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O:\inv\Dominikán _Stěhování ZUŠ\stěhování ZUŠ 2021 -\VZ na realizaci\"/>
    </mc:Choice>
  </mc:AlternateContent>
  <bookViews>
    <workbookView xWindow="0" yWindow="0" windowWidth="0" windowHeight="0"/>
  </bookViews>
  <sheets>
    <sheet name="Rekapitulace stavby" sheetId="1" r:id="rId1"/>
    <sheet name="01.1B - stavební práce - ..." sheetId="2" r:id="rId2"/>
    <sheet name="01.2 - ZTI" sheetId="3" r:id="rId3"/>
    <sheet name="01.3 - ústřední vytápění" sheetId="4" r:id="rId4"/>
    <sheet name="01.4A - elektroinstalace ..." sheetId="5" r:id="rId5"/>
    <sheet name="01.4B - elektroinstalace ..." sheetId="6" r:id="rId6"/>
    <sheet name="01.5 - vzduchotechnika" sheetId="7" r:id="rId7"/>
    <sheet name="02A - fasáda, pavlač - re..." sheetId="8" r:id="rId8"/>
    <sheet name="03 - střechy" sheetId="9" r:id="rId9"/>
    <sheet name="04A - venkovní plochy a k..." sheetId="10" r:id="rId10"/>
    <sheet name="05 - vnější sítě - kanali..." sheetId="11" r:id="rId11"/>
    <sheet name="06 - vnější sítě - CZT ze..." sheetId="12" r:id="rId12"/>
    <sheet name="07 - VRN" sheetId="13" r:id="rId13"/>
    <sheet name="D.2.1.1 - ÚT - přemístění VS" sheetId="14" r:id="rId14"/>
    <sheet name="D2.1.2-VS - MaR přemístěn..." sheetId="15" r:id="rId15"/>
    <sheet name="D.2.1.2-VS - MaR pro VS" sheetId="16" r:id="rId16"/>
    <sheet name="D.2.2.1 - ÚT - osazení KGJ" sheetId="17" r:id="rId17"/>
    <sheet name="D.2.2.2 - Elektroinstalac..." sheetId="18" r:id="rId18"/>
    <sheet name="D.2.2.3 - MaR pro KGJ" sheetId="19" r:id="rId19"/>
    <sheet name="D.2.2.4 - Plynová zařízení" sheetId="20" r:id="rId20"/>
    <sheet name="Pokyny pro vyplnění" sheetId="21" r:id="rId21"/>
  </sheets>
  <definedNames>
    <definedName name="_xlnm.Print_Area" localSheetId="0">'Rekapitulace stavby'!$D$4:$AO$36,'Rekapitulace stavby'!$C$42:$AQ$77</definedName>
    <definedName name="_xlnm.Print_Titles" localSheetId="0">'Rekapitulace stavby'!$52:$52</definedName>
    <definedName name="_xlnm._FilterDatabase" localSheetId="1" hidden="1">'01.1B - stavební práce - ...'!$C$118:$K$4658</definedName>
    <definedName name="_xlnm.Print_Area" localSheetId="1">'01.1B - stavební práce - ...'!$C$4:$J$41,'01.1B - stavební práce - ...'!$C$47:$J$98,'01.1B - stavební práce - ...'!$C$104:$K$4658</definedName>
    <definedName name="_xlnm.Print_Titles" localSheetId="1">'01.1B - stavební práce - ...'!$118:$118</definedName>
    <definedName name="_xlnm._FilterDatabase" localSheetId="2" hidden="1">'01.2 - ZTI'!$C$105:$K$720</definedName>
    <definedName name="_xlnm.Print_Area" localSheetId="2">'01.2 - ZTI'!$C$4:$J$41,'01.2 - ZTI'!$C$47:$J$85,'01.2 - ZTI'!$C$91:$K$720</definedName>
    <definedName name="_xlnm.Print_Titles" localSheetId="2">'01.2 - ZTI'!$105:$105</definedName>
    <definedName name="_xlnm._FilterDatabase" localSheetId="3" hidden="1">'01.3 - ústřední vytápění'!$C$103:$K$397</definedName>
    <definedName name="_xlnm.Print_Area" localSheetId="3">'01.3 - ústřední vytápění'!$C$4:$J$41,'01.3 - ústřední vytápění'!$C$47:$J$83,'01.3 - ústřední vytápění'!$C$89:$K$397</definedName>
    <definedName name="_xlnm.Print_Titles" localSheetId="3">'01.3 - ústřední vytápění'!$103:$103</definedName>
    <definedName name="_xlnm._FilterDatabase" localSheetId="4" hidden="1">'01.4A - elektroinstalace ...'!$C$102:$K$601</definedName>
    <definedName name="_xlnm.Print_Area" localSheetId="4">'01.4A - elektroinstalace ...'!$C$4:$J$43,'01.4A - elektroinstalace ...'!$C$49:$J$80,'01.4A - elektroinstalace ...'!$C$86:$K$601</definedName>
    <definedName name="_xlnm.Print_Titles" localSheetId="4">'01.4A - elektroinstalace ...'!$102:$102</definedName>
    <definedName name="_xlnm._FilterDatabase" localSheetId="5" hidden="1">'01.4B - elektroinstalace ...'!$C$128:$K$560</definedName>
    <definedName name="_xlnm.Print_Area" localSheetId="5">'01.4B - elektroinstalace ...'!$C$4:$J$43,'01.4B - elektroinstalace ...'!$C$49:$J$106,'01.4B - elektroinstalace ...'!$C$112:$K$560</definedName>
    <definedName name="_xlnm.Print_Titles" localSheetId="5">'01.4B - elektroinstalace ...'!$128:$128</definedName>
    <definedName name="_xlnm._FilterDatabase" localSheetId="6" hidden="1">'01.5 - vzduchotechnika'!$C$113:$K$789</definedName>
    <definedName name="_xlnm.Print_Area" localSheetId="6">'01.5 - vzduchotechnika'!$C$4:$J$41,'01.5 - vzduchotechnika'!$C$47:$J$93,'01.5 - vzduchotechnika'!$C$99:$K$789</definedName>
    <definedName name="_xlnm.Print_Titles" localSheetId="6">'01.5 - vzduchotechnika'!$113:$113</definedName>
    <definedName name="_xlnm._FilterDatabase" localSheetId="7" hidden="1">'02A - fasáda, pavlač - re...'!$C$88:$K$507</definedName>
    <definedName name="_xlnm.Print_Area" localSheetId="7">'02A - fasáda, pavlač - re...'!$C$4:$J$39,'02A - fasáda, pavlač - re...'!$C$45:$J$70,'02A - fasáda, pavlač - re...'!$C$76:$K$507</definedName>
    <definedName name="_xlnm.Print_Titles" localSheetId="7">'02A - fasáda, pavlač - re...'!$88:$88</definedName>
    <definedName name="_xlnm._FilterDatabase" localSheetId="8" hidden="1">'03 - střechy'!$C$92:$K$672</definedName>
    <definedName name="_xlnm.Print_Area" localSheetId="8">'03 - střechy'!$C$4:$J$39,'03 - střechy'!$C$45:$J$74,'03 - střechy'!$C$80:$K$672</definedName>
    <definedName name="_xlnm.Print_Titles" localSheetId="8">'03 - střechy'!$92:$92</definedName>
    <definedName name="_xlnm._FilterDatabase" localSheetId="9" hidden="1">'04A - venkovní plochy a k...'!$C$87:$K$237</definedName>
    <definedName name="_xlnm.Print_Area" localSheetId="9">'04A - venkovní plochy a k...'!$C$4:$J$39,'04A - venkovní plochy a k...'!$C$45:$J$69,'04A - venkovní plochy a k...'!$C$75:$K$237</definedName>
    <definedName name="_xlnm.Print_Titles" localSheetId="9">'04A - venkovní plochy a k...'!$87:$87</definedName>
    <definedName name="_xlnm._FilterDatabase" localSheetId="10" hidden="1">'05 - vnější sítě - kanali...'!$C$90:$K$628</definedName>
    <definedName name="_xlnm.Print_Area" localSheetId="10">'05 - vnější sítě - kanali...'!$C$4:$J$39,'05 - vnější sítě - kanali...'!$C$45:$J$72,'05 - vnější sítě - kanali...'!$C$78:$K$628</definedName>
    <definedName name="_xlnm.Print_Titles" localSheetId="10">'05 - vnější sítě - kanali...'!$90:$90</definedName>
    <definedName name="_xlnm._FilterDatabase" localSheetId="11" hidden="1">'06 - vnější sítě - CZT ze...'!$C$81:$K$131</definedName>
    <definedName name="_xlnm.Print_Area" localSheetId="11">'06 - vnější sítě - CZT ze...'!$C$4:$J$39,'06 - vnější sítě - CZT ze...'!$C$45:$J$63,'06 - vnější sítě - CZT ze...'!$C$69:$K$131</definedName>
    <definedName name="_xlnm.Print_Titles" localSheetId="11">'06 - vnější sítě - CZT ze...'!$81:$81</definedName>
    <definedName name="_xlnm._FilterDatabase" localSheetId="12" hidden="1">'07 - VRN'!$C$85:$K$112</definedName>
    <definedName name="_xlnm.Print_Area" localSheetId="12">'07 - VRN'!$C$4:$J$39,'07 - VRN'!$C$45:$J$67,'07 - VRN'!$C$73:$K$112</definedName>
    <definedName name="_xlnm.Print_Titles" localSheetId="12">'07 - VRN'!$85:$85</definedName>
    <definedName name="_xlnm._FilterDatabase" localSheetId="13" hidden="1">'D.2.1.1 - ÚT - přemístění VS'!$C$96:$K$351</definedName>
    <definedName name="_xlnm.Print_Area" localSheetId="13">'D.2.1.1 - ÚT - přemístění VS'!$C$4:$J$41,'D.2.1.1 - ÚT - přemístění VS'!$C$47:$J$76,'D.2.1.1 - ÚT - přemístění VS'!$C$82:$K$351</definedName>
    <definedName name="_xlnm.Print_Titles" localSheetId="13">'D.2.1.1 - ÚT - přemístění VS'!$96:$96</definedName>
    <definedName name="_xlnm._FilterDatabase" localSheetId="14" hidden="1">'D2.1.2-VS - MaR přemístěn...'!$C$88:$K$144</definedName>
    <definedName name="_xlnm.Print_Area" localSheetId="14">'D2.1.2-VS - MaR přemístěn...'!$C$4:$J$41,'D2.1.2-VS - MaR přemístěn...'!$C$47:$J$68,'D2.1.2-VS - MaR přemístěn...'!$C$74:$K$144</definedName>
    <definedName name="_xlnm.Print_Titles" localSheetId="14">'D2.1.2-VS - MaR přemístěn...'!$88:$88</definedName>
    <definedName name="_xlnm._FilterDatabase" localSheetId="15" hidden="1">'D.2.1.2-VS - MaR pro VS'!$C$90:$K$207</definedName>
    <definedName name="_xlnm.Print_Area" localSheetId="15">'D.2.1.2-VS - MaR pro VS'!$C$4:$J$41,'D.2.1.2-VS - MaR pro VS'!$C$47:$J$70,'D.2.1.2-VS - MaR pro VS'!$C$76:$K$207</definedName>
    <definedName name="_xlnm.Print_Titles" localSheetId="15">'D.2.1.2-VS - MaR pro VS'!$90:$90</definedName>
    <definedName name="_xlnm._FilterDatabase" localSheetId="16" hidden="1">'D.2.2.1 - ÚT - osazení KGJ'!$C$95:$K$193</definedName>
    <definedName name="_xlnm.Print_Area" localSheetId="16">'D.2.2.1 - ÚT - osazení KGJ'!$C$4:$J$41,'D.2.2.1 - ÚT - osazení KGJ'!$C$47:$J$75,'D.2.2.1 - ÚT - osazení KGJ'!$C$81:$K$193</definedName>
    <definedName name="_xlnm.Print_Titles" localSheetId="16">'D.2.2.1 - ÚT - osazení KGJ'!$95:$95</definedName>
    <definedName name="_xlnm._FilterDatabase" localSheetId="17" hidden="1">'D.2.2.2 - Elektroinstalac...'!$C$87:$K$135</definedName>
    <definedName name="_xlnm.Print_Area" localSheetId="17">'D.2.2.2 - Elektroinstalac...'!$C$4:$J$41,'D.2.2.2 - Elektroinstalac...'!$C$47:$J$67,'D.2.2.2 - Elektroinstalac...'!$C$73:$K$135</definedName>
    <definedName name="_xlnm.Print_Titles" localSheetId="17">'D.2.2.2 - Elektroinstalac...'!$87:$87</definedName>
    <definedName name="_xlnm._FilterDatabase" localSheetId="18" hidden="1">'D.2.2.3 - MaR pro KGJ'!$C$90:$K$182</definedName>
    <definedName name="_xlnm.Print_Area" localSheetId="18">'D.2.2.3 - MaR pro KGJ'!$C$4:$J$41,'D.2.2.3 - MaR pro KGJ'!$C$47:$J$70,'D.2.2.3 - MaR pro KGJ'!$C$76:$K$182</definedName>
    <definedName name="_xlnm.Print_Titles" localSheetId="18">'D.2.2.3 - MaR pro KGJ'!$90:$90</definedName>
    <definedName name="_xlnm._FilterDatabase" localSheetId="19" hidden="1">'D.2.2.4 - Plynová zařízení'!$C$93:$K$169</definedName>
    <definedName name="_xlnm.Print_Area" localSheetId="19">'D.2.2.4 - Plynová zařízení'!$C$4:$J$41,'D.2.2.4 - Plynová zařízení'!$C$47:$J$73,'D.2.2.4 - Plynová zařízení'!$C$79:$K$169</definedName>
    <definedName name="_xlnm.Print_Titles" localSheetId="19">'D.2.2.4 - Plynová zařízení'!$93:$93</definedName>
    <definedName name="_xlnm.Print_Area" localSheetId="20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0" l="1" r="J39"/>
  <c r="J38"/>
  <c i="1" r="AY76"/>
  <c i="20" r="J37"/>
  <c i="1" r="AX76"/>
  <c i="20" r="BI168"/>
  <c r="BH168"/>
  <c r="BG168"/>
  <c r="BF168"/>
  <c r="T168"/>
  <c r="T167"/>
  <c r="R168"/>
  <c r="R167"/>
  <c r="P168"/>
  <c r="P167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T135"/>
  <c r="R136"/>
  <c r="R135"/>
  <c r="P136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0"/>
  <c r="F90"/>
  <c r="F88"/>
  <c r="E86"/>
  <c r="J58"/>
  <c r="F58"/>
  <c r="F56"/>
  <c r="E54"/>
  <c r="J26"/>
  <c r="E26"/>
  <c r="J91"/>
  <c r="J25"/>
  <c r="J20"/>
  <c r="E20"/>
  <c r="F91"/>
  <c r="J19"/>
  <c r="J14"/>
  <c r="J56"/>
  <c r="E7"/>
  <c r="E82"/>
  <c i="19" r="J39"/>
  <c r="J38"/>
  <c i="1" r="AY75"/>
  <c i="19" r="J37"/>
  <c i="1" r="AX75"/>
  <c i="19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F87"/>
  <c r="F85"/>
  <c r="E83"/>
  <c r="J58"/>
  <c r="F58"/>
  <c r="F56"/>
  <c r="E54"/>
  <c r="J26"/>
  <c r="E26"/>
  <c r="J88"/>
  <c r="J25"/>
  <c r="J20"/>
  <c r="E20"/>
  <c r="F59"/>
  <c r="J19"/>
  <c r="J14"/>
  <c r="J85"/>
  <c r="E7"/>
  <c r="E79"/>
  <c i="18" r="J39"/>
  <c r="J38"/>
  <c i="1" r="AY74"/>
  <c i="18" r="J37"/>
  <c i="1" r="AX74"/>
  <c i="18"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F84"/>
  <c r="F82"/>
  <c r="E80"/>
  <c r="J58"/>
  <c r="F58"/>
  <c r="F56"/>
  <c r="E54"/>
  <c r="J26"/>
  <c r="E26"/>
  <c r="J59"/>
  <c r="J25"/>
  <c r="J20"/>
  <c r="E20"/>
  <c r="F85"/>
  <c r="J19"/>
  <c r="J14"/>
  <c r="J56"/>
  <c r="E7"/>
  <c r="E76"/>
  <c i="17" r="J39"/>
  <c r="J38"/>
  <c i="1" r="AY73"/>
  <c i="17" r="J37"/>
  <c i="1" r="AX73"/>
  <c i="17"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J92"/>
  <c r="F92"/>
  <c r="F90"/>
  <c r="E88"/>
  <c r="J58"/>
  <c r="F58"/>
  <c r="F56"/>
  <c r="E54"/>
  <c r="J26"/>
  <c r="E26"/>
  <c r="J93"/>
  <c r="J25"/>
  <c r="J20"/>
  <c r="E20"/>
  <c r="F93"/>
  <c r="J19"/>
  <c r="J14"/>
  <c r="J90"/>
  <c r="E7"/>
  <c r="E50"/>
  <c i="16" r="J39"/>
  <c r="J38"/>
  <c i="1" r="AY72"/>
  <c i="16" r="J37"/>
  <c i="1" r="AX72"/>
  <c i="16"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F87"/>
  <c r="F85"/>
  <c r="E83"/>
  <c r="J58"/>
  <c r="F58"/>
  <c r="F56"/>
  <c r="E54"/>
  <c r="J26"/>
  <c r="E26"/>
  <c r="J59"/>
  <c r="J25"/>
  <c r="J20"/>
  <c r="E20"/>
  <c r="F88"/>
  <c r="J19"/>
  <c r="J14"/>
  <c r="J56"/>
  <c r="E7"/>
  <c r="E79"/>
  <c i="15" r="J39"/>
  <c r="J38"/>
  <c i="1" r="AY71"/>
  <c i="15" r="J37"/>
  <c i="1" r="AX71"/>
  <c i="15"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T131"/>
  <c r="R132"/>
  <c r="R131"/>
  <c r="P132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J85"/>
  <c r="F85"/>
  <c r="F83"/>
  <c r="E81"/>
  <c r="J58"/>
  <c r="F58"/>
  <c r="F56"/>
  <c r="E54"/>
  <c r="J26"/>
  <c r="E26"/>
  <c r="J59"/>
  <c r="J25"/>
  <c r="J20"/>
  <c r="E20"/>
  <c r="F86"/>
  <c r="J19"/>
  <c r="J14"/>
  <c r="J83"/>
  <c r="E7"/>
  <c r="E77"/>
  <c i="14" r="J39"/>
  <c r="J38"/>
  <c i="1" r="AY70"/>
  <c i="14" r="J37"/>
  <c i="1" r="AX70"/>
  <c i="14"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4"/>
  <c r="BH344"/>
  <c r="BG344"/>
  <c r="BF344"/>
  <c r="T344"/>
  <c r="R344"/>
  <c r="P344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3"/>
  <c r="F93"/>
  <c r="F91"/>
  <c r="E89"/>
  <c r="J58"/>
  <c r="F58"/>
  <c r="F56"/>
  <c r="E54"/>
  <c r="J26"/>
  <c r="E26"/>
  <c r="J94"/>
  <c r="J25"/>
  <c r="J20"/>
  <c r="E20"/>
  <c r="F94"/>
  <c r="J19"/>
  <c r="J14"/>
  <c r="J91"/>
  <c r="E7"/>
  <c r="E85"/>
  <c i="13" r="J37"/>
  <c r="J36"/>
  <c i="1" r="AY68"/>
  <c i="13" r="J35"/>
  <c i="1" r="AX68"/>
  <c i="13"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T104"/>
  <c r="R105"/>
  <c r="R104"/>
  <c r="P105"/>
  <c r="P104"/>
  <c r="BI103"/>
  <c r="BH103"/>
  <c r="BG103"/>
  <c r="BF103"/>
  <c r="T103"/>
  <c r="T102"/>
  <c r="R103"/>
  <c r="R102"/>
  <c r="P103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F82"/>
  <c r="F80"/>
  <c r="E78"/>
  <c r="J54"/>
  <c r="F54"/>
  <c r="F52"/>
  <c r="E50"/>
  <c r="J24"/>
  <c r="E24"/>
  <c r="J55"/>
  <c r="J23"/>
  <c r="J18"/>
  <c r="E18"/>
  <c r="F55"/>
  <c r="J17"/>
  <c r="J12"/>
  <c r="J52"/>
  <c r="E7"/>
  <c r="E76"/>
  <c i="12" r="J37"/>
  <c r="J36"/>
  <c i="1" r="AY67"/>
  <c i="12" r="J35"/>
  <c i="1" r="AX67"/>
  <c i="12"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2"/>
  <c r="BH122"/>
  <c r="BG122"/>
  <c r="BF122"/>
  <c r="T122"/>
  <c r="R122"/>
  <c r="P122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BI85"/>
  <c r="BH85"/>
  <c r="BG85"/>
  <c r="BF85"/>
  <c r="T85"/>
  <c r="R85"/>
  <c r="P85"/>
  <c r="J78"/>
  <c r="F78"/>
  <c r="F76"/>
  <c r="E74"/>
  <c r="J54"/>
  <c r="F54"/>
  <c r="F52"/>
  <c r="E50"/>
  <c r="J24"/>
  <c r="E24"/>
  <c r="J55"/>
  <c r="J23"/>
  <c r="J18"/>
  <c r="E18"/>
  <c r="F79"/>
  <c r="J17"/>
  <c r="J12"/>
  <c r="J76"/>
  <c r="E7"/>
  <c r="E72"/>
  <c i="11" r="J37"/>
  <c r="J36"/>
  <c i="1" r="AY66"/>
  <c i="11" r="J35"/>
  <c i="1" r="AX66"/>
  <c i="11" r="BI627"/>
  <c r="BH627"/>
  <c r="BG627"/>
  <c r="BF627"/>
  <c r="T627"/>
  <c r="R627"/>
  <c r="P627"/>
  <c r="BI624"/>
  <c r="BH624"/>
  <c r="BG624"/>
  <c r="BF624"/>
  <c r="T624"/>
  <c r="R624"/>
  <c r="P624"/>
  <c r="BI623"/>
  <c r="BH623"/>
  <c r="BG623"/>
  <c r="BF623"/>
  <c r="T623"/>
  <c r="R623"/>
  <c r="P623"/>
  <c r="BI621"/>
  <c r="BH621"/>
  <c r="BG621"/>
  <c r="BF621"/>
  <c r="T621"/>
  <c r="R621"/>
  <c r="P621"/>
  <c r="BI616"/>
  <c r="BH616"/>
  <c r="BG616"/>
  <c r="BF616"/>
  <c r="T616"/>
  <c r="R616"/>
  <c r="P616"/>
  <c r="BI613"/>
  <c r="BH613"/>
  <c r="BG613"/>
  <c r="BF613"/>
  <c r="T613"/>
  <c r="R613"/>
  <c r="P613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602"/>
  <c r="BH602"/>
  <c r="BG602"/>
  <c r="BF602"/>
  <c r="T602"/>
  <c r="R602"/>
  <c r="P602"/>
  <c r="BI601"/>
  <c r="BH601"/>
  <c r="BG601"/>
  <c r="BF601"/>
  <c r="T601"/>
  <c r="R601"/>
  <c r="P601"/>
  <c r="BI597"/>
  <c r="BH597"/>
  <c r="BG597"/>
  <c r="BF597"/>
  <c r="T597"/>
  <c r="R597"/>
  <c r="P597"/>
  <c r="BI594"/>
  <c r="BH594"/>
  <c r="BG594"/>
  <c r="BF594"/>
  <c r="T594"/>
  <c r="R594"/>
  <c r="P594"/>
  <c r="BI591"/>
  <c r="BH591"/>
  <c r="BG591"/>
  <c r="BF591"/>
  <c r="T591"/>
  <c r="R591"/>
  <c r="P591"/>
  <c r="BI587"/>
  <c r="BH587"/>
  <c r="BG587"/>
  <c r="BF587"/>
  <c r="T587"/>
  <c r="R587"/>
  <c r="P587"/>
  <c r="BI586"/>
  <c r="BH586"/>
  <c r="BG586"/>
  <c r="BF586"/>
  <c r="T586"/>
  <c r="R586"/>
  <c r="P586"/>
  <c r="BI584"/>
  <c r="BH584"/>
  <c r="BG584"/>
  <c r="BF584"/>
  <c r="T584"/>
  <c r="R584"/>
  <c r="P584"/>
  <c r="BI581"/>
  <c r="BH581"/>
  <c r="BG581"/>
  <c r="BF581"/>
  <c r="T581"/>
  <c r="R581"/>
  <c r="P581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69"/>
  <c r="BH569"/>
  <c r="BG569"/>
  <c r="BF569"/>
  <c r="T569"/>
  <c r="R569"/>
  <c r="P569"/>
  <c r="BI566"/>
  <c r="BH566"/>
  <c r="BG566"/>
  <c r="BF566"/>
  <c r="T566"/>
  <c r="R566"/>
  <c r="P566"/>
  <c r="BI563"/>
  <c r="BH563"/>
  <c r="BG563"/>
  <c r="BF563"/>
  <c r="T563"/>
  <c r="R563"/>
  <c r="P563"/>
  <c r="BI560"/>
  <c r="BH560"/>
  <c r="BG560"/>
  <c r="BF560"/>
  <c r="T560"/>
  <c r="R560"/>
  <c r="P560"/>
  <c r="BI556"/>
  <c r="BH556"/>
  <c r="BG556"/>
  <c r="BF556"/>
  <c r="T556"/>
  <c r="R556"/>
  <c r="P556"/>
  <c r="BI552"/>
  <c r="BH552"/>
  <c r="BG552"/>
  <c r="BF552"/>
  <c r="T552"/>
  <c r="R552"/>
  <c r="P552"/>
  <c r="BI548"/>
  <c r="BH548"/>
  <c r="BG548"/>
  <c r="BF548"/>
  <c r="T548"/>
  <c r="R548"/>
  <c r="P548"/>
  <c r="BI546"/>
  <c r="BH546"/>
  <c r="BG546"/>
  <c r="BF546"/>
  <c r="T546"/>
  <c r="R546"/>
  <c r="P546"/>
  <c r="BI545"/>
  <c r="BH545"/>
  <c r="BG545"/>
  <c r="BF545"/>
  <c r="T545"/>
  <c r="R545"/>
  <c r="P545"/>
  <c r="BI543"/>
  <c r="BH543"/>
  <c r="BG543"/>
  <c r="BF543"/>
  <c r="T543"/>
  <c r="R543"/>
  <c r="P543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3"/>
  <c r="BH533"/>
  <c r="BG533"/>
  <c r="BF533"/>
  <c r="T533"/>
  <c r="R533"/>
  <c r="P533"/>
  <c r="BI530"/>
  <c r="BH530"/>
  <c r="BG530"/>
  <c r="BF530"/>
  <c r="T530"/>
  <c r="R530"/>
  <c r="P530"/>
  <c r="BI527"/>
  <c r="BH527"/>
  <c r="BG527"/>
  <c r="BF527"/>
  <c r="T527"/>
  <c r="R527"/>
  <c r="P527"/>
  <c r="BI524"/>
  <c r="BH524"/>
  <c r="BG524"/>
  <c r="BF524"/>
  <c r="T524"/>
  <c r="R524"/>
  <c r="P524"/>
  <c r="BI521"/>
  <c r="BH521"/>
  <c r="BG521"/>
  <c r="BF521"/>
  <c r="T521"/>
  <c r="R521"/>
  <c r="P521"/>
  <c r="BI516"/>
  <c r="BH516"/>
  <c r="BG516"/>
  <c r="BF516"/>
  <c r="T516"/>
  <c r="R516"/>
  <c r="P516"/>
  <c r="BI512"/>
  <c r="BH512"/>
  <c r="BG512"/>
  <c r="BF512"/>
  <c r="T512"/>
  <c r="R512"/>
  <c r="P512"/>
  <c r="BI510"/>
  <c r="BH510"/>
  <c r="BG510"/>
  <c r="BF510"/>
  <c r="T510"/>
  <c r="R510"/>
  <c r="P510"/>
  <c r="BI507"/>
  <c r="BH507"/>
  <c r="BG507"/>
  <c r="BF507"/>
  <c r="T507"/>
  <c r="R507"/>
  <c r="P507"/>
  <c r="BI502"/>
  <c r="BH502"/>
  <c r="BG502"/>
  <c r="BF502"/>
  <c r="T502"/>
  <c r="R502"/>
  <c r="P502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3"/>
  <c r="BH453"/>
  <c r="BG453"/>
  <c r="BF453"/>
  <c r="T453"/>
  <c r="R453"/>
  <c r="P453"/>
  <c r="BI450"/>
  <c r="BH450"/>
  <c r="BG450"/>
  <c r="BF450"/>
  <c r="T450"/>
  <c r="R450"/>
  <c r="P450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7"/>
  <c r="BH407"/>
  <c r="BG407"/>
  <c r="BF407"/>
  <c r="T407"/>
  <c r="R407"/>
  <c r="P407"/>
  <c r="BI406"/>
  <c r="BH406"/>
  <c r="BG406"/>
  <c r="BF406"/>
  <c r="T406"/>
  <c r="R406"/>
  <c r="P406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87"/>
  <c r="BH387"/>
  <c r="BG387"/>
  <c r="BF387"/>
  <c r="T387"/>
  <c r="R387"/>
  <c r="P387"/>
  <c r="BI386"/>
  <c r="BH386"/>
  <c r="BG386"/>
  <c r="BF386"/>
  <c r="T386"/>
  <c r="R386"/>
  <c r="P386"/>
  <c r="BI383"/>
  <c r="BH383"/>
  <c r="BG383"/>
  <c r="BF383"/>
  <c r="T383"/>
  <c r="R383"/>
  <c r="P383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42"/>
  <c r="BH242"/>
  <c r="BG242"/>
  <c r="BF242"/>
  <c r="T242"/>
  <c r="T235"/>
  <c r="R242"/>
  <c r="R235"/>
  <c r="P242"/>
  <c r="P235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T231"/>
  <c r="R232"/>
  <c r="R231"/>
  <c r="P232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7"/>
  <c r="F87"/>
  <c r="F85"/>
  <c r="E83"/>
  <c r="J54"/>
  <c r="F54"/>
  <c r="F52"/>
  <c r="E50"/>
  <c r="J24"/>
  <c r="E24"/>
  <c r="J88"/>
  <c r="J23"/>
  <c r="J18"/>
  <c r="E18"/>
  <c r="F88"/>
  <c r="J17"/>
  <c r="J12"/>
  <c r="J85"/>
  <c r="E7"/>
  <c r="E81"/>
  <c i="10" r="J37"/>
  <c r="J36"/>
  <c i="1" r="AY65"/>
  <c i="10" r="J35"/>
  <c i="1" r="AX65"/>
  <c i="10"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4"/>
  <c r="F54"/>
  <c r="F52"/>
  <c r="E50"/>
  <c r="J24"/>
  <c r="E24"/>
  <c r="J85"/>
  <c r="J23"/>
  <c r="J18"/>
  <c r="E18"/>
  <c r="F85"/>
  <c r="J17"/>
  <c r="J12"/>
  <c r="J82"/>
  <c r="E7"/>
  <c r="E78"/>
  <c i="9" r="J37"/>
  <c r="J36"/>
  <c i="1" r="AY64"/>
  <c i="9" r="J35"/>
  <c i="1" r="AX64"/>
  <c i="9" r="BI670"/>
  <c r="BH670"/>
  <c r="BG670"/>
  <c r="BF670"/>
  <c r="T670"/>
  <c r="R670"/>
  <c r="P670"/>
  <c r="BI666"/>
  <c r="BH666"/>
  <c r="BG666"/>
  <c r="BF666"/>
  <c r="T666"/>
  <c r="R666"/>
  <c r="P666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5"/>
  <c r="BH655"/>
  <c r="BG655"/>
  <c r="BF655"/>
  <c r="T655"/>
  <c r="R655"/>
  <c r="P655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4"/>
  <c r="BH634"/>
  <c r="BG634"/>
  <c r="BF634"/>
  <c r="T634"/>
  <c r="R634"/>
  <c r="P634"/>
  <c r="BI630"/>
  <c r="BH630"/>
  <c r="BG630"/>
  <c r="BF630"/>
  <c r="T630"/>
  <c r="R630"/>
  <c r="P630"/>
  <c r="BI627"/>
  <c r="BH627"/>
  <c r="BG627"/>
  <c r="BF627"/>
  <c r="T627"/>
  <c r="R627"/>
  <c r="P627"/>
  <c r="BI623"/>
  <c r="BH623"/>
  <c r="BG623"/>
  <c r="BF623"/>
  <c r="T623"/>
  <c r="R623"/>
  <c r="P623"/>
  <c r="BI622"/>
  <c r="BH622"/>
  <c r="BG622"/>
  <c r="BF622"/>
  <c r="T622"/>
  <c r="R622"/>
  <c r="P622"/>
  <c r="BI618"/>
  <c r="BH618"/>
  <c r="BG618"/>
  <c r="BF618"/>
  <c r="T618"/>
  <c r="R618"/>
  <c r="P618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595"/>
  <c r="BH595"/>
  <c r="BG595"/>
  <c r="BF595"/>
  <c r="T595"/>
  <c r="R595"/>
  <c r="P595"/>
  <c r="BI592"/>
  <c r="BH592"/>
  <c r="BG592"/>
  <c r="BF592"/>
  <c r="T592"/>
  <c r="R592"/>
  <c r="P592"/>
  <c r="BI582"/>
  <c r="BH582"/>
  <c r="BG582"/>
  <c r="BF582"/>
  <c r="T582"/>
  <c r="R582"/>
  <c r="P582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2"/>
  <c r="BH562"/>
  <c r="BG562"/>
  <c r="BF562"/>
  <c r="T562"/>
  <c r="R562"/>
  <c r="P562"/>
  <c r="BI559"/>
  <c r="BH559"/>
  <c r="BG559"/>
  <c r="BF559"/>
  <c r="T559"/>
  <c r="R559"/>
  <c r="P559"/>
  <c r="BI556"/>
  <c r="BH556"/>
  <c r="BG556"/>
  <c r="BF556"/>
  <c r="T556"/>
  <c r="R556"/>
  <c r="P556"/>
  <c r="BI555"/>
  <c r="BH555"/>
  <c r="BG555"/>
  <c r="BF555"/>
  <c r="T555"/>
  <c r="R555"/>
  <c r="P555"/>
  <c r="BI550"/>
  <c r="BH550"/>
  <c r="BG550"/>
  <c r="BF550"/>
  <c r="T550"/>
  <c r="R550"/>
  <c r="P550"/>
  <c r="BI542"/>
  <c r="BH542"/>
  <c r="BG542"/>
  <c r="BF542"/>
  <c r="T542"/>
  <c r="R542"/>
  <c r="P542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8"/>
  <c r="BH518"/>
  <c r="BG518"/>
  <c r="BF518"/>
  <c r="T518"/>
  <c r="R518"/>
  <c r="P518"/>
  <c r="BI517"/>
  <c r="BH517"/>
  <c r="BG517"/>
  <c r="BF517"/>
  <c r="T517"/>
  <c r="R517"/>
  <c r="P517"/>
  <c r="BI514"/>
  <c r="BH514"/>
  <c r="BG514"/>
  <c r="BF514"/>
  <c r="T514"/>
  <c r="R514"/>
  <c r="P514"/>
  <c r="BI511"/>
  <c r="BH511"/>
  <c r="BG511"/>
  <c r="BF511"/>
  <c r="T511"/>
  <c r="R511"/>
  <c r="P511"/>
  <c r="BI508"/>
  <c r="BH508"/>
  <c r="BG508"/>
  <c r="BF508"/>
  <c r="T508"/>
  <c r="R508"/>
  <c r="P508"/>
  <c r="BI505"/>
  <c r="BH505"/>
  <c r="BG505"/>
  <c r="BF505"/>
  <c r="T505"/>
  <c r="R505"/>
  <c r="P505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16"/>
  <c r="BH416"/>
  <c r="BG416"/>
  <c r="BF416"/>
  <c r="T416"/>
  <c r="R416"/>
  <c r="P416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81"/>
  <c r="BH381"/>
  <c r="BG381"/>
  <c r="BF381"/>
  <c r="T381"/>
  <c r="R381"/>
  <c r="P381"/>
  <c r="BI372"/>
  <c r="BH372"/>
  <c r="BG372"/>
  <c r="BF372"/>
  <c r="T372"/>
  <c r="R372"/>
  <c r="P372"/>
  <c r="BI363"/>
  <c r="BH363"/>
  <c r="BG363"/>
  <c r="BF363"/>
  <c r="T363"/>
  <c r="R363"/>
  <c r="P363"/>
  <c r="BI353"/>
  <c r="BH353"/>
  <c r="BG353"/>
  <c r="BF353"/>
  <c r="T353"/>
  <c r="R353"/>
  <c r="P353"/>
  <c r="BI349"/>
  <c r="BH349"/>
  <c r="BG349"/>
  <c r="BF349"/>
  <c r="T349"/>
  <c r="R349"/>
  <c r="P349"/>
  <c r="BI339"/>
  <c r="BH339"/>
  <c r="BG339"/>
  <c r="BF339"/>
  <c r="T339"/>
  <c r="R339"/>
  <c r="P339"/>
  <c r="BI302"/>
  <c r="BH302"/>
  <c r="BG302"/>
  <c r="BF302"/>
  <c r="T302"/>
  <c r="R302"/>
  <c r="P302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96"/>
  <c r="BH96"/>
  <c r="BG96"/>
  <c r="BF96"/>
  <c r="T96"/>
  <c r="R96"/>
  <c r="P96"/>
  <c r="J89"/>
  <c r="F89"/>
  <c r="F87"/>
  <c r="E85"/>
  <c r="J54"/>
  <c r="F54"/>
  <c r="F52"/>
  <c r="E50"/>
  <c r="J24"/>
  <c r="E24"/>
  <c r="J55"/>
  <c r="J23"/>
  <c r="J18"/>
  <c r="E18"/>
  <c r="F55"/>
  <c r="J17"/>
  <c r="J12"/>
  <c r="J52"/>
  <c r="E7"/>
  <c r="E48"/>
  <c i="8" r="J37"/>
  <c r="J36"/>
  <c i="1" r="AY63"/>
  <c i="8" r="J35"/>
  <c i="1" r="AX63"/>
  <c i="8" r="BI504"/>
  <c r="BH504"/>
  <c r="BG504"/>
  <c r="BF504"/>
  <c r="T504"/>
  <c r="R504"/>
  <c r="P504"/>
  <c r="BI501"/>
  <c r="BH501"/>
  <c r="BG501"/>
  <c r="BF501"/>
  <c r="T501"/>
  <c r="R501"/>
  <c r="P501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7"/>
  <c r="BH477"/>
  <c r="BG477"/>
  <c r="BF477"/>
  <c r="T477"/>
  <c r="R477"/>
  <c r="P477"/>
  <c r="BI469"/>
  <c r="BH469"/>
  <c r="BG469"/>
  <c r="BF469"/>
  <c r="T469"/>
  <c r="R469"/>
  <c r="P469"/>
  <c r="BI466"/>
  <c r="BH466"/>
  <c r="BG466"/>
  <c r="BF466"/>
  <c r="T466"/>
  <c r="R466"/>
  <c r="P466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6"/>
  <c r="BH436"/>
  <c r="BG436"/>
  <c r="BF436"/>
  <c r="T436"/>
  <c r="R436"/>
  <c r="P436"/>
  <c r="BI432"/>
  <c r="BH432"/>
  <c r="BG432"/>
  <c r="BF432"/>
  <c r="T432"/>
  <c r="R432"/>
  <c r="P432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6"/>
  <c r="BH416"/>
  <c r="BG416"/>
  <c r="BF416"/>
  <c r="T416"/>
  <c r="R416"/>
  <c r="P416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0"/>
  <c r="BH300"/>
  <c r="BG300"/>
  <c r="BF300"/>
  <c r="T300"/>
  <c r="R300"/>
  <c r="P300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8"/>
  <c r="BH278"/>
  <c r="BG278"/>
  <c r="BF278"/>
  <c r="T278"/>
  <c r="R278"/>
  <c r="P278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0"/>
  <c r="BH250"/>
  <c r="BG250"/>
  <c r="BF250"/>
  <c r="T250"/>
  <c r="R250"/>
  <c r="P250"/>
  <c r="BI246"/>
  <c r="BH246"/>
  <c r="BG246"/>
  <c r="BF246"/>
  <c r="T246"/>
  <c r="R246"/>
  <c r="P246"/>
  <c r="BI239"/>
  <c r="BH239"/>
  <c r="BG239"/>
  <c r="BF239"/>
  <c r="T239"/>
  <c r="R239"/>
  <c r="P239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24"/>
  <c r="BH224"/>
  <c r="BG224"/>
  <c r="BF224"/>
  <c r="T224"/>
  <c r="R224"/>
  <c r="P224"/>
  <c r="BI205"/>
  <c r="BH205"/>
  <c r="BG205"/>
  <c r="BF205"/>
  <c r="T205"/>
  <c r="R205"/>
  <c r="P205"/>
  <c r="BI173"/>
  <c r="BH173"/>
  <c r="BG173"/>
  <c r="BF173"/>
  <c r="T173"/>
  <c r="R173"/>
  <c r="P173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5"/>
  <c r="BH105"/>
  <c r="BG105"/>
  <c r="BF105"/>
  <c r="T105"/>
  <c r="R105"/>
  <c r="P105"/>
  <c r="BI103"/>
  <c r="BH103"/>
  <c r="BG103"/>
  <c r="BF103"/>
  <c r="T103"/>
  <c r="R103"/>
  <c r="P103"/>
  <c r="BI96"/>
  <c r="BH96"/>
  <c r="BG96"/>
  <c r="BF96"/>
  <c r="T96"/>
  <c r="R96"/>
  <c r="P96"/>
  <c r="BI92"/>
  <c r="BH92"/>
  <c r="BG92"/>
  <c r="BF92"/>
  <c r="T92"/>
  <c r="T91"/>
  <c r="R92"/>
  <c r="R91"/>
  <c r="P92"/>
  <c r="P91"/>
  <c r="J85"/>
  <c r="F85"/>
  <c r="F83"/>
  <c r="E81"/>
  <c r="J54"/>
  <c r="F54"/>
  <c r="F52"/>
  <c r="E50"/>
  <c r="J24"/>
  <c r="E24"/>
  <c r="J55"/>
  <c r="J23"/>
  <c r="J18"/>
  <c r="E18"/>
  <c r="F55"/>
  <c r="J17"/>
  <c r="J12"/>
  <c r="J83"/>
  <c r="E7"/>
  <c r="E79"/>
  <c i="7" r="J39"/>
  <c r="J38"/>
  <c i="1" r="AY62"/>
  <c i="7" r="J37"/>
  <c i="1" r="AX62"/>
  <c i="7"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3"/>
  <c r="BH783"/>
  <c r="BG783"/>
  <c r="BF783"/>
  <c r="T783"/>
  <c r="R783"/>
  <c r="P783"/>
  <c r="BI782"/>
  <c r="BH782"/>
  <c r="BG782"/>
  <c r="BF782"/>
  <c r="T782"/>
  <c r="R782"/>
  <c r="P782"/>
  <c r="BI781"/>
  <c r="BH781"/>
  <c r="BG781"/>
  <c r="BF781"/>
  <c r="T781"/>
  <c r="R781"/>
  <c r="P781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58"/>
  <c r="BH758"/>
  <c r="BG758"/>
  <c r="BF758"/>
  <c r="T758"/>
  <c r="R758"/>
  <c r="P758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7"/>
  <c r="BH747"/>
  <c r="BG747"/>
  <c r="BF747"/>
  <c r="T747"/>
  <c r="R747"/>
  <c r="P747"/>
  <c r="BI745"/>
  <c r="BH745"/>
  <c r="BG745"/>
  <c r="BF745"/>
  <c r="T745"/>
  <c r="R745"/>
  <c r="P745"/>
  <c r="BI742"/>
  <c r="BH742"/>
  <c r="BG742"/>
  <c r="BF742"/>
  <c r="T742"/>
  <c r="R742"/>
  <c r="P742"/>
  <c r="BI740"/>
  <c r="BH740"/>
  <c r="BG740"/>
  <c r="BF740"/>
  <c r="T740"/>
  <c r="R740"/>
  <c r="P740"/>
  <c r="BI737"/>
  <c r="BH737"/>
  <c r="BG737"/>
  <c r="BF737"/>
  <c r="T737"/>
  <c r="R737"/>
  <c r="P737"/>
  <c r="BI736"/>
  <c r="BH736"/>
  <c r="BG736"/>
  <c r="BF736"/>
  <c r="T736"/>
  <c r="R736"/>
  <c r="P736"/>
  <c r="BI733"/>
  <c r="BH733"/>
  <c r="BG733"/>
  <c r="BF733"/>
  <c r="T733"/>
  <c r="R733"/>
  <c r="P733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9"/>
  <c r="BH719"/>
  <c r="BG719"/>
  <c r="BF719"/>
  <c r="T719"/>
  <c r="R719"/>
  <c r="P719"/>
  <c r="BI716"/>
  <c r="BH716"/>
  <c r="BG716"/>
  <c r="BF716"/>
  <c r="T716"/>
  <c r="R716"/>
  <c r="P716"/>
  <c r="BI713"/>
  <c r="BH713"/>
  <c r="BG713"/>
  <c r="BF713"/>
  <c r="T713"/>
  <c r="R713"/>
  <c r="P713"/>
  <c r="BI711"/>
  <c r="BH711"/>
  <c r="BG711"/>
  <c r="BF711"/>
  <c r="T711"/>
  <c r="R711"/>
  <c r="P711"/>
  <c r="BI708"/>
  <c r="BH708"/>
  <c r="BG708"/>
  <c r="BF708"/>
  <c r="T708"/>
  <c r="R708"/>
  <c r="P708"/>
  <c r="BI706"/>
  <c r="BH706"/>
  <c r="BG706"/>
  <c r="BF706"/>
  <c r="T706"/>
  <c r="R706"/>
  <c r="P706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4"/>
  <c r="BH694"/>
  <c r="BG694"/>
  <c r="BF694"/>
  <c r="T694"/>
  <c r="R694"/>
  <c r="P694"/>
  <c r="BI691"/>
  <c r="BH691"/>
  <c r="BG691"/>
  <c r="BF691"/>
  <c r="T691"/>
  <c r="R691"/>
  <c r="P691"/>
  <c r="BI689"/>
  <c r="BH689"/>
  <c r="BG689"/>
  <c r="BF689"/>
  <c r="T689"/>
  <c r="R689"/>
  <c r="P689"/>
  <c r="BI686"/>
  <c r="BH686"/>
  <c r="BG686"/>
  <c r="BF686"/>
  <c r="T686"/>
  <c r="R686"/>
  <c r="P686"/>
  <c r="BI685"/>
  <c r="BH685"/>
  <c r="BG685"/>
  <c r="BF685"/>
  <c r="T685"/>
  <c r="R685"/>
  <c r="P685"/>
  <c r="BI682"/>
  <c r="BH682"/>
  <c r="BG682"/>
  <c r="BF682"/>
  <c r="T682"/>
  <c r="R682"/>
  <c r="P682"/>
  <c r="BI678"/>
  <c r="BH678"/>
  <c r="BG678"/>
  <c r="BF678"/>
  <c r="T678"/>
  <c r="R678"/>
  <c r="P678"/>
  <c r="BI676"/>
  <c r="BH676"/>
  <c r="BG676"/>
  <c r="BF676"/>
  <c r="T676"/>
  <c r="R676"/>
  <c r="P676"/>
  <c r="BI675"/>
  <c r="BH675"/>
  <c r="BG675"/>
  <c r="BF675"/>
  <c r="T675"/>
  <c r="R675"/>
  <c r="P675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5"/>
  <c r="BH655"/>
  <c r="BG655"/>
  <c r="BF655"/>
  <c r="T655"/>
  <c r="R655"/>
  <c r="P655"/>
  <c r="BI653"/>
  <c r="BH653"/>
  <c r="BG653"/>
  <c r="BF653"/>
  <c r="T653"/>
  <c r="R653"/>
  <c r="P653"/>
  <c r="BI651"/>
  <c r="BH651"/>
  <c r="BG651"/>
  <c r="BF651"/>
  <c r="T651"/>
  <c r="R651"/>
  <c r="P651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5"/>
  <c r="BH625"/>
  <c r="BG625"/>
  <c r="BF625"/>
  <c r="T625"/>
  <c r="R625"/>
  <c r="P625"/>
  <c r="BI622"/>
  <c r="BH622"/>
  <c r="BG622"/>
  <c r="BF622"/>
  <c r="T622"/>
  <c r="R622"/>
  <c r="P622"/>
  <c r="BI618"/>
  <c r="BH618"/>
  <c r="BG618"/>
  <c r="BF618"/>
  <c r="T618"/>
  <c r="R618"/>
  <c r="P618"/>
  <c r="BI616"/>
  <c r="BH616"/>
  <c r="BG616"/>
  <c r="BF616"/>
  <c r="T616"/>
  <c r="R616"/>
  <c r="P616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609"/>
  <c r="BH609"/>
  <c r="BG609"/>
  <c r="BF609"/>
  <c r="T609"/>
  <c r="R609"/>
  <c r="P609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599"/>
  <c r="BH599"/>
  <c r="BG599"/>
  <c r="BF599"/>
  <c r="T599"/>
  <c r="R599"/>
  <c r="P599"/>
  <c r="BI597"/>
  <c r="BH597"/>
  <c r="BG597"/>
  <c r="BF597"/>
  <c r="T597"/>
  <c r="R597"/>
  <c r="P597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3"/>
  <c r="BH583"/>
  <c r="BG583"/>
  <c r="BF583"/>
  <c r="T583"/>
  <c r="R583"/>
  <c r="P583"/>
  <c r="BI581"/>
  <c r="BH581"/>
  <c r="BG581"/>
  <c r="BF581"/>
  <c r="T581"/>
  <c r="R581"/>
  <c r="P581"/>
  <c r="BI579"/>
  <c r="BH579"/>
  <c r="BG579"/>
  <c r="BF579"/>
  <c r="T579"/>
  <c r="R579"/>
  <c r="P579"/>
  <c r="BI577"/>
  <c r="BH577"/>
  <c r="BG577"/>
  <c r="BF577"/>
  <c r="T577"/>
  <c r="R577"/>
  <c r="P577"/>
  <c r="BI575"/>
  <c r="BH575"/>
  <c r="BG575"/>
  <c r="BF575"/>
  <c r="T575"/>
  <c r="R575"/>
  <c r="P575"/>
  <c r="BI574"/>
  <c r="BH574"/>
  <c r="BG574"/>
  <c r="BF574"/>
  <c r="T574"/>
  <c r="R574"/>
  <c r="P574"/>
  <c r="BI572"/>
  <c r="BH572"/>
  <c r="BG572"/>
  <c r="BF572"/>
  <c r="T572"/>
  <c r="R572"/>
  <c r="P572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3"/>
  <c r="BH563"/>
  <c r="BG563"/>
  <c r="BF563"/>
  <c r="T563"/>
  <c r="R563"/>
  <c r="P563"/>
  <c r="BI561"/>
  <c r="BH561"/>
  <c r="BG561"/>
  <c r="BF561"/>
  <c r="T561"/>
  <c r="R561"/>
  <c r="P561"/>
  <c r="BI558"/>
  <c r="BH558"/>
  <c r="BG558"/>
  <c r="BF558"/>
  <c r="T558"/>
  <c r="R558"/>
  <c r="P558"/>
  <c r="BI556"/>
  <c r="BH556"/>
  <c r="BG556"/>
  <c r="BF556"/>
  <c r="T556"/>
  <c r="R556"/>
  <c r="P556"/>
  <c r="BI553"/>
  <c r="BH553"/>
  <c r="BG553"/>
  <c r="BF553"/>
  <c r="T553"/>
  <c r="R553"/>
  <c r="P553"/>
  <c r="BI551"/>
  <c r="BH551"/>
  <c r="BG551"/>
  <c r="BF551"/>
  <c r="T551"/>
  <c r="R551"/>
  <c r="P551"/>
  <c r="BI548"/>
  <c r="BH548"/>
  <c r="BG548"/>
  <c r="BF548"/>
  <c r="T548"/>
  <c r="R548"/>
  <c r="P548"/>
  <c r="BI547"/>
  <c r="BH547"/>
  <c r="BG547"/>
  <c r="BF547"/>
  <c r="T547"/>
  <c r="R547"/>
  <c r="P547"/>
  <c r="BI544"/>
  <c r="BH544"/>
  <c r="BG544"/>
  <c r="BF544"/>
  <c r="T544"/>
  <c r="R544"/>
  <c r="P544"/>
  <c r="BI541"/>
  <c r="BH541"/>
  <c r="BG541"/>
  <c r="BF541"/>
  <c r="T541"/>
  <c r="R541"/>
  <c r="P541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499"/>
  <c r="BH499"/>
  <c r="BG499"/>
  <c r="BF499"/>
  <c r="T499"/>
  <c r="R499"/>
  <c r="P499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3"/>
  <c r="BH443"/>
  <c r="BG443"/>
  <c r="BF443"/>
  <c r="T443"/>
  <c r="R443"/>
  <c r="P443"/>
  <c r="BI440"/>
  <c r="BH440"/>
  <c r="BG440"/>
  <c r="BF440"/>
  <c r="T440"/>
  <c r="R440"/>
  <c r="P440"/>
  <c r="BI439"/>
  <c r="BH439"/>
  <c r="BG439"/>
  <c r="BF439"/>
  <c r="T439"/>
  <c r="R439"/>
  <c r="P439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8"/>
  <c r="BH398"/>
  <c r="BG398"/>
  <c r="BF398"/>
  <c r="T398"/>
  <c r="R398"/>
  <c r="P398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J110"/>
  <c r="F110"/>
  <c r="F108"/>
  <c r="E106"/>
  <c r="J58"/>
  <c r="F58"/>
  <c r="F56"/>
  <c r="E54"/>
  <c r="J26"/>
  <c r="E26"/>
  <c r="J111"/>
  <c r="J25"/>
  <c r="J20"/>
  <c r="E20"/>
  <c r="F59"/>
  <c r="J19"/>
  <c r="J14"/>
  <c r="J108"/>
  <c r="E7"/>
  <c r="E50"/>
  <c i="6" r="J511"/>
  <c r="J486"/>
  <c r="J426"/>
  <c r="J382"/>
  <c r="J313"/>
  <c r="J268"/>
  <c r="J188"/>
  <c r="J41"/>
  <c r="J40"/>
  <c i="1" r="AY61"/>
  <c i="6" r="J39"/>
  <c i="1" r="AX61"/>
  <c i="6" r="BI559"/>
  <c r="BH559"/>
  <c r="BG559"/>
  <c r="BF559"/>
  <c r="T559"/>
  <c r="T558"/>
  <c r="T557"/>
  <c r="R559"/>
  <c r="R558"/>
  <c r="R557"/>
  <c r="P559"/>
  <c r="P558"/>
  <c r="P557"/>
  <c r="BI556"/>
  <c r="BH556"/>
  <c r="BG556"/>
  <c r="BF556"/>
  <c r="T556"/>
  <c r="T555"/>
  <c r="R556"/>
  <c r="R555"/>
  <c r="P556"/>
  <c r="P555"/>
  <c r="BI554"/>
  <c r="BH554"/>
  <c r="BG554"/>
  <c r="BF554"/>
  <c r="T554"/>
  <c r="R554"/>
  <c r="P554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9"/>
  <c r="BH519"/>
  <c r="BG519"/>
  <c r="BF519"/>
  <c r="T519"/>
  <c r="R519"/>
  <c r="P519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3"/>
  <c r="BH513"/>
  <c r="BG513"/>
  <c r="BF513"/>
  <c r="T513"/>
  <c r="R513"/>
  <c r="P513"/>
  <c r="J100"/>
  <c r="BI510"/>
  <c r="BH510"/>
  <c r="BG510"/>
  <c r="BF510"/>
  <c r="T510"/>
  <c r="R510"/>
  <c r="P510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J96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3"/>
  <c r="BH453"/>
  <c r="BG453"/>
  <c r="BF453"/>
  <c r="T453"/>
  <c r="R453"/>
  <c r="P453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J91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J87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J82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J7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J74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J125"/>
  <c r="F125"/>
  <c r="F123"/>
  <c r="E121"/>
  <c r="J62"/>
  <c r="F62"/>
  <c r="F60"/>
  <c r="E58"/>
  <c r="J28"/>
  <c r="E28"/>
  <c r="J126"/>
  <c r="J27"/>
  <c r="J22"/>
  <c r="E22"/>
  <c r="F126"/>
  <c r="J21"/>
  <c r="J16"/>
  <c r="J123"/>
  <c r="E7"/>
  <c r="E115"/>
  <c i="5" r="J41"/>
  <c r="J40"/>
  <c i="1" r="AY60"/>
  <c i="5" r="J39"/>
  <c i="1" r="AX60"/>
  <c i="5" r="BI600"/>
  <c r="BH600"/>
  <c r="BG600"/>
  <c r="BF600"/>
  <c r="T600"/>
  <c r="T599"/>
  <c r="T598"/>
  <c r="R600"/>
  <c r="R599"/>
  <c r="R598"/>
  <c r="P600"/>
  <c r="P599"/>
  <c r="P598"/>
  <c r="BI596"/>
  <c r="BH596"/>
  <c r="BG596"/>
  <c r="BF596"/>
  <c r="T596"/>
  <c r="R596"/>
  <c r="P596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4"/>
  <c r="BH574"/>
  <c r="BG574"/>
  <c r="BF574"/>
  <c r="T574"/>
  <c r="R574"/>
  <c r="P574"/>
  <c r="BI573"/>
  <c r="BH573"/>
  <c r="BG573"/>
  <c r="BF573"/>
  <c r="T573"/>
  <c r="R573"/>
  <c r="P573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7"/>
  <c r="BH567"/>
  <c r="BG567"/>
  <c r="BF567"/>
  <c r="T567"/>
  <c r="R567"/>
  <c r="P567"/>
  <c r="BI566"/>
  <c r="BH566"/>
  <c r="BG566"/>
  <c r="BF566"/>
  <c r="T566"/>
  <c r="R566"/>
  <c r="P566"/>
  <c r="BI565"/>
  <c r="BH565"/>
  <c r="BG565"/>
  <c r="BF565"/>
  <c r="T565"/>
  <c r="R565"/>
  <c r="P565"/>
  <c r="BI562"/>
  <c r="BH562"/>
  <c r="BG562"/>
  <c r="BF562"/>
  <c r="T562"/>
  <c r="R562"/>
  <c r="P562"/>
  <c r="BI561"/>
  <c r="BH561"/>
  <c r="BG561"/>
  <c r="BF561"/>
  <c r="T561"/>
  <c r="R561"/>
  <c r="P561"/>
  <c r="BI559"/>
  <c r="BH559"/>
  <c r="BG559"/>
  <c r="BF559"/>
  <c r="T559"/>
  <c r="R559"/>
  <c r="P559"/>
  <c r="BI558"/>
  <c r="BH558"/>
  <c r="BG558"/>
  <c r="BF558"/>
  <c r="T558"/>
  <c r="R558"/>
  <c r="P558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4"/>
  <c r="BH524"/>
  <c r="BG524"/>
  <c r="BF524"/>
  <c r="T524"/>
  <c r="R524"/>
  <c r="P524"/>
  <c r="BI523"/>
  <c r="BH523"/>
  <c r="BG523"/>
  <c r="BF523"/>
  <c r="T523"/>
  <c r="R523"/>
  <c r="P523"/>
  <c r="BI520"/>
  <c r="BH520"/>
  <c r="BG520"/>
  <c r="BF520"/>
  <c r="T520"/>
  <c r="R520"/>
  <c r="P520"/>
  <c r="BI519"/>
  <c r="BH519"/>
  <c r="BG519"/>
  <c r="BF519"/>
  <c r="T519"/>
  <c r="R519"/>
  <c r="P519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4"/>
  <c r="BH354"/>
  <c r="BG354"/>
  <c r="BF354"/>
  <c r="T354"/>
  <c r="R354"/>
  <c r="P354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2"/>
  <c r="BH212"/>
  <c r="BG212"/>
  <c r="BF212"/>
  <c r="T212"/>
  <c r="R212"/>
  <c r="P212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4"/>
  <c r="BH204"/>
  <c r="BG204"/>
  <c r="BF204"/>
  <c r="T204"/>
  <c r="R204"/>
  <c r="P204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T130"/>
  <c r="R131"/>
  <c r="R130"/>
  <c r="P131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J99"/>
  <c r="F99"/>
  <c r="F97"/>
  <c r="E95"/>
  <c r="J62"/>
  <c r="F62"/>
  <c r="F60"/>
  <c r="E58"/>
  <c r="J28"/>
  <c r="E28"/>
  <c r="J100"/>
  <c r="J27"/>
  <c r="J22"/>
  <c r="E22"/>
  <c r="F63"/>
  <c r="J21"/>
  <c r="J16"/>
  <c r="J97"/>
  <c r="E7"/>
  <c r="E52"/>
  <c i="4" r="J39"/>
  <c r="J38"/>
  <c i="1" r="AY58"/>
  <c i="4" r="J37"/>
  <c i="1" r="AX58"/>
  <c i="4" r="BI397"/>
  <c r="BH397"/>
  <c r="BG397"/>
  <c r="BF397"/>
  <c r="T397"/>
  <c r="R397"/>
  <c r="P397"/>
  <c r="BI396"/>
  <c r="BH396"/>
  <c r="BG396"/>
  <c r="BF396"/>
  <c r="T396"/>
  <c r="R396"/>
  <c r="P396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T201"/>
  <c r="R202"/>
  <c r="R201"/>
  <c r="P202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T151"/>
  <c r="R152"/>
  <c r="R151"/>
  <c r="P152"/>
  <c r="P151"/>
  <c r="BI148"/>
  <c r="BH148"/>
  <c r="BG148"/>
  <c r="BF148"/>
  <c r="T148"/>
  <c r="T147"/>
  <c r="R148"/>
  <c r="R147"/>
  <c r="P148"/>
  <c r="P147"/>
  <c r="BI144"/>
  <c r="BH144"/>
  <c r="BG144"/>
  <c r="BF144"/>
  <c r="T144"/>
  <c r="T143"/>
  <c r="R144"/>
  <c r="R143"/>
  <c r="P144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0"/>
  <c r="F100"/>
  <c r="F98"/>
  <c r="E96"/>
  <c r="J58"/>
  <c r="F58"/>
  <c r="F56"/>
  <c r="E54"/>
  <c r="J26"/>
  <c r="E26"/>
  <c r="J101"/>
  <c r="J25"/>
  <c r="J20"/>
  <c r="E20"/>
  <c r="F101"/>
  <c r="J19"/>
  <c r="J14"/>
  <c r="J56"/>
  <c r="E7"/>
  <c r="E92"/>
  <c i="3" r="J39"/>
  <c r="J38"/>
  <c i="1" r="AY57"/>
  <c i="3" r="J37"/>
  <c i="1" r="AX57"/>
  <c i="3" r="BI718"/>
  <c r="BH718"/>
  <c r="BG718"/>
  <c r="BF718"/>
  <c r="T718"/>
  <c r="T717"/>
  <c r="T716"/>
  <c r="R718"/>
  <c r="R717"/>
  <c r="R716"/>
  <c r="P718"/>
  <c r="P717"/>
  <c r="P716"/>
  <c r="BI714"/>
  <c r="BH714"/>
  <c r="BG714"/>
  <c r="BF714"/>
  <c r="T714"/>
  <c r="R714"/>
  <c r="P714"/>
  <c r="BI712"/>
  <c r="BH712"/>
  <c r="BG712"/>
  <c r="BF712"/>
  <c r="T712"/>
  <c r="R712"/>
  <c r="P712"/>
  <c r="BI709"/>
  <c r="BH709"/>
  <c r="BG709"/>
  <c r="BF709"/>
  <c r="T709"/>
  <c r="R709"/>
  <c r="P709"/>
  <c r="BI705"/>
  <c r="BH705"/>
  <c r="BG705"/>
  <c r="BF705"/>
  <c r="T705"/>
  <c r="R705"/>
  <c r="P705"/>
  <c r="BI702"/>
  <c r="BH702"/>
  <c r="BG702"/>
  <c r="BF702"/>
  <c r="T702"/>
  <c r="R702"/>
  <c r="P702"/>
  <c r="BI698"/>
  <c r="BH698"/>
  <c r="BG698"/>
  <c r="BF698"/>
  <c r="T698"/>
  <c r="R698"/>
  <c r="P698"/>
  <c r="BI695"/>
  <c r="BH695"/>
  <c r="BG695"/>
  <c r="BF695"/>
  <c r="T695"/>
  <c r="R695"/>
  <c r="P695"/>
  <c r="BI693"/>
  <c r="BH693"/>
  <c r="BG693"/>
  <c r="BF693"/>
  <c r="T693"/>
  <c r="R693"/>
  <c r="P693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8"/>
  <c r="BH638"/>
  <c r="BG638"/>
  <c r="BF638"/>
  <c r="T638"/>
  <c r="R638"/>
  <c r="P638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59"/>
  <c r="BH559"/>
  <c r="BG559"/>
  <c r="BF559"/>
  <c r="T559"/>
  <c r="R559"/>
  <c r="P559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39"/>
  <c r="BH539"/>
  <c r="BG539"/>
  <c r="BF539"/>
  <c r="T539"/>
  <c r="R539"/>
  <c r="P539"/>
  <c r="BI535"/>
  <c r="BH535"/>
  <c r="BG535"/>
  <c r="BF535"/>
  <c r="T535"/>
  <c r="T534"/>
  <c r="R535"/>
  <c r="R534"/>
  <c r="P535"/>
  <c r="P534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3"/>
  <c r="BH523"/>
  <c r="BG523"/>
  <c r="BF523"/>
  <c r="T523"/>
  <c r="R523"/>
  <c r="P523"/>
  <c r="BI520"/>
  <c r="BH520"/>
  <c r="BG520"/>
  <c r="BF520"/>
  <c r="T520"/>
  <c r="R520"/>
  <c r="P520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BI513"/>
  <c r="BH513"/>
  <c r="BG513"/>
  <c r="BF513"/>
  <c r="T513"/>
  <c r="R513"/>
  <c r="P513"/>
  <c r="BI511"/>
  <c r="BH511"/>
  <c r="BG511"/>
  <c r="BF511"/>
  <c r="T511"/>
  <c r="R511"/>
  <c r="P511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5"/>
  <c r="BH355"/>
  <c r="BG355"/>
  <c r="BF355"/>
  <c r="T355"/>
  <c r="R355"/>
  <c r="P355"/>
  <c r="BI346"/>
  <c r="BH346"/>
  <c r="BG346"/>
  <c r="BF346"/>
  <c r="T346"/>
  <c r="R346"/>
  <c r="P346"/>
  <c r="BI345"/>
  <c r="BH345"/>
  <c r="BG345"/>
  <c r="BF345"/>
  <c r="T345"/>
  <c r="R345"/>
  <c r="P345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59"/>
  <c r="J25"/>
  <c r="J20"/>
  <c r="E20"/>
  <c r="F59"/>
  <c r="J19"/>
  <c r="J14"/>
  <c r="J100"/>
  <c r="E7"/>
  <c r="E50"/>
  <c i="2" r="J2855"/>
  <c r="J39"/>
  <c r="J38"/>
  <c i="1" r="AY56"/>
  <c i="2" r="J37"/>
  <c i="1" r="AX56"/>
  <c i="2" r="BI4657"/>
  <c r="BH4657"/>
  <c r="BG4657"/>
  <c r="BF4657"/>
  <c r="T4657"/>
  <c r="R4657"/>
  <c r="P4657"/>
  <c r="BI4656"/>
  <c r="BH4656"/>
  <c r="BG4656"/>
  <c r="BF4656"/>
  <c r="T4656"/>
  <c r="R4656"/>
  <c r="P4656"/>
  <c r="BI4655"/>
  <c r="BH4655"/>
  <c r="BG4655"/>
  <c r="BF4655"/>
  <c r="T4655"/>
  <c r="R4655"/>
  <c r="P4655"/>
  <c r="BI4651"/>
  <c r="BH4651"/>
  <c r="BG4651"/>
  <c r="BF4651"/>
  <c r="T4651"/>
  <c r="R4651"/>
  <c r="P4651"/>
  <c r="BI4649"/>
  <c r="BH4649"/>
  <c r="BG4649"/>
  <c r="BF4649"/>
  <c r="T4649"/>
  <c r="R4649"/>
  <c r="P4649"/>
  <c r="BI4646"/>
  <c r="BH4646"/>
  <c r="BG4646"/>
  <c r="BF4646"/>
  <c r="T4646"/>
  <c r="R4646"/>
  <c r="P4646"/>
  <c r="BI4643"/>
  <c r="BH4643"/>
  <c r="BG4643"/>
  <c r="BF4643"/>
  <c r="T4643"/>
  <c r="R4643"/>
  <c r="P4643"/>
  <c r="BI4640"/>
  <c r="BH4640"/>
  <c r="BG4640"/>
  <c r="BF4640"/>
  <c r="T4640"/>
  <c r="R4640"/>
  <c r="P4640"/>
  <c r="BI4637"/>
  <c r="BH4637"/>
  <c r="BG4637"/>
  <c r="BF4637"/>
  <c r="T4637"/>
  <c r="R4637"/>
  <c r="P4637"/>
  <c r="BI4624"/>
  <c r="BH4624"/>
  <c r="BG4624"/>
  <c r="BF4624"/>
  <c r="T4624"/>
  <c r="R4624"/>
  <c r="P4624"/>
  <c r="BI4620"/>
  <c r="BH4620"/>
  <c r="BG4620"/>
  <c r="BF4620"/>
  <c r="T4620"/>
  <c r="R4620"/>
  <c r="P4620"/>
  <c r="BI4601"/>
  <c r="BH4601"/>
  <c r="BG4601"/>
  <c r="BF4601"/>
  <c r="T4601"/>
  <c r="R4601"/>
  <c r="P4601"/>
  <c r="BI4556"/>
  <c r="BH4556"/>
  <c r="BG4556"/>
  <c r="BF4556"/>
  <c r="T4556"/>
  <c r="R4556"/>
  <c r="P4556"/>
  <c r="BI4536"/>
  <c r="BH4536"/>
  <c r="BG4536"/>
  <c r="BF4536"/>
  <c r="T4536"/>
  <c r="R4536"/>
  <c r="P4536"/>
  <c r="BI4532"/>
  <c r="BH4532"/>
  <c r="BG4532"/>
  <c r="BF4532"/>
  <c r="T4532"/>
  <c r="R4532"/>
  <c r="P4532"/>
  <c r="BI4518"/>
  <c r="BH4518"/>
  <c r="BG4518"/>
  <c r="BF4518"/>
  <c r="T4518"/>
  <c r="R4518"/>
  <c r="P4518"/>
  <c r="BI4487"/>
  <c r="BH4487"/>
  <c r="BG4487"/>
  <c r="BF4487"/>
  <c r="T4487"/>
  <c r="R4487"/>
  <c r="P4487"/>
  <c r="BI4484"/>
  <c r="BH4484"/>
  <c r="BG4484"/>
  <c r="BF4484"/>
  <c r="T4484"/>
  <c r="R4484"/>
  <c r="P4484"/>
  <c r="BI4479"/>
  <c r="BH4479"/>
  <c r="BG4479"/>
  <c r="BF4479"/>
  <c r="T4479"/>
  <c r="R4479"/>
  <c r="P4479"/>
  <c r="BI4474"/>
  <c r="BH4474"/>
  <c r="BG4474"/>
  <c r="BF4474"/>
  <c r="T4474"/>
  <c r="R4474"/>
  <c r="P4474"/>
  <c r="BI4471"/>
  <c r="BH4471"/>
  <c r="BG4471"/>
  <c r="BF4471"/>
  <c r="T4471"/>
  <c r="R4471"/>
  <c r="P4471"/>
  <c r="BI4468"/>
  <c r="BH4468"/>
  <c r="BG4468"/>
  <c r="BF4468"/>
  <c r="T4468"/>
  <c r="R4468"/>
  <c r="P4468"/>
  <c r="BI4465"/>
  <c r="BH4465"/>
  <c r="BG4465"/>
  <c r="BF4465"/>
  <c r="T4465"/>
  <c r="R4465"/>
  <c r="P4465"/>
  <c r="BI4462"/>
  <c r="BH4462"/>
  <c r="BG4462"/>
  <c r="BF4462"/>
  <c r="T4462"/>
  <c r="R4462"/>
  <c r="P4462"/>
  <c r="BI4457"/>
  <c r="BH4457"/>
  <c r="BG4457"/>
  <c r="BF4457"/>
  <c r="T4457"/>
  <c r="R4457"/>
  <c r="P4457"/>
  <c r="BI4454"/>
  <c r="BH4454"/>
  <c r="BG4454"/>
  <c r="BF4454"/>
  <c r="T4454"/>
  <c r="R4454"/>
  <c r="P4454"/>
  <c r="BI4451"/>
  <c r="BH4451"/>
  <c r="BG4451"/>
  <c r="BF4451"/>
  <c r="T4451"/>
  <c r="R4451"/>
  <c r="P4451"/>
  <c r="BI4448"/>
  <c r="BH4448"/>
  <c r="BG4448"/>
  <c r="BF4448"/>
  <c r="T4448"/>
  <c r="R4448"/>
  <c r="P4448"/>
  <c r="BI4446"/>
  <c r="BH4446"/>
  <c r="BG4446"/>
  <c r="BF4446"/>
  <c r="T4446"/>
  <c r="R4446"/>
  <c r="P4446"/>
  <c r="BI4444"/>
  <c r="BH4444"/>
  <c r="BG4444"/>
  <c r="BF4444"/>
  <c r="T4444"/>
  <c r="R4444"/>
  <c r="P4444"/>
  <c r="BI4440"/>
  <c r="BH4440"/>
  <c r="BG4440"/>
  <c r="BF4440"/>
  <c r="T4440"/>
  <c r="R4440"/>
  <c r="P4440"/>
  <c r="BI4437"/>
  <c r="BH4437"/>
  <c r="BG4437"/>
  <c r="BF4437"/>
  <c r="T4437"/>
  <c r="R4437"/>
  <c r="P4437"/>
  <c r="BI4433"/>
  <c r="BH4433"/>
  <c r="BG4433"/>
  <c r="BF4433"/>
  <c r="T4433"/>
  <c r="R4433"/>
  <c r="P4433"/>
  <c r="BI4428"/>
  <c r="BH4428"/>
  <c r="BG4428"/>
  <c r="BF4428"/>
  <c r="T4428"/>
  <c r="R4428"/>
  <c r="P4428"/>
  <c r="BI4425"/>
  <c r="BH4425"/>
  <c r="BG4425"/>
  <c r="BF4425"/>
  <c r="T4425"/>
  <c r="R4425"/>
  <c r="P4425"/>
  <c r="BI4422"/>
  <c r="BH4422"/>
  <c r="BG4422"/>
  <c r="BF4422"/>
  <c r="T4422"/>
  <c r="R4422"/>
  <c r="P4422"/>
  <c r="BI4416"/>
  <c r="BH4416"/>
  <c r="BG4416"/>
  <c r="BF4416"/>
  <c r="T4416"/>
  <c r="R4416"/>
  <c r="P4416"/>
  <c r="BI4413"/>
  <c r="BH4413"/>
  <c r="BG4413"/>
  <c r="BF4413"/>
  <c r="T4413"/>
  <c r="R4413"/>
  <c r="P4413"/>
  <c r="BI4407"/>
  <c r="BH4407"/>
  <c r="BG4407"/>
  <c r="BF4407"/>
  <c r="T4407"/>
  <c r="R4407"/>
  <c r="P4407"/>
  <c r="BI4402"/>
  <c r="BH4402"/>
  <c r="BG4402"/>
  <c r="BF4402"/>
  <c r="T4402"/>
  <c r="R4402"/>
  <c r="P4402"/>
  <c r="BI4398"/>
  <c r="BH4398"/>
  <c r="BG4398"/>
  <c r="BF4398"/>
  <c r="T4398"/>
  <c r="R4398"/>
  <c r="P4398"/>
  <c r="BI4386"/>
  <c r="BH4386"/>
  <c r="BG4386"/>
  <c r="BF4386"/>
  <c r="T4386"/>
  <c r="R4386"/>
  <c r="P4386"/>
  <c r="BI4380"/>
  <c r="BH4380"/>
  <c r="BG4380"/>
  <c r="BF4380"/>
  <c r="T4380"/>
  <c r="R4380"/>
  <c r="P4380"/>
  <c r="BI4377"/>
  <c r="BH4377"/>
  <c r="BG4377"/>
  <c r="BF4377"/>
  <c r="T4377"/>
  <c r="R4377"/>
  <c r="P4377"/>
  <c r="BI4374"/>
  <c r="BH4374"/>
  <c r="BG4374"/>
  <c r="BF4374"/>
  <c r="T4374"/>
  <c r="R4374"/>
  <c r="P4374"/>
  <c r="BI4371"/>
  <c r="BH4371"/>
  <c r="BG4371"/>
  <c r="BF4371"/>
  <c r="T4371"/>
  <c r="R4371"/>
  <c r="P4371"/>
  <c r="BI4368"/>
  <c r="BH4368"/>
  <c r="BG4368"/>
  <c r="BF4368"/>
  <c r="T4368"/>
  <c r="R4368"/>
  <c r="P4368"/>
  <c r="BI4365"/>
  <c r="BH4365"/>
  <c r="BG4365"/>
  <c r="BF4365"/>
  <c r="T4365"/>
  <c r="R4365"/>
  <c r="P4365"/>
  <c r="BI4362"/>
  <c r="BH4362"/>
  <c r="BG4362"/>
  <c r="BF4362"/>
  <c r="T4362"/>
  <c r="R4362"/>
  <c r="P4362"/>
  <c r="BI4328"/>
  <c r="BH4328"/>
  <c r="BG4328"/>
  <c r="BF4328"/>
  <c r="T4328"/>
  <c r="R4328"/>
  <c r="P4328"/>
  <c r="BI4322"/>
  <c r="BH4322"/>
  <c r="BG4322"/>
  <c r="BF4322"/>
  <c r="T4322"/>
  <c r="R4322"/>
  <c r="P4322"/>
  <c r="BI4320"/>
  <c r="BH4320"/>
  <c r="BG4320"/>
  <c r="BF4320"/>
  <c r="T4320"/>
  <c r="R4320"/>
  <c r="P4320"/>
  <c r="BI4275"/>
  <c r="BH4275"/>
  <c r="BG4275"/>
  <c r="BF4275"/>
  <c r="T4275"/>
  <c r="R4275"/>
  <c r="P4275"/>
  <c r="BI4272"/>
  <c r="BH4272"/>
  <c r="BG4272"/>
  <c r="BF4272"/>
  <c r="T4272"/>
  <c r="R4272"/>
  <c r="P4272"/>
  <c r="BI4269"/>
  <c r="BH4269"/>
  <c r="BG4269"/>
  <c r="BF4269"/>
  <c r="T4269"/>
  <c r="R4269"/>
  <c r="P4269"/>
  <c r="BI4266"/>
  <c r="BH4266"/>
  <c r="BG4266"/>
  <c r="BF4266"/>
  <c r="T4266"/>
  <c r="R4266"/>
  <c r="P4266"/>
  <c r="BI4263"/>
  <c r="BH4263"/>
  <c r="BG4263"/>
  <c r="BF4263"/>
  <c r="T4263"/>
  <c r="R4263"/>
  <c r="P4263"/>
  <c r="BI4259"/>
  <c r="BH4259"/>
  <c r="BG4259"/>
  <c r="BF4259"/>
  <c r="T4259"/>
  <c r="R4259"/>
  <c r="P4259"/>
  <c r="BI4252"/>
  <c r="BH4252"/>
  <c r="BG4252"/>
  <c r="BF4252"/>
  <c r="T4252"/>
  <c r="R4252"/>
  <c r="P4252"/>
  <c r="BI4236"/>
  <c r="BH4236"/>
  <c r="BG4236"/>
  <c r="BF4236"/>
  <c r="T4236"/>
  <c r="R4236"/>
  <c r="P4236"/>
  <c r="BI4234"/>
  <c r="BH4234"/>
  <c r="BG4234"/>
  <c r="BF4234"/>
  <c r="T4234"/>
  <c r="R4234"/>
  <c r="P4234"/>
  <c r="BI4231"/>
  <c r="BH4231"/>
  <c r="BG4231"/>
  <c r="BF4231"/>
  <c r="T4231"/>
  <c r="R4231"/>
  <c r="P4231"/>
  <c r="BI4210"/>
  <c r="BH4210"/>
  <c r="BG4210"/>
  <c r="BF4210"/>
  <c r="T4210"/>
  <c r="R4210"/>
  <c r="P4210"/>
  <c r="BI4184"/>
  <c r="BH4184"/>
  <c r="BG4184"/>
  <c r="BF4184"/>
  <c r="T4184"/>
  <c r="R4184"/>
  <c r="P4184"/>
  <c r="BI4182"/>
  <c r="BH4182"/>
  <c r="BG4182"/>
  <c r="BF4182"/>
  <c r="T4182"/>
  <c r="R4182"/>
  <c r="P4182"/>
  <c r="BI4179"/>
  <c r="BH4179"/>
  <c r="BG4179"/>
  <c r="BF4179"/>
  <c r="T4179"/>
  <c r="R4179"/>
  <c r="P4179"/>
  <c r="BI4176"/>
  <c r="BH4176"/>
  <c r="BG4176"/>
  <c r="BF4176"/>
  <c r="T4176"/>
  <c r="R4176"/>
  <c r="P4176"/>
  <c r="BI4174"/>
  <c r="BH4174"/>
  <c r="BG4174"/>
  <c r="BF4174"/>
  <c r="T4174"/>
  <c r="R4174"/>
  <c r="P4174"/>
  <c r="BI4162"/>
  <c r="BH4162"/>
  <c r="BG4162"/>
  <c r="BF4162"/>
  <c r="T4162"/>
  <c r="R4162"/>
  <c r="P4162"/>
  <c r="BI4151"/>
  <c r="BH4151"/>
  <c r="BG4151"/>
  <c r="BF4151"/>
  <c r="T4151"/>
  <c r="R4151"/>
  <c r="P4151"/>
  <c r="BI4140"/>
  <c r="BH4140"/>
  <c r="BG4140"/>
  <c r="BF4140"/>
  <c r="T4140"/>
  <c r="R4140"/>
  <c r="P4140"/>
  <c r="BI4137"/>
  <c r="BH4137"/>
  <c r="BG4137"/>
  <c r="BF4137"/>
  <c r="T4137"/>
  <c r="R4137"/>
  <c r="P4137"/>
  <c r="BI4125"/>
  <c r="BH4125"/>
  <c r="BG4125"/>
  <c r="BF4125"/>
  <c r="T4125"/>
  <c r="R4125"/>
  <c r="P4125"/>
  <c r="BI4108"/>
  <c r="BH4108"/>
  <c r="BG4108"/>
  <c r="BF4108"/>
  <c r="T4108"/>
  <c r="R4108"/>
  <c r="P4108"/>
  <c r="BI4085"/>
  <c r="BH4085"/>
  <c r="BG4085"/>
  <c r="BF4085"/>
  <c r="T4085"/>
  <c r="R4085"/>
  <c r="P4085"/>
  <c r="BI4080"/>
  <c r="BH4080"/>
  <c r="BG4080"/>
  <c r="BF4080"/>
  <c r="T4080"/>
  <c r="R4080"/>
  <c r="P4080"/>
  <c r="BI4075"/>
  <c r="BH4075"/>
  <c r="BG4075"/>
  <c r="BF4075"/>
  <c r="T4075"/>
  <c r="R4075"/>
  <c r="P4075"/>
  <c r="BI4072"/>
  <c r="BH4072"/>
  <c r="BG4072"/>
  <c r="BF4072"/>
  <c r="T4072"/>
  <c r="R4072"/>
  <c r="P4072"/>
  <c r="BI4069"/>
  <c r="BH4069"/>
  <c r="BG4069"/>
  <c r="BF4069"/>
  <c r="T4069"/>
  <c r="R4069"/>
  <c r="P4069"/>
  <c r="BI4067"/>
  <c r="BH4067"/>
  <c r="BG4067"/>
  <c r="BF4067"/>
  <c r="T4067"/>
  <c r="R4067"/>
  <c r="P4067"/>
  <c r="BI4065"/>
  <c r="BH4065"/>
  <c r="BG4065"/>
  <c r="BF4065"/>
  <c r="T4065"/>
  <c r="R4065"/>
  <c r="P4065"/>
  <c r="BI4062"/>
  <c r="BH4062"/>
  <c r="BG4062"/>
  <c r="BF4062"/>
  <c r="T4062"/>
  <c r="R4062"/>
  <c r="P4062"/>
  <c r="BI4050"/>
  <c r="BH4050"/>
  <c r="BG4050"/>
  <c r="BF4050"/>
  <c r="T4050"/>
  <c r="R4050"/>
  <c r="P4050"/>
  <c r="BI4030"/>
  <c r="BH4030"/>
  <c r="BG4030"/>
  <c r="BF4030"/>
  <c r="T4030"/>
  <c r="R4030"/>
  <c r="P4030"/>
  <c r="BI4028"/>
  <c r="BH4028"/>
  <c r="BG4028"/>
  <c r="BF4028"/>
  <c r="T4028"/>
  <c r="R4028"/>
  <c r="P4028"/>
  <c r="BI4022"/>
  <c r="BH4022"/>
  <c r="BG4022"/>
  <c r="BF4022"/>
  <c r="T4022"/>
  <c r="R4022"/>
  <c r="P4022"/>
  <c r="BI4020"/>
  <c r="BH4020"/>
  <c r="BG4020"/>
  <c r="BF4020"/>
  <c r="T4020"/>
  <c r="R4020"/>
  <c r="P4020"/>
  <c r="BI3989"/>
  <c r="BH3989"/>
  <c r="BG3989"/>
  <c r="BF3989"/>
  <c r="T3989"/>
  <c r="R3989"/>
  <c r="P3989"/>
  <c r="BI3966"/>
  <c r="BH3966"/>
  <c r="BG3966"/>
  <c r="BF3966"/>
  <c r="T3966"/>
  <c r="R3966"/>
  <c r="P3966"/>
  <c r="BI3963"/>
  <c r="BH3963"/>
  <c r="BG3963"/>
  <c r="BF3963"/>
  <c r="T3963"/>
  <c r="R3963"/>
  <c r="P3963"/>
  <c r="BI3959"/>
  <c r="BH3959"/>
  <c r="BG3959"/>
  <c r="BF3959"/>
  <c r="T3959"/>
  <c r="R3959"/>
  <c r="P3959"/>
  <c r="BI3957"/>
  <c r="BH3957"/>
  <c r="BG3957"/>
  <c r="BF3957"/>
  <c r="T3957"/>
  <c r="R3957"/>
  <c r="P3957"/>
  <c r="BI3954"/>
  <c r="BH3954"/>
  <c r="BG3954"/>
  <c r="BF3954"/>
  <c r="T3954"/>
  <c r="R3954"/>
  <c r="P3954"/>
  <c r="BI3920"/>
  <c r="BH3920"/>
  <c r="BG3920"/>
  <c r="BF3920"/>
  <c r="T3920"/>
  <c r="R3920"/>
  <c r="P3920"/>
  <c r="BI3917"/>
  <c r="BH3917"/>
  <c r="BG3917"/>
  <c r="BF3917"/>
  <c r="T3917"/>
  <c r="R3917"/>
  <c r="P3917"/>
  <c r="BI3903"/>
  <c r="BH3903"/>
  <c r="BG3903"/>
  <c r="BF3903"/>
  <c r="T3903"/>
  <c r="R3903"/>
  <c r="P3903"/>
  <c r="BI3900"/>
  <c r="BH3900"/>
  <c r="BG3900"/>
  <c r="BF3900"/>
  <c r="T3900"/>
  <c r="R3900"/>
  <c r="P3900"/>
  <c r="BI3898"/>
  <c r="BH3898"/>
  <c r="BG3898"/>
  <c r="BF3898"/>
  <c r="T3898"/>
  <c r="R3898"/>
  <c r="P3898"/>
  <c r="BI3896"/>
  <c r="BH3896"/>
  <c r="BG3896"/>
  <c r="BF3896"/>
  <c r="T3896"/>
  <c r="R3896"/>
  <c r="P3896"/>
  <c r="BI3892"/>
  <c r="BH3892"/>
  <c r="BG3892"/>
  <c r="BF3892"/>
  <c r="T3892"/>
  <c r="R3892"/>
  <c r="P3892"/>
  <c r="BI3888"/>
  <c r="BH3888"/>
  <c r="BG3888"/>
  <c r="BF3888"/>
  <c r="T3888"/>
  <c r="R3888"/>
  <c r="P3888"/>
  <c r="BI3885"/>
  <c r="BH3885"/>
  <c r="BG3885"/>
  <c r="BF3885"/>
  <c r="T3885"/>
  <c r="R3885"/>
  <c r="P3885"/>
  <c r="BI3881"/>
  <c r="BH3881"/>
  <c r="BG3881"/>
  <c r="BF3881"/>
  <c r="T3881"/>
  <c r="R3881"/>
  <c r="P3881"/>
  <c r="BI3879"/>
  <c r="BH3879"/>
  <c r="BG3879"/>
  <c r="BF3879"/>
  <c r="T3879"/>
  <c r="R3879"/>
  <c r="P3879"/>
  <c r="BI3876"/>
  <c r="BH3876"/>
  <c r="BG3876"/>
  <c r="BF3876"/>
  <c r="T3876"/>
  <c r="R3876"/>
  <c r="P3876"/>
  <c r="BI3873"/>
  <c r="BH3873"/>
  <c r="BG3873"/>
  <c r="BF3873"/>
  <c r="T3873"/>
  <c r="R3873"/>
  <c r="P3873"/>
  <c r="BI3870"/>
  <c r="BH3870"/>
  <c r="BG3870"/>
  <c r="BF3870"/>
  <c r="T3870"/>
  <c r="R3870"/>
  <c r="P3870"/>
  <c r="BI3869"/>
  <c r="BH3869"/>
  <c r="BG3869"/>
  <c r="BF3869"/>
  <c r="T3869"/>
  <c r="R3869"/>
  <c r="P3869"/>
  <c r="BI3867"/>
  <c r="BH3867"/>
  <c r="BG3867"/>
  <c r="BF3867"/>
  <c r="T3867"/>
  <c r="R3867"/>
  <c r="P3867"/>
  <c r="BI3855"/>
  <c r="BH3855"/>
  <c r="BG3855"/>
  <c r="BF3855"/>
  <c r="T3855"/>
  <c r="R3855"/>
  <c r="P3855"/>
  <c r="BI3852"/>
  <c r="BH3852"/>
  <c r="BG3852"/>
  <c r="BF3852"/>
  <c r="T3852"/>
  <c r="R3852"/>
  <c r="P3852"/>
  <c r="BI3851"/>
  <c r="BH3851"/>
  <c r="BG3851"/>
  <c r="BF3851"/>
  <c r="T3851"/>
  <c r="R3851"/>
  <c r="P3851"/>
  <c r="BI3822"/>
  <c r="BH3822"/>
  <c r="BG3822"/>
  <c r="BF3822"/>
  <c r="T3822"/>
  <c r="R3822"/>
  <c r="P3822"/>
  <c r="BI3790"/>
  <c r="BH3790"/>
  <c r="BG3790"/>
  <c r="BF3790"/>
  <c r="T3790"/>
  <c r="R3790"/>
  <c r="P3790"/>
  <c r="BI3788"/>
  <c r="BH3788"/>
  <c r="BG3788"/>
  <c r="BF3788"/>
  <c r="T3788"/>
  <c r="R3788"/>
  <c r="P3788"/>
  <c r="BI3785"/>
  <c r="BH3785"/>
  <c r="BG3785"/>
  <c r="BF3785"/>
  <c r="T3785"/>
  <c r="R3785"/>
  <c r="P3785"/>
  <c r="BI3782"/>
  <c r="BH3782"/>
  <c r="BG3782"/>
  <c r="BF3782"/>
  <c r="T3782"/>
  <c r="R3782"/>
  <c r="P3782"/>
  <c r="BI3779"/>
  <c r="BH3779"/>
  <c r="BG3779"/>
  <c r="BF3779"/>
  <c r="T3779"/>
  <c r="R3779"/>
  <c r="P3779"/>
  <c r="BI3772"/>
  <c r="BH3772"/>
  <c r="BG3772"/>
  <c r="BF3772"/>
  <c r="T3772"/>
  <c r="R3772"/>
  <c r="P3772"/>
  <c r="BI3732"/>
  <c r="BH3732"/>
  <c r="BG3732"/>
  <c r="BF3732"/>
  <c r="T3732"/>
  <c r="R3732"/>
  <c r="P3732"/>
  <c r="BI3728"/>
  <c r="BH3728"/>
  <c r="BG3728"/>
  <c r="BF3728"/>
  <c r="T3728"/>
  <c r="R3728"/>
  <c r="P3728"/>
  <c r="BI3686"/>
  <c r="BH3686"/>
  <c r="BG3686"/>
  <c r="BF3686"/>
  <c r="T3686"/>
  <c r="R3686"/>
  <c r="P3686"/>
  <c r="BI3683"/>
  <c r="BH3683"/>
  <c r="BG3683"/>
  <c r="BF3683"/>
  <c r="T3683"/>
  <c r="R3683"/>
  <c r="P3683"/>
  <c r="BI3680"/>
  <c r="BH3680"/>
  <c r="BG3680"/>
  <c r="BF3680"/>
  <c r="T3680"/>
  <c r="R3680"/>
  <c r="P3680"/>
  <c r="BI3678"/>
  <c r="BH3678"/>
  <c r="BG3678"/>
  <c r="BF3678"/>
  <c r="T3678"/>
  <c r="R3678"/>
  <c r="P3678"/>
  <c r="BI3672"/>
  <c r="BH3672"/>
  <c r="BG3672"/>
  <c r="BF3672"/>
  <c r="T3672"/>
  <c r="R3672"/>
  <c r="P3672"/>
  <c r="BI3669"/>
  <c r="BH3669"/>
  <c r="BG3669"/>
  <c r="BF3669"/>
  <c r="T3669"/>
  <c r="R3669"/>
  <c r="P3669"/>
  <c r="BI3666"/>
  <c r="BH3666"/>
  <c r="BG3666"/>
  <c r="BF3666"/>
  <c r="T3666"/>
  <c r="R3666"/>
  <c r="P3666"/>
  <c r="BI3662"/>
  <c r="BH3662"/>
  <c r="BG3662"/>
  <c r="BF3662"/>
  <c r="T3662"/>
  <c r="R3662"/>
  <c r="P3662"/>
  <c r="BI3658"/>
  <c r="BH3658"/>
  <c r="BG3658"/>
  <c r="BF3658"/>
  <c r="T3658"/>
  <c r="R3658"/>
  <c r="P3658"/>
  <c r="BI3655"/>
  <c r="BH3655"/>
  <c r="BG3655"/>
  <c r="BF3655"/>
  <c r="T3655"/>
  <c r="R3655"/>
  <c r="P3655"/>
  <c r="BI3652"/>
  <c r="BH3652"/>
  <c r="BG3652"/>
  <c r="BF3652"/>
  <c r="T3652"/>
  <c r="R3652"/>
  <c r="P3652"/>
  <c r="BI3649"/>
  <c r="BH3649"/>
  <c r="BG3649"/>
  <c r="BF3649"/>
  <c r="T3649"/>
  <c r="R3649"/>
  <c r="P3649"/>
  <c r="BI3644"/>
  <c r="BH3644"/>
  <c r="BG3644"/>
  <c r="BF3644"/>
  <c r="T3644"/>
  <c r="R3644"/>
  <c r="P3644"/>
  <c r="BI3643"/>
  <c r="BH3643"/>
  <c r="BG3643"/>
  <c r="BF3643"/>
  <c r="T3643"/>
  <c r="R3643"/>
  <c r="P3643"/>
  <c r="BI3642"/>
  <c r="BH3642"/>
  <c r="BG3642"/>
  <c r="BF3642"/>
  <c r="T3642"/>
  <c r="R3642"/>
  <c r="P3642"/>
  <c r="BI3639"/>
  <c r="BH3639"/>
  <c r="BG3639"/>
  <c r="BF3639"/>
  <c r="T3639"/>
  <c r="R3639"/>
  <c r="P3639"/>
  <c r="BI3630"/>
  <c r="BH3630"/>
  <c r="BG3630"/>
  <c r="BF3630"/>
  <c r="T3630"/>
  <c r="R3630"/>
  <c r="P3630"/>
  <c r="BI3629"/>
  <c r="BH3629"/>
  <c r="BG3629"/>
  <c r="BF3629"/>
  <c r="T3629"/>
  <c r="R3629"/>
  <c r="P3629"/>
  <c r="BI3628"/>
  <c r="BH3628"/>
  <c r="BG3628"/>
  <c r="BF3628"/>
  <c r="T3628"/>
  <c r="R3628"/>
  <c r="P3628"/>
  <c r="BI3622"/>
  <c r="BH3622"/>
  <c r="BG3622"/>
  <c r="BF3622"/>
  <c r="T3622"/>
  <c r="R3622"/>
  <c r="P3622"/>
  <c r="BI3621"/>
  <c r="BH3621"/>
  <c r="BG3621"/>
  <c r="BF3621"/>
  <c r="T3621"/>
  <c r="R3621"/>
  <c r="P3621"/>
  <c r="BI3618"/>
  <c r="BH3618"/>
  <c r="BG3618"/>
  <c r="BF3618"/>
  <c r="T3618"/>
  <c r="R3618"/>
  <c r="P3618"/>
  <c r="BI3617"/>
  <c r="BH3617"/>
  <c r="BG3617"/>
  <c r="BF3617"/>
  <c r="T3617"/>
  <c r="R3617"/>
  <c r="P3617"/>
  <c r="BI3614"/>
  <c r="BH3614"/>
  <c r="BG3614"/>
  <c r="BF3614"/>
  <c r="T3614"/>
  <c r="R3614"/>
  <c r="P3614"/>
  <c r="BI3613"/>
  <c r="BH3613"/>
  <c r="BG3613"/>
  <c r="BF3613"/>
  <c r="T3613"/>
  <c r="R3613"/>
  <c r="P3613"/>
  <c r="BI3612"/>
  <c r="BH3612"/>
  <c r="BG3612"/>
  <c r="BF3612"/>
  <c r="T3612"/>
  <c r="R3612"/>
  <c r="P3612"/>
  <c r="BI3611"/>
  <c r="BH3611"/>
  <c r="BG3611"/>
  <c r="BF3611"/>
  <c r="T3611"/>
  <c r="R3611"/>
  <c r="P3611"/>
  <c r="BI3610"/>
  <c r="BH3610"/>
  <c r="BG3610"/>
  <c r="BF3610"/>
  <c r="T3610"/>
  <c r="R3610"/>
  <c r="P3610"/>
  <c r="BI3609"/>
  <c r="BH3609"/>
  <c r="BG3609"/>
  <c r="BF3609"/>
  <c r="T3609"/>
  <c r="R3609"/>
  <c r="P3609"/>
  <c r="BI3608"/>
  <c r="BH3608"/>
  <c r="BG3608"/>
  <c r="BF3608"/>
  <c r="T3608"/>
  <c r="R3608"/>
  <c r="P3608"/>
  <c r="BI3605"/>
  <c r="BH3605"/>
  <c r="BG3605"/>
  <c r="BF3605"/>
  <c r="T3605"/>
  <c r="R3605"/>
  <c r="P3605"/>
  <c r="BI3604"/>
  <c r="BH3604"/>
  <c r="BG3604"/>
  <c r="BF3604"/>
  <c r="T3604"/>
  <c r="R3604"/>
  <c r="P3604"/>
  <c r="BI3603"/>
  <c r="BH3603"/>
  <c r="BG3603"/>
  <c r="BF3603"/>
  <c r="T3603"/>
  <c r="R3603"/>
  <c r="P3603"/>
  <c r="BI3602"/>
  <c r="BH3602"/>
  <c r="BG3602"/>
  <c r="BF3602"/>
  <c r="T3602"/>
  <c r="R3602"/>
  <c r="P3602"/>
  <c r="BI3601"/>
  <c r="BH3601"/>
  <c r="BG3601"/>
  <c r="BF3601"/>
  <c r="T3601"/>
  <c r="R3601"/>
  <c r="P3601"/>
  <c r="BI3600"/>
  <c r="BH3600"/>
  <c r="BG3600"/>
  <c r="BF3600"/>
  <c r="T3600"/>
  <c r="R3600"/>
  <c r="P3600"/>
  <c r="BI3599"/>
  <c r="BH3599"/>
  <c r="BG3599"/>
  <c r="BF3599"/>
  <c r="T3599"/>
  <c r="R3599"/>
  <c r="P3599"/>
  <c r="BI3598"/>
  <c r="BH3598"/>
  <c r="BG3598"/>
  <c r="BF3598"/>
  <c r="T3598"/>
  <c r="R3598"/>
  <c r="P3598"/>
  <c r="BI3597"/>
  <c r="BH3597"/>
  <c r="BG3597"/>
  <c r="BF3597"/>
  <c r="T3597"/>
  <c r="R3597"/>
  <c r="P3597"/>
  <c r="BI3596"/>
  <c r="BH3596"/>
  <c r="BG3596"/>
  <c r="BF3596"/>
  <c r="T3596"/>
  <c r="R3596"/>
  <c r="P3596"/>
  <c r="BI3592"/>
  <c r="BH3592"/>
  <c r="BG3592"/>
  <c r="BF3592"/>
  <c r="T3592"/>
  <c r="R3592"/>
  <c r="P3592"/>
  <c r="BI3588"/>
  <c r="BH3588"/>
  <c r="BG3588"/>
  <c r="BF3588"/>
  <c r="T3588"/>
  <c r="R3588"/>
  <c r="P3588"/>
  <c r="BI3567"/>
  <c r="BH3567"/>
  <c r="BG3567"/>
  <c r="BF3567"/>
  <c r="T3567"/>
  <c r="R3567"/>
  <c r="P3567"/>
  <c r="BI3565"/>
  <c r="BH3565"/>
  <c r="BG3565"/>
  <c r="BF3565"/>
  <c r="T3565"/>
  <c r="R3565"/>
  <c r="P3565"/>
  <c r="BI3563"/>
  <c r="BH3563"/>
  <c r="BG3563"/>
  <c r="BF3563"/>
  <c r="T3563"/>
  <c r="R3563"/>
  <c r="P3563"/>
  <c r="BI3561"/>
  <c r="BH3561"/>
  <c r="BG3561"/>
  <c r="BF3561"/>
  <c r="T3561"/>
  <c r="R3561"/>
  <c r="P3561"/>
  <c r="BI3560"/>
  <c r="BH3560"/>
  <c r="BG3560"/>
  <c r="BF3560"/>
  <c r="T3560"/>
  <c r="R3560"/>
  <c r="P3560"/>
  <c r="BI3559"/>
  <c r="BH3559"/>
  <c r="BG3559"/>
  <c r="BF3559"/>
  <c r="T3559"/>
  <c r="R3559"/>
  <c r="P3559"/>
  <c r="BI3558"/>
  <c r="BH3558"/>
  <c r="BG3558"/>
  <c r="BF3558"/>
  <c r="T3558"/>
  <c r="R3558"/>
  <c r="P3558"/>
  <c r="BI3557"/>
  <c r="BH3557"/>
  <c r="BG3557"/>
  <c r="BF3557"/>
  <c r="T3557"/>
  <c r="R3557"/>
  <c r="P3557"/>
  <c r="BI3554"/>
  <c r="BH3554"/>
  <c r="BG3554"/>
  <c r="BF3554"/>
  <c r="T3554"/>
  <c r="R3554"/>
  <c r="P3554"/>
  <c r="BI3552"/>
  <c r="BH3552"/>
  <c r="BG3552"/>
  <c r="BF3552"/>
  <c r="T3552"/>
  <c r="R3552"/>
  <c r="P3552"/>
  <c r="BI3549"/>
  <c r="BH3549"/>
  <c r="BG3549"/>
  <c r="BF3549"/>
  <c r="T3549"/>
  <c r="R3549"/>
  <c r="P3549"/>
  <c r="BI3547"/>
  <c r="BH3547"/>
  <c r="BG3547"/>
  <c r="BF3547"/>
  <c r="T3547"/>
  <c r="R3547"/>
  <c r="P3547"/>
  <c r="BI3545"/>
  <c r="BH3545"/>
  <c r="BG3545"/>
  <c r="BF3545"/>
  <c r="T3545"/>
  <c r="R3545"/>
  <c r="P3545"/>
  <c r="BI3543"/>
  <c r="BH3543"/>
  <c r="BG3543"/>
  <c r="BF3543"/>
  <c r="T3543"/>
  <c r="R3543"/>
  <c r="P3543"/>
  <c r="BI3540"/>
  <c r="BH3540"/>
  <c r="BG3540"/>
  <c r="BF3540"/>
  <c r="T3540"/>
  <c r="R3540"/>
  <c r="P3540"/>
  <c r="BI3539"/>
  <c r="BH3539"/>
  <c r="BG3539"/>
  <c r="BF3539"/>
  <c r="T3539"/>
  <c r="R3539"/>
  <c r="P3539"/>
  <c r="BI3537"/>
  <c r="BH3537"/>
  <c r="BG3537"/>
  <c r="BF3537"/>
  <c r="T3537"/>
  <c r="R3537"/>
  <c r="P3537"/>
  <c r="BI3536"/>
  <c r="BH3536"/>
  <c r="BG3536"/>
  <c r="BF3536"/>
  <c r="T3536"/>
  <c r="R3536"/>
  <c r="P3536"/>
  <c r="BI3533"/>
  <c r="BH3533"/>
  <c r="BG3533"/>
  <c r="BF3533"/>
  <c r="T3533"/>
  <c r="R3533"/>
  <c r="P3533"/>
  <c r="BI3532"/>
  <c r="BH3532"/>
  <c r="BG3532"/>
  <c r="BF3532"/>
  <c r="T3532"/>
  <c r="R3532"/>
  <c r="P3532"/>
  <c r="BI3529"/>
  <c r="BH3529"/>
  <c r="BG3529"/>
  <c r="BF3529"/>
  <c r="T3529"/>
  <c r="R3529"/>
  <c r="P3529"/>
  <c r="BI3528"/>
  <c r="BH3528"/>
  <c r="BG3528"/>
  <c r="BF3528"/>
  <c r="T3528"/>
  <c r="R3528"/>
  <c r="P3528"/>
  <c r="BI3525"/>
  <c r="BH3525"/>
  <c r="BG3525"/>
  <c r="BF3525"/>
  <c r="T3525"/>
  <c r="R3525"/>
  <c r="P3525"/>
  <c r="BI3522"/>
  <c r="BH3522"/>
  <c r="BG3522"/>
  <c r="BF3522"/>
  <c r="T3522"/>
  <c r="R3522"/>
  <c r="P3522"/>
  <c r="BI3519"/>
  <c r="BH3519"/>
  <c r="BG3519"/>
  <c r="BF3519"/>
  <c r="T3519"/>
  <c r="R3519"/>
  <c r="P3519"/>
  <c r="BI3516"/>
  <c r="BH3516"/>
  <c r="BG3516"/>
  <c r="BF3516"/>
  <c r="T3516"/>
  <c r="R3516"/>
  <c r="P3516"/>
  <c r="BI3513"/>
  <c r="BH3513"/>
  <c r="BG3513"/>
  <c r="BF3513"/>
  <c r="T3513"/>
  <c r="R3513"/>
  <c r="P3513"/>
  <c r="BI3510"/>
  <c r="BH3510"/>
  <c r="BG3510"/>
  <c r="BF3510"/>
  <c r="T3510"/>
  <c r="R3510"/>
  <c r="P3510"/>
  <c r="BI3508"/>
  <c r="BH3508"/>
  <c r="BG3508"/>
  <c r="BF3508"/>
  <c r="T3508"/>
  <c r="R3508"/>
  <c r="P3508"/>
  <c r="BI3504"/>
  <c r="BH3504"/>
  <c r="BG3504"/>
  <c r="BF3504"/>
  <c r="T3504"/>
  <c r="R3504"/>
  <c r="P3504"/>
  <c r="BI3503"/>
  <c r="BH3503"/>
  <c r="BG3503"/>
  <c r="BF3503"/>
  <c r="T3503"/>
  <c r="R3503"/>
  <c r="P3503"/>
  <c r="BI3500"/>
  <c r="BH3500"/>
  <c r="BG3500"/>
  <c r="BF3500"/>
  <c r="T3500"/>
  <c r="R3500"/>
  <c r="P3500"/>
  <c r="BI3499"/>
  <c r="BH3499"/>
  <c r="BG3499"/>
  <c r="BF3499"/>
  <c r="T3499"/>
  <c r="R3499"/>
  <c r="P3499"/>
  <c r="BI3496"/>
  <c r="BH3496"/>
  <c r="BG3496"/>
  <c r="BF3496"/>
  <c r="T3496"/>
  <c r="R3496"/>
  <c r="P3496"/>
  <c r="BI3495"/>
  <c r="BH3495"/>
  <c r="BG3495"/>
  <c r="BF3495"/>
  <c r="T3495"/>
  <c r="R3495"/>
  <c r="P3495"/>
  <c r="BI3494"/>
  <c r="BH3494"/>
  <c r="BG3494"/>
  <c r="BF3494"/>
  <c r="T3494"/>
  <c r="R3494"/>
  <c r="P3494"/>
  <c r="BI3490"/>
  <c r="BH3490"/>
  <c r="BG3490"/>
  <c r="BF3490"/>
  <c r="T3490"/>
  <c r="R3490"/>
  <c r="P3490"/>
  <c r="BI3489"/>
  <c r="BH3489"/>
  <c r="BG3489"/>
  <c r="BF3489"/>
  <c r="T3489"/>
  <c r="R3489"/>
  <c r="P3489"/>
  <c r="BI3488"/>
  <c r="BH3488"/>
  <c r="BG3488"/>
  <c r="BF3488"/>
  <c r="T3488"/>
  <c r="R3488"/>
  <c r="P3488"/>
  <c r="BI3484"/>
  <c r="BH3484"/>
  <c r="BG3484"/>
  <c r="BF3484"/>
  <c r="T3484"/>
  <c r="R3484"/>
  <c r="P3484"/>
  <c r="BI3483"/>
  <c r="BH3483"/>
  <c r="BG3483"/>
  <c r="BF3483"/>
  <c r="T3483"/>
  <c r="R3483"/>
  <c r="P3483"/>
  <c r="BI3482"/>
  <c r="BH3482"/>
  <c r="BG3482"/>
  <c r="BF3482"/>
  <c r="T3482"/>
  <c r="R3482"/>
  <c r="P3482"/>
  <c r="BI3477"/>
  <c r="BH3477"/>
  <c r="BG3477"/>
  <c r="BF3477"/>
  <c r="T3477"/>
  <c r="R3477"/>
  <c r="P3477"/>
  <c r="BI3476"/>
  <c r="BH3476"/>
  <c r="BG3476"/>
  <c r="BF3476"/>
  <c r="T3476"/>
  <c r="R3476"/>
  <c r="P3476"/>
  <c r="BI3475"/>
  <c r="BH3475"/>
  <c r="BG3475"/>
  <c r="BF3475"/>
  <c r="T3475"/>
  <c r="R3475"/>
  <c r="P3475"/>
  <c r="BI3474"/>
  <c r="BH3474"/>
  <c r="BG3474"/>
  <c r="BF3474"/>
  <c r="T3474"/>
  <c r="R3474"/>
  <c r="P3474"/>
  <c r="BI3471"/>
  <c r="BH3471"/>
  <c r="BG3471"/>
  <c r="BF3471"/>
  <c r="T3471"/>
  <c r="R3471"/>
  <c r="P3471"/>
  <c r="BI3467"/>
  <c r="BH3467"/>
  <c r="BG3467"/>
  <c r="BF3467"/>
  <c r="T3467"/>
  <c r="R3467"/>
  <c r="P3467"/>
  <c r="BI3464"/>
  <c r="BH3464"/>
  <c r="BG3464"/>
  <c r="BF3464"/>
  <c r="T3464"/>
  <c r="R3464"/>
  <c r="P3464"/>
  <c r="BI3463"/>
  <c r="BH3463"/>
  <c r="BG3463"/>
  <c r="BF3463"/>
  <c r="T3463"/>
  <c r="R3463"/>
  <c r="P3463"/>
  <c r="BI3460"/>
  <c r="BH3460"/>
  <c r="BG3460"/>
  <c r="BF3460"/>
  <c r="T3460"/>
  <c r="R3460"/>
  <c r="P3460"/>
  <c r="BI3459"/>
  <c r="BH3459"/>
  <c r="BG3459"/>
  <c r="BF3459"/>
  <c r="T3459"/>
  <c r="R3459"/>
  <c r="P3459"/>
  <c r="BI3458"/>
  <c r="BH3458"/>
  <c r="BG3458"/>
  <c r="BF3458"/>
  <c r="T3458"/>
  <c r="R3458"/>
  <c r="P3458"/>
  <c r="BI3454"/>
  <c r="BH3454"/>
  <c r="BG3454"/>
  <c r="BF3454"/>
  <c r="T3454"/>
  <c r="R3454"/>
  <c r="P3454"/>
  <c r="BI3453"/>
  <c r="BH3453"/>
  <c r="BG3453"/>
  <c r="BF3453"/>
  <c r="T3453"/>
  <c r="R3453"/>
  <c r="P3453"/>
  <c r="BI3452"/>
  <c r="BH3452"/>
  <c r="BG3452"/>
  <c r="BF3452"/>
  <c r="T3452"/>
  <c r="R3452"/>
  <c r="P3452"/>
  <c r="BI3448"/>
  <c r="BH3448"/>
  <c r="BG3448"/>
  <c r="BF3448"/>
  <c r="T3448"/>
  <c r="R3448"/>
  <c r="P3448"/>
  <c r="BI3446"/>
  <c r="BH3446"/>
  <c r="BG3446"/>
  <c r="BF3446"/>
  <c r="T3446"/>
  <c r="R3446"/>
  <c r="P3446"/>
  <c r="BI3443"/>
  <c r="BH3443"/>
  <c r="BG3443"/>
  <c r="BF3443"/>
  <c r="T3443"/>
  <c r="R3443"/>
  <c r="P3443"/>
  <c r="BI3442"/>
  <c r="BH3442"/>
  <c r="BG3442"/>
  <c r="BF3442"/>
  <c r="T3442"/>
  <c r="R3442"/>
  <c r="P3442"/>
  <c r="BI3440"/>
  <c r="BH3440"/>
  <c r="BG3440"/>
  <c r="BF3440"/>
  <c r="T3440"/>
  <c r="R3440"/>
  <c r="P3440"/>
  <c r="BI3437"/>
  <c r="BH3437"/>
  <c r="BG3437"/>
  <c r="BF3437"/>
  <c r="T3437"/>
  <c r="R3437"/>
  <c r="P3437"/>
  <c r="BI3436"/>
  <c r="BH3436"/>
  <c r="BG3436"/>
  <c r="BF3436"/>
  <c r="T3436"/>
  <c r="R3436"/>
  <c r="P3436"/>
  <c r="BI3435"/>
  <c r="BH3435"/>
  <c r="BG3435"/>
  <c r="BF3435"/>
  <c r="T3435"/>
  <c r="R3435"/>
  <c r="P3435"/>
  <c r="BI3434"/>
  <c r="BH3434"/>
  <c r="BG3434"/>
  <c r="BF3434"/>
  <c r="T3434"/>
  <c r="R3434"/>
  <c r="P3434"/>
  <c r="BI3433"/>
  <c r="BH3433"/>
  <c r="BG3433"/>
  <c r="BF3433"/>
  <c r="T3433"/>
  <c r="R3433"/>
  <c r="P3433"/>
  <c r="BI3432"/>
  <c r="BH3432"/>
  <c r="BG3432"/>
  <c r="BF3432"/>
  <c r="T3432"/>
  <c r="R3432"/>
  <c r="P3432"/>
  <c r="BI3431"/>
  <c r="BH3431"/>
  <c r="BG3431"/>
  <c r="BF3431"/>
  <c r="T3431"/>
  <c r="R3431"/>
  <c r="P3431"/>
  <c r="BI3427"/>
  <c r="BH3427"/>
  <c r="BG3427"/>
  <c r="BF3427"/>
  <c r="T3427"/>
  <c r="R3427"/>
  <c r="P3427"/>
  <c r="BI3425"/>
  <c r="BH3425"/>
  <c r="BG3425"/>
  <c r="BF3425"/>
  <c r="T3425"/>
  <c r="R3425"/>
  <c r="P3425"/>
  <c r="BI3423"/>
  <c r="BH3423"/>
  <c r="BG3423"/>
  <c r="BF3423"/>
  <c r="T3423"/>
  <c r="R3423"/>
  <c r="P3423"/>
  <c r="BI3421"/>
  <c r="BH3421"/>
  <c r="BG3421"/>
  <c r="BF3421"/>
  <c r="T3421"/>
  <c r="R3421"/>
  <c r="P3421"/>
  <c r="BI3419"/>
  <c r="BH3419"/>
  <c r="BG3419"/>
  <c r="BF3419"/>
  <c r="T3419"/>
  <c r="R3419"/>
  <c r="P3419"/>
  <c r="BI3417"/>
  <c r="BH3417"/>
  <c r="BG3417"/>
  <c r="BF3417"/>
  <c r="T3417"/>
  <c r="R3417"/>
  <c r="P3417"/>
  <c r="BI3415"/>
  <c r="BH3415"/>
  <c r="BG3415"/>
  <c r="BF3415"/>
  <c r="T3415"/>
  <c r="R3415"/>
  <c r="P3415"/>
  <c r="BI3413"/>
  <c r="BH3413"/>
  <c r="BG3413"/>
  <c r="BF3413"/>
  <c r="T3413"/>
  <c r="R3413"/>
  <c r="P3413"/>
  <c r="BI3411"/>
  <c r="BH3411"/>
  <c r="BG3411"/>
  <c r="BF3411"/>
  <c r="T3411"/>
  <c r="R3411"/>
  <c r="P3411"/>
  <c r="BI3409"/>
  <c r="BH3409"/>
  <c r="BG3409"/>
  <c r="BF3409"/>
  <c r="T3409"/>
  <c r="R3409"/>
  <c r="P3409"/>
  <c r="BI3407"/>
  <c r="BH3407"/>
  <c r="BG3407"/>
  <c r="BF3407"/>
  <c r="T3407"/>
  <c r="R3407"/>
  <c r="P3407"/>
  <c r="BI3405"/>
  <c r="BH3405"/>
  <c r="BG3405"/>
  <c r="BF3405"/>
  <c r="T3405"/>
  <c r="R3405"/>
  <c r="P3405"/>
  <c r="BI3403"/>
  <c r="BH3403"/>
  <c r="BG3403"/>
  <c r="BF3403"/>
  <c r="T3403"/>
  <c r="R3403"/>
  <c r="P3403"/>
  <c r="BI3401"/>
  <c r="BH3401"/>
  <c r="BG3401"/>
  <c r="BF3401"/>
  <c r="T3401"/>
  <c r="R3401"/>
  <c r="P3401"/>
  <c r="BI3399"/>
  <c r="BH3399"/>
  <c r="BG3399"/>
  <c r="BF3399"/>
  <c r="T3399"/>
  <c r="R3399"/>
  <c r="P3399"/>
  <c r="BI3397"/>
  <c r="BH3397"/>
  <c r="BG3397"/>
  <c r="BF3397"/>
  <c r="T3397"/>
  <c r="R3397"/>
  <c r="P3397"/>
  <c r="BI3395"/>
  <c r="BH3395"/>
  <c r="BG3395"/>
  <c r="BF3395"/>
  <c r="T3395"/>
  <c r="R3395"/>
  <c r="P3395"/>
  <c r="BI3393"/>
  <c r="BH3393"/>
  <c r="BG3393"/>
  <c r="BF3393"/>
  <c r="T3393"/>
  <c r="R3393"/>
  <c r="P3393"/>
  <c r="BI3391"/>
  <c r="BH3391"/>
  <c r="BG3391"/>
  <c r="BF3391"/>
  <c r="T3391"/>
  <c r="R3391"/>
  <c r="P3391"/>
  <c r="BI3389"/>
  <c r="BH3389"/>
  <c r="BG3389"/>
  <c r="BF3389"/>
  <c r="T3389"/>
  <c r="R3389"/>
  <c r="P3389"/>
  <c r="BI3387"/>
  <c r="BH3387"/>
  <c r="BG3387"/>
  <c r="BF3387"/>
  <c r="T3387"/>
  <c r="R3387"/>
  <c r="P3387"/>
  <c r="BI3385"/>
  <c r="BH3385"/>
  <c r="BG3385"/>
  <c r="BF3385"/>
  <c r="T3385"/>
  <c r="R3385"/>
  <c r="P3385"/>
  <c r="BI3383"/>
  <c r="BH3383"/>
  <c r="BG3383"/>
  <c r="BF3383"/>
  <c r="T3383"/>
  <c r="R3383"/>
  <c r="P3383"/>
  <c r="BI3381"/>
  <c r="BH3381"/>
  <c r="BG3381"/>
  <c r="BF3381"/>
  <c r="T3381"/>
  <c r="R3381"/>
  <c r="P3381"/>
  <c r="BI3379"/>
  <c r="BH3379"/>
  <c r="BG3379"/>
  <c r="BF3379"/>
  <c r="T3379"/>
  <c r="R3379"/>
  <c r="P3379"/>
  <c r="BI3377"/>
  <c r="BH3377"/>
  <c r="BG3377"/>
  <c r="BF3377"/>
  <c r="T3377"/>
  <c r="R3377"/>
  <c r="P3377"/>
  <c r="BI3375"/>
  <c r="BH3375"/>
  <c r="BG3375"/>
  <c r="BF3375"/>
  <c r="T3375"/>
  <c r="R3375"/>
  <c r="P3375"/>
  <c r="BI3373"/>
  <c r="BH3373"/>
  <c r="BG3373"/>
  <c r="BF3373"/>
  <c r="T3373"/>
  <c r="R3373"/>
  <c r="P3373"/>
  <c r="BI3371"/>
  <c r="BH3371"/>
  <c r="BG3371"/>
  <c r="BF3371"/>
  <c r="T3371"/>
  <c r="R3371"/>
  <c r="P3371"/>
  <c r="BI3369"/>
  <c r="BH3369"/>
  <c r="BG3369"/>
  <c r="BF3369"/>
  <c r="T3369"/>
  <c r="R3369"/>
  <c r="P3369"/>
  <c r="BI3367"/>
  <c r="BH3367"/>
  <c r="BG3367"/>
  <c r="BF3367"/>
  <c r="T3367"/>
  <c r="R3367"/>
  <c r="P3367"/>
  <c r="BI3365"/>
  <c r="BH3365"/>
  <c r="BG3365"/>
  <c r="BF3365"/>
  <c r="T3365"/>
  <c r="R3365"/>
  <c r="P3365"/>
  <c r="BI3363"/>
  <c r="BH3363"/>
  <c r="BG3363"/>
  <c r="BF3363"/>
  <c r="T3363"/>
  <c r="R3363"/>
  <c r="P3363"/>
  <c r="BI3361"/>
  <c r="BH3361"/>
  <c r="BG3361"/>
  <c r="BF3361"/>
  <c r="T3361"/>
  <c r="R3361"/>
  <c r="P3361"/>
  <c r="BI3359"/>
  <c r="BH3359"/>
  <c r="BG3359"/>
  <c r="BF3359"/>
  <c r="T3359"/>
  <c r="R3359"/>
  <c r="P3359"/>
  <c r="BI3357"/>
  <c r="BH3357"/>
  <c r="BG3357"/>
  <c r="BF3357"/>
  <c r="T3357"/>
  <c r="R3357"/>
  <c r="P3357"/>
  <c r="BI3355"/>
  <c r="BH3355"/>
  <c r="BG3355"/>
  <c r="BF3355"/>
  <c r="T3355"/>
  <c r="R3355"/>
  <c r="P3355"/>
  <c r="BI3353"/>
  <c r="BH3353"/>
  <c r="BG3353"/>
  <c r="BF3353"/>
  <c r="T3353"/>
  <c r="R3353"/>
  <c r="P3353"/>
  <c r="BI3351"/>
  <c r="BH3351"/>
  <c r="BG3351"/>
  <c r="BF3351"/>
  <c r="T3351"/>
  <c r="R3351"/>
  <c r="P3351"/>
  <c r="BI3349"/>
  <c r="BH3349"/>
  <c r="BG3349"/>
  <c r="BF3349"/>
  <c r="T3349"/>
  <c r="R3349"/>
  <c r="P3349"/>
  <c r="BI3347"/>
  <c r="BH3347"/>
  <c r="BG3347"/>
  <c r="BF3347"/>
  <c r="T3347"/>
  <c r="R3347"/>
  <c r="P3347"/>
  <c r="BI3343"/>
  <c r="BH3343"/>
  <c r="BG3343"/>
  <c r="BF3343"/>
  <c r="T3343"/>
  <c r="R3343"/>
  <c r="P3343"/>
  <c r="BI3341"/>
  <c r="BH3341"/>
  <c r="BG3341"/>
  <c r="BF3341"/>
  <c r="T3341"/>
  <c r="R3341"/>
  <c r="P3341"/>
  <c r="BI3339"/>
  <c r="BH3339"/>
  <c r="BG3339"/>
  <c r="BF3339"/>
  <c r="T3339"/>
  <c r="R3339"/>
  <c r="P3339"/>
  <c r="BI3337"/>
  <c r="BH3337"/>
  <c r="BG3337"/>
  <c r="BF3337"/>
  <c r="T3337"/>
  <c r="R3337"/>
  <c r="P3337"/>
  <c r="BI3335"/>
  <c r="BH3335"/>
  <c r="BG3335"/>
  <c r="BF3335"/>
  <c r="T3335"/>
  <c r="R3335"/>
  <c r="P3335"/>
  <c r="BI3333"/>
  <c r="BH3333"/>
  <c r="BG3333"/>
  <c r="BF3333"/>
  <c r="T3333"/>
  <c r="R3333"/>
  <c r="P3333"/>
  <c r="BI3331"/>
  <c r="BH3331"/>
  <c r="BG3331"/>
  <c r="BF3331"/>
  <c r="T3331"/>
  <c r="R3331"/>
  <c r="P3331"/>
  <c r="BI3329"/>
  <c r="BH3329"/>
  <c r="BG3329"/>
  <c r="BF3329"/>
  <c r="T3329"/>
  <c r="R3329"/>
  <c r="P3329"/>
  <c r="BI3327"/>
  <c r="BH3327"/>
  <c r="BG3327"/>
  <c r="BF3327"/>
  <c r="T3327"/>
  <c r="R3327"/>
  <c r="P3327"/>
  <c r="BI3325"/>
  <c r="BH3325"/>
  <c r="BG3325"/>
  <c r="BF3325"/>
  <c r="T3325"/>
  <c r="R3325"/>
  <c r="P3325"/>
  <c r="BI3323"/>
  <c r="BH3323"/>
  <c r="BG3323"/>
  <c r="BF3323"/>
  <c r="T3323"/>
  <c r="R3323"/>
  <c r="P3323"/>
  <c r="BI3321"/>
  <c r="BH3321"/>
  <c r="BG3321"/>
  <c r="BF3321"/>
  <c r="T3321"/>
  <c r="R3321"/>
  <c r="P3321"/>
  <c r="BI3319"/>
  <c r="BH3319"/>
  <c r="BG3319"/>
  <c r="BF3319"/>
  <c r="T3319"/>
  <c r="R3319"/>
  <c r="P3319"/>
  <c r="BI3314"/>
  <c r="BH3314"/>
  <c r="BG3314"/>
  <c r="BF3314"/>
  <c r="T3314"/>
  <c r="R3314"/>
  <c r="P3314"/>
  <c r="BI3311"/>
  <c r="BH3311"/>
  <c r="BG3311"/>
  <c r="BF3311"/>
  <c r="T3311"/>
  <c r="R3311"/>
  <c r="P3311"/>
  <c r="BI3299"/>
  <c r="BH3299"/>
  <c r="BG3299"/>
  <c r="BF3299"/>
  <c r="T3299"/>
  <c r="R3299"/>
  <c r="P3299"/>
  <c r="BI3296"/>
  <c r="BH3296"/>
  <c r="BG3296"/>
  <c r="BF3296"/>
  <c r="T3296"/>
  <c r="R3296"/>
  <c r="P3296"/>
  <c r="BI3293"/>
  <c r="BH3293"/>
  <c r="BG3293"/>
  <c r="BF3293"/>
  <c r="T3293"/>
  <c r="R3293"/>
  <c r="P3293"/>
  <c r="BI3290"/>
  <c r="BH3290"/>
  <c r="BG3290"/>
  <c r="BF3290"/>
  <c r="T3290"/>
  <c r="R3290"/>
  <c r="P3290"/>
  <c r="BI3276"/>
  <c r="BH3276"/>
  <c r="BG3276"/>
  <c r="BF3276"/>
  <c r="T3276"/>
  <c r="R3276"/>
  <c r="P3276"/>
  <c r="BI3275"/>
  <c r="BH3275"/>
  <c r="BG3275"/>
  <c r="BF3275"/>
  <c r="T3275"/>
  <c r="R3275"/>
  <c r="P3275"/>
  <c r="BI3273"/>
  <c r="BH3273"/>
  <c r="BG3273"/>
  <c r="BF3273"/>
  <c r="T3273"/>
  <c r="R3273"/>
  <c r="P3273"/>
  <c r="BI3272"/>
  <c r="BH3272"/>
  <c r="BG3272"/>
  <c r="BF3272"/>
  <c r="T3272"/>
  <c r="R3272"/>
  <c r="P3272"/>
  <c r="BI3270"/>
  <c r="BH3270"/>
  <c r="BG3270"/>
  <c r="BF3270"/>
  <c r="T3270"/>
  <c r="R3270"/>
  <c r="P3270"/>
  <c r="BI3269"/>
  <c r="BH3269"/>
  <c r="BG3269"/>
  <c r="BF3269"/>
  <c r="T3269"/>
  <c r="R3269"/>
  <c r="P3269"/>
  <c r="BI3268"/>
  <c r="BH3268"/>
  <c r="BG3268"/>
  <c r="BF3268"/>
  <c r="T3268"/>
  <c r="R3268"/>
  <c r="P3268"/>
  <c r="BI3267"/>
  <c r="BH3267"/>
  <c r="BG3267"/>
  <c r="BF3267"/>
  <c r="T3267"/>
  <c r="R3267"/>
  <c r="P3267"/>
  <c r="BI3265"/>
  <c r="BH3265"/>
  <c r="BG3265"/>
  <c r="BF3265"/>
  <c r="T3265"/>
  <c r="R3265"/>
  <c r="P3265"/>
  <c r="BI3264"/>
  <c r="BH3264"/>
  <c r="BG3264"/>
  <c r="BF3264"/>
  <c r="T3264"/>
  <c r="R3264"/>
  <c r="P3264"/>
  <c r="BI3263"/>
  <c r="BH3263"/>
  <c r="BG3263"/>
  <c r="BF3263"/>
  <c r="T3263"/>
  <c r="R3263"/>
  <c r="P3263"/>
  <c r="BI3262"/>
  <c r="BH3262"/>
  <c r="BG3262"/>
  <c r="BF3262"/>
  <c r="T3262"/>
  <c r="R3262"/>
  <c r="P3262"/>
  <c r="BI3261"/>
  <c r="BH3261"/>
  <c r="BG3261"/>
  <c r="BF3261"/>
  <c r="T3261"/>
  <c r="R3261"/>
  <c r="P3261"/>
  <c r="BI3259"/>
  <c r="BH3259"/>
  <c r="BG3259"/>
  <c r="BF3259"/>
  <c r="T3259"/>
  <c r="R3259"/>
  <c r="P3259"/>
  <c r="BI3258"/>
  <c r="BH3258"/>
  <c r="BG3258"/>
  <c r="BF3258"/>
  <c r="T3258"/>
  <c r="R3258"/>
  <c r="P3258"/>
  <c r="BI3257"/>
  <c r="BH3257"/>
  <c r="BG3257"/>
  <c r="BF3257"/>
  <c r="T3257"/>
  <c r="R3257"/>
  <c r="P3257"/>
  <c r="BI3255"/>
  <c r="BH3255"/>
  <c r="BG3255"/>
  <c r="BF3255"/>
  <c r="T3255"/>
  <c r="R3255"/>
  <c r="P3255"/>
  <c r="BI3254"/>
  <c r="BH3254"/>
  <c r="BG3254"/>
  <c r="BF3254"/>
  <c r="T3254"/>
  <c r="R3254"/>
  <c r="P3254"/>
  <c r="BI3252"/>
  <c r="BH3252"/>
  <c r="BG3252"/>
  <c r="BF3252"/>
  <c r="T3252"/>
  <c r="R3252"/>
  <c r="P3252"/>
  <c r="BI3251"/>
  <c r="BH3251"/>
  <c r="BG3251"/>
  <c r="BF3251"/>
  <c r="T3251"/>
  <c r="R3251"/>
  <c r="P3251"/>
  <c r="BI3249"/>
  <c r="BH3249"/>
  <c r="BG3249"/>
  <c r="BF3249"/>
  <c r="T3249"/>
  <c r="R3249"/>
  <c r="P3249"/>
  <c r="BI3248"/>
  <c r="BH3248"/>
  <c r="BG3248"/>
  <c r="BF3248"/>
  <c r="T3248"/>
  <c r="R3248"/>
  <c r="P3248"/>
  <c r="BI3246"/>
  <c r="BH3246"/>
  <c r="BG3246"/>
  <c r="BF3246"/>
  <c r="T3246"/>
  <c r="R3246"/>
  <c r="P3246"/>
  <c r="BI3245"/>
  <c r="BH3245"/>
  <c r="BG3245"/>
  <c r="BF3245"/>
  <c r="T3245"/>
  <c r="R3245"/>
  <c r="P3245"/>
  <c r="BI3244"/>
  <c r="BH3244"/>
  <c r="BG3244"/>
  <c r="BF3244"/>
  <c r="T3244"/>
  <c r="R3244"/>
  <c r="P3244"/>
  <c r="BI3243"/>
  <c r="BH3243"/>
  <c r="BG3243"/>
  <c r="BF3243"/>
  <c r="T3243"/>
  <c r="R3243"/>
  <c r="P3243"/>
  <c r="BI3242"/>
  <c r="BH3242"/>
  <c r="BG3242"/>
  <c r="BF3242"/>
  <c r="T3242"/>
  <c r="R3242"/>
  <c r="P3242"/>
  <c r="BI3240"/>
  <c r="BH3240"/>
  <c r="BG3240"/>
  <c r="BF3240"/>
  <c r="T3240"/>
  <c r="R3240"/>
  <c r="P3240"/>
  <c r="BI3239"/>
  <c r="BH3239"/>
  <c r="BG3239"/>
  <c r="BF3239"/>
  <c r="T3239"/>
  <c r="R3239"/>
  <c r="P3239"/>
  <c r="BI3238"/>
  <c r="BH3238"/>
  <c r="BG3238"/>
  <c r="BF3238"/>
  <c r="T3238"/>
  <c r="R3238"/>
  <c r="P3238"/>
  <c r="BI3237"/>
  <c r="BH3237"/>
  <c r="BG3237"/>
  <c r="BF3237"/>
  <c r="T3237"/>
  <c r="R3237"/>
  <c r="P3237"/>
  <c r="BI3236"/>
  <c r="BH3236"/>
  <c r="BG3236"/>
  <c r="BF3236"/>
  <c r="T3236"/>
  <c r="R3236"/>
  <c r="P3236"/>
  <c r="BI3235"/>
  <c r="BH3235"/>
  <c r="BG3235"/>
  <c r="BF3235"/>
  <c r="T3235"/>
  <c r="R3235"/>
  <c r="P3235"/>
  <c r="BI3233"/>
  <c r="BH3233"/>
  <c r="BG3233"/>
  <c r="BF3233"/>
  <c r="T3233"/>
  <c r="R3233"/>
  <c r="P3233"/>
  <c r="BI3231"/>
  <c r="BH3231"/>
  <c r="BG3231"/>
  <c r="BF3231"/>
  <c r="T3231"/>
  <c r="R3231"/>
  <c r="P3231"/>
  <c r="BI3230"/>
  <c r="BH3230"/>
  <c r="BG3230"/>
  <c r="BF3230"/>
  <c r="T3230"/>
  <c r="R3230"/>
  <c r="P3230"/>
  <c r="BI3228"/>
  <c r="BH3228"/>
  <c r="BG3228"/>
  <c r="BF3228"/>
  <c r="T3228"/>
  <c r="R3228"/>
  <c r="P3228"/>
  <c r="BI3226"/>
  <c r="BH3226"/>
  <c r="BG3226"/>
  <c r="BF3226"/>
  <c r="T3226"/>
  <c r="R3226"/>
  <c r="P3226"/>
  <c r="BI3224"/>
  <c r="BH3224"/>
  <c r="BG3224"/>
  <c r="BF3224"/>
  <c r="T3224"/>
  <c r="R3224"/>
  <c r="P3224"/>
  <c r="BI3222"/>
  <c r="BH3222"/>
  <c r="BG3222"/>
  <c r="BF3222"/>
  <c r="T3222"/>
  <c r="R3222"/>
  <c r="P3222"/>
  <c r="BI3221"/>
  <c r="BH3221"/>
  <c r="BG3221"/>
  <c r="BF3221"/>
  <c r="T3221"/>
  <c r="R3221"/>
  <c r="P3221"/>
  <c r="BI3220"/>
  <c r="BH3220"/>
  <c r="BG3220"/>
  <c r="BF3220"/>
  <c r="T3220"/>
  <c r="R3220"/>
  <c r="P3220"/>
  <c r="BI3218"/>
  <c r="BH3218"/>
  <c r="BG3218"/>
  <c r="BF3218"/>
  <c r="T3218"/>
  <c r="R3218"/>
  <c r="P3218"/>
  <c r="BI3217"/>
  <c r="BH3217"/>
  <c r="BG3217"/>
  <c r="BF3217"/>
  <c r="T3217"/>
  <c r="R3217"/>
  <c r="P3217"/>
  <c r="BI3216"/>
  <c r="BH3216"/>
  <c r="BG3216"/>
  <c r="BF3216"/>
  <c r="T3216"/>
  <c r="R3216"/>
  <c r="P3216"/>
  <c r="BI3214"/>
  <c r="BH3214"/>
  <c r="BG3214"/>
  <c r="BF3214"/>
  <c r="T3214"/>
  <c r="R3214"/>
  <c r="P3214"/>
  <c r="BI3213"/>
  <c r="BH3213"/>
  <c r="BG3213"/>
  <c r="BF3213"/>
  <c r="T3213"/>
  <c r="R3213"/>
  <c r="P3213"/>
  <c r="BI3211"/>
  <c r="BH3211"/>
  <c r="BG3211"/>
  <c r="BF3211"/>
  <c r="T3211"/>
  <c r="R3211"/>
  <c r="P3211"/>
  <c r="BI3209"/>
  <c r="BH3209"/>
  <c r="BG3209"/>
  <c r="BF3209"/>
  <c r="T3209"/>
  <c r="R3209"/>
  <c r="P3209"/>
  <c r="BI3206"/>
  <c r="BH3206"/>
  <c r="BG3206"/>
  <c r="BF3206"/>
  <c r="T3206"/>
  <c r="R3206"/>
  <c r="P3206"/>
  <c r="BI3204"/>
  <c r="BH3204"/>
  <c r="BG3204"/>
  <c r="BF3204"/>
  <c r="T3204"/>
  <c r="R3204"/>
  <c r="P3204"/>
  <c r="BI3202"/>
  <c r="BH3202"/>
  <c r="BG3202"/>
  <c r="BF3202"/>
  <c r="T3202"/>
  <c r="R3202"/>
  <c r="P3202"/>
  <c r="BI3200"/>
  <c r="BH3200"/>
  <c r="BG3200"/>
  <c r="BF3200"/>
  <c r="T3200"/>
  <c r="R3200"/>
  <c r="P3200"/>
  <c r="BI3198"/>
  <c r="BH3198"/>
  <c r="BG3198"/>
  <c r="BF3198"/>
  <c r="T3198"/>
  <c r="R3198"/>
  <c r="P3198"/>
  <c r="BI3197"/>
  <c r="BH3197"/>
  <c r="BG3197"/>
  <c r="BF3197"/>
  <c r="T3197"/>
  <c r="R3197"/>
  <c r="P3197"/>
  <c r="BI3196"/>
  <c r="BH3196"/>
  <c r="BG3196"/>
  <c r="BF3196"/>
  <c r="T3196"/>
  <c r="R3196"/>
  <c r="P3196"/>
  <c r="BI3194"/>
  <c r="BH3194"/>
  <c r="BG3194"/>
  <c r="BF3194"/>
  <c r="T3194"/>
  <c r="R3194"/>
  <c r="P3194"/>
  <c r="BI3192"/>
  <c r="BH3192"/>
  <c r="BG3192"/>
  <c r="BF3192"/>
  <c r="T3192"/>
  <c r="R3192"/>
  <c r="P3192"/>
  <c r="BI3190"/>
  <c r="BH3190"/>
  <c r="BG3190"/>
  <c r="BF3190"/>
  <c r="T3190"/>
  <c r="R3190"/>
  <c r="P3190"/>
  <c r="BI3188"/>
  <c r="BH3188"/>
  <c r="BG3188"/>
  <c r="BF3188"/>
  <c r="T3188"/>
  <c r="R3188"/>
  <c r="P3188"/>
  <c r="BI3186"/>
  <c r="BH3186"/>
  <c r="BG3186"/>
  <c r="BF3186"/>
  <c r="T3186"/>
  <c r="R3186"/>
  <c r="P3186"/>
  <c r="BI3184"/>
  <c r="BH3184"/>
  <c r="BG3184"/>
  <c r="BF3184"/>
  <c r="T3184"/>
  <c r="R3184"/>
  <c r="P3184"/>
  <c r="BI3181"/>
  <c r="BH3181"/>
  <c r="BG3181"/>
  <c r="BF3181"/>
  <c r="T3181"/>
  <c r="R3181"/>
  <c r="P3181"/>
  <c r="BI3179"/>
  <c r="BH3179"/>
  <c r="BG3179"/>
  <c r="BF3179"/>
  <c r="T3179"/>
  <c r="R3179"/>
  <c r="P3179"/>
  <c r="BI3177"/>
  <c r="BH3177"/>
  <c r="BG3177"/>
  <c r="BF3177"/>
  <c r="T3177"/>
  <c r="R3177"/>
  <c r="P3177"/>
  <c r="BI3175"/>
  <c r="BH3175"/>
  <c r="BG3175"/>
  <c r="BF3175"/>
  <c r="T3175"/>
  <c r="R3175"/>
  <c r="P3175"/>
  <c r="BI3173"/>
  <c r="BH3173"/>
  <c r="BG3173"/>
  <c r="BF3173"/>
  <c r="T3173"/>
  <c r="R3173"/>
  <c r="P3173"/>
  <c r="BI3171"/>
  <c r="BH3171"/>
  <c r="BG3171"/>
  <c r="BF3171"/>
  <c r="T3171"/>
  <c r="R3171"/>
  <c r="P3171"/>
  <c r="BI3169"/>
  <c r="BH3169"/>
  <c r="BG3169"/>
  <c r="BF3169"/>
  <c r="T3169"/>
  <c r="R3169"/>
  <c r="P3169"/>
  <c r="BI3168"/>
  <c r="BH3168"/>
  <c r="BG3168"/>
  <c r="BF3168"/>
  <c r="T3168"/>
  <c r="R3168"/>
  <c r="P3168"/>
  <c r="BI3166"/>
  <c r="BH3166"/>
  <c r="BG3166"/>
  <c r="BF3166"/>
  <c r="T3166"/>
  <c r="R3166"/>
  <c r="P3166"/>
  <c r="BI3164"/>
  <c r="BH3164"/>
  <c r="BG3164"/>
  <c r="BF3164"/>
  <c r="T3164"/>
  <c r="R3164"/>
  <c r="P3164"/>
  <c r="BI3162"/>
  <c r="BH3162"/>
  <c r="BG3162"/>
  <c r="BF3162"/>
  <c r="T3162"/>
  <c r="R3162"/>
  <c r="P3162"/>
  <c r="BI3161"/>
  <c r="BH3161"/>
  <c r="BG3161"/>
  <c r="BF3161"/>
  <c r="T3161"/>
  <c r="R3161"/>
  <c r="P3161"/>
  <c r="BI3160"/>
  <c r="BH3160"/>
  <c r="BG3160"/>
  <c r="BF3160"/>
  <c r="T3160"/>
  <c r="R3160"/>
  <c r="P3160"/>
  <c r="BI3159"/>
  <c r="BH3159"/>
  <c r="BG3159"/>
  <c r="BF3159"/>
  <c r="T3159"/>
  <c r="R3159"/>
  <c r="P3159"/>
  <c r="BI3158"/>
  <c r="BH3158"/>
  <c r="BG3158"/>
  <c r="BF3158"/>
  <c r="T3158"/>
  <c r="R3158"/>
  <c r="P3158"/>
  <c r="BI3157"/>
  <c r="BH3157"/>
  <c r="BG3157"/>
  <c r="BF3157"/>
  <c r="T3157"/>
  <c r="R3157"/>
  <c r="P3157"/>
  <c r="BI3156"/>
  <c r="BH3156"/>
  <c r="BG3156"/>
  <c r="BF3156"/>
  <c r="T3156"/>
  <c r="R3156"/>
  <c r="P3156"/>
  <c r="BI3155"/>
  <c r="BH3155"/>
  <c r="BG3155"/>
  <c r="BF3155"/>
  <c r="T3155"/>
  <c r="R3155"/>
  <c r="P3155"/>
  <c r="BI3153"/>
  <c r="BH3153"/>
  <c r="BG3153"/>
  <c r="BF3153"/>
  <c r="T3153"/>
  <c r="R3153"/>
  <c r="P3153"/>
  <c r="BI3152"/>
  <c r="BH3152"/>
  <c r="BG3152"/>
  <c r="BF3152"/>
  <c r="T3152"/>
  <c r="R3152"/>
  <c r="P3152"/>
  <c r="BI3150"/>
  <c r="BH3150"/>
  <c r="BG3150"/>
  <c r="BF3150"/>
  <c r="T3150"/>
  <c r="R3150"/>
  <c r="P3150"/>
  <c r="BI3149"/>
  <c r="BH3149"/>
  <c r="BG3149"/>
  <c r="BF3149"/>
  <c r="T3149"/>
  <c r="R3149"/>
  <c r="P3149"/>
  <c r="BI3148"/>
  <c r="BH3148"/>
  <c r="BG3148"/>
  <c r="BF3148"/>
  <c r="T3148"/>
  <c r="R3148"/>
  <c r="P3148"/>
  <c r="BI3146"/>
  <c r="BH3146"/>
  <c r="BG3146"/>
  <c r="BF3146"/>
  <c r="T3146"/>
  <c r="R3146"/>
  <c r="P3146"/>
  <c r="BI3145"/>
  <c r="BH3145"/>
  <c r="BG3145"/>
  <c r="BF3145"/>
  <c r="T3145"/>
  <c r="R3145"/>
  <c r="P3145"/>
  <c r="BI3142"/>
  <c r="BH3142"/>
  <c r="BG3142"/>
  <c r="BF3142"/>
  <c r="T3142"/>
  <c r="R3142"/>
  <c r="P3142"/>
  <c r="BI3141"/>
  <c r="BH3141"/>
  <c r="BG3141"/>
  <c r="BF3141"/>
  <c r="T3141"/>
  <c r="R3141"/>
  <c r="P3141"/>
  <c r="BI3140"/>
  <c r="BH3140"/>
  <c r="BG3140"/>
  <c r="BF3140"/>
  <c r="T3140"/>
  <c r="R3140"/>
  <c r="P3140"/>
  <c r="BI3139"/>
  <c r="BH3139"/>
  <c r="BG3139"/>
  <c r="BF3139"/>
  <c r="T3139"/>
  <c r="R3139"/>
  <c r="P3139"/>
  <c r="BI3138"/>
  <c r="BH3138"/>
  <c r="BG3138"/>
  <c r="BF3138"/>
  <c r="T3138"/>
  <c r="R3138"/>
  <c r="P3138"/>
  <c r="BI3136"/>
  <c r="BH3136"/>
  <c r="BG3136"/>
  <c r="BF3136"/>
  <c r="T3136"/>
  <c r="R3136"/>
  <c r="P3136"/>
  <c r="BI3135"/>
  <c r="BH3135"/>
  <c r="BG3135"/>
  <c r="BF3135"/>
  <c r="T3135"/>
  <c r="R3135"/>
  <c r="P3135"/>
  <c r="BI3134"/>
  <c r="BH3134"/>
  <c r="BG3134"/>
  <c r="BF3134"/>
  <c r="T3134"/>
  <c r="R3134"/>
  <c r="P3134"/>
  <c r="BI3133"/>
  <c r="BH3133"/>
  <c r="BG3133"/>
  <c r="BF3133"/>
  <c r="T3133"/>
  <c r="R3133"/>
  <c r="P3133"/>
  <c r="BI3132"/>
  <c r="BH3132"/>
  <c r="BG3132"/>
  <c r="BF3132"/>
  <c r="T3132"/>
  <c r="R3132"/>
  <c r="P3132"/>
  <c r="BI3130"/>
  <c r="BH3130"/>
  <c r="BG3130"/>
  <c r="BF3130"/>
  <c r="T3130"/>
  <c r="R3130"/>
  <c r="P3130"/>
  <c r="BI3129"/>
  <c r="BH3129"/>
  <c r="BG3129"/>
  <c r="BF3129"/>
  <c r="T3129"/>
  <c r="R3129"/>
  <c r="P3129"/>
  <c r="BI3128"/>
  <c r="BH3128"/>
  <c r="BG3128"/>
  <c r="BF3128"/>
  <c r="T3128"/>
  <c r="R3128"/>
  <c r="P3128"/>
  <c r="BI3127"/>
  <c r="BH3127"/>
  <c r="BG3127"/>
  <c r="BF3127"/>
  <c r="T3127"/>
  <c r="R3127"/>
  <c r="P3127"/>
  <c r="BI3126"/>
  <c r="BH3126"/>
  <c r="BG3126"/>
  <c r="BF3126"/>
  <c r="T3126"/>
  <c r="R3126"/>
  <c r="P3126"/>
  <c r="BI3125"/>
  <c r="BH3125"/>
  <c r="BG3125"/>
  <c r="BF3125"/>
  <c r="T3125"/>
  <c r="R3125"/>
  <c r="P3125"/>
  <c r="BI3124"/>
  <c r="BH3124"/>
  <c r="BG3124"/>
  <c r="BF3124"/>
  <c r="T3124"/>
  <c r="R3124"/>
  <c r="P3124"/>
  <c r="BI3123"/>
  <c r="BH3123"/>
  <c r="BG3123"/>
  <c r="BF3123"/>
  <c r="T3123"/>
  <c r="R3123"/>
  <c r="P3123"/>
  <c r="BI3122"/>
  <c r="BH3122"/>
  <c r="BG3122"/>
  <c r="BF3122"/>
  <c r="T3122"/>
  <c r="R3122"/>
  <c r="P3122"/>
  <c r="BI3121"/>
  <c r="BH3121"/>
  <c r="BG3121"/>
  <c r="BF3121"/>
  <c r="T3121"/>
  <c r="R3121"/>
  <c r="P3121"/>
  <c r="BI3120"/>
  <c r="BH3120"/>
  <c r="BG3120"/>
  <c r="BF3120"/>
  <c r="T3120"/>
  <c r="R3120"/>
  <c r="P3120"/>
  <c r="BI3119"/>
  <c r="BH3119"/>
  <c r="BG3119"/>
  <c r="BF3119"/>
  <c r="T3119"/>
  <c r="R3119"/>
  <c r="P3119"/>
  <c r="BI3117"/>
  <c r="BH3117"/>
  <c r="BG3117"/>
  <c r="BF3117"/>
  <c r="T3117"/>
  <c r="R3117"/>
  <c r="P3117"/>
  <c r="BI3115"/>
  <c r="BH3115"/>
  <c r="BG3115"/>
  <c r="BF3115"/>
  <c r="T3115"/>
  <c r="R3115"/>
  <c r="P3115"/>
  <c r="BI3112"/>
  <c r="BH3112"/>
  <c r="BG3112"/>
  <c r="BF3112"/>
  <c r="T3112"/>
  <c r="R3112"/>
  <c r="P3112"/>
  <c r="BI3110"/>
  <c r="BH3110"/>
  <c r="BG3110"/>
  <c r="BF3110"/>
  <c r="T3110"/>
  <c r="R3110"/>
  <c r="P3110"/>
  <c r="BI3108"/>
  <c r="BH3108"/>
  <c r="BG3108"/>
  <c r="BF3108"/>
  <c r="T3108"/>
  <c r="R3108"/>
  <c r="P3108"/>
  <c r="BI3107"/>
  <c r="BH3107"/>
  <c r="BG3107"/>
  <c r="BF3107"/>
  <c r="T3107"/>
  <c r="R3107"/>
  <c r="P3107"/>
  <c r="BI3106"/>
  <c r="BH3106"/>
  <c r="BG3106"/>
  <c r="BF3106"/>
  <c r="T3106"/>
  <c r="R3106"/>
  <c r="P3106"/>
  <c r="BI3104"/>
  <c r="BH3104"/>
  <c r="BG3104"/>
  <c r="BF3104"/>
  <c r="T3104"/>
  <c r="R3104"/>
  <c r="P3104"/>
  <c r="BI3103"/>
  <c r="BH3103"/>
  <c r="BG3103"/>
  <c r="BF3103"/>
  <c r="T3103"/>
  <c r="R3103"/>
  <c r="P3103"/>
  <c r="BI3101"/>
  <c r="BH3101"/>
  <c r="BG3101"/>
  <c r="BF3101"/>
  <c r="T3101"/>
  <c r="R3101"/>
  <c r="P3101"/>
  <c r="BI3100"/>
  <c r="BH3100"/>
  <c r="BG3100"/>
  <c r="BF3100"/>
  <c r="T3100"/>
  <c r="R3100"/>
  <c r="P3100"/>
  <c r="BI3099"/>
  <c r="BH3099"/>
  <c r="BG3099"/>
  <c r="BF3099"/>
  <c r="T3099"/>
  <c r="R3099"/>
  <c r="P3099"/>
  <c r="BI3098"/>
  <c r="BH3098"/>
  <c r="BG3098"/>
  <c r="BF3098"/>
  <c r="T3098"/>
  <c r="R3098"/>
  <c r="P3098"/>
  <c r="BI3097"/>
  <c r="BH3097"/>
  <c r="BG3097"/>
  <c r="BF3097"/>
  <c r="T3097"/>
  <c r="R3097"/>
  <c r="P3097"/>
  <c r="BI3096"/>
  <c r="BH3096"/>
  <c r="BG3096"/>
  <c r="BF3096"/>
  <c r="T3096"/>
  <c r="R3096"/>
  <c r="P3096"/>
  <c r="BI3095"/>
  <c r="BH3095"/>
  <c r="BG3095"/>
  <c r="BF3095"/>
  <c r="T3095"/>
  <c r="R3095"/>
  <c r="P3095"/>
  <c r="BI3094"/>
  <c r="BH3094"/>
  <c r="BG3094"/>
  <c r="BF3094"/>
  <c r="T3094"/>
  <c r="R3094"/>
  <c r="P3094"/>
  <c r="BI3093"/>
  <c r="BH3093"/>
  <c r="BG3093"/>
  <c r="BF3093"/>
  <c r="T3093"/>
  <c r="R3093"/>
  <c r="P3093"/>
  <c r="BI3092"/>
  <c r="BH3092"/>
  <c r="BG3092"/>
  <c r="BF3092"/>
  <c r="T3092"/>
  <c r="R3092"/>
  <c r="P3092"/>
  <c r="BI3091"/>
  <c r="BH3091"/>
  <c r="BG3091"/>
  <c r="BF3091"/>
  <c r="T3091"/>
  <c r="R3091"/>
  <c r="P3091"/>
  <c r="BI3089"/>
  <c r="BH3089"/>
  <c r="BG3089"/>
  <c r="BF3089"/>
  <c r="T3089"/>
  <c r="R3089"/>
  <c r="P3089"/>
  <c r="BI3088"/>
  <c r="BH3088"/>
  <c r="BG3088"/>
  <c r="BF3088"/>
  <c r="T3088"/>
  <c r="R3088"/>
  <c r="P3088"/>
  <c r="BI3086"/>
  <c r="BH3086"/>
  <c r="BG3086"/>
  <c r="BF3086"/>
  <c r="T3086"/>
  <c r="R3086"/>
  <c r="P3086"/>
  <c r="BI3085"/>
  <c r="BH3085"/>
  <c r="BG3085"/>
  <c r="BF3085"/>
  <c r="T3085"/>
  <c r="R3085"/>
  <c r="P3085"/>
  <c r="BI3084"/>
  <c r="BH3084"/>
  <c r="BG3084"/>
  <c r="BF3084"/>
  <c r="T3084"/>
  <c r="R3084"/>
  <c r="P3084"/>
  <c r="BI3083"/>
  <c r="BH3083"/>
  <c r="BG3083"/>
  <c r="BF3083"/>
  <c r="T3083"/>
  <c r="R3083"/>
  <c r="P3083"/>
  <c r="BI3081"/>
  <c r="BH3081"/>
  <c r="BG3081"/>
  <c r="BF3081"/>
  <c r="T3081"/>
  <c r="R3081"/>
  <c r="P3081"/>
  <c r="BI3080"/>
  <c r="BH3080"/>
  <c r="BG3080"/>
  <c r="BF3080"/>
  <c r="T3080"/>
  <c r="R3080"/>
  <c r="P3080"/>
  <c r="BI3079"/>
  <c r="BH3079"/>
  <c r="BG3079"/>
  <c r="BF3079"/>
  <c r="T3079"/>
  <c r="R3079"/>
  <c r="P3079"/>
  <c r="BI3077"/>
  <c r="BH3077"/>
  <c r="BG3077"/>
  <c r="BF3077"/>
  <c r="T3077"/>
  <c r="R3077"/>
  <c r="P3077"/>
  <c r="BI3076"/>
  <c r="BH3076"/>
  <c r="BG3076"/>
  <c r="BF3076"/>
  <c r="T3076"/>
  <c r="R3076"/>
  <c r="P3076"/>
  <c r="BI3074"/>
  <c r="BH3074"/>
  <c r="BG3074"/>
  <c r="BF3074"/>
  <c r="T3074"/>
  <c r="R3074"/>
  <c r="P3074"/>
  <c r="BI3073"/>
  <c r="BH3073"/>
  <c r="BG3073"/>
  <c r="BF3073"/>
  <c r="T3073"/>
  <c r="R3073"/>
  <c r="P3073"/>
  <c r="BI3071"/>
  <c r="BH3071"/>
  <c r="BG3071"/>
  <c r="BF3071"/>
  <c r="T3071"/>
  <c r="R3071"/>
  <c r="P3071"/>
  <c r="BI3068"/>
  <c r="BH3068"/>
  <c r="BG3068"/>
  <c r="BF3068"/>
  <c r="T3068"/>
  <c r="R3068"/>
  <c r="P3068"/>
  <c r="BI3066"/>
  <c r="BH3066"/>
  <c r="BG3066"/>
  <c r="BF3066"/>
  <c r="T3066"/>
  <c r="R3066"/>
  <c r="P3066"/>
  <c r="BI3065"/>
  <c r="BH3065"/>
  <c r="BG3065"/>
  <c r="BF3065"/>
  <c r="T3065"/>
  <c r="R3065"/>
  <c r="P3065"/>
  <c r="BI3064"/>
  <c r="BH3064"/>
  <c r="BG3064"/>
  <c r="BF3064"/>
  <c r="T3064"/>
  <c r="R3064"/>
  <c r="P3064"/>
  <c r="BI3063"/>
  <c r="BH3063"/>
  <c r="BG3063"/>
  <c r="BF3063"/>
  <c r="T3063"/>
  <c r="R3063"/>
  <c r="P3063"/>
  <c r="BI3062"/>
  <c r="BH3062"/>
  <c r="BG3062"/>
  <c r="BF3062"/>
  <c r="T3062"/>
  <c r="R3062"/>
  <c r="P3062"/>
  <c r="BI3060"/>
  <c r="BH3060"/>
  <c r="BG3060"/>
  <c r="BF3060"/>
  <c r="T3060"/>
  <c r="R3060"/>
  <c r="P3060"/>
  <c r="BI3059"/>
  <c r="BH3059"/>
  <c r="BG3059"/>
  <c r="BF3059"/>
  <c r="T3059"/>
  <c r="R3059"/>
  <c r="P3059"/>
  <c r="BI3057"/>
  <c r="BH3057"/>
  <c r="BG3057"/>
  <c r="BF3057"/>
  <c r="T3057"/>
  <c r="R3057"/>
  <c r="P3057"/>
  <c r="BI3055"/>
  <c r="BH3055"/>
  <c r="BG3055"/>
  <c r="BF3055"/>
  <c r="T3055"/>
  <c r="R3055"/>
  <c r="P3055"/>
  <c r="BI3053"/>
  <c r="BH3053"/>
  <c r="BG3053"/>
  <c r="BF3053"/>
  <c r="T3053"/>
  <c r="R3053"/>
  <c r="P3053"/>
  <c r="BI3045"/>
  <c r="BH3045"/>
  <c r="BG3045"/>
  <c r="BF3045"/>
  <c r="T3045"/>
  <c r="R3045"/>
  <c r="P3045"/>
  <c r="BI3044"/>
  <c r="BH3044"/>
  <c r="BG3044"/>
  <c r="BF3044"/>
  <c r="T3044"/>
  <c r="R3044"/>
  <c r="P3044"/>
  <c r="BI3043"/>
  <c r="BH3043"/>
  <c r="BG3043"/>
  <c r="BF3043"/>
  <c r="T3043"/>
  <c r="R3043"/>
  <c r="P3043"/>
  <c r="BI3040"/>
  <c r="BH3040"/>
  <c r="BG3040"/>
  <c r="BF3040"/>
  <c r="T3040"/>
  <c r="R3040"/>
  <c r="P3040"/>
  <c r="BI3039"/>
  <c r="BH3039"/>
  <c r="BG3039"/>
  <c r="BF3039"/>
  <c r="T3039"/>
  <c r="R3039"/>
  <c r="P3039"/>
  <c r="BI3038"/>
  <c r="BH3038"/>
  <c r="BG3038"/>
  <c r="BF3038"/>
  <c r="T3038"/>
  <c r="R3038"/>
  <c r="P3038"/>
  <c r="BI3037"/>
  <c r="BH3037"/>
  <c r="BG3037"/>
  <c r="BF3037"/>
  <c r="T3037"/>
  <c r="R3037"/>
  <c r="P3037"/>
  <c r="BI3036"/>
  <c r="BH3036"/>
  <c r="BG3036"/>
  <c r="BF3036"/>
  <c r="T3036"/>
  <c r="R3036"/>
  <c r="P3036"/>
  <c r="BI3035"/>
  <c r="BH3035"/>
  <c r="BG3035"/>
  <c r="BF3035"/>
  <c r="T3035"/>
  <c r="R3035"/>
  <c r="P3035"/>
  <c r="BI3034"/>
  <c r="BH3034"/>
  <c r="BG3034"/>
  <c r="BF3034"/>
  <c r="T3034"/>
  <c r="R3034"/>
  <c r="P3034"/>
  <c r="BI3033"/>
  <c r="BH3033"/>
  <c r="BG3033"/>
  <c r="BF3033"/>
  <c r="T3033"/>
  <c r="R3033"/>
  <c r="P3033"/>
  <c r="BI3032"/>
  <c r="BH3032"/>
  <c r="BG3032"/>
  <c r="BF3032"/>
  <c r="T3032"/>
  <c r="R3032"/>
  <c r="P3032"/>
  <c r="BI3031"/>
  <c r="BH3031"/>
  <c r="BG3031"/>
  <c r="BF3031"/>
  <c r="T3031"/>
  <c r="R3031"/>
  <c r="P3031"/>
  <c r="BI3030"/>
  <c r="BH3030"/>
  <c r="BG3030"/>
  <c r="BF3030"/>
  <c r="T3030"/>
  <c r="R3030"/>
  <c r="P3030"/>
  <c r="BI3029"/>
  <c r="BH3029"/>
  <c r="BG3029"/>
  <c r="BF3029"/>
  <c r="T3029"/>
  <c r="R3029"/>
  <c r="P3029"/>
  <c r="BI3028"/>
  <c r="BH3028"/>
  <c r="BG3028"/>
  <c r="BF3028"/>
  <c r="T3028"/>
  <c r="R3028"/>
  <c r="P3028"/>
  <c r="BI3027"/>
  <c r="BH3027"/>
  <c r="BG3027"/>
  <c r="BF3027"/>
  <c r="T3027"/>
  <c r="R3027"/>
  <c r="P3027"/>
  <c r="BI3026"/>
  <c r="BH3026"/>
  <c r="BG3026"/>
  <c r="BF3026"/>
  <c r="T3026"/>
  <c r="R3026"/>
  <c r="P3026"/>
  <c r="BI3025"/>
  <c r="BH3025"/>
  <c r="BG3025"/>
  <c r="BF3025"/>
  <c r="T3025"/>
  <c r="R3025"/>
  <c r="P3025"/>
  <c r="BI3024"/>
  <c r="BH3024"/>
  <c r="BG3024"/>
  <c r="BF3024"/>
  <c r="T3024"/>
  <c r="R3024"/>
  <c r="P3024"/>
  <c r="BI3023"/>
  <c r="BH3023"/>
  <c r="BG3023"/>
  <c r="BF3023"/>
  <c r="T3023"/>
  <c r="R3023"/>
  <c r="P3023"/>
  <c r="BI3022"/>
  <c r="BH3022"/>
  <c r="BG3022"/>
  <c r="BF3022"/>
  <c r="T3022"/>
  <c r="R3022"/>
  <c r="P3022"/>
  <c r="BI3021"/>
  <c r="BH3021"/>
  <c r="BG3021"/>
  <c r="BF3021"/>
  <c r="T3021"/>
  <c r="R3021"/>
  <c r="P3021"/>
  <c r="BI3017"/>
  <c r="BH3017"/>
  <c r="BG3017"/>
  <c r="BF3017"/>
  <c r="T3017"/>
  <c r="R3017"/>
  <c r="P3017"/>
  <c r="BI3016"/>
  <c r="BH3016"/>
  <c r="BG3016"/>
  <c r="BF3016"/>
  <c r="T3016"/>
  <c r="R3016"/>
  <c r="P3016"/>
  <c r="BI3015"/>
  <c r="BH3015"/>
  <c r="BG3015"/>
  <c r="BF3015"/>
  <c r="T3015"/>
  <c r="R3015"/>
  <c r="P3015"/>
  <c r="BI3014"/>
  <c r="BH3014"/>
  <c r="BG3014"/>
  <c r="BF3014"/>
  <c r="T3014"/>
  <c r="R3014"/>
  <c r="P3014"/>
  <c r="BI3013"/>
  <c r="BH3013"/>
  <c r="BG3013"/>
  <c r="BF3013"/>
  <c r="T3013"/>
  <c r="R3013"/>
  <c r="P3013"/>
  <c r="BI3012"/>
  <c r="BH3012"/>
  <c r="BG3012"/>
  <c r="BF3012"/>
  <c r="T3012"/>
  <c r="R3012"/>
  <c r="P3012"/>
  <c r="BI3011"/>
  <c r="BH3011"/>
  <c r="BG3011"/>
  <c r="BF3011"/>
  <c r="T3011"/>
  <c r="R3011"/>
  <c r="P3011"/>
  <c r="BI3010"/>
  <c r="BH3010"/>
  <c r="BG3010"/>
  <c r="BF3010"/>
  <c r="T3010"/>
  <c r="R3010"/>
  <c r="P3010"/>
  <c r="BI3009"/>
  <c r="BH3009"/>
  <c r="BG3009"/>
  <c r="BF3009"/>
  <c r="T3009"/>
  <c r="R3009"/>
  <c r="P3009"/>
  <c r="BI3008"/>
  <c r="BH3008"/>
  <c r="BG3008"/>
  <c r="BF3008"/>
  <c r="T3008"/>
  <c r="R3008"/>
  <c r="P3008"/>
  <c r="BI3007"/>
  <c r="BH3007"/>
  <c r="BG3007"/>
  <c r="BF3007"/>
  <c r="T3007"/>
  <c r="R3007"/>
  <c r="P3007"/>
  <c r="BI3006"/>
  <c r="BH3006"/>
  <c r="BG3006"/>
  <c r="BF3006"/>
  <c r="T3006"/>
  <c r="R3006"/>
  <c r="P3006"/>
  <c r="BI3003"/>
  <c r="BH3003"/>
  <c r="BG3003"/>
  <c r="BF3003"/>
  <c r="T3003"/>
  <c r="R3003"/>
  <c r="P3003"/>
  <c r="BI3002"/>
  <c r="BH3002"/>
  <c r="BG3002"/>
  <c r="BF3002"/>
  <c r="T3002"/>
  <c r="R3002"/>
  <c r="P3002"/>
  <c r="BI3001"/>
  <c r="BH3001"/>
  <c r="BG3001"/>
  <c r="BF3001"/>
  <c r="T3001"/>
  <c r="R3001"/>
  <c r="P3001"/>
  <c r="BI3000"/>
  <c r="BH3000"/>
  <c r="BG3000"/>
  <c r="BF3000"/>
  <c r="T3000"/>
  <c r="R3000"/>
  <c r="P3000"/>
  <c r="BI2999"/>
  <c r="BH2999"/>
  <c r="BG2999"/>
  <c r="BF2999"/>
  <c r="T2999"/>
  <c r="R2999"/>
  <c r="P2999"/>
  <c r="BI2998"/>
  <c r="BH2998"/>
  <c r="BG2998"/>
  <c r="BF2998"/>
  <c r="T2998"/>
  <c r="R2998"/>
  <c r="P2998"/>
  <c r="BI2997"/>
  <c r="BH2997"/>
  <c r="BG2997"/>
  <c r="BF2997"/>
  <c r="T2997"/>
  <c r="R2997"/>
  <c r="P2997"/>
  <c r="BI2996"/>
  <c r="BH2996"/>
  <c r="BG2996"/>
  <c r="BF2996"/>
  <c r="T2996"/>
  <c r="R2996"/>
  <c r="P2996"/>
  <c r="BI2995"/>
  <c r="BH2995"/>
  <c r="BG2995"/>
  <c r="BF2995"/>
  <c r="T2995"/>
  <c r="R2995"/>
  <c r="P2995"/>
  <c r="BI2994"/>
  <c r="BH2994"/>
  <c r="BG2994"/>
  <c r="BF2994"/>
  <c r="T2994"/>
  <c r="R2994"/>
  <c r="P2994"/>
  <c r="BI2991"/>
  <c r="BH2991"/>
  <c r="BG2991"/>
  <c r="BF2991"/>
  <c r="T2991"/>
  <c r="R2991"/>
  <c r="P2991"/>
  <c r="BI2990"/>
  <c r="BH2990"/>
  <c r="BG2990"/>
  <c r="BF2990"/>
  <c r="T2990"/>
  <c r="R2990"/>
  <c r="P2990"/>
  <c r="BI2988"/>
  <c r="BH2988"/>
  <c r="BG2988"/>
  <c r="BF2988"/>
  <c r="T2988"/>
  <c r="R2988"/>
  <c r="P2988"/>
  <c r="BI2987"/>
  <c r="BH2987"/>
  <c r="BG2987"/>
  <c r="BF2987"/>
  <c r="T2987"/>
  <c r="R2987"/>
  <c r="P2987"/>
  <c r="BI2985"/>
  <c r="BH2985"/>
  <c r="BG2985"/>
  <c r="BF2985"/>
  <c r="T2985"/>
  <c r="R2985"/>
  <c r="P2985"/>
  <c r="BI2984"/>
  <c r="BH2984"/>
  <c r="BG2984"/>
  <c r="BF2984"/>
  <c r="T2984"/>
  <c r="R2984"/>
  <c r="P2984"/>
  <c r="BI2981"/>
  <c r="BH2981"/>
  <c r="BG2981"/>
  <c r="BF2981"/>
  <c r="T2981"/>
  <c r="R2981"/>
  <c r="P2981"/>
  <c r="BI2980"/>
  <c r="BH2980"/>
  <c r="BG2980"/>
  <c r="BF2980"/>
  <c r="T2980"/>
  <c r="R2980"/>
  <c r="P2980"/>
  <c r="BI2979"/>
  <c r="BH2979"/>
  <c r="BG2979"/>
  <c r="BF2979"/>
  <c r="T2979"/>
  <c r="R2979"/>
  <c r="P2979"/>
  <c r="BI2976"/>
  <c r="BH2976"/>
  <c r="BG2976"/>
  <c r="BF2976"/>
  <c r="T2976"/>
  <c r="R2976"/>
  <c r="P2976"/>
  <c r="BI2974"/>
  <c r="BH2974"/>
  <c r="BG2974"/>
  <c r="BF2974"/>
  <c r="T2974"/>
  <c r="R2974"/>
  <c r="P2974"/>
  <c r="BI2973"/>
  <c r="BH2973"/>
  <c r="BG2973"/>
  <c r="BF2973"/>
  <c r="T2973"/>
  <c r="R2973"/>
  <c r="P2973"/>
  <c r="BI2972"/>
  <c r="BH2972"/>
  <c r="BG2972"/>
  <c r="BF2972"/>
  <c r="T2972"/>
  <c r="R2972"/>
  <c r="P2972"/>
  <c r="BI2971"/>
  <c r="BH2971"/>
  <c r="BG2971"/>
  <c r="BF2971"/>
  <c r="T2971"/>
  <c r="R2971"/>
  <c r="P2971"/>
  <c r="BI2968"/>
  <c r="BH2968"/>
  <c r="BG2968"/>
  <c r="BF2968"/>
  <c r="T2968"/>
  <c r="R2968"/>
  <c r="P2968"/>
  <c r="BI2967"/>
  <c r="BH2967"/>
  <c r="BG2967"/>
  <c r="BF2967"/>
  <c r="T2967"/>
  <c r="R2967"/>
  <c r="P2967"/>
  <c r="BI2964"/>
  <c r="BH2964"/>
  <c r="BG2964"/>
  <c r="BF2964"/>
  <c r="T2964"/>
  <c r="R2964"/>
  <c r="P2964"/>
  <c r="BI2960"/>
  <c r="BH2960"/>
  <c r="BG2960"/>
  <c r="BF2960"/>
  <c r="T2960"/>
  <c r="R2960"/>
  <c r="P2960"/>
  <c r="BI2952"/>
  <c r="BH2952"/>
  <c r="BG2952"/>
  <c r="BF2952"/>
  <c r="T2952"/>
  <c r="R2952"/>
  <c r="P2952"/>
  <c r="BI2949"/>
  <c r="BH2949"/>
  <c r="BG2949"/>
  <c r="BF2949"/>
  <c r="T2949"/>
  <c r="R2949"/>
  <c r="P2949"/>
  <c r="BI2946"/>
  <c r="BH2946"/>
  <c r="BG2946"/>
  <c r="BF2946"/>
  <c r="T2946"/>
  <c r="R2946"/>
  <c r="P2946"/>
  <c r="BI2943"/>
  <c r="BH2943"/>
  <c r="BG2943"/>
  <c r="BF2943"/>
  <c r="T2943"/>
  <c r="R2943"/>
  <c r="P2943"/>
  <c r="BI2942"/>
  <c r="BH2942"/>
  <c r="BG2942"/>
  <c r="BF2942"/>
  <c r="T2942"/>
  <c r="R2942"/>
  <c r="P2942"/>
  <c r="BI2939"/>
  <c r="BH2939"/>
  <c r="BG2939"/>
  <c r="BF2939"/>
  <c r="T2939"/>
  <c r="R2939"/>
  <c r="P2939"/>
  <c r="BI2934"/>
  <c r="BH2934"/>
  <c r="BG2934"/>
  <c r="BF2934"/>
  <c r="T2934"/>
  <c r="R2934"/>
  <c r="P2934"/>
  <c r="BI2932"/>
  <c r="BH2932"/>
  <c r="BG2932"/>
  <c r="BF2932"/>
  <c r="T2932"/>
  <c r="R2932"/>
  <c r="P2932"/>
  <c r="BI2929"/>
  <c r="BH2929"/>
  <c r="BG2929"/>
  <c r="BF2929"/>
  <c r="T2929"/>
  <c r="R2929"/>
  <c r="P2929"/>
  <c r="BI2926"/>
  <c r="BH2926"/>
  <c r="BG2926"/>
  <c r="BF2926"/>
  <c r="T2926"/>
  <c r="R2926"/>
  <c r="P2926"/>
  <c r="BI2907"/>
  <c r="BH2907"/>
  <c r="BG2907"/>
  <c r="BF2907"/>
  <c r="T2907"/>
  <c r="R2907"/>
  <c r="P2907"/>
  <c r="BI2903"/>
  <c r="BH2903"/>
  <c r="BG2903"/>
  <c r="BF2903"/>
  <c r="T2903"/>
  <c r="R2903"/>
  <c r="P2903"/>
  <c r="BI2896"/>
  <c r="BH2896"/>
  <c r="BG2896"/>
  <c r="BF2896"/>
  <c r="T2896"/>
  <c r="R2896"/>
  <c r="P2896"/>
  <c r="BI2895"/>
  <c r="BH2895"/>
  <c r="BG2895"/>
  <c r="BF2895"/>
  <c r="T2895"/>
  <c r="R2895"/>
  <c r="P2895"/>
  <c r="BI2892"/>
  <c r="BH2892"/>
  <c r="BG2892"/>
  <c r="BF2892"/>
  <c r="T2892"/>
  <c r="R2892"/>
  <c r="P2892"/>
  <c r="BI2891"/>
  <c r="BH2891"/>
  <c r="BG2891"/>
  <c r="BF2891"/>
  <c r="T2891"/>
  <c r="R2891"/>
  <c r="P2891"/>
  <c r="BI2889"/>
  <c r="BH2889"/>
  <c r="BG2889"/>
  <c r="BF2889"/>
  <c r="T2889"/>
  <c r="R2889"/>
  <c r="P2889"/>
  <c r="BI2871"/>
  <c r="BH2871"/>
  <c r="BG2871"/>
  <c r="BF2871"/>
  <c r="T2871"/>
  <c r="R2871"/>
  <c r="P2871"/>
  <c r="BI2868"/>
  <c r="BH2868"/>
  <c r="BG2868"/>
  <c r="BF2868"/>
  <c r="T2868"/>
  <c r="R2868"/>
  <c r="P2868"/>
  <c r="BI2864"/>
  <c r="BH2864"/>
  <c r="BG2864"/>
  <c r="BF2864"/>
  <c r="T2864"/>
  <c r="R2864"/>
  <c r="P2864"/>
  <c r="BI2861"/>
  <c r="BH2861"/>
  <c r="BG2861"/>
  <c r="BF2861"/>
  <c r="T2861"/>
  <c r="R2861"/>
  <c r="P2861"/>
  <c r="BI2859"/>
  <c r="BH2859"/>
  <c r="BG2859"/>
  <c r="BF2859"/>
  <c r="T2859"/>
  <c r="R2859"/>
  <c r="P2859"/>
  <c r="BI2857"/>
  <c r="BH2857"/>
  <c r="BG2857"/>
  <c r="BF2857"/>
  <c r="T2857"/>
  <c r="R2857"/>
  <c r="P2857"/>
  <c r="J86"/>
  <c r="BI2853"/>
  <c r="BH2853"/>
  <c r="BG2853"/>
  <c r="BF2853"/>
  <c r="T2853"/>
  <c r="R2853"/>
  <c r="P2853"/>
  <c r="BI2852"/>
  <c r="BH2852"/>
  <c r="BG2852"/>
  <c r="BF2852"/>
  <c r="T2852"/>
  <c r="R2852"/>
  <c r="P2852"/>
  <c r="BI2851"/>
  <c r="BH2851"/>
  <c r="BG2851"/>
  <c r="BF2851"/>
  <c r="T2851"/>
  <c r="R2851"/>
  <c r="P2851"/>
  <c r="BI2847"/>
  <c r="BH2847"/>
  <c r="BG2847"/>
  <c r="BF2847"/>
  <c r="T2847"/>
  <c r="R2847"/>
  <c r="P2847"/>
  <c r="BI2844"/>
  <c r="BH2844"/>
  <c r="BG2844"/>
  <c r="BF2844"/>
  <c r="T2844"/>
  <c r="R2844"/>
  <c r="P2844"/>
  <c r="BI2841"/>
  <c r="BH2841"/>
  <c r="BG2841"/>
  <c r="BF2841"/>
  <c r="T2841"/>
  <c r="R2841"/>
  <c r="P2841"/>
  <c r="BI2838"/>
  <c r="BH2838"/>
  <c r="BG2838"/>
  <c r="BF2838"/>
  <c r="T2838"/>
  <c r="R2838"/>
  <c r="P2838"/>
  <c r="BI2836"/>
  <c r="BH2836"/>
  <c r="BG2836"/>
  <c r="BF2836"/>
  <c r="T2836"/>
  <c r="R2836"/>
  <c r="P2836"/>
  <c r="BI2833"/>
  <c r="BH2833"/>
  <c r="BG2833"/>
  <c r="BF2833"/>
  <c r="T2833"/>
  <c r="R2833"/>
  <c r="P2833"/>
  <c r="BI2830"/>
  <c r="BH2830"/>
  <c r="BG2830"/>
  <c r="BF2830"/>
  <c r="T2830"/>
  <c r="R2830"/>
  <c r="P2830"/>
  <c r="BI2827"/>
  <c r="BH2827"/>
  <c r="BG2827"/>
  <c r="BF2827"/>
  <c r="T2827"/>
  <c r="R2827"/>
  <c r="P2827"/>
  <c r="BI2824"/>
  <c r="BH2824"/>
  <c r="BG2824"/>
  <c r="BF2824"/>
  <c r="T2824"/>
  <c r="R2824"/>
  <c r="P2824"/>
  <c r="BI2822"/>
  <c r="BH2822"/>
  <c r="BG2822"/>
  <c r="BF2822"/>
  <c r="T2822"/>
  <c r="R2822"/>
  <c r="P2822"/>
  <c r="BI2819"/>
  <c r="BH2819"/>
  <c r="BG2819"/>
  <c r="BF2819"/>
  <c r="T2819"/>
  <c r="R2819"/>
  <c r="P2819"/>
  <c r="BI2817"/>
  <c r="BH2817"/>
  <c r="BG2817"/>
  <c r="BF2817"/>
  <c r="T2817"/>
  <c r="R2817"/>
  <c r="P2817"/>
  <c r="BI2814"/>
  <c r="BH2814"/>
  <c r="BG2814"/>
  <c r="BF2814"/>
  <c r="T2814"/>
  <c r="R2814"/>
  <c r="P2814"/>
  <c r="BI2811"/>
  <c r="BH2811"/>
  <c r="BG2811"/>
  <c r="BF2811"/>
  <c r="T2811"/>
  <c r="R2811"/>
  <c r="P2811"/>
  <c r="BI2808"/>
  <c r="BH2808"/>
  <c r="BG2808"/>
  <c r="BF2808"/>
  <c r="T2808"/>
  <c r="R2808"/>
  <c r="P2808"/>
  <c r="BI2805"/>
  <c r="BH2805"/>
  <c r="BG2805"/>
  <c r="BF2805"/>
  <c r="T2805"/>
  <c r="R2805"/>
  <c r="P2805"/>
  <c r="BI2802"/>
  <c r="BH2802"/>
  <c r="BG2802"/>
  <c r="BF2802"/>
  <c r="T2802"/>
  <c r="R2802"/>
  <c r="P2802"/>
  <c r="BI2800"/>
  <c r="BH2800"/>
  <c r="BG2800"/>
  <c r="BF2800"/>
  <c r="T2800"/>
  <c r="R2800"/>
  <c r="P2800"/>
  <c r="BI2798"/>
  <c r="BH2798"/>
  <c r="BG2798"/>
  <c r="BF2798"/>
  <c r="T2798"/>
  <c r="R2798"/>
  <c r="P2798"/>
  <c r="BI2795"/>
  <c r="BH2795"/>
  <c r="BG2795"/>
  <c r="BF2795"/>
  <c r="T2795"/>
  <c r="R2795"/>
  <c r="P2795"/>
  <c r="BI2792"/>
  <c r="BH2792"/>
  <c r="BG2792"/>
  <c r="BF2792"/>
  <c r="T2792"/>
  <c r="R2792"/>
  <c r="P2792"/>
  <c r="BI2789"/>
  <c r="BH2789"/>
  <c r="BG2789"/>
  <c r="BF2789"/>
  <c r="T2789"/>
  <c r="R2789"/>
  <c r="P2789"/>
  <c r="BI2786"/>
  <c r="BH2786"/>
  <c r="BG2786"/>
  <c r="BF2786"/>
  <c r="T2786"/>
  <c r="R2786"/>
  <c r="P2786"/>
  <c r="BI2783"/>
  <c r="BH2783"/>
  <c r="BG2783"/>
  <c r="BF2783"/>
  <c r="T2783"/>
  <c r="R2783"/>
  <c r="P2783"/>
  <c r="BI2780"/>
  <c r="BH2780"/>
  <c r="BG2780"/>
  <c r="BF2780"/>
  <c r="T2780"/>
  <c r="R2780"/>
  <c r="P2780"/>
  <c r="BI2777"/>
  <c r="BH2777"/>
  <c r="BG2777"/>
  <c r="BF2777"/>
  <c r="T2777"/>
  <c r="R2777"/>
  <c r="P2777"/>
  <c r="BI2774"/>
  <c r="BH2774"/>
  <c r="BG2774"/>
  <c r="BF2774"/>
  <c r="T2774"/>
  <c r="R2774"/>
  <c r="P2774"/>
  <c r="BI2768"/>
  <c r="BH2768"/>
  <c r="BG2768"/>
  <c r="BF2768"/>
  <c r="T2768"/>
  <c r="R2768"/>
  <c r="P2768"/>
  <c r="BI2765"/>
  <c r="BH2765"/>
  <c r="BG2765"/>
  <c r="BF2765"/>
  <c r="T2765"/>
  <c r="R2765"/>
  <c r="P2765"/>
  <c r="BI2762"/>
  <c r="BH2762"/>
  <c r="BG2762"/>
  <c r="BF2762"/>
  <c r="T2762"/>
  <c r="R2762"/>
  <c r="P2762"/>
  <c r="BI2759"/>
  <c r="BH2759"/>
  <c r="BG2759"/>
  <c r="BF2759"/>
  <c r="T2759"/>
  <c r="R2759"/>
  <c r="P2759"/>
  <c r="BI2756"/>
  <c r="BH2756"/>
  <c r="BG2756"/>
  <c r="BF2756"/>
  <c r="T2756"/>
  <c r="R2756"/>
  <c r="P2756"/>
  <c r="BI2753"/>
  <c r="BH2753"/>
  <c r="BG2753"/>
  <c r="BF2753"/>
  <c r="T2753"/>
  <c r="R2753"/>
  <c r="P2753"/>
  <c r="BI2745"/>
  <c r="BH2745"/>
  <c r="BG2745"/>
  <c r="BF2745"/>
  <c r="T2745"/>
  <c r="R2745"/>
  <c r="P2745"/>
  <c r="BI2741"/>
  <c r="BH2741"/>
  <c r="BG2741"/>
  <c r="BF2741"/>
  <c r="T2741"/>
  <c r="R2741"/>
  <c r="P2741"/>
  <c r="BI2737"/>
  <c r="BH2737"/>
  <c r="BG2737"/>
  <c r="BF2737"/>
  <c r="T2737"/>
  <c r="R2737"/>
  <c r="P2737"/>
  <c r="BI2734"/>
  <c r="BH2734"/>
  <c r="BG2734"/>
  <c r="BF2734"/>
  <c r="T2734"/>
  <c r="R2734"/>
  <c r="P2734"/>
  <c r="BI2731"/>
  <c r="BH2731"/>
  <c r="BG2731"/>
  <c r="BF2731"/>
  <c r="T2731"/>
  <c r="R2731"/>
  <c r="P2731"/>
  <c r="BI2728"/>
  <c r="BH2728"/>
  <c r="BG2728"/>
  <c r="BF2728"/>
  <c r="T2728"/>
  <c r="R2728"/>
  <c r="P2728"/>
  <c r="BI2725"/>
  <c r="BH2725"/>
  <c r="BG2725"/>
  <c r="BF2725"/>
  <c r="T2725"/>
  <c r="R2725"/>
  <c r="P2725"/>
  <c r="BI2723"/>
  <c r="BH2723"/>
  <c r="BG2723"/>
  <c r="BF2723"/>
  <c r="T2723"/>
  <c r="R2723"/>
  <c r="P2723"/>
  <c r="BI2720"/>
  <c r="BH2720"/>
  <c r="BG2720"/>
  <c r="BF2720"/>
  <c r="T2720"/>
  <c r="R2720"/>
  <c r="P2720"/>
  <c r="BI2716"/>
  <c r="BH2716"/>
  <c r="BG2716"/>
  <c r="BF2716"/>
  <c r="T2716"/>
  <c r="R2716"/>
  <c r="P2716"/>
  <c r="BI2713"/>
  <c r="BH2713"/>
  <c r="BG2713"/>
  <c r="BF2713"/>
  <c r="T2713"/>
  <c r="R2713"/>
  <c r="P2713"/>
  <c r="BI2709"/>
  <c r="BH2709"/>
  <c r="BG2709"/>
  <c r="BF2709"/>
  <c r="T2709"/>
  <c r="R2709"/>
  <c r="P2709"/>
  <c r="BI2703"/>
  <c r="BH2703"/>
  <c r="BG2703"/>
  <c r="BF2703"/>
  <c r="T2703"/>
  <c r="R2703"/>
  <c r="P2703"/>
  <c r="BI2701"/>
  <c r="BH2701"/>
  <c r="BG2701"/>
  <c r="BF2701"/>
  <c r="T2701"/>
  <c r="R2701"/>
  <c r="P2701"/>
  <c r="BI2699"/>
  <c r="BH2699"/>
  <c r="BG2699"/>
  <c r="BF2699"/>
  <c r="T2699"/>
  <c r="R2699"/>
  <c r="P2699"/>
  <c r="BI2696"/>
  <c r="BH2696"/>
  <c r="BG2696"/>
  <c r="BF2696"/>
  <c r="T2696"/>
  <c r="R2696"/>
  <c r="P2696"/>
  <c r="BI2690"/>
  <c r="BH2690"/>
  <c r="BG2690"/>
  <c r="BF2690"/>
  <c r="T2690"/>
  <c r="R2690"/>
  <c r="P2690"/>
  <c r="BI2687"/>
  <c r="BH2687"/>
  <c r="BG2687"/>
  <c r="BF2687"/>
  <c r="T2687"/>
  <c r="R2687"/>
  <c r="P2687"/>
  <c r="BI2685"/>
  <c r="BH2685"/>
  <c r="BG2685"/>
  <c r="BF2685"/>
  <c r="T2685"/>
  <c r="R2685"/>
  <c r="P2685"/>
  <c r="BI2682"/>
  <c r="BH2682"/>
  <c r="BG2682"/>
  <c r="BF2682"/>
  <c r="T2682"/>
  <c r="R2682"/>
  <c r="P2682"/>
  <c r="BI2679"/>
  <c r="BH2679"/>
  <c r="BG2679"/>
  <c r="BF2679"/>
  <c r="T2679"/>
  <c r="R2679"/>
  <c r="P2679"/>
  <c r="BI2676"/>
  <c r="BH2676"/>
  <c r="BG2676"/>
  <c r="BF2676"/>
  <c r="T2676"/>
  <c r="R2676"/>
  <c r="P2676"/>
  <c r="BI2674"/>
  <c r="BH2674"/>
  <c r="BG2674"/>
  <c r="BF2674"/>
  <c r="T2674"/>
  <c r="R2674"/>
  <c r="P2674"/>
  <c r="BI2673"/>
  <c r="BH2673"/>
  <c r="BG2673"/>
  <c r="BF2673"/>
  <c r="T2673"/>
  <c r="R2673"/>
  <c r="P2673"/>
  <c r="BI2672"/>
  <c r="BH2672"/>
  <c r="BG2672"/>
  <c r="BF2672"/>
  <c r="T2672"/>
  <c r="R2672"/>
  <c r="P2672"/>
  <c r="BI2669"/>
  <c r="BH2669"/>
  <c r="BG2669"/>
  <c r="BF2669"/>
  <c r="T2669"/>
  <c r="R2669"/>
  <c r="P2669"/>
  <c r="BI2666"/>
  <c r="BH2666"/>
  <c r="BG2666"/>
  <c r="BF2666"/>
  <c r="T2666"/>
  <c r="R2666"/>
  <c r="P2666"/>
  <c r="BI2664"/>
  <c r="BH2664"/>
  <c r="BG2664"/>
  <c r="BF2664"/>
  <c r="T2664"/>
  <c r="R2664"/>
  <c r="P2664"/>
  <c r="BI2661"/>
  <c r="BH2661"/>
  <c r="BG2661"/>
  <c r="BF2661"/>
  <c r="T2661"/>
  <c r="R2661"/>
  <c r="P2661"/>
  <c r="BI2656"/>
  <c r="BH2656"/>
  <c r="BG2656"/>
  <c r="BF2656"/>
  <c r="T2656"/>
  <c r="R2656"/>
  <c r="P2656"/>
  <c r="BI2652"/>
  <c r="BH2652"/>
  <c r="BG2652"/>
  <c r="BF2652"/>
  <c r="T2652"/>
  <c r="R2652"/>
  <c r="P2652"/>
  <c r="BI2649"/>
  <c r="BH2649"/>
  <c r="BG2649"/>
  <c r="BF2649"/>
  <c r="T2649"/>
  <c r="R2649"/>
  <c r="P2649"/>
  <c r="BI2646"/>
  <c r="BH2646"/>
  <c r="BG2646"/>
  <c r="BF2646"/>
  <c r="T2646"/>
  <c r="R2646"/>
  <c r="P2646"/>
  <c r="BI2643"/>
  <c r="BH2643"/>
  <c r="BG2643"/>
  <c r="BF2643"/>
  <c r="T2643"/>
  <c r="R2643"/>
  <c r="P2643"/>
  <c r="BI2641"/>
  <c r="BH2641"/>
  <c r="BG2641"/>
  <c r="BF2641"/>
  <c r="T2641"/>
  <c r="R2641"/>
  <c r="P2641"/>
  <c r="BI2640"/>
  <c r="BH2640"/>
  <c r="BG2640"/>
  <c r="BF2640"/>
  <c r="T2640"/>
  <c r="R2640"/>
  <c r="P2640"/>
  <c r="BI2639"/>
  <c r="BH2639"/>
  <c r="BG2639"/>
  <c r="BF2639"/>
  <c r="T2639"/>
  <c r="R2639"/>
  <c r="P2639"/>
  <c r="BI2638"/>
  <c r="BH2638"/>
  <c r="BG2638"/>
  <c r="BF2638"/>
  <c r="T2638"/>
  <c r="R2638"/>
  <c r="P2638"/>
  <c r="BI2637"/>
  <c r="BH2637"/>
  <c r="BG2637"/>
  <c r="BF2637"/>
  <c r="T2637"/>
  <c r="R2637"/>
  <c r="P2637"/>
  <c r="BI2636"/>
  <c r="BH2636"/>
  <c r="BG2636"/>
  <c r="BF2636"/>
  <c r="T2636"/>
  <c r="R2636"/>
  <c r="P2636"/>
  <c r="BI2634"/>
  <c r="BH2634"/>
  <c r="BG2634"/>
  <c r="BF2634"/>
  <c r="T2634"/>
  <c r="R2634"/>
  <c r="P2634"/>
  <c r="BI2631"/>
  <c r="BH2631"/>
  <c r="BG2631"/>
  <c r="BF2631"/>
  <c r="T2631"/>
  <c r="R2631"/>
  <c r="P2631"/>
  <c r="BI2630"/>
  <c r="BH2630"/>
  <c r="BG2630"/>
  <c r="BF2630"/>
  <c r="T2630"/>
  <c r="R2630"/>
  <c r="P2630"/>
  <c r="BI2628"/>
  <c r="BH2628"/>
  <c r="BG2628"/>
  <c r="BF2628"/>
  <c r="T2628"/>
  <c r="R2628"/>
  <c r="P2628"/>
  <c r="BI2626"/>
  <c r="BH2626"/>
  <c r="BG2626"/>
  <c r="BF2626"/>
  <c r="T2626"/>
  <c r="R2626"/>
  <c r="P2626"/>
  <c r="BI2623"/>
  <c r="BH2623"/>
  <c r="BG2623"/>
  <c r="BF2623"/>
  <c r="T2623"/>
  <c r="R2623"/>
  <c r="P2623"/>
  <c r="BI2620"/>
  <c r="BH2620"/>
  <c r="BG2620"/>
  <c r="BF2620"/>
  <c r="T2620"/>
  <c r="R2620"/>
  <c r="P2620"/>
  <c r="BI2618"/>
  <c r="BH2618"/>
  <c r="BG2618"/>
  <c r="BF2618"/>
  <c r="T2618"/>
  <c r="R2618"/>
  <c r="P2618"/>
  <c r="BI2616"/>
  <c r="BH2616"/>
  <c r="BG2616"/>
  <c r="BF2616"/>
  <c r="T2616"/>
  <c r="R2616"/>
  <c r="P2616"/>
  <c r="BI2613"/>
  <c r="BH2613"/>
  <c r="BG2613"/>
  <c r="BF2613"/>
  <c r="T2613"/>
  <c r="R2613"/>
  <c r="P2613"/>
  <c r="BI2610"/>
  <c r="BH2610"/>
  <c r="BG2610"/>
  <c r="BF2610"/>
  <c r="T2610"/>
  <c r="R2610"/>
  <c r="P2610"/>
  <c r="BI2608"/>
  <c r="BH2608"/>
  <c r="BG2608"/>
  <c r="BF2608"/>
  <c r="T2608"/>
  <c r="R2608"/>
  <c r="P2608"/>
  <c r="BI2605"/>
  <c r="BH2605"/>
  <c r="BG2605"/>
  <c r="BF2605"/>
  <c r="T2605"/>
  <c r="R2605"/>
  <c r="P2605"/>
  <c r="BI2603"/>
  <c r="BH2603"/>
  <c r="BG2603"/>
  <c r="BF2603"/>
  <c r="T2603"/>
  <c r="R2603"/>
  <c r="P2603"/>
  <c r="BI2600"/>
  <c r="BH2600"/>
  <c r="BG2600"/>
  <c r="BF2600"/>
  <c r="T2600"/>
  <c r="R2600"/>
  <c r="P2600"/>
  <c r="BI2597"/>
  <c r="BH2597"/>
  <c r="BG2597"/>
  <c r="BF2597"/>
  <c r="T2597"/>
  <c r="R2597"/>
  <c r="P2597"/>
  <c r="BI2595"/>
  <c r="BH2595"/>
  <c r="BG2595"/>
  <c r="BF2595"/>
  <c r="T2595"/>
  <c r="R2595"/>
  <c r="P2595"/>
  <c r="BI2591"/>
  <c r="BH2591"/>
  <c r="BG2591"/>
  <c r="BF2591"/>
  <c r="T2591"/>
  <c r="R2591"/>
  <c r="P2591"/>
  <c r="BI2588"/>
  <c r="BH2588"/>
  <c r="BG2588"/>
  <c r="BF2588"/>
  <c r="T2588"/>
  <c r="R2588"/>
  <c r="P2588"/>
  <c r="BI2581"/>
  <c r="BH2581"/>
  <c r="BG2581"/>
  <c r="BF2581"/>
  <c r="T2581"/>
  <c r="R2581"/>
  <c r="P2581"/>
  <c r="BI2578"/>
  <c r="BH2578"/>
  <c r="BG2578"/>
  <c r="BF2578"/>
  <c r="T2578"/>
  <c r="R2578"/>
  <c r="P2578"/>
  <c r="BI2575"/>
  <c r="BH2575"/>
  <c r="BG2575"/>
  <c r="BF2575"/>
  <c r="T2575"/>
  <c r="R2575"/>
  <c r="P2575"/>
  <c r="BI2572"/>
  <c r="BH2572"/>
  <c r="BG2572"/>
  <c r="BF2572"/>
  <c r="T2572"/>
  <c r="R2572"/>
  <c r="P2572"/>
  <c r="BI2548"/>
  <c r="BH2548"/>
  <c r="BG2548"/>
  <c r="BF2548"/>
  <c r="T2548"/>
  <c r="R2548"/>
  <c r="P2548"/>
  <c r="BI2545"/>
  <c r="BH2545"/>
  <c r="BG2545"/>
  <c r="BF2545"/>
  <c r="T2545"/>
  <c r="R2545"/>
  <c r="P2545"/>
  <c r="BI2541"/>
  <c r="BH2541"/>
  <c r="BG2541"/>
  <c r="BF2541"/>
  <c r="T2541"/>
  <c r="R2541"/>
  <c r="P2541"/>
  <c r="BI2538"/>
  <c r="BH2538"/>
  <c r="BG2538"/>
  <c r="BF2538"/>
  <c r="T2538"/>
  <c r="R2538"/>
  <c r="P2538"/>
  <c r="BI2535"/>
  <c r="BH2535"/>
  <c r="BG2535"/>
  <c r="BF2535"/>
  <c r="T2535"/>
  <c r="R2535"/>
  <c r="P2535"/>
  <c r="BI2533"/>
  <c r="BH2533"/>
  <c r="BG2533"/>
  <c r="BF2533"/>
  <c r="T2533"/>
  <c r="R2533"/>
  <c r="P2533"/>
  <c r="BI2530"/>
  <c r="BH2530"/>
  <c r="BG2530"/>
  <c r="BF2530"/>
  <c r="T2530"/>
  <c r="R2530"/>
  <c r="P2530"/>
  <c r="BI2527"/>
  <c r="BH2527"/>
  <c r="BG2527"/>
  <c r="BF2527"/>
  <c r="T2527"/>
  <c r="R2527"/>
  <c r="P2527"/>
  <c r="BI2525"/>
  <c r="BH2525"/>
  <c r="BG2525"/>
  <c r="BF2525"/>
  <c r="T2525"/>
  <c r="R2525"/>
  <c r="P2525"/>
  <c r="BI2520"/>
  <c r="BH2520"/>
  <c r="BG2520"/>
  <c r="BF2520"/>
  <c r="T2520"/>
  <c r="R2520"/>
  <c r="P2520"/>
  <c r="BI2515"/>
  <c r="BH2515"/>
  <c r="BG2515"/>
  <c r="BF2515"/>
  <c r="T2515"/>
  <c r="R2515"/>
  <c r="P2515"/>
  <c r="BI2513"/>
  <c r="BH2513"/>
  <c r="BG2513"/>
  <c r="BF2513"/>
  <c r="T2513"/>
  <c r="R2513"/>
  <c r="P2513"/>
  <c r="BI2510"/>
  <c r="BH2510"/>
  <c r="BG2510"/>
  <c r="BF2510"/>
  <c r="T2510"/>
  <c r="R2510"/>
  <c r="P2510"/>
  <c r="BI2507"/>
  <c r="BH2507"/>
  <c r="BG2507"/>
  <c r="BF2507"/>
  <c r="T2507"/>
  <c r="R2507"/>
  <c r="P2507"/>
  <c r="BI2504"/>
  <c r="BH2504"/>
  <c r="BG2504"/>
  <c r="BF2504"/>
  <c r="T2504"/>
  <c r="R2504"/>
  <c r="P2504"/>
  <c r="BI2501"/>
  <c r="BH2501"/>
  <c r="BG2501"/>
  <c r="BF2501"/>
  <c r="T2501"/>
  <c r="R2501"/>
  <c r="P2501"/>
  <c r="BI2496"/>
  <c r="BH2496"/>
  <c r="BG2496"/>
  <c r="BF2496"/>
  <c r="T2496"/>
  <c r="R2496"/>
  <c r="P2496"/>
  <c r="BI2493"/>
  <c r="BH2493"/>
  <c r="BG2493"/>
  <c r="BF2493"/>
  <c r="T2493"/>
  <c r="R2493"/>
  <c r="P2493"/>
  <c r="BI2480"/>
  <c r="BH2480"/>
  <c r="BG2480"/>
  <c r="BF2480"/>
  <c r="T2480"/>
  <c r="R2480"/>
  <c r="P2480"/>
  <c r="BI2478"/>
  <c r="BH2478"/>
  <c r="BG2478"/>
  <c r="BF2478"/>
  <c r="T2478"/>
  <c r="R2478"/>
  <c r="P2478"/>
  <c r="BI2475"/>
  <c r="BH2475"/>
  <c r="BG2475"/>
  <c r="BF2475"/>
  <c r="T2475"/>
  <c r="R2475"/>
  <c r="P2475"/>
  <c r="BI2473"/>
  <c r="BH2473"/>
  <c r="BG2473"/>
  <c r="BF2473"/>
  <c r="T2473"/>
  <c r="R2473"/>
  <c r="P2473"/>
  <c r="BI2471"/>
  <c r="BH2471"/>
  <c r="BG2471"/>
  <c r="BF2471"/>
  <c r="T2471"/>
  <c r="R2471"/>
  <c r="P2471"/>
  <c r="BI2469"/>
  <c r="BH2469"/>
  <c r="BG2469"/>
  <c r="BF2469"/>
  <c r="T2469"/>
  <c r="R2469"/>
  <c r="P2469"/>
  <c r="BI2466"/>
  <c r="BH2466"/>
  <c r="BG2466"/>
  <c r="BF2466"/>
  <c r="T2466"/>
  <c r="R2466"/>
  <c r="P2466"/>
  <c r="BI2461"/>
  <c r="BH2461"/>
  <c r="BG2461"/>
  <c r="BF2461"/>
  <c r="T2461"/>
  <c r="R2461"/>
  <c r="P2461"/>
  <c r="BI2451"/>
  <c r="BH2451"/>
  <c r="BG2451"/>
  <c r="BF2451"/>
  <c r="T2451"/>
  <c r="R2451"/>
  <c r="P2451"/>
  <c r="BI2446"/>
  <c r="BH2446"/>
  <c r="BG2446"/>
  <c r="BF2446"/>
  <c r="T2446"/>
  <c r="R2446"/>
  <c r="P2446"/>
  <c r="BI2443"/>
  <c r="BH2443"/>
  <c r="BG2443"/>
  <c r="BF2443"/>
  <c r="T2443"/>
  <c r="R2443"/>
  <c r="P2443"/>
  <c r="BI2440"/>
  <c r="BH2440"/>
  <c r="BG2440"/>
  <c r="BF2440"/>
  <c r="T2440"/>
  <c r="R2440"/>
  <c r="P2440"/>
  <c r="BI2436"/>
  <c r="BH2436"/>
  <c r="BG2436"/>
  <c r="BF2436"/>
  <c r="T2436"/>
  <c r="R2436"/>
  <c r="P2436"/>
  <c r="BI2434"/>
  <c r="BH2434"/>
  <c r="BG2434"/>
  <c r="BF2434"/>
  <c r="T2434"/>
  <c r="R2434"/>
  <c r="P2434"/>
  <c r="BI2432"/>
  <c r="BH2432"/>
  <c r="BG2432"/>
  <c r="BF2432"/>
  <c r="T2432"/>
  <c r="R2432"/>
  <c r="P2432"/>
  <c r="BI2430"/>
  <c r="BH2430"/>
  <c r="BG2430"/>
  <c r="BF2430"/>
  <c r="T2430"/>
  <c r="R2430"/>
  <c r="P2430"/>
  <c r="BI2427"/>
  <c r="BH2427"/>
  <c r="BG2427"/>
  <c r="BF2427"/>
  <c r="T2427"/>
  <c r="R2427"/>
  <c r="P2427"/>
  <c r="BI2420"/>
  <c r="BH2420"/>
  <c r="BG2420"/>
  <c r="BF2420"/>
  <c r="T2420"/>
  <c r="R2420"/>
  <c r="P2420"/>
  <c r="BI2418"/>
  <c r="BH2418"/>
  <c r="BG2418"/>
  <c r="BF2418"/>
  <c r="T2418"/>
  <c r="R2418"/>
  <c r="P2418"/>
  <c r="BI2415"/>
  <c r="BH2415"/>
  <c r="BG2415"/>
  <c r="BF2415"/>
  <c r="T2415"/>
  <c r="R2415"/>
  <c r="P2415"/>
  <c r="BI2412"/>
  <c r="BH2412"/>
  <c r="BG2412"/>
  <c r="BF2412"/>
  <c r="T2412"/>
  <c r="R2412"/>
  <c r="P2412"/>
  <c r="BI2410"/>
  <c r="BH2410"/>
  <c r="BG2410"/>
  <c r="BF2410"/>
  <c r="T2410"/>
  <c r="R2410"/>
  <c r="P2410"/>
  <c r="BI2407"/>
  <c r="BH2407"/>
  <c r="BG2407"/>
  <c r="BF2407"/>
  <c r="T2407"/>
  <c r="R2407"/>
  <c r="P2407"/>
  <c r="BI2404"/>
  <c r="BH2404"/>
  <c r="BG2404"/>
  <c r="BF2404"/>
  <c r="T2404"/>
  <c r="R2404"/>
  <c r="P2404"/>
  <c r="BI2401"/>
  <c r="BH2401"/>
  <c r="BG2401"/>
  <c r="BF2401"/>
  <c r="T2401"/>
  <c r="R2401"/>
  <c r="P2401"/>
  <c r="BI2395"/>
  <c r="BH2395"/>
  <c r="BG2395"/>
  <c r="BF2395"/>
  <c r="T2395"/>
  <c r="R2395"/>
  <c r="P2395"/>
  <c r="BI2392"/>
  <c r="BH2392"/>
  <c r="BG2392"/>
  <c r="BF2392"/>
  <c r="T2392"/>
  <c r="R2392"/>
  <c r="P2392"/>
  <c r="BI2389"/>
  <c r="BH2389"/>
  <c r="BG2389"/>
  <c r="BF2389"/>
  <c r="T2389"/>
  <c r="R2389"/>
  <c r="P2389"/>
  <c r="BI2386"/>
  <c r="BH2386"/>
  <c r="BG2386"/>
  <c r="BF2386"/>
  <c r="T2386"/>
  <c r="R2386"/>
  <c r="P2386"/>
  <c r="BI2383"/>
  <c r="BH2383"/>
  <c r="BG2383"/>
  <c r="BF2383"/>
  <c r="T2383"/>
  <c r="R2383"/>
  <c r="P2383"/>
  <c r="BI2379"/>
  <c r="BH2379"/>
  <c r="BG2379"/>
  <c r="BF2379"/>
  <c r="T2379"/>
  <c r="R2379"/>
  <c r="P2379"/>
  <c r="BI2375"/>
  <c r="BH2375"/>
  <c r="BG2375"/>
  <c r="BF2375"/>
  <c r="T2375"/>
  <c r="R2375"/>
  <c r="P2375"/>
  <c r="BI2369"/>
  <c r="BH2369"/>
  <c r="BG2369"/>
  <c r="BF2369"/>
  <c r="T2369"/>
  <c r="R2369"/>
  <c r="P2369"/>
  <c r="BI2364"/>
  <c r="BH2364"/>
  <c r="BG2364"/>
  <c r="BF2364"/>
  <c r="T2364"/>
  <c r="R2364"/>
  <c r="P2364"/>
  <c r="BI2361"/>
  <c r="BH2361"/>
  <c r="BG2361"/>
  <c r="BF2361"/>
  <c r="T2361"/>
  <c r="R2361"/>
  <c r="P2361"/>
  <c r="BI2358"/>
  <c r="BH2358"/>
  <c r="BG2358"/>
  <c r="BF2358"/>
  <c r="T2358"/>
  <c r="R2358"/>
  <c r="P2358"/>
  <c r="BI2355"/>
  <c r="BH2355"/>
  <c r="BG2355"/>
  <c r="BF2355"/>
  <c r="T2355"/>
  <c r="R2355"/>
  <c r="P2355"/>
  <c r="BI2326"/>
  <c r="BH2326"/>
  <c r="BG2326"/>
  <c r="BF2326"/>
  <c r="T2326"/>
  <c r="R2326"/>
  <c r="P2326"/>
  <c r="BI2321"/>
  <c r="BH2321"/>
  <c r="BG2321"/>
  <c r="BF2321"/>
  <c r="T2321"/>
  <c r="R2321"/>
  <c r="P2321"/>
  <c r="BI2296"/>
  <c r="BH2296"/>
  <c r="BG2296"/>
  <c r="BF2296"/>
  <c r="T2296"/>
  <c r="R2296"/>
  <c r="P2296"/>
  <c r="BI2284"/>
  <c r="BH2284"/>
  <c r="BG2284"/>
  <c r="BF2284"/>
  <c r="T2284"/>
  <c r="R2284"/>
  <c r="P2284"/>
  <c r="BI2270"/>
  <c r="BH2270"/>
  <c r="BG2270"/>
  <c r="BF2270"/>
  <c r="T2270"/>
  <c r="R2270"/>
  <c r="P2270"/>
  <c r="BI2266"/>
  <c r="BH2266"/>
  <c r="BG2266"/>
  <c r="BF2266"/>
  <c r="T2266"/>
  <c r="R2266"/>
  <c r="P2266"/>
  <c r="BI2252"/>
  <c r="BH2252"/>
  <c r="BG2252"/>
  <c r="BF2252"/>
  <c r="T2252"/>
  <c r="R2252"/>
  <c r="P2252"/>
  <c r="BI2249"/>
  <c r="BH2249"/>
  <c r="BG2249"/>
  <c r="BF2249"/>
  <c r="T2249"/>
  <c r="R2249"/>
  <c r="P2249"/>
  <c r="BI2220"/>
  <c r="BH2220"/>
  <c r="BG2220"/>
  <c r="BF2220"/>
  <c r="T2220"/>
  <c r="R2220"/>
  <c r="P2220"/>
  <c r="BI2217"/>
  <c r="BH2217"/>
  <c r="BG2217"/>
  <c r="BF2217"/>
  <c r="T2217"/>
  <c r="R2217"/>
  <c r="P2217"/>
  <c r="BI2215"/>
  <c r="BH2215"/>
  <c r="BG2215"/>
  <c r="BF2215"/>
  <c r="T2215"/>
  <c r="R2215"/>
  <c r="P2215"/>
  <c r="BI2210"/>
  <c r="BH2210"/>
  <c r="BG2210"/>
  <c r="BF2210"/>
  <c r="T2210"/>
  <c r="R2210"/>
  <c r="P2210"/>
  <c r="BI2206"/>
  <c r="BH2206"/>
  <c r="BG2206"/>
  <c r="BF2206"/>
  <c r="T2206"/>
  <c r="R2206"/>
  <c r="P2206"/>
  <c r="BI2199"/>
  <c r="BH2199"/>
  <c r="BG2199"/>
  <c r="BF2199"/>
  <c r="T2199"/>
  <c r="R2199"/>
  <c r="P2199"/>
  <c r="BI2196"/>
  <c r="BH2196"/>
  <c r="BG2196"/>
  <c r="BF2196"/>
  <c r="T2196"/>
  <c r="R2196"/>
  <c r="P2196"/>
  <c r="BI2193"/>
  <c r="BH2193"/>
  <c r="BG2193"/>
  <c r="BF2193"/>
  <c r="T2193"/>
  <c r="R2193"/>
  <c r="P2193"/>
  <c r="BI2190"/>
  <c r="BH2190"/>
  <c r="BG2190"/>
  <c r="BF2190"/>
  <c r="T2190"/>
  <c r="R2190"/>
  <c r="P2190"/>
  <c r="BI2187"/>
  <c r="BH2187"/>
  <c r="BG2187"/>
  <c r="BF2187"/>
  <c r="T2187"/>
  <c r="R2187"/>
  <c r="P2187"/>
  <c r="BI2184"/>
  <c r="BH2184"/>
  <c r="BG2184"/>
  <c r="BF2184"/>
  <c r="T2184"/>
  <c r="R2184"/>
  <c r="P2184"/>
  <c r="BI2162"/>
  <c r="BH2162"/>
  <c r="BG2162"/>
  <c r="BF2162"/>
  <c r="T2162"/>
  <c r="R2162"/>
  <c r="P2162"/>
  <c r="BI2143"/>
  <c r="BH2143"/>
  <c r="BG2143"/>
  <c r="BF2143"/>
  <c r="T2143"/>
  <c r="R2143"/>
  <c r="P2143"/>
  <c r="BI2139"/>
  <c r="BH2139"/>
  <c r="BG2139"/>
  <c r="BF2139"/>
  <c r="T2139"/>
  <c r="R2139"/>
  <c r="P2139"/>
  <c r="BI2136"/>
  <c r="BH2136"/>
  <c r="BG2136"/>
  <c r="BF2136"/>
  <c r="T2136"/>
  <c r="R2136"/>
  <c r="P2136"/>
  <c r="BI2133"/>
  <c r="BH2133"/>
  <c r="BG2133"/>
  <c r="BF2133"/>
  <c r="T2133"/>
  <c r="R2133"/>
  <c r="P2133"/>
  <c r="BI2128"/>
  <c r="BH2128"/>
  <c r="BG2128"/>
  <c r="BF2128"/>
  <c r="T2128"/>
  <c r="R2128"/>
  <c r="P2128"/>
  <c r="BI2125"/>
  <c r="BH2125"/>
  <c r="BG2125"/>
  <c r="BF2125"/>
  <c r="T2125"/>
  <c r="R2125"/>
  <c r="P2125"/>
  <c r="BI2122"/>
  <c r="BH2122"/>
  <c r="BG2122"/>
  <c r="BF2122"/>
  <c r="T2122"/>
  <c r="R2122"/>
  <c r="P2122"/>
  <c r="BI2119"/>
  <c r="BH2119"/>
  <c r="BG2119"/>
  <c r="BF2119"/>
  <c r="T2119"/>
  <c r="R2119"/>
  <c r="P2119"/>
  <c r="BI2113"/>
  <c r="BH2113"/>
  <c r="BG2113"/>
  <c r="BF2113"/>
  <c r="T2113"/>
  <c r="R2113"/>
  <c r="P2113"/>
  <c r="BI2106"/>
  <c r="BH2106"/>
  <c r="BG2106"/>
  <c r="BF2106"/>
  <c r="T2106"/>
  <c r="R2106"/>
  <c r="P2106"/>
  <c r="BI2103"/>
  <c r="BH2103"/>
  <c r="BG2103"/>
  <c r="BF2103"/>
  <c r="T2103"/>
  <c r="R2103"/>
  <c r="P2103"/>
  <c r="BI2100"/>
  <c r="BH2100"/>
  <c r="BG2100"/>
  <c r="BF2100"/>
  <c r="T2100"/>
  <c r="R2100"/>
  <c r="P2100"/>
  <c r="BI2097"/>
  <c r="BH2097"/>
  <c r="BG2097"/>
  <c r="BF2097"/>
  <c r="T2097"/>
  <c r="R2097"/>
  <c r="P2097"/>
  <c r="BI2093"/>
  <c r="BH2093"/>
  <c r="BG2093"/>
  <c r="BF2093"/>
  <c r="T2093"/>
  <c r="R2093"/>
  <c r="P2093"/>
  <c r="BI2090"/>
  <c r="BH2090"/>
  <c r="BG2090"/>
  <c r="BF2090"/>
  <c r="T2090"/>
  <c r="R2090"/>
  <c r="P2090"/>
  <c r="BI2087"/>
  <c r="BH2087"/>
  <c r="BG2087"/>
  <c r="BF2087"/>
  <c r="T2087"/>
  <c r="R2087"/>
  <c r="P2087"/>
  <c r="BI2083"/>
  <c r="BH2083"/>
  <c r="BG2083"/>
  <c r="BF2083"/>
  <c r="T2083"/>
  <c r="R2083"/>
  <c r="P2083"/>
  <c r="BI2080"/>
  <c r="BH2080"/>
  <c r="BG2080"/>
  <c r="BF2080"/>
  <c r="T2080"/>
  <c r="R2080"/>
  <c r="P2080"/>
  <c r="BI2077"/>
  <c r="BH2077"/>
  <c r="BG2077"/>
  <c r="BF2077"/>
  <c r="T2077"/>
  <c r="R2077"/>
  <c r="P2077"/>
  <c r="BI2074"/>
  <c r="BH2074"/>
  <c r="BG2074"/>
  <c r="BF2074"/>
  <c r="T2074"/>
  <c r="R2074"/>
  <c r="P2074"/>
  <c r="BI2071"/>
  <c r="BH2071"/>
  <c r="BG2071"/>
  <c r="BF2071"/>
  <c r="T2071"/>
  <c r="R2071"/>
  <c r="P2071"/>
  <c r="BI2068"/>
  <c r="BH2068"/>
  <c r="BG2068"/>
  <c r="BF2068"/>
  <c r="T2068"/>
  <c r="R2068"/>
  <c r="P2068"/>
  <c r="BI2065"/>
  <c r="BH2065"/>
  <c r="BG2065"/>
  <c r="BF2065"/>
  <c r="T2065"/>
  <c r="R2065"/>
  <c r="P2065"/>
  <c r="BI2061"/>
  <c r="BH2061"/>
  <c r="BG2061"/>
  <c r="BF2061"/>
  <c r="T2061"/>
  <c r="R2061"/>
  <c r="P2061"/>
  <c r="BI2054"/>
  <c r="BH2054"/>
  <c r="BG2054"/>
  <c r="BF2054"/>
  <c r="T2054"/>
  <c r="R2054"/>
  <c r="P2054"/>
  <c r="BI2037"/>
  <c r="BH2037"/>
  <c r="BG2037"/>
  <c r="BF2037"/>
  <c r="T2037"/>
  <c r="R2037"/>
  <c r="P2037"/>
  <c r="BI2031"/>
  <c r="BH2031"/>
  <c r="BG2031"/>
  <c r="BF2031"/>
  <c r="T2031"/>
  <c r="R2031"/>
  <c r="P2031"/>
  <c r="BI2019"/>
  <c r="BH2019"/>
  <c r="BG2019"/>
  <c r="BF2019"/>
  <c r="T2019"/>
  <c r="R2019"/>
  <c r="P2019"/>
  <c r="BI2014"/>
  <c r="BH2014"/>
  <c r="BG2014"/>
  <c r="BF2014"/>
  <c r="T2014"/>
  <c r="R2014"/>
  <c r="P2014"/>
  <c r="BI2010"/>
  <c r="BH2010"/>
  <c r="BG2010"/>
  <c r="BF2010"/>
  <c r="T2010"/>
  <c r="R2010"/>
  <c r="P2010"/>
  <c r="BI2006"/>
  <c r="BH2006"/>
  <c r="BG2006"/>
  <c r="BF2006"/>
  <c r="T2006"/>
  <c r="R2006"/>
  <c r="P2006"/>
  <c r="BI2001"/>
  <c r="BH2001"/>
  <c r="BG2001"/>
  <c r="BF2001"/>
  <c r="T2001"/>
  <c r="R2001"/>
  <c r="P2001"/>
  <c r="BI1997"/>
  <c r="BH1997"/>
  <c r="BG1997"/>
  <c r="BF1997"/>
  <c r="T1997"/>
  <c r="R1997"/>
  <c r="P1997"/>
  <c r="BI1993"/>
  <c r="BH1993"/>
  <c r="BG1993"/>
  <c r="BF1993"/>
  <c r="T1993"/>
  <c r="R1993"/>
  <c r="P1993"/>
  <c r="BI1989"/>
  <c r="BH1989"/>
  <c r="BG1989"/>
  <c r="BF1989"/>
  <c r="T1989"/>
  <c r="R1989"/>
  <c r="P1989"/>
  <c r="BI1985"/>
  <c r="BH1985"/>
  <c r="BG1985"/>
  <c r="BF1985"/>
  <c r="T1985"/>
  <c r="R1985"/>
  <c r="P1985"/>
  <c r="BI1982"/>
  <c r="BH1982"/>
  <c r="BG1982"/>
  <c r="BF1982"/>
  <c r="T1982"/>
  <c r="R1982"/>
  <c r="P1982"/>
  <c r="BI1978"/>
  <c r="BH1978"/>
  <c r="BG1978"/>
  <c r="BF1978"/>
  <c r="T1978"/>
  <c r="R1978"/>
  <c r="P1978"/>
  <c r="BI1975"/>
  <c r="BH1975"/>
  <c r="BG1975"/>
  <c r="BF1975"/>
  <c r="T1975"/>
  <c r="R1975"/>
  <c r="P1975"/>
  <c r="BI1972"/>
  <c r="BH1972"/>
  <c r="BG1972"/>
  <c r="BF1972"/>
  <c r="T1972"/>
  <c r="R1972"/>
  <c r="P1972"/>
  <c r="BI1965"/>
  <c r="BH1965"/>
  <c r="BG1965"/>
  <c r="BF1965"/>
  <c r="T1965"/>
  <c r="R1965"/>
  <c r="P1965"/>
  <c r="BI1961"/>
  <c r="BH1961"/>
  <c r="BG1961"/>
  <c r="BF1961"/>
  <c r="T1961"/>
  <c r="R1961"/>
  <c r="P1961"/>
  <c r="BI1943"/>
  <c r="BH1943"/>
  <c r="BG1943"/>
  <c r="BF1943"/>
  <c r="T1943"/>
  <c r="R1943"/>
  <c r="P1943"/>
  <c r="BI1938"/>
  <c r="BH1938"/>
  <c r="BG1938"/>
  <c r="BF1938"/>
  <c r="T1938"/>
  <c r="R1938"/>
  <c r="P1938"/>
  <c r="BI1920"/>
  <c r="BH1920"/>
  <c r="BG1920"/>
  <c r="BF1920"/>
  <c r="T1920"/>
  <c r="R1920"/>
  <c r="P1920"/>
  <c r="BI1899"/>
  <c r="BH1899"/>
  <c r="BG1899"/>
  <c r="BF1899"/>
  <c r="T1899"/>
  <c r="R1899"/>
  <c r="P1899"/>
  <c r="BI1896"/>
  <c r="BH1896"/>
  <c r="BG1896"/>
  <c r="BF1896"/>
  <c r="T1896"/>
  <c r="R1896"/>
  <c r="P1896"/>
  <c r="BI1881"/>
  <c r="BH1881"/>
  <c r="BG1881"/>
  <c r="BF1881"/>
  <c r="T1881"/>
  <c r="R1881"/>
  <c r="P1881"/>
  <c r="BI1877"/>
  <c r="BH1877"/>
  <c r="BG1877"/>
  <c r="BF1877"/>
  <c r="T1877"/>
  <c r="R1877"/>
  <c r="P1877"/>
  <c r="BI1875"/>
  <c r="BH1875"/>
  <c r="BG1875"/>
  <c r="BF1875"/>
  <c r="T1875"/>
  <c r="R1875"/>
  <c r="P1875"/>
  <c r="BI1872"/>
  <c r="BH1872"/>
  <c r="BG1872"/>
  <c r="BF1872"/>
  <c r="T1872"/>
  <c r="R1872"/>
  <c r="P1872"/>
  <c r="BI1869"/>
  <c r="BH1869"/>
  <c r="BG1869"/>
  <c r="BF1869"/>
  <c r="T1869"/>
  <c r="R1869"/>
  <c r="P1869"/>
  <c r="BI1864"/>
  <c r="BH1864"/>
  <c r="BG1864"/>
  <c r="BF1864"/>
  <c r="T1864"/>
  <c r="R1864"/>
  <c r="P1864"/>
  <c r="BI1861"/>
  <c r="BH1861"/>
  <c r="BG1861"/>
  <c r="BF1861"/>
  <c r="T1861"/>
  <c r="R1861"/>
  <c r="P1861"/>
  <c r="BI1857"/>
  <c r="BH1857"/>
  <c r="BG1857"/>
  <c r="BF1857"/>
  <c r="T1857"/>
  <c r="R1857"/>
  <c r="P1857"/>
  <c r="BI1853"/>
  <c r="BH1853"/>
  <c r="BG1853"/>
  <c r="BF1853"/>
  <c r="T1853"/>
  <c r="R1853"/>
  <c r="P1853"/>
  <c r="BI1850"/>
  <c r="BH1850"/>
  <c r="BG1850"/>
  <c r="BF1850"/>
  <c r="T1850"/>
  <c r="R1850"/>
  <c r="P1850"/>
  <c r="BI1846"/>
  <c r="BH1846"/>
  <c r="BG1846"/>
  <c r="BF1846"/>
  <c r="T1846"/>
  <c r="R1846"/>
  <c r="P1846"/>
  <c r="BI1843"/>
  <c r="BH1843"/>
  <c r="BG1843"/>
  <c r="BF1843"/>
  <c r="T1843"/>
  <c r="R1843"/>
  <c r="P1843"/>
  <c r="BI1840"/>
  <c r="BH1840"/>
  <c r="BG1840"/>
  <c r="BF1840"/>
  <c r="T1840"/>
  <c r="R1840"/>
  <c r="P1840"/>
  <c r="BI1837"/>
  <c r="BH1837"/>
  <c r="BG1837"/>
  <c r="BF1837"/>
  <c r="T1837"/>
  <c r="R1837"/>
  <c r="P1837"/>
  <c r="BI1834"/>
  <c r="BH1834"/>
  <c r="BG1834"/>
  <c r="BF1834"/>
  <c r="T1834"/>
  <c r="R1834"/>
  <c r="P1834"/>
  <c r="BI1831"/>
  <c r="BH1831"/>
  <c r="BG1831"/>
  <c r="BF1831"/>
  <c r="T1831"/>
  <c r="R1831"/>
  <c r="P1831"/>
  <c r="BI1827"/>
  <c r="BH1827"/>
  <c r="BG1827"/>
  <c r="BF1827"/>
  <c r="T1827"/>
  <c r="R1827"/>
  <c r="P1827"/>
  <c r="BI1824"/>
  <c r="BH1824"/>
  <c r="BG1824"/>
  <c r="BF1824"/>
  <c r="T1824"/>
  <c r="R1824"/>
  <c r="P1824"/>
  <c r="BI1821"/>
  <c r="BH1821"/>
  <c r="BG1821"/>
  <c r="BF1821"/>
  <c r="T1821"/>
  <c r="R1821"/>
  <c r="P1821"/>
  <c r="BI1817"/>
  <c r="BH1817"/>
  <c r="BG1817"/>
  <c r="BF1817"/>
  <c r="T1817"/>
  <c r="R1817"/>
  <c r="P1817"/>
  <c r="BI1814"/>
  <c r="BH1814"/>
  <c r="BG1814"/>
  <c r="BF1814"/>
  <c r="T1814"/>
  <c r="R1814"/>
  <c r="P1814"/>
  <c r="BI1811"/>
  <c r="BH1811"/>
  <c r="BG1811"/>
  <c r="BF1811"/>
  <c r="T1811"/>
  <c r="R1811"/>
  <c r="P1811"/>
  <c r="BI1789"/>
  <c r="BH1789"/>
  <c r="BG1789"/>
  <c r="BF1789"/>
  <c r="T1789"/>
  <c r="R1789"/>
  <c r="P1789"/>
  <c r="BI1783"/>
  <c r="BH1783"/>
  <c r="BG1783"/>
  <c r="BF1783"/>
  <c r="T1783"/>
  <c r="R1783"/>
  <c r="P1783"/>
  <c r="BI1765"/>
  <c r="BH1765"/>
  <c r="BG1765"/>
  <c r="BF1765"/>
  <c r="T1765"/>
  <c r="R1765"/>
  <c r="P1765"/>
  <c r="BI1736"/>
  <c r="BH1736"/>
  <c r="BG1736"/>
  <c r="BF1736"/>
  <c r="T1736"/>
  <c r="R1736"/>
  <c r="P1736"/>
  <c r="BI1733"/>
  <c r="BH1733"/>
  <c r="BG1733"/>
  <c r="BF1733"/>
  <c r="T1733"/>
  <c r="R1733"/>
  <c r="P1733"/>
  <c r="BI1729"/>
  <c r="BH1729"/>
  <c r="BG1729"/>
  <c r="BF1729"/>
  <c r="T1729"/>
  <c r="R1729"/>
  <c r="P1729"/>
  <c r="BI1724"/>
  <c r="BH1724"/>
  <c r="BG1724"/>
  <c r="BF1724"/>
  <c r="T1724"/>
  <c r="R1724"/>
  <c r="P1724"/>
  <c r="BI1722"/>
  <c r="BH1722"/>
  <c r="BG1722"/>
  <c r="BF1722"/>
  <c r="T1722"/>
  <c r="R1722"/>
  <c r="P1722"/>
  <c r="BI1718"/>
  <c r="BH1718"/>
  <c r="BG1718"/>
  <c r="BF1718"/>
  <c r="T1718"/>
  <c r="R1718"/>
  <c r="P1718"/>
  <c r="BI1714"/>
  <c r="BH1714"/>
  <c r="BG1714"/>
  <c r="BF1714"/>
  <c r="T1714"/>
  <c r="R1714"/>
  <c r="P1714"/>
  <c r="BI1713"/>
  <c r="BH1713"/>
  <c r="BG1713"/>
  <c r="BF1713"/>
  <c r="T1713"/>
  <c r="R1713"/>
  <c r="P1713"/>
  <c r="BI1712"/>
  <c r="BH1712"/>
  <c r="BG1712"/>
  <c r="BF1712"/>
  <c r="T1712"/>
  <c r="R1712"/>
  <c r="P1712"/>
  <c r="BI1710"/>
  <c r="BH1710"/>
  <c r="BG1710"/>
  <c r="BF1710"/>
  <c r="T1710"/>
  <c r="R1710"/>
  <c r="P1710"/>
  <c r="BI1709"/>
  <c r="BH1709"/>
  <c r="BG1709"/>
  <c r="BF1709"/>
  <c r="T1709"/>
  <c r="R1709"/>
  <c r="P1709"/>
  <c r="BI1708"/>
  <c r="BH1708"/>
  <c r="BG1708"/>
  <c r="BF1708"/>
  <c r="T1708"/>
  <c r="R1708"/>
  <c r="P1708"/>
  <c r="BI1704"/>
  <c r="BH1704"/>
  <c r="BG1704"/>
  <c r="BF1704"/>
  <c r="T1704"/>
  <c r="R1704"/>
  <c r="P1704"/>
  <c r="BI1703"/>
  <c r="BH1703"/>
  <c r="BG1703"/>
  <c r="BF1703"/>
  <c r="T1703"/>
  <c r="R1703"/>
  <c r="P1703"/>
  <c r="BI1700"/>
  <c r="BH1700"/>
  <c r="BG1700"/>
  <c r="BF1700"/>
  <c r="T1700"/>
  <c r="R1700"/>
  <c r="P1700"/>
  <c r="BI1698"/>
  <c r="BH1698"/>
  <c r="BG1698"/>
  <c r="BF1698"/>
  <c r="T1698"/>
  <c r="R1698"/>
  <c r="P1698"/>
  <c r="BI1696"/>
  <c r="BH1696"/>
  <c r="BG1696"/>
  <c r="BF1696"/>
  <c r="T1696"/>
  <c r="R1696"/>
  <c r="P1696"/>
  <c r="BI1695"/>
  <c r="BH1695"/>
  <c r="BG1695"/>
  <c r="BF1695"/>
  <c r="T1695"/>
  <c r="R1695"/>
  <c r="P1695"/>
  <c r="BI1694"/>
  <c r="BH1694"/>
  <c r="BG1694"/>
  <c r="BF1694"/>
  <c r="T1694"/>
  <c r="R1694"/>
  <c r="P1694"/>
  <c r="BI1693"/>
  <c r="BH1693"/>
  <c r="BG1693"/>
  <c r="BF1693"/>
  <c r="T1693"/>
  <c r="R1693"/>
  <c r="P1693"/>
  <c r="BI1692"/>
  <c r="BH1692"/>
  <c r="BG1692"/>
  <c r="BF1692"/>
  <c r="T1692"/>
  <c r="R1692"/>
  <c r="P1692"/>
  <c r="BI1691"/>
  <c r="BH1691"/>
  <c r="BG1691"/>
  <c r="BF1691"/>
  <c r="T1691"/>
  <c r="R1691"/>
  <c r="P1691"/>
  <c r="BI1690"/>
  <c r="BH1690"/>
  <c r="BG1690"/>
  <c r="BF1690"/>
  <c r="T1690"/>
  <c r="R1690"/>
  <c r="P1690"/>
  <c r="BI1689"/>
  <c r="BH1689"/>
  <c r="BG1689"/>
  <c r="BF1689"/>
  <c r="T1689"/>
  <c r="R1689"/>
  <c r="P1689"/>
  <c r="BI1688"/>
  <c r="BH1688"/>
  <c r="BG1688"/>
  <c r="BF1688"/>
  <c r="T1688"/>
  <c r="R1688"/>
  <c r="P1688"/>
  <c r="BI1687"/>
  <c r="BH1687"/>
  <c r="BG1687"/>
  <c r="BF1687"/>
  <c r="T1687"/>
  <c r="R1687"/>
  <c r="P1687"/>
  <c r="BI1685"/>
  <c r="BH1685"/>
  <c r="BG1685"/>
  <c r="BF1685"/>
  <c r="T1685"/>
  <c r="R1685"/>
  <c r="P1685"/>
  <c r="BI1682"/>
  <c r="BH1682"/>
  <c r="BG1682"/>
  <c r="BF1682"/>
  <c r="T1682"/>
  <c r="R1682"/>
  <c r="P1682"/>
  <c r="BI1677"/>
  <c r="BH1677"/>
  <c r="BG1677"/>
  <c r="BF1677"/>
  <c r="T1677"/>
  <c r="R1677"/>
  <c r="P1677"/>
  <c r="BI1670"/>
  <c r="BH1670"/>
  <c r="BG1670"/>
  <c r="BF1670"/>
  <c r="T1670"/>
  <c r="R1670"/>
  <c r="P1670"/>
  <c r="BI1667"/>
  <c r="BH1667"/>
  <c r="BG1667"/>
  <c r="BF1667"/>
  <c r="T1667"/>
  <c r="R1667"/>
  <c r="P1667"/>
  <c r="BI1664"/>
  <c r="BH1664"/>
  <c r="BG1664"/>
  <c r="BF1664"/>
  <c r="T1664"/>
  <c r="R1664"/>
  <c r="P1664"/>
  <c r="BI1662"/>
  <c r="BH1662"/>
  <c r="BG1662"/>
  <c r="BF1662"/>
  <c r="T1662"/>
  <c r="R1662"/>
  <c r="P1662"/>
  <c r="BI1659"/>
  <c r="BH1659"/>
  <c r="BG1659"/>
  <c r="BF1659"/>
  <c r="T1659"/>
  <c r="R1659"/>
  <c r="P1659"/>
  <c r="BI1657"/>
  <c r="BH1657"/>
  <c r="BG1657"/>
  <c r="BF1657"/>
  <c r="T1657"/>
  <c r="R1657"/>
  <c r="P1657"/>
  <c r="BI1654"/>
  <c r="BH1654"/>
  <c r="BG1654"/>
  <c r="BF1654"/>
  <c r="T1654"/>
  <c r="R1654"/>
  <c r="P1654"/>
  <c r="BI1651"/>
  <c r="BH1651"/>
  <c r="BG1651"/>
  <c r="BF1651"/>
  <c r="T1651"/>
  <c r="R1651"/>
  <c r="P1651"/>
  <c r="BI1649"/>
  <c r="BH1649"/>
  <c r="BG1649"/>
  <c r="BF1649"/>
  <c r="T1649"/>
  <c r="R1649"/>
  <c r="P1649"/>
  <c r="BI1646"/>
  <c r="BH1646"/>
  <c r="BG1646"/>
  <c r="BF1646"/>
  <c r="T1646"/>
  <c r="R1646"/>
  <c r="P1646"/>
  <c r="BI1643"/>
  <c r="BH1643"/>
  <c r="BG1643"/>
  <c r="BF1643"/>
  <c r="T1643"/>
  <c r="R1643"/>
  <c r="P1643"/>
  <c r="BI1641"/>
  <c r="BH1641"/>
  <c r="BG1641"/>
  <c r="BF1641"/>
  <c r="T1641"/>
  <c r="R1641"/>
  <c r="P1641"/>
  <c r="BI1638"/>
  <c r="BH1638"/>
  <c r="BG1638"/>
  <c r="BF1638"/>
  <c r="T1638"/>
  <c r="R1638"/>
  <c r="P1638"/>
  <c r="BI1635"/>
  <c r="BH1635"/>
  <c r="BG1635"/>
  <c r="BF1635"/>
  <c r="T1635"/>
  <c r="R1635"/>
  <c r="P1635"/>
  <c r="BI1633"/>
  <c r="BH1633"/>
  <c r="BG1633"/>
  <c r="BF1633"/>
  <c r="T1633"/>
  <c r="R1633"/>
  <c r="P1633"/>
  <c r="BI1630"/>
  <c r="BH1630"/>
  <c r="BG1630"/>
  <c r="BF1630"/>
  <c r="T1630"/>
  <c r="R1630"/>
  <c r="P1630"/>
  <c r="BI1625"/>
  <c r="BH1625"/>
  <c r="BG1625"/>
  <c r="BF1625"/>
  <c r="T1625"/>
  <c r="R1625"/>
  <c r="P1625"/>
  <c r="BI1621"/>
  <c r="BH1621"/>
  <c r="BG1621"/>
  <c r="BF1621"/>
  <c r="T1621"/>
  <c r="R1621"/>
  <c r="P1621"/>
  <c r="BI1602"/>
  <c r="BH1602"/>
  <c r="BG1602"/>
  <c r="BF1602"/>
  <c r="T1602"/>
  <c r="R1602"/>
  <c r="P1602"/>
  <c r="BI1600"/>
  <c r="BH1600"/>
  <c r="BG1600"/>
  <c r="BF1600"/>
  <c r="T1600"/>
  <c r="R1600"/>
  <c r="P1600"/>
  <c r="BI1597"/>
  <c r="BH1597"/>
  <c r="BG1597"/>
  <c r="BF1597"/>
  <c r="T1597"/>
  <c r="R1597"/>
  <c r="P1597"/>
  <c r="BI1593"/>
  <c r="BH1593"/>
  <c r="BG1593"/>
  <c r="BF1593"/>
  <c r="T1593"/>
  <c r="R1593"/>
  <c r="P1593"/>
  <c r="BI1591"/>
  <c r="BH1591"/>
  <c r="BG1591"/>
  <c r="BF1591"/>
  <c r="T1591"/>
  <c r="R1591"/>
  <c r="P1591"/>
  <c r="BI1588"/>
  <c r="BH1588"/>
  <c r="BG1588"/>
  <c r="BF1588"/>
  <c r="T1588"/>
  <c r="R1588"/>
  <c r="P1588"/>
  <c r="BI1585"/>
  <c r="BH1585"/>
  <c r="BG1585"/>
  <c r="BF1585"/>
  <c r="T1585"/>
  <c r="R1585"/>
  <c r="P1585"/>
  <c r="BI1583"/>
  <c r="BH1583"/>
  <c r="BG1583"/>
  <c r="BF1583"/>
  <c r="T1583"/>
  <c r="R1583"/>
  <c r="P1583"/>
  <c r="BI1580"/>
  <c r="BH1580"/>
  <c r="BG1580"/>
  <c r="BF1580"/>
  <c r="T1580"/>
  <c r="R1580"/>
  <c r="P1580"/>
  <c r="BI1577"/>
  <c r="BH1577"/>
  <c r="BG1577"/>
  <c r="BF1577"/>
  <c r="T1577"/>
  <c r="R1577"/>
  <c r="P1577"/>
  <c r="BI1575"/>
  <c r="BH1575"/>
  <c r="BG1575"/>
  <c r="BF1575"/>
  <c r="T1575"/>
  <c r="R1575"/>
  <c r="P1575"/>
  <c r="BI1572"/>
  <c r="BH1572"/>
  <c r="BG1572"/>
  <c r="BF1572"/>
  <c r="T1572"/>
  <c r="R1572"/>
  <c r="P1572"/>
  <c r="BI1569"/>
  <c r="BH1569"/>
  <c r="BG1569"/>
  <c r="BF1569"/>
  <c r="T1569"/>
  <c r="R1569"/>
  <c r="P1569"/>
  <c r="BI1567"/>
  <c r="BH1567"/>
  <c r="BG1567"/>
  <c r="BF1567"/>
  <c r="T1567"/>
  <c r="R1567"/>
  <c r="P1567"/>
  <c r="BI1563"/>
  <c r="BH1563"/>
  <c r="BG1563"/>
  <c r="BF1563"/>
  <c r="T1563"/>
  <c r="R1563"/>
  <c r="P1563"/>
  <c r="BI1560"/>
  <c r="BH1560"/>
  <c r="BG1560"/>
  <c r="BF1560"/>
  <c r="T1560"/>
  <c r="R1560"/>
  <c r="P1560"/>
  <c r="BI1557"/>
  <c r="BH1557"/>
  <c r="BG1557"/>
  <c r="BF1557"/>
  <c r="T1557"/>
  <c r="R1557"/>
  <c r="P1557"/>
  <c r="BI1555"/>
  <c r="BH1555"/>
  <c r="BG1555"/>
  <c r="BF1555"/>
  <c r="T1555"/>
  <c r="R1555"/>
  <c r="P1555"/>
  <c r="BI1553"/>
  <c r="BH1553"/>
  <c r="BG1553"/>
  <c r="BF1553"/>
  <c r="T1553"/>
  <c r="R1553"/>
  <c r="P1553"/>
  <c r="BI1551"/>
  <c r="BH1551"/>
  <c r="BG1551"/>
  <c r="BF1551"/>
  <c r="T1551"/>
  <c r="R1551"/>
  <c r="P1551"/>
  <c r="BI1549"/>
  <c r="BH1549"/>
  <c r="BG1549"/>
  <c r="BF1549"/>
  <c r="T1549"/>
  <c r="R1549"/>
  <c r="P1549"/>
  <c r="BI1547"/>
  <c r="BH1547"/>
  <c r="BG1547"/>
  <c r="BF1547"/>
  <c r="T1547"/>
  <c r="R1547"/>
  <c r="P1547"/>
  <c r="BI1545"/>
  <c r="BH1545"/>
  <c r="BG1545"/>
  <c r="BF1545"/>
  <c r="T1545"/>
  <c r="R1545"/>
  <c r="P1545"/>
  <c r="BI1543"/>
  <c r="BH1543"/>
  <c r="BG1543"/>
  <c r="BF1543"/>
  <c r="T1543"/>
  <c r="R1543"/>
  <c r="P1543"/>
  <c r="BI1541"/>
  <c r="BH1541"/>
  <c r="BG1541"/>
  <c r="BF1541"/>
  <c r="T1541"/>
  <c r="R1541"/>
  <c r="P1541"/>
  <c r="BI1538"/>
  <c r="BH1538"/>
  <c r="BG1538"/>
  <c r="BF1538"/>
  <c r="T1538"/>
  <c r="R1538"/>
  <c r="P1538"/>
  <c r="BI1535"/>
  <c r="BH1535"/>
  <c r="BG1535"/>
  <c r="BF1535"/>
  <c r="T1535"/>
  <c r="R1535"/>
  <c r="P1535"/>
  <c r="BI1532"/>
  <c r="BH1532"/>
  <c r="BG1532"/>
  <c r="BF1532"/>
  <c r="T1532"/>
  <c r="R1532"/>
  <c r="P1532"/>
  <c r="BI1528"/>
  <c r="BH1528"/>
  <c r="BG1528"/>
  <c r="BF1528"/>
  <c r="T1528"/>
  <c r="R1528"/>
  <c r="P1528"/>
  <c r="BI1525"/>
  <c r="BH1525"/>
  <c r="BG1525"/>
  <c r="BF1525"/>
  <c r="T1525"/>
  <c r="R1525"/>
  <c r="P1525"/>
  <c r="BI1522"/>
  <c r="BH1522"/>
  <c r="BG1522"/>
  <c r="BF1522"/>
  <c r="T1522"/>
  <c r="R1522"/>
  <c r="P1522"/>
  <c r="BI1519"/>
  <c r="BH1519"/>
  <c r="BG1519"/>
  <c r="BF1519"/>
  <c r="T1519"/>
  <c r="R1519"/>
  <c r="P1519"/>
  <c r="BI1516"/>
  <c r="BH1516"/>
  <c r="BG1516"/>
  <c r="BF1516"/>
  <c r="T1516"/>
  <c r="R1516"/>
  <c r="P1516"/>
  <c r="BI1511"/>
  <c r="BH1511"/>
  <c r="BG1511"/>
  <c r="BF1511"/>
  <c r="T1511"/>
  <c r="R1511"/>
  <c r="P1511"/>
  <c r="BI1508"/>
  <c r="BH1508"/>
  <c r="BG1508"/>
  <c r="BF1508"/>
  <c r="T1508"/>
  <c r="R1508"/>
  <c r="P1508"/>
  <c r="BI1505"/>
  <c r="BH1505"/>
  <c r="BG1505"/>
  <c r="BF1505"/>
  <c r="T1505"/>
  <c r="R1505"/>
  <c r="P1505"/>
  <c r="BI1489"/>
  <c r="BH1489"/>
  <c r="BG1489"/>
  <c r="BF1489"/>
  <c r="T1489"/>
  <c r="R1489"/>
  <c r="P1489"/>
  <c r="BI1486"/>
  <c r="BH1486"/>
  <c r="BG1486"/>
  <c r="BF1486"/>
  <c r="T1486"/>
  <c r="R1486"/>
  <c r="P1486"/>
  <c r="BI1483"/>
  <c r="BH1483"/>
  <c r="BG1483"/>
  <c r="BF1483"/>
  <c r="T1483"/>
  <c r="R1483"/>
  <c r="P1483"/>
  <c r="BI1480"/>
  <c r="BH1480"/>
  <c r="BG1480"/>
  <c r="BF1480"/>
  <c r="T1480"/>
  <c r="R1480"/>
  <c r="P1480"/>
  <c r="BI1477"/>
  <c r="BH1477"/>
  <c r="BG1477"/>
  <c r="BF1477"/>
  <c r="T1477"/>
  <c r="R1477"/>
  <c r="P1477"/>
  <c r="BI1471"/>
  <c r="BH1471"/>
  <c r="BG1471"/>
  <c r="BF1471"/>
  <c r="T1471"/>
  <c r="R1471"/>
  <c r="P1471"/>
  <c r="BI1463"/>
  <c r="BH1463"/>
  <c r="BG1463"/>
  <c r="BF1463"/>
  <c r="T1463"/>
  <c r="R1463"/>
  <c r="P1463"/>
  <c r="BI1461"/>
  <c r="BH1461"/>
  <c r="BG1461"/>
  <c r="BF1461"/>
  <c r="T1461"/>
  <c r="R1461"/>
  <c r="P1461"/>
  <c r="BI1456"/>
  <c r="BH1456"/>
  <c r="BG1456"/>
  <c r="BF1456"/>
  <c r="T1456"/>
  <c r="R1456"/>
  <c r="P1456"/>
  <c r="BI1450"/>
  <c r="BH1450"/>
  <c r="BG1450"/>
  <c r="BF1450"/>
  <c r="T1450"/>
  <c r="R1450"/>
  <c r="P1450"/>
  <c r="BI1444"/>
  <c r="BH1444"/>
  <c r="BG1444"/>
  <c r="BF1444"/>
  <c r="T1444"/>
  <c r="R1444"/>
  <c r="P1444"/>
  <c r="BI1441"/>
  <c r="BH1441"/>
  <c r="BG1441"/>
  <c r="BF1441"/>
  <c r="T1441"/>
  <c r="R1441"/>
  <c r="P1441"/>
  <c r="BI1434"/>
  <c r="BH1434"/>
  <c r="BG1434"/>
  <c r="BF1434"/>
  <c r="T1434"/>
  <c r="R1434"/>
  <c r="P1434"/>
  <c r="BI1431"/>
  <c r="BH1431"/>
  <c r="BG1431"/>
  <c r="BF1431"/>
  <c r="T1431"/>
  <c r="R1431"/>
  <c r="P1431"/>
  <c r="BI1428"/>
  <c r="BH1428"/>
  <c r="BG1428"/>
  <c r="BF1428"/>
  <c r="T1428"/>
  <c r="R1428"/>
  <c r="P1428"/>
  <c r="BI1424"/>
  <c r="BH1424"/>
  <c r="BG1424"/>
  <c r="BF1424"/>
  <c r="T1424"/>
  <c r="R1424"/>
  <c r="P1424"/>
  <c r="BI1420"/>
  <c r="BH1420"/>
  <c r="BG1420"/>
  <c r="BF1420"/>
  <c r="T1420"/>
  <c r="R1420"/>
  <c r="P1420"/>
  <c r="BI1414"/>
  <c r="BH1414"/>
  <c r="BG1414"/>
  <c r="BF1414"/>
  <c r="T1414"/>
  <c r="R1414"/>
  <c r="P1414"/>
  <c r="BI1409"/>
  <c r="BH1409"/>
  <c r="BG1409"/>
  <c r="BF1409"/>
  <c r="T1409"/>
  <c r="R1409"/>
  <c r="P1409"/>
  <c r="BI1405"/>
  <c r="BH1405"/>
  <c r="BG1405"/>
  <c r="BF1405"/>
  <c r="T1405"/>
  <c r="R1405"/>
  <c r="P1405"/>
  <c r="BI1402"/>
  <c r="BH1402"/>
  <c r="BG1402"/>
  <c r="BF1402"/>
  <c r="T1402"/>
  <c r="R1402"/>
  <c r="P1402"/>
  <c r="BI1396"/>
  <c r="BH1396"/>
  <c r="BG1396"/>
  <c r="BF1396"/>
  <c r="T1396"/>
  <c r="R1396"/>
  <c r="P1396"/>
  <c r="BI1393"/>
  <c r="BH1393"/>
  <c r="BG1393"/>
  <c r="BF1393"/>
  <c r="T1393"/>
  <c r="R1393"/>
  <c r="P1393"/>
  <c r="BI1389"/>
  <c r="BH1389"/>
  <c r="BG1389"/>
  <c r="BF1389"/>
  <c r="T1389"/>
  <c r="R1389"/>
  <c r="P1389"/>
  <c r="BI1352"/>
  <c r="BH1352"/>
  <c r="BG1352"/>
  <c r="BF1352"/>
  <c r="T1352"/>
  <c r="R1352"/>
  <c r="P1352"/>
  <c r="BI1349"/>
  <c r="BH1349"/>
  <c r="BG1349"/>
  <c r="BF1349"/>
  <c r="T1349"/>
  <c r="R1349"/>
  <c r="P1349"/>
  <c r="BI1344"/>
  <c r="BH1344"/>
  <c r="BG1344"/>
  <c r="BF1344"/>
  <c r="T1344"/>
  <c r="R1344"/>
  <c r="P1344"/>
  <c r="BI1341"/>
  <c r="BH1341"/>
  <c r="BG1341"/>
  <c r="BF1341"/>
  <c r="T1341"/>
  <c r="R1341"/>
  <c r="P1341"/>
  <c r="BI1338"/>
  <c r="BH1338"/>
  <c r="BG1338"/>
  <c r="BF1338"/>
  <c r="T1338"/>
  <c r="R1338"/>
  <c r="P1338"/>
  <c r="BI1335"/>
  <c r="BH1335"/>
  <c r="BG1335"/>
  <c r="BF1335"/>
  <c r="T1335"/>
  <c r="R1335"/>
  <c r="P1335"/>
  <c r="BI1332"/>
  <c r="BH1332"/>
  <c r="BG1332"/>
  <c r="BF1332"/>
  <c r="T1332"/>
  <c r="R1332"/>
  <c r="P1332"/>
  <c r="BI1311"/>
  <c r="BH1311"/>
  <c r="BG1311"/>
  <c r="BF1311"/>
  <c r="T1311"/>
  <c r="R1311"/>
  <c r="P1311"/>
  <c r="BI1307"/>
  <c r="BH1307"/>
  <c r="BG1307"/>
  <c r="BF1307"/>
  <c r="T1307"/>
  <c r="R1307"/>
  <c r="P1307"/>
  <c r="BI1304"/>
  <c r="BH1304"/>
  <c r="BG1304"/>
  <c r="BF1304"/>
  <c r="T1304"/>
  <c r="R1304"/>
  <c r="P1304"/>
  <c r="BI1301"/>
  <c r="BH1301"/>
  <c r="BG1301"/>
  <c r="BF1301"/>
  <c r="T1301"/>
  <c r="R1301"/>
  <c r="P1301"/>
  <c r="BI1292"/>
  <c r="BH1292"/>
  <c r="BG1292"/>
  <c r="BF1292"/>
  <c r="T1292"/>
  <c r="R1292"/>
  <c r="P1292"/>
  <c r="BI1289"/>
  <c r="BH1289"/>
  <c r="BG1289"/>
  <c r="BF1289"/>
  <c r="T1289"/>
  <c r="R1289"/>
  <c r="P1289"/>
  <c r="BI1273"/>
  <c r="BH1273"/>
  <c r="BG1273"/>
  <c r="BF1273"/>
  <c r="T1273"/>
  <c r="R1273"/>
  <c r="P1273"/>
  <c r="BI1221"/>
  <c r="BH1221"/>
  <c r="BG1221"/>
  <c r="BF1221"/>
  <c r="T1221"/>
  <c r="R1221"/>
  <c r="P1221"/>
  <c r="BI1153"/>
  <c r="BH1153"/>
  <c r="BG1153"/>
  <c r="BF1153"/>
  <c r="T1153"/>
  <c r="R1153"/>
  <c r="P1153"/>
  <c r="BI1139"/>
  <c r="BH1139"/>
  <c r="BG1139"/>
  <c r="BF1139"/>
  <c r="T1139"/>
  <c r="R1139"/>
  <c r="P1139"/>
  <c r="BI1121"/>
  <c r="BH1121"/>
  <c r="BG1121"/>
  <c r="BF1121"/>
  <c r="T1121"/>
  <c r="R1121"/>
  <c r="P1121"/>
  <c r="BI1117"/>
  <c r="BH1117"/>
  <c r="BG1117"/>
  <c r="BF1117"/>
  <c r="T1117"/>
  <c r="R1117"/>
  <c r="P1117"/>
  <c r="BI1091"/>
  <c r="BH1091"/>
  <c r="BG1091"/>
  <c r="BF1091"/>
  <c r="T1091"/>
  <c r="R1091"/>
  <c r="P1091"/>
  <c r="BI1069"/>
  <c r="BH1069"/>
  <c r="BG1069"/>
  <c r="BF1069"/>
  <c r="T1069"/>
  <c r="R1069"/>
  <c r="P1069"/>
  <c r="BI1063"/>
  <c r="BH1063"/>
  <c r="BG1063"/>
  <c r="BF1063"/>
  <c r="T1063"/>
  <c r="R1063"/>
  <c r="P1063"/>
  <c r="BI1058"/>
  <c r="BH1058"/>
  <c r="BG1058"/>
  <c r="BF1058"/>
  <c r="T1058"/>
  <c r="R1058"/>
  <c r="P1058"/>
  <c r="BI1054"/>
  <c r="BH1054"/>
  <c r="BG1054"/>
  <c r="BF1054"/>
  <c r="T1054"/>
  <c r="R1054"/>
  <c r="P1054"/>
  <c r="BI1051"/>
  <c r="BH1051"/>
  <c r="BG1051"/>
  <c r="BF1051"/>
  <c r="T1051"/>
  <c r="R1051"/>
  <c r="P1051"/>
  <c r="BI999"/>
  <c r="BH999"/>
  <c r="BG999"/>
  <c r="BF999"/>
  <c r="T999"/>
  <c r="R999"/>
  <c r="P999"/>
  <c r="BI993"/>
  <c r="BH993"/>
  <c r="BG993"/>
  <c r="BF993"/>
  <c r="T993"/>
  <c r="R993"/>
  <c r="P993"/>
  <c r="BI969"/>
  <c r="BH969"/>
  <c r="BG969"/>
  <c r="BF969"/>
  <c r="T969"/>
  <c r="R969"/>
  <c r="P969"/>
  <c r="BI966"/>
  <c r="BH966"/>
  <c r="BG966"/>
  <c r="BF966"/>
  <c r="T966"/>
  <c r="R966"/>
  <c r="P966"/>
  <c r="BI951"/>
  <c r="BH951"/>
  <c r="BG951"/>
  <c r="BF951"/>
  <c r="T951"/>
  <c r="R951"/>
  <c r="P951"/>
  <c r="BI912"/>
  <c r="BH912"/>
  <c r="BG912"/>
  <c r="BF912"/>
  <c r="T912"/>
  <c r="R912"/>
  <c r="P912"/>
  <c r="BI908"/>
  <c r="BH908"/>
  <c r="BG908"/>
  <c r="BF908"/>
  <c r="T908"/>
  <c r="R908"/>
  <c r="P908"/>
  <c r="BI894"/>
  <c r="BH894"/>
  <c r="BG894"/>
  <c r="BF894"/>
  <c r="T894"/>
  <c r="R894"/>
  <c r="P894"/>
  <c r="BI892"/>
  <c r="BH892"/>
  <c r="BG892"/>
  <c r="BF892"/>
  <c r="T892"/>
  <c r="R892"/>
  <c r="P892"/>
  <c r="BI827"/>
  <c r="BH827"/>
  <c r="BG827"/>
  <c r="BF827"/>
  <c r="T827"/>
  <c r="R827"/>
  <c r="P827"/>
  <c r="BI824"/>
  <c r="BH824"/>
  <c r="BG824"/>
  <c r="BF824"/>
  <c r="T824"/>
  <c r="R824"/>
  <c r="P824"/>
  <c r="BI821"/>
  <c r="BH821"/>
  <c r="BG821"/>
  <c r="BF821"/>
  <c r="T821"/>
  <c r="R821"/>
  <c r="P821"/>
  <c r="BI816"/>
  <c r="BH816"/>
  <c r="BG816"/>
  <c r="BF816"/>
  <c r="T816"/>
  <c r="R816"/>
  <c r="P816"/>
  <c r="BI813"/>
  <c r="BH813"/>
  <c r="BG813"/>
  <c r="BF813"/>
  <c r="T813"/>
  <c r="R813"/>
  <c r="P813"/>
  <c r="BI799"/>
  <c r="BH799"/>
  <c r="BG799"/>
  <c r="BF799"/>
  <c r="T799"/>
  <c r="R799"/>
  <c r="P799"/>
  <c r="BI796"/>
  <c r="BH796"/>
  <c r="BG796"/>
  <c r="BF796"/>
  <c r="T796"/>
  <c r="R796"/>
  <c r="P796"/>
  <c r="BI794"/>
  <c r="BH794"/>
  <c r="BG794"/>
  <c r="BF794"/>
  <c r="T794"/>
  <c r="R794"/>
  <c r="P794"/>
  <c r="BI769"/>
  <c r="BH769"/>
  <c r="BG769"/>
  <c r="BF769"/>
  <c r="T769"/>
  <c r="R769"/>
  <c r="P769"/>
  <c r="BI765"/>
  <c r="BH765"/>
  <c r="BG765"/>
  <c r="BF765"/>
  <c r="T765"/>
  <c r="R765"/>
  <c r="P765"/>
  <c r="BI762"/>
  <c r="BH762"/>
  <c r="BG762"/>
  <c r="BF762"/>
  <c r="T762"/>
  <c r="R762"/>
  <c r="P762"/>
  <c r="BI759"/>
  <c r="BH759"/>
  <c r="BG759"/>
  <c r="BF759"/>
  <c r="T759"/>
  <c r="R759"/>
  <c r="P759"/>
  <c r="BI757"/>
  <c r="BH757"/>
  <c r="BG757"/>
  <c r="BF757"/>
  <c r="T757"/>
  <c r="R757"/>
  <c r="P757"/>
  <c r="BI753"/>
  <c r="BH753"/>
  <c r="BG753"/>
  <c r="BF753"/>
  <c r="T753"/>
  <c r="R753"/>
  <c r="P753"/>
  <c r="BI750"/>
  <c r="BH750"/>
  <c r="BG750"/>
  <c r="BF750"/>
  <c r="T750"/>
  <c r="R750"/>
  <c r="P750"/>
  <c r="BI747"/>
  <c r="BH747"/>
  <c r="BG747"/>
  <c r="BF747"/>
  <c r="T747"/>
  <c r="R747"/>
  <c r="P747"/>
  <c r="BI743"/>
  <c r="BH743"/>
  <c r="BG743"/>
  <c r="BF743"/>
  <c r="T743"/>
  <c r="R743"/>
  <c r="P743"/>
  <c r="BI741"/>
  <c r="BH741"/>
  <c r="BG741"/>
  <c r="BF741"/>
  <c r="T741"/>
  <c r="R741"/>
  <c r="P741"/>
  <c r="BI734"/>
  <c r="BH734"/>
  <c r="BG734"/>
  <c r="BF734"/>
  <c r="T734"/>
  <c r="R734"/>
  <c r="P734"/>
  <c r="BI728"/>
  <c r="BH728"/>
  <c r="BG728"/>
  <c r="BF728"/>
  <c r="T728"/>
  <c r="R728"/>
  <c r="P728"/>
  <c r="BI725"/>
  <c r="BH725"/>
  <c r="BG725"/>
  <c r="BF725"/>
  <c r="T725"/>
  <c r="R725"/>
  <c r="P725"/>
  <c r="BI724"/>
  <c r="BH724"/>
  <c r="BG724"/>
  <c r="BF724"/>
  <c r="T724"/>
  <c r="R724"/>
  <c r="P724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2"/>
  <c r="BH712"/>
  <c r="BG712"/>
  <c r="BF712"/>
  <c r="T712"/>
  <c r="R712"/>
  <c r="P712"/>
  <c r="BI708"/>
  <c r="BH708"/>
  <c r="BG708"/>
  <c r="BF708"/>
  <c r="T708"/>
  <c r="R708"/>
  <c r="P708"/>
  <c r="BI705"/>
  <c r="BH705"/>
  <c r="BG705"/>
  <c r="BF705"/>
  <c r="T705"/>
  <c r="R705"/>
  <c r="P705"/>
  <c r="BI703"/>
  <c r="BH703"/>
  <c r="BG703"/>
  <c r="BF703"/>
  <c r="T703"/>
  <c r="R703"/>
  <c r="P703"/>
  <c r="BI692"/>
  <c r="BH692"/>
  <c r="BG692"/>
  <c r="BF692"/>
  <c r="T692"/>
  <c r="R692"/>
  <c r="P692"/>
  <c r="BI690"/>
  <c r="BH690"/>
  <c r="BG690"/>
  <c r="BF690"/>
  <c r="T690"/>
  <c r="R690"/>
  <c r="P690"/>
  <c r="BI687"/>
  <c r="BH687"/>
  <c r="BG687"/>
  <c r="BF687"/>
  <c r="T687"/>
  <c r="R687"/>
  <c r="P687"/>
  <c r="BI685"/>
  <c r="BH685"/>
  <c r="BG685"/>
  <c r="BF685"/>
  <c r="T685"/>
  <c r="R685"/>
  <c r="P685"/>
  <c r="BI683"/>
  <c r="BH683"/>
  <c r="BG683"/>
  <c r="BF683"/>
  <c r="T683"/>
  <c r="R683"/>
  <c r="P683"/>
  <c r="BI680"/>
  <c r="BH680"/>
  <c r="BG680"/>
  <c r="BF680"/>
  <c r="T680"/>
  <c r="R680"/>
  <c r="P680"/>
  <c r="BI677"/>
  <c r="BH677"/>
  <c r="BG677"/>
  <c r="BF677"/>
  <c r="T677"/>
  <c r="R677"/>
  <c r="P677"/>
  <c r="BI674"/>
  <c r="BH674"/>
  <c r="BG674"/>
  <c r="BF674"/>
  <c r="T674"/>
  <c r="R674"/>
  <c r="P674"/>
  <c r="BI671"/>
  <c r="BH671"/>
  <c r="BG671"/>
  <c r="BF671"/>
  <c r="T671"/>
  <c r="R671"/>
  <c r="P671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2"/>
  <c r="BH652"/>
  <c r="BG652"/>
  <c r="BF652"/>
  <c r="T652"/>
  <c r="R652"/>
  <c r="P652"/>
  <c r="BI650"/>
  <c r="BH650"/>
  <c r="BG650"/>
  <c r="BF650"/>
  <c r="T650"/>
  <c r="R650"/>
  <c r="P650"/>
  <c r="BI645"/>
  <c r="BH645"/>
  <c r="BG645"/>
  <c r="BF645"/>
  <c r="T645"/>
  <c r="R645"/>
  <c r="P645"/>
  <c r="BI643"/>
  <c r="BH643"/>
  <c r="BG643"/>
  <c r="BF643"/>
  <c r="T643"/>
  <c r="R643"/>
  <c r="P643"/>
  <c r="BI638"/>
  <c r="BH638"/>
  <c r="BG638"/>
  <c r="BF638"/>
  <c r="T638"/>
  <c r="R638"/>
  <c r="P638"/>
  <c r="BI635"/>
  <c r="BH635"/>
  <c r="BG635"/>
  <c r="BF635"/>
  <c r="T635"/>
  <c r="R635"/>
  <c r="P635"/>
  <c r="BI633"/>
  <c r="BH633"/>
  <c r="BG633"/>
  <c r="BF633"/>
  <c r="T633"/>
  <c r="R633"/>
  <c r="P633"/>
  <c r="BI630"/>
  <c r="BH630"/>
  <c r="BG630"/>
  <c r="BF630"/>
  <c r="T630"/>
  <c r="R630"/>
  <c r="P630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6"/>
  <c r="BH616"/>
  <c r="BG616"/>
  <c r="BF616"/>
  <c r="T616"/>
  <c r="R616"/>
  <c r="P616"/>
  <c r="BI613"/>
  <c r="BH613"/>
  <c r="BG613"/>
  <c r="BF613"/>
  <c r="T613"/>
  <c r="R613"/>
  <c r="P613"/>
  <c r="BI608"/>
  <c r="BH608"/>
  <c r="BG608"/>
  <c r="BF608"/>
  <c r="T608"/>
  <c r="R608"/>
  <c r="P608"/>
  <c r="BI597"/>
  <c r="BH597"/>
  <c r="BG597"/>
  <c r="BF597"/>
  <c r="T597"/>
  <c r="R597"/>
  <c r="P597"/>
  <c r="BI594"/>
  <c r="BH594"/>
  <c r="BG594"/>
  <c r="BF594"/>
  <c r="T594"/>
  <c r="R594"/>
  <c r="P594"/>
  <c r="BI588"/>
  <c r="BH588"/>
  <c r="BG588"/>
  <c r="BF588"/>
  <c r="T588"/>
  <c r="R588"/>
  <c r="P588"/>
  <c r="BI585"/>
  <c r="BH585"/>
  <c r="BG585"/>
  <c r="BF585"/>
  <c r="T585"/>
  <c r="R585"/>
  <c r="P585"/>
  <c r="BI582"/>
  <c r="BH582"/>
  <c r="BG582"/>
  <c r="BF582"/>
  <c r="T582"/>
  <c r="R582"/>
  <c r="P582"/>
  <c r="BI560"/>
  <c r="BH560"/>
  <c r="BG560"/>
  <c r="BF560"/>
  <c r="T560"/>
  <c r="R560"/>
  <c r="P560"/>
  <c r="BI542"/>
  <c r="BH542"/>
  <c r="BG542"/>
  <c r="BF542"/>
  <c r="T542"/>
  <c r="R542"/>
  <c r="P542"/>
  <c r="BI517"/>
  <c r="BH517"/>
  <c r="BG517"/>
  <c r="BF517"/>
  <c r="T517"/>
  <c r="R517"/>
  <c r="P517"/>
  <c r="BI514"/>
  <c r="BH514"/>
  <c r="BG514"/>
  <c r="BF514"/>
  <c r="T514"/>
  <c r="R514"/>
  <c r="P514"/>
  <c r="BI502"/>
  <c r="BH502"/>
  <c r="BG502"/>
  <c r="BF502"/>
  <c r="T502"/>
  <c r="R502"/>
  <c r="P502"/>
  <c r="BI487"/>
  <c r="BH487"/>
  <c r="BG487"/>
  <c r="BF487"/>
  <c r="T487"/>
  <c r="R487"/>
  <c r="P487"/>
  <c r="BI484"/>
  <c r="BH484"/>
  <c r="BG484"/>
  <c r="BF484"/>
  <c r="T484"/>
  <c r="R484"/>
  <c r="P484"/>
  <c r="BI479"/>
  <c r="BH479"/>
  <c r="BG479"/>
  <c r="BF479"/>
  <c r="T479"/>
  <c r="R479"/>
  <c r="P479"/>
  <c r="BI476"/>
  <c r="BH476"/>
  <c r="BG476"/>
  <c r="BF476"/>
  <c r="T476"/>
  <c r="R476"/>
  <c r="P476"/>
  <c r="BI465"/>
  <c r="BH465"/>
  <c r="BG465"/>
  <c r="BF465"/>
  <c r="T465"/>
  <c r="R465"/>
  <c r="P465"/>
  <c r="BI436"/>
  <c r="BH436"/>
  <c r="BG436"/>
  <c r="BF436"/>
  <c r="T436"/>
  <c r="R436"/>
  <c r="P436"/>
  <c r="BI417"/>
  <c r="BH417"/>
  <c r="BG417"/>
  <c r="BF417"/>
  <c r="T417"/>
  <c r="R417"/>
  <c r="P417"/>
  <c r="BI413"/>
  <c r="BH413"/>
  <c r="BG413"/>
  <c r="BF413"/>
  <c r="T413"/>
  <c r="R413"/>
  <c r="P413"/>
  <c r="BI410"/>
  <c r="BH410"/>
  <c r="BG410"/>
  <c r="BF410"/>
  <c r="T410"/>
  <c r="R410"/>
  <c r="P410"/>
  <c r="BI407"/>
  <c r="BH407"/>
  <c r="BG407"/>
  <c r="BF407"/>
  <c r="T407"/>
  <c r="R407"/>
  <c r="P407"/>
  <c r="BI398"/>
  <c r="BH398"/>
  <c r="BG398"/>
  <c r="BF398"/>
  <c r="T398"/>
  <c r="R398"/>
  <c r="P398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0"/>
  <c r="BH380"/>
  <c r="BG380"/>
  <c r="BF380"/>
  <c r="T380"/>
  <c r="R380"/>
  <c r="P380"/>
  <c r="BI378"/>
  <c r="BH378"/>
  <c r="BG378"/>
  <c r="BF378"/>
  <c r="T378"/>
  <c r="R378"/>
  <c r="P378"/>
  <c r="BI375"/>
  <c r="BH375"/>
  <c r="BG375"/>
  <c r="BF375"/>
  <c r="T375"/>
  <c r="R375"/>
  <c r="P375"/>
  <c r="BI372"/>
  <c r="BH372"/>
  <c r="BG372"/>
  <c r="BF372"/>
  <c r="T372"/>
  <c r="R372"/>
  <c r="P372"/>
  <c r="BI369"/>
  <c r="BH369"/>
  <c r="BG369"/>
  <c r="BF369"/>
  <c r="T369"/>
  <c r="R369"/>
  <c r="P369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4"/>
  <c r="BH354"/>
  <c r="BG354"/>
  <c r="BF354"/>
  <c r="T354"/>
  <c r="R354"/>
  <c r="P354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9"/>
  <c r="BH339"/>
  <c r="BG339"/>
  <c r="BF339"/>
  <c r="T339"/>
  <c r="R339"/>
  <c r="P339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06"/>
  <c r="BH306"/>
  <c r="BG306"/>
  <c r="BF306"/>
  <c r="T306"/>
  <c r="R306"/>
  <c r="P306"/>
  <c r="BI304"/>
  <c r="BH304"/>
  <c r="BG304"/>
  <c r="BF304"/>
  <c r="T304"/>
  <c r="R304"/>
  <c r="P304"/>
  <c r="BI300"/>
  <c r="BH300"/>
  <c r="BG300"/>
  <c r="BF300"/>
  <c r="T300"/>
  <c r="R300"/>
  <c r="P300"/>
  <c r="BI295"/>
  <c r="BH295"/>
  <c r="BG295"/>
  <c r="BF295"/>
  <c r="T295"/>
  <c r="R295"/>
  <c r="P295"/>
  <c r="BI273"/>
  <c r="BH273"/>
  <c r="BG273"/>
  <c r="BF273"/>
  <c r="T273"/>
  <c r="R273"/>
  <c r="P273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9"/>
  <c r="BH219"/>
  <c r="BG219"/>
  <c r="BF219"/>
  <c r="T219"/>
  <c r="R219"/>
  <c r="P219"/>
  <c r="BI216"/>
  <c r="BH216"/>
  <c r="BG216"/>
  <c r="BF216"/>
  <c r="T216"/>
  <c r="R216"/>
  <c r="P216"/>
  <c r="BI211"/>
  <c r="BH211"/>
  <c r="BG211"/>
  <c r="BF211"/>
  <c r="T211"/>
  <c r="R211"/>
  <c r="P211"/>
  <c r="BI208"/>
  <c r="BH208"/>
  <c r="BG208"/>
  <c r="BF208"/>
  <c r="T208"/>
  <c r="R208"/>
  <c r="P208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R165"/>
  <c r="P165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0"/>
  <c r="BH150"/>
  <c r="BG150"/>
  <c r="BF150"/>
  <c r="T150"/>
  <c r="R150"/>
  <c r="P150"/>
  <c r="BI130"/>
  <c r="BH130"/>
  <c r="BG130"/>
  <c r="BF130"/>
  <c r="T130"/>
  <c r="R130"/>
  <c r="P130"/>
  <c r="BI122"/>
  <c r="BH122"/>
  <c r="BG122"/>
  <c r="BF122"/>
  <c r="T122"/>
  <c r="R122"/>
  <c r="P122"/>
  <c r="J115"/>
  <c r="F115"/>
  <c r="F113"/>
  <c r="E111"/>
  <c r="J58"/>
  <c r="F58"/>
  <c r="F56"/>
  <c r="E54"/>
  <c r="J26"/>
  <c r="E26"/>
  <c r="J116"/>
  <c r="J25"/>
  <c r="J20"/>
  <c r="E20"/>
  <c r="F116"/>
  <c r="J19"/>
  <c r="J14"/>
  <c r="J113"/>
  <c r="E7"/>
  <c r="E50"/>
  <c i="1" r="L50"/>
  <c r="AM50"/>
  <c r="AM49"/>
  <c r="L49"/>
  <c r="AM47"/>
  <c r="L47"/>
  <c r="L45"/>
  <c r="L44"/>
  <c i="2" r="BK2990"/>
  <c r="J4657"/>
  <c r="J1881"/>
  <c r="BK969"/>
  <c r="J4374"/>
  <c r="BK3662"/>
  <c r="BK3383"/>
  <c r="BK2515"/>
  <c r="BK3220"/>
  <c r="BK4234"/>
  <c r="J2864"/>
  <c r="J2520"/>
  <c r="BK1557"/>
  <c r="J325"/>
  <c r="BK237"/>
  <c r="BK3270"/>
  <c r="J1396"/>
  <c r="BK325"/>
  <c r="J4362"/>
  <c r="BK3630"/>
  <c r="J3411"/>
  <c r="J3222"/>
  <c i="3" r="BK660"/>
  <c r="J463"/>
  <c r="J526"/>
  <c r="BK468"/>
  <c r="BK424"/>
  <c r="J324"/>
  <c r="BK365"/>
  <c r="J597"/>
  <c r="BK418"/>
  <c r="BK636"/>
  <c i="4" r="J298"/>
  <c r="J329"/>
  <c r="J186"/>
  <c r="BK107"/>
  <c r="J202"/>
  <c r="BK310"/>
  <c i="5" r="J469"/>
  <c r="J346"/>
  <c r="J148"/>
  <c r="J306"/>
  <c r="J411"/>
  <c r="J574"/>
  <c r="BK425"/>
  <c r="BK190"/>
  <c r="BK455"/>
  <c r="BK236"/>
  <c r="BK463"/>
  <c r="J190"/>
  <c i="6" r="J306"/>
  <c r="BK275"/>
  <c r="BK338"/>
  <c r="BK239"/>
  <c r="BK204"/>
  <c r="J460"/>
  <c r="BK220"/>
  <c r="J424"/>
  <c r="J243"/>
  <c r="J517"/>
  <c r="BK457"/>
  <c r="BK209"/>
  <c i="7" r="J599"/>
  <c r="J364"/>
  <c r="J642"/>
  <c r="J761"/>
  <c r="BK259"/>
  <c r="BK392"/>
  <c r="BK352"/>
  <c r="BK495"/>
  <c r="J157"/>
  <c r="BK367"/>
  <c r="BK541"/>
  <c r="BK133"/>
  <c r="J299"/>
  <c i="8" r="J224"/>
  <c r="J438"/>
  <c r="BK92"/>
  <c r="BK402"/>
  <c r="J96"/>
  <c i="9" r="BK471"/>
  <c r="BK603"/>
  <c r="BK550"/>
  <c r="J518"/>
  <c r="J416"/>
  <c r="BK542"/>
  <c i="10" r="J156"/>
  <c r="J217"/>
  <c r="J104"/>
  <c i="11" r="BK368"/>
  <c r="J177"/>
  <c r="J502"/>
  <c r="J287"/>
  <c r="BK227"/>
  <c r="BK623"/>
  <c r="BK289"/>
  <c r="BK467"/>
  <c r="BK261"/>
  <c r="J182"/>
  <c i="13" r="J100"/>
  <c i="14" r="J122"/>
  <c r="J202"/>
  <c r="J339"/>
  <c r="J145"/>
  <c r="J265"/>
  <c r="BK126"/>
  <c i="15" r="J92"/>
  <c r="BK117"/>
  <c i="16" r="J159"/>
  <c r="BK132"/>
  <c r="J185"/>
  <c r="J163"/>
  <c i="17" r="J106"/>
  <c r="J155"/>
  <c r="J127"/>
  <c i="2" r="J2603"/>
  <c r="J3612"/>
  <c r="BK721"/>
  <c r="J3211"/>
  <c r="J4377"/>
  <c r="J3484"/>
  <c r="BK3127"/>
  <c r="BK192"/>
  <c r="J4140"/>
  <c i="3" r="J568"/>
  <c r="BK396"/>
  <c r="BK284"/>
  <c r="BK600"/>
  <c r="J224"/>
  <c i="4" r="BK316"/>
  <c r="J144"/>
  <c r="BK326"/>
  <c r="J172"/>
  <c i="5" r="BK481"/>
  <c r="J269"/>
  <c r="BK416"/>
  <c r="J295"/>
  <c r="J556"/>
  <c r="BK505"/>
  <c r="J294"/>
  <c r="BK171"/>
  <c r="BK558"/>
  <c r="J498"/>
  <c r="BK419"/>
  <c r="BK354"/>
  <c r="J523"/>
  <c r="J391"/>
  <c r="BK412"/>
  <c r="BK109"/>
  <c i="6" r="J371"/>
  <c r="J343"/>
  <c r="BK163"/>
  <c r="J341"/>
  <c r="J245"/>
  <c r="J210"/>
  <c r="BK522"/>
  <c r="J179"/>
  <c r="J141"/>
  <c i="7" r="J583"/>
  <c r="BK163"/>
  <c r="J124"/>
  <c r="J210"/>
  <c r="BK251"/>
  <c r="BK782"/>
  <c r="J499"/>
  <c r="BK613"/>
  <c r="BK412"/>
  <c r="J571"/>
  <c r="J507"/>
  <c i="8" r="J373"/>
  <c r="BK459"/>
  <c i="11" r="BK330"/>
  <c r="BK190"/>
  <c r="J207"/>
  <c r="J616"/>
  <c r="J364"/>
  <c r="BK293"/>
  <c i="13" r="BK109"/>
  <c i="14" r="J111"/>
  <c r="BK332"/>
  <c r="BK242"/>
  <c r="J125"/>
  <c r="BK268"/>
  <c r="J335"/>
  <c r="J152"/>
  <c r="BK214"/>
  <c i="15" r="J139"/>
  <c r="J94"/>
  <c i="16" r="J119"/>
  <c r="J104"/>
  <c i="17" r="J162"/>
  <c r="J109"/>
  <c i="18" r="J130"/>
  <c i="19" r="J116"/>
  <c r="BK145"/>
  <c r="BK148"/>
  <c i="20" r="BK108"/>
  <c r="BK111"/>
  <c i="2" r="BK3231"/>
  <c r="BK3060"/>
  <c r="BK2538"/>
  <c r="BK660"/>
  <c r="J3204"/>
  <c r="BK2608"/>
  <c r="BK150"/>
  <c r="J3644"/>
  <c r="J3104"/>
  <c r="BK1846"/>
  <c r="BK3379"/>
  <c r="BK4643"/>
  <c r="J4176"/>
  <c r="J3516"/>
  <c r="J993"/>
  <c r="BK4440"/>
  <c r="BK3989"/>
  <c r="BK3600"/>
  <c r="BK3290"/>
  <c r="BK2737"/>
  <c r="J1713"/>
  <c r="J375"/>
  <c r="J2774"/>
  <c r="BK2326"/>
  <c r="BK1420"/>
  <c r="BK252"/>
  <c r="BK3095"/>
  <c r="BK2696"/>
  <c r="J1765"/>
  <c r="BK476"/>
  <c r="J3152"/>
  <c r="J2631"/>
  <c r="J3293"/>
  <c r="J3371"/>
  <c i="3" r="J373"/>
  <c r="J248"/>
  <c r="BK218"/>
  <c r="BK451"/>
  <c i="4" r="BK269"/>
  <c i="5" r="J448"/>
  <c r="BK346"/>
  <c r="J528"/>
  <c r="BK295"/>
  <c r="BK550"/>
  <c r="BK147"/>
  <c r="BK165"/>
  <c i="6" r="BK411"/>
  <c i="7" r="J160"/>
  <c r="J375"/>
  <c r="J625"/>
  <c r="J597"/>
  <c r="J510"/>
  <c i="10" r="BK107"/>
  <c r="J206"/>
  <c i="11" r="J387"/>
  <c r="BK306"/>
  <c r="BK312"/>
  <c r="BK242"/>
  <c r="BK587"/>
  <c r="BK272"/>
  <c i="12" r="J100"/>
  <c i="14" r="BK243"/>
  <c r="J238"/>
  <c r="BK128"/>
  <c r="BK201"/>
  <c i="17" r="J156"/>
  <c r="BK133"/>
  <c i="2" r="BK1690"/>
  <c r="J4518"/>
  <c r="J3059"/>
  <c r="BK2389"/>
  <c r="J1567"/>
  <c r="BK3510"/>
  <c r="BK3012"/>
  <c r="J2136"/>
  <c r="J719"/>
  <c r="BK4655"/>
  <c r="J3957"/>
  <c r="BK3464"/>
  <c r="BK2981"/>
  <c r="J2139"/>
  <c r="BK413"/>
  <c r="J3604"/>
  <c r="J3192"/>
  <c r="J2446"/>
  <c r="J626"/>
  <c r="BK2968"/>
  <c r="BK2184"/>
  <c r="J908"/>
  <c r="J3299"/>
  <c r="J2701"/>
  <c r="J1857"/>
  <c r="J1471"/>
  <c r="BK3206"/>
  <c r="BK2745"/>
  <c r="BK1480"/>
  <c r="BK4080"/>
  <c r="J3528"/>
  <c r="J3128"/>
  <c i="3" r="J662"/>
  <c r="BK154"/>
  <c r="J647"/>
  <c r="BK473"/>
  <c r="BK179"/>
  <c r="J584"/>
  <c r="J363"/>
  <c i="4" r="BK356"/>
  <c r="J190"/>
  <c r="BK195"/>
  <c r="BK259"/>
  <c i="5" r="BK551"/>
  <c r="BK118"/>
  <c r="J194"/>
  <c r="BK443"/>
  <c r="BK318"/>
  <c r="J581"/>
  <c r="BK252"/>
  <c r="BK451"/>
  <c r="J284"/>
  <c r="J466"/>
  <c i="6" r="J482"/>
  <c r="BK409"/>
  <c i="7" r="BK788"/>
  <c r="J256"/>
  <c r="BK279"/>
  <c i="8" r="BK205"/>
  <c i="9" r="BK402"/>
  <c r="J349"/>
  <c i="10" r="BK164"/>
  <c i="11" r="J382"/>
  <c r="J471"/>
  <c r="BK373"/>
  <c r="J226"/>
  <c r="J399"/>
  <c r="J611"/>
  <c r="BK332"/>
  <c r="BK417"/>
  <c i="12" r="J116"/>
  <c i="14" r="BK319"/>
  <c r="J190"/>
  <c r="J210"/>
  <c r="BK105"/>
  <c r="J198"/>
  <c r="J252"/>
  <c r="J229"/>
  <c r="J243"/>
  <c r="J154"/>
  <c r="J301"/>
  <c i="15" r="J115"/>
  <c r="BK123"/>
  <c i="16" r="J189"/>
  <c r="BK190"/>
  <c r="J165"/>
  <c r="BK124"/>
  <c r="BK122"/>
  <c r="J110"/>
  <c r="J135"/>
  <c i="17" r="BK174"/>
  <c i="18" r="BK93"/>
  <c r="J124"/>
  <c r="J92"/>
  <c i="19" r="J137"/>
  <c r="BK107"/>
  <c r="BK119"/>
  <c i="20" r="BK155"/>
  <c r="J127"/>
  <c i="2" r="BK3016"/>
  <c r="BK4462"/>
  <c r="BK1555"/>
  <c r="BK487"/>
  <c r="BK3885"/>
  <c r="BK3030"/>
  <c r="J1569"/>
  <c r="J154"/>
  <c r="BK4536"/>
  <c r="BK3007"/>
  <c r="J2106"/>
  <c r="J657"/>
  <c r="BK4174"/>
  <c r="J3499"/>
  <c r="BK3240"/>
  <c r="J2541"/>
  <c r="J1292"/>
  <c r="BK1635"/>
  <c r="J613"/>
  <c r="J2971"/>
  <c r="BK1896"/>
  <c r="BK1551"/>
  <c r="J3319"/>
  <c r="J2929"/>
  <c r="J2581"/>
  <c r="J1549"/>
  <c r="BK4479"/>
  <c r="BK3074"/>
  <c r="BK1989"/>
  <c r="BK1221"/>
  <c r="J208"/>
  <c r="BK2466"/>
  <c r="BK393"/>
  <c r="J3012"/>
  <c r="BK1765"/>
  <c r="J650"/>
  <c r="BK3119"/>
  <c r="J202"/>
  <c r="BK3110"/>
  <c r="J3728"/>
  <c r="BK2640"/>
  <c r="J1332"/>
  <c r="BK3558"/>
  <c r="BK3216"/>
  <c r="J197"/>
  <c r="BK3202"/>
  <c r="BK1389"/>
  <c r="BK3361"/>
  <c r="J2999"/>
  <c r="BK2418"/>
  <c r="J1414"/>
  <c i="3" r="J392"/>
  <c r="BK368"/>
  <c r="BK684"/>
  <c r="J330"/>
  <c r="J216"/>
  <c r="BK514"/>
  <c r="BK632"/>
  <c r="BK245"/>
  <c r="J112"/>
  <c r="BK248"/>
  <c i="4" r="BK280"/>
  <c r="J217"/>
  <c r="BK387"/>
  <c r="BK379"/>
  <c i="5" r="BK473"/>
  <c r="BK272"/>
  <c r="J514"/>
  <c r="J341"/>
  <c r="BK194"/>
  <c r="BK310"/>
  <c i="6" r="J301"/>
  <c r="BK310"/>
  <c r="BK200"/>
  <c r="BK422"/>
  <c r="J197"/>
  <c r="BK308"/>
  <c r="BK414"/>
  <c r="J300"/>
  <c i="7" r="BK377"/>
  <c r="BK390"/>
  <c r="BK176"/>
  <c r="J453"/>
  <c r="BK475"/>
  <c r="J295"/>
  <c r="J367"/>
  <c r="BK676"/>
  <c r="J782"/>
  <c r="BK349"/>
  <c r="J529"/>
  <c r="BK194"/>
  <c i="8" r="BK427"/>
  <c r="J380"/>
  <c r="BK501"/>
  <c r="J325"/>
  <c i="11" r="J426"/>
  <c r="J314"/>
  <c r="BK581"/>
  <c r="J161"/>
  <c i="13" r="BK100"/>
  <c i="14" r="J119"/>
  <c r="J209"/>
  <c r="BK337"/>
  <c r="BK256"/>
  <c r="J245"/>
  <c r="BK314"/>
  <c i="15" r="J124"/>
  <c r="J97"/>
  <c i="16" r="BK200"/>
  <c r="BK127"/>
  <c r="J97"/>
  <c r="BK101"/>
  <c i="17" r="BK130"/>
  <c i="18" r="J134"/>
  <c i="19" r="J149"/>
  <c r="BK158"/>
  <c r="J151"/>
  <c i="20" r="J97"/>
  <c r="J136"/>
  <c i="2" r="J3401"/>
  <c r="J2162"/>
  <c r="J4407"/>
  <c r="J3033"/>
  <c r="J2093"/>
  <c r="J1516"/>
  <c r="BK683"/>
  <c r="BK130"/>
  <c r="BK3614"/>
  <c r="BK3453"/>
  <c r="BK3088"/>
  <c r="BK1814"/>
  <c r="BK747"/>
  <c r="J194"/>
  <c r="J3034"/>
  <c r="J3565"/>
  <c r="J3363"/>
  <c r="J3045"/>
  <c r="J2643"/>
  <c r="J1602"/>
  <c r="J295"/>
  <c r="BK4162"/>
  <c r="J3460"/>
  <c r="J2753"/>
  <c r="J1657"/>
  <c r="J3001"/>
  <c r="J2673"/>
  <c r="BK2987"/>
  <c r="J1920"/>
  <c r="BK1304"/>
  <c r="BK3035"/>
  <c r="J2436"/>
  <c r="J660"/>
  <c r="J4368"/>
  <c r="BK3597"/>
  <c r="BK3395"/>
  <c i="3" r="BK641"/>
  <c r="BK471"/>
  <c r="J361"/>
  <c r="J200"/>
  <c r="J227"/>
  <c r="J435"/>
  <c r="BK575"/>
  <c i="4" r="BK397"/>
  <c r="J107"/>
  <c i="5" r="BK367"/>
  <c r="BK498"/>
  <c r="J285"/>
  <c r="J462"/>
  <c r="BK344"/>
  <c r="BK533"/>
  <c r="BK290"/>
  <c r="BK569"/>
  <c r="BK289"/>
  <c r="J480"/>
  <c r="BK176"/>
  <c i="6" r="J380"/>
  <c r="BK221"/>
  <c r="BK432"/>
  <c r="BK279"/>
  <c r="J457"/>
  <c r="BK494"/>
  <c r="J529"/>
  <c r="BK346"/>
  <c i="7" r="BK708"/>
  <c r="BK540"/>
  <c r="J613"/>
  <c r="BK127"/>
  <c r="BK339"/>
  <c r="J395"/>
  <c r="J786"/>
  <c r="J385"/>
  <c r="J308"/>
  <c r="J354"/>
  <c r="BK492"/>
  <c r="J585"/>
  <c i="8" r="J294"/>
  <c r="J387"/>
  <c r="J469"/>
  <c r="BK321"/>
  <c i="9" r="J444"/>
  <c r="J582"/>
  <c r="J231"/>
  <c r="J446"/>
  <c r="J579"/>
  <c i="10" r="J175"/>
  <c r="BK184"/>
  <c i="11" r="J474"/>
  <c r="J334"/>
  <c r="BK430"/>
  <c r="J312"/>
  <c r="J569"/>
  <c r="BK591"/>
  <c r="BK359"/>
  <c r="J339"/>
  <c i="13" r="BK99"/>
  <c i="14" r="BK218"/>
  <c r="BK124"/>
  <c r="J349"/>
  <c r="J244"/>
  <c r="J146"/>
  <c r="BK316"/>
  <c r="BK175"/>
  <c r="BK270"/>
  <c r="J104"/>
  <c r="BK278"/>
  <c r="BK148"/>
  <c r="BK193"/>
  <c i="15" r="BK93"/>
  <c i="16" r="J200"/>
  <c r="J95"/>
  <c r="J190"/>
  <c r="J154"/>
  <c i="17" r="J193"/>
  <c r="BK179"/>
  <c r="BK162"/>
  <c r="BK136"/>
  <c r="J107"/>
  <c r="J151"/>
  <c i="18" r="BK122"/>
  <c i="19" r="J126"/>
  <c r="J106"/>
  <c i="20" r="BK125"/>
  <c r="J126"/>
  <c r="BK128"/>
  <c i="2" r="BK3273"/>
  <c r="J2952"/>
  <c r="J2525"/>
  <c r="BK319"/>
  <c r="J3149"/>
  <c r="BK2469"/>
  <c r="J1694"/>
  <c r="BK3605"/>
  <c r="BK3148"/>
  <c r="BK1657"/>
  <c r="BK677"/>
  <c r="J3221"/>
  <c r="BK2501"/>
  <c r="J824"/>
  <c r="J169"/>
  <c r="J3686"/>
  <c r="BK2006"/>
  <c r="BK1516"/>
  <c r="BK3125"/>
  <c r="J2789"/>
  <c r="BK1982"/>
  <c r="J608"/>
  <c r="J3244"/>
  <c r="BK1630"/>
  <c r="BK407"/>
  <c r="J3108"/>
  <c r="J2973"/>
  <c r="J3903"/>
  <c r="J3482"/>
  <c r="J3091"/>
  <c i="3" r="J370"/>
  <c r="J511"/>
  <c r="J414"/>
  <c r="BK675"/>
  <c r="J586"/>
  <c r="BK535"/>
  <c r="BK709"/>
  <c r="BK204"/>
  <c r="BK275"/>
  <c i="4" r="J175"/>
  <c r="BK219"/>
  <c r="BK304"/>
  <c r="J316"/>
  <c i="5" r="J440"/>
  <c r="BK331"/>
  <c r="J488"/>
  <c r="BK288"/>
  <c r="J546"/>
  <c r="J394"/>
  <c r="BK312"/>
  <c r="BK554"/>
  <c r="BK298"/>
  <c r="BK528"/>
  <c r="J356"/>
  <c r="BK124"/>
  <c i="6" r="J237"/>
  <c r="BK194"/>
  <c r="J500"/>
  <c r="BK463"/>
  <c i="7" r="BK642"/>
  <c r="J515"/>
  <c r="J446"/>
  <c r="BK742"/>
  <c r="J723"/>
  <c r="BK783"/>
  <c r="BK395"/>
  <c r="J699"/>
  <c r="BK289"/>
  <c r="J196"/>
  <c i="8" r="J263"/>
  <c r="J260"/>
  <c i="9" r="BK497"/>
  <c r="BK582"/>
  <c r="J155"/>
  <c i="2" r="BK3140"/>
  <c r="J3096"/>
  <c r="BK2709"/>
  <c r="BK1811"/>
  <c r="J4643"/>
  <c r="BK3027"/>
  <c r="BK2620"/>
  <c r="BK1591"/>
  <c r="J3588"/>
  <c r="J3039"/>
  <c r="J2270"/>
  <c r="J1525"/>
  <c r="BK623"/>
  <c r="J150"/>
  <c r="BK3066"/>
  <c r="J4416"/>
  <c r="J3596"/>
  <c r="J3365"/>
  <c r="BK3128"/>
  <c r="BK2798"/>
  <c r="J2190"/>
  <c r="J1670"/>
  <c r="BK316"/>
  <c r="J3500"/>
  <c r="J3190"/>
  <c r="J2623"/>
  <c r="J1899"/>
  <c r="BK1273"/>
  <c r="J3130"/>
  <c r="J2852"/>
  <c r="J2538"/>
  <c r="BK1519"/>
  <c r="J130"/>
  <c r="J3079"/>
  <c r="J2326"/>
  <c r="BK3098"/>
  <c r="J3025"/>
  <c r="J2676"/>
  <c r="J2061"/>
  <c r="J560"/>
  <c r="J4413"/>
  <c r="J4020"/>
  <c r="J3680"/>
  <c r="BK3503"/>
  <c r="BK3391"/>
  <c r="BK3268"/>
  <c i="3" r="J405"/>
  <c r="J360"/>
  <c r="J132"/>
  <c r="J645"/>
  <c r="J346"/>
  <c r="J559"/>
  <c r="J119"/>
  <c r="BK288"/>
  <c r="BK443"/>
  <c r="BK628"/>
  <c r="BK119"/>
  <c i="4" r="J345"/>
  <c r="BK222"/>
  <c r="BK396"/>
  <c i="5" r="J379"/>
  <c r="J174"/>
  <c r="J387"/>
  <c r="BK527"/>
  <c r="J433"/>
  <c r="BK472"/>
  <c r="J600"/>
  <c r="J187"/>
  <c r="J330"/>
  <c r="BK448"/>
  <c i="6" r="BK207"/>
  <c r="J441"/>
  <c r="J168"/>
  <c r="BK216"/>
  <c r="BK360"/>
  <c r="BK390"/>
  <c r="BK559"/>
  <c r="BK556"/>
  <c r="J311"/>
  <c r="BK545"/>
  <c r="BK266"/>
  <c r="BK534"/>
  <c i="7" r="BK453"/>
  <c r="J451"/>
  <c r="J695"/>
  <c r="BK183"/>
  <c r="BK571"/>
  <c r="J541"/>
  <c r="BK217"/>
  <c r="J767"/>
  <c r="J235"/>
  <c r="BK433"/>
  <c i="8" r="BK123"/>
  <c r="J453"/>
  <c r="BK443"/>
  <c r="BK362"/>
  <c i="9" r="J453"/>
  <c r="J485"/>
  <c r="BK508"/>
  <c r="BK237"/>
  <c r="BK634"/>
  <c i="10" r="J94"/>
  <c i="11" r="BK560"/>
  <c r="J401"/>
  <c r="BK443"/>
  <c r="J341"/>
  <c r="J227"/>
  <c r="J332"/>
  <c r="BK151"/>
  <c r="J454"/>
  <c r="J193"/>
  <c i="13" r="J112"/>
  <c i="14" r="BK245"/>
  <c r="BK226"/>
  <c r="BK156"/>
  <c r="BK205"/>
  <c r="J269"/>
  <c r="J249"/>
  <c r="J293"/>
  <c r="BK220"/>
  <c i="15" r="BK141"/>
  <c r="BK118"/>
  <c r="J123"/>
  <c i="16" r="J197"/>
  <c r="BK103"/>
  <c r="J147"/>
  <c i="17" r="BK168"/>
  <c r="BK106"/>
  <c i="18" r="BK95"/>
  <c r="BK109"/>
  <c i="19" r="BK93"/>
  <c r="BK164"/>
  <c r="BK149"/>
  <c r="J120"/>
  <c r="J99"/>
  <c i="20" r="J149"/>
  <c r="J141"/>
  <c r="BK136"/>
  <c i="2" r="J1441"/>
  <c r="J4448"/>
  <c r="BK1301"/>
  <c r="BK638"/>
  <c r="J4022"/>
  <c r="BK3458"/>
  <c r="J2932"/>
  <c r="J1591"/>
  <c r="J4440"/>
  <c r="J3822"/>
  <c r="J2220"/>
  <c r="BK594"/>
  <c r="BK4266"/>
  <c r="J3658"/>
  <c r="BK3533"/>
  <c r="BK3265"/>
  <c r="BK2943"/>
  <c r="BK1875"/>
  <c r="J741"/>
  <c r="BK3059"/>
  <c r="BK2649"/>
  <c r="J1633"/>
  <c r="BK243"/>
  <c r="J3031"/>
  <c r="BK2190"/>
  <c r="J1450"/>
  <c r="J1965"/>
  <c r="BK226"/>
  <c r="BK3963"/>
  <c r="BK3489"/>
  <c r="J3262"/>
  <c i="3" r="BK384"/>
  <c r="BK345"/>
  <c r="BK370"/>
  <c r="BK408"/>
  <c r="BK603"/>
  <c r="BK649"/>
  <c r="J451"/>
  <c r="BK319"/>
  <c i="4" r="J119"/>
  <c r="J163"/>
  <c r="BK377"/>
  <c i="5" r="BK587"/>
  <c r="J477"/>
  <c r="BK293"/>
  <c r="J327"/>
  <c r="J587"/>
  <c r="J267"/>
  <c r="BK553"/>
  <c r="BK426"/>
  <c r="BK142"/>
  <c i="6" r="J193"/>
  <c r="J368"/>
  <c r="BK439"/>
  <c r="BK358"/>
  <c i="7" r="J772"/>
  <c r="J657"/>
  <c r="BK786"/>
  <c r="BK455"/>
  <c r="J471"/>
  <c r="J183"/>
  <c i="8" r="BK399"/>
  <c r="J173"/>
  <c r="J278"/>
  <c r="BK352"/>
  <c i="9" r="J459"/>
  <c r="J363"/>
  <c r="BK399"/>
  <c r="J179"/>
  <c i="10" r="BK156"/>
  <c r="BK94"/>
  <c r="J221"/>
  <c i="11" r="BK487"/>
  <c r="BK326"/>
  <c r="BK104"/>
  <c r="J458"/>
  <c r="J398"/>
  <c r="J360"/>
  <c r="BK343"/>
  <c i="13" r="J95"/>
  <c i="14" r="J172"/>
  <c r="BK174"/>
  <c r="J345"/>
  <c r="J330"/>
  <c r="J325"/>
  <c i="15" r="BK113"/>
  <c r="J129"/>
  <c i="16" r="BK141"/>
  <c r="J99"/>
  <c r="J106"/>
  <c r="J130"/>
  <c i="17" r="J114"/>
  <c i="2" r="J2926"/>
  <c r="J4471"/>
  <c r="BK3532"/>
  <c r="BK1600"/>
  <c r="BK680"/>
  <c r="J3120"/>
  <c r="BK3790"/>
  <c r="J3554"/>
  <c r="BK3359"/>
  <c r="BK724"/>
  <c r="BK4275"/>
  <c r="BK3869"/>
  <c r="J3537"/>
  <c r="BK3245"/>
  <c r="J2762"/>
  <c r="BK1920"/>
  <c r="BK3263"/>
  <c i="3" r="J485"/>
  <c r="BK336"/>
  <c i="4" r="J189"/>
  <c r="BK226"/>
  <c r="J367"/>
  <c r="J333"/>
  <c i="5" r="BK372"/>
  <c r="BK469"/>
  <c r="J331"/>
  <c r="J165"/>
  <c r="BK341"/>
  <c r="J278"/>
  <c r="J127"/>
  <c r="BK523"/>
  <c r="J452"/>
  <c r="J390"/>
  <c r="J252"/>
  <c r="J464"/>
  <c r="J282"/>
  <c r="J542"/>
  <c r="J253"/>
  <c i="6" r="J284"/>
  <c r="BK428"/>
  <c r="J414"/>
  <c r="BK304"/>
  <c r="J324"/>
  <c r="J379"/>
  <c r="BK156"/>
  <c r="J308"/>
  <c r="J291"/>
  <c i="7" r="BK646"/>
  <c r="J443"/>
  <c r="BK331"/>
  <c r="J755"/>
  <c r="BK276"/>
  <c r="BK379"/>
  <c r="BK609"/>
  <c r="J765"/>
  <c r="BK231"/>
  <c r="J716"/>
  <c r="J508"/>
  <c r="BK771"/>
  <c r="BK277"/>
  <c i="8" r="BK486"/>
  <c r="J328"/>
  <c r="J246"/>
  <c r="J352"/>
  <c r="J357"/>
  <c i="9" r="BK505"/>
  <c r="BK622"/>
  <c r="J396"/>
  <c r="BK479"/>
  <c r="BK110"/>
  <c r="BK487"/>
  <c r="BK155"/>
  <c i="10" r="BK206"/>
  <c r="J203"/>
  <c r="BK140"/>
  <c i="11" r="J330"/>
  <c r="BK295"/>
  <c r="BK469"/>
  <c r="BK335"/>
  <c i="14" r="J218"/>
  <c r="J129"/>
  <c i="2" r="BK3021"/>
  <c r="J2639"/>
  <c r="J1511"/>
  <c r="J4637"/>
  <c r="BK3077"/>
  <c r="J2407"/>
  <c r="BK3879"/>
  <c r="BK3262"/>
  <c r="BK2824"/>
  <c r="J1480"/>
  <c r="BK179"/>
  <c r="BK3040"/>
  <c r="J3782"/>
  <c r="BK3443"/>
  <c r="J3141"/>
  <c r="J319"/>
  <c r="J4236"/>
  <c r="J3672"/>
  <c r="BK3409"/>
  <c r="BK3063"/>
  <c r="BK2412"/>
  <c r="BK794"/>
  <c r="BK3076"/>
  <c r="BK2461"/>
  <c r="J1641"/>
  <c r="J3373"/>
  <c i="4" r="BK296"/>
  <c r="J160"/>
  <c r="J137"/>
  <c r="J397"/>
  <c r="BK235"/>
  <c i="5" r="J570"/>
  <c r="J166"/>
  <c r="BK441"/>
  <c r="J299"/>
  <c r="J459"/>
  <c r="BK477"/>
  <c r="BK297"/>
  <c r="BK150"/>
  <c r="J551"/>
  <c r="BK489"/>
  <c r="J409"/>
  <c r="J353"/>
  <c r="BK436"/>
  <c r="BK476"/>
  <c r="BK223"/>
  <c r="BK323"/>
  <c i="6" r="BK498"/>
  <c r="J362"/>
  <c r="BK387"/>
  <c r="BK377"/>
  <c r="J194"/>
  <c r="J299"/>
  <c r="BK497"/>
  <c r="J507"/>
  <c r="J527"/>
  <c r="J226"/>
  <c r="J158"/>
  <c i="7" r="J270"/>
  <c r="J362"/>
  <c r="J423"/>
  <c r="BK587"/>
  <c r="BK270"/>
  <c r="J337"/>
  <c r="BK779"/>
  <c r="J215"/>
  <c r="J279"/>
  <c r="J226"/>
  <c r="BK515"/>
  <c r="J392"/>
  <c i="8" r="J133"/>
  <c r="J443"/>
  <c r="BK290"/>
  <c i="9" r="BK572"/>
  <c r="BK524"/>
  <c r="BK606"/>
  <c r="BK260"/>
  <c r="J572"/>
  <c r="BK252"/>
  <c r="J623"/>
  <c r="BK207"/>
  <c r="J193"/>
  <c i="10" r="BK147"/>
  <c r="BK125"/>
  <c i="11" r="J536"/>
  <c r="BK300"/>
  <c r="J457"/>
  <c r="BK533"/>
  <c r="BK556"/>
  <c r="BK527"/>
  <c r="J283"/>
  <c i="13" r="BK96"/>
  <c i="14" r="J295"/>
  <c r="J180"/>
  <c i="17" r="BK171"/>
  <c r="BK140"/>
  <c r="BK189"/>
  <c r="J139"/>
  <c i="18" r="BK135"/>
  <c r="J106"/>
  <c i="19" r="BK171"/>
  <c r="J97"/>
  <c r="J125"/>
  <c i="20" r="BK149"/>
  <c r="BK146"/>
  <c i="2" r="BK3432"/>
  <c r="BK3239"/>
  <c r="J2844"/>
  <c r="BK2270"/>
  <c r="BK1352"/>
  <c r="J4398"/>
  <c r="BK2513"/>
  <c r="BK1695"/>
  <c r="BK1292"/>
  <c r="BK3211"/>
  <c r="J2513"/>
  <c r="J816"/>
  <c r="BK3161"/>
  <c r="BK4371"/>
  <c r="J3599"/>
  <c r="BK3335"/>
  <c r="BK2838"/>
  <c r="BK2451"/>
  <c r="BK1543"/>
  <c r="J4479"/>
  <c r="J4028"/>
  <c r="BK3596"/>
  <c r="BK3257"/>
  <c r="BK2616"/>
  <c r="J1307"/>
  <c r="BK3029"/>
  <c r="J1824"/>
  <c r="BK375"/>
  <c r="J3029"/>
  <c r="J1993"/>
  <c r="BK1693"/>
  <c r="BK219"/>
  <c r="BK3045"/>
  <c r="J2469"/>
  <c r="J243"/>
  <c r="J3898"/>
  <c r="BK3499"/>
  <c r="J3321"/>
  <c i="3" r="J510"/>
  <c r="BK457"/>
  <c r="BK326"/>
  <c r="J410"/>
  <c r="BK356"/>
  <c r="BK502"/>
  <c r="J473"/>
  <c r="J471"/>
  <c i="4" r="BK152"/>
  <c r="BK286"/>
  <c r="BK389"/>
  <c r="J384"/>
  <c i="5" r="BK590"/>
  <c r="BK233"/>
  <c r="J326"/>
  <c r="J561"/>
  <c r="J378"/>
  <c r="BK577"/>
  <c r="J340"/>
  <c r="BK409"/>
  <c r="BK374"/>
  <c i="6" r="J279"/>
  <c r="BK491"/>
  <c r="BK185"/>
  <c r="J135"/>
  <c r="BK388"/>
  <c r="J543"/>
  <c r="BK135"/>
  <c r="BK380"/>
  <c r="J453"/>
  <c i="7" r="BK519"/>
  <c r="J675"/>
  <c r="BK670"/>
  <c r="BK567"/>
  <c r="BK751"/>
  <c r="BK226"/>
  <c r="J405"/>
  <c r="J521"/>
  <c r="BK499"/>
  <c i="8" r="J425"/>
  <c i="9" r="J402"/>
  <c r="BK556"/>
  <c r="J463"/>
  <c i="10" r="BK203"/>
  <c i="11" r="J467"/>
  <c r="J556"/>
  <c r="BK348"/>
  <c r="BK566"/>
  <c r="BK578"/>
  <c r="J232"/>
  <c r="J419"/>
  <c r="BK154"/>
  <c i="12" r="J126"/>
  <c i="14" r="BK303"/>
  <c r="BK152"/>
  <c r="BK130"/>
  <c r="BK253"/>
  <c r="BK169"/>
  <c r="BK177"/>
  <c r="BK272"/>
  <c r="J240"/>
  <c r="BK203"/>
  <c r="J131"/>
  <c i="15" r="BK109"/>
  <c r="BK121"/>
  <c i="16" r="BK149"/>
  <c r="J172"/>
  <c r="J174"/>
  <c r="J183"/>
  <c r="BK158"/>
  <c r="BK143"/>
  <c i="17" r="BK129"/>
  <c i="18" r="BK112"/>
  <c r="BK126"/>
  <c i="19" r="BK138"/>
  <c r="J181"/>
  <c r="BK137"/>
  <c r="BK104"/>
  <c i="20" r="BK141"/>
  <c i="2" r="BK3275"/>
  <c r="BK2795"/>
  <c r="J3351"/>
  <c r="J1689"/>
  <c r="BK652"/>
  <c r="BK4067"/>
  <c r="BK3601"/>
  <c r="BK2997"/>
  <c r="J1698"/>
  <c r="BK362"/>
  <c r="J3162"/>
  <c r="BK3133"/>
  <c r="BK2731"/>
  <c r="J359"/>
  <c r="J4108"/>
  <c r="J3560"/>
  <c r="BK3001"/>
  <c r="J1560"/>
  <c r="BK2133"/>
  <c r="J1508"/>
  <c r="J160"/>
  <c r="J2527"/>
  <c r="BK1704"/>
  <c r="BK3196"/>
  <c r="BK3071"/>
  <c r="J2661"/>
  <c r="BK1688"/>
  <c r="J3375"/>
  <c r="J2656"/>
  <c r="BK1696"/>
  <c r="J668"/>
  <c r="J3255"/>
  <c r="BK2090"/>
  <c r="J712"/>
  <c r="J3200"/>
  <c r="J1580"/>
  <c r="J677"/>
  <c r="J2725"/>
  <c r="J3267"/>
  <c r="J3989"/>
  <c r="J2687"/>
  <c r="J1972"/>
  <c r="BK3539"/>
  <c r="J3252"/>
  <c r="J680"/>
  <c r="BK3124"/>
  <c r="BK1289"/>
  <c r="BK3353"/>
  <c r="J1535"/>
  <c r="J3093"/>
  <c r="BK2808"/>
  <c r="BK1450"/>
  <c r="J3540"/>
  <c r="BK3238"/>
  <c i="3" r="J443"/>
  <c r="BK572"/>
  <c r="J693"/>
  <c r="BK360"/>
  <c r="BK269"/>
  <c r="J196"/>
  <c r="BK611"/>
  <c r="BK196"/>
  <c r="J495"/>
  <c i="4" r="J169"/>
  <c r="J287"/>
  <c r="J152"/>
  <c r="BK318"/>
  <c i="5" r="BK574"/>
  <c r="BK373"/>
  <c r="J121"/>
  <c r="BK485"/>
  <c r="BK483"/>
  <c r="J310"/>
  <c r="BK582"/>
  <c r="J201"/>
  <c r="J421"/>
  <c r="BK547"/>
  <c r="BK187"/>
  <c i="6" r="J328"/>
  <c r="BK353"/>
  <c r="BK132"/>
  <c r="J398"/>
  <c r="J304"/>
  <c r="BK257"/>
  <c r="J515"/>
  <c r="J509"/>
  <c i="7" r="J163"/>
  <c r="BK730"/>
  <c r="J304"/>
  <c r="BK507"/>
  <c r="J609"/>
  <c r="BK254"/>
  <c r="J676"/>
  <c r="J222"/>
  <c r="BK305"/>
  <c r="BK776"/>
  <c r="J467"/>
  <c r="J421"/>
  <c i="8" r="J313"/>
  <c r="J405"/>
  <c r="J232"/>
  <c r="BK419"/>
  <c r="BK303"/>
  <c i="11" r="BK474"/>
  <c r="J453"/>
  <c r="J236"/>
  <c r="BK453"/>
  <c i="12" r="J122"/>
  <c i="13" r="BK89"/>
  <c i="14" r="J179"/>
  <c r="BK163"/>
  <c r="BK335"/>
  <c r="J167"/>
  <c r="J332"/>
  <c r="BK347"/>
  <c r="BK133"/>
  <c i="15" r="J116"/>
  <c r="BK95"/>
  <c i="16" r="J125"/>
  <c r="J179"/>
  <c r="BK126"/>
  <c r="BK162"/>
  <c i="17" r="BK169"/>
  <c i="18" r="BK128"/>
  <c r="J96"/>
  <c i="19" r="J179"/>
  <c r="J131"/>
  <c r="BK111"/>
  <c i="20" r="BK164"/>
  <c r="J119"/>
  <c i="2" r="J3238"/>
  <c r="BK2355"/>
  <c r="BK719"/>
  <c r="J3245"/>
  <c r="BK2631"/>
  <c r="BK1831"/>
  <c r="J966"/>
  <c r="J465"/>
  <c r="J4162"/>
  <c r="BK3536"/>
  <c r="J2896"/>
  <c r="J1688"/>
  <c r="J1221"/>
  <c r="J3233"/>
  <c r="J3639"/>
  <c r="J3206"/>
  <c r="BK2999"/>
  <c r="J2597"/>
  <c r="J393"/>
  <c r="J4234"/>
  <c r="BK3896"/>
  <c r="BK3543"/>
  <c r="J3166"/>
  <c r="BK2427"/>
  <c r="J687"/>
  <c r="BK3120"/>
  <c r="BK2597"/>
  <c r="BK3104"/>
  <c r="BK2656"/>
  <c r="J1710"/>
  <c r="BK232"/>
  <c r="J3016"/>
  <c r="BK2266"/>
  <c i="4" r="J249"/>
  <c i="5" r="J486"/>
  <c r="BK152"/>
  <c r="J383"/>
  <c r="J222"/>
  <c r="BK506"/>
  <c r="J474"/>
  <c r="J590"/>
  <c r="J309"/>
  <c r="J509"/>
  <c r="J265"/>
  <c r="J376"/>
  <c i="6" r="BK262"/>
  <c r="J480"/>
  <c r="J321"/>
  <c r="J397"/>
  <c r="J549"/>
  <c r="BK249"/>
  <c r="J402"/>
  <c r="J256"/>
  <c r="J206"/>
  <c i="7" r="J440"/>
  <c r="BK436"/>
  <c r="BK572"/>
  <c r="J653"/>
  <c r="J259"/>
  <c r="J547"/>
  <c r="BK137"/>
  <c r="BK517"/>
  <c r="BK736"/>
  <c r="BK208"/>
  <c i="8" r="J436"/>
  <c r="J498"/>
  <c r="J105"/>
  <c r="BK294"/>
  <c r="J250"/>
  <c i="9" r="J614"/>
  <c r="J650"/>
  <c r="BK339"/>
  <c r="J188"/>
  <c r="J508"/>
  <c i="10" r="BK150"/>
  <c r="BK110"/>
  <c i="11" r="J356"/>
  <c r="BK148"/>
  <c r="J343"/>
  <c r="J264"/>
  <c r="BK584"/>
  <c r="BK281"/>
  <c r="J573"/>
  <c r="J190"/>
  <c r="J367"/>
  <c i="12" r="BK116"/>
  <c i="14" r="BK336"/>
  <c r="J177"/>
  <c r="BK131"/>
  <c r="BK104"/>
  <c r="BK301"/>
  <c r="BK200"/>
  <c r="BK99"/>
  <c r="BK210"/>
  <c r="J289"/>
  <c r="BK317"/>
  <c r="BK236"/>
  <c r="BK321"/>
  <c r="J113"/>
  <c i="15" r="BK122"/>
  <c i="16" r="J148"/>
  <c r="J137"/>
  <c r="BK170"/>
  <c r="BK151"/>
  <c r="J132"/>
  <c i="17" r="J182"/>
  <c r="BK165"/>
  <c r="BK148"/>
  <c r="J128"/>
  <c r="BK191"/>
  <c r="BK137"/>
  <c r="J104"/>
  <c i="19" r="BK168"/>
  <c r="BK135"/>
  <c r="J113"/>
  <c i="20" r="J101"/>
  <c r="J108"/>
  <c i="2" r="J3135"/>
  <c r="J3142"/>
  <c r="J2836"/>
  <c r="J2054"/>
  <c r="J588"/>
  <c r="J3198"/>
  <c r="BK2841"/>
  <c r="J2187"/>
  <c r="BK3900"/>
  <c r="BK3554"/>
  <c r="BK3244"/>
  <c r="BK2404"/>
  <c r="BK993"/>
  <c r="BK3423"/>
  <c r="BK3537"/>
  <c r="J1545"/>
  <c r="J4451"/>
  <c r="J3900"/>
  <c r="J2383"/>
  <c r="J3115"/>
  <c r="J2652"/>
  <c r="BK1677"/>
  <c r="BK892"/>
  <c r="J1853"/>
  <c r="BK1528"/>
  <c r="J652"/>
  <c r="J3097"/>
  <c r="BK2661"/>
  <c r="BK3851"/>
  <c r="J3150"/>
  <c i="3" r="BK638"/>
  <c r="BK584"/>
  <c r="J176"/>
  <c r="J680"/>
  <c r="BK215"/>
  <c r="J204"/>
  <c r="J266"/>
  <c r="J591"/>
  <c r="J690"/>
  <c i="4" r="J275"/>
  <c r="BK336"/>
  <c r="BK126"/>
  <c r="BK302"/>
  <c r="J389"/>
  <c r="J361"/>
  <c i="5" r="BK499"/>
  <c r="BK382"/>
  <c r="J558"/>
  <c r="J377"/>
  <c r="BK170"/>
  <c r="J553"/>
  <c r="J333"/>
  <c r="BK459"/>
  <c r="BK224"/>
  <c r="J504"/>
  <c r="J487"/>
  <c i="8" r="J368"/>
  <c r="J413"/>
  <c r="BK425"/>
  <c r="BK416"/>
  <c i="9" r="BK416"/>
  <c r="J387"/>
  <c r="J223"/>
  <c r="J269"/>
  <c i="2" r="BK3228"/>
  <c r="BK2851"/>
  <c r="BK1993"/>
  <c r="BK372"/>
  <c r="J3083"/>
  <c r="J2640"/>
  <c r="BK1821"/>
  <c r="BK3528"/>
  <c r="J3160"/>
  <c r="J2083"/>
  <c r="BK273"/>
  <c r="BK3230"/>
  <c r="BK4518"/>
  <c r="J3920"/>
  <c r="J3432"/>
  <c r="BK3150"/>
  <c r="BK2994"/>
  <c r="J2636"/>
  <c r="BK2103"/>
  <c r="J211"/>
  <c r="J3475"/>
  <c r="BK2871"/>
  <c r="J1682"/>
  <c r="J728"/>
  <c r="BK3108"/>
  <c r="BK2639"/>
  <c r="J2006"/>
  <c r="J1483"/>
  <c r="J179"/>
  <c r="BK3221"/>
  <c r="BK2817"/>
  <c r="J2404"/>
  <c r="J3389"/>
  <c r="J2903"/>
  <c r="BK2637"/>
  <c r="BK1736"/>
  <c r="J343"/>
  <c r="J4365"/>
  <c r="BK3920"/>
  <c r="BK3588"/>
  <c r="BK3483"/>
  <c r="J3136"/>
  <c i="3" r="J507"/>
  <c r="J448"/>
  <c r="BK373"/>
  <c r="BK497"/>
  <c r="BK702"/>
  <c r="J714"/>
  <c r="BK495"/>
  <c r="BK529"/>
  <c r="BK333"/>
  <c r="BK463"/>
  <c r="BK610"/>
  <c r="BK559"/>
  <c i="4" r="J251"/>
  <c r="J180"/>
  <c r="BK289"/>
  <c r="J321"/>
  <c r="J393"/>
  <c i="5" r="BK317"/>
  <c r="J153"/>
  <c r="BK445"/>
  <c r="J180"/>
  <c r="J566"/>
  <c r="BK504"/>
  <c r="BK200"/>
  <c r="BK357"/>
  <c r="J205"/>
  <c r="BK402"/>
  <c r="J484"/>
  <c r="BK246"/>
  <c i="6" r="BK253"/>
  <c r="J338"/>
  <c r="J388"/>
  <c r="J469"/>
  <c r="BK408"/>
  <c r="J260"/>
  <c r="J478"/>
  <c r="BK510"/>
  <c r="BK228"/>
  <c r="J504"/>
  <c r="BK328"/>
  <c i="7" r="J742"/>
  <c r="BK653"/>
  <c r="BK239"/>
  <c r="BK465"/>
  <c r="J133"/>
  <c r="BK689"/>
  <c r="BK720"/>
  <c r="BK324"/>
  <c r="BK205"/>
  <c r="BK523"/>
  <c r="BK747"/>
  <c r="J390"/>
  <c i="8" r="BK415"/>
  <c r="J384"/>
  <c r="BK239"/>
  <c r="J308"/>
  <c i="9" r="J181"/>
  <c r="J272"/>
  <c r="J115"/>
  <c r="BK188"/>
  <c r="BK449"/>
  <c r="BK144"/>
  <c i="10" r="J150"/>
  <c r="BK224"/>
  <c r="J214"/>
  <c i="11" r="J469"/>
  <c r="J497"/>
  <c r="BK402"/>
  <c r="BK287"/>
  <c r="J97"/>
  <c r="J527"/>
  <c r="BK569"/>
  <c r="J306"/>
  <c r="BK363"/>
  <c i="12" r="J105"/>
  <c i="13" r="BK90"/>
  <c i="14" r="BK194"/>
  <c r="J204"/>
  <c r="J130"/>
  <c r="BK334"/>
  <c r="BK195"/>
  <c r="BK183"/>
  <c r="BK344"/>
  <c r="J351"/>
  <c r="J158"/>
  <c r="BK263"/>
  <c i="15" r="J108"/>
  <c r="BK98"/>
  <c i="16" r="J180"/>
  <c r="BK153"/>
  <c r="BK130"/>
  <c r="BK129"/>
  <c i="17" r="BK156"/>
  <c i="18" r="BK91"/>
  <c r="BK120"/>
  <c r="BK119"/>
  <c i="19" r="J111"/>
  <c r="BK121"/>
  <c r="BK167"/>
  <c r="BK141"/>
  <c r="J121"/>
  <c i="20" r="BK112"/>
  <c r="J145"/>
  <c r="BK104"/>
  <c i="2" r="J633"/>
  <c r="BK2199"/>
  <c r="J1583"/>
  <c r="J476"/>
  <c r="J3611"/>
  <c r="BK3043"/>
  <c r="J2184"/>
  <c r="BK4532"/>
  <c r="BK3013"/>
  <c r="J2427"/>
  <c r="J759"/>
  <c r="J4465"/>
  <c r="BK3959"/>
  <c r="J3601"/>
  <c r="BK3339"/>
  <c r="J3068"/>
  <c r="J2418"/>
  <c r="J1153"/>
  <c r="BK3117"/>
  <c r="BK1899"/>
  <c r="BK1121"/>
  <c r="BK3200"/>
  <c r="BK2934"/>
  <c r="J2364"/>
  <c r="BK1659"/>
  <c r="BK154"/>
  <c r="BK1486"/>
  <c r="BK4416"/>
  <c r="BK3658"/>
  <c r="BK3452"/>
  <c r="J3161"/>
  <c i="4" r="BK333"/>
  <c r="BK275"/>
  <c r="BK348"/>
  <c i="5" r="J501"/>
  <c r="BK111"/>
  <c r="J372"/>
  <c r="J461"/>
  <c r="BK539"/>
  <c r="BK284"/>
  <c r="BK524"/>
  <c r="J405"/>
  <c r="BK596"/>
  <c r="J343"/>
  <c i="6" r="J412"/>
  <c r="J384"/>
  <c r="BK256"/>
  <c r="J270"/>
  <c r="BK478"/>
  <c r="J470"/>
  <c r="J317"/>
  <c r="J350"/>
  <c r="J281"/>
  <c r="BK405"/>
  <c r="BK340"/>
  <c i="7" r="BK504"/>
  <c r="BK711"/>
  <c r="J668"/>
  <c r="J343"/>
  <c r="BK358"/>
  <c r="J778"/>
  <c r="BK369"/>
  <c r="J525"/>
  <c r="BK777"/>
  <c r="J254"/>
  <c r="BK213"/>
  <c i="8" r="J337"/>
  <c r="J342"/>
  <c i="9" r="J393"/>
  <c r="BK514"/>
  <c r="BK569"/>
  <c r="BK263"/>
  <c r="J622"/>
  <c i="10" r="BK135"/>
  <c r="BK157"/>
  <c i="11" r="J421"/>
  <c r="J368"/>
  <c r="BK476"/>
  <c r="J450"/>
  <c r="BK310"/>
  <c r="BK624"/>
  <c r="J326"/>
  <c r="J107"/>
  <c i="13" r="J101"/>
  <c i="14" r="J222"/>
  <c r="BK198"/>
  <c r="BK323"/>
  <c i="17" r="BK118"/>
  <c i="18" r="BK134"/>
  <c r="J119"/>
  <c r="J91"/>
  <c r="J98"/>
  <c r="BK113"/>
  <c r="J112"/>
  <c i="19" r="J164"/>
  <c r="BK106"/>
  <c r="BK117"/>
  <c r="J128"/>
  <c r="J150"/>
  <c r="BK102"/>
  <c r="J156"/>
  <c r="BK134"/>
  <c r="J96"/>
  <c r="BK156"/>
  <c r="BK115"/>
  <c i="20" r="BK165"/>
  <c r="BK159"/>
  <c r="BK139"/>
  <c r="J99"/>
  <c r="BK113"/>
  <c r="BK120"/>
  <c r="J116"/>
  <c r="J131"/>
  <c i="2" r="J3431"/>
  <c r="J3106"/>
  <c r="BK3248"/>
  <c r="J3081"/>
  <c r="J2972"/>
  <c r="J2685"/>
  <c r="J2077"/>
  <c r="J1677"/>
  <c r="BK417"/>
  <c r="J4457"/>
  <c r="J3095"/>
  <c r="BK2634"/>
  <c i="3" r="BK420"/>
  <c r="BK433"/>
  <c r="BK596"/>
  <c r="J490"/>
  <c i="4" r="BK123"/>
  <c r="J134"/>
  <c r="J206"/>
  <c r="BK308"/>
  <c i="5" r="J445"/>
  <c r="J515"/>
  <c r="J312"/>
  <c r="J506"/>
  <c r="J475"/>
  <c r="BK243"/>
  <c r="BK576"/>
  <c r="J495"/>
  <c r="BK427"/>
  <c r="BK363"/>
  <c r="J106"/>
  <c r="J414"/>
  <c r="BK490"/>
  <c r="J171"/>
  <c i="6" r="J472"/>
  <c r="BK294"/>
  <c r="BK138"/>
  <c r="BK197"/>
  <c r="BK173"/>
  <c r="BK373"/>
  <c r="J239"/>
  <c r="J337"/>
  <c r="J462"/>
  <c i="7" r="J339"/>
  <c r="J611"/>
  <c r="BK229"/>
  <c r="J517"/>
  <c r="BK583"/>
  <c r="J628"/>
  <c r="BK774"/>
  <c r="J785"/>
  <c r="J711"/>
  <c r="J176"/>
  <c r="J523"/>
  <c r="J213"/>
  <c i="8" r="J461"/>
  <c r="BK405"/>
  <c r="J416"/>
  <c r="J233"/>
  <c i="9" r="BK215"/>
  <c r="BK555"/>
  <c r="J524"/>
  <c r="J517"/>
  <c r="J372"/>
  <c r="J103"/>
  <c i="10" r="J138"/>
  <c r="BK116"/>
  <c r="BK237"/>
  <c i="11" r="J510"/>
  <c r="J134"/>
  <c r="BK530"/>
  <c r="BK356"/>
  <c r="J476"/>
  <c r="J572"/>
  <c r="BK257"/>
  <c r="BK134"/>
  <c r="J460"/>
  <c i="13" r="BK101"/>
  <c i="14" r="J184"/>
  <c r="J199"/>
  <c r="BK159"/>
  <c r="J285"/>
  <c r="J333"/>
  <c r="BK244"/>
  <c r="BK288"/>
  <c r="BK119"/>
  <c i="15" r="BK125"/>
  <c i="16" r="J113"/>
  <c r="J144"/>
  <c r="J108"/>
  <c i="17" r="BK145"/>
  <c i="18" r="J123"/>
  <c r="J101"/>
  <c i="19" r="BK129"/>
  <c r="BK165"/>
  <c r="BK132"/>
  <c i="20" r="BK140"/>
  <c r="BK126"/>
  <c r="BK106"/>
  <c i="2" r="BK3242"/>
  <c r="BK2440"/>
  <c r="J1091"/>
  <c r="BK3311"/>
  <c r="J2133"/>
  <c r="J3732"/>
  <c r="BK3460"/>
  <c r="BK2525"/>
  <c r="J1555"/>
  <c r="J3329"/>
  <c r="J3121"/>
  <c r="J3917"/>
  <c r="J3477"/>
  <c r="BK3064"/>
  <c r="J4646"/>
  <c r="BK3898"/>
  <c r="J3483"/>
  <c r="J3251"/>
  <c r="BK2535"/>
  <c r="J582"/>
  <c r="BK2847"/>
  <c r="BK2083"/>
  <c r="J750"/>
  <c r="BK3036"/>
  <c r="BK2296"/>
  <c r="BK645"/>
  <c r="BK3217"/>
  <c r="J2548"/>
  <c r="BK1597"/>
  <c r="BK3419"/>
  <c r="BK3089"/>
  <c i="3" r="J434"/>
  <c r="BK363"/>
  <c r="BK579"/>
  <c r="J408"/>
  <c r="J338"/>
  <c i="4" r="BK368"/>
  <c r="BK160"/>
  <c r="BK238"/>
  <c r="J348"/>
  <c r="J208"/>
  <c i="5" r="BK437"/>
  <c r="BK320"/>
  <c r="BK486"/>
  <c r="J272"/>
  <c r="J559"/>
  <c r="J351"/>
  <c r="BK291"/>
  <c r="BK106"/>
  <c r="BK501"/>
  <c r="J457"/>
  <c r="BK370"/>
  <c r="J565"/>
  <c r="J318"/>
  <c r="BK515"/>
  <c r="BK294"/>
  <c r="J347"/>
  <c i="6" r="BK265"/>
  <c r="J394"/>
  <c r="BK488"/>
  <c r="J344"/>
  <c r="J294"/>
  <c r="BK321"/>
  <c r="J537"/>
  <c r="BK225"/>
  <c r="J227"/>
  <c r="BK277"/>
  <c r="J211"/>
  <c i="7" r="BK590"/>
  <c r="BK525"/>
  <c r="BK616"/>
  <c r="BK160"/>
  <c r="J377"/>
  <c r="J548"/>
  <c r="J383"/>
  <c r="BK490"/>
  <c r="J463"/>
  <c r="J553"/>
  <c r="BK261"/>
  <c i="8" r="J290"/>
  <c r="BK477"/>
  <c r="J486"/>
  <c r="BK263"/>
  <c i="9" r="BK384"/>
  <c r="J237"/>
  <c r="J494"/>
  <c r="J171"/>
  <c r="J556"/>
  <c r="BK604"/>
  <c i="10" r="BK153"/>
  <c r="J122"/>
  <c r="BK120"/>
  <c i="11" r="J483"/>
  <c r="J269"/>
  <c r="J443"/>
  <c r="BK621"/>
  <c r="BK602"/>
  <c r="J338"/>
  <c r="J391"/>
  <c i="13" r="J97"/>
  <c i="14" r="J160"/>
  <c r="BK199"/>
  <c r="BK191"/>
  <c r="J256"/>
  <c r="BK338"/>
  <c r="BK112"/>
  <c r="J317"/>
  <c r="J323"/>
  <c r="J117"/>
  <c r="BK184"/>
  <c i="15" r="BK104"/>
  <c r="BK100"/>
  <c i="16" r="J182"/>
  <c r="BK206"/>
  <c r="BK128"/>
  <c r="J170"/>
  <c r="BK100"/>
  <c i="17" r="BK180"/>
  <c r="J161"/>
  <c r="J124"/>
  <c r="J175"/>
  <c r="BK113"/>
  <c i="18" r="BK101"/>
  <c r="BK118"/>
  <c i="19" r="BK112"/>
  <c r="J177"/>
  <c r="J154"/>
  <c r="J109"/>
  <c i="20" r="BK143"/>
  <c r="J138"/>
  <c i="2" r="J3379"/>
  <c r="J2968"/>
  <c r="BK2628"/>
  <c r="J1814"/>
  <c r="J4651"/>
  <c r="J3006"/>
  <c r="BK1713"/>
  <c r="BK3559"/>
  <c r="J3053"/>
  <c r="J2649"/>
  <c r="BK1463"/>
  <c r="BK306"/>
  <c r="BK3772"/>
  <c r="J3489"/>
  <c r="J3055"/>
  <c r="BK2541"/>
  <c r="BK322"/>
  <c r="BK4184"/>
  <c r="J3785"/>
  <c r="J3377"/>
  <c r="BK2960"/>
  <c r="BK1724"/>
  <c r="BK502"/>
  <c r="J2895"/>
  <c r="BK2623"/>
  <c r="BK1344"/>
  <c r="J3425"/>
  <c r="J2420"/>
  <c r="J705"/>
  <c r="J3099"/>
  <c r="J2616"/>
  <c r="J1393"/>
  <c r="BK4398"/>
  <c r="BK3567"/>
  <c r="J3235"/>
  <c i="3" r="BK623"/>
  <c r="J332"/>
  <c r="BK323"/>
  <c r="J684"/>
  <c r="J623"/>
  <c r="BK224"/>
  <c r="J150"/>
  <c i="4" r="J289"/>
  <c r="BK155"/>
  <c r="BK345"/>
  <c r="BK324"/>
  <c r="J148"/>
  <c i="5" r="BK311"/>
  <c r="J374"/>
  <c r="BK578"/>
  <c r="J529"/>
  <c r="BK117"/>
  <c r="J458"/>
  <c r="BK196"/>
  <c r="BK361"/>
  <c r="J539"/>
  <c r="J157"/>
  <c i="6" r="J466"/>
  <c r="J266"/>
  <c r="BK242"/>
  <c r="J305"/>
  <c r="BK362"/>
  <c r="BK453"/>
  <c r="BK527"/>
  <c r="BK332"/>
  <c i="7" r="J473"/>
  <c r="J460"/>
  <c r="J745"/>
  <c r="BK274"/>
  <c r="J407"/>
  <c r="J629"/>
  <c r="BK611"/>
  <c r="BK566"/>
  <c r="BK767"/>
  <c i="8" r="J123"/>
  <c i="9" r="J655"/>
  <c r="J168"/>
  <c r="BK663"/>
  <c i="10" r="J157"/>
  <c i="11" r="BK495"/>
  <c r="BK342"/>
  <c r="J257"/>
  <c r="BK484"/>
  <c r="BK548"/>
  <c r="BK611"/>
  <c r="BK297"/>
  <c r="BK507"/>
  <c r="J359"/>
  <c r="J168"/>
  <c i="13" r="J98"/>
  <c i="14" r="BK164"/>
  <c r="BK139"/>
  <c r="BK281"/>
  <c r="BK310"/>
  <c r="J273"/>
  <c r="J280"/>
  <c r="BK280"/>
  <c r="BK146"/>
  <c r="BK260"/>
  <c i="15" r="BK127"/>
  <c r="BK128"/>
  <c r="BK111"/>
  <c i="16" r="BK139"/>
  <c r="J206"/>
  <c r="J157"/>
  <c r="J175"/>
  <c r="BK133"/>
  <c r="J161"/>
  <c i="17" r="J116"/>
  <c r="J153"/>
  <c i="18" r="BK123"/>
  <c r="BK121"/>
  <c i="19" r="BK114"/>
  <c r="BK151"/>
  <c r="J144"/>
  <c i="20" r="J161"/>
  <c r="BK142"/>
  <c i="2" r="J3202"/>
  <c r="BK2827"/>
  <c r="J4536"/>
  <c r="BK1712"/>
  <c r="J708"/>
  <c r="J4437"/>
  <c r="BK3621"/>
  <c r="BK3314"/>
  <c r="BK2690"/>
  <c r="BK1621"/>
  <c r="J630"/>
  <c r="BK3112"/>
  <c r="J3112"/>
  <c r="J2471"/>
  <c r="J1428"/>
  <c r="J4474"/>
  <c r="BK3678"/>
  <c r="J3417"/>
  <c r="BK2600"/>
  <c r="J2125"/>
  <c r="J3030"/>
  <c r="J2355"/>
  <c r="BK1850"/>
  <c r="J1434"/>
  <c r="BK3407"/>
  <c r="BK3002"/>
  <c r="BK2527"/>
  <c r="J1289"/>
  <c r="J2934"/>
  <c r="J2249"/>
  <c r="J1572"/>
  <c r="J479"/>
  <c r="BK3198"/>
  <c r="J1821"/>
  <c r="BK4656"/>
  <c r="BK2792"/>
  <c r="BK2143"/>
  <c r="BK1444"/>
  <c r="BK620"/>
  <c r="J4174"/>
  <c r="J157"/>
  <c r="J4656"/>
  <c r="J3609"/>
  <c r="BK3513"/>
  <c r="J3369"/>
  <c r="J3043"/>
  <c r="BK2432"/>
  <c r="J1625"/>
  <c r="BK3610"/>
  <c r="BK3454"/>
  <c r="J724"/>
  <c r="BK3149"/>
  <c r="J671"/>
  <c r="BK1709"/>
  <c r="BK588"/>
  <c r="BK3197"/>
  <c r="BK2666"/>
  <c r="J1789"/>
  <c i="4" r="BK251"/>
  <c r="J391"/>
  <c r="J126"/>
  <c i="5" r="J438"/>
  <c r="J555"/>
  <c r="J534"/>
  <c r="BK496"/>
  <c r="J348"/>
  <c r="J426"/>
  <c r="BK157"/>
  <c r="J473"/>
  <c r="J270"/>
  <c r="J368"/>
  <c i="6" r="BK513"/>
  <c r="J481"/>
  <c r="J262"/>
  <c r="J216"/>
  <c r="J444"/>
  <c r="J551"/>
  <c r="BK384"/>
  <c r="BK327"/>
  <c r="BK424"/>
  <c i="7" r="J239"/>
  <c r="BK414"/>
  <c r="BK722"/>
  <c r="J118"/>
  <c r="J121"/>
  <c r="J773"/>
  <c r="J615"/>
  <c r="J774"/>
  <c r="BK482"/>
  <c r="J572"/>
  <c r="BK144"/>
  <c r="BK686"/>
  <c r="BK284"/>
  <c r="BK327"/>
  <c i="8" r="BK498"/>
  <c r="BK250"/>
  <c r="BK133"/>
  <c r="BK313"/>
  <c r="J287"/>
  <c i="9" r="BK405"/>
  <c r="J635"/>
  <c r="BK455"/>
  <c r="BK465"/>
  <c r="BK193"/>
  <c r="BK467"/>
  <c r="BK491"/>
  <c r="J647"/>
  <c r="BK396"/>
  <c r="BK96"/>
  <c r="J438"/>
  <c r="BK568"/>
  <c r="BK226"/>
  <c r="BK660"/>
  <c r="BK363"/>
  <c r="BK630"/>
  <c i="10" r="J161"/>
  <c r="J192"/>
  <c r="J113"/>
  <c r="BK151"/>
  <c r="J140"/>
  <c r="J211"/>
  <c i="11" r="BK483"/>
  <c r="J370"/>
  <c r="J545"/>
  <c r="BK398"/>
  <c r="J212"/>
  <c r="J223"/>
  <c r="J374"/>
  <c r="J123"/>
  <c r="BK264"/>
  <c r="J104"/>
  <c r="J349"/>
  <c i="13" r="J111"/>
  <c i="14" r="BK197"/>
  <c r="J211"/>
  <c r="J314"/>
  <c r="BK259"/>
  <c r="J278"/>
  <c r="J169"/>
  <c i="15" r="BK105"/>
  <c i="16" r="BK174"/>
  <c r="J138"/>
  <c r="BK165"/>
  <c r="BK156"/>
  <c i="17" r="J180"/>
  <c r="BK114"/>
  <c i="18" r="J111"/>
  <c r="BK102"/>
  <c i="19" r="J138"/>
  <c r="J100"/>
  <c i="20" r="J142"/>
  <c r="J124"/>
  <c i="2" r="J3127"/>
  <c r="BK1572"/>
  <c r="J4601"/>
  <c r="J3008"/>
  <c r="J2196"/>
  <c r="BK1593"/>
  <c r="BK657"/>
  <c r="J4444"/>
  <c r="J3678"/>
  <c r="BK3393"/>
  <c r="BK2595"/>
  <c r="BK1461"/>
  <c r="BK304"/>
  <c r="J3117"/>
  <c r="J4320"/>
  <c r="J3423"/>
  <c r="BK2836"/>
  <c r="BK1961"/>
  <c r="BK349"/>
  <c r="BK4072"/>
  <c r="BK3612"/>
  <c r="BK3440"/>
  <c r="J3126"/>
  <c r="BK1733"/>
  <c r="J3074"/>
  <c r="BK2392"/>
  <c r="BK2929"/>
  <c r="J2122"/>
  <c r="J813"/>
  <c r="J3243"/>
  <c r="BK2891"/>
  <c r="J1600"/>
  <c r="BK258"/>
  <c r="J3869"/>
  <c r="BK3413"/>
  <c r="BK3363"/>
  <c i="3" r="BK482"/>
  <c r="J400"/>
  <c r="J588"/>
  <c r="J552"/>
  <c r="BK689"/>
  <c r="J702"/>
  <c r="J685"/>
  <c i="4" r="BK144"/>
  <c r="J336"/>
  <c i="5" r="J573"/>
  <c r="J398"/>
  <c r="J516"/>
  <c r="BK305"/>
  <c r="BK565"/>
  <c r="J344"/>
  <c r="BK326"/>
  <c r="J442"/>
  <c r="J183"/>
  <c r="BK467"/>
  <c r="J213"/>
  <c r="BK334"/>
  <c i="6" r="BK507"/>
  <c r="BK320"/>
  <c r="J258"/>
  <c r="BK231"/>
  <c r="BK208"/>
  <c r="J205"/>
  <c r="J272"/>
  <c r="BK323"/>
  <c r="J522"/>
  <c i="7" r="J433"/>
  <c r="J277"/>
  <c r="BK451"/>
  <c r="BK169"/>
  <c r="BK477"/>
  <c r="BK484"/>
  <c r="BK697"/>
  <c r="BK725"/>
  <c r="J419"/>
  <c r="J678"/>
  <c r="J198"/>
  <c r="BK428"/>
  <c i="8" r="J495"/>
  <c r="BK451"/>
  <c r="J377"/>
  <c r="BK423"/>
  <c r="J267"/>
  <c i="9" r="BK168"/>
  <c r="BK231"/>
  <c r="BK500"/>
  <c r="BK115"/>
  <c i="10" r="BK175"/>
  <c r="J135"/>
  <c r="BK235"/>
  <c i="11" r="BK460"/>
  <c r="BK536"/>
  <c r="BK109"/>
  <c r="J538"/>
  <c r="J397"/>
  <c r="J524"/>
  <c r="J449"/>
  <c i="12" r="J94"/>
  <c r="BK94"/>
  <c i="13" r="J89"/>
  <c i="14" r="BK180"/>
  <c r="J159"/>
  <c r="J112"/>
  <c r="BK331"/>
  <c r="J176"/>
  <c r="J166"/>
  <c r="J257"/>
  <c r="BK121"/>
  <c r="BK246"/>
  <c r="J253"/>
  <c r="BK325"/>
  <c r="BK208"/>
  <c r="BK165"/>
  <c i="15" r="J117"/>
  <c r="J104"/>
  <c i="16" r="BK187"/>
  <c r="J194"/>
  <c r="J146"/>
  <c r="BK105"/>
  <c i="17" r="J189"/>
  <c r="J168"/>
  <c r="BK155"/>
  <c r="BK132"/>
  <c r="BK184"/>
  <c r="J132"/>
  <c i="18" r="J109"/>
  <c i="19" r="BK177"/>
  <c i="2" r="J2817"/>
  <c r="BK1393"/>
  <c r="BK3371"/>
  <c r="J1402"/>
  <c r="BK4362"/>
  <c r="J3873"/>
  <c r="J2443"/>
  <c r="BK542"/>
  <c r="BK3017"/>
  <c r="BK2077"/>
  <c r="BK1489"/>
  <c r="BK3355"/>
  <c r="BK1662"/>
  <c r="J223"/>
  <c r="BK2896"/>
  <c r="BK2430"/>
  <c r="BK3622"/>
  <c r="J3325"/>
  <c i="3" r="BK439"/>
  <c r="J365"/>
  <c r="J380"/>
  <c r="J483"/>
  <c r="J375"/>
  <c r="J652"/>
  <c r="BK647"/>
  <c r="BK614"/>
  <c i="4" r="J242"/>
  <c r="BK314"/>
  <c r="BK284"/>
  <c r="BK232"/>
  <c r="J338"/>
  <c i="5" r="J513"/>
  <c r="J354"/>
  <c r="BK139"/>
  <c r="BK327"/>
  <c r="BK193"/>
  <c r="J483"/>
  <c r="BK468"/>
  <c r="J139"/>
  <c r="BK384"/>
  <c r="BK559"/>
  <c r="J304"/>
  <c r="J441"/>
  <c i="6" r="BK278"/>
  <c r="BK431"/>
  <c r="J448"/>
  <c r="BK236"/>
  <c r="BK537"/>
  <c i="7" r="J345"/>
  <c r="BK266"/>
  <c r="BK510"/>
  <c r="BK781"/>
  <c r="J283"/>
  <c r="BK387"/>
  <c r="J281"/>
  <c i="8" r="BK368"/>
  <c r="BK224"/>
  <c r="BK308"/>
  <c r="J319"/>
  <c i="9" r="J608"/>
  <c r="BK627"/>
  <c i="2" r="J3265"/>
  <c r="BK2984"/>
  <c r="BK2434"/>
  <c r="J638"/>
  <c r="J3403"/>
  <c r="BK2728"/>
  <c r="J2103"/>
  <c r="BK3870"/>
  <c r="BK3436"/>
  <c r="BK3006"/>
  <c r="J1662"/>
  <c r="BK813"/>
  <c r="J3393"/>
  <c r="J3218"/>
  <c r="BK4446"/>
  <c r="J4067"/>
  <c r="J3618"/>
  <c r="J3519"/>
  <c r="BK3333"/>
  <c r="J2833"/>
  <c r="BK2581"/>
  <c r="J1989"/>
  <c r="BK354"/>
  <c r="J3532"/>
  <c r="J3249"/>
  <c r="BK2789"/>
  <c r="BK1729"/>
  <c r="J690"/>
  <c r="J2734"/>
  <c r="BK1843"/>
  <c r="BK1409"/>
  <c r="BK3401"/>
  <c r="BK2995"/>
  <c r="BK2507"/>
  <c r="BK165"/>
  <c r="BK3079"/>
  <c r="BK2857"/>
  <c r="BK2375"/>
  <c r="BK1567"/>
  <c r="BK378"/>
  <c r="BK3788"/>
  <c r="J3525"/>
  <c r="BK3237"/>
  <c r="J3231"/>
  <c i="3" r="BK329"/>
  <c r="BK257"/>
  <c r="BK116"/>
  <c r="BK599"/>
  <c r="J466"/>
  <c r="BK276"/>
  <c r="J517"/>
  <c r="BK490"/>
  <c r="J627"/>
  <c r="BK200"/>
  <c r="BK145"/>
  <c r="BK292"/>
  <c i="4" r="BK137"/>
  <c r="BK255"/>
  <c r="BK179"/>
  <c i="5" r="J288"/>
  <c r="BK482"/>
  <c r="BK309"/>
  <c r="J481"/>
  <c r="J388"/>
  <c r="BK556"/>
  <c r="J381"/>
  <c r="BK555"/>
  <c r="BK179"/>
  <c r="BK407"/>
  <c r="J152"/>
  <c i="6" r="BK296"/>
  <c r="J282"/>
  <c r="J253"/>
  <c r="BK243"/>
  <c r="J439"/>
  <c r="J207"/>
  <c r="BK246"/>
  <c r="BK348"/>
  <c r="J438"/>
  <c r="J501"/>
  <c r="BK263"/>
  <c i="7" r="BK341"/>
  <c r="J393"/>
  <c r="BK558"/>
  <c r="J737"/>
  <c r="BK398"/>
  <c r="J403"/>
  <c r="J527"/>
  <c r="BK333"/>
  <c r="J326"/>
  <c i="8" r="J480"/>
  <c r="J237"/>
  <c r="J103"/>
  <c r="BK387"/>
  <c r="BK257"/>
  <c i="9" r="BK240"/>
  <c r="J455"/>
  <c r="J469"/>
  <c r="J534"/>
  <c r="J666"/>
  <c r="BK217"/>
  <c r="J144"/>
  <c i="10" r="J144"/>
  <c r="BK97"/>
  <c i="11" r="BK411"/>
  <c r="BK236"/>
  <c r="J495"/>
  <c r="BK465"/>
  <c r="J552"/>
  <c r="BK573"/>
  <c r="J597"/>
  <c r="BK377"/>
  <c r="J324"/>
  <c i="12" r="BK105"/>
  <c i="13" r="BK91"/>
  <c i="14" r="J305"/>
  <c r="BK196"/>
  <c r="J284"/>
  <c r="J334"/>
  <c r="BK158"/>
  <c r="BK279"/>
  <c r="BK185"/>
  <c i="15" r="BK120"/>
  <c i="16" r="J177"/>
  <c r="J158"/>
  <c r="J168"/>
  <c r="BK120"/>
  <c i="17" r="BK128"/>
  <c i="18" r="J129"/>
  <c r="BK100"/>
  <c i="19" r="BK122"/>
  <c r="J157"/>
  <c i="20" r="BK148"/>
  <c r="BK145"/>
  <c r="BK107"/>
  <c i="2" r="BK741"/>
  <c r="BK4377"/>
  <c r="J1489"/>
  <c r="BK197"/>
  <c r="BK3552"/>
  <c r="J3159"/>
  <c r="J1875"/>
  <c r="BK4649"/>
  <c r="BK2985"/>
  <c r="BK2630"/>
  <c r="J1311"/>
  <c r="BK4328"/>
  <c r="J3867"/>
  <c r="J3592"/>
  <c r="BK3421"/>
  <c r="BK3010"/>
  <c r="BK1997"/>
  <c r="BK630"/>
  <c r="BK2979"/>
  <c r="J1840"/>
  <c r="BK759"/>
  <c r="BK3341"/>
  <c r="J2664"/>
  <c r="BK1722"/>
  <c r="BK1349"/>
  <c r="BK2139"/>
  <c r="J484"/>
  <c r="J3879"/>
  <c r="BK3519"/>
  <c r="BK3373"/>
  <c i="3" r="BK483"/>
  <c r="J474"/>
  <c r="J309"/>
  <c r="BK182"/>
  <c r="BK231"/>
  <c i="4" r="J343"/>
  <c r="J263"/>
  <c r="BK370"/>
  <c i="5" r="BK544"/>
  <c r="J315"/>
  <c r="BK514"/>
  <c r="BK319"/>
  <c r="BK301"/>
  <c r="J444"/>
  <c r="J236"/>
  <c r="BK492"/>
  <c r="BK169"/>
  <c r="BK258"/>
  <c i="6" r="J516"/>
  <c r="BK456"/>
  <c r="J176"/>
  <c r="J310"/>
  <c r="BK300"/>
  <c r="BK501"/>
  <c r="BK341"/>
  <c r="BK224"/>
  <c r="J334"/>
  <c r="J144"/>
  <c i="7" r="J430"/>
  <c r="J117"/>
  <c r="J284"/>
  <c r="BK695"/>
  <c r="J581"/>
  <c r="BK694"/>
  <c r="BK745"/>
  <c r="BK241"/>
  <c r="J274"/>
  <c r="J205"/>
  <c r="BK393"/>
  <c i="8" r="J466"/>
  <c r="BK375"/>
  <c r="J354"/>
  <c i="9" r="BK579"/>
  <c r="BK266"/>
  <c r="J263"/>
  <c r="BK103"/>
  <c r="BK269"/>
  <c i="10" r="J184"/>
  <c r="BK142"/>
  <c i="11" r="J463"/>
  <c r="J279"/>
  <c r="J328"/>
  <c r="BK502"/>
  <c r="BK576"/>
  <c r="BK161"/>
  <c i="12" r="J129"/>
  <c i="14" r="BK261"/>
  <c r="BK230"/>
  <c r="BK135"/>
  <c r="J100"/>
  <c r="BK176"/>
  <c r="BK111"/>
  <c i="15" r="BK136"/>
  <c i="16" r="J120"/>
  <c r="BK182"/>
  <c r="J139"/>
  <c r="J160"/>
  <c r="BK138"/>
  <c i="17" r="J165"/>
  <c r="BK135"/>
  <c i="2" r="BK3327"/>
  <c r="BK2802"/>
  <c r="BK2284"/>
  <c r="J1693"/>
  <c r="BK765"/>
  <c r="BK4646"/>
  <c r="BK3224"/>
  <c r="J2800"/>
  <c r="J2478"/>
  <c r="J228"/>
  <c r="BK3822"/>
  <c r="J1690"/>
  <c r="J769"/>
  <c r="J4422"/>
  <c r="J3666"/>
  <c r="J3529"/>
  <c r="J3175"/>
  <c r="J514"/>
  <c r="J4433"/>
  <c r="J3885"/>
  <c r="BK3508"/>
  <c r="J3073"/>
  <c r="J2515"/>
  <c r="BK1547"/>
  <c r="J2199"/>
  <c r="J3145"/>
  <c r="BK2768"/>
  <c r="J226"/>
  <c r="J3086"/>
  <c r="BK2853"/>
  <c r="J2296"/>
  <c r="BK1428"/>
  <c r="BK211"/>
  <c r="J4075"/>
  <c r="BK3666"/>
  <c r="BK3516"/>
  <c r="J3405"/>
  <c r="J3240"/>
  <c i="3" r="BK693"/>
  <c r="BK480"/>
  <c r="BK606"/>
  <c r="BK355"/>
  <c r="J279"/>
  <c r="J660"/>
  <c r="BK539"/>
  <c i="4" r="J247"/>
  <c r="BK261"/>
  <c r="BK148"/>
  <c r="BK384"/>
  <c i="5" r="J434"/>
  <c r="J562"/>
  <c r="J375"/>
  <c r="J547"/>
  <c r="BK386"/>
  <c r="BK307"/>
  <c r="J550"/>
  <c r="J460"/>
  <c r="J371"/>
  <c r="J221"/>
  <c r="J439"/>
  <c r="J199"/>
  <c r="BK461"/>
  <c r="BK204"/>
  <c i="6" r="BK509"/>
  <c r="BK419"/>
  <c r="J233"/>
  <c r="BK449"/>
  <c r="J358"/>
  <c r="BK482"/>
  <c r="J450"/>
  <c r="BK524"/>
  <c r="J220"/>
  <c r="BK161"/>
  <c i="7" r="J381"/>
  <c r="BK750"/>
  <c r="J293"/>
  <c r="BK651"/>
  <c r="J665"/>
  <c r="J532"/>
  <c r="J626"/>
  <c r="BK761"/>
  <c r="J787"/>
  <c r="J317"/>
  <c r="BK480"/>
  <c r="BK124"/>
  <c i="8" r="BK246"/>
  <c r="BK292"/>
  <c r="BK105"/>
  <c r="BK278"/>
  <c i="9" r="J660"/>
  <c r="J603"/>
  <c r="J260"/>
  <c r="BK614"/>
  <c r="BK655"/>
  <c r="J606"/>
  <c i="10" r="J189"/>
  <c r="BK199"/>
  <c r="BK161"/>
  <c i="11" r="BK391"/>
  <c r="J348"/>
  <c r="BK413"/>
  <c r="J395"/>
  <c r="BK269"/>
  <c r="BK616"/>
  <c r="BK339"/>
  <c r="BK341"/>
  <c r="BK407"/>
  <c i="12" r="BK96"/>
  <c i="13" r="J109"/>
  <c i="14" r="BK123"/>
  <c r="BK312"/>
  <c r="BK299"/>
  <c r="J106"/>
  <c r="J261"/>
  <c r="J241"/>
  <c r="J124"/>
  <c i="15" r="BK137"/>
  <c i="16" r="J195"/>
  <c r="J151"/>
  <c r="BK155"/>
  <c i="17" r="J183"/>
  <c r="J99"/>
  <c i="18" r="J126"/>
  <c i="19" r="BK163"/>
  <c r="J162"/>
  <c r="J102"/>
  <c i="20" r="BK157"/>
  <c r="J121"/>
  <c r="J112"/>
  <c i="2" r="J3100"/>
  <c r="BK2864"/>
  <c r="J2266"/>
  <c r="BK821"/>
  <c r="BK4484"/>
  <c r="J2780"/>
  <c r="J237"/>
  <c r="BK3192"/>
  <c r="BK2471"/>
  <c r="BK999"/>
  <c r="BK3142"/>
  <c r="BK4428"/>
  <c r="BK3598"/>
  <c r="J3361"/>
  <c r="J1528"/>
  <c r="J200"/>
  <c r="J4065"/>
  <c r="BK3644"/>
  <c r="J3504"/>
  <c r="J3080"/>
  <c r="J2595"/>
  <c r="J1938"/>
  <c r="BK671"/>
  <c r="J3119"/>
  <c r="BK2687"/>
  <c r="BK1054"/>
  <c r="J122"/>
  <c r="BK2949"/>
  <c r="J2065"/>
  <c r="J734"/>
  <c r="J3357"/>
  <c r="BK2868"/>
  <c r="J1834"/>
  <c r="BK3477"/>
  <c i="3" r="J516"/>
  <c r="J420"/>
  <c r="J698"/>
  <c r="BK315"/>
  <c r="J269"/>
  <c i="4" r="J224"/>
  <c r="J210"/>
  <c r="BK228"/>
  <c r="BK210"/>
  <c r="BK306"/>
  <c r="J123"/>
  <c i="5" r="J384"/>
  <c r="BK144"/>
  <c r="BK379"/>
  <c r="J147"/>
  <c r="BK388"/>
  <c r="BK308"/>
  <c r="J579"/>
  <c r="BK529"/>
  <c r="J428"/>
  <c r="BK257"/>
  <c r="BK474"/>
  <c r="BK160"/>
  <c r="J418"/>
  <c r="BK546"/>
  <c i="6" r="BK452"/>
  <c r="J461"/>
  <c r="J171"/>
  <c r="J236"/>
  <c r="J228"/>
  <c r="BK271"/>
  <c r="BK218"/>
  <c r="BK248"/>
  <c r="J251"/>
  <c r="BK343"/>
  <c r="BK472"/>
  <c r="J483"/>
  <c i="7" r="J233"/>
  <c r="BK153"/>
  <c r="BK281"/>
  <c r="BK561"/>
  <c r="BK534"/>
  <c r="J150"/>
  <c r="BK665"/>
  <c r="BK129"/>
  <c r="BK150"/>
  <c r="J268"/>
  <c r="J488"/>
  <c r="J192"/>
  <c i="8" r="J362"/>
  <c r="BK137"/>
  <c r="J292"/>
  <c r="BK346"/>
  <c i="9" r="J212"/>
  <c r="BK349"/>
  <c r="BK529"/>
  <c r="BK243"/>
  <c r="J381"/>
  <c r="J215"/>
  <c r="J207"/>
  <c r="J339"/>
  <c i="10" r="J209"/>
  <c r="BK128"/>
  <c r="J132"/>
  <c i="11" r="BK540"/>
  <c r="BK223"/>
  <c r="J507"/>
  <c r="J346"/>
  <c r="BK397"/>
  <c r="BK426"/>
  <c i="13" r="BK103"/>
  <c i="14" r="BK342"/>
  <c r="BK222"/>
  <c r="J156"/>
  <c r="J303"/>
  <c r="BK115"/>
  <c r="J128"/>
  <c r="BK351"/>
  <c r="J287"/>
  <c r="BK258"/>
  <c i="15" r="BK101"/>
  <c r="J102"/>
  <c i="16" r="BK173"/>
  <c r="BK96"/>
  <c r="J133"/>
  <c r="BK192"/>
  <c r="BK118"/>
  <c i="17" r="J191"/>
  <c r="J176"/>
  <c r="J166"/>
  <c r="J154"/>
  <c r="J129"/>
  <c r="BK108"/>
  <c r="BK149"/>
  <c i="18" r="BK115"/>
  <c r="BK125"/>
  <c i="19" r="BK143"/>
  <c r="BK133"/>
  <c r="J143"/>
  <c r="J104"/>
  <c r="BK116"/>
  <c i="20" r="BK109"/>
  <c r="J107"/>
  <c i="2" r="J3220"/>
  <c r="BK3155"/>
  <c r="BK2805"/>
  <c r="J1982"/>
  <c r="BK380"/>
  <c r="BK3103"/>
  <c r="BK2087"/>
  <c r="BK1405"/>
  <c r="J3259"/>
  <c r="BK2734"/>
  <c r="J1585"/>
  <c r="BK246"/>
  <c r="BK4407"/>
  <c r="BK3549"/>
  <c r="J3421"/>
  <c r="BK2603"/>
  <c r="BK1434"/>
  <c r="J4266"/>
  <c r="J3630"/>
  <c r="J3463"/>
  <c r="BK3065"/>
  <c r="BK799"/>
  <c r="BK3121"/>
  <c r="BK2672"/>
  <c r="BK1685"/>
  <c r="BK202"/>
  <c r="J2284"/>
  <c r="BK1638"/>
  <c r="BK263"/>
  <c r="J3027"/>
  <c r="BK2669"/>
  <c r="BK479"/>
  <c r="BK4022"/>
  <c r="BK3463"/>
  <c r="BK3080"/>
  <c i="3" r="BK386"/>
  <c r="J482"/>
  <c r="J141"/>
  <c r="J575"/>
  <c r="BK594"/>
  <c r="J712"/>
  <c r="J221"/>
  <c r="J272"/>
  <c i="4" r="J326"/>
  <c r="J232"/>
  <c r="J292"/>
  <c r="J282"/>
  <c r="J255"/>
  <c i="5" r="J396"/>
  <c r="BK424"/>
  <c r="BK168"/>
  <c r="J407"/>
  <c r="J350"/>
  <c r="J544"/>
  <c r="J292"/>
  <c r="J432"/>
  <c r="J111"/>
  <c r="J223"/>
  <c i="6" r="BK366"/>
  <c r="BK317"/>
  <c r="BK334"/>
  <c r="J329"/>
  <c r="J405"/>
  <c r="BK344"/>
  <c r="BK493"/>
  <c r="BK165"/>
  <c r="J556"/>
  <c i="7" r="J324"/>
  <c r="BK326"/>
  <c r="J579"/>
  <c r="J140"/>
  <c r="BK233"/>
  <c r="J127"/>
  <c r="J286"/>
  <c r="J498"/>
  <c r="BK314"/>
  <c r="BK473"/>
  <c i="8" r="BK265"/>
  <c i="9" r="BK441"/>
  <c r="BK220"/>
  <c r="BK489"/>
  <c i="10" r="BK154"/>
  <c i="11" r="J446"/>
  <c r="BK371"/>
  <c r="J354"/>
  <c r="BK267"/>
  <c r="J289"/>
  <c r="BK480"/>
  <c r="J578"/>
  <c r="J363"/>
  <c r="BK446"/>
  <c i="12" r="BK129"/>
  <c i="13" r="J108"/>
  <c i="14" r="J237"/>
  <c r="BK101"/>
  <c r="J310"/>
  <c r="J123"/>
  <c i="17" r="BK167"/>
  <c i="2" r="BK3672"/>
  <c r="J3239"/>
  <c r="J2605"/>
  <c r="J1532"/>
  <c r="J3385"/>
  <c r="BK4457"/>
  <c r="J2814"/>
  <c r="BK894"/>
  <c r="BK4259"/>
  <c r="BK3609"/>
  <c r="BK3448"/>
  <c r="BK725"/>
  <c r="BK4454"/>
  <c r="BK2193"/>
  <c r="BK4365"/>
  <c r="BK2605"/>
  <c r="BK1869"/>
  <c r="J2996"/>
  <c r="BK3235"/>
  <c r="BK4069"/>
  <c r="J3642"/>
  <c r="BK3540"/>
  <c r="J3448"/>
  <c r="BK3261"/>
  <c r="BK3091"/>
  <c r="BK2575"/>
  <c r="BK2128"/>
  <c r="J502"/>
  <c r="BK3522"/>
  <c r="J3085"/>
  <c r="BK410"/>
  <c r="BK2971"/>
  <c r="J189"/>
  <c r="BK1817"/>
  <c r="J1063"/>
  <c r="BK3293"/>
  <c r="J2949"/>
  <c r="BK1633"/>
  <c r="BK665"/>
  <c i="3" r="J252"/>
  <c r="BK234"/>
  <c r="J394"/>
  <c r="J445"/>
  <c r="BK625"/>
  <c r="J572"/>
  <c r="J454"/>
  <c r="BK309"/>
  <c r="BK160"/>
  <c r="BK434"/>
  <c i="4" r="J166"/>
  <c r="BK166"/>
  <c r="J238"/>
  <c r="J179"/>
  <c r="BK257"/>
  <c r="BK245"/>
  <c i="5" r="J413"/>
  <c r="J240"/>
  <c r="J467"/>
  <c r="J532"/>
  <c r="J380"/>
  <c r="J508"/>
  <c r="J527"/>
  <c r="BK155"/>
  <c r="J336"/>
  <c i="6" r="J400"/>
  <c r="J218"/>
  <c r="BK371"/>
  <c r="J375"/>
  <c r="J353"/>
  <c r="J408"/>
  <c r="J340"/>
  <c r="J554"/>
  <c r="BK460"/>
  <c i="7" r="BK606"/>
  <c r="BK449"/>
  <c r="J475"/>
  <c r="BK577"/>
  <c r="BK678"/>
  <c r="J153"/>
  <c r="BK763"/>
  <c r="J455"/>
  <c r="BK622"/>
  <c r="BK773"/>
  <c r="J292"/>
  <c r="J740"/>
  <c r="BK405"/>
  <c r="J289"/>
  <c i="8" r="J455"/>
  <c r="J330"/>
  <c r="BK408"/>
  <c r="BK461"/>
  <c r="J300"/>
  <c i="11" r="BK524"/>
  <c r="BK123"/>
  <c r="BK545"/>
  <c r="J386"/>
  <c i="14" r="J259"/>
  <c r="J283"/>
  <c r="J270"/>
  <c r="J103"/>
  <c r="J275"/>
  <c r="BK265"/>
  <c r="J157"/>
  <c i="15" r="J134"/>
  <c i="16" r="J187"/>
  <c r="BK193"/>
  <c r="J105"/>
  <c r="BK169"/>
  <c r="J103"/>
  <c i="17" r="BK161"/>
  <c i="18" r="J131"/>
  <c r="J122"/>
  <c i="19" r="BK103"/>
  <c r="BK175"/>
  <c r="J118"/>
  <c i="20" r="J165"/>
  <c r="J140"/>
  <c r="J96"/>
  <c i="2" r="J1729"/>
  <c r="J635"/>
  <c r="BK3377"/>
  <c r="BK2753"/>
  <c r="BK1710"/>
  <c r="J616"/>
  <c r="J3896"/>
  <c r="J3228"/>
  <c r="J2504"/>
  <c r="BK1575"/>
  <c r="J674"/>
  <c r="J3270"/>
  <c r="J4620"/>
  <c r="BK3471"/>
  <c r="BK3134"/>
  <c r="J2696"/>
  <c r="J1709"/>
  <c r="J4272"/>
  <c r="J3597"/>
  <c r="J3272"/>
  <c r="J2071"/>
  <c r="BK743"/>
  <c r="J2857"/>
  <c r="BK2019"/>
  <c r="BK2061"/>
  <c r="BK1541"/>
  <c r="BK3213"/>
  <c r="BK2545"/>
  <c r="J349"/>
  <c r="BK4182"/>
  <c r="BK3474"/>
  <c r="BK3184"/>
  <c i="3" r="J610"/>
  <c r="BK504"/>
  <c r="J173"/>
  <c r="BK169"/>
  <c r="BK295"/>
  <c r="BK526"/>
  <c r="J617"/>
  <c i="4" r="J297"/>
  <c r="J331"/>
  <c r="BK140"/>
  <c i="5" r="J334"/>
  <c r="J472"/>
  <c r="J263"/>
  <c r="BK495"/>
  <c r="BK449"/>
  <c r="J195"/>
  <c r="BK411"/>
  <c r="BK209"/>
  <c r="J404"/>
  <c r="BK538"/>
  <c i="6" r="BK444"/>
  <c r="J411"/>
  <c r="J459"/>
  <c r="J390"/>
  <c r="J360"/>
  <c r="J372"/>
  <c r="BK182"/>
  <c r="J271"/>
  <c r="BK153"/>
  <c i="7" r="BK292"/>
  <c r="BK755"/>
  <c r="BK364"/>
  <c r="BK602"/>
  <c r="BK245"/>
  <c r="BK329"/>
  <c r="BK753"/>
  <c r="BK633"/>
  <c r="BK469"/>
  <c r="J764"/>
  <c r="BK335"/>
  <c r="BK293"/>
  <c i="8" r="J423"/>
  <c r="J205"/>
  <c r="J311"/>
  <c i="9" r="BK623"/>
  <c r="J467"/>
  <c r="BK393"/>
  <c r="J228"/>
  <c r="BK181"/>
  <c i="10" r="BK122"/>
  <c r="J198"/>
  <c i="11" r="BK299"/>
  <c r="BK463"/>
  <c r="BK349"/>
  <c r="J239"/>
  <c r="J465"/>
  <c r="J335"/>
  <c r="J291"/>
  <c i="13" r="J99"/>
  <c i="14" r="BK204"/>
  <c r="BK129"/>
  <c r="BK345"/>
  <c r="J258"/>
  <c r="J341"/>
  <c r="BK340"/>
  <c r="J192"/>
  <c r="BK339"/>
  <c r="J126"/>
  <c r="BK293"/>
  <c r="BK283"/>
  <c r="J149"/>
  <c i="15" r="J126"/>
  <c r="J101"/>
  <c i="16" r="BK159"/>
  <c r="J116"/>
  <c r="BK116"/>
  <c r="J134"/>
  <c r="J145"/>
  <c i="17" r="J172"/>
  <c r="J157"/>
  <c r="J134"/>
  <c r="J118"/>
  <c r="BK157"/>
  <c i="18" r="BK133"/>
  <c i="19" r="BK118"/>
  <c r="J107"/>
  <c i="20" r="BK168"/>
  <c r="J155"/>
  <c r="J100"/>
  <c i="2" r="BK3249"/>
  <c r="J2798"/>
  <c r="BK2358"/>
  <c r="J692"/>
  <c r="J3254"/>
  <c r="BK2786"/>
  <c r="J2080"/>
  <c r="BK3618"/>
  <c r="J3173"/>
  <c r="BK2572"/>
  <c r="J753"/>
  <c r="J3552"/>
  <c r="J1896"/>
  <c r="J4269"/>
  <c r="J3133"/>
  <c i="3" r="BK422"/>
  <c r="BK554"/>
  <c r="J396"/>
  <c r="BK523"/>
  <c r="J441"/>
  <c r="J488"/>
  <c r="BK430"/>
  <c i="4" r="J267"/>
  <c r="BK224"/>
  <c r="BK359"/>
  <c r="BK298"/>
  <c r="J387"/>
  <c i="5" r="J554"/>
  <c r="J420"/>
  <c r="BK208"/>
  <c r="BK439"/>
  <c r="BK235"/>
  <c r="BK513"/>
  <c r="J361"/>
  <c r="BK364"/>
  <c r="BK585"/>
  <c r="BK148"/>
  <c r="J399"/>
  <c r="BK566"/>
  <c r="J208"/>
  <c i="6" r="BK324"/>
  <c r="J234"/>
  <c r="BK303"/>
  <c r="J348"/>
  <c r="BK211"/>
  <c i="7" r="BK563"/>
  <c r="BK648"/>
  <c r="J662"/>
  <c r="BK789"/>
  <c r="J556"/>
  <c r="J137"/>
  <c r="BK224"/>
  <c i="8" r="J501"/>
  <c r="BK446"/>
  <c r="BK480"/>
  <c r="J305"/>
  <c i="9" r="BK617"/>
  <c r="J471"/>
  <c r="BK650"/>
  <c i="2" r="J3213"/>
  <c r="BK3014"/>
  <c r="BK2252"/>
  <c r="BK1505"/>
  <c r="BK3325"/>
  <c r="J2997"/>
  <c r="BK2520"/>
  <c r="BK1651"/>
  <c r="J3608"/>
  <c r="J3122"/>
  <c r="BK2480"/>
  <c r="J1557"/>
  <c r="BK750"/>
  <c r="J3323"/>
  <c r="J3124"/>
  <c r="BK4231"/>
  <c r="BK3732"/>
  <c r="BK3545"/>
  <c r="BK3115"/>
  <c r="J2679"/>
  <c r="J396"/>
  <c r="J3488"/>
  <c r="J3153"/>
  <c r="J2731"/>
  <c r="J2369"/>
  <c r="J1541"/>
  <c r="BK560"/>
  <c r="J3040"/>
  <c r="BK2407"/>
  <c r="BK1670"/>
  <c r="BK685"/>
  <c r="BK223"/>
  <c r="BK3146"/>
  <c r="BK2643"/>
  <c r="BK2037"/>
  <c r="BK3204"/>
  <c r="J2939"/>
  <c r="BK2136"/>
  <c r="J894"/>
  <c r="J4454"/>
  <c i="3" r="BK332"/>
  <c r="BK474"/>
  <c r="J433"/>
  <c i="4" r="BK361"/>
  <c r="BK113"/>
  <c r="BK163"/>
  <c r="J261"/>
  <c i="5" r="J499"/>
  <c r="BK261"/>
  <c r="BK580"/>
  <c r="J393"/>
  <c r="BK337"/>
  <c r="BK592"/>
  <c r="J313"/>
  <c r="J489"/>
  <c r="J567"/>
  <c r="J325"/>
  <c i="6" r="BK515"/>
  <c r="J464"/>
  <c r="BK217"/>
  <c r="BK395"/>
  <c i="7" r="BK785"/>
  <c r="BK189"/>
  <c r="BK286"/>
  <c r="BK117"/>
  <c i="8" r="J402"/>
  <c r="BK430"/>
  <c r="J316"/>
  <c i="9" r="BK608"/>
  <c r="J384"/>
  <c r="J482"/>
  <c r="BK372"/>
  <c r="J568"/>
  <c r="J302"/>
  <c r="BK212"/>
  <c i="10" r="BK217"/>
  <c r="J125"/>
  <c i="11" r="J285"/>
  <c r="J543"/>
  <c r="BK364"/>
  <c r="BK232"/>
  <c r="BK594"/>
  <c r="J627"/>
  <c r="J345"/>
  <c r="BK392"/>
  <c i="12" r="J89"/>
  <c i="14" r="BK211"/>
  <c r="J182"/>
  <c r="J313"/>
  <c r="J174"/>
  <c r="J108"/>
  <c r="J315"/>
  <c r="J274"/>
  <c r="BK150"/>
  <c i="15" r="J127"/>
  <c r="J95"/>
  <c i="16" r="BK185"/>
  <c i="20" r="J114"/>
  <c i="2" r="BK3106"/>
  <c r="J4556"/>
  <c r="BK1700"/>
  <c r="J662"/>
  <c r="BK3876"/>
  <c r="J3181"/>
  <c r="J2473"/>
  <c r="J3125"/>
  <c r="BK3954"/>
  <c r="J2824"/>
  <c r="J1997"/>
  <c r="BK390"/>
  <c r="BK4236"/>
  <c r="BK3779"/>
  <c r="J3467"/>
  <c r="BK3136"/>
  <c r="J2572"/>
  <c r="BK1483"/>
  <c r="J240"/>
  <c r="BK2720"/>
  <c r="J2037"/>
  <c r="BK1431"/>
  <c r="BK3417"/>
  <c r="BK2819"/>
  <c r="J1864"/>
  <c r="J683"/>
  <c r="J1685"/>
  <c r="BK346"/>
  <c r="BK4065"/>
  <c r="BK3565"/>
  <c r="J3261"/>
  <c i="3" r="J641"/>
  <c r="J295"/>
  <c r="J160"/>
  <c r="J301"/>
  <c r="BK685"/>
  <c r="BK184"/>
  <c r="J579"/>
  <c r="J695"/>
  <c i="4" r="BK208"/>
  <c r="BK169"/>
  <c r="BK293"/>
  <c r="J265"/>
  <c r="BK186"/>
  <c i="5" r="BK405"/>
  <c r="J286"/>
  <c r="J437"/>
  <c r="J204"/>
  <c r="J482"/>
  <c r="BK315"/>
  <c r="J468"/>
  <c r="BK359"/>
  <c r="J491"/>
  <c r="BK216"/>
  <c i="6" r="BK481"/>
  <c r="BK433"/>
  <c r="BK285"/>
  <c r="BK375"/>
  <c r="BK282"/>
  <c r="J428"/>
  <c r="BK190"/>
  <c r="BK215"/>
  <c r="J263"/>
  <c r="J303"/>
  <c r="J318"/>
  <c r="BK318"/>
  <c i="7" r="J247"/>
  <c r="BK345"/>
  <c r="J719"/>
  <c r="BK383"/>
  <c r="BK551"/>
  <c r="BK625"/>
  <c r="J312"/>
  <c r="J561"/>
  <c r="J333"/>
  <c i="8" r="J415"/>
  <c r="BK284"/>
  <c r="J340"/>
  <c i="9" r="BK162"/>
  <c r="BK129"/>
  <c r="J618"/>
  <c r="J658"/>
  <c r="J184"/>
  <c i="10" r="BK113"/>
  <c i="11" r="J151"/>
  <c r="J516"/>
  <c r="J172"/>
  <c r="BK201"/>
  <c r="J373"/>
  <c r="J594"/>
  <c r="J427"/>
  <c i="12" r="BK85"/>
  <c i="14" r="J262"/>
  <c r="BK122"/>
  <c r="J173"/>
  <c r="BK262"/>
  <c r="J255"/>
  <c i="15" r="BK96"/>
  <c r="BK91"/>
  <c i="16" r="J181"/>
  <c r="BK172"/>
  <c r="J112"/>
  <c r="J162"/>
  <c i="17" r="J187"/>
  <c i="2" r="BK3032"/>
  <c r="BK4050"/>
  <c r="BK2386"/>
  <c r="J1551"/>
  <c r="BK608"/>
  <c r="BK4601"/>
  <c r="J3622"/>
  <c r="J3409"/>
  <c r="BK1477"/>
  <c r="BK249"/>
  <c r="BK4210"/>
  <c r="J3662"/>
  <c r="BK3484"/>
  <c r="BK3188"/>
  <c r="BK2610"/>
  <c r="J1651"/>
  <c r="BK3053"/>
  <c r="BK1311"/>
  <c r="J3427"/>
  <c r="J3044"/>
  <c r="BK2685"/>
  <c r="J2014"/>
  <c r="BK1117"/>
  <c r="J4425"/>
  <c r="J3892"/>
  <c r="BK3599"/>
  <c r="J3387"/>
  <c r="J3103"/>
  <c i="3" r="J599"/>
  <c r="BK126"/>
  <c r="J664"/>
  <c r="J628"/>
  <c r="BK682"/>
  <c r="BK678"/>
  <c i="4" r="BK321"/>
  <c r="BK292"/>
  <c r="BK156"/>
  <c i="5" r="BK542"/>
  <c i="6" r="J395"/>
  <c r="J323"/>
  <c r="BK363"/>
  <c r="J370"/>
  <c r="BK171"/>
  <c r="BK401"/>
  <c r="J331"/>
  <c r="J221"/>
  <c r="J422"/>
  <c r="BK394"/>
  <c i="7" r="BK719"/>
  <c r="J502"/>
  <c r="J439"/>
  <c i="8" r="BK357"/>
  <c i="9" r="J353"/>
  <c r="J497"/>
  <c r="BK670"/>
  <c r="BK302"/>
  <c r="J226"/>
  <c r="BK647"/>
  <c r="BK485"/>
  <c i="10" r="J169"/>
  <c r="BK162"/>
  <c r="BK194"/>
  <c i="11" r="BK424"/>
  <c r="BK142"/>
  <c r="BK277"/>
  <c r="J145"/>
  <c r="BK586"/>
  <c r="BK376"/>
  <c r="J579"/>
  <c r="J295"/>
  <c r="J342"/>
  <c i="12" r="J109"/>
  <c i="14" r="BK333"/>
  <c r="BK209"/>
  <c r="J251"/>
  <c r="J201"/>
  <c r="J268"/>
  <c r="J164"/>
  <c r="J150"/>
  <c r="BK264"/>
  <c r="J194"/>
  <c i="15" r="BK139"/>
  <c r="BK102"/>
  <c r="BK126"/>
  <c i="16" r="J94"/>
  <c r="J166"/>
  <c r="BK109"/>
  <c i="17" r="BK122"/>
  <c i="18" r="BK124"/>
  <c r="J102"/>
  <c i="19" r="BK160"/>
  <c r="BK146"/>
  <c r="BK96"/>
  <c i="20" r="J148"/>
  <c i="2" r="BK3351"/>
  <c r="J3107"/>
  <c r="BK2713"/>
  <c r="BK1643"/>
  <c r="BK436"/>
  <c r="J2984"/>
  <c r="BK2065"/>
  <c r="BK3561"/>
  <c r="BK3435"/>
  <c r="J2980"/>
  <c r="BK1641"/>
  <c r="BK662"/>
  <c r="BK3259"/>
  <c r="J4259"/>
  <c r="J3610"/>
  <c r="BK3329"/>
  <c r="BK3132"/>
  <c r="J364"/>
  <c r="BK4269"/>
  <c r="J3851"/>
  <c r="J3446"/>
  <c r="J2988"/>
  <c r="J2019"/>
  <c r="J1463"/>
  <c r="BK2926"/>
  <c r="J1831"/>
  <c r="J645"/>
  <c r="BK3168"/>
  <c r="J2575"/>
  <c r="J1961"/>
  <c r="J1621"/>
  <c r="BK3085"/>
  <c r="J2756"/>
  <c r="BK2080"/>
  <c r="BK3504"/>
  <c r="BK3226"/>
  <c i="3" r="J614"/>
  <c r="BK221"/>
  <c r="J315"/>
  <c r="BK687"/>
  <c r="J570"/>
  <c r="J109"/>
  <c i="4" r="J113"/>
  <c r="BK240"/>
  <c r="J350"/>
  <c r="BK119"/>
  <c i="5" r="BK520"/>
  <c r="J218"/>
  <c r="BK399"/>
  <c r="J217"/>
  <c r="BK516"/>
  <c r="J497"/>
  <c r="J303"/>
  <c r="BK205"/>
  <c r="BK562"/>
  <c r="BK497"/>
  <c r="J386"/>
  <c r="BK156"/>
  <c r="J363"/>
  <c r="J261"/>
  <c r="BK365"/>
  <c r="J455"/>
  <c r="BK292"/>
  <c i="6" r="J401"/>
  <c r="J296"/>
  <c r="J302"/>
  <c r="J150"/>
  <c r="BK436"/>
  <c r="J200"/>
  <c r="J539"/>
  <c r="J510"/>
  <c r="J290"/>
  <c i="7" r="J651"/>
  <c r="J762"/>
  <c r="J249"/>
  <c r="BK308"/>
  <c r="BK471"/>
  <c r="BK401"/>
  <c r="BK410"/>
  <c r="J733"/>
  <c r="J643"/>
  <c r="BK607"/>
  <c r="J602"/>
  <c r="BK423"/>
  <c i="8" r="J477"/>
  <c r="BK377"/>
  <c i="11" r="BK419"/>
  <c r="J142"/>
  <c r="J242"/>
  <c r="BK94"/>
  <c r="BK423"/>
  <c i="12" r="BK109"/>
  <c i="14" r="BK113"/>
  <c r="J195"/>
  <c r="BK137"/>
  <c r="J309"/>
  <c r="BK309"/>
  <c r="J307"/>
  <c r="BK269"/>
  <c r="J254"/>
  <c r="J215"/>
  <c r="BK125"/>
  <c i="15" r="BK115"/>
  <c r="BK134"/>
  <c i="16" r="J124"/>
  <c r="BK178"/>
  <c r="J102"/>
  <c r="BK94"/>
  <c r="J149"/>
  <c i="17" r="J181"/>
  <c r="J164"/>
  <c r="J152"/>
  <c r="J137"/>
  <c r="J122"/>
  <c r="BK166"/>
  <c r="BK104"/>
  <c i="18" r="J132"/>
  <c r="J116"/>
  <c i="19" r="J171"/>
  <c r="J148"/>
  <c r="BK130"/>
  <c i="20" r="J111"/>
  <c r="J133"/>
  <c r="BK127"/>
  <c i="2" r="J3311"/>
  <c r="J3009"/>
  <c r="BK2701"/>
  <c r="BK514"/>
  <c r="BK4322"/>
  <c r="J2892"/>
  <c r="BK1840"/>
  <c r="J3600"/>
  <c r="J3347"/>
  <c r="J2851"/>
  <c r="BK1654"/>
  <c r="J378"/>
  <c r="J4487"/>
  <c r="BK3669"/>
  <c r="BK3446"/>
  <c r="BK3122"/>
  <c r="J2641"/>
  <c r="J1712"/>
  <c r="BK4437"/>
  <c r="J3870"/>
  <c r="J3490"/>
  <c r="J3155"/>
  <c r="J2010"/>
  <c r="BK692"/>
  <c r="BK3158"/>
  <c r="BK2822"/>
  <c r="J2001"/>
  <c r="BK708"/>
  <c r="BK3039"/>
  <c r="J2074"/>
  <c r="J3355"/>
  <c r="BK2852"/>
  <c r="BK2162"/>
  <c r="BK4433"/>
  <c r="J3643"/>
  <c i="5" r="BK423"/>
  <c r="BK493"/>
  <c r="BK279"/>
  <c r="J465"/>
  <c r="BK325"/>
  <c r="J476"/>
  <c r="J279"/>
  <c r="BK535"/>
  <c r="J224"/>
  <c r="J338"/>
  <c r="J193"/>
  <c i="6" r="J493"/>
  <c r="J339"/>
  <c r="J420"/>
  <c r="J240"/>
  <c r="BK446"/>
  <c i="9" r="BK125"/>
  <c r="BK255"/>
  <c i="10" r="J199"/>
  <c r="J232"/>
  <c i="11" r="J417"/>
  <c r="J530"/>
  <c r="J548"/>
  <c r="J299"/>
  <c r="BK383"/>
  <c r="BK563"/>
  <c r="BK102"/>
  <c r="BK226"/>
  <c i="14" r="BK249"/>
  <c r="BK160"/>
  <c r="BK238"/>
  <c r="BK274"/>
  <c r="BK102"/>
  <c r="BK307"/>
  <c r="BK305"/>
  <c r="BK255"/>
  <c r="BK190"/>
  <c i="15" r="J141"/>
  <c r="BK130"/>
  <c i="16" r="BK160"/>
  <c r="J131"/>
  <c r="BK195"/>
  <c r="J117"/>
  <c r="J136"/>
  <c i="17" r="J185"/>
  <c r="J108"/>
  <c i="18" r="J100"/>
  <c i="19" r="J167"/>
  <c r="J114"/>
  <c r="J152"/>
  <c r="BK95"/>
  <c i="20" r="J105"/>
  <c r="J120"/>
  <c i="2" r="J2987"/>
  <c r="J2690"/>
  <c r="BK3160"/>
  <c r="J796"/>
  <c r="BK4140"/>
  <c r="BK3459"/>
  <c r="BK2833"/>
  <c r="J1667"/>
  <c r="J762"/>
  <c r="BK3236"/>
  <c r="J3037"/>
  <c r="BK2321"/>
  <c r="J4030"/>
  <c r="BK3642"/>
  <c r="J3071"/>
  <c r="BK1687"/>
  <c r="J2395"/>
  <c r="BK796"/>
  <c r="J3349"/>
  <c r="BK2652"/>
  <c r="BK1857"/>
  <c r="J3407"/>
  <c r="J2792"/>
  <c r="J2206"/>
  <c r="BK705"/>
  <c r="J4446"/>
  <c r="BK2591"/>
  <c r="J1724"/>
  <c r="J585"/>
  <c r="J3353"/>
  <c r="J1519"/>
  <c r="J4532"/>
  <c r="BK3084"/>
  <c r="J2412"/>
  <c r="J1069"/>
  <c r="J246"/>
  <c r="J3164"/>
  <c r="BK2973"/>
  <c r="J3339"/>
  <c r="BK4556"/>
  <c r="BK2780"/>
  <c r="J1783"/>
  <c r="BK3639"/>
  <c r="BK3357"/>
  <c r="BK331"/>
  <c r="J765"/>
  <c r="BK3403"/>
  <c r="BK1583"/>
  <c r="BK175"/>
  <c r="BK2889"/>
  <c r="BK2215"/>
  <c r="BK3500"/>
  <c i="3" r="J611"/>
  <c r="J402"/>
  <c r="J275"/>
  <c r="J319"/>
  <c r="BK510"/>
  <c r="BK416"/>
  <c r="J675"/>
  <c r="BK435"/>
  <c r="J356"/>
  <c i="4" r="BK110"/>
  <c r="BK202"/>
  <c r="BK329"/>
  <c r="BK341"/>
  <c r="BK391"/>
  <c i="5" r="J510"/>
  <c r="J305"/>
  <c r="J535"/>
  <c r="J419"/>
  <c r="BK269"/>
  <c r="BK532"/>
  <c r="BK285"/>
  <c r="J512"/>
  <c r="BK394"/>
  <c r="J453"/>
  <c r="J135"/>
  <c i="6" r="BK244"/>
  <c r="J165"/>
  <c r="J257"/>
  <c r="BK469"/>
  <c r="J524"/>
  <c r="J455"/>
  <c r="BK441"/>
  <c r="BK258"/>
  <c i="7" r="BK319"/>
  <c r="BK643"/>
  <c r="BK249"/>
  <c r="J327"/>
  <c r="BK385"/>
  <c r="J544"/>
  <c r="J639"/>
  <c r="BK166"/>
  <c r="BK532"/>
  <c r="J519"/>
  <c r="BK210"/>
  <c r="J568"/>
  <c r="BK187"/>
  <c i="8" r="BK504"/>
  <c r="BK120"/>
  <c r="J349"/>
  <c r="BK483"/>
  <c r="BK103"/>
  <c i="9" r="BK618"/>
  <c r="BK179"/>
  <c r="BK142"/>
  <c r="J252"/>
  <c r="J611"/>
  <c r="J604"/>
  <c r="J465"/>
  <c r="BK534"/>
  <c r="J199"/>
  <c r="BK494"/>
  <c r="BK186"/>
  <c r="J275"/>
  <c r="BK209"/>
  <c r="BK459"/>
  <c r="J165"/>
  <c i="10" r="J110"/>
  <c r="BK221"/>
  <c r="BK198"/>
  <c r="BK104"/>
  <c r="J235"/>
  <c i="11" r="J540"/>
  <c r="J438"/>
  <c r="BK302"/>
  <c r="BK420"/>
  <c r="BK338"/>
  <c r="J102"/>
  <c r="J261"/>
  <c r="J560"/>
  <c r="BK354"/>
  <c r="BK438"/>
  <c r="J462"/>
  <c r="BK334"/>
  <c i="12" r="J85"/>
  <c i="14" r="BK341"/>
  <c r="J297"/>
  <c r="BK132"/>
  <c r="J242"/>
  <c r="BK173"/>
  <c r="BK320"/>
  <c r="BK187"/>
  <c r="BK239"/>
  <c i="15" r="J125"/>
  <c r="J132"/>
  <c i="16" r="BK107"/>
  <c r="BK188"/>
  <c r="BK140"/>
  <c i="17" r="BK109"/>
  <c r="BK124"/>
  <c i="18" r="J121"/>
  <c r="BK116"/>
  <c i="19" r="BK169"/>
  <c r="BK94"/>
  <c r="BK124"/>
  <c i="20" r="J154"/>
  <c r="BK99"/>
  <c i="2" r="BK2588"/>
  <c r="BK1424"/>
  <c r="BK4471"/>
  <c r="BK3086"/>
  <c r="J2530"/>
  <c r="J1692"/>
  <c r="J747"/>
  <c r="J216"/>
  <c r="BK3592"/>
  <c r="J3296"/>
  <c r="J3013"/>
  <c r="BK2383"/>
  <c r="BK1545"/>
  <c r="J369"/>
  <c r="BK4468"/>
  <c r="J3539"/>
  <c r="J2946"/>
  <c r="BK2401"/>
  <c r="BK1508"/>
  <c r="J4263"/>
  <c r="J3669"/>
  <c r="J3495"/>
  <c r="J3017"/>
  <c r="J1543"/>
  <c r="J172"/>
  <c r="J2765"/>
  <c r="J3035"/>
  <c r="BK1396"/>
  <c r="BK122"/>
  <c r="BK3003"/>
  <c r="J1869"/>
  <c r="BK4422"/>
  <c r="J3617"/>
  <c r="BK3100"/>
  <c i="3" r="BK620"/>
  <c r="BK359"/>
  <c r="BK568"/>
  <c r="J329"/>
  <c r="J636"/>
  <c r="BK266"/>
  <c i="4" r="BK278"/>
  <c r="BK374"/>
  <c r="J304"/>
  <c i="5" r="J443"/>
  <c r="J175"/>
  <c r="J320"/>
  <c r="J142"/>
  <c r="J425"/>
  <c r="J311"/>
  <c r="J131"/>
  <c r="BK347"/>
  <c r="J538"/>
  <c r="BK316"/>
  <c r="J436"/>
  <c r="BK218"/>
  <c i="6" r="BK292"/>
  <c r="BK251"/>
  <c r="J209"/>
  <c r="BK291"/>
  <c r="BK223"/>
  <c r="BK416"/>
  <c r="J355"/>
  <c r="J553"/>
  <c r="J458"/>
  <c i="7" r="J373"/>
  <c r="BK185"/>
  <c r="J194"/>
  <c r="BK639"/>
  <c r="BK597"/>
  <c r="BK321"/>
  <c r="J224"/>
  <c r="J208"/>
  <c i="10" r="BK138"/>
  <c i="11" r="BK471"/>
  <c r="J392"/>
  <c r="BK454"/>
  <c r="J277"/>
  <c r="BK370"/>
  <c r="J581"/>
  <c r="BK275"/>
  <c i="15" r="J120"/>
  <c r="J100"/>
  <c i="16" r="BK97"/>
  <c r="BK181"/>
  <c r="BK99"/>
  <c r="BK115"/>
  <c r="J156"/>
  <c i="17" r="BK187"/>
  <c r="BK170"/>
  <c r="BK151"/>
  <c r="J130"/>
  <c r="J113"/>
  <c r="BK164"/>
  <c r="BK100"/>
  <c i="19" r="BK153"/>
  <c r="J147"/>
  <c r="BK98"/>
  <c i="20" r="BK151"/>
  <c r="BK100"/>
  <c i="2" r="BK3375"/>
  <c r="BK3023"/>
  <c r="J2545"/>
  <c r="J1687"/>
  <c r="BK4474"/>
  <c r="J3076"/>
  <c r="BK2723"/>
  <c r="J1736"/>
  <c r="BK3728"/>
  <c r="J3454"/>
  <c r="J3003"/>
  <c r="BK2106"/>
  <c r="J398"/>
  <c r="J3276"/>
  <c r="J2361"/>
  <c r="BK585"/>
  <c r="BK4176"/>
  <c r="BK2679"/>
  <c r="BK712"/>
  <c r="BK2892"/>
  <c r="BK2369"/>
  <c r="J1352"/>
  <c r="BK169"/>
  <c r="J1811"/>
  <c r="J799"/>
  <c r="BK3369"/>
  <c r="BK2844"/>
  <c r="BK2074"/>
  <c r="BK3560"/>
  <c r="J3226"/>
  <c i="3" r="J388"/>
  <c r="J607"/>
  <c r="J554"/>
  <c r="BK477"/>
  <c r="BK597"/>
  <c r="BK324"/>
  <c r="J179"/>
  <c i="4" r="J320"/>
  <c r="J140"/>
  <c r="BK198"/>
  <c r="J116"/>
  <c r="J379"/>
  <c r="J183"/>
  <c i="5" r="J594"/>
  <c r="J276"/>
  <c r="BK397"/>
  <c r="J258"/>
  <c r="J577"/>
  <c r="BK530"/>
  <c r="J323"/>
  <c r="BK600"/>
  <c r="BK283"/>
  <c r="BK440"/>
  <c r="BK114"/>
  <c r="J170"/>
  <c i="6" r="BK462"/>
  <c r="BK345"/>
  <c r="J498"/>
  <c r="BK158"/>
  <c r="J432"/>
  <c i="7" r="BK268"/>
  <c r="J713"/>
  <c r="BK716"/>
  <c r="BK672"/>
  <c r="J276"/>
  <c r="J319"/>
  <c r="J477"/>
  <c r="BK337"/>
  <c i="8" r="BK453"/>
  <c r="BK325"/>
  <c r="J399"/>
  <c i="9" r="J643"/>
  <c r="BK232"/>
  <c r="BK451"/>
  <c r="BK444"/>
  <c i="2" r="J3314"/>
  <c r="BK2942"/>
  <c r="J2535"/>
  <c r="J1051"/>
  <c r="BK4386"/>
  <c r="J2805"/>
  <c r="J1985"/>
  <c r="BK3655"/>
  <c r="BK3431"/>
  <c r="BK2988"/>
  <c r="J1817"/>
  <c r="BK1402"/>
  <c r="J192"/>
  <c r="J3138"/>
  <c r="J4386"/>
  <c r="J3605"/>
  <c r="J3452"/>
  <c r="BK3062"/>
  <c r="BK2756"/>
  <c r="BK2410"/>
  <c r="J1420"/>
  <c r="J3563"/>
  <c r="BK3437"/>
  <c r="BK2996"/>
  <c r="J2591"/>
  <c r="J1577"/>
  <c r="BK668"/>
  <c r="BK2939"/>
  <c r="BK2206"/>
  <c r="J827"/>
  <c r="J263"/>
  <c r="J3032"/>
  <c r="BK2636"/>
  <c r="BK1985"/>
  <c r="J3038"/>
  <c r="J2819"/>
  <c r="J2461"/>
  <c r="J1349"/>
  <c r="J306"/>
  <c r="J4137"/>
  <c r="BK3649"/>
  <c r="J3559"/>
  <c r="BK3299"/>
  <c r="J3092"/>
  <c i="3" r="BK645"/>
  <c r="BK714"/>
  <c r="BK176"/>
  <c r="BK570"/>
  <c r="J336"/>
  <c r="J416"/>
  <c r="J632"/>
  <c r="J154"/>
  <c r="BK298"/>
  <c r="J234"/>
  <c r="J590"/>
  <c r="BK718"/>
  <c r="J237"/>
  <c i="4" r="J240"/>
  <c r="BK217"/>
  <c r="J155"/>
  <c r="J324"/>
  <c i="5" r="J337"/>
  <c r="BK531"/>
  <c r="J329"/>
  <c r="J149"/>
  <c r="BK444"/>
  <c r="J531"/>
  <c r="BK240"/>
  <c r="J427"/>
  <c r="BK519"/>
  <c r="J243"/>
  <c r="J357"/>
  <c r="J168"/>
  <c i="6" r="J463"/>
  <c r="J315"/>
  <c r="BK162"/>
  <c r="BK144"/>
  <c r="J214"/>
  <c r="J332"/>
  <c r="BK398"/>
  <c r="J217"/>
  <c r="J312"/>
  <c r="J223"/>
  <c i="7" r="J592"/>
  <c r="BK488"/>
  <c r="BK371"/>
  <c r="J604"/>
  <c r="J241"/>
  <c r="BK354"/>
  <c r="BK581"/>
  <c r="BK628"/>
  <c r="BK498"/>
  <c r="J217"/>
  <c i="8" r="BK300"/>
  <c r="J321"/>
  <c r="BK117"/>
  <c r="BK143"/>
  <c i="9" r="BK165"/>
  <c i="11" r="BK546"/>
  <c r="J201"/>
  <c i="13" r="BK112"/>
  <c i="14" r="BK166"/>
  <c r="BK157"/>
  <c r="J101"/>
  <c r="BK147"/>
  <c r="J316"/>
  <c r="BK330"/>
  <c r="J319"/>
  <c i="15" r="J130"/>
  <c r="J93"/>
  <c i="16" r="BK119"/>
  <c r="BK199"/>
  <c r="BK179"/>
  <c r="BK110"/>
  <c r="J122"/>
  <c i="17" r="BK116"/>
  <c i="18" r="BK104"/>
  <c r="J99"/>
  <c i="19" r="J159"/>
  <c r="J145"/>
  <c r="BK152"/>
  <c r="J142"/>
  <c r="J105"/>
  <c i="20" r="J113"/>
  <c r="J151"/>
  <c r="BK116"/>
  <c i="2" r="J3057"/>
  <c r="BK2420"/>
  <c r="J1649"/>
  <c r="BK908"/>
  <c r="BK4465"/>
  <c r="J3258"/>
  <c r="BK2774"/>
  <c r="BK1789"/>
  <c r="BK3068"/>
  <c r="BK4125"/>
  <c r="BK3081"/>
  <c r="BK2673"/>
  <c r="J1696"/>
  <c r="J232"/>
  <c r="BK4151"/>
  <c r="J3888"/>
  <c r="BK3547"/>
  <c r="J3443"/>
  <c r="J3158"/>
  <c r="J2777"/>
  <c r="BK2210"/>
  <c r="J517"/>
  <c r="J2853"/>
  <c r="BK1714"/>
  <c r="J436"/>
  <c r="BK3166"/>
  <c r="J2610"/>
  <c r="BK1694"/>
  <c r="BK597"/>
  <c i="3" r="BK488"/>
  <c i="4" r="BK282"/>
  <c r="J280"/>
  <c r="J228"/>
  <c i="6" r="BK379"/>
  <c r="BK335"/>
  <c r="J392"/>
  <c r="J153"/>
  <c r="BK298"/>
  <c r="J541"/>
  <c r="BK551"/>
  <c r="BK193"/>
  <c r="BK272"/>
  <c i="7" r="J701"/>
  <c r="J590"/>
  <c r="BK599"/>
  <c r="BK143"/>
  <c r="BK544"/>
  <c r="J147"/>
  <c r="BK430"/>
  <c r="J534"/>
  <c r="J618"/>
  <c r="J607"/>
  <c r="J504"/>
  <c r="J691"/>
  <c r="BK235"/>
  <c i="8" r="J427"/>
  <c r="J143"/>
  <c r="J120"/>
  <c r="J114"/>
  <c i="9" r="J505"/>
  <c r="BK228"/>
  <c r="BK461"/>
  <c r="BK446"/>
  <c r="BK666"/>
  <c r="BK482"/>
  <c r="J232"/>
  <c i="10" r="J107"/>
  <c r="BK192"/>
  <c r="J164"/>
  <c i="11" r="J407"/>
  <c r="J411"/>
  <c r="BK230"/>
  <c r="J533"/>
  <c r="J576"/>
  <c r="BK362"/>
  <c r="J586"/>
  <c r="BK145"/>
  <c i="12" r="J96"/>
  <c i="13" r="J90"/>
  <c i="14" r="J338"/>
  <c r="BK149"/>
  <c r="J248"/>
  <c r="BK171"/>
  <c r="J139"/>
  <c i="15" r="J119"/>
  <c r="BK99"/>
  <c i="16" r="J101"/>
  <c r="J204"/>
  <c r="BK150"/>
  <c r="J107"/>
  <c r="BK102"/>
  <c i="17" r="J148"/>
  <c i="2" r="J3327"/>
  <c r="J2768"/>
  <c r="BK2493"/>
  <c r="J1877"/>
  <c r="J1335"/>
  <c r="J354"/>
  <c r="BK4320"/>
  <c r="J3007"/>
  <c r="J2100"/>
  <c r="BK4448"/>
  <c r="BK3680"/>
  <c r="J3471"/>
  <c r="BK1058"/>
  <c i="1" r="AS59"/>
  <c i="2" r="BK3782"/>
  <c r="BK3557"/>
  <c r="BK3321"/>
  <c r="J2942"/>
  <c r="J1718"/>
  <c r="BK2548"/>
  <c r="J3196"/>
  <c r="J2985"/>
  <c r="BK717"/>
  <c r="BK3331"/>
  <c r="J3026"/>
  <c r="J2628"/>
  <c r="BK1646"/>
  <c r="J362"/>
  <c r="J4210"/>
  <c r="BK3785"/>
  <c r="J3437"/>
  <c r="J3391"/>
  <c i="3" r="BK330"/>
  <c r="J384"/>
  <c r="BK441"/>
  <c r="BK301"/>
  <c r="BK400"/>
  <c r="BK173"/>
  <c r="BK109"/>
  <c i="4" r="J195"/>
  <c r="J226"/>
  <c r="J396"/>
  <c r="BK134"/>
  <c i="5" r="BK387"/>
  <c r="J209"/>
  <c r="BK391"/>
  <c r="BK267"/>
  <c r="J470"/>
  <c r="BK452"/>
  <c r="J275"/>
  <c r="BK579"/>
  <c r="J530"/>
  <c r="BK466"/>
  <c r="J402"/>
  <c r="J160"/>
  <c r="J408"/>
  <c r="J162"/>
  <c r="BK360"/>
  <c i="6" r="J182"/>
  <c r="BK458"/>
  <c r="BK206"/>
  <c r="J298"/>
  <c r="BK232"/>
  <c r="BK467"/>
  <c r="J277"/>
  <c r="J442"/>
  <c r="J335"/>
  <c r="J513"/>
  <c r="BK483"/>
  <c r="J519"/>
  <c i="7" r="BK243"/>
  <c r="J469"/>
  <c r="BK592"/>
  <c r="J706"/>
  <c r="J314"/>
  <c r="J266"/>
  <c r="BK657"/>
  <c r="J444"/>
  <c r="J633"/>
  <c r="J261"/>
  <c r="BK407"/>
  <c r="BK317"/>
  <c i="8" r="J419"/>
  <c r="BK463"/>
  <c r="BK393"/>
  <c i="9" r="J592"/>
  <c r="J457"/>
  <c r="J142"/>
  <c r="J630"/>
  <c r="BK199"/>
  <c r="J217"/>
  <c r="BK575"/>
  <c r="BK191"/>
  <c r="J191"/>
  <c i="10" r="J153"/>
  <c r="BK91"/>
  <c r="J228"/>
  <c i="11" r="J293"/>
  <c r="BK172"/>
  <c r="BK497"/>
  <c r="J433"/>
  <c r="BK538"/>
  <c r="BK401"/>
  <c r="BK572"/>
  <c r="BK193"/>
  <c r="J118"/>
  <c i="13" r="BK97"/>
  <c i="14" r="BK167"/>
  <c r="BK328"/>
  <c r="BK289"/>
  <c r="J340"/>
  <c r="BK202"/>
  <c r="BK189"/>
  <c r="BK311"/>
  <c r="J161"/>
  <c r="J191"/>
  <c i="15" r="BK129"/>
  <c i="16" r="BK180"/>
  <c r="J128"/>
  <c i="17" r="BK112"/>
  <c r="J133"/>
  <c i="18" r="J133"/>
  <c r="J135"/>
  <c i="19" r="BK136"/>
  <c r="BK173"/>
  <c r="J122"/>
  <c r="J117"/>
  <c i="20" r="J156"/>
  <c r="J139"/>
  <c r="J132"/>
  <c i="2" r="BK3272"/>
  <c r="BK2777"/>
  <c r="BK2097"/>
  <c r="BK300"/>
  <c r="J3168"/>
  <c r="BK2676"/>
  <c r="J4085"/>
  <c r="J3522"/>
  <c r="BK3028"/>
  <c r="BK2187"/>
  <c r="J1975"/>
  <c r="J339"/>
  <c r="BK3252"/>
  <c r="J2827"/>
  <c r="J1861"/>
  <c r="BK1441"/>
  <c r="J3435"/>
  <c r="BK3008"/>
  <c r="J2466"/>
  <c r="BK687"/>
  <c r="BK3399"/>
  <c i="3" r="BK662"/>
  <c r="J298"/>
  <c r="J460"/>
  <c r="BK454"/>
  <c r="BK414"/>
  <c i="4" r="J253"/>
  <c r="J272"/>
  <c r="J368"/>
  <c r="J372"/>
  <c r="J302"/>
  <c i="5" r="BK408"/>
  <c r="J302"/>
  <c r="BK508"/>
  <c r="BK322"/>
  <c r="J571"/>
  <c r="BK458"/>
  <c r="J254"/>
  <c r="J184"/>
  <c r="BK534"/>
  <c r="BK465"/>
  <c r="BK401"/>
  <c r="J316"/>
  <c r="J524"/>
  <c r="J281"/>
  <c r="J447"/>
  <c r="BK500"/>
  <c r="J196"/>
  <c i="6" r="BK233"/>
  <c r="BK326"/>
  <c r="BK260"/>
  <c r="J288"/>
  <c r="BK391"/>
  <c r="J231"/>
  <c r="BK406"/>
  <c r="BK331"/>
  <c r="BK549"/>
  <c r="BK539"/>
  <c i="7" r="BK737"/>
  <c r="J458"/>
  <c r="J685"/>
  <c r="BK685"/>
  <c r="J335"/>
  <c r="J575"/>
  <c r="J631"/>
  <c r="J766"/>
  <c r="BK247"/>
  <c r="BK403"/>
  <c r="J321"/>
  <c r="J750"/>
  <c r="J697"/>
  <c i="8" r="BK413"/>
  <c r="BK232"/>
  <c r="BK114"/>
  <c r="J92"/>
  <c i="9" r="J461"/>
  <c r="J653"/>
  <c r="J575"/>
  <c r="J449"/>
  <c r="J125"/>
  <c r="BK502"/>
  <c r="BK171"/>
  <c r="BK139"/>
  <c i="10" r="BK180"/>
  <c r="BK232"/>
  <c i="11" r="BK324"/>
  <c r="BK207"/>
  <c r="BK490"/>
  <c r="BK285"/>
  <c r="BK433"/>
  <c r="BK367"/>
  <c r="J114"/>
  <c i="12" r="BK113"/>
  <c i="13" r="J92"/>
  <c i="14" r="J342"/>
  <c r="J170"/>
  <c r="J327"/>
  <c r="J246"/>
  <c r="J147"/>
  <c r="BK213"/>
  <c i="15" r="BK114"/>
  <c r="J113"/>
  <c i="16" r="BK146"/>
  <c r="J129"/>
  <c r="J123"/>
  <c r="BK145"/>
  <c r="BK93"/>
  <c i="17" r="BK185"/>
  <c r="J167"/>
  <c r="J149"/>
  <c r="BK131"/>
  <c r="BK120"/>
  <c r="BK158"/>
  <c r="J105"/>
  <c i="18" r="J95"/>
  <c r="BK92"/>
  <c i="19" r="BK120"/>
  <c r="BK154"/>
  <c r="J155"/>
  <c r="BK105"/>
  <c i="20" r="J146"/>
  <c r="J123"/>
  <c i="2" r="J3337"/>
  <c r="BK3034"/>
  <c r="J2533"/>
  <c r="BK1563"/>
  <c r="J3264"/>
  <c r="BK2682"/>
  <c r="BK2010"/>
  <c r="BK3652"/>
  <c r="J3474"/>
  <c r="BK3000"/>
  <c r="J1708"/>
  <c r="BK1338"/>
  <c r="J3134"/>
  <c r="BK4179"/>
  <c r="J3629"/>
  <c r="J3209"/>
  <c r="J2802"/>
  <c r="J1638"/>
  <c r="J219"/>
  <c r="BK4085"/>
  <c r="J3549"/>
  <c r="J3273"/>
  <c r="BK2703"/>
  <c r="BK1625"/>
  <c r="BK3135"/>
  <c r="J2401"/>
  <c r="BK1511"/>
  <c r="BK2952"/>
  <c r="BK1864"/>
  <c r="BK1549"/>
  <c r="BK3405"/>
  <c r="BK2932"/>
  <c r="J1733"/>
  <c r="J4322"/>
  <c r="J3613"/>
  <c r="BK3169"/>
  <c i="3" r="J603"/>
  <c r="BK680"/>
  <c r="BK712"/>
  <c r="BK507"/>
  <c r="BK410"/>
  <c r="J535"/>
  <c r="J514"/>
  <c r="J643"/>
  <c r="J121"/>
  <c i="4" r="BK247"/>
  <c r="BK213"/>
  <c r="BK312"/>
  <c r="BK116"/>
  <c i="5" r="BK475"/>
  <c r="BK275"/>
  <c r="BK396"/>
  <c r="BK552"/>
  <c r="J451"/>
  <c r="J235"/>
  <c r="J370"/>
  <c r="J596"/>
  <c r="BK166"/>
  <c r="J317"/>
  <c i="6" r="BK517"/>
  <c r="BK290"/>
  <c r="J275"/>
  <c r="J212"/>
  <c r="J419"/>
  <c r="J132"/>
  <c r="J242"/>
  <c r="BK254"/>
  <c i="7" r="J594"/>
  <c r="BK655"/>
  <c r="BK463"/>
  <c r="BK192"/>
  <c r="J310"/>
  <c r="J781"/>
  <c r="J606"/>
  <c r="J660"/>
  <c r="BK778"/>
  <c r="J209"/>
  <c r="J301"/>
  <c i="8" r="BK311"/>
  <c i="9" r="BK562"/>
  <c r="J240"/>
  <c i="10" r="BK173"/>
  <c r="J237"/>
  <c i="11" r="BK291"/>
  <c r="BK218"/>
  <c r="J423"/>
  <c r="J430"/>
  <c r="J624"/>
  <c r="J587"/>
  <c r="BK399"/>
  <c r="J410"/>
  <c r="BK328"/>
  <c i="13" r="J103"/>
  <c i="14" r="J281"/>
  <c r="J236"/>
  <c r="BK327"/>
  <c r="BK315"/>
  <c r="BK161"/>
  <c r="BK257"/>
  <c r="J250"/>
  <c r="J197"/>
  <c r="J102"/>
  <c r="BK206"/>
  <c i="15" r="J111"/>
  <c r="BK92"/>
  <c r="J110"/>
  <c i="16" r="BK106"/>
  <c r="BK176"/>
  <c r="J202"/>
  <c r="BK148"/>
  <c r="BK168"/>
  <c r="J127"/>
  <c i="17" r="BK181"/>
  <c r="J120"/>
  <c i="18" r="BK129"/>
  <c r="BK132"/>
  <c r="BK127"/>
  <c i="19" r="BK174"/>
  <c r="J173"/>
  <c r="J103"/>
  <c i="20" r="BK124"/>
  <c r="BK144"/>
  <c r="BK114"/>
  <c i="2" r="BK2895"/>
  <c r="BK4640"/>
  <c r="J3246"/>
  <c r="J1456"/>
  <c r="J617"/>
  <c r="BK3855"/>
  <c r="BK3411"/>
  <c r="J2960"/>
  <c r="BK2217"/>
  <c r="J717"/>
  <c r="J3333"/>
  <c r="BK3367"/>
  <c r="J2608"/>
  <c r="BK1538"/>
  <c r="BK4651"/>
  <c r="BK3881"/>
  <c r="J3536"/>
  <c r="J2699"/>
  <c r="BK1881"/>
  <c r="BK674"/>
  <c r="J1547"/>
  <c r="BK216"/>
  <c r="J2847"/>
  <c r="BK2100"/>
  <c r="BK1667"/>
  <c r="BK3233"/>
  <c r="J3146"/>
  <c r="J2723"/>
  <c r="BK1837"/>
  <c r="BK4624"/>
  <c r="BK3107"/>
  <c r="J2451"/>
  <c r="J1843"/>
  <c r="J951"/>
  <c r="BK4108"/>
  <c r="BK1682"/>
  <c r="BK4444"/>
  <c r="J2709"/>
  <c r="BK2054"/>
  <c r="BK912"/>
  <c r="BK157"/>
  <c r="J3036"/>
  <c r="BK2510"/>
  <c r="J3237"/>
  <c r="J2620"/>
  <c r="BK1341"/>
  <c r="J3442"/>
  <c i="3" r="BK141"/>
  <c r="BK321"/>
  <c r="J457"/>
  <c r="J477"/>
  <c r="BK550"/>
  <c r="J689"/>
  <c r="BK380"/>
  <c r="BK346"/>
  <c r="J479"/>
  <c r="BK617"/>
  <c i="4" r="J259"/>
  <c r="J352"/>
  <c r="J131"/>
  <c r="BK175"/>
  <c r="J341"/>
  <c r="BK206"/>
  <c i="5" r="BK393"/>
  <c r="J179"/>
  <c r="BK570"/>
  <c r="J364"/>
  <c r="BK146"/>
  <c r="BK348"/>
  <c r="BK434"/>
  <c r="BK174"/>
  <c r="BK222"/>
  <c i="6" r="BK370"/>
  <c r="BK288"/>
  <c r="J416"/>
  <c r="BK284"/>
  <c r="J213"/>
  <c r="BK476"/>
  <c r="J520"/>
  <c r="BK541"/>
  <c r="J494"/>
  <c i="7" r="J540"/>
  <c r="J331"/>
  <c r="BK444"/>
  <c r="J563"/>
  <c i="11" r="J366"/>
  <c r="BK387"/>
  <c i="12" r="BK100"/>
  <c i="14" r="J276"/>
  <c r="BK179"/>
  <c r="J196"/>
  <c r="BK284"/>
  <c r="J226"/>
  <c r="J127"/>
  <c r="BK192"/>
  <c i="15" r="J105"/>
  <c i="16" r="BK154"/>
  <c r="BK163"/>
  <c r="J188"/>
  <c r="BK131"/>
  <c i="17" r="BK99"/>
  <c i="18" r="J113"/>
  <c i="19" r="J115"/>
  <c r="J161"/>
  <c r="BK144"/>
  <c r="BK109"/>
  <c i="20" r="J106"/>
  <c i="2" r="J3194"/>
  <c r="BK966"/>
  <c r="BK4368"/>
  <c r="J2703"/>
  <c r="BK184"/>
  <c r="J3852"/>
  <c r="J3224"/>
  <c r="J2672"/>
  <c r="BK1456"/>
  <c r="J3132"/>
  <c r="J3248"/>
  <c r="J2618"/>
  <c r="BK1698"/>
  <c r="J487"/>
  <c r="BK3129"/>
  <c r="BK2699"/>
  <c r="J1389"/>
  <c r="BK4030"/>
  <c r="BK3495"/>
  <c r="J3063"/>
  <c i="3" r="J709"/>
  <c r="J284"/>
  <c r="BK466"/>
  <c r="J422"/>
  <c r="J504"/>
  <c r="BK591"/>
  <c r="J472"/>
  <c i="4" r="J110"/>
  <c r="J269"/>
  <c i="5" r="BK540"/>
  <c r="BK287"/>
  <c r="BK435"/>
  <c r="BK175"/>
  <c r="BK383"/>
  <c r="BK368"/>
  <c r="J578"/>
  <c r="BK277"/>
  <c r="J424"/>
  <c r="J124"/>
  <c r="J273"/>
  <c i="6" r="BK237"/>
  <c r="J363"/>
  <c r="BK450"/>
  <c r="J156"/>
  <c r="J435"/>
  <c r="J449"/>
  <c r="BK295"/>
  <c i="7" r="J574"/>
  <c r="J369"/>
  <c r="BK295"/>
  <c r="J708"/>
  <c r="BK297"/>
  <c r="J371"/>
  <c r="J770"/>
  <c r="J251"/>
  <c r="BK140"/>
  <c r="BK310"/>
  <c r="J566"/>
  <c r="BK198"/>
  <c i="8" r="BK267"/>
  <c r="BK237"/>
  <c r="BK260"/>
  <c i="9" r="BK204"/>
  <c r="J634"/>
  <c r="J399"/>
  <c i="10" r="J142"/>
  <c r="BK189"/>
  <c r="BK209"/>
  <c i="11" r="J521"/>
  <c i="14" r="J312"/>
  <c r="BK154"/>
  <c r="BK170"/>
  <c r="J264"/>
  <c r="BK252"/>
  <c r="BK172"/>
  <c r="J230"/>
  <c i="15" r="BK103"/>
  <c r="BK97"/>
  <c i="16" r="BK112"/>
  <c r="J115"/>
  <c r="BK189"/>
  <c r="J93"/>
  <c r="J121"/>
  <c i="17" r="J184"/>
  <c r="BK175"/>
  <c r="BK153"/>
  <c r="J143"/>
  <c r="J123"/>
  <c r="BK176"/>
  <c r="J112"/>
  <c i="19" r="J123"/>
  <c r="J160"/>
  <c r="J129"/>
  <c i="20" r="J157"/>
  <c r="BK132"/>
  <c i="2" r="BK3269"/>
  <c r="BK3093"/>
  <c r="J2716"/>
  <c r="BK1708"/>
  <c r="J4655"/>
  <c r="BK3026"/>
  <c r="BK2626"/>
  <c r="BK1703"/>
  <c r="J3399"/>
  <c r="J2991"/>
  <c r="BK1471"/>
  <c r="J252"/>
  <c r="BK3139"/>
  <c r="BK2093"/>
  <c r="BK339"/>
  <c r="BK4020"/>
  <c r="J2795"/>
  <c r="BK1580"/>
  <c r="J266"/>
  <c r="J2630"/>
  <c r="J1593"/>
  <c r="J322"/>
  <c r="BK1091"/>
  <c r="J3214"/>
  <c r="J2995"/>
  <c r="J2588"/>
  <c r="J3655"/>
  <c r="BK3126"/>
  <c i="3" r="J520"/>
  <c r="BK216"/>
  <c r="J321"/>
  <c i="5" r="BK313"/>
  <c r="J136"/>
  <c r="J423"/>
  <c r="BK429"/>
  <c r="BK263"/>
  <c r="BK430"/>
  <c r="J176"/>
  <c r="BK470"/>
  <c r="BK273"/>
  <c r="J298"/>
  <c i="6" r="J502"/>
  <c r="BK372"/>
  <c r="BK554"/>
  <c r="BK423"/>
  <c r="BK302"/>
  <c i="7" r="J577"/>
  <c r="BK375"/>
  <c r="J567"/>
  <c r="BK147"/>
  <c r="J670"/>
  <c r="J703"/>
  <c r="J200"/>
  <c r="J587"/>
  <c i="8" r="J239"/>
  <c r="J463"/>
  <c r="BK287"/>
  <c r="BK354"/>
  <c i="9" r="J451"/>
  <c r="J514"/>
  <c i="2" r="BK3243"/>
  <c r="BK3153"/>
  <c r="BK2783"/>
  <c r="J1575"/>
  <c r="BK4620"/>
  <c r="J2889"/>
  <c r="J2193"/>
  <c r="J3959"/>
  <c r="BK3475"/>
  <c r="J3230"/>
  <c r="J2669"/>
  <c r="J1695"/>
  <c r="J1273"/>
  <c r="J346"/>
  <c r="BK3251"/>
  <c r="J3028"/>
  <c r="BK3643"/>
  <c r="BK3467"/>
  <c r="BK3255"/>
  <c r="J2666"/>
  <c r="J1827"/>
  <c r="J665"/>
  <c r="J3545"/>
  <c r="J3268"/>
  <c r="BK3083"/>
  <c r="J2119"/>
  <c r="J1477"/>
  <c r="J256"/>
  <c r="BK3009"/>
  <c r="J1943"/>
  <c r="J3197"/>
  <c i="3" r="J600"/>
  <c r="BK520"/>
  <c r="BK394"/>
  <c r="BK448"/>
  <c r="J606"/>
  <c r="BK279"/>
  <c r="BK361"/>
  <c r="J355"/>
  <c r="J492"/>
  <c r="J687"/>
  <c i="4" r="BK189"/>
  <c r="J284"/>
  <c r="J230"/>
  <c r="BK290"/>
  <c r="J310"/>
  <c i="5" r="J212"/>
  <c r="J360"/>
  <c r="BK573"/>
  <c r="J410"/>
  <c r="BK457"/>
  <c r="J478"/>
  <c r="BK276"/>
  <c r="BK460"/>
  <c r="BK159"/>
  <c r="BK265"/>
  <c i="6" r="BK350"/>
  <c r="J488"/>
  <c r="J377"/>
  <c r="J430"/>
  <c r="BK365"/>
  <c r="J278"/>
  <c r="BK355"/>
  <c r="J534"/>
  <c r="J532"/>
  <c r="J250"/>
  <c r="BK520"/>
  <c r="BK364"/>
  <c i="7" r="J648"/>
  <c r="BK536"/>
  <c r="J758"/>
  <c r="J297"/>
  <c r="BK356"/>
  <c r="BK574"/>
  <c r="BK629"/>
  <c r="J777"/>
  <c r="BK575"/>
  <c r="J490"/>
  <c i="8" r="BK360"/>
  <c r="J375"/>
  <c r="BK319"/>
  <c i="9" r="J555"/>
  <c r="J139"/>
  <c r="J627"/>
  <c r="BK640"/>
  <c r="J266"/>
  <c r="BK184"/>
  <c i="10" r="BK166"/>
  <c r="J116"/>
  <c i="11" r="J310"/>
  <c r="J406"/>
  <c r="J186"/>
  <c r="BK114"/>
  <c r="BK613"/>
  <c r="BK608"/>
  <c r="BK410"/>
  <c r="BK414"/>
  <c r="J100"/>
  <c i="13" r="BK111"/>
  <c i="14" r="J337"/>
  <c r="BK251"/>
  <c r="J232"/>
  <c r="BK250"/>
  <c r="BK295"/>
  <c r="J260"/>
  <c r="BK248"/>
  <c r="BK237"/>
  <c r="J168"/>
  <c i="15" r="BK143"/>
  <c i="16" r="J153"/>
  <c r="J142"/>
  <c r="BK194"/>
  <c r="J109"/>
  <c i="17" r="BK143"/>
  <c r="J98"/>
  <c i="18" r="J93"/>
  <c r="J128"/>
  <c i="19" r="BK128"/>
  <c r="J163"/>
  <c r="BK157"/>
  <c r="BK113"/>
  <c r="J93"/>
  <c i="20" r="J164"/>
  <c r="BK115"/>
  <c i="2" r="BK396"/>
  <c r="BK1718"/>
  <c r="J721"/>
  <c r="J4151"/>
  <c r="J3513"/>
  <c r="J2994"/>
  <c r="BK2530"/>
  <c r="J1522"/>
  <c r="BK3044"/>
  <c r="J2480"/>
  <c r="J1850"/>
  <c r="J969"/>
  <c r="BK3385"/>
  <c r="J1058"/>
  <c r="BK3686"/>
  <c r="J3335"/>
  <c r="BK3097"/>
  <c i="3" r="J513"/>
  <c r="J182"/>
  <c r="BK306"/>
  <c r="J593"/>
  <c r="J411"/>
  <c r="J638"/>
  <c r="J550"/>
  <c i="4" r="J257"/>
  <c r="BK242"/>
  <c r="BK372"/>
  <c r="BK386"/>
  <c i="5" r="BK432"/>
  <c r="BK234"/>
  <c r="J412"/>
  <c r="BK488"/>
  <c r="J109"/>
  <c r="J291"/>
  <c r="BK438"/>
  <c r="J582"/>
  <c r="BK304"/>
  <c r="J150"/>
  <c i="6" r="BK470"/>
  <c r="J219"/>
  <c r="J215"/>
  <c r="BK448"/>
  <c r="J345"/>
  <c r="BK435"/>
  <c r="BK543"/>
  <c r="J232"/>
  <c i="7" r="J360"/>
  <c r="J416"/>
  <c r="BK579"/>
  <c r="J694"/>
  <c r="BK312"/>
  <c r="BK660"/>
  <c r="BK765"/>
  <c r="BK460"/>
  <c r="J347"/>
  <c r="BK513"/>
  <c r="BK668"/>
  <c i="8" r="J492"/>
  <c r="BK384"/>
  <c r="J449"/>
  <c r="J265"/>
  <c i="9" r="J110"/>
  <c r="BK635"/>
  <c r="BK197"/>
  <c r="J162"/>
  <c r="J129"/>
  <c i="10" r="BK132"/>
  <c r="J224"/>
  <c i="11" r="J94"/>
  <c r="BK366"/>
  <c r="J546"/>
  <c r="BK510"/>
  <c r="BK314"/>
  <c i="13" r="BK107"/>
  <c i="14" r="BK287"/>
  <c r="J143"/>
  <c r="J188"/>
  <c r="BK277"/>
  <c r="J291"/>
  <c i="15" r="J96"/>
  <c r="J114"/>
  <c i="16" r="J193"/>
  <c r="BK121"/>
  <c r="BK197"/>
  <c r="J96"/>
  <c r="BK113"/>
  <c i="17" r="BK172"/>
  <c i="2" r="J2375"/>
  <c r="BK3892"/>
  <c r="J1646"/>
  <c r="BK189"/>
  <c r="J4462"/>
  <c r="J3963"/>
  <c r="J3459"/>
  <c r="BK1585"/>
  <c r="J336"/>
  <c r="BK4263"/>
  <c r="J3614"/>
  <c r="J3458"/>
  <c r="J3148"/>
  <c r="J2068"/>
  <c r="J892"/>
  <c r="BK2859"/>
  <c r="J623"/>
  <c r="J3101"/>
  <c r="J2943"/>
  <c r="J2434"/>
  <c r="BK616"/>
  <c r="J4380"/>
  <c r="J3954"/>
  <c r="J3561"/>
  <c r="J3290"/>
  <c i="3" r="BK643"/>
  <c r="J184"/>
  <c r="J218"/>
  <c r="BK690"/>
  <c r="BK208"/>
  <c r="BK445"/>
  <c r="J169"/>
  <c i="4" r="J296"/>
  <c r="BK131"/>
  <c r="BK364"/>
  <c r="BK267"/>
  <c i="5" r="J319"/>
  <c r="J155"/>
  <c r="BK221"/>
  <c r="J446"/>
  <c r="J301"/>
  <c r="J200"/>
  <c r="BK567"/>
  <c r="BK487"/>
  <c r="BK410"/>
  <c r="BK343"/>
  <c r="BK594"/>
  <c r="J293"/>
  <c r="BK108"/>
  <c r="BK330"/>
  <c i="6" r="BK480"/>
  <c r="BK402"/>
  <c r="BK281"/>
  <c r="J249"/>
  <c r="BK141"/>
  <c r="BK438"/>
  <c r="BK529"/>
  <c r="BK222"/>
  <c r="BK264"/>
  <c r="BK490"/>
  <c r="BK337"/>
  <c i="7" r="J181"/>
  <c r="BK682"/>
  <c r="J686"/>
  <c r="J465"/>
  <c r="J412"/>
  <c r="J789"/>
  <c r="BK381"/>
  <c r="BK343"/>
  <c r="J220"/>
  <c r="BK347"/>
  <c r="BK209"/>
  <c i="8" r="BK432"/>
  <c r="BK373"/>
  <c r="J489"/>
  <c r="BK316"/>
  <c i="9" r="J204"/>
  <c r="BK453"/>
  <c i="11" r="BK516"/>
  <c r="J371"/>
  <c i="12" r="BK89"/>
  <c i="14" r="BK224"/>
  <c r="J185"/>
  <c r="BK145"/>
  <c r="J187"/>
  <c r="J277"/>
  <c r="J267"/>
  <c r="BK297"/>
  <c i="15" r="BK112"/>
  <c r="BK119"/>
  <c i="16" r="J169"/>
  <c r="BK98"/>
  <c r="BK166"/>
  <c i="17" r="J171"/>
  <c i="18" r="BK131"/>
  <c r="J118"/>
  <c i="19" r="J108"/>
  <c r="BK179"/>
  <c r="BK155"/>
  <c i="20" r="BK121"/>
  <c r="J125"/>
  <c i="2" r="BK3347"/>
  <c r="BK2974"/>
  <c r="BK1978"/>
  <c r="BK4425"/>
  <c r="BK3022"/>
  <c r="BK2220"/>
  <c r="J3966"/>
  <c r="J3002"/>
  <c r="BK1689"/>
  <c r="BK340"/>
  <c r="J4484"/>
  <c r="J3652"/>
  <c r="BK2395"/>
  <c r="J1691"/>
  <c r="BK208"/>
  <c r="BK3037"/>
  <c r="BK2674"/>
  <c r="J1409"/>
  <c r="J3110"/>
  <c i="3" r="BK532"/>
  <c r="J470"/>
  <c r="J594"/>
  <c i="4" r="J308"/>
  <c r="BK331"/>
  <c r="J290"/>
  <c r="J294"/>
  <c r="J293"/>
  <c r="J374"/>
  <c i="5" r="BK480"/>
  <c r="BK270"/>
  <c r="BK340"/>
  <c r="J533"/>
  <c r="J416"/>
  <c r="BK376"/>
  <c r="J233"/>
  <c r="BK571"/>
  <c r="J519"/>
  <c r="BK413"/>
  <c r="BK212"/>
  <c r="J397"/>
  <c r="BK127"/>
  <c r="BK581"/>
  <c r="J257"/>
  <c i="6" r="J378"/>
  <c r="BK229"/>
  <c r="J190"/>
  <c r="BK442"/>
  <c r="BK400"/>
  <c r="J559"/>
  <c r="J138"/>
  <c r="BK213"/>
  <c r="J431"/>
  <c r="J326"/>
  <c r="J285"/>
  <c i="7" r="J349"/>
  <c r="J243"/>
  <c r="BK691"/>
  <c r="J682"/>
  <c r="BK618"/>
  <c r="BK770"/>
  <c r="J783"/>
  <c r="BK181"/>
  <c r="BK443"/>
  <c r="BK304"/>
  <c i="8" r="J446"/>
  <c r="J346"/>
  <c r="BK340"/>
  <c r="J360"/>
  <c i="9" r="BK387"/>
  <c r="J209"/>
  <c r="J479"/>
  <c r="J511"/>
  <c r="BK275"/>
  <c r="BK438"/>
  <c r="J550"/>
  <c i="10" r="J180"/>
  <c r="BK169"/>
  <c i="11" r="BK478"/>
  <c r="J376"/>
  <c r="BK450"/>
  <c r="BK322"/>
  <c r="BK579"/>
  <c r="J566"/>
  <c r="BK182"/>
  <c r="J109"/>
  <c i="13" r="BK95"/>
  <c i="14" r="J208"/>
  <c r="BK273"/>
  <c r="J148"/>
  <c r="BK186"/>
  <c r="J214"/>
  <c r="BK254"/>
  <c r="BK349"/>
  <c r="J200"/>
  <c r="J299"/>
  <c i="15" r="BK124"/>
  <c r="J143"/>
  <c r="BK108"/>
  <c i="16" r="J199"/>
  <c r="J126"/>
  <c r="J173"/>
  <c r="J143"/>
  <c r="BK134"/>
  <c i="17" r="BK183"/>
  <c r="J169"/>
  <c r="J135"/>
  <c r="BK105"/>
  <c r="J131"/>
  <c i="18" r="BK90"/>
  <c r="BK94"/>
  <c i="2" r="J1486"/>
  <c r="J3434"/>
  <c r="J2967"/>
  <c i="1" r="AS69"/>
  <c i="2" r="J2674"/>
  <c r="J2031"/>
  <c r="J4649"/>
  <c r="BK3903"/>
  <c r="BK3529"/>
  <c r="J3084"/>
  <c r="BK2361"/>
  <c r="J3098"/>
  <c r="BK1877"/>
  <c r="J300"/>
  <c r="BK3096"/>
  <c r="BK2641"/>
  <c r="J1714"/>
  <c r="J1338"/>
  <c r="BK2980"/>
  <c r="J2389"/>
  <c r="BK816"/>
  <c r="J3855"/>
  <c r="J3415"/>
  <c i="3" r="J718"/>
  <c r="J390"/>
  <c r="BK338"/>
  <c r="J245"/>
  <c r="BK272"/>
  <c r="BK705"/>
  <c i="4" r="J312"/>
  <c r="BK253"/>
  <c r="BK180"/>
  <c r="J377"/>
  <c r="J306"/>
  <c i="5" r="BK509"/>
  <c r="BK162"/>
  <c r="J307"/>
  <c r="J500"/>
  <c r="BK484"/>
  <c r="J283"/>
  <c r="BK390"/>
  <c r="J502"/>
  <c r="BK421"/>
  <c i="6" r="BK270"/>
  <c r="J452"/>
  <c r="J246"/>
  <c r="BK368"/>
  <c r="J496"/>
  <c r="BK202"/>
  <c r="BK305"/>
  <c r="BK168"/>
  <c i="7" r="BK764"/>
  <c r="BK196"/>
  <c r="J237"/>
  <c r="J305"/>
  <c r="BK733"/>
  <c r="BK699"/>
  <c r="J771"/>
  <c r="BK419"/>
  <c r="J245"/>
  <c r="BK467"/>
  <c r="J616"/>
  <c r="J495"/>
  <c i="9" r="BK457"/>
  <c r="J562"/>
  <c r="J670"/>
  <c i="10" r="J147"/>
  <c i="11" r="J322"/>
  <c r="J154"/>
  <c r="BK457"/>
  <c r="J512"/>
  <c r="J591"/>
  <c r="J623"/>
  <c r="BK283"/>
  <c r="BK382"/>
  <c i="12" r="J91"/>
  <c i="14" r="BK188"/>
  <c r="J207"/>
  <c r="BK182"/>
  <c r="J347"/>
  <c r="BK181"/>
  <c r="BK117"/>
  <c r="J328"/>
  <c r="J344"/>
  <c r="J181"/>
  <c r="BK141"/>
  <c i="15" r="BK110"/>
  <c r="BK107"/>
  <c r="BK94"/>
  <c i="16" r="BK202"/>
  <c r="BK117"/>
  <c r="J186"/>
  <c r="BK167"/>
  <c r="BK95"/>
  <c i="17" r="BK193"/>
  <c r="BK160"/>
  <c r="BK107"/>
  <c i="18" r="BK99"/>
  <c i="19" r="J165"/>
  <c r="J133"/>
  <c i="20" r="J152"/>
  <c r="BK110"/>
  <c r="J103"/>
  <c i="2" r="J3077"/>
  <c r="BK2741"/>
  <c r="BK4374"/>
  <c r="BK1335"/>
  <c r="BK398"/>
  <c r="J3567"/>
  <c r="BK3175"/>
  <c r="BK2436"/>
  <c r="BK1414"/>
  <c r="J249"/>
  <c r="BK3025"/>
  <c r="J2841"/>
  <c r="BK1834"/>
  <c r="BK4272"/>
  <c r="J3790"/>
  <c r="BK3476"/>
  <c r="J2907"/>
  <c r="J1505"/>
  <c r="BK1965"/>
  <c r="BK1153"/>
  <c r="J3184"/>
  <c r="BK2716"/>
  <c r="BK2001"/>
  <c r="BK1139"/>
  <c r="J3263"/>
  <c r="J2979"/>
  <c r="J2379"/>
  <c r="BK266"/>
  <c r="BK3179"/>
  <c r="J2720"/>
  <c r="J1461"/>
  <c r="J4231"/>
  <c r="BK3138"/>
  <c r="J620"/>
  <c r="BK3323"/>
  <c r="J2501"/>
  <c r="J1659"/>
  <c r="J743"/>
  <c r="BK4451"/>
  <c r="J2891"/>
  <c r="J3188"/>
  <c r="BK3888"/>
  <c r="J2859"/>
  <c r="BK827"/>
  <c r="J3440"/>
  <c r="J3066"/>
  <c r="J3088"/>
  <c r="BK228"/>
  <c r="BK3181"/>
  <c r="BK703"/>
  <c r="J3021"/>
  <c r="J2475"/>
  <c r="J413"/>
  <c i="3" r="BK513"/>
  <c r="BK150"/>
  <c r="J596"/>
  <c r="J136"/>
  <c r="J231"/>
  <c r="BK590"/>
  <c r="J187"/>
  <c r="BK470"/>
  <c r="J548"/>
  <c i="4" r="J219"/>
  <c r="J198"/>
  <c r="BK300"/>
  <c r="J235"/>
  <c r="BK320"/>
  <c i="5" r="J496"/>
  <c r="J328"/>
  <c r="BK131"/>
  <c r="BK398"/>
  <c r="J322"/>
  <c r="BK462"/>
  <c r="J118"/>
  <c r="J463"/>
  <c r="J592"/>
  <c r="BK306"/>
  <c i="6" r="J476"/>
  <c r="J264"/>
  <c r="J346"/>
  <c r="J222"/>
  <c r="BK301"/>
  <c r="BK150"/>
  <c r="BK240"/>
  <c r="J224"/>
  <c r="J162"/>
  <c i="7" r="J513"/>
  <c r="BK568"/>
  <c r="J129"/>
  <c r="BK362"/>
  <c r="BK547"/>
  <c r="BK787"/>
  <c r="BK758"/>
  <c r="J187"/>
  <c r="J492"/>
  <c r="J486"/>
  <c r="J558"/>
  <c i="8" r="BK455"/>
  <c r="J457"/>
  <c r="J408"/>
  <c r="BK371"/>
  <c i="11" r="J478"/>
  <c r="BK605"/>
  <c i="12" r="J113"/>
  <c i="13" r="J96"/>
  <c i="14" r="J205"/>
  <c r="BK103"/>
  <c r="BK178"/>
  <c r="J320"/>
  <c r="J193"/>
  <c r="J99"/>
  <c i="15" r="J112"/>
  <c i="16" r="J98"/>
  <c r="J192"/>
  <c r="J118"/>
  <c r="BK108"/>
  <c i="17" r="J140"/>
  <c i="18" r="J104"/>
  <c r="BK106"/>
  <c i="19" r="BK110"/>
  <c r="BK162"/>
  <c i="20" r="BK131"/>
  <c r="J109"/>
  <c i="2" r="BK2068"/>
  <c r="BK4657"/>
  <c r="J3171"/>
  <c r="J2430"/>
  <c r="J1341"/>
  <c r="BK633"/>
  <c r="J4072"/>
  <c r="J3476"/>
  <c r="J3169"/>
  <c r="BK2765"/>
  <c r="J1643"/>
  <c r="BK3387"/>
  <c r="BK4413"/>
  <c r="J3510"/>
  <c r="J3123"/>
  <c r="J2507"/>
  <c r="BK734"/>
  <c r="BK4402"/>
  <c r="BK3628"/>
  <c r="J3419"/>
  <c r="BK2578"/>
  <c r="BK617"/>
  <c r="BK2475"/>
  <c r="J2808"/>
  <c r="BK1853"/>
  <c r="BK650"/>
  <c r="J3089"/>
  <c r="J2626"/>
  <c r="BK1051"/>
  <c r="J184"/>
  <c r="J3772"/>
  <c r="J3139"/>
  <c i="3" r="J398"/>
  <c r="BK136"/>
  <c r="J418"/>
  <c r="J678"/>
  <c r="J620"/>
  <c r="J288"/>
  <c r="BK211"/>
  <c i="4" r="BK367"/>
  <c r="J386"/>
  <c r="BK338"/>
  <c i="5" r="J430"/>
  <c r="BK262"/>
  <c r="BK338"/>
  <c r="J576"/>
  <c r="J492"/>
  <c r="J249"/>
  <c r="BK380"/>
  <c r="BK136"/>
  <c r="BK453"/>
  <c r="J585"/>
  <c r="BK300"/>
  <c i="6" r="J163"/>
  <c r="J366"/>
  <c r="BK147"/>
  <c r="BK475"/>
  <c r="BK519"/>
  <c r="BK329"/>
  <c r="BK516"/>
  <c r="BK227"/>
  <c i="7" r="BK604"/>
  <c r="BK508"/>
  <c r="BK701"/>
  <c r="J387"/>
  <c r="BK553"/>
  <c r="BK615"/>
  <c r="BK636"/>
  <c r="BK594"/>
  <c r="J763"/>
  <c r="J229"/>
  <c r="J272"/>
  <c i="8" r="BK469"/>
  <c r="J451"/>
  <c r="BK449"/>
  <c r="J284"/>
  <c i="9" r="J569"/>
  <c r="J542"/>
  <c r="J148"/>
  <c r="BK643"/>
  <c i="10" r="J91"/>
  <c r="J128"/>
  <c i="11" r="BK386"/>
  <c r="BK395"/>
  <c r="J230"/>
  <c r="BK97"/>
  <c r="BK597"/>
  <c r="J605"/>
  <c r="J383"/>
  <c r="BK118"/>
  <c i="12" r="BK91"/>
  <c i="13" r="BK92"/>
  <c i="14" r="J186"/>
  <c r="J135"/>
  <c r="BK108"/>
  <c r="BK313"/>
  <c r="BK215"/>
  <c i="17" r="J160"/>
  <c r="BK139"/>
  <c r="J126"/>
  <c r="J170"/>
  <c r="BK123"/>
  <c i="19" r="BK170"/>
  <c r="BK150"/>
  <c r="J130"/>
  <c i="20" r="J115"/>
  <c r="BK101"/>
  <c i="2" r="BK3397"/>
  <c r="BK3214"/>
  <c r="J2637"/>
  <c r="BK2249"/>
  <c r="J1553"/>
  <c r="BK4380"/>
  <c r="J2976"/>
  <c r="J2358"/>
  <c r="J1588"/>
  <c r="BK3488"/>
  <c r="BK3038"/>
  <c r="BK1827"/>
  <c r="J165"/>
  <c r="J2634"/>
  <c r="BK369"/>
  <c r="J3788"/>
  <c r="BK2967"/>
  <c r="J643"/>
  <c r="BK3073"/>
  <c r="BK2473"/>
  <c r="BK1532"/>
  <c r="BK240"/>
  <c r="J1703"/>
  <c r="BK613"/>
  <c r="BK3055"/>
  <c r="J2682"/>
  <c r="BK2196"/>
  <c r="J3508"/>
  <c i="3" r="J625"/>
  <c r="BK472"/>
  <c r="BK303"/>
  <c r="BK613"/>
  <c r="J529"/>
  <c r="J368"/>
  <c r="BK411"/>
  <c r="J439"/>
  <c r="BK492"/>
  <c i="5" r="BK371"/>
  <c r="BK428"/>
  <c r="J163"/>
  <c r="BK254"/>
  <c i="6" r="J254"/>
  <c r="BK219"/>
  <c r="J365"/>
  <c r="BK205"/>
  <c i="7" r="BK440"/>
  <c r="J329"/>
  <c r="J401"/>
  <c r="BK521"/>
  <c r="J144"/>
  <c r="J231"/>
  <c r="BK538"/>
  <c r="BK458"/>
  <c i="8" r="J483"/>
  <c r="J396"/>
  <c r="BK466"/>
  <c r="J303"/>
  <c i="9" r="J197"/>
  <c r="BK132"/>
  <c r="J255"/>
  <c i="2" r="BK3343"/>
  <c r="J3065"/>
  <c r="J2600"/>
  <c r="BK757"/>
  <c r="J4468"/>
  <c r="J2868"/>
  <c r="J2510"/>
  <c r="BK1560"/>
  <c r="BK3617"/>
  <c r="J3453"/>
  <c r="BK3057"/>
  <c r="J821"/>
  <c r="J3156"/>
  <c r="J2783"/>
  <c r="BK1692"/>
  <c r="J1139"/>
  <c r="BK364"/>
  <c r="BK3186"/>
  <c r="J2728"/>
  <c r="J2087"/>
  <c r="J3242"/>
  <c r="J3011"/>
  <c r="J2578"/>
  <c r="J1431"/>
  <c r="J269"/>
  <c r="J4069"/>
  <c r="BK3611"/>
  <c r="BK3433"/>
  <c r="J3413"/>
  <c i="3" r="BK517"/>
  <c r="BK460"/>
  <c r="J276"/>
  <c r="J257"/>
  <c r="BK402"/>
  <c r="BK604"/>
  <c r="BK698"/>
  <c r="BK281"/>
  <c r="J430"/>
  <c r="BK695"/>
  <c r="BK190"/>
  <c i="4" r="J318"/>
  <c r="J156"/>
  <c r="BK249"/>
  <c r="J356"/>
  <c i="5" r="BK282"/>
  <c r="BK511"/>
  <c r="BK227"/>
  <c r="BK510"/>
  <c r="BK353"/>
  <c r="J144"/>
  <c i="6" r="BK339"/>
  <c r="J208"/>
  <c i="7" r="BK272"/>
  <c r="BK631"/>
  <c r="J264"/>
  <c r="BK301"/>
  <c r="BK762"/>
  <c r="J776"/>
  <c r="J202"/>
  <c r="BK548"/>
  <c i="8" r="J390"/>
  <c r="BK438"/>
  <c r="J117"/>
  <c i="9" r="J617"/>
  <c r="BK272"/>
  <c r="J502"/>
  <c r="J559"/>
  <c r="BK653"/>
  <c i="10" r="J162"/>
  <c r="BK159"/>
  <c i="11" r="BK360"/>
  <c r="BK318"/>
  <c r="BK543"/>
  <c r="BK449"/>
  <c r="J414"/>
  <c r="BK427"/>
  <c r="J584"/>
  <c r="BK168"/>
  <c i="12" r="BK122"/>
  <c i="13" r="J107"/>
  <c i="14" r="J115"/>
  <c r="J239"/>
  <c r="J137"/>
  <c r="J107"/>
  <c r="J331"/>
  <c r="BK267"/>
  <c r="J189"/>
  <c r="J220"/>
  <c i="15" r="BK132"/>
  <c r="J109"/>
  <c i="16" r="BK204"/>
  <c r="J176"/>
  <c r="BK114"/>
  <c r="J155"/>
  <c i="17" r="BK98"/>
  <c i="18" r="BK98"/>
  <c r="BK96"/>
  <c i="19" r="BK131"/>
  <c r="BK123"/>
  <c r="BK100"/>
  <c r="J112"/>
  <c i="20" r="J144"/>
  <c r="BK138"/>
  <c i="2" r="J2964"/>
  <c r="BK2125"/>
  <c r="J1424"/>
  <c r="BK517"/>
  <c r="J3779"/>
  <c r="BK3415"/>
  <c r="BK3011"/>
  <c r="BK1649"/>
  <c r="J4402"/>
  <c r="J2737"/>
  <c r="J1635"/>
  <c r="BK172"/>
  <c r="BK4062"/>
  <c r="J3621"/>
  <c r="BK3496"/>
  <c r="J3217"/>
  <c r="J2646"/>
  <c r="BK1588"/>
  <c r="BK3145"/>
  <c r="J2786"/>
  <c r="J2215"/>
  <c r="BK194"/>
  <c r="J2990"/>
  <c r="BK2014"/>
  <c r="J1563"/>
  <c r="J2410"/>
  <c r="J273"/>
  <c r="J4184"/>
  <c r="J3602"/>
  <c r="J3129"/>
  <c i="3" r="BK593"/>
  <c r="BK112"/>
  <c r="J604"/>
  <c r="BK193"/>
  <c r="BK261"/>
  <c r="J523"/>
  <c r="J502"/>
  <c i="4" r="J364"/>
  <c r="BK172"/>
  <c r="J354"/>
  <c r="J314"/>
  <c r="BK265"/>
  <c i="5" r="BK375"/>
  <c r="J169"/>
  <c r="J382"/>
  <c r="BK249"/>
  <c r="J159"/>
  <c r="BK377"/>
  <c r="J146"/>
  <c r="J287"/>
  <c r="BK381"/>
  <c r="BK163"/>
  <c i="6" r="BK500"/>
  <c r="BK312"/>
  <c r="J467"/>
  <c r="J387"/>
  <c r="J386"/>
  <c r="BK553"/>
  <c r="J490"/>
  <c r="J185"/>
  <c r="J491"/>
  <c r="BK502"/>
  <c i="7" r="BK283"/>
  <c r="J480"/>
  <c r="BK202"/>
  <c r="J482"/>
  <c r="J636"/>
  <c r="BK220"/>
  <c r="J788"/>
  <c r="BK723"/>
  <c r="BK662"/>
  <c r="J751"/>
  <c r="J425"/>
  <c i="8" r="J432"/>
  <c r="BK305"/>
  <c r="BK390"/>
  <c i="9" r="J220"/>
  <c r="J243"/>
  <c r="BK223"/>
  <c r="J491"/>
  <c r="J96"/>
  <c i="10" r="J159"/>
  <c r="BK144"/>
  <c i="11" r="J318"/>
  <c r="BK239"/>
  <c r="J413"/>
  <c r="J302"/>
  <c r="J601"/>
  <c r="J608"/>
  <c r="BK374"/>
  <c i="13" r="J105"/>
  <c i="14" r="J206"/>
  <c r="BK234"/>
  <c r="J224"/>
  <c r="BK106"/>
  <c r="J171"/>
  <c i="15" r="J121"/>
  <c i="16" r="BK183"/>
  <c r="BK175"/>
  <c r="J150"/>
  <c r="BK135"/>
  <c i="17" r="J179"/>
  <c r="BK103"/>
  <c r="J103"/>
  <c i="18" r="J127"/>
  <c r="J94"/>
  <c r="BK130"/>
  <c r="J117"/>
  <c r="J125"/>
  <c r="J115"/>
  <c i="19" r="J146"/>
  <c r="J124"/>
  <c r="J139"/>
  <c r="BK159"/>
  <c r="J168"/>
  <c r="J169"/>
  <c r="BK147"/>
  <c r="BK108"/>
  <c r="BK142"/>
  <c r="J132"/>
  <c r="J94"/>
  <c i="20" r="J117"/>
  <c r="BK161"/>
  <c r="BK152"/>
  <c r="J104"/>
  <c r="BK98"/>
  <c r="J143"/>
  <c r="J128"/>
  <c r="J98"/>
  <c i="2" r="J3216"/>
  <c r="BK3156"/>
  <c r="J3000"/>
  <c r="J2871"/>
  <c r="J2613"/>
  <c r="J2143"/>
  <c r="BK1535"/>
  <c r="BK690"/>
  <c r="BK4487"/>
  <c r="J3341"/>
  <c r="J2713"/>
  <c r="J407"/>
  <c r="BK4137"/>
  <c r="J3558"/>
  <c r="BK1972"/>
  <c r="J1444"/>
  <c r="J331"/>
  <c r="BK3031"/>
  <c r="J4182"/>
  <c r="J3603"/>
  <c r="BK3254"/>
  <c r="BK1063"/>
  <c r="BK4637"/>
  <c r="J4050"/>
  <c r="J3598"/>
  <c r="BK3434"/>
  <c r="BK3024"/>
  <c r="J2217"/>
  <c r="J1405"/>
  <c r="J2440"/>
  <c r="BK3033"/>
  <c r="J417"/>
  <c r="BK3218"/>
  <c r="BK2991"/>
  <c r="BK2533"/>
  <c r="BK1522"/>
  <c r="BK295"/>
  <c r="BK4028"/>
  <c r="J3628"/>
  <c r="BK3494"/>
  <c r="BK3164"/>
  <c i="3" r="BK437"/>
  <c r="J323"/>
  <c r="J500"/>
  <c r="J480"/>
  <c r="J539"/>
  <c r="BK187"/>
  <c i="4" r="BK354"/>
  <c r="J215"/>
  <c r="J300"/>
  <c r="J213"/>
  <c i="5" r="J289"/>
  <c r="BK502"/>
  <c r="BK183"/>
  <c r="BK420"/>
  <c r="J365"/>
  <c r="J216"/>
  <c r="J117"/>
  <c r="J511"/>
  <c r="BK447"/>
  <c r="BK302"/>
  <c r="J569"/>
  <c r="J290"/>
  <c i="6" r="BK234"/>
  <c r="J373"/>
  <c r="BK245"/>
  <c r="BK311"/>
  <c r="BK404"/>
  <c r="BK226"/>
  <c r="J147"/>
  <c r="J547"/>
  <c r="J265"/>
  <c r="BK210"/>
  <c i="7" r="J449"/>
  <c r="BK373"/>
  <c r="BK172"/>
  <c r="BK360"/>
  <c r="BK529"/>
  <c r="J143"/>
  <c r="BK740"/>
  <c r="J185"/>
  <c r="BK215"/>
  <c r="BK727"/>
  <c r="J436"/>
  <c i="8" r="J504"/>
  <c r="BK380"/>
  <c r="J257"/>
  <c r="J137"/>
  <c i="9" r="J500"/>
  <c r="J249"/>
  <c r="BK469"/>
  <c r="J441"/>
  <c r="BK518"/>
  <c r="J405"/>
  <c r="BK559"/>
  <c i="10" r="J154"/>
  <c r="J120"/>
  <c r="BK214"/>
  <c i="11" r="BK458"/>
  <c r="J377"/>
  <c r="J490"/>
  <c r="BK100"/>
  <c r="J297"/>
  <c r="J487"/>
  <c r="J602"/>
  <c r="BK406"/>
  <c r="J424"/>
  <c i="12" r="BK126"/>
  <c i="13" r="BK98"/>
  <c i="14" r="J263"/>
  <c r="J288"/>
  <c r="J175"/>
  <c r="BK241"/>
  <c r="BK285"/>
  <c r="J105"/>
  <c r="J336"/>
  <c r="BK168"/>
  <c i="15" r="J118"/>
  <c r="J91"/>
  <c i="16" r="J141"/>
  <c r="J171"/>
  <c r="BK144"/>
  <c i="17" r="BK154"/>
  <c i="18" r="BK111"/>
  <c r="BK117"/>
  <c i="19" r="BK161"/>
  <c r="J136"/>
  <c r="J153"/>
  <c r="J95"/>
  <c i="20" r="BK105"/>
  <c r="BK133"/>
  <c i="2" r="BK3162"/>
  <c r="J2811"/>
  <c r="J1700"/>
  <c r="BK3389"/>
  <c r="BK2861"/>
  <c r="J4179"/>
  <c r="BK3603"/>
  <c r="J3395"/>
  <c r="BK2664"/>
  <c r="BK728"/>
  <c r="BK3425"/>
  <c r="BK3222"/>
  <c r="J4062"/>
  <c r="J3543"/>
  <c r="J3257"/>
  <c r="J703"/>
  <c r="J4428"/>
  <c r="J4125"/>
  <c r="BK3613"/>
  <c r="BK3141"/>
  <c r="BK2800"/>
  <c r="BK1553"/>
  <c r="BK3157"/>
  <c r="J3014"/>
  <c r="J2638"/>
  <c r="BK1525"/>
  <c r="BK200"/>
  <c r="J3022"/>
  <c r="BK2446"/>
  <c r="J1846"/>
  <c r="J1301"/>
  <c r="BK3258"/>
  <c r="J2974"/>
  <c r="BK2379"/>
  <c r="J542"/>
  <c r="BK3152"/>
  <c i="3" r="J649"/>
  <c r="BK132"/>
  <c r="J705"/>
  <c r="J386"/>
  <c r="BK388"/>
  <c r="J215"/>
  <c i="4" r="J157"/>
  <c r="J222"/>
  <c i="5" r="BK356"/>
  <c r="J108"/>
  <c r="J308"/>
  <c r="BK184"/>
  <c r="BK491"/>
  <c r="BK329"/>
  <c r="J277"/>
  <c r="BK121"/>
  <c r="J520"/>
  <c r="J485"/>
  <c r="J359"/>
  <c r="J114"/>
  <c r="J373"/>
  <c r="BK199"/>
  <c r="BK464"/>
  <c r="BK281"/>
  <c r="BK404"/>
  <c r="J234"/>
  <c i="6" r="J287"/>
  <c r="J267"/>
  <c r="J423"/>
  <c r="J475"/>
  <c r="BK461"/>
  <c r="J446"/>
  <c r="J436"/>
  <c r="J173"/>
  <c r="J248"/>
  <c r="BK532"/>
  <c i="7" r="BK446"/>
  <c r="J379"/>
  <c r="J484"/>
  <c r="J727"/>
  <c r="J646"/>
  <c r="BK256"/>
  <c r="J172"/>
  <c r="BK556"/>
  <c r="J725"/>
  <c r="BK706"/>
  <c r="BK772"/>
  <c r="J358"/>
  <c i="8" r="BK489"/>
  <c r="BK396"/>
  <c r="BK96"/>
  <c r="BK436"/>
  <c r="BK330"/>
  <c i="9" r="J663"/>
  <c r="BK463"/>
  <c r="J120"/>
  <c r="BK595"/>
  <c r="BK120"/>
  <c i="10" r="J151"/>
  <c r="BK211"/>
  <c i="11" r="J402"/>
  <c r="BK552"/>
  <c r="BK107"/>
  <c r="BK137"/>
  <c r="J613"/>
  <c r="BK345"/>
  <c i="13" r="BK108"/>
  <c i="14" r="J183"/>
  <c r="J279"/>
  <c r="BK232"/>
  <c r="J272"/>
  <c r="J282"/>
  <c r="J165"/>
  <c r="J163"/>
  <c i="15" r="J103"/>
  <c r="J136"/>
  <c r="J122"/>
  <c i="16" r="BK186"/>
  <c r="BK184"/>
  <c r="BK177"/>
  <c r="BK147"/>
  <c i="17" r="J174"/>
  <c r="J158"/>
  <c r="J145"/>
  <c r="BK127"/>
  <c r="BK182"/>
  <c r="BK126"/>
  <c i="18" r="J90"/>
  <c i="19" r="J175"/>
  <c r="BK139"/>
  <c r="J170"/>
  <c r="J135"/>
  <c r="J98"/>
  <c i="20" r="BK97"/>
  <c r="BK123"/>
  <c i="2" r="BK3130"/>
  <c r="BK3099"/>
  <c r="J2759"/>
  <c r="BK2119"/>
  <c r="BK643"/>
  <c r="BK3177"/>
  <c r="BK2725"/>
  <c r="J1630"/>
  <c r="J3547"/>
  <c r="J3157"/>
  <c r="BK2415"/>
  <c r="BK635"/>
  <c r="J3064"/>
  <c r="J3881"/>
  <c r="J3533"/>
  <c r="J3140"/>
  <c r="BK2759"/>
  <c r="J2392"/>
  <c r="BK753"/>
  <c r="J4275"/>
  <c r="J3649"/>
  <c r="BK3442"/>
  <c r="BK2998"/>
  <c r="J1538"/>
  <c r="J340"/>
  <c r="J2745"/>
  <c r="BK1577"/>
  <c r="BK3194"/>
  <c r="J2496"/>
  <c r="BK1824"/>
  <c r="BK824"/>
  <c r="BK3092"/>
  <c r="BK1975"/>
  <c r="BK336"/>
  <c r="BK3683"/>
  <c r="J3331"/>
  <c i="3" r="J682"/>
  <c r="BK607"/>
  <c r="J497"/>
  <c r="J211"/>
  <c r="BK664"/>
  <c r="J532"/>
  <c i="4" r="BK157"/>
  <c r="BK215"/>
  <c r="BK263"/>
  <c r="J359"/>
  <c r="BK343"/>
  <c i="5" r="BK336"/>
  <c r="BK446"/>
  <c r="J246"/>
  <c r="J367"/>
  <c r="BK180"/>
  <c r="BK433"/>
  <c r="BK149"/>
  <c r="J297"/>
  <c r="BK561"/>
  <c r="BK278"/>
  <c i="6" r="J409"/>
  <c r="BK378"/>
  <c r="BK214"/>
  <c r="BK412"/>
  <c r="BK455"/>
  <c r="J295"/>
  <c r="J404"/>
  <c r="BK504"/>
  <c r="J292"/>
  <c i="7" r="J428"/>
  <c r="J398"/>
  <c r="J410"/>
  <c r="J341"/>
  <c r="J622"/>
  <c r="J720"/>
  <c r="J779"/>
  <c r="J689"/>
  <c r="J169"/>
  <c r="BK200"/>
  <c i="9" r="BK517"/>
  <c r="J487"/>
  <c r="J595"/>
  <c i="10" r="J97"/>
  <c i="11" r="J484"/>
  <c r="J300"/>
  <c r="J137"/>
  <c r="BK212"/>
  <c r="J218"/>
  <c r="J563"/>
  <c r="BK601"/>
  <c r="BK186"/>
  <c i="15" r="J99"/>
  <c i="16" r="BK123"/>
  <c r="J184"/>
  <c r="BK104"/>
  <c r="J100"/>
  <c r="BK171"/>
  <c r="BK157"/>
  <c i="17" r="J136"/>
  <c i="18" r="J114"/>
  <c r="BK110"/>
  <c i="19" r="BK125"/>
  <c r="J158"/>
  <c r="J110"/>
  <c i="20" r="BK156"/>
  <c r="BK117"/>
  <c i="2" r="BK3101"/>
  <c r="J410"/>
  <c r="J3060"/>
  <c r="J999"/>
  <c r="BK160"/>
  <c r="BK3490"/>
  <c r="BK2071"/>
  <c r="J1117"/>
  <c r="BK3264"/>
  <c r="J3269"/>
  <c r="BK2646"/>
  <c r="BK1664"/>
  <c r="J258"/>
  <c r="BK3917"/>
  <c r="J3177"/>
  <c r="J2415"/>
  <c r="BK762"/>
  <c r="J1722"/>
  <c r="J304"/>
  <c r="BK3094"/>
  <c r="BK2443"/>
  <c r="BK1783"/>
  <c r="BK3173"/>
  <c r="J2830"/>
  <c r="BK2122"/>
  <c r="BK582"/>
  <c r="J4371"/>
  <c r="BK2811"/>
  <c r="J2097"/>
  <c r="BK1307"/>
  <c r="BK626"/>
  <c r="BK3427"/>
  <c r="J1304"/>
  <c r="BK2972"/>
  <c r="J2321"/>
  <c r="BK1332"/>
  <c r="BK484"/>
  <c r="J4080"/>
  <c r="BK2613"/>
  <c r="J3397"/>
  <c r="J4328"/>
  <c r="BK3563"/>
  <c r="BK3482"/>
  <c r="BK3337"/>
  <c r="BK3171"/>
  <c r="J3010"/>
  <c r="J2252"/>
  <c r="BK343"/>
  <c r="J3494"/>
  <c r="J597"/>
  <c r="J3023"/>
  <c r="J372"/>
  <c r="J1664"/>
  <c r="BK256"/>
  <c r="J3062"/>
  <c r="BK2031"/>
  <c r="BK769"/>
  <c r="J3381"/>
  <c i="3" r="BK516"/>
  <c r="BK500"/>
  <c r="BK237"/>
  <c r="BK405"/>
  <c r="BK588"/>
  <c r="J190"/>
  <c r="J292"/>
  <c r="J359"/>
  <c r="BK548"/>
  <c r="BK666"/>
  <c r="J145"/>
  <c i="4" r="J370"/>
  <c r="J245"/>
  <c r="BK297"/>
  <c r="BK393"/>
  <c r="BK294"/>
  <c i="5" r="J552"/>
  <c r="BK350"/>
  <c r="J156"/>
  <c r="BK442"/>
  <c r="J435"/>
  <c r="J227"/>
  <c r="BK378"/>
  <c r="J262"/>
  <c r="J540"/>
  <c r="BK299"/>
  <c r="BK418"/>
  <c i="6" r="J204"/>
  <c r="J364"/>
  <c r="J391"/>
  <c r="J320"/>
  <c r="J244"/>
  <c r="J545"/>
  <c r="BK212"/>
  <c r="BK267"/>
  <c i="7" r="J730"/>
  <c r="J538"/>
  <c r="BK222"/>
  <c r="BK675"/>
  <c r="BK264"/>
  <c r="J352"/>
  <c r="BK626"/>
  <c i="11" r="BK279"/>
  <c r="BK521"/>
  <c r="J148"/>
  <c r="J281"/>
  <c i="13" r="BK105"/>
  <c i="14" r="BK207"/>
  <c r="J234"/>
  <c r="J133"/>
  <c r="J141"/>
  <c r="BK107"/>
  <c r="BK291"/>
  <c r="J213"/>
  <c r="BK276"/>
  <c i="15" r="J107"/>
  <c r="J137"/>
  <c i="16" r="J178"/>
  <c r="BK136"/>
  <c r="J114"/>
  <c r="J140"/>
  <c i="17" r="BK152"/>
  <c r="J100"/>
  <c i="18" r="J120"/>
  <c i="19" r="BK126"/>
  <c r="J141"/>
  <c r="J134"/>
  <c r="BK99"/>
  <c i="20" r="BK154"/>
  <c r="BK103"/>
  <c i="2" r="BK2478"/>
  <c r="BK2907"/>
  <c r="BK1943"/>
  <c r="J1121"/>
  <c r="BK3867"/>
  <c r="J3433"/>
  <c r="BK2976"/>
  <c r="J2210"/>
  <c r="J794"/>
  <c r="J3179"/>
  <c r="BK3608"/>
  <c r="J3275"/>
  <c r="BK2762"/>
  <c r="BK2113"/>
  <c r="J1054"/>
  <c r="J4640"/>
  <c r="BK3966"/>
  <c r="BK3525"/>
  <c r="J2822"/>
  <c r="J1978"/>
  <c r="J380"/>
  <c r="BK2830"/>
  <c r="J3186"/>
  <c r="J2386"/>
  <c r="J1654"/>
  <c r="BK3349"/>
  <c r="BK2964"/>
  <c r="J2090"/>
  <c r="J316"/>
  <c r="BK3957"/>
  <c r="J3557"/>
  <c r="BK3276"/>
  <c r="J3236"/>
  <c i="3" r="J326"/>
  <c r="J261"/>
  <c r="BK121"/>
  <c r="J306"/>
  <c r="BK390"/>
  <c r="BK552"/>
  <c r="BK375"/>
  <c r="J333"/>
  <c r="J437"/>
  <c i="5" r="BK153"/>
  <c i="6" r="J161"/>
  <c r="BK392"/>
  <c r="J456"/>
  <c r="BK420"/>
  <c r="BK547"/>
  <c r="J225"/>
  <c r="J497"/>
  <c r="BK430"/>
  <c i="7" r="BK237"/>
  <c r="BK486"/>
  <c r="J736"/>
  <c r="J753"/>
  <c r="BK157"/>
  <c r="J672"/>
  <c r="J551"/>
  <c r="BK121"/>
  <c r="J536"/>
  <c r="BK416"/>
  <c i="8" r="BK349"/>
  <c r="BK342"/>
  <c r="J393"/>
  <c r="BK328"/>
  <c i="9" r="BK353"/>
  <c r="J489"/>
  <c r="BK658"/>
  <c r="BK148"/>
  <c i="10" r="BK228"/>
  <c r="J166"/>
  <c i="11" r="BK512"/>
  <c r="J267"/>
  <c r="J480"/>
  <c r="BK346"/>
  <c r="BK627"/>
  <c r="J621"/>
  <c r="J420"/>
  <c r="BK421"/>
  <c r="BK177"/>
  <c i="13" r="J91"/>
  <c i="14" r="J178"/>
  <c r="J132"/>
  <c r="BK100"/>
  <c r="BK282"/>
  <c r="BK229"/>
  <c r="BK127"/>
  <c r="BK240"/>
  <c r="J311"/>
  <c r="J321"/>
  <c r="J203"/>
  <c r="BK275"/>
  <c i="15" r="BK116"/>
  <c r="J128"/>
  <c i="16" r="BK161"/>
  <c i="19" r="BK97"/>
  <c i="20" r="J110"/>
  <c r="BK119"/>
  <c i="2" r="BK3209"/>
  <c r="J2998"/>
  <c r="J2128"/>
  <c r="BK1069"/>
  <c r="BK3381"/>
  <c r="BK2638"/>
  <c r="BK1872"/>
  <c r="BK3873"/>
  <c r="BK3319"/>
  <c r="BK2946"/>
  <c r="J1597"/>
  <c r="BK359"/>
  <c r="BK3246"/>
  <c r="J3503"/>
  <c r="BK1691"/>
  <c r="BK269"/>
  <c r="J4252"/>
  <c r="BK3015"/>
  <c r="J1872"/>
  <c r="J912"/>
  <c r="J175"/>
  <c r="J2741"/>
  <c r="J1837"/>
  <c r="J725"/>
  <c r="BK1861"/>
  <c r="J1344"/>
  <c r="BK3296"/>
  <c r="J3015"/>
  <c r="J2493"/>
  <c r="BK3604"/>
  <c r="J3436"/>
  <c i="3" r="J666"/>
  <c r="J193"/>
  <c r="BK398"/>
  <c r="J208"/>
  <c r="J345"/>
  <c r="BK252"/>
  <c r="J303"/>
  <c r="BK227"/>
  <c r="J126"/>
  <c r="J116"/>
  <c i="4" r="BK287"/>
  <c r="BK183"/>
  <c r="BK190"/>
  <c r="BK272"/>
  <c r="BK230"/>
  <c i="5" r="J401"/>
  <c r="BK303"/>
  <c r="BK512"/>
  <c r="J300"/>
  <c r="J449"/>
  <c r="J490"/>
  <c r="BK201"/>
  <c r="J505"/>
  <c r="BK333"/>
  <c r="J454"/>
  <c r="BK217"/>
  <c r="BK328"/>
  <c i="6" r="BK179"/>
  <c r="J202"/>
  <c r="BK299"/>
  <c r="BK397"/>
  <c r="BK315"/>
  <c r="BK287"/>
  <c i="7" r="J722"/>
  <c r="J189"/>
  <c r="J166"/>
  <c r="BK299"/>
  <c r="BK585"/>
  <c r="J414"/>
  <c r="BK502"/>
  <c r="BK766"/>
  <c r="BK439"/>
  <c i="8" r="BK457"/>
  <c r="BK233"/>
  <c r="J371"/>
  <c r="BK495"/>
  <c r="BK173"/>
  <c i="9" r="J132"/>
  <c r="BK249"/>
  <c r="J529"/>
  <c i="2" r="J3383"/>
  <c r="BK2814"/>
  <c r="J2113"/>
  <c r="BK465"/>
  <c r="BK3190"/>
  <c r="BK2364"/>
  <c r="J1704"/>
  <c r="J3683"/>
  <c r="BK3365"/>
  <c r="BK2903"/>
  <c r="BK1602"/>
  <c r="J685"/>
  <c r="J3367"/>
  <c r="J4624"/>
  <c r="BK4075"/>
  <c r="BK3852"/>
  <c r="J3496"/>
  <c r="BK3267"/>
  <c r="J3024"/>
  <c r="BK951"/>
  <c r="BK3602"/>
  <c r="J3359"/>
  <c r="BK2504"/>
  <c r="J390"/>
  <c r="BK3123"/>
  <c r="J2838"/>
  <c r="BK2618"/>
  <c r="BK1569"/>
  <c r="J594"/>
  <c r="J3343"/>
  <c r="J2861"/>
  <c r="J2432"/>
  <c r="J3094"/>
  <c r="J2981"/>
  <c r="BK2496"/>
  <c r="BK1938"/>
  <c r="J757"/>
  <c r="BK4252"/>
  <c r="J3876"/>
  <c r="BK3629"/>
  <c r="J3464"/>
  <c r="BK3159"/>
  <c i="3" r="BK627"/>
  <c r="BK479"/>
  <c r="J613"/>
  <c r="J281"/>
  <c r="BK392"/>
  <c r="BK485"/>
  <c r="J241"/>
  <c r="BK241"/>
  <c r="J468"/>
  <c r="BK586"/>
  <c r="BK652"/>
  <c r="J424"/>
  <c r="BK511"/>
  <c i="4" r="J286"/>
  <c r="J278"/>
  <c r="BK352"/>
  <c r="BK350"/>
  <c i="5" r="BK253"/>
  <c r="BK135"/>
  <c r="BK414"/>
  <c r="BK213"/>
  <c r="J493"/>
  <c r="BK478"/>
  <c r="BK351"/>
  <c r="BK454"/>
  <c r="BK286"/>
  <c r="J429"/>
  <c r="J580"/>
  <c r="BK195"/>
  <c i="6" r="BK386"/>
  <c r="J406"/>
  <c r="BK250"/>
  <c r="J327"/>
  <c r="BK464"/>
  <c r="BK466"/>
  <c r="BK306"/>
  <c r="J433"/>
  <c r="BK459"/>
  <c r="BK176"/>
  <c r="J229"/>
  <c r="BK496"/>
  <c i="7" r="BK425"/>
  <c r="J356"/>
  <c r="BK421"/>
  <c r="BK713"/>
  <c r="BK527"/>
  <c r="J655"/>
  <c r="J747"/>
  <c r="BK118"/>
  <c r="BK703"/>
  <c i="8" r="J459"/>
  <c r="J430"/>
  <c r="BK492"/>
  <c r="BK337"/>
  <c i="9" r="J640"/>
  <c r="BK592"/>
  <c r="J186"/>
  <c r="BK381"/>
  <c r="BK611"/>
  <c r="BK511"/>
  <c i="10" r="J173"/>
  <c r="J194"/>
  <c i="11" r="BK462"/>
  <c r="J362"/>
  <c r="J275"/>
  <c r="J272"/>
  <c i="14" r="BK143"/>
  <c r="J121"/>
  <c i="15" r="J98"/>
  <c i="16" r="BK137"/>
  <c r="BK125"/>
  <c r="BK142"/>
  <c r="J167"/>
  <c i="17" r="BK134"/>
  <c i="18" r="J110"/>
  <c r="BK114"/>
  <c i="19" r="J174"/>
  <c r="BK181"/>
  <c r="J119"/>
  <c i="20" r="J168"/>
  <c r="J159"/>
  <c r="BK96"/>
  <c i="11" l="1" r="T222"/>
  <c i="12" r="P84"/>
  <c r="P83"/>
  <c r="P82"/>
  <c i="1" r="AU67"/>
  <c i="14" r="BK98"/>
  <c r="T162"/>
  <c r="BK271"/>
  <c r="J271"/>
  <c r="J73"/>
  <c r="T329"/>
  <c i="15" r="T106"/>
  <c i="16" r="BK111"/>
  <c r="J111"/>
  <c r="J65"/>
  <c i="17" r="R97"/>
  <c r="T111"/>
  <c r="R115"/>
  <c r="T138"/>
  <c r="BK159"/>
  <c r="J159"/>
  <c r="J72"/>
  <c r="T178"/>
  <c i="18" r="R89"/>
  <c r="T108"/>
  <c i="2" r="BK121"/>
  <c r="J121"/>
  <c r="J65"/>
  <c r="BK188"/>
  <c r="J188"/>
  <c r="J66"/>
  <c r="R188"/>
  <c r="P761"/>
  <c r="R1559"/>
  <c r="BK1669"/>
  <c r="J1669"/>
  <c r="J72"/>
  <c r="R1669"/>
  <c r="T1728"/>
  <c r="BK2368"/>
  <c r="J2368"/>
  <c r="J75"/>
  <c r="T2385"/>
  <c r="P2439"/>
  <c r="T2439"/>
  <c r="T2547"/>
  <c r="R2622"/>
  <c r="R2627"/>
  <c r="P2633"/>
  <c r="T2856"/>
  <c r="T3651"/>
  <c r="BK3872"/>
  <c r="J3872"/>
  <c r="J90"/>
  <c r="P3872"/>
  <c r="R3872"/>
  <c r="T3872"/>
  <c r="BK3887"/>
  <c r="J3887"/>
  <c r="J91"/>
  <c r="P3887"/>
  <c r="R3887"/>
  <c r="T3887"/>
  <c r="P4178"/>
  <c r="BK4364"/>
  <c r="J4364"/>
  <c r="J95"/>
  <c r="R4486"/>
  <c r="T4654"/>
  <c i="3" r="P108"/>
  <c r="BK175"/>
  <c r="J175"/>
  <c r="J66"/>
  <c r="P195"/>
  <c r="R207"/>
  <c r="BK214"/>
  <c r="J214"/>
  <c r="J70"/>
  <c r="R214"/>
  <c r="P265"/>
  <c r="R305"/>
  <c r="R538"/>
  <c r="R697"/>
  <c r="T708"/>
  <c i="4" r="BK136"/>
  <c r="J136"/>
  <c r="J66"/>
  <c r="T154"/>
  <c r="P205"/>
  <c r="R237"/>
  <c r="T244"/>
  <c r="P323"/>
  <c r="R376"/>
  <c r="T383"/>
  <c r="T382"/>
  <c i="5" r="P134"/>
  <c r="T584"/>
  <c i="6" r="R131"/>
  <c r="R203"/>
  <c r="T261"/>
  <c r="T269"/>
  <c r="T314"/>
  <c r="R383"/>
  <c r="BK421"/>
  <c r="J421"/>
  <c r="J90"/>
  <c r="T445"/>
  <c r="T477"/>
  <c r="P503"/>
  <c r="R512"/>
  <c i="7" r="BK116"/>
  <c r="BK156"/>
  <c r="J156"/>
  <c r="J69"/>
  <c r="T180"/>
  <c r="R204"/>
  <c r="P435"/>
  <c r="BK543"/>
  <c r="J543"/>
  <c r="J78"/>
  <c r="BK621"/>
  <c r="J621"/>
  <c r="J80"/>
  <c r="P681"/>
  <c r="P732"/>
  <c r="BK769"/>
  <c r="J769"/>
  <c r="J89"/>
  <c r="T775"/>
  <c r="T784"/>
  <c i="8" r="P245"/>
  <c r="P422"/>
  <c r="BK465"/>
  <c r="J465"/>
  <c r="J69"/>
  <c i="9" r="T274"/>
  <c r="P665"/>
  <c i="10" r="T90"/>
  <c r="R202"/>
  <c i="11" r="P274"/>
  <c r="BK600"/>
  <c r="J600"/>
  <c r="J68"/>
  <c r="BK620"/>
  <c r="BK619"/>
  <c r="J619"/>
  <c r="J70"/>
  <c i="12" r="BK84"/>
  <c r="J84"/>
  <c r="J61"/>
  <c i="13" r="T94"/>
  <c r="P106"/>
  <c i="14" r="R110"/>
  <c r="P134"/>
  <c r="R212"/>
  <c r="T228"/>
  <c r="P247"/>
  <c r="BK266"/>
  <c r="J266"/>
  <c r="J72"/>
  <c r="T266"/>
  <c r="BK329"/>
  <c r="J329"/>
  <c r="J75"/>
  <c i="15" r="T90"/>
  <c r="BK133"/>
  <c r="J133"/>
  <c r="J67"/>
  <c i="16" r="T111"/>
  <c r="T152"/>
  <c r="P191"/>
  <c i="17" r="BK102"/>
  <c r="J102"/>
  <c r="J65"/>
  <c r="P125"/>
  <c r="BK142"/>
  <c r="J142"/>
  <c r="J70"/>
  <c r="BK147"/>
  <c r="J147"/>
  <c r="J71"/>
  <c r="R173"/>
  <c i="18" r="P108"/>
  <c i="11" r="BK93"/>
  <c r="P583"/>
  <c r="T600"/>
  <c r="T620"/>
  <c r="T619"/>
  <c i="12" r="R84"/>
  <c r="R83"/>
  <c r="R82"/>
  <c i="19" r="BK92"/>
  <c r="J92"/>
  <c r="J64"/>
  <c i="2" r="P121"/>
  <c r="T121"/>
  <c r="R255"/>
  <c r="T255"/>
  <c r="BK612"/>
  <c r="J612"/>
  <c r="J68"/>
  <c r="P612"/>
  <c r="R612"/>
  <c r="T612"/>
  <c r="BK746"/>
  <c r="J746"/>
  <c r="J69"/>
  <c r="P746"/>
  <c r="R746"/>
  <c r="T746"/>
  <c r="P1559"/>
  <c r="R1728"/>
  <c r="P2064"/>
  <c r="R2368"/>
  <c r="P2385"/>
  <c r="R2450"/>
  <c r="BK2547"/>
  <c r="J2547"/>
  <c r="J80"/>
  <c r="BK2645"/>
  <c r="J2645"/>
  <c r="J84"/>
  <c r="P2856"/>
  <c r="R3439"/>
  <c r="R3651"/>
  <c r="R3902"/>
  <c r="BK4178"/>
  <c r="J4178"/>
  <c r="J93"/>
  <c r="P4271"/>
  <c r="T4271"/>
  <c r="T4364"/>
  <c i="3" r="T108"/>
  <c r="T195"/>
  <c r="T207"/>
  <c r="P214"/>
  <c r="T214"/>
  <c r="BK265"/>
  <c r="J265"/>
  <c r="J72"/>
  <c r="T305"/>
  <c r="P538"/>
  <c r="R692"/>
  <c r="T697"/>
  <c i="4" r="T106"/>
  <c r="BK154"/>
  <c r="J154"/>
  <c r="J70"/>
  <c r="BK178"/>
  <c r="J178"/>
  <c r="J71"/>
  <c r="BK205"/>
  <c r="J205"/>
  <c r="J74"/>
  <c r="P237"/>
  <c r="P244"/>
  <c r="R277"/>
  <c r="BK376"/>
  <c r="J376"/>
  <c r="J79"/>
  <c i="5" r="T134"/>
  <c r="BK584"/>
  <c r="J584"/>
  <c r="J75"/>
  <c r="T589"/>
  <c r="T588"/>
  <c i="6" r="BK143"/>
  <c r="J143"/>
  <c r="J70"/>
  <c r="P203"/>
  <c r="BK276"/>
  <c r="J276"/>
  <c r="J80"/>
  <c r="R314"/>
  <c r="T383"/>
  <c r="P421"/>
  <c r="BK445"/>
  <c r="J445"/>
  <c r="J93"/>
  <c r="BK471"/>
  <c r="J471"/>
  <c r="J94"/>
  <c r="T487"/>
  <c r="BK512"/>
  <c r="J512"/>
  <c r="J101"/>
  <c r="T512"/>
  <c i="7" r="R136"/>
  <c r="P180"/>
  <c r="BK204"/>
  <c r="T435"/>
  <c r="BK494"/>
  <c r="J494"/>
  <c r="J77"/>
  <c r="R638"/>
  <c r="P667"/>
  <c r="BK732"/>
  <c r="J732"/>
  <c r="J86"/>
  <c r="T760"/>
  <c r="R775"/>
  <c r="R784"/>
  <c i="8" r="T245"/>
  <c r="T465"/>
  <c i="9" r="BK274"/>
  <c r="J274"/>
  <c r="J71"/>
  <c r="R665"/>
  <c i="10" r="P90"/>
  <c r="T197"/>
  <c r="R220"/>
  <c i="11" r="R222"/>
  <c r="R583"/>
  <c r="P600"/>
  <c r="P620"/>
  <c r="P619"/>
  <c i="13" r="R94"/>
  <c r="T106"/>
  <c i="14" r="P110"/>
  <c r="R134"/>
  <c r="BK212"/>
  <c r="J212"/>
  <c r="J68"/>
  <c r="T217"/>
  <c r="BK247"/>
  <c r="J247"/>
  <c r="J71"/>
  <c r="T247"/>
  <c r="R266"/>
  <c r="P329"/>
  <c i="16" r="P111"/>
  <c r="R164"/>
  <c r="R196"/>
  <c i="17" r="P97"/>
  <c r="BK111"/>
  <c r="J111"/>
  <c r="J66"/>
  <c r="T125"/>
  <c r="R142"/>
  <c r="T147"/>
  <c r="BK173"/>
  <c r="J173"/>
  <c r="J73"/>
  <c r="P173"/>
  <c i="18" r="BK89"/>
  <c r="BK97"/>
  <c r="J97"/>
  <c r="J65"/>
  <c r="T97"/>
  <c i="19" r="BK127"/>
  <c r="J127"/>
  <c r="J66"/>
  <c i="2" r="R121"/>
  <c r="P188"/>
  <c r="T188"/>
  <c r="T761"/>
  <c r="BK1728"/>
  <c r="J1728"/>
  <c r="J73"/>
  <c r="R2064"/>
  <c r="T2368"/>
  <c r="BK2450"/>
  <c r="J2450"/>
  <c r="J79"/>
  <c r="R2547"/>
  <c r="T2622"/>
  <c r="P2627"/>
  <c r="T2627"/>
  <c r="R2633"/>
  <c r="T2633"/>
  <c r="R2856"/>
  <c r="T3439"/>
  <c r="BK3902"/>
  <c r="J3902"/>
  <c r="J92"/>
  <c r="R4178"/>
  <c r="R4364"/>
  <c r="BK4486"/>
  <c r="J4486"/>
  <c r="J96"/>
  <c r="BK4654"/>
  <c r="J4654"/>
  <c r="J97"/>
  <c i="3" r="R175"/>
  <c r="BK217"/>
  <c r="J217"/>
  <c r="J71"/>
  <c r="T265"/>
  <c r="P305"/>
  <c r="BK538"/>
  <c r="J538"/>
  <c r="J79"/>
  <c r="P697"/>
  <c i="4" r="R136"/>
  <c r="P178"/>
  <c r="BK237"/>
  <c r="J237"/>
  <c r="J75"/>
  <c r="R244"/>
  <c r="BK323"/>
  <c r="J323"/>
  <c r="J78"/>
  <c r="P376"/>
  <c r="T376"/>
  <c r="P395"/>
  <c i="5" r="R134"/>
  <c r="P584"/>
  <c i="6" r="P131"/>
  <c r="BK203"/>
  <c r="J203"/>
  <c r="J76"/>
  <c r="R261"/>
  <c r="R269"/>
  <c r="P314"/>
  <c r="P383"/>
  <c r="T415"/>
  <c r="T427"/>
  <c r="BK477"/>
  <c r="J477"/>
  <c r="J95"/>
  <c r="R477"/>
  <c r="R503"/>
  <c r="T508"/>
  <c r="P512"/>
  <c i="7" r="T136"/>
  <c r="BK288"/>
  <c r="J288"/>
  <c r="J73"/>
  <c r="BK397"/>
  <c r="J397"/>
  <c r="J74"/>
  <c r="BK402"/>
  <c r="J402"/>
  <c r="J75"/>
  <c r="T494"/>
  <c r="R621"/>
  <c r="BK681"/>
  <c r="J681"/>
  <c r="J84"/>
  <c r="R715"/>
  <c r="R760"/>
  <c r="BK775"/>
  <c r="J775"/>
  <c r="J90"/>
  <c r="T780"/>
  <c i="8" r="T95"/>
  <c r="BK422"/>
  <c r="J422"/>
  <c r="J65"/>
  <c r="T435"/>
  <c r="P442"/>
  <c i="9" r="T95"/>
  <c r="T147"/>
  <c r="P196"/>
  <c r="R203"/>
  <c r="R222"/>
  <c r="P558"/>
  <c i="10" r="BK172"/>
  <c r="J172"/>
  <c r="J63"/>
  <c r="R197"/>
  <c r="R231"/>
  <c r="R230"/>
  <c i="11" r="T93"/>
  <c i="13" r="BK88"/>
  <c r="J88"/>
  <c r="J61"/>
  <c r="BK106"/>
  <c r="J106"/>
  <c r="J65"/>
  <c i="14" r="P98"/>
  <c r="R162"/>
  <c r="R217"/>
  <c r="T271"/>
  <c r="P326"/>
  <c r="T326"/>
  <c i="15" r="BK90"/>
  <c r="J90"/>
  <c r="J64"/>
  <c r="P106"/>
  <c r="R133"/>
  <c i="16" r="R92"/>
  <c r="BK164"/>
  <c r="J164"/>
  <c r="J67"/>
  <c r="P196"/>
  <c i="17" r="P102"/>
  <c r="BK125"/>
  <c r="J125"/>
  <c r="J68"/>
  <c r="R147"/>
  <c r="P178"/>
  <c i="18" r="T89"/>
  <c r="R97"/>
  <c i="19" r="P92"/>
  <c r="R140"/>
  <c i="7" r="P116"/>
  <c r="BK180"/>
  <c r="J180"/>
  <c r="J71"/>
  <c r="P204"/>
  <c r="R435"/>
  <c r="P494"/>
  <c r="P621"/>
  <c r="R681"/>
  <c r="R732"/>
  <c r="P769"/>
  <c r="BK784"/>
  <c r="J784"/>
  <c r="J92"/>
  <c i="8" r="P95"/>
  <c r="BK379"/>
  <c r="J379"/>
  <c r="J64"/>
  <c r="R465"/>
  <c i="9" r="BK119"/>
  <c r="J119"/>
  <c r="J62"/>
  <c r="R147"/>
  <c r="BK196"/>
  <c r="J196"/>
  <c r="J66"/>
  <c r="BK203"/>
  <c r="P222"/>
  <c r="R558"/>
  <c i="10" r="R90"/>
  <c r="BK202"/>
  <c r="J202"/>
  <c r="J65"/>
  <c r="P231"/>
  <c r="P230"/>
  <c i="11" r="R274"/>
  <c r="P607"/>
  <c i="12" r="T84"/>
  <c r="T83"/>
  <c r="T82"/>
  <c i="13" r="P94"/>
  <c r="R106"/>
  <c i="19" r="P101"/>
  <c r="P127"/>
  <c r="R172"/>
  <c i="5" r="BK134"/>
  <c r="J134"/>
  <c r="J73"/>
  <c r="P537"/>
  <c r="P589"/>
  <c r="P588"/>
  <c i="6" r="BK131"/>
  <c r="J131"/>
  <c r="J69"/>
  <c r="T143"/>
  <c r="P164"/>
  <c r="R189"/>
  <c r="P261"/>
  <c r="BK269"/>
  <c r="J269"/>
  <c r="J79"/>
  <c r="P269"/>
  <c r="BK314"/>
  <c r="J314"/>
  <c r="J83"/>
  <c r="R349"/>
  <c r="P367"/>
  <c r="BK376"/>
  <c r="J376"/>
  <c r="J86"/>
  <c r="T376"/>
  <c r="BK427"/>
  <c r="J427"/>
  <c r="J92"/>
  <c r="R427"/>
  <c r="T471"/>
  <c r="R487"/>
  <c r="P508"/>
  <c r="P523"/>
  <c i="7" r="T116"/>
  <c r="T115"/>
  <c r="P156"/>
  <c r="P155"/>
  <c r="R288"/>
  <c r="R397"/>
  <c r="R402"/>
  <c r="P543"/>
  <c r="T621"/>
  <c r="T681"/>
  <c r="T715"/>
  <c r="P760"/>
  <c r="R769"/>
  <c r="BK780"/>
  <c r="J780"/>
  <c r="J91"/>
  <c r="P784"/>
  <c i="8" r="R95"/>
  <c r="T379"/>
  <c r="BK435"/>
  <c r="J435"/>
  <c r="J66"/>
  <c r="T442"/>
  <c i="9" r="P119"/>
  <c r="P147"/>
  <c r="BK180"/>
  <c r="J180"/>
  <c r="J65"/>
  <c r="R196"/>
  <c r="BK230"/>
  <c r="J230"/>
  <c r="J70"/>
  <c r="R230"/>
  <c i="10" r="P202"/>
  <c r="T231"/>
  <c r="T230"/>
  <c i="11" r="P93"/>
  <c r="P256"/>
  <c i="19" r="BK101"/>
  <c r="J101"/>
  <c r="J65"/>
  <c r="P140"/>
  <c r="BK172"/>
  <c r="J172"/>
  <c r="J69"/>
  <c i="8" r="BK245"/>
  <c r="J245"/>
  <c r="J63"/>
  <c r="R422"/>
  <c r="R435"/>
  <c r="R442"/>
  <c i="9" r="R274"/>
  <c r="T665"/>
  <c i="10" r="BK90"/>
  <c r="J90"/>
  <c r="J61"/>
  <c r="BK197"/>
  <c r="J197"/>
  <c r="J64"/>
  <c r="T220"/>
  <c i="11" r="P222"/>
  <c r="R256"/>
  <c r="T583"/>
  <c r="R600"/>
  <c r="R620"/>
  <c r="R619"/>
  <c i="13" r="P88"/>
  <c i="14" r="R98"/>
  <c r="P162"/>
  <c r="P217"/>
  <c r="BK228"/>
  <c r="J228"/>
  <c r="J70"/>
  <c r="P271"/>
  <c r="R329"/>
  <c i="15" r="R106"/>
  <c i="16" r="P92"/>
  <c r="T164"/>
  <c r="T191"/>
  <c i="17" r="R102"/>
  <c r="R125"/>
  <c r="P142"/>
  <c r="R159"/>
  <c r="T173"/>
  <c i="19" r="T92"/>
  <c r="BK140"/>
  <c r="J140"/>
  <c r="J67"/>
  <c r="T172"/>
  <c i="2" r="P255"/>
  <c r="BK761"/>
  <c r="J761"/>
  <c r="J70"/>
  <c r="BK1559"/>
  <c r="J1559"/>
  <c r="J71"/>
  <c r="P1728"/>
  <c r="T2064"/>
  <c r="BK2385"/>
  <c r="J2385"/>
  <c r="J76"/>
  <c r="P2450"/>
  <c r="P2547"/>
  <c r="P2622"/>
  <c r="BK2627"/>
  <c r="J2627"/>
  <c r="J82"/>
  <c r="BK2633"/>
  <c r="J2633"/>
  <c r="J83"/>
  <c r="BK2856"/>
  <c r="J2856"/>
  <c r="J87"/>
  <c r="P3439"/>
  <c r="P3651"/>
  <c r="T3902"/>
  <c r="BK4271"/>
  <c r="J4271"/>
  <c r="J94"/>
  <c r="R4271"/>
  <c r="T4486"/>
  <c r="R4654"/>
  <c i="3" r="T175"/>
  <c r="BK207"/>
  <c r="J207"/>
  <c r="J69"/>
  <c r="R217"/>
  <c r="BK305"/>
  <c r="J305"/>
  <c r="J76"/>
  <c r="T538"/>
  <c r="BK708"/>
  <c r="J708"/>
  <c r="J82"/>
  <c i="4" r="R106"/>
  <c r="T178"/>
  <c r="BK244"/>
  <c r="J244"/>
  <c r="J76"/>
  <c r="T277"/>
  <c r="BK383"/>
  <c r="J383"/>
  <c r="J81"/>
  <c r="T395"/>
  <c i="5" r="BK105"/>
  <c r="J105"/>
  <c r="J69"/>
  <c r="R105"/>
  <c r="P110"/>
  <c r="R537"/>
  <c r="R584"/>
  <c i="6" r="R143"/>
  <c r="T164"/>
  <c r="BK189"/>
  <c r="J189"/>
  <c r="J75"/>
  <c r="T189"/>
  <c r="T276"/>
  <c r="T309"/>
  <c r="T349"/>
  <c r="T367"/>
  <c r="P376"/>
  <c r="BK415"/>
  <c r="J415"/>
  <c r="J89"/>
  <c r="T421"/>
  <c r="R445"/>
  <c r="BK487"/>
  <c r="J487"/>
  <c r="J97"/>
  <c r="T503"/>
  <c r="R523"/>
  <c i="7" r="R116"/>
  <c r="R115"/>
  <c r="R156"/>
  <c r="R155"/>
  <c r="T288"/>
  <c r="T397"/>
  <c r="T402"/>
  <c r="T543"/>
  <c r="P638"/>
  <c r="BK667"/>
  <c r="J667"/>
  <c r="J82"/>
  <c r="BK715"/>
  <c r="J715"/>
  <c r="J85"/>
  <c i="8" r="R379"/>
  <c i="9" r="BK95"/>
  <c r="J95"/>
  <c r="J61"/>
  <c r="T119"/>
  <c r="R180"/>
  <c r="T203"/>
  <c r="T222"/>
  <c r="BK558"/>
  <c r="J558"/>
  <c r="J72"/>
  <c i="10" r="T172"/>
  <c r="BK231"/>
  <c r="J231"/>
  <c r="J68"/>
  <c i="11" r="BK274"/>
  <c r="J274"/>
  <c r="J66"/>
  <c r="BK607"/>
  <c r="J607"/>
  <c r="J69"/>
  <c i="13" r="T110"/>
  <c i="14" r="BK110"/>
  <c r="J110"/>
  <c r="J65"/>
  <c r="T134"/>
  <c r="T212"/>
  <c r="P228"/>
  <c r="R247"/>
  <c r="P266"/>
  <c r="BK326"/>
  <c r="J326"/>
  <c r="J74"/>
  <c i="16" r="T92"/>
  <c r="P164"/>
  <c r="BK196"/>
  <c r="J196"/>
  <c r="J69"/>
  <c i="17" r="T97"/>
  <c r="R111"/>
  <c r="BK115"/>
  <c r="J115"/>
  <c r="J67"/>
  <c r="BK138"/>
  <c r="J138"/>
  <c r="J69"/>
  <c r="T142"/>
  <c r="T159"/>
  <c r="BK178"/>
  <c r="J178"/>
  <c r="J74"/>
  <c i="18" r="P89"/>
  <c r="BK108"/>
  <c r="J108"/>
  <c r="J66"/>
  <c i="19" r="R92"/>
  <c r="T140"/>
  <c r="P172"/>
  <c i="20" r="R95"/>
  <c i="3" r="R108"/>
  <c r="BK195"/>
  <c r="J195"/>
  <c r="J67"/>
  <c r="P217"/>
  <c r="R265"/>
  <c r="BK291"/>
  <c r="J291"/>
  <c r="J75"/>
  <c r="P291"/>
  <c r="R291"/>
  <c r="T291"/>
  <c r="P413"/>
  <c r="T413"/>
  <c r="P692"/>
  <c r="T692"/>
  <c r="P708"/>
  <c i="4" r="BK106"/>
  <c r="J106"/>
  <c r="J65"/>
  <c r="P136"/>
  <c r="R154"/>
  <c r="T205"/>
  <c r="T237"/>
  <c r="P277"/>
  <c r="R323"/>
  <c r="P383"/>
  <c r="P382"/>
  <c r="BK395"/>
  <c r="J395"/>
  <c r="J82"/>
  <c i="5" r="P105"/>
  <c r="P104"/>
  <c r="T105"/>
  <c r="T110"/>
  <c r="T537"/>
  <c r="R589"/>
  <c r="R588"/>
  <c i="6" r="P143"/>
  <c r="BK164"/>
  <c r="J164"/>
  <c r="J71"/>
  <c r="R164"/>
  <c r="P189"/>
  <c r="BK261"/>
  <c r="J261"/>
  <c r="J77"/>
  <c r="R276"/>
  <c r="P309"/>
  <c r="BK349"/>
  <c r="J349"/>
  <c r="J84"/>
  <c r="BK383"/>
  <c r="J383"/>
  <c r="J88"/>
  <c r="R415"/>
  <c r="P427"/>
  <c r="P471"/>
  <c r="P487"/>
  <c r="BK508"/>
  <c r="J508"/>
  <c r="J99"/>
  <c r="T523"/>
  <c i="7" r="BK136"/>
  <c r="J136"/>
  <c r="J66"/>
  <c r="R180"/>
  <c r="T204"/>
  <c r="T179"/>
  <c r="P397"/>
  <c r="P402"/>
  <c r="R494"/>
  <c r="T638"/>
  <c r="T667"/>
  <c r="T732"/>
  <c r="T769"/>
  <c r="T768"/>
  <c r="P780"/>
  <c i="8" r="BK95"/>
  <c r="P379"/>
  <c r="P465"/>
  <c r="P441"/>
  <c i="9" r="R95"/>
  <c r="BK147"/>
  <c r="J147"/>
  <c r="J63"/>
  <c r="T180"/>
  <c r="P203"/>
  <c r="BK222"/>
  <c r="J222"/>
  <c r="J69"/>
  <c r="T558"/>
  <c i="10" r="R172"/>
  <c r="BK220"/>
  <c r="J220"/>
  <c r="J66"/>
  <c i="11" r="BK222"/>
  <c r="J222"/>
  <c r="J62"/>
  <c r="BK256"/>
  <c r="J256"/>
  <c r="J65"/>
  <c r="T256"/>
  <c i="13" r="T88"/>
  <c r="T87"/>
  <c r="T86"/>
  <c r="BK110"/>
  <c r="J110"/>
  <c r="J66"/>
  <c i="14" r="T110"/>
  <c r="BK134"/>
  <c r="J134"/>
  <c r="J66"/>
  <c r="P212"/>
  <c r="R271"/>
  <c r="R326"/>
  <c i="15" r="R90"/>
  <c r="R89"/>
  <c r="P133"/>
  <c i="16" r="R111"/>
  <c r="P152"/>
  <c r="R191"/>
  <c i="17" r="T102"/>
  <c r="T115"/>
  <c r="P138"/>
  <c r="P147"/>
  <c r="R178"/>
  <c i="18" r="R108"/>
  <c r="R88"/>
  <c i="19" r="R101"/>
  <c r="T127"/>
  <c r="P166"/>
  <c r="T166"/>
  <c i="20" r="P102"/>
  <c i="2" r="BK255"/>
  <c r="J255"/>
  <c r="J67"/>
  <c r="R761"/>
  <c r="T1559"/>
  <c r="P1669"/>
  <c r="T1669"/>
  <c r="BK2064"/>
  <c r="J2064"/>
  <c r="J74"/>
  <c r="P2368"/>
  <c r="R2385"/>
  <c r="BK2439"/>
  <c r="J2439"/>
  <c r="J77"/>
  <c r="R2439"/>
  <c r="T2450"/>
  <c r="BK2622"/>
  <c r="J2622"/>
  <c r="J81"/>
  <c r="P2645"/>
  <c r="R2645"/>
  <c r="T2645"/>
  <c r="BK2813"/>
  <c r="J2813"/>
  <c r="J85"/>
  <c r="P2813"/>
  <c r="R2813"/>
  <c r="T2813"/>
  <c r="BK3439"/>
  <c r="J3439"/>
  <c r="J88"/>
  <c r="BK3651"/>
  <c r="J3651"/>
  <c r="J89"/>
  <c r="P3902"/>
  <c r="T4178"/>
  <c r="P4364"/>
  <c r="P4486"/>
  <c r="P4654"/>
  <c i="3" r="BK108"/>
  <c r="P175"/>
  <c r="R195"/>
  <c r="P207"/>
  <c r="T217"/>
  <c r="BK413"/>
  <c r="J413"/>
  <c r="J77"/>
  <c r="R413"/>
  <c r="BK692"/>
  <c r="J692"/>
  <c r="J80"/>
  <c r="BK697"/>
  <c r="J697"/>
  <c r="J81"/>
  <c r="R708"/>
  <c i="4" r="P106"/>
  <c r="T136"/>
  <c r="P154"/>
  <c r="R178"/>
  <c r="R205"/>
  <c r="R204"/>
  <c r="BK277"/>
  <c r="J277"/>
  <c r="J77"/>
  <c r="T323"/>
  <c r="R383"/>
  <c r="R382"/>
  <c r="R395"/>
  <c i="5" r="BK110"/>
  <c r="R110"/>
  <c r="BK537"/>
  <c r="J537"/>
  <c r="J74"/>
  <c r="BK589"/>
  <c r="J589"/>
  <c r="J77"/>
  <c i="6" r="T131"/>
  <c r="T130"/>
  <c r="T203"/>
  <c r="P276"/>
  <c r="BK309"/>
  <c r="J309"/>
  <c r="J81"/>
  <c r="R309"/>
  <c r="P349"/>
  <c r="BK367"/>
  <c r="J367"/>
  <c r="J85"/>
  <c r="R367"/>
  <c r="R376"/>
  <c r="P415"/>
  <c r="R421"/>
  <c r="P445"/>
  <c r="R471"/>
  <c r="P477"/>
  <c r="BK503"/>
  <c r="J503"/>
  <c r="J98"/>
  <c r="R508"/>
  <c r="BK523"/>
  <c r="J523"/>
  <c r="J102"/>
  <c i="7" r="P136"/>
  <c r="T156"/>
  <c r="T155"/>
  <c r="P288"/>
  <c r="BK435"/>
  <c r="J435"/>
  <c r="J76"/>
  <c r="R543"/>
  <c r="BK638"/>
  <c r="J638"/>
  <c r="J81"/>
  <c r="R667"/>
  <c r="P715"/>
  <c r="BK760"/>
  <c r="J760"/>
  <c r="J87"/>
  <c r="P775"/>
  <c r="R780"/>
  <c i="8" r="R245"/>
  <c r="T422"/>
  <c r="P435"/>
  <c r="BK442"/>
  <c r="J442"/>
  <c r="J68"/>
  <c i="9" r="P274"/>
  <c r="BK665"/>
  <c r="J665"/>
  <c r="J73"/>
  <c i="10" r="P172"/>
  <c r="P197"/>
  <c r="P220"/>
  <c i="11" r="R93"/>
  <c r="R92"/>
  <c r="R91"/>
  <c r="BK583"/>
  <c r="J583"/>
  <c r="J67"/>
  <c r="R607"/>
  <c i="13" r="R88"/>
  <c r="P110"/>
  <c i="14" r="T98"/>
  <c r="T97"/>
  <c r="BK162"/>
  <c r="J162"/>
  <c r="J67"/>
  <c r="BK217"/>
  <c r="J217"/>
  <c r="J69"/>
  <c r="R228"/>
  <c i="15" r="P90"/>
  <c r="P89"/>
  <c i="1" r="AU71"/>
  <c i="15" r="BK106"/>
  <c r="J106"/>
  <c r="J65"/>
  <c r="T133"/>
  <c i="16" r="BK92"/>
  <c r="J92"/>
  <c r="J64"/>
  <c r="BK152"/>
  <c r="J152"/>
  <c r="J66"/>
  <c r="R152"/>
  <c r="BK191"/>
  <c r="J191"/>
  <c r="J68"/>
  <c r="T196"/>
  <c i="17" r="BK97"/>
  <c r="J97"/>
  <c r="J64"/>
  <c r="P111"/>
  <c r="P115"/>
  <c r="R138"/>
  <c r="P159"/>
  <c i="18" r="P97"/>
  <c i="20" r="BK95"/>
  <c r="P95"/>
  <c r="T95"/>
  <c r="R102"/>
  <c r="BK130"/>
  <c r="J130"/>
  <c r="J66"/>
  <c r="T130"/>
  <c r="R137"/>
  <c i="9" r="P95"/>
  <c r="R119"/>
  <c r="P180"/>
  <c r="T196"/>
  <c r="P230"/>
  <c r="T230"/>
  <c i="10" r="T202"/>
  <c i="11" r="T274"/>
  <c r="T607"/>
  <c i="13" r="BK94"/>
  <c r="J94"/>
  <c r="J62"/>
  <c r="R110"/>
  <c i="19" r="T101"/>
  <c r="R127"/>
  <c r="BK166"/>
  <c r="J166"/>
  <c r="J68"/>
  <c r="R166"/>
  <c i="20" r="BK102"/>
  <c r="J102"/>
  <c r="J65"/>
  <c r="T102"/>
  <c r="P130"/>
  <c r="R130"/>
  <c r="BK137"/>
  <c r="J137"/>
  <c r="J68"/>
  <c r="P137"/>
  <c r="T137"/>
  <c r="BK147"/>
  <c r="J147"/>
  <c r="J69"/>
  <c r="P147"/>
  <c r="R147"/>
  <c r="T147"/>
  <c r="BK150"/>
  <c r="J150"/>
  <c r="J70"/>
  <c r="P150"/>
  <c r="R150"/>
  <c r="T150"/>
  <c r="BK163"/>
  <c r="J163"/>
  <c r="J71"/>
  <c r="P163"/>
  <c r="R163"/>
  <c r="T163"/>
  <c i="4" r="BK151"/>
  <c r="J151"/>
  <c r="J69"/>
  <c i="6" r="BK558"/>
  <c r="J558"/>
  <c r="J105"/>
  <c i="12" r="BK128"/>
  <c r="J128"/>
  <c r="J62"/>
  <c i="13" r="BK104"/>
  <c r="J104"/>
  <c r="J64"/>
  <c i="3" r="BK717"/>
  <c r="J717"/>
  <c r="J84"/>
  <c i="4" r="BK201"/>
  <c r="J201"/>
  <c r="J72"/>
  <c i="7" r="BK152"/>
  <c r="J152"/>
  <c r="J67"/>
  <c i="9" r="BK178"/>
  <c r="J178"/>
  <c r="J64"/>
  <c i="6" r="BK184"/>
  <c r="J184"/>
  <c r="J72"/>
  <c i="10" r="BK168"/>
  <c r="J168"/>
  <c r="J62"/>
  <c i="11" r="BK235"/>
  <c r="J235"/>
  <c r="J64"/>
  <c i="13" r="BK102"/>
  <c r="J102"/>
  <c r="J63"/>
  <c i="15" r="BK131"/>
  <c r="J131"/>
  <c r="J66"/>
  <c i="4" r="BK143"/>
  <c r="J143"/>
  <c r="J67"/>
  <c i="5" r="BK130"/>
  <c r="J130"/>
  <c r="J71"/>
  <c i="6" r="BK555"/>
  <c r="J555"/>
  <c r="J103"/>
  <c i="8" r="BK91"/>
  <c r="J91"/>
  <c r="J61"/>
  <c i="3" r="BK203"/>
  <c r="J203"/>
  <c r="J68"/>
  <c r="BK287"/>
  <c r="J287"/>
  <c r="J73"/>
  <c r="BK534"/>
  <c r="J534"/>
  <c r="J78"/>
  <c i="4" r="BK147"/>
  <c r="J147"/>
  <c r="J68"/>
  <c i="5" r="BK599"/>
  <c r="J599"/>
  <c r="J79"/>
  <c i="11" r="BK231"/>
  <c r="J231"/>
  <c r="J63"/>
  <c i="20" r="BK135"/>
  <c r="J135"/>
  <c r="J67"/>
  <c r="BK167"/>
  <c r="J167"/>
  <c r="J72"/>
  <c i="19" r="BK91"/>
  <c r="J91"/>
  <c i="20" r="J59"/>
  <c r="BE104"/>
  <c r="BE105"/>
  <c r="BE108"/>
  <c r="BE109"/>
  <c r="E50"/>
  <c r="BE116"/>
  <c r="BE126"/>
  <c r="BE110"/>
  <c r="BE111"/>
  <c r="BE136"/>
  <c r="BE139"/>
  <c r="J88"/>
  <c r="BE113"/>
  <c r="BE127"/>
  <c r="BE154"/>
  <c r="BE106"/>
  <c r="BE107"/>
  <c r="BE114"/>
  <c r="BE125"/>
  <c r="BE143"/>
  <c r="F59"/>
  <c r="BE96"/>
  <c r="BE97"/>
  <c r="BE119"/>
  <c r="BE124"/>
  <c r="BE149"/>
  <c r="BE152"/>
  <c r="BE159"/>
  <c r="BE161"/>
  <c r="BE103"/>
  <c r="BE112"/>
  <c r="BE128"/>
  <c r="BE131"/>
  <c r="BE132"/>
  <c r="BE138"/>
  <c r="BE145"/>
  <c r="BE155"/>
  <c r="BE156"/>
  <c r="BE157"/>
  <c r="BE98"/>
  <c r="BE165"/>
  <c r="BE168"/>
  <c r="BE99"/>
  <c r="BE100"/>
  <c r="BE101"/>
  <c r="BE117"/>
  <c r="BE142"/>
  <c r="BE148"/>
  <c r="BE164"/>
  <c r="BE115"/>
  <c r="BE120"/>
  <c r="BE121"/>
  <c r="BE123"/>
  <c r="BE133"/>
  <c r="BE140"/>
  <c r="BE141"/>
  <c r="BE144"/>
  <c r="BE146"/>
  <c r="BE151"/>
  <c i="19" r="BE94"/>
  <c r="BE95"/>
  <c r="BE103"/>
  <c r="F88"/>
  <c r="BE96"/>
  <c r="BE97"/>
  <c r="BE102"/>
  <c r="BE106"/>
  <c r="BE110"/>
  <c r="BE123"/>
  <c r="BE128"/>
  <c r="BE131"/>
  <c i="18" r="J89"/>
  <c r="J64"/>
  <c i="19" r="E50"/>
  <c r="BE114"/>
  <c r="BE120"/>
  <c r="BE135"/>
  <c r="BE137"/>
  <c r="BE112"/>
  <c r="BE126"/>
  <c r="BE138"/>
  <c r="BE139"/>
  <c r="BE99"/>
  <c r="BE105"/>
  <c r="BE118"/>
  <c r="BE121"/>
  <c r="BE132"/>
  <c r="BE147"/>
  <c r="BE148"/>
  <c r="BE149"/>
  <c r="BE156"/>
  <c r="BE159"/>
  <c r="BE161"/>
  <c r="BE169"/>
  <c r="BE170"/>
  <c r="J56"/>
  <c r="BE108"/>
  <c r="BE117"/>
  <c r="BE146"/>
  <c r="BE150"/>
  <c r="BE151"/>
  <c r="BE152"/>
  <c r="BE153"/>
  <c r="BE154"/>
  <c r="BE163"/>
  <c r="BE165"/>
  <c r="BE174"/>
  <c r="BE93"/>
  <c r="BE125"/>
  <c r="BE129"/>
  <c r="BE134"/>
  <c r="BE136"/>
  <c r="BE142"/>
  <c r="BE143"/>
  <c r="BE155"/>
  <c r="BE162"/>
  <c r="J59"/>
  <c r="BE109"/>
  <c r="BE111"/>
  <c r="BE113"/>
  <c r="BE116"/>
  <c r="BE122"/>
  <c r="BE124"/>
  <c r="BE130"/>
  <c r="BE141"/>
  <c r="BE164"/>
  <c r="BE167"/>
  <c r="BE173"/>
  <c r="BE175"/>
  <c r="BE177"/>
  <c r="BE98"/>
  <c r="BE100"/>
  <c r="BE104"/>
  <c r="BE107"/>
  <c r="BE115"/>
  <c r="BE119"/>
  <c r="BE133"/>
  <c r="BE144"/>
  <c r="BE145"/>
  <c r="BE157"/>
  <c r="BE158"/>
  <c r="BE160"/>
  <c r="BE168"/>
  <c r="BE171"/>
  <c r="BE179"/>
  <c r="BE181"/>
  <c i="18" r="BE109"/>
  <c r="BE120"/>
  <c r="F59"/>
  <c r="BE90"/>
  <c r="BE112"/>
  <c r="BE113"/>
  <c r="BE130"/>
  <c r="J82"/>
  <c r="BE94"/>
  <c r="BE95"/>
  <c r="BE98"/>
  <c r="BE101"/>
  <c r="BE102"/>
  <c r="BE123"/>
  <c r="BE129"/>
  <c r="BE134"/>
  <c r="J85"/>
  <c r="BE110"/>
  <c r="BE121"/>
  <c r="BE122"/>
  <c r="BE128"/>
  <c i="17" r="BK96"/>
  <c r="J96"/>
  <c i="18" r="BE126"/>
  <c r="BE133"/>
  <c r="BE93"/>
  <c r="BE115"/>
  <c r="BE118"/>
  <c r="BE132"/>
  <c r="BE135"/>
  <c r="E50"/>
  <c r="BE91"/>
  <c r="BE96"/>
  <c r="BE104"/>
  <c r="BE106"/>
  <c r="BE111"/>
  <c r="BE116"/>
  <c r="BE117"/>
  <c r="BE119"/>
  <c r="BE127"/>
  <c r="BE131"/>
  <c r="BE114"/>
  <c r="BE124"/>
  <c r="BE92"/>
  <c r="BE99"/>
  <c r="BE100"/>
  <c r="BE125"/>
  <c i="17" r="J56"/>
  <c r="F59"/>
  <c r="E84"/>
  <c r="BE98"/>
  <c r="BE99"/>
  <c r="BE100"/>
  <c r="BE104"/>
  <c r="BE105"/>
  <c r="BE106"/>
  <c r="J59"/>
  <c r="BE103"/>
  <c r="BE107"/>
  <c r="BE108"/>
  <c r="BE112"/>
  <c r="BE113"/>
  <c r="BE114"/>
  <c r="BE118"/>
  <c r="BE120"/>
  <c r="BE124"/>
  <c r="BE126"/>
  <c r="BE130"/>
  <c r="BE131"/>
  <c r="BE132"/>
  <c r="BE135"/>
  <c r="BE137"/>
  <c r="BE139"/>
  <c r="BE143"/>
  <c r="BE145"/>
  <c r="BE149"/>
  <c r="BE152"/>
  <c r="BE154"/>
  <c r="BE157"/>
  <c r="BE161"/>
  <c r="BE164"/>
  <c r="BE166"/>
  <c r="BE168"/>
  <c r="BE169"/>
  <c r="BE170"/>
  <c r="BE172"/>
  <c r="BE174"/>
  <c r="BE175"/>
  <c r="BE176"/>
  <c r="BE179"/>
  <c r="BE181"/>
  <c r="BE182"/>
  <c r="BE183"/>
  <c r="BE184"/>
  <c r="BE187"/>
  <c i="16" r="BK91"/>
  <c r="J91"/>
  <c i="17" r="BE109"/>
  <c r="BE116"/>
  <c r="BE122"/>
  <c r="BE123"/>
  <c r="BE127"/>
  <c r="BE128"/>
  <c r="BE129"/>
  <c r="BE133"/>
  <c r="BE134"/>
  <c r="BE136"/>
  <c r="BE140"/>
  <c r="BE148"/>
  <c r="BE151"/>
  <c r="BE153"/>
  <c r="BE155"/>
  <c r="BE156"/>
  <c r="BE158"/>
  <c r="BE160"/>
  <c r="BE162"/>
  <c r="BE165"/>
  <c r="BE167"/>
  <c r="BE171"/>
  <c r="BE180"/>
  <c r="BE185"/>
  <c r="BE189"/>
  <c r="BE191"/>
  <c r="BE193"/>
  <c i="16" r="E50"/>
  <c r="J88"/>
  <c r="BE101"/>
  <c r="BE105"/>
  <c r="BE106"/>
  <c r="BE107"/>
  <c r="BE115"/>
  <c r="BE119"/>
  <c r="BE120"/>
  <c r="BE146"/>
  <c r="BE149"/>
  <c r="BE159"/>
  <c r="BE98"/>
  <c r="BE99"/>
  <c r="BE104"/>
  <c r="BE126"/>
  <c r="BE137"/>
  <c r="BE138"/>
  <c r="BE139"/>
  <c r="BE153"/>
  <c r="BE150"/>
  <c r="BE167"/>
  <c i="15" r="BK89"/>
  <c r="J89"/>
  <c r="J63"/>
  <c i="16" r="BE133"/>
  <c r="BE134"/>
  <c r="BE169"/>
  <c r="BE112"/>
  <c r="BE116"/>
  <c r="BE117"/>
  <c r="BE121"/>
  <c r="BE122"/>
  <c r="BE125"/>
  <c r="BE156"/>
  <c r="BE157"/>
  <c r="BE158"/>
  <c r="F59"/>
  <c r="J85"/>
  <c r="BE95"/>
  <c r="BE113"/>
  <c r="BE114"/>
  <c r="BE132"/>
  <c r="BE148"/>
  <c r="BE154"/>
  <c r="BE100"/>
  <c r="BE141"/>
  <c r="BE168"/>
  <c r="BE174"/>
  <c r="BE176"/>
  <c r="BE177"/>
  <c r="BE178"/>
  <c r="BE183"/>
  <c r="BE188"/>
  <c r="BE189"/>
  <c r="BE142"/>
  <c r="BE147"/>
  <c r="BE151"/>
  <c r="BE161"/>
  <c r="BE162"/>
  <c r="BE166"/>
  <c r="BE175"/>
  <c r="BE180"/>
  <c r="BE181"/>
  <c r="BE187"/>
  <c r="BE190"/>
  <c r="BE193"/>
  <c r="BE197"/>
  <c r="BE200"/>
  <c r="BE108"/>
  <c r="BE109"/>
  <c r="BE118"/>
  <c r="BE123"/>
  <c r="BE124"/>
  <c r="BE135"/>
  <c r="BE136"/>
  <c r="BE140"/>
  <c r="BE163"/>
  <c r="BE171"/>
  <c r="BE173"/>
  <c r="BE185"/>
  <c r="BE192"/>
  <c r="BE195"/>
  <c r="BE96"/>
  <c r="BE97"/>
  <c r="BE102"/>
  <c r="BE127"/>
  <c r="BE130"/>
  <c r="BE160"/>
  <c r="BE179"/>
  <c r="BE204"/>
  <c r="BE206"/>
  <c r="BE93"/>
  <c r="BE94"/>
  <c r="BE103"/>
  <c r="BE110"/>
  <c r="BE128"/>
  <c r="BE129"/>
  <c r="BE131"/>
  <c r="BE143"/>
  <c r="BE144"/>
  <c r="BE145"/>
  <c r="BE155"/>
  <c r="BE165"/>
  <c r="BE170"/>
  <c r="BE172"/>
  <c r="BE182"/>
  <c r="BE184"/>
  <c r="BE186"/>
  <c r="BE194"/>
  <c r="BE199"/>
  <c r="BE202"/>
  <c i="15" r="BE130"/>
  <c r="J56"/>
  <c r="BE105"/>
  <c r="BE123"/>
  <c r="BE97"/>
  <c r="BE100"/>
  <c r="BE114"/>
  <c r="BE115"/>
  <c r="BE116"/>
  <c r="BE119"/>
  <c r="BE120"/>
  <c r="BE124"/>
  <c r="F59"/>
  <c r="BE99"/>
  <c r="BE107"/>
  <c r="BE125"/>
  <c i="14" r="J98"/>
  <c r="J64"/>
  <c i="15" r="BE132"/>
  <c r="E50"/>
  <c r="BE92"/>
  <c r="BE93"/>
  <c r="BE96"/>
  <c r="BE98"/>
  <c r="BE101"/>
  <c r="BE103"/>
  <c r="BE104"/>
  <c r="BE126"/>
  <c r="BE143"/>
  <c r="J86"/>
  <c r="BE91"/>
  <c r="BE108"/>
  <c r="BE109"/>
  <c r="BE118"/>
  <c r="BE121"/>
  <c r="BE139"/>
  <c r="BE141"/>
  <c r="BE128"/>
  <c r="BE129"/>
  <c r="BE137"/>
  <c r="BE94"/>
  <c r="BE95"/>
  <c r="BE102"/>
  <c r="BE110"/>
  <c r="BE113"/>
  <c r="BE117"/>
  <c r="BE127"/>
  <c r="BE111"/>
  <c r="BE112"/>
  <c r="BE122"/>
  <c r="BE134"/>
  <c r="BE136"/>
  <c i="14" r="J59"/>
  <c r="BE102"/>
  <c r="BE128"/>
  <c r="BE182"/>
  <c r="BE183"/>
  <c r="BE203"/>
  <c r="BE205"/>
  <c r="BE224"/>
  <c r="BE243"/>
  <c r="BE262"/>
  <c r="BE267"/>
  <c r="BE269"/>
  <c r="BE274"/>
  <c r="BE310"/>
  <c r="J56"/>
  <c r="BE113"/>
  <c r="BE123"/>
  <c r="BE127"/>
  <c r="BE186"/>
  <c r="BE191"/>
  <c r="BE195"/>
  <c r="BE206"/>
  <c r="BE211"/>
  <c r="BE213"/>
  <c r="BE253"/>
  <c r="BE313"/>
  <c r="BE99"/>
  <c r="BE108"/>
  <c r="BE156"/>
  <c r="BE160"/>
  <c r="BE163"/>
  <c r="BE192"/>
  <c r="BE198"/>
  <c r="BE199"/>
  <c r="BE204"/>
  <c r="BE209"/>
  <c r="BE210"/>
  <c r="BE252"/>
  <c r="BE264"/>
  <c r="BE289"/>
  <c r="BE307"/>
  <c r="BE317"/>
  <c r="BE332"/>
  <c r="BE240"/>
  <c r="BE245"/>
  <c r="BE249"/>
  <c r="BE255"/>
  <c r="BE263"/>
  <c r="BE284"/>
  <c r="BE285"/>
  <c r="BE287"/>
  <c r="BE288"/>
  <c r="BE301"/>
  <c r="BE309"/>
  <c r="BE312"/>
  <c r="BE342"/>
  <c r="BE345"/>
  <c r="BE351"/>
  <c r="BE246"/>
  <c r="BE270"/>
  <c r="BE319"/>
  <c r="BE320"/>
  <c r="BE321"/>
  <c r="BE335"/>
  <c r="E50"/>
  <c r="F59"/>
  <c r="BE115"/>
  <c r="BE129"/>
  <c r="BE146"/>
  <c r="BE157"/>
  <c r="BE166"/>
  <c r="BE167"/>
  <c r="BE168"/>
  <c r="BE169"/>
  <c r="BE172"/>
  <c r="BE185"/>
  <c r="BE187"/>
  <c r="BE207"/>
  <c r="BE237"/>
  <c r="BE257"/>
  <c r="BE258"/>
  <c r="BE259"/>
  <c r="BE260"/>
  <c r="BE273"/>
  <c r="BE276"/>
  <c r="BE279"/>
  <c r="BE280"/>
  <c r="BE281"/>
  <c r="BE293"/>
  <c r="BE341"/>
  <c r="BE101"/>
  <c r="BE112"/>
  <c r="BE126"/>
  <c r="BE130"/>
  <c r="BE148"/>
  <c r="BE149"/>
  <c r="BE150"/>
  <c r="BE152"/>
  <c r="BE176"/>
  <c r="BE184"/>
  <c r="BE208"/>
  <c r="BE220"/>
  <c r="BE222"/>
  <c r="BE229"/>
  <c r="BE272"/>
  <c r="BE278"/>
  <c r="BE283"/>
  <c r="BE299"/>
  <c r="BE303"/>
  <c r="BE305"/>
  <c r="BE316"/>
  <c r="BE328"/>
  <c r="BE333"/>
  <c r="BE336"/>
  <c r="BE265"/>
  <c r="BE268"/>
  <c r="BE311"/>
  <c r="BE314"/>
  <c r="BE323"/>
  <c r="BE100"/>
  <c r="BE132"/>
  <c r="BE135"/>
  <c r="BE143"/>
  <c r="BE159"/>
  <c r="BE161"/>
  <c r="BE165"/>
  <c r="BE174"/>
  <c r="BE180"/>
  <c r="BE188"/>
  <c r="BE189"/>
  <c r="BE197"/>
  <c r="BE200"/>
  <c r="BE214"/>
  <c r="BE218"/>
  <c r="BE251"/>
  <c r="BE277"/>
  <c r="BE282"/>
  <c r="BE330"/>
  <c r="BE334"/>
  <c r="BE337"/>
  <c r="BE339"/>
  <c r="BE103"/>
  <c r="BE105"/>
  <c r="BE106"/>
  <c r="BE111"/>
  <c r="BE119"/>
  <c r="BE125"/>
  <c r="BE131"/>
  <c r="BE154"/>
  <c r="BE158"/>
  <c r="BE170"/>
  <c r="BE173"/>
  <c r="BE175"/>
  <c r="BE179"/>
  <c r="BE181"/>
  <c r="BE196"/>
  <c r="BE201"/>
  <c r="BE248"/>
  <c r="BE254"/>
  <c r="BE275"/>
  <c r="BE291"/>
  <c r="BE295"/>
  <c r="BE297"/>
  <c r="BE315"/>
  <c r="BE325"/>
  <c r="BE327"/>
  <c r="BE117"/>
  <c r="BE121"/>
  <c r="BE122"/>
  <c r="BE133"/>
  <c r="BE141"/>
  <c r="BE145"/>
  <c r="BE193"/>
  <c r="BE194"/>
  <c r="BE202"/>
  <c r="BE215"/>
  <c r="BE226"/>
  <c r="BE232"/>
  <c r="BE238"/>
  <c r="BE239"/>
  <c r="BE241"/>
  <c r="BE250"/>
  <c r="BE261"/>
  <c r="BE344"/>
  <c r="BE104"/>
  <c r="BE107"/>
  <c r="BE124"/>
  <c r="BE137"/>
  <c r="BE139"/>
  <c r="BE147"/>
  <c r="BE164"/>
  <c r="BE171"/>
  <c r="BE177"/>
  <c r="BE178"/>
  <c r="BE190"/>
  <c r="BE230"/>
  <c r="BE234"/>
  <c r="BE236"/>
  <c r="BE242"/>
  <c r="BE244"/>
  <c r="BE256"/>
  <c r="BE331"/>
  <c r="BE338"/>
  <c r="BE340"/>
  <c r="BE347"/>
  <c r="BE349"/>
  <c i="13" r="J80"/>
  <c i="12" r="BK83"/>
  <c r="J83"/>
  <c r="J60"/>
  <c i="13" r="F83"/>
  <c r="BE96"/>
  <c r="BE109"/>
  <c r="J83"/>
  <c r="BE97"/>
  <c r="BE99"/>
  <c r="BE103"/>
  <c r="BE105"/>
  <c r="E48"/>
  <c r="BE89"/>
  <c r="BE95"/>
  <c r="BE98"/>
  <c r="BE101"/>
  <c r="BE111"/>
  <c r="BE107"/>
  <c r="BE108"/>
  <c r="BE112"/>
  <c r="BE100"/>
  <c r="BE90"/>
  <c r="BE91"/>
  <c r="BE92"/>
  <c i="12" r="J79"/>
  <c r="BE100"/>
  <c r="J52"/>
  <c r="F55"/>
  <c r="BE96"/>
  <c r="BE105"/>
  <c i="11" r="J93"/>
  <c r="J61"/>
  <c i="12" r="E48"/>
  <c r="BE129"/>
  <c r="BE122"/>
  <c i="11" r="J620"/>
  <c r="J71"/>
  <c i="12" r="BE85"/>
  <c r="BE91"/>
  <c r="BE126"/>
  <c r="BE109"/>
  <c r="BE94"/>
  <c r="BE116"/>
  <c r="BE113"/>
  <c r="BE89"/>
  <c i="10" r="BK89"/>
  <c r="J89"/>
  <c r="J60"/>
  <c r="BK230"/>
  <c r="J230"/>
  <c r="J67"/>
  <c i="11" r="J55"/>
  <c r="BE102"/>
  <c r="BE145"/>
  <c r="BE172"/>
  <c r="BE186"/>
  <c r="BE223"/>
  <c r="BE300"/>
  <c r="BE302"/>
  <c r="BE332"/>
  <c r="BE335"/>
  <c r="BE364"/>
  <c r="BE366"/>
  <c r="BE373"/>
  <c r="BE383"/>
  <c r="BE420"/>
  <c r="BE430"/>
  <c r="BE433"/>
  <c r="BE94"/>
  <c r="BE142"/>
  <c r="BE151"/>
  <c r="BE421"/>
  <c r="BE457"/>
  <c r="BE190"/>
  <c r="BE257"/>
  <c r="BE277"/>
  <c r="BE279"/>
  <c r="BE289"/>
  <c r="BE299"/>
  <c r="BE310"/>
  <c r="BE322"/>
  <c r="BE371"/>
  <c r="BE450"/>
  <c r="E48"/>
  <c r="BE97"/>
  <c r="BE100"/>
  <c r="BE137"/>
  <c r="BE177"/>
  <c r="BE512"/>
  <c r="BE538"/>
  <c r="BE543"/>
  <c r="BE563"/>
  <c r="BE569"/>
  <c r="BE573"/>
  <c r="BE576"/>
  <c r="BE578"/>
  <c r="BE579"/>
  <c r="BE586"/>
  <c r="BE594"/>
  <c r="BE597"/>
  <c r="BE601"/>
  <c r="BE602"/>
  <c r="BE605"/>
  <c r="BE608"/>
  <c r="BE611"/>
  <c r="BE613"/>
  <c r="BE616"/>
  <c r="BE621"/>
  <c r="BE623"/>
  <c r="BE624"/>
  <c r="BE627"/>
  <c r="BE226"/>
  <c r="BE264"/>
  <c r="BE267"/>
  <c r="BE269"/>
  <c r="BE275"/>
  <c r="BE291"/>
  <c r="BE306"/>
  <c r="BE312"/>
  <c r="BE324"/>
  <c r="BE328"/>
  <c r="BE341"/>
  <c r="BE342"/>
  <c r="BE343"/>
  <c r="BE348"/>
  <c r="BE360"/>
  <c r="BE367"/>
  <c r="BE382"/>
  <c r="BE413"/>
  <c r="BE414"/>
  <c r="BE417"/>
  <c r="BE449"/>
  <c r="BE474"/>
  <c r="BE478"/>
  <c r="BE516"/>
  <c r="BE533"/>
  <c r="BE548"/>
  <c r="BE572"/>
  <c r="BE581"/>
  <c r="BE584"/>
  <c r="BE587"/>
  <c r="BE591"/>
  <c r="BE109"/>
  <c r="BE114"/>
  <c r="BE123"/>
  <c r="BE154"/>
  <c r="BE161"/>
  <c r="BE232"/>
  <c r="BE272"/>
  <c r="BE318"/>
  <c r="BE330"/>
  <c r="BE443"/>
  <c r="BE463"/>
  <c r="BE467"/>
  <c r="BE483"/>
  <c r="BE484"/>
  <c r="BE524"/>
  <c r="BE527"/>
  <c r="BE546"/>
  <c r="BE530"/>
  <c r="BE566"/>
  <c r="F55"/>
  <c r="BE118"/>
  <c r="BE207"/>
  <c r="BE212"/>
  <c r="BE218"/>
  <c r="BE230"/>
  <c r="BE236"/>
  <c r="BE283"/>
  <c r="BE427"/>
  <c r="BE462"/>
  <c r="BE469"/>
  <c r="BE471"/>
  <c r="BE495"/>
  <c r="BE510"/>
  <c r="J52"/>
  <c r="BE104"/>
  <c r="BE182"/>
  <c r="BE201"/>
  <c r="BE281"/>
  <c r="BE314"/>
  <c r="BE326"/>
  <c r="BE334"/>
  <c r="BE346"/>
  <c r="BE354"/>
  <c r="BE363"/>
  <c r="BE377"/>
  <c r="BE398"/>
  <c r="BE406"/>
  <c r="BE410"/>
  <c r="BE424"/>
  <c r="BE426"/>
  <c r="BE438"/>
  <c r="BE446"/>
  <c r="BE460"/>
  <c r="BE487"/>
  <c r="BE521"/>
  <c r="BE134"/>
  <c r="BE148"/>
  <c r="BE227"/>
  <c r="BE242"/>
  <c r="BE338"/>
  <c r="BE339"/>
  <c r="BE345"/>
  <c r="BE356"/>
  <c r="BE359"/>
  <c r="BE370"/>
  <c r="BE401"/>
  <c r="BE402"/>
  <c r="BE453"/>
  <c r="BE458"/>
  <c r="BE502"/>
  <c r="BE507"/>
  <c r="BE536"/>
  <c r="BE545"/>
  <c r="BE560"/>
  <c r="BE107"/>
  <c r="BE168"/>
  <c r="BE193"/>
  <c r="BE285"/>
  <c r="BE287"/>
  <c r="BE293"/>
  <c r="BE297"/>
  <c r="BE349"/>
  <c r="BE368"/>
  <c r="BE374"/>
  <c r="BE376"/>
  <c r="BE386"/>
  <c r="BE391"/>
  <c r="BE395"/>
  <c r="BE397"/>
  <c r="BE399"/>
  <c r="BE411"/>
  <c r="BE419"/>
  <c r="BE423"/>
  <c r="BE497"/>
  <c r="BE540"/>
  <c r="BE556"/>
  <c r="BE239"/>
  <c r="BE261"/>
  <c r="BE295"/>
  <c r="BE362"/>
  <c r="BE387"/>
  <c r="BE392"/>
  <c r="BE407"/>
  <c r="BE454"/>
  <c r="BE465"/>
  <c r="BE476"/>
  <c r="BE480"/>
  <c r="BE490"/>
  <c r="BE552"/>
  <c i="9" r="BK94"/>
  <c r="J94"/>
  <c r="J60"/>
  <c i="10" r="BE156"/>
  <c r="BE221"/>
  <c r="BE232"/>
  <c r="BE235"/>
  <c r="BE237"/>
  <c r="J52"/>
  <c r="J55"/>
  <c r="BE91"/>
  <c r="BE151"/>
  <c r="BE175"/>
  <c r="BE194"/>
  <c r="BE198"/>
  <c r="BE209"/>
  <c r="E48"/>
  <c r="BE154"/>
  <c r="BE161"/>
  <c r="BE97"/>
  <c r="BE107"/>
  <c r="BE120"/>
  <c r="BE150"/>
  <c r="BE199"/>
  <c r="BE203"/>
  <c i="9" r="J203"/>
  <c r="J68"/>
  <c i="10" r="F55"/>
  <c r="BE113"/>
  <c r="BE135"/>
  <c r="BE164"/>
  <c r="BE166"/>
  <c r="BE169"/>
  <c r="BE184"/>
  <c r="BE206"/>
  <c r="BE214"/>
  <c r="BE228"/>
  <c r="BE104"/>
  <c r="BE122"/>
  <c r="BE125"/>
  <c r="BE138"/>
  <c r="BE142"/>
  <c r="BE153"/>
  <c r="BE157"/>
  <c r="BE162"/>
  <c r="BE173"/>
  <c r="BE180"/>
  <c r="BE189"/>
  <c r="BE211"/>
  <c r="BE94"/>
  <c r="BE116"/>
  <c r="BE159"/>
  <c r="BE110"/>
  <c r="BE147"/>
  <c r="BE192"/>
  <c r="BE217"/>
  <c r="BE224"/>
  <c r="BE128"/>
  <c r="BE132"/>
  <c r="BE140"/>
  <c r="BE144"/>
  <c i="9" r="J87"/>
  <c r="BE148"/>
  <c r="BE207"/>
  <c r="BE217"/>
  <c r="BE223"/>
  <c r="BE349"/>
  <c r="BE363"/>
  <c r="BE487"/>
  <c r="BE491"/>
  <c r="BE555"/>
  <c r="BE103"/>
  <c r="BE142"/>
  <c r="BE181"/>
  <c r="BE184"/>
  <c r="BE186"/>
  <c r="BE240"/>
  <c r="BE449"/>
  <c r="BE603"/>
  <c r="BE623"/>
  <c r="BE653"/>
  <c r="BE453"/>
  <c r="BE455"/>
  <c r="BE463"/>
  <c r="BE482"/>
  <c r="BE511"/>
  <c r="BE550"/>
  <c r="BE568"/>
  <c r="BE569"/>
  <c r="BE614"/>
  <c r="BE640"/>
  <c r="BE663"/>
  <c r="BE115"/>
  <c r="BE120"/>
  <c r="BE125"/>
  <c r="BE129"/>
  <c r="BE155"/>
  <c r="BE199"/>
  <c r="BE204"/>
  <c r="BE272"/>
  <c r="BE384"/>
  <c r="BE396"/>
  <c r="BE441"/>
  <c r="BE451"/>
  <c r="BE542"/>
  <c r="BE575"/>
  <c r="BE618"/>
  <c r="BE622"/>
  <c r="BE627"/>
  <c r="BE666"/>
  <c r="BE670"/>
  <c i="8" r="J95"/>
  <c r="J62"/>
  <c i="9" r="J90"/>
  <c r="BE139"/>
  <c r="BE191"/>
  <c r="BE232"/>
  <c r="BE249"/>
  <c r="BE446"/>
  <c r="BE497"/>
  <c r="BE505"/>
  <c r="BE514"/>
  <c r="BE592"/>
  <c r="BE604"/>
  <c r="BE608"/>
  <c r="BE611"/>
  <c r="BE634"/>
  <c r="BE655"/>
  <c r="BE226"/>
  <c r="BE387"/>
  <c r="BE465"/>
  <c r="BE500"/>
  <c r="BE502"/>
  <c r="E83"/>
  <c r="BE110"/>
  <c r="BE132"/>
  <c r="BE144"/>
  <c r="BE193"/>
  <c r="BE237"/>
  <c r="BE269"/>
  <c r="BE399"/>
  <c r="BE467"/>
  <c r="BE469"/>
  <c r="BE471"/>
  <c r="BE479"/>
  <c r="BE517"/>
  <c r="BE518"/>
  <c r="BE635"/>
  <c r="BE658"/>
  <c r="BE393"/>
  <c r="BE416"/>
  <c r="BE444"/>
  <c r="BE457"/>
  <c r="BE459"/>
  <c r="BE485"/>
  <c r="BE579"/>
  <c r="BE606"/>
  <c r="BE617"/>
  <c r="BE660"/>
  <c r="BE228"/>
  <c r="BE243"/>
  <c r="BE263"/>
  <c r="BE266"/>
  <c r="BE353"/>
  <c r="BE461"/>
  <c r="BE489"/>
  <c r="BE559"/>
  <c r="BE562"/>
  <c r="BE572"/>
  <c r="BE647"/>
  <c r="F90"/>
  <c r="BE165"/>
  <c r="BE168"/>
  <c r="BE171"/>
  <c r="BE179"/>
  <c r="BE188"/>
  <c r="BE197"/>
  <c r="BE231"/>
  <c r="BE255"/>
  <c r="BE260"/>
  <c r="BE275"/>
  <c r="BE302"/>
  <c r="BE372"/>
  <c r="BE494"/>
  <c r="BE508"/>
  <c r="BE556"/>
  <c r="BE96"/>
  <c r="BE162"/>
  <c r="BE402"/>
  <c r="BE405"/>
  <c r="BE438"/>
  <c r="BE630"/>
  <c r="BE643"/>
  <c r="BE209"/>
  <c r="BE212"/>
  <c r="BE215"/>
  <c r="BE220"/>
  <c r="BE252"/>
  <c r="BE339"/>
  <c r="BE381"/>
  <c r="BE524"/>
  <c r="BE529"/>
  <c r="BE534"/>
  <c r="BE582"/>
  <c r="BE595"/>
  <c r="BE650"/>
  <c i="8" r="BE278"/>
  <c r="BE284"/>
  <c r="BE321"/>
  <c i="7" r="BK680"/>
  <c r="J680"/>
  <c r="J83"/>
  <c i="8" r="E48"/>
  <c r="F86"/>
  <c r="BE133"/>
  <c r="BE137"/>
  <c r="BE292"/>
  <c r="BE294"/>
  <c r="BE313"/>
  <c r="BE342"/>
  <c r="J52"/>
  <c r="BE232"/>
  <c r="BE257"/>
  <c r="BE263"/>
  <c r="BE300"/>
  <c r="BE328"/>
  <c r="BE105"/>
  <c r="BE303"/>
  <c r="BE319"/>
  <c r="BE349"/>
  <c r="BE354"/>
  <c r="BE387"/>
  <c r="BE390"/>
  <c i="7" r="J116"/>
  <c r="J65"/>
  <c i="8" r="BE120"/>
  <c r="BE224"/>
  <c r="BE250"/>
  <c r="BE290"/>
  <c r="BE399"/>
  <c r="BE415"/>
  <c r="J86"/>
  <c r="BE103"/>
  <c r="BE305"/>
  <c r="BE325"/>
  <c r="BE396"/>
  <c r="BE405"/>
  <c r="BE408"/>
  <c r="BE427"/>
  <c r="BE455"/>
  <c r="BE459"/>
  <c r="BE461"/>
  <c r="BE492"/>
  <c r="BE498"/>
  <c r="BE308"/>
  <c r="BE311"/>
  <c r="BE316"/>
  <c r="BE330"/>
  <c r="BE337"/>
  <c r="BE368"/>
  <c r="BE371"/>
  <c r="BE430"/>
  <c r="BE432"/>
  <c r="BE483"/>
  <c r="BE123"/>
  <c r="BE233"/>
  <c r="BE92"/>
  <c r="BE260"/>
  <c r="BE267"/>
  <c r="BE287"/>
  <c r="BE352"/>
  <c r="BE360"/>
  <c r="BE373"/>
  <c r="BE375"/>
  <c r="BE377"/>
  <c r="BE380"/>
  <c r="BE384"/>
  <c r="BE393"/>
  <c r="BE402"/>
  <c r="BE416"/>
  <c r="BE423"/>
  <c r="BE436"/>
  <c r="BE446"/>
  <c r="BE449"/>
  <c r="BE451"/>
  <c r="BE453"/>
  <c r="BE466"/>
  <c r="BE469"/>
  <c i="7" r="J204"/>
  <c r="J72"/>
  <c r="BK620"/>
  <c r="J620"/>
  <c r="J79"/>
  <c i="8" r="BE246"/>
  <c r="BE362"/>
  <c r="BE425"/>
  <c r="BE114"/>
  <c r="BE143"/>
  <c r="BE205"/>
  <c r="BE239"/>
  <c r="BE346"/>
  <c r="BE413"/>
  <c r="BE438"/>
  <c r="BE443"/>
  <c r="BE457"/>
  <c r="BE463"/>
  <c r="BE480"/>
  <c r="BE486"/>
  <c r="BE489"/>
  <c r="BE495"/>
  <c r="BE501"/>
  <c r="BE96"/>
  <c r="BE117"/>
  <c r="BE173"/>
  <c r="BE237"/>
  <c r="BE265"/>
  <c r="BE340"/>
  <c r="BE357"/>
  <c r="BE419"/>
  <c r="BE477"/>
  <c r="BE504"/>
  <c i="7" r="E102"/>
  <c r="BE169"/>
  <c r="BE181"/>
  <c r="BE187"/>
  <c r="BE222"/>
  <c r="BE308"/>
  <c r="BE335"/>
  <c r="BE379"/>
  <c r="BE395"/>
  <c r="BE398"/>
  <c r="BE403"/>
  <c r="BE412"/>
  <c r="BE425"/>
  <c r="BE428"/>
  <c r="BE439"/>
  <c r="BE443"/>
  <c r="BE444"/>
  <c r="BE446"/>
  <c r="BE482"/>
  <c r="BE484"/>
  <c r="BE561"/>
  <c r="BE563"/>
  <c r="BE567"/>
  <c r="BE568"/>
  <c r="BE571"/>
  <c r="BE575"/>
  <c r="BE581"/>
  <c r="BE592"/>
  <c r="BE670"/>
  <c r="BE682"/>
  <c r="BE694"/>
  <c r="BE695"/>
  <c r="BE202"/>
  <c r="BE220"/>
  <c r="BE226"/>
  <c r="BE259"/>
  <c r="BE283"/>
  <c r="BE293"/>
  <c r="BE331"/>
  <c r="BE333"/>
  <c r="BE345"/>
  <c r="BE349"/>
  <c r="BE390"/>
  <c r="BE414"/>
  <c r="BE419"/>
  <c r="BE469"/>
  <c r="BE475"/>
  <c r="BE488"/>
  <c r="BE510"/>
  <c r="BE527"/>
  <c r="BE529"/>
  <c r="BE547"/>
  <c r="BE604"/>
  <c r="BE772"/>
  <c r="BE774"/>
  <c r="BE777"/>
  <c r="BE778"/>
  <c r="J59"/>
  <c r="BE143"/>
  <c r="BE172"/>
  <c r="BE192"/>
  <c r="BE245"/>
  <c r="BE276"/>
  <c r="BE289"/>
  <c r="BE383"/>
  <c r="BE401"/>
  <c r="BE407"/>
  <c r="BE451"/>
  <c r="BE453"/>
  <c r="BE471"/>
  <c r="BE499"/>
  <c r="BE507"/>
  <c r="BE540"/>
  <c r="BE544"/>
  <c r="BE553"/>
  <c r="BE585"/>
  <c r="BE648"/>
  <c r="BE651"/>
  <c r="BE675"/>
  <c r="BE740"/>
  <c r="BE765"/>
  <c r="BE770"/>
  <c r="BE771"/>
  <c r="BE782"/>
  <c r="BE783"/>
  <c r="BE785"/>
  <c r="BE786"/>
  <c r="F111"/>
  <c r="BE118"/>
  <c r="BE121"/>
  <c r="BE124"/>
  <c r="BE127"/>
  <c r="BE189"/>
  <c r="BE319"/>
  <c r="BE341"/>
  <c r="BE352"/>
  <c r="BE354"/>
  <c r="BE410"/>
  <c r="BE416"/>
  <c r="BE421"/>
  <c r="BE423"/>
  <c r="BE430"/>
  <c r="BE440"/>
  <c r="BE449"/>
  <c r="BE458"/>
  <c r="BE536"/>
  <c r="BE668"/>
  <c r="BE713"/>
  <c r="BE719"/>
  <c r="BE720"/>
  <c r="BE722"/>
  <c r="BE736"/>
  <c r="BE737"/>
  <c r="BE742"/>
  <c r="BE745"/>
  <c r="BE750"/>
  <c r="BE753"/>
  <c r="BE755"/>
  <c r="BE763"/>
  <c r="BE766"/>
  <c r="BE767"/>
  <c r="BE776"/>
  <c i="6" r="BK187"/>
  <c r="J187"/>
  <c r="J73"/>
  <c r="BK557"/>
  <c r="J557"/>
  <c r="J104"/>
  <c i="7" r="BE147"/>
  <c r="BE150"/>
  <c r="BE160"/>
  <c r="BE233"/>
  <c r="BE237"/>
  <c r="BE270"/>
  <c r="BE463"/>
  <c r="BE480"/>
  <c r="BE486"/>
  <c r="BE498"/>
  <c r="BE551"/>
  <c r="BE579"/>
  <c r="BE609"/>
  <c r="BE616"/>
  <c r="BE625"/>
  <c r="BE653"/>
  <c r="BE672"/>
  <c r="BE701"/>
  <c r="BE703"/>
  <c r="BE706"/>
  <c r="BE708"/>
  <c r="BE716"/>
  <c r="BE727"/>
  <c r="BE730"/>
  <c r="BE761"/>
  <c r="BE773"/>
  <c r="BE779"/>
  <c r="BE781"/>
  <c r="BE787"/>
  <c r="BE788"/>
  <c r="BE789"/>
  <c i="6" r="BK130"/>
  <c r="BK129"/>
  <c r="J129"/>
  <c i="7" r="BE144"/>
  <c r="BE153"/>
  <c r="BE163"/>
  <c r="BE166"/>
  <c r="BE200"/>
  <c r="BE210"/>
  <c r="BE224"/>
  <c r="BE229"/>
  <c r="BE231"/>
  <c r="BE241"/>
  <c r="BE301"/>
  <c r="BE314"/>
  <c r="BE347"/>
  <c r="BE373"/>
  <c r="BE375"/>
  <c r="BE377"/>
  <c r="BE381"/>
  <c r="BE477"/>
  <c r="BE490"/>
  <c r="BE517"/>
  <c r="BE523"/>
  <c r="BE525"/>
  <c r="BE538"/>
  <c r="BE577"/>
  <c r="BE583"/>
  <c r="BE590"/>
  <c r="BE599"/>
  <c r="BE602"/>
  <c r="BE613"/>
  <c r="BE615"/>
  <c r="BE622"/>
  <c r="BE626"/>
  <c r="BE628"/>
  <c r="BE629"/>
  <c r="BE642"/>
  <c r="BE646"/>
  <c r="BE723"/>
  <c r="BE725"/>
  <c r="BE764"/>
  <c r="BE137"/>
  <c r="BE140"/>
  <c r="BE194"/>
  <c r="BE235"/>
  <c r="BE247"/>
  <c r="BE249"/>
  <c r="BE277"/>
  <c r="BE299"/>
  <c r="BE304"/>
  <c r="BE305"/>
  <c r="BE339"/>
  <c r="BE343"/>
  <c r="BE360"/>
  <c r="BE387"/>
  <c r="BE467"/>
  <c r="BE492"/>
  <c r="BE495"/>
  <c r="BE521"/>
  <c r="BE548"/>
  <c r="BE558"/>
  <c r="BE606"/>
  <c r="BE631"/>
  <c r="BE633"/>
  <c r="BE689"/>
  <c r="BE697"/>
  <c r="BE699"/>
  <c r="J56"/>
  <c r="BE129"/>
  <c r="BE133"/>
  <c r="BE208"/>
  <c r="BE209"/>
  <c r="BE213"/>
  <c r="BE215"/>
  <c r="BE251"/>
  <c r="BE266"/>
  <c r="BE268"/>
  <c r="BE272"/>
  <c r="BE337"/>
  <c r="BE393"/>
  <c r="BE436"/>
  <c r="BE460"/>
  <c r="BE504"/>
  <c r="BE508"/>
  <c r="BE513"/>
  <c r="BE515"/>
  <c r="BE541"/>
  <c r="BE556"/>
  <c r="BE665"/>
  <c r="BE685"/>
  <c r="BE574"/>
  <c r="BE594"/>
  <c r="BE597"/>
  <c r="BE611"/>
  <c r="BE655"/>
  <c r="BE657"/>
  <c r="BE691"/>
  <c r="BE117"/>
  <c r="BE198"/>
  <c r="BE205"/>
  <c r="BE239"/>
  <c r="BE254"/>
  <c r="BE256"/>
  <c r="BE286"/>
  <c r="BE292"/>
  <c r="BE317"/>
  <c r="BE356"/>
  <c r="BE362"/>
  <c r="BE369"/>
  <c r="BE385"/>
  <c r="BE392"/>
  <c r="BE405"/>
  <c r="BE473"/>
  <c r="BE587"/>
  <c r="BE618"/>
  <c r="BE676"/>
  <c r="BE678"/>
  <c r="BE686"/>
  <c r="BE751"/>
  <c r="BE157"/>
  <c r="BE196"/>
  <c r="BE243"/>
  <c r="BE261"/>
  <c r="BE264"/>
  <c r="BE274"/>
  <c r="BE279"/>
  <c r="BE284"/>
  <c r="BE324"/>
  <c r="BE327"/>
  <c r="BE358"/>
  <c r="BE371"/>
  <c r="BE433"/>
  <c r="BE532"/>
  <c r="BE534"/>
  <c r="BE566"/>
  <c r="BE572"/>
  <c r="BE660"/>
  <c r="BE747"/>
  <c r="BE758"/>
  <c r="BE176"/>
  <c r="BE183"/>
  <c r="BE185"/>
  <c r="BE217"/>
  <c r="BE281"/>
  <c r="BE295"/>
  <c r="BE297"/>
  <c r="BE310"/>
  <c r="BE312"/>
  <c r="BE321"/>
  <c r="BE326"/>
  <c r="BE329"/>
  <c r="BE364"/>
  <c r="BE367"/>
  <c r="BE455"/>
  <c r="BE465"/>
  <c r="BE502"/>
  <c r="BE519"/>
  <c r="BE607"/>
  <c r="BE636"/>
  <c r="BE639"/>
  <c r="BE643"/>
  <c r="BE662"/>
  <c r="BE711"/>
  <c r="BE733"/>
  <c r="BE762"/>
  <c i="5" r="BK588"/>
  <c r="J588"/>
  <c r="J76"/>
  <c i="6" r="J60"/>
  <c r="J63"/>
  <c r="BE158"/>
  <c r="BE200"/>
  <c r="BE207"/>
  <c r="BE208"/>
  <c r="BE210"/>
  <c r="BE214"/>
  <c r="BE258"/>
  <c r="BE315"/>
  <c r="BE337"/>
  <c r="BE375"/>
  <c r="BE428"/>
  <c r="BE433"/>
  <c r="BE459"/>
  <c r="BE491"/>
  <c r="BE500"/>
  <c r="BE501"/>
  <c r="BE529"/>
  <c r="BE539"/>
  <c r="F63"/>
  <c r="BE185"/>
  <c r="BE190"/>
  <c r="BE212"/>
  <c r="BE221"/>
  <c r="BE229"/>
  <c r="BE282"/>
  <c r="BE288"/>
  <c r="BE296"/>
  <c r="BE299"/>
  <c r="BE310"/>
  <c r="BE311"/>
  <c r="BE312"/>
  <c r="BE365"/>
  <c r="BE370"/>
  <c r="BE384"/>
  <c r="BE401"/>
  <c r="BE406"/>
  <c r="BE496"/>
  <c r="BE504"/>
  <c r="BE527"/>
  <c r="BE532"/>
  <c r="BE537"/>
  <c r="BE547"/>
  <c r="BE147"/>
  <c r="BE150"/>
  <c r="BE197"/>
  <c r="BE202"/>
  <c r="BE232"/>
  <c r="BE243"/>
  <c r="BE244"/>
  <c r="BE278"/>
  <c r="BE301"/>
  <c r="BE305"/>
  <c r="BE326"/>
  <c r="BE328"/>
  <c r="BE341"/>
  <c r="BE348"/>
  <c r="BE358"/>
  <c r="BE373"/>
  <c r="BE388"/>
  <c r="BE391"/>
  <c r="BE408"/>
  <c r="BE412"/>
  <c r="BE419"/>
  <c r="BE450"/>
  <c r="BE498"/>
  <c r="BE502"/>
  <c r="BE513"/>
  <c r="BE515"/>
  <c r="BE522"/>
  <c r="BE534"/>
  <c r="BE541"/>
  <c r="BE549"/>
  <c r="BE554"/>
  <c r="BE153"/>
  <c r="BE219"/>
  <c r="BE222"/>
  <c r="BE245"/>
  <c r="BE254"/>
  <c r="BE277"/>
  <c r="BE294"/>
  <c r="BE327"/>
  <c r="BE334"/>
  <c r="BE338"/>
  <c r="BE339"/>
  <c r="BE377"/>
  <c r="BE395"/>
  <c r="BE409"/>
  <c r="BE416"/>
  <c r="BE432"/>
  <c r="BE442"/>
  <c r="BE472"/>
  <c r="BE475"/>
  <c r="BE519"/>
  <c r="BE524"/>
  <c r="BE545"/>
  <c r="BE553"/>
  <c r="BE559"/>
  <c r="E52"/>
  <c r="BE132"/>
  <c r="BE163"/>
  <c r="BE179"/>
  <c r="BE182"/>
  <c r="BE220"/>
  <c r="BE228"/>
  <c r="BE263"/>
  <c r="BE264"/>
  <c r="BE298"/>
  <c r="BE302"/>
  <c r="BE321"/>
  <c r="BE394"/>
  <c r="BE400"/>
  <c r="BE430"/>
  <c r="BE452"/>
  <c r="BE481"/>
  <c r="BE488"/>
  <c r="BE507"/>
  <c r="BE509"/>
  <c r="BE510"/>
  <c r="BE520"/>
  <c r="BE543"/>
  <c r="BE551"/>
  <c r="BE556"/>
  <c r="BE162"/>
  <c r="BE165"/>
  <c r="BE168"/>
  <c r="BE216"/>
  <c r="BE237"/>
  <c r="BE242"/>
  <c r="BE250"/>
  <c r="BE251"/>
  <c r="BE256"/>
  <c r="BE257"/>
  <c r="BE303"/>
  <c r="BE318"/>
  <c r="BE343"/>
  <c r="BE368"/>
  <c r="BE372"/>
  <c r="BE378"/>
  <c r="BE379"/>
  <c r="BE387"/>
  <c r="BE441"/>
  <c r="BE456"/>
  <c r="BE480"/>
  <c r="BE490"/>
  <c r="BE493"/>
  <c r="BE497"/>
  <c i="5" r="J110"/>
  <c r="J70"/>
  <c i="6" r="BE171"/>
  <c r="BE206"/>
  <c r="BE209"/>
  <c r="BE215"/>
  <c r="BE217"/>
  <c r="BE225"/>
  <c r="BE226"/>
  <c r="BE227"/>
  <c r="BE233"/>
  <c r="BE246"/>
  <c r="BE281"/>
  <c r="BE290"/>
  <c r="BE292"/>
  <c r="BE350"/>
  <c r="BE353"/>
  <c r="BE355"/>
  <c r="BE420"/>
  <c r="BE424"/>
  <c r="BE457"/>
  <c r="BE458"/>
  <c r="BE460"/>
  <c r="BE461"/>
  <c r="BE462"/>
  <c r="BE463"/>
  <c r="BE466"/>
  <c r="BE467"/>
  <c r="BE482"/>
  <c r="BE494"/>
  <c i="5" r="BK598"/>
  <c r="J598"/>
  <c r="J78"/>
  <c i="6" r="BE138"/>
  <c r="BE144"/>
  <c r="BE161"/>
  <c r="BE176"/>
  <c r="BE205"/>
  <c r="BE211"/>
  <c r="BE248"/>
  <c r="BE249"/>
  <c r="BE253"/>
  <c r="BE306"/>
  <c r="BE324"/>
  <c r="BE331"/>
  <c r="BE332"/>
  <c r="BE340"/>
  <c r="BE366"/>
  <c r="BE398"/>
  <c r="BE402"/>
  <c r="BE435"/>
  <c r="BE436"/>
  <c r="BE438"/>
  <c r="BE439"/>
  <c r="BE476"/>
  <c r="BE478"/>
  <c i="5" r="BK133"/>
  <c r="J133"/>
  <c r="J72"/>
  <c i="6" r="BE135"/>
  <c r="BE141"/>
  <c r="BE173"/>
  <c r="BE213"/>
  <c r="BE218"/>
  <c r="BE231"/>
  <c r="BE239"/>
  <c r="BE266"/>
  <c r="BE271"/>
  <c r="BE279"/>
  <c r="BE284"/>
  <c r="BE287"/>
  <c r="BE300"/>
  <c r="BE323"/>
  <c r="BE335"/>
  <c r="BE344"/>
  <c r="BE371"/>
  <c r="BE386"/>
  <c r="BE397"/>
  <c r="BE411"/>
  <c r="BE422"/>
  <c r="BE423"/>
  <c r="BE483"/>
  <c r="BE156"/>
  <c r="BE193"/>
  <c r="BE194"/>
  <c r="BE204"/>
  <c r="BE223"/>
  <c r="BE224"/>
  <c r="BE234"/>
  <c r="BE236"/>
  <c r="BE240"/>
  <c r="BE260"/>
  <c r="BE262"/>
  <c r="BE265"/>
  <c r="BE270"/>
  <c r="BE272"/>
  <c r="BE308"/>
  <c r="BE329"/>
  <c r="BE380"/>
  <c r="BE392"/>
  <c r="BE414"/>
  <c r="BE431"/>
  <c r="BE444"/>
  <c r="BE453"/>
  <c r="BE455"/>
  <c r="BE517"/>
  <c r="BE285"/>
  <c r="BE291"/>
  <c r="BE295"/>
  <c r="BE317"/>
  <c r="BE320"/>
  <c r="BE390"/>
  <c r="BE404"/>
  <c r="BE405"/>
  <c r="BE464"/>
  <c r="BE469"/>
  <c r="BE470"/>
  <c r="BE516"/>
  <c r="BE267"/>
  <c r="BE275"/>
  <c r="BE304"/>
  <c r="BE345"/>
  <c r="BE346"/>
  <c r="BE360"/>
  <c r="BE362"/>
  <c r="BE363"/>
  <c r="BE364"/>
  <c r="BE446"/>
  <c r="BE448"/>
  <c r="BE449"/>
  <c i="5" r="F100"/>
  <c r="BE108"/>
  <c r="BE114"/>
  <c r="BE121"/>
  <c r="BE155"/>
  <c r="BE162"/>
  <c r="BE184"/>
  <c r="BE212"/>
  <c r="BE236"/>
  <c r="BE263"/>
  <c r="BE276"/>
  <c r="BE289"/>
  <c r="BE291"/>
  <c r="BE327"/>
  <c r="BE331"/>
  <c r="BE340"/>
  <c r="BE341"/>
  <c r="BE365"/>
  <c r="BE367"/>
  <c r="BE372"/>
  <c r="BE373"/>
  <c r="BE375"/>
  <c r="BE383"/>
  <c r="BE387"/>
  <c r="BE388"/>
  <c r="BE390"/>
  <c r="BE402"/>
  <c r="BE416"/>
  <c r="BE440"/>
  <c r="BE443"/>
  <c r="BE445"/>
  <c r="BE446"/>
  <c r="BE457"/>
  <c r="BE460"/>
  <c r="BE482"/>
  <c r="BE492"/>
  <c r="BE496"/>
  <c r="BE508"/>
  <c r="BE581"/>
  <c r="BE528"/>
  <c r="BE529"/>
  <c r="BE532"/>
  <c r="BE561"/>
  <c r="BE562"/>
  <c r="BE579"/>
  <c r="BE585"/>
  <c r="BE111"/>
  <c r="BE127"/>
  <c r="BE144"/>
  <c r="BE165"/>
  <c r="BE168"/>
  <c r="BE195"/>
  <c r="BE201"/>
  <c r="BE204"/>
  <c r="BE227"/>
  <c r="BE240"/>
  <c r="BE246"/>
  <c r="BE283"/>
  <c r="BE287"/>
  <c r="BE288"/>
  <c r="BE302"/>
  <c r="BE303"/>
  <c r="BE310"/>
  <c r="BE313"/>
  <c r="BE315"/>
  <c r="BE334"/>
  <c r="BE354"/>
  <c r="BE407"/>
  <c r="BE408"/>
  <c r="BE413"/>
  <c r="BE419"/>
  <c r="BE423"/>
  <c r="BE425"/>
  <c r="BE427"/>
  <c r="BE437"/>
  <c r="BE449"/>
  <c r="BE452"/>
  <c r="BE480"/>
  <c r="BE491"/>
  <c r="BE505"/>
  <c r="BE513"/>
  <c r="BE514"/>
  <c r="BE534"/>
  <c r="BE558"/>
  <c r="BE565"/>
  <c r="BE582"/>
  <c r="BE587"/>
  <c i="4" r="BK105"/>
  <c i="5" r="J60"/>
  <c r="BE117"/>
  <c r="BE135"/>
  <c r="BE152"/>
  <c r="BE159"/>
  <c r="BE179"/>
  <c r="BE258"/>
  <c r="BE265"/>
  <c r="BE269"/>
  <c r="BE270"/>
  <c r="BE272"/>
  <c r="BE282"/>
  <c r="BE294"/>
  <c r="BE308"/>
  <c r="BE311"/>
  <c r="BE338"/>
  <c r="BE343"/>
  <c r="BE346"/>
  <c r="BE350"/>
  <c r="BE361"/>
  <c r="BE374"/>
  <c r="BE398"/>
  <c r="BE410"/>
  <c r="BE412"/>
  <c r="BE447"/>
  <c r="BE473"/>
  <c r="BE475"/>
  <c r="BE511"/>
  <c r="BE512"/>
  <c r="BE524"/>
  <c r="BE531"/>
  <c r="BE533"/>
  <c r="BE580"/>
  <c r="BE590"/>
  <c r="BE594"/>
  <c r="BE596"/>
  <c r="BE600"/>
  <c r="BE527"/>
  <c r="BE530"/>
  <c r="BE538"/>
  <c r="BE551"/>
  <c r="BE567"/>
  <c r="BE573"/>
  <c r="BE574"/>
  <c i="4" r="BK382"/>
  <c r="J382"/>
  <c r="J80"/>
  <c i="5" r="E89"/>
  <c r="BE118"/>
  <c r="BE166"/>
  <c r="BE169"/>
  <c r="BE205"/>
  <c r="BE209"/>
  <c r="BE217"/>
  <c r="BE218"/>
  <c r="BE223"/>
  <c r="BE233"/>
  <c r="BE262"/>
  <c r="BE275"/>
  <c r="BE281"/>
  <c r="BE285"/>
  <c r="BE299"/>
  <c r="BE300"/>
  <c r="BE312"/>
  <c r="BE317"/>
  <c r="BE318"/>
  <c r="BE322"/>
  <c r="BE377"/>
  <c r="BE379"/>
  <c r="BE381"/>
  <c r="BE396"/>
  <c r="BE397"/>
  <c r="BE405"/>
  <c r="BE420"/>
  <c r="BE434"/>
  <c r="BE451"/>
  <c r="BE459"/>
  <c r="BE461"/>
  <c r="BE464"/>
  <c r="BE469"/>
  <c r="BE488"/>
  <c r="BE490"/>
  <c r="BE493"/>
  <c r="BE499"/>
  <c r="BE506"/>
  <c r="BE540"/>
  <c r="BE552"/>
  <c r="BE553"/>
  <c r="BE554"/>
  <c r="BE555"/>
  <c r="BE556"/>
  <c r="BE570"/>
  <c r="BE578"/>
  <c r="BE109"/>
  <c r="BE131"/>
  <c r="BE146"/>
  <c r="BE148"/>
  <c r="BE149"/>
  <c r="BE170"/>
  <c r="BE183"/>
  <c r="BE193"/>
  <c r="BE194"/>
  <c r="BE196"/>
  <c r="BE208"/>
  <c r="BE221"/>
  <c r="BE222"/>
  <c r="BE235"/>
  <c r="BE261"/>
  <c r="BE267"/>
  <c r="BE292"/>
  <c r="BE293"/>
  <c r="BE306"/>
  <c r="BE320"/>
  <c r="BE326"/>
  <c r="BE328"/>
  <c r="BE347"/>
  <c r="BE380"/>
  <c r="BE409"/>
  <c r="BE428"/>
  <c r="BE432"/>
  <c r="BE433"/>
  <c r="BE453"/>
  <c r="BE454"/>
  <c r="BE455"/>
  <c r="BE465"/>
  <c r="BE467"/>
  <c r="BE481"/>
  <c r="BE489"/>
  <c r="BE523"/>
  <c r="BE539"/>
  <c r="BE356"/>
  <c r="BE357"/>
  <c r="BE359"/>
  <c r="BE360"/>
  <c r="BE363"/>
  <c r="BE370"/>
  <c r="BE382"/>
  <c r="BE384"/>
  <c r="BE393"/>
  <c r="BE401"/>
  <c r="BE418"/>
  <c r="BE421"/>
  <c r="BE430"/>
  <c r="BE438"/>
  <c r="BE439"/>
  <c r="BE441"/>
  <c r="BE458"/>
  <c r="BE463"/>
  <c r="BE466"/>
  <c r="BE472"/>
  <c r="BE477"/>
  <c r="BE478"/>
  <c r="BE497"/>
  <c r="BE498"/>
  <c r="BE504"/>
  <c r="BE501"/>
  <c r="BE520"/>
  <c r="BE577"/>
  <c r="BE516"/>
  <c r="BE519"/>
  <c r="BE559"/>
  <c r="BE566"/>
  <c r="J63"/>
  <c r="BE106"/>
  <c r="BE139"/>
  <c r="BE156"/>
  <c r="BE157"/>
  <c r="BE174"/>
  <c r="BE190"/>
  <c r="BE199"/>
  <c r="BE216"/>
  <c r="BE224"/>
  <c r="BE234"/>
  <c r="BE243"/>
  <c r="BE253"/>
  <c r="BE254"/>
  <c r="BE257"/>
  <c r="BE278"/>
  <c r="BE286"/>
  <c r="BE298"/>
  <c r="BE304"/>
  <c r="BE330"/>
  <c r="BE333"/>
  <c r="BE336"/>
  <c r="BE337"/>
  <c r="BE364"/>
  <c r="BE368"/>
  <c r="BE376"/>
  <c r="BE411"/>
  <c r="BE426"/>
  <c r="BE429"/>
  <c r="BE462"/>
  <c r="BE476"/>
  <c r="BE483"/>
  <c r="BE484"/>
  <c r="BE485"/>
  <c r="BE487"/>
  <c r="BE495"/>
  <c r="BE500"/>
  <c r="BE509"/>
  <c r="BE510"/>
  <c r="BE535"/>
  <c r="BE542"/>
  <c r="BE544"/>
  <c r="BE546"/>
  <c r="BE547"/>
  <c r="BE550"/>
  <c r="BE571"/>
  <c i="4" r="BK204"/>
  <c r="J204"/>
  <c r="J73"/>
  <c i="5" r="BE124"/>
  <c r="BE136"/>
  <c r="BE142"/>
  <c r="BE147"/>
  <c r="BE150"/>
  <c r="BE153"/>
  <c r="BE160"/>
  <c r="BE163"/>
  <c r="BE171"/>
  <c r="BE175"/>
  <c r="BE176"/>
  <c r="BE180"/>
  <c r="BE187"/>
  <c r="BE200"/>
  <c r="BE213"/>
  <c r="BE249"/>
  <c r="BE252"/>
  <c r="BE273"/>
  <c r="BE277"/>
  <c r="BE279"/>
  <c r="BE284"/>
  <c r="BE290"/>
  <c r="BE295"/>
  <c r="BE297"/>
  <c r="BE301"/>
  <c r="BE305"/>
  <c r="BE307"/>
  <c r="BE309"/>
  <c r="BE316"/>
  <c r="BE319"/>
  <c r="BE323"/>
  <c r="BE325"/>
  <c r="BE329"/>
  <c r="BE344"/>
  <c r="BE348"/>
  <c r="BE351"/>
  <c r="BE353"/>
  <c r="BE371"/>
  <c r="BE378"/>
  <c r="BE386"/>
  <c r="BE391"/>
  <c r="BE394"/>
  <c r="BE399"/>
  <c r="BE404"/>
  <c r="BE414"/>
  <c r="BE424"/>
  <c r="BE435"/>
  <c r="BE436"/>
  <c r="BE442"/>
  <c r="BE444"/>
  <c r="BE448"/>
  <c r="BE468"/>
  <c r="BE470"/>
  <c r="BE474"/>
  <c r="BE486"/>
  <c r="BE502"/>
  <c r="BE515"/>
  <c r="BE569"/>
  <c r="BE576"/>
  <c r="BE592"/>
  <c i="3" r="J108"/>
  <c r="J65"/>
  <c r="BK716"/>
  <c r="J716"/>
  <c r="J83"/>
  <c i="4" r="J98"/>
  <c r="BE137"/>
  <c r="BE189"/>
  <c r="BE190"/>
  <c r="BE208"/>
  <c r="BE224"/>
  <c r="BE249"/>
  <c r="BE286"/>
  <c r="BE289"/>
  <c r="BE329"/>
  <c r="BE341"/>
  <c r="BE354"/>
  <c r="BE359"/>
  <c r="BE389"/>
  <c i="3" r="BK290"/>
  <c r="J290"/>
  <c r="J74"/>
  <c i="4" r="BE113"/>
  <c r="BE123"/>
  <c r="BE126"/>
  <c r="BE140"/>
  <c r="BE156"/>
  <c r="BE157"/>
  <c r="BE160"/>
  <c r="BE166"/>
  <c r="BE198"/>
  <c r="BE267"/>
  <c r="BE284"/>
  <c r="BE294"/>
  <c r="BE310"/>
  <c r="BE321"/>
  <c r="BE326"/>
  <c r="BE333"/>
  <c r="BE372"/>
  <c r="BE391"/>
  <c r="BE280"/>
  <c r="BE290"/>
  <c r="BE304"/>
  <c r="BE356"/>
  <c r="BE364"/>
  <c r="BE386"/>
  <c r="BE387"/>
  <c r="BE393"/>
  <c r="BE396"/>
  <c r="BE287"/>
  <c r="BE293"/>
  <c r="BE296"/>
  <c r="BE320"/>
  <c r="BE331"/>
  <c r="BE338"/>
  <c r="BE352"/>
  <c r="BE361"/>
  <c r="BE384"/>
  <c r="BE397"/>
  <c r="BE175"/>
  <c r="BE202"/>
  <c r="BE213"/>
  <c r="BE215"/>
  <c r="BE226"/>
  <c r="BE245"/>
  <c r="BE298"/>
  <c r="BE306"/>
  <c r="BE308"/>
  <c r="BE316"/>
  <c r="BE318"/>
  <c r="BE336"/>
  <c r="BE343"/>
  <c r="BE348"/>
  <c r="BE350"/>
  <c r="J59"/>
  <c r="BE107"/>
  <c r="BE217"/>
  <c r="BE222"/>
  <c r="BE232"/>
  <c r="BE235"/>
  <c r="BE247"/>
  <c r="BE257"/>
  <c r="BE261"/>
  <c r="BE110"/>
  <c r="BE134"/>
  <c r="BE144"/>
  <c r="BE172"/>
  <c r="BE195"/>
  <c r="BE219"/>
  <c r="BE272"/>
  <c r="BE275"/>
  <c r="BE278"/>
  <c r="BE367"/>
  <c r="BE377"/>
  <c r="BE116"/>
  <c r="BE119"/>
  <c r="BE163"/>
  <c r="BE180"/>
  <c r="BE206"/>
  <c r="BE228"/>
  <c r="BE251"/>
  <c r="BE263"/>
  <c r="BE269"/>
  <c r="BE300"/>
  <c r="BE312"/>
  <c r="F59"/>
  <c r="BE131"/>
  <c r="BE148"/>
  <c r="BE152"/>
  <c r="BE169"/>
  <c r="BE183"/>
  <c r="BE292"/>
  <c r="BE345"/>
  <c r="BE374"/>
  <c r="BE379"/>
  <c r="E50"/>
  <c r="BE155"/>
  <c r="BE179"/>
  <c r="BE242"/>
  <c r="BE253"/>
  <c r="BE255"/>
  <c r="BE259"/>
  <c r="BE282"/>
  <c r="BE297"/>
  <c r="BE368"/>
  <c r="BE370"/>
  <c r="BE186"/>
  <c r="BE210"/>
  <c r="BE230"/>
  <c r="BE238"/>
  <c r="BE240"/>
  <c r="BE265"/>
  <c r="BE302"/>
  <c r="BE314"/>
  <c r="BE324"/>
  <c i="2" r="BK2449"/>
  <c r="J2449"/>
  <c r="J78"/>
  <c i="3" r="J56"/>
  <c r="E94"/>
  <c r="BE227"/>
  <c r="BE245"/>
  <c r="BE329"/>
  <c r="BE422"/>
  <c r="BE437"/>
  <c r="BE480"/>
  <c r="BE485"/>
  <c r="BE497"/>
  <c r="BE500"/>
  <c r="BE502"/>
  <c r="BE520"/>
  <c r="BE647"/>
  <c r="BE649"/>
  <c r="BE662"/>
  <c r="BE682"/>
  <c r="BE702"/>
  <c r="BE714"/>
  <c r="J103"/>
  <c r="BE119"/>
  <c r="BE132"/>
  <c r="BE145"/>
  <c r="BE169"/>
  <c r="BE193"/>
  <c r="BE200"/>
  <c r="BE321"/>
  <c r="BE433"/>
  <c r="BE482"/>
  <c r="BE483"/>
  <c r="BE507"/>
  <c r="BE548"/>
  <c r="BE554"/>
  <c r="BE568"/>
  <c r="BE570"/>
  <c r="BE586"/>
  <c r="BE593"/>
  <c r="BE620"/>
  <c r="BE632"/>
  <c r="BE643"/>
  <c r="BE712"/>
  <c i="2" r="BK120"/>
  <c r="J120"/>
  <c r="J64"/>
  <c i="3" r="BE196"/>
  <c r="BE218"/>
  <c r="BE221"/>
  <c r="BE237"/>
  <c r="BE241"/>
  <c r="BE279"/>
  <c r="BE295"/>
  <c r="BE306"/>
  <c r="BE323"/>
  <c r="BE330"/>
  <c r="BE396"/>
  <c r="BE443"/>
  <c r="BE468"/>
  <c r="BE550"/>
  <c r="BE575"/>
  <c r="BE588"/>
  <c r="BE617"/>
  <c r="BE623"/>
  <c r="BE324"/>
  <c r="BE477"/>
  <c r="BE479"/>
  <c r="BE597"/>
  <c r="BE604"/>
  <c r="BE606"/>
  <c r="BE718"/>
  <c r="BE109"/>
  <c r="BE112"/>
  <c r="BE216"/>
  <c r="BE234"/>
  <c r="BE281"/>
  <c r="BE301"/>
  <c r="BE303"/>
  <c r="BE380"/>
  <c r="BE384"/>
  <c r="BE386"/>
  <c r="BE402"/>
  <c r="BE408"/>
  <c r="BE414"/>
  <c r="BE490"/>
  <c r="BE510"/>
  <c r="BE532"/>
  <c r="BE599"/>
  <c r="BE603"/>
  <c r="BE607"/>
  <c r="BE645"/>
  <c r="BE660"/>
  <c r="BE678"/>
  <c r="BE680"/>
  <c r="BE690"/>
  <c r="F103"/>
  <c r="BE176"/>
  <c r="BE182"/>
  <c r="BE190"/>
  <c r="BE204"/>
  <c r="BE248"/>
  <c r="BE252"/>
  <c r="BE266"/>
  <c r="BE319"/>
  <c r="BE368"/>
  <c r="BE370"/>
  <c r="BE375"/>
  <c r="BE488"/>
  <c r="BE495"/>
  <c r="BE584"/>
  <c r="BE590"/>
  <c r="BE591"/>
  <c r="BE610"/>
  <c r="BE611"/>
  <c r="BE638"/>
  <c r="BE641"/>
  <c r="BE652"/>
  <c r="BE666"/>
  <c r="BE116"/>
  <c r="BE121"/>
  <c r="BE154"/>
  <c r="BE160"/>
  <c r="BE215"/>
  <c r="BE309"/>
  <c r="BE315"/>
  <c r="BE326"/>
  <c r="BE345"/>
  <c r="BE405"/>
  <c r="BE416"/>
  <c r="BE418"/>
  <c r="BE424"/>
  <c r="BE472"/>
  <c r="BE474"/>
  <c r="BE504"/>
  <c r="BE552"/>
  <c r="BE596"/>
  <c r="BE613"/>
  <c r="BE685"/>
  <c r="BE687"/>
  <c r="BE689"/>
  <c r="BE693"/>
  <c r="BE184"/>
  <c r="BE269"/>
  <c r="BE292"/>
  <c r="BE298"/>
  <c r="BE359"/>
  <c r="BE363"/>
  <c r="BE373"/>
  <c r="BE388"/>
  <c r="BE392"/>
  <c r="BE411"/>
  <c r="BE420"/>
  <c r="BE434"/>
  <c r="BE435"/>
  <c r="BE445"/>
  <c r="BE454"/>
  <c r="BE471"/>
  <c r="BE559"/>
  <c r="BE579"/>
  <c r="BE594"/>
  <c r="BE600"/>
  <c r="BE625"/>
  <c r="BE709"/>
  <c r="BE136"/>
  <c r="BE173"/>
  <c r="BE208"/>
  <c r="BE211"/>
  <c r="BE231"/>
  <c r="BE257"/>
  <c r="BE261"/>
  <c r="BE272"/>
  <c r="BE275"/>
  <c r="BE276"/>
  <c r="BE332"/>
  <c r="BE333"/>
  <c r="BE346"/>
  <c r="BE394"/>
  <c r="BE410"/>
  <c r="BE430"/>
  <c r="BE451"/>
  <c r="BE463"/>
  <c r="BE473"/>
  <c r="BE513"/>
  <c r="BE514"/>
  <c r="BE526"/>
  <c r="BE695"/>
  <c r="BE150"/>
  <c r="BE179"/>
  <c r="BE187"/>
  <c r="BE284"/>
  <c r="BE360"/>
  <c r="BE361"/>
  <c r="BE365"/>
  <c r="BE398"/>
  <c r="BE400"/>
  <c r="BE439"/>
  <c r="BE441"/>
  <c r="BE460"/>
  <c r="BE466"/>
  <c r="BE470"/>
  <c r="BE516"/>
  <c r="BE517"/>
  <c r="BE684"/>
  <c r="BE698"/>
  <c r="BE705"/>
  <c r="BE126"/>
  <c r="BE141"/>
  <c r="BE224"/>
  <c r="BE288"/>
  <c r="BE336"/>
  <c r="BE338"/>
  <c r="BE355"/>
  <c r="BE356"/>
  <c r="BE390"/>
  <c r="BE448"/>
  <c r="BE457"/>
  <c r="BE492"/>
  <c r="BE511"/>
  <c r="BE523"/>
  <c r="BE614"/>
  <c r="BE627"/>
  <c r="BE628"/>
  <c r="BE529"/>
  <c r="BE535"/>
  <c r="BE539"/>
  <c r="BE572"/>
  <c r="BE636"/>
  <c r="BE664"/>
  <c r="BE675"/>
  <c i="2" r="BE3224"/>
  <c r="BE3270"/>
  <c r="BE3327"/>
  <c r="BE3355"/>
  <c r="BE3077"/>
  <c r="BE3084"/>
  <c r="BE3085"/>
  <c r="BE3094"/>
  <c r="BE3115"/>
  <c r="BE3130"/>
  <c r="BE3138"/>
  <c r="BE3153"/>
  <c r="BE3156"/>
  <c r="BE3158"/>
  <c r="BE3168"/>
  <c r="BE3173"/>
  <c r="BE3181"/>
  <c r="BE3194"/>
  <c r="BE3202"/>
  <c r="BE3206"/>
  <c r="BE3217"/>
  <c r="BE3220"/>
  <c r="BE3240"/>
  <c r="BE3243"/>
  <c r="BE3319"/>
  <c r="BE3321"/>
  <c r="BE3329"/>
  <c r="BE3333"/>
  <c r="BE3359"/>
  <c r="BE3371"/>
  <c r="BE3381"/>
  <c r="BE3389"/>
  <c r="BE3393"/>
  <c r="BE3397"/>
  <c r="BE3407"/>
  <c r="BE3417"/>
  <c r="BE3421"/>
  <c r="BE3423"/>
  <c r="BE3442"/>
  <c r="BE3443"/>
  <c r="BE3458"/>
  <c r="BE3459"/>
  <c r="BE3484"/>
  <c r="BE3490"/>
  <c r="BE3510"/>
  <c r="BE3525"/>
  <c r="BE3532"/>
  <c r="BE3536"/>
  <c r="BE3543"/>
  <c r="BE3545"/>
  <c r="BE3554"/>
  <c r="BE3561"/>
  <c r="BE3567"/>
  <c r="BE3592"/>
  <c r="BE3597"/>
  <c r="BE3601"/>
  <c r="BE3604"/>
  <c r="BE3608"/>
  <c r="BE3618"/>
  <c r="BE3652"/>
  <c r="BE3658"/>
  <c r="BE3669"/>
  <c r="BE3678"/>
  <c r="BE3732"/>
  <c r="BE3772"/>
  <c r="BE3790"/>
  <c r="BE3855"/>
  <c r="BE3873"/>
  <c r="BE3900"/>
  <c r="BE3966"/>
  <c r="BE4030"/>
  <c r="BE4050"/>
  <c r="BE4067"/>
  <c r="BE4108"/>
  <c r="BE4151"/>
  <c r="BE4162"/>
  <c r="BE4179"/>
  <c r="BE4234"/>
  <c r="BE4322"/>
  <c r="BE4368"/>
  <c r="BE4377"/>
  <c r="BE4386"/>
  <c r="BE4402"/>
  <c r="BE4440"/>
  <c r="J59"/>
  <c r="BE189"/>
  <c r="BE219"/>
  <c r="BE223"/>
  <c r="BE256"/>
  <c r="BE304"/>
  <c r="BE322"/>
  <c r="BE354"/>
  <c r="BE359"/>
  <c r="BE393"/>
  <c r="BE396"/>
  <c r="BE517"/>
  <c r="BE594"/>
  <c r="BE623"/>
  <c r="BE635"/>
  <c r="BE645"/>
  <c r="BE662"/>
  <c r="BE685"/>
  <c r="BE690"/>
  <c r="BE750"/>
  <c r="BE759"/>
  <c r="BE762"/>
  <c r="BE765"/>
  <c r="BE892"/>
  <c r="BE966"/>
  <c r="BE1307"/>
  <c r="BE1344"/>
  <c r="BE1441"/>
  <c r="BE1444"/>
  <c r="BE1461"/>
  <c r="BE1471"/>
  <c r="BE1483"/>
  <c r="BE1516"/>
  <c r="BE1525"/>
  <c r="BE1532"/>
  <c r="BE1591"/>
  <c r="BE1593"/>
  <c r="BE1682"/>
  <c r="BE1690"/>
  <c r="BE1693"/>
  <c r="BE1765"/>
  <c r="BE1824"/>
  <c r="BE1840"/>
  <c r="BE1869"/>
  <c r="BE1872"/>
  <c r="BE1881"/>
  <c r="BE1896"/>
  <c r="BE1899"/>
  <c r="BE1920"/>
  <c r="BE1943"/>
  <c r="BE1961"/>
  <c r="BE1965"/>
  <c r="BE1972"/>
  <c r="BE1989"/>
  <c r="BE2001"/>
  <c r="BE2006"/>
  <c r="BE2010"/>
  <c r="BE2019"/>
  <c r="BE2054"/>
  <c r="BE2068"/>
  <c r="BE2077"/>
  <c r="BE2128"/>
  <c r="BE2133"/>
  <c r="BE2184"/>
  <c r="BE2217"/>
  <c r="BE2358"/>
  <c r="BE2361"/>
  <c r="BE2386"/>
  <c r="BE2395"/>
  <c r="BE2401"/>
  <c r="BE2440"/>
  <c r="BE2451"/>
  <c r="BE2538"/>
  <c r="BE2541"/>
  <c r="BE2575"/>
  <c r="BE2613"/>
  <c r="BE2623"/>
  <c r="BE2630"/>
  <c r="BE2636"/>
  <c r="BE2687"/>
  <c r="BE2780"/>
  <c r="BE2786"/>
  <c r="BE2805"/>
  <c r="BE2817"/>
  <c r="BE2853"/>
  <c r="BE2857"/>
  <c r="BE2929"/>
  <c r="BE2967"/>
  <c r="BE2972"/>
  <c r="BE2988"/>
  <c r="BE2996"/>
  <c r="BE2997"/>
  <c r="BE2998"/>
  <c r="BE3022"/>
  <c r="BE3029"/>
  <c r="BE3036"/>
  <c r="BE3043"/>
  <c r="BE3071"/>
  <c r="BE3073"/>
  <c r="BE3074"/>
  <c r="BE3095"/>
  <c r="BE3103"/>
  <c r="BE3126"/>
  <c r="BE3127"/>
  <c r="BE3134"/>
  <c r="BE3135"/>
  <c r="BE3149"/>
  <c r="BE3157"/>
  <c r="BE3162"/>
  <c r="BE3198"/>
  <c r="BE3222"/>
  <c r="BE3226"/>
  <c r="BE3311"/>
  <c r="BE3314"/>
  <c r="BE3323"/>
  <c r="BE3377"/>
  <c r="BE3379"/>
  <c r="BE3401"/>
  <c r="J56"/>
  <c r="BE157"/>
  <c r="BE228"/>
  <c r="BE240"/>
  <c r="BE249"/>
  <c r="BE252"/>
  <c r="BE413"/>
  <c r="BE502"/>
  <c r="BE608"/>
  <c r="BE617"/>
  <c r="BE620"/>
  <c r="BE626"/>
  <c r="BE633"/>
  <c r="BE665"/>
  <c r="BE728"/>
  <c r="BE796"/>
  <c r="BE821"/>
  <c r="BE894"/>
  <c r="BE908"/>
  <c r="BE1051"/>
  <c r="BE1058"/>
  <c r="BE1069"/>
  <c r="BE1221"/>
  <c r="BE1273"/>
  <c r="BE1292"/>
  <c r="BE1335"/>
  <c r="BE1393"/>
  <c r="BE1414"/>
  <c r="BE1420"/>
  <c r="BE1424"/>
  <c r="BE1545"/>
  <c r="BE1547"/>
  <c r="BE1553"/>
  <c r="BE1555"/>
  <c r="BE1560"/>
  <c r="BE1569"/>
  <c r="BE1572"/>
  <c r="BE1575"/>
  <c r="BE1580"/>
  <c r="BE1597"/>
  <c r="BE1600"/>
  <c r="BE1602"/>
  <c r="BE1649"/>
  <c r="BE1670"/>
  <c r="BE1677"/>
  <c r="BE1692"/>
  <c r="BE1708"/>
  <c r="BE1814"/>
  <c r="BE1850"/>
  <c r="BE1853"/>
  <c r="BE1857"/>
  <c r="BE1861"/>
  <c r="BE1864"/>
  <c r="BE1938"/>
  <c r="BE1975"/>
  <c r="BE1997"/>
  <c r="BE2113"/>
  <c r="BE2199"/>
  <c r="BE2321"/>
  <c r="BE2375"/>
  <c r="BE2379"/>
  <c r="BE2383"/>
  <c r="BE2392"/>
  <c r="BE2427"/>
  <c r="BE2520"/>
  <c r="BE2572"/>
  <c r="BE2603"/>
  <c r="BE2608"/>
  <c r="BE2616"/>
  <c r="BE2637"/>
  <c r="BE2638"/>
  <c r="BE2640"/>
  <c r="BE2713"/>
  <c r="BE2723"/>
  <c r="BE2811"/>
  <c r="BE2824"/>
  <c r="BE2836"/>
  <c r="BE2871"/>
  <c r="BE2903"/>
  <c r="BE2932"/>
  <c r="BE2973"/>
  <c r="BE2976"/>
  <c r="BE2980"/>
  <c r="BE2999"/>
  <c r="BE3000"/>
  <c r="BE3003"/>
  <c r="BE3011"/>
  <c r="BE3017"/>
  <c r="BE3028"/>
  <c r="BE3038"/>
  <c r="BE3059"/>
  <c r="BE3093"/>
  <c r="BE3100"/>
  <c r="BE3150"/>
  <c r="BE3160"/>
  <c r="BE3211"/>
  <c r="BE3259"/>
  <c r="BE3261"/>
  <c r="BE3290"/>
  <c r="BE3339"/>
  <c r="BE3369"/>
  <c r="BE3405"/>
  <c r="BE3409"/>
  <c r="E107"/>
  <c r="BE154"/>
  <c r="BE175"/>
  <c r="BE184"/>
  <c r="BE237"/>
  <c r="BE269"/>
  <c r="BE273"/>
  <c r="BE295"/>
  <c r="BE319"/>
  <c r="BE331"/>
  <c r="BE336"/>
  <c r="BE362"/>
  <c r="BE380"/>
  <c r="BE582"/>
  <c r="BE703"/>
  <c r="BE705"/>
  <c r="BE712"/>
  <c r="BE734"/>
  <c r="BE741"/>
  <c r="BE747"/>
  <c r="BE799"/>
  <c r="BE813"/>
  <c r="BE824"/>
  <c r="BE969"/>
  <c r="BE993"/>
  <c r="BE999"/>
  <c r="BE1063"/>
  <c r="BE1091"/>
  <c r="BE1480"/>
  <c r="BE1486"/>
  <c r="BE1535"/>
  <c r="BE1538"/>
  <c r="BE1541"/>
  <c r="BE1583"/>
  <c r="BE1585"/>
  <c r="BE1643"/>
  <c r="BE1664"/>
  <c r="BE1667"/>
  <c r="BE1695"/>
  <c r="BE1696"/>
  <c r="BE1698"/>
  <c r="BE1713"/>
  <c r="BE1783"/>
  <c r="BE1789"/>
  <c r="BE2014"/>
  <c r="BE2071"/>
  <c r="BE2097"/>
  <c r="BE2119"/>
  <c r="BE2136"/>
  <c r="BE2139"/>
  <c r="BE2296"/>
  <c r="BE2389"/>
  <c r="BE2466"/>
  <c r="BE2469"/>
  <c r="BE2471"/>
  <c r="BE2478"/>
  <c r="BE2493"/>
  <c r="BE2501"/>
  <c r="BE2507"/>
  <c r="BE2510"/>
  <c r="BE2525"/>
  <c r="BE2533"/>
  <c r="BE2588"/>
  <c r="BE2595"/>
  <c r="BE2600"/>
  <c r="BE2628"/>
  <c r="BE2643"/>
  <c r="BE2703"/>
  <c r="BE2759"/>
  <c r="BE2777"/>
  <c r="BE2819"/>
  <c r="BE2844"/>
  <c r="BE2851"/>
  <c r="BE2852"/>
  <c r="BE2864"/>
  <c r="BE2868"/>
  <c r="BE2896"/>
  <c r="BE2907"/>
  <c r="BE2946"/>
  <c r="BE2949"/>
  <c r="BE2987"/>
  <c r="BE3008"/>
  <c r="BE3044"/>
  <c r="BE3055"/>
  <c r="BE3060"/>
  <c r="BE3062"/>
  <c r="BE3065"/>
  <c r="BE3066"/>
  <c r="BE3081"/>
  <c r="BE3091"/>
  <c r="BE3092"/>
  <c r="BE3096"/>
  <c r="BE3112"/>
  <c r="BE3122"/>
  <c r="BE3124"/>
  <c r="BE122"/>
  <c r="BE300"/>
  <c r="BE339"/>
  <c r="BE372"/>
  <c r="BE465"/>
  <c r="BE479"/>
  <c r="BE487"/>
  <c r="BE514"/>
  <c r="BE585"/>
  <c r="BE638"/>
  <c r="BE652"/>
  <c r="BE677"/>
  <c r="BE717"/>
  <c r="BE721"/>
  <c r="BE753"/>
  <c r="BE757"/>
  <c r="BE769"/>
  <c r="BE827"/>
  <c r="BE1301"/>
  <c r="BE1511"/>
  <c r="BE1549"/>
  <c r="BE1633"/>
  <c r="BE1635"/>
  <c r="BE1662"/>
  <c r="BE1688"/>
  <c r="BE1689"/>
  <c r="BE1691"/>
  <c r="BE1712"/>
  <c r="BE1722"/>
  <c r="BE1811"/>
  <c r="BE1837"/>
  <c r="BE1877"/>
  <c r="BE2074"/>
  <c r="BE2103"/>
  <c r="BE2106"/>
  <c r="BE2122"/>
  <c r="BE2410"/>
  <c r="BE2415"/>
  <c r="BE2473"/>
  <c r="BE2530"/>
  <c r="BE2620"/>
  <c r="BE2652"/>
  <c r="BE2661"/>
  <c r="BE2666"/>
  <c r="BE2669"/>
  <c r="BE2709"/>
  <c r="BE2734"/>
  <c r="BE2768"/>
  <c r="BE2798"/>
  <c r="BE2808"/>
  <c r="BE2889"/>
  <c r="BE2891"/>
  <c r="BE2926"/>
  <c r="BE2934"/>
  <c r="BE2964"/>
  <c r="BE3007"/>
  <c r="BE3021"/>
  <c r="BE3034"/>
  <c r="BE3132"/>
  <c r="BE3164"/>
  <c r="BE3190"/>
  <c r="BE3204"/>
  <c r="BE3209"/>
  <c r="BE3231"/>
  <c r="BE3233"/>
  <c r="BE3235"/>
  <c r="BE3236"/>
  <c r="BE3238"/>
  <c r="BE3239"/>
  <c r="BE3254"/>
  <c r="BE3325"/>
  <c r="BE3341"/>
  <c r="BE3343"/>
  <c r="BE3347"/>
  <c r="BE3363"/>
  <c r="BE3367"/>
  <c r="BE3375"/>
  <c r="BE3411"/>
  <c r="BE3413"/>
  <c r="BE3415"/>
  <c r="BE3425"/>
  <c r="BE3435"/>
  <c r="BE3448"/>
  <c r="BE3463"/>
  <c r="BE3471"/>
  <c r="BE3482"/>
  <c r="BE3483"/>
  <c r="BE3488"/>
  <c r="BE3495"/>
  <c r="BE3504"/>
  <c r="BE3513"/>
  <c r="BE3519"/>
  <c r="BE3522"/>
  <c r="BE3539"/>
  <c r="BE3549"/>
  <c r="BE3557"/>
  <c r="BE3560"/>
  <c r="BE3563"/>
  <c r="BE3598"/>
  <c r="BE3599"/>
  <c r="BE3602"/>
  <c r="BE3603"/>
  <c r="BE3610"/>
  <c r="BE3617"/>
  <c r="BE3628"/>
  <c r="BE3639"/>
  <c r="BE3643"/>
  <c r="BE3680"/>
  <c r="BE3686"/>
  <c r="BE3728"/>
  <c r="BE3779"/>
  <c r="BE3822"/>
  <c r="BE3852"/>
  <c r="BE3876"/>
  <c r="BE3879"/>
  <c r="BE3885"/>
  <c r="BE3888"/>
  <c r="BE3898"/>
  <c r="BE3903"/>
  <c r="BE3920"/>
  <c r="BE3957"/>
  <c r="BE3963"/>
  <c r="BE4022"/>
  <c r="BE4069"/>
  <c r="BE4080"/>
  <c r="BE4140"/>
  <c r="BE4176"/>
  <c r="BE4182"/>
  <c r="BE4210"/>
  <c r="BE4231"/>
  <c r="BE4236"/>
  <c r="BE4259"/>
  <c r="BE4263"/>
  <c r="BE4266"/>
  <c r="BE4269"/>
  <c r="BE4272"/>
  <c r="BE4275"/>
  <c r="BE4407"/>
  <c r="BE4428"/>
  <c r="BE4448"/>
  <c r="BE4468"/>
  <c r="BE4484"/>
  <c r="BE4601"/>
  <c r="BE4657"/>
  <c r="F59"/>
  <c r="BE165"/>
  <c r="BE197"/>
  <c r="BE202"/>
  <c r="BE208"/>
  <c r="BE216"/>
  <c r="BE243"/>
  <c r="BE246"/>
  <c r="BE266"/>
  <c r="BE340"/>
  <c r="BE346"/>
  <c r="BE407"/>
  <c r="BE410"/>
  <c r="BE417"/>
  <c r="BE484"/>
  <c r="BE588"/>
  <c r="BE613"/>
  <c r="BE1117"/>
  <c r="BE1338"/>
  <c r="BE1463"/>
  <c r="BE1489"/>
  <c r="BE1505"/>
  <c r="BE1567"/>
  <c r="BE1588"/>
  <c r="BE1630"/>
  <c r="BE1654"/>
  <c r="BE1657"/>
  <c r="BE1659"/>
  <c r="BE1687"/>
  <c r="BE1694"/>
  <c r="BE1703"/>
  <c r="BE1718"/>
  <c r="BE1736"/>
  <c r="BE1817"/>
  <c r="BE1985"/>
  <c r="BE1993"/>
  <c r="BE2100"/>
  <c r="BE2143"/>
  <c r="BE2162"/>
  <c r="BE2193"/>
  <c r="BE2196"/>
  <c r="BE2270"/>
  <c r="BE2284"/>
  <c r="BE2407"/>
  <c r="BE2420"/>
  <c r="BE2434"/>
  <c r="BE2480"/>
  <c r="BE2535"/>
  <c r="BE2639"/>
  <c r="BE2664"/>
  <c r="BE2672"/>
  <c r="BE2701"/>
  <c r="BE2725"/>
  <c r="BE2728"/>
  <c r="BE2795"/>
  <c r="BE2827"/>
  <c r="BE2859"/>
  <c r="BE2974"/>
  <c r="BE3030"/>
  <c r="BE3031"/>
  <c r="BE3039"/>
  <c r="BE3040"/>
  <c r="BE3045"/>
  <c r="BE3053"/>
  <c r="BE3079"/>
  <c r="BE3089"/>
  <c r="BE3117"/>
  <c r="BE3142"/>
  <c r="BE3145"/>
  <c r="BE3155"/>
  <c r="BE3159"/>
  <c r="BE3161"/>
  <c r="BE3179"/>
  <c r="BE3188"/>
  <c r="BE3197"/>
  <c r="BE3200"/>
  <c r="BE3213"/>
  <c r="BE3244"/>
  <c r="BE3245"/>
  <c r="BE3263"/>
  <c r="BE3265"/>
  <c r="BE3272"/>
  <c r="BE3331"/>
  <c r="BE3351"/>
  <c r="BE3427"/>
  <c r="BE3431"/>
  <c r="BE3434"/>
  <c r="BE3452"/>
  <c r="BE3453"/>
  <c r="BE3460"/>
  <c r="BE3474"/>
  <c r="BE3475"/>
  <c r="BE3476"/>
  <c r="BE3477"/>
  <c r="BE3489"/>
  <c r="BE3499"/>
  <c r="BE3508"/>
  <c r="BE3528"/>
  <c r="BE3547"/>
  <c r="BE3552"/>
  <c r="BE3558"/>
  <c r="BE3559"/>
  <c r="BE3565"/>
  <c r="BE3611"/>
  <c r="BE3612"/>
  <c r="BE3613"/>
  <c r="BE3614"/>
  <c r="BE3621"/>
  <c r="BE3629"/>
  <c r="BE3630"/>
  <c r="BE3644"/>
  <c r="BE3655"/>
  <c r="BE3662"/>
  <c r="BE3683"/>
  <c r="BE3785"/>
  <c r="BE3870"/>
  <c r="BE3892"/>
  <c r="BE3896"/>
  <c r="BE3959"/>
  <c r="BE4020"/>
  <c r="BE4065"/>
  <c r="BE4072"/>
  <c r="BE4085"/>
  <c r="BE4137"/>
  <c r="BE4365"/>
  <c r="BE4380"/>
  <c r="BE4398"/>
  <c r="BE4413"/>
  <c r="BE4416"/>
  <c r="BE4422"/>
  <c r="BE4437"/>
  <c r="BE4444"/>
  <c r="BE4454"/>
  <c r="BE4465"/>
  <c r="BE4637"/>
  <c r="BE4643"/>
  <c r="BE4649"/>
  <c r="BE4651"/>
  <c r="BE3026"/>
  <c r="BE3106"/>
  <c r="BE3119"/>
  <c r="BE3125"/>
  <c r="BE3129"/>
  <c r="BE3141"/>
  <c r="BE3248"/>
  <c r="BE3257"/>
  <c r="BE3275"/>
  <c r="BE3296"/>
  <c r="BE3335"/>
  <c r="BE3383"/>
  <c r="BE3391"/>
  <c r="BE3399"/>
  <c r="BE3432"/>
  <c r="BE3436"/>
  <c r="BE130"/>
  <c r="BE150"/>
  <c r="BE160"/>
  <c r="BE172"/>
  <c r="BE179"/>
  <c r="BE192"/>
  <c r="BE325"/>
  <c r="BE343"/>
  <c r="BE364"/>
  <c r="BE375"/>
  <c r="BE597"/>
  <c r="BE643"/>
  <c r="BE668"/>
  <c r="BE671"/>
  <c r="BE683"/>
  <c r="BE708"/>
  <c r="BE725"/>
  <c r="BE794"/>
  <c r="BE1054"/>
  <c r="BE1121"/>
  <c r="BE1139"/>
  <c r="BE1153"/>
  <c r="BE1477"/>
  <c r="BE1522"/>
  <c r="BE1528"/>
  <c r="BE1543"/>
  <c r="BE1563"/>
  <c r="BE1625"/>
  <c r="BE1729"/>
  <c r="BE1733"/>
  <c r="BE1821"/>
  <c r="BE1831"/>
  <c r="BE2031"/>
  <c r="BE2037"/>
  <c r="BE2065"/>
  <c r="BE2080"/>
  <c r="BE2087"/>
  <c r="BE2090"/>
  <c r="BE2206"/>
  <c r="BE2220"/>
  <c r="BE2249"/>
  <c r="BE2252"/>
  <c r="BE2369"/>
  <c r="BE2412"/>
  <c r="BE2418"/>
  <c r="BE2430"/>
  <c r="BE2461"/>
  <c r="BE2475"/>
  <c r="BE2545"/>
  <c r="BE2548"/>
  <c r="BE2581"/>
  <c r="BE2656"/>
  <c r="BE2679"/>
  <c r="BE2685"/>
  <c r="BE2716"/>
  <c r="BE2731"/>
  <c r="BE2745"/>
  <c r="BE2789"/>
  <c r="BE2792"/>
  <c r="BE2802"/>
  <c r="BE2830"/>
  <c r="BE2841"/>
  <c r="BE2892"/>
  <c r="BE2895"/>
  <c r="BE2942"/>
  <c r="BE2943"/>
  <c r="BE2952"/>
  <c r="BE2981"/>
  <c r="BE2984"/>
  <c r="BE2985"/>
  <c r="BE3009"/>
  <c r="BE3014"/>
  <c r="BE3027"/>
  <c r="BE3035"/>
  <c r="BE3037"/>
  <c r="BE3083"/>
  <c r="BE3107"/>
  <c r="BE3108"/>
  <c r="BE3120"/>
  <c r="BE3121"/>
  <c r="BE3123"/>
  <c r="BE3136"/>
  <c r="BE3146"/>
  <c r="BE3166"/>
  <c r="BE3171"/>
  <c r="BE3184"/>
  <c r="BE3214"/>
  <c r="BE3251"/>
  <c r="BE3252"/>
  <c r="BE3255"/>
  <c r="BE3264"/>
  <c r="BE3268"/>
  <c r="BE3273"/>
  <c r="BE3293"/>
  <c r="BE3349"/>
  <c r="BE3403"/>
  <c r="BE3440"/>
  <c r="BE3446"/>
  <c r="BE3454"/>
  <c r="BE3464"/>
  <c r="BE3467"/>
  <c r="BE3494"/>
  <c r="BE3496"/>
  <c r="BE3500"/>
  <c r="BE3503"/>
  <c r="BE3516"/>
  <c r="BE3529"/>
  <c r="BE3533"/>
  <c r="BE3537"/>
  <c r="BE3540"/>
  <c r="BE3588"/>
  <c r="BE3596"/>
  <c r="BE3600"/>
  <c r="BE3605"/>
  <c r="BE3609"/>
  <c r="BE3622"/>
  <c r="BE3642"/>
  <c r="BE3649"/>
  <c r="BE3666"/>
  <c r="BE3672"/>
  <c r="BE3782"/>
  <c r="BE3788"/>
  <c r="BE3851"/>
  <c r="BE3867"/>
  <c r="BE3869"/>
  <c r="BE3881"/>
  <c r="BE3917"/>
  <c r="BE3954"/>
  <c r="BE3989"/>
  <c r="BE4028"/>
  <c r="BE4062"/>
  <c r="BE4075"/>
  <c r="BE4125"/>
  <c r="BE4174"/>
  <c r="BE4184"/>
  <c r="BE4252"/>
  <c r="BE4371"/>
  <c r="BE4425"/>
  <c r="BE4462"/>
  <c r="BE169"/>
  <c r="BE194"/>
  <c r="BE200"/>
  <c r="BE211"/>
  <c r="BE226"/>
  <c r="BE232"/>
  <c r="BE258"/>
  <c r="BE398"/>
  <c r="BE436"/>
  <c r="BE476"/>
  <c r="BE630"/>
  <c r="BE650"/>
  <c r="BE660"/>
  <c r="BE674"/>
  <c r="BE680"/>
  <c r="BE692"/>
  <c r="BE719"/>
  <c r="BE724"/>
  <c r="BE912"/>
  <c r="BE1289"/>
  <c r="BE1304"/>
  <c r="BE1311"/>
  <c r="BE1341"/>
  <c r="BE1352"/>
  <c r="BE1396"/>
  <c r="BE1402"/>
  <c r="BE1456"/>
  <c r="BE1508"/>
  <c r="BE1519"/>
  <c r="BE1551"/>
  <c r="BE1557"/>
  <c r="BE1621"/>
  <c r="BE1641"/>
  <c r="BE1646"/>
  <c r="BE1700"/>
  <c r="BE1710"/>
  <c r="BE1714"/>
  <c r="BE1834"/>
  <c r="BE1846"/>
  <c r="BE1978"/>
  <c r="BE1982"/>
  <c r="BE2215"/>
  <c r="BE2266"/>
  <c r="BE2355"/>
  <c r="BE2404"/>
  <c r="BE2443"/>
  <c r="BE2446"/>
  <c r="BE2504"/>
  <c r="BE2515"/>
  <c r="BE2527"/>
  <c r="BE2597"/>
  <c r="BE2618"/>
  <c r="BE2646"/>
  <c r="BE2649"/>
  <c r="BE2673"/>
  <c r="BE2674"/>
  <c r="BE2690"/>
  <c r="BE2699"/>
  <c r="BE2737"/>
  <c r="BE2741"/>
  <c r="BE2774"/>
  <c r="BE2783"/>
  <c r="BE2814"/>
  <c r="BE2822"/>
  <c r="BE2833"/>
  <c r="BE2968"/>
  <c r="BE2971"/>
  <c r="BE2979"/>
  <c r="BE2990"/>
  <c r="BE2994"/>
  <c r="BE3002"/>
  <c r="BE3010"/>
  <c r="BE3015"/>
  <c r="BE3016"/>
  <c r="BE3023"/>
  <c r="BE3024"/>
  <c r="BE3025"/>
  <c r="BE3057"/>
  <c r="BE3063"/>
  <c r="BE3080"/>
  <c r="BE3086"/>
  <c r="BE3088"/>
  <c r="BE3098"/>
  <c r="BE3099"/>
  <c r="BE3104"/>
  <c r="BE3110"/>
  <c r="BE3128"/>
  <c r="BE3140"/>
  <c r="BE3148"/>
  <c r="BE3169"/>
  <c r="BE3175"/>
  <c r="BE3196"/>
  <c r="BE3221"/>
  <c r="BE3228"/>
  <c r="BE3249"/>
  <c r="BE3262"/>
  <c r="BE3337"/>
  <c r="BE3357"/>
  <c r="BE3361"/>
  <c r="BE3387"/>
  <c r="BE4320"/>
  <c r="BE4328"/>
  <c r="BE4362"/>
  <c r="BE4374"/>
  <c r="BE4433"/>
  <c r="BE4446"/>
  <c r="BE4451"/>
  <c r="BE4457"/>
  <c r="BE4471"/>
  <c r="BE4474"/>
  <c r="BE4479"/>
  <c r="BE4487"/>
  <c r="BE4518"/>
  <c r="BE4532"/>
  <c r="BE4536"/>
  <c r="BE4556"/>
  <c r="BE4620"/>
  <c r="BE4624"/>
  <c r="BE4640"/>
  <c r="BE4646"/>
  <c r="BE4655"/>
  <c r="BE4656"/>
  <c r="BE263"/>
  <c r="BE306"/>
  <c r="BE316"/>
  <c r="BE349"/>
  <c r="BE369"/>
  <c r="BE378"/>
  <c r="BE390"/>
  <c r="BE542"/>
  <c r="BE560"/>
  <c r="BE616"/>
  <c r="BE657"/>
  <c r="BE687"/>
  <c r="BE743"/>
  <c r="BE816"/>
  <c r="BE951"/>
  <c r="BE1332"/>
  <c r="BE1349"/>
  <c r="BE1389"/>
  <c r="BE1405"/>
  <c r="BE1409"/>
  <c r="BE1428"/>
  <c r="BE1431"/>
  <c r="BE1434"/>
  <c r="BE1450"/>
  <c r="BE1577"/>
  <c r="BE1638"/>
  <c r="BE1651"/>
  <c r="BE1685"/>
  <c r="BE1704"/>
  <c r="BE1709"/>
  <c r="BE1724"/>
  <c r="BE1827"/>
  <c r="BE1843"/>
  <c r="BE1875"/>
  <c r="BE2061"/>
  <c r="BE2083"/>
  <c r="BE2093"/>
  <c r="BE2125"/>
  <c r="BE2187"/>
  <c r="BE2190"/>
  <c r="BE2210"/>
  <c r="BE2326"/>
  <c r="BE2364"/>
  <c r="BE2432"/>
  <c r="BE2436"/>
  <c r="BE2496"/>
  <c r="BE2513"/>
  <c r="BE2578"/>
  <c r="BE2591"/>
  <c r="BE2605"/>
  <c r="BE2610"/>
  <c r="BE2626"/>
  <c r="BE2631"/>
  <c r="BE2634"/>
  <c r="BE2641"/>
  <c r="BE2676"/>
  <c r="BE2682"/>
  <c r="BE2696"/>
  <c r="BE2720"/>
  <c r="BE2753"/>
  <c r="BE2756"/>
  <c r="BE2762"/>
  <c r="BE2765"/>
  <c r="BE2800"/>
  <c r="BE2838"/>
  <c r="BE2847"/>
  <c r="BE2861"/>
  <c r="BE2939"/>
  <c r="BE2960"/>
  <c r="BE2991"/>
  <c r="BE2995"/>
  <c r="BE3001"/>
  <c r="BE3006"/>
  <c r="BE3012"/>
  <c r="BE3013"/>
  <c r="BE3032"/>
  <c r="BE3033"/>
  <c r="BE3064"/>
  <c r="BE3068"/>
  <c r="BE3076"/>
  <c r="BE3097"/>
  <c r="BE3152"/>
  <c r="BE3177"/>
  <c r="BE3186"/>
  <c r="BE3216"/>
  <c r="BE3218"/>
  <c r="BE3242"/>
  <c r="BE3258"/>
  <c r="BE3267"/>
  <c r="BE3269"/>
  <c r="BE3276"/>
  <c r="BE3299"/>
  <c r="BE3365"/>
  <c r="BE3373"/>
  <c r="BE3385"/>
  <c r="BE3101"/>
  <c r="BE3133"/>
  <c r="BE3139"/>
  <c r="BE3192"/>
  <c r="BE3230"/>
  <c r="BE3237"/>
  <c r="BE3246"/>
  <c r="BE3353"/>
  <c r="BE3395"/>
  <c r="BE3419"/>
  <c r="BE3433"/>
  <c r="BE3437"/>
  <c i="5" r="F41"/>
  <c i="1" r="BD60"/>
  <c i="3" r="F37"/>
  <c i="1" r="BB57"/>
  <c i="18" r="F37"/>
  <c i="1" r="BB74"/>
  <c i="17" r="J32"/>
  <c i="19" r="J32"/>
  <c i="2" r="F38"/>
  <c i="1" r="BC56"/>
  <c i="6" r="F39"/>
  <c i="1" r="BB61"/>
  <c i="18" r="F39"/>
  <c i="1" r="BD74"/>
  <c i="5" r="F39"/>
  <c i="1" r="BB60"/>
  <c i="16" r="J36"/>
  <c i="1" r="AW72"/>
  <c i="19" r="F39"/>
  <c i="1" r="BD75"/>
  <c i="2" r="F36"/>
  <c i="1" r="BA56"/>
  <c i="3" r="F36"/>
  <c i="1" r="BA57"/>
  <c i="6" r="J38"/>
  <c i="1" r="AW61"/>
  <c i="11" r="J34"/>
  <c i="1" r="AW66"/>
  <c i="6" r="J34"/>
  <c i="8" r="F37"/>
  <c i="1" r="BD63"/>
  <c i="20" r="F36"/>
  <c i="1" r="BA76"/>
  <c i="7" r="F37"/>
  <c i="1" r="BB62"/>
  <c i="11" r="F37"/>
  <c i="1" r="BD66"/>
  <c i="6" r="F38"/>
  <c i="1" r="BA61"/>
  <c i="9" r="J34"/>
  <c i="1" r="AW64"/>
  <c i="10" r="F37"/>
  <c i="1" r="BD65"/>
  <c i="15" r="J36"/>
  <c i="1" r="AW71"/>
  <c i="16" r="J32"/>
  <c i="17" r="F39"/>
  <c i="1" r="BD73"/>
  <c i="10" r="J34"/>
  <c i="1" r="AW65"/>
  <c i="20" r="J36"/>
  <c i="1" r="AW76"/>
  <c i="6" r="F41"/>
  <c i="1" r="BD61"/>
  <c i="7" r="F36"/>
  <c i="1" r="BA62"/>
  <c i="2" r="F39"/>
  <c i="1" r="BD56"/>
  <c i="13" r="F35"/>
  <c i="1" r="BB68"/>
  <c i="14" r="F36"/>
  <c i="1" r="BA70"/>
  <c i="9" r="F34"/>
  <c i="1" r="BA64"/>
  <c i="9" r="F37"/>
  <c i="1" r="BD64"/>
  <c i="10" r="F34"/>
  <c i="1" r="BA65"/>
  <c i="12" r="J34"/>
  <c i="1" r="AW67"/>
  <c i="13" r="F37"/>
  <c i="1" r="BD68"/>
  <c i="14" r="F38"/>
  <c i="1" r="BC70"/>
  <c i="19" r="F36"/>
  <c i="1" r="BA75"/>
  <c i="16" r="F39"/>
  <c i="1" r="BD72"/>
  <c i="5" r="F40"/>
  <c i="1" r="BC60"/>
  <c i="15" r="F36"/>
  <c i="1" r="BA71"/>
  <c i="18" r="J36"/>
  <c i="1" r="AW74"/>
  <c i="5" r="J38"/>
  <c i="1" r="AW60"/>
  <c i="8" r="F34"/>
  <c i="1" r="BA63"/>
  <c i="8" r="J34"/>
  <c i="1" r="AW63"/>
  <c i="9" r="F36"/>
  <c i="1" r="BC64"/>
  <c i="11" r="F34"/>
  <c i="1" r="BA66"/>
  <c i="7" r="F38"/>
  <c i="1" r="BC62"/>
  <c i="8" r="F36"/>
  <c i="1" r="BC63"/>
  <c i="10" r="F35"/>
  <c i="1" r="BB65"/>
  <c i="12" r="F34"/>
  <c i="1" r="BA67"/>
  <c i="13" r="J34"/>
  <c i="1" r="AW68"/>
  <c i="20" r="F39"/>
  <c i="1" r="BD76"/>
  <c i="10" r="F36"/>
  <c i="1" r="BC65"/>
  <c i="18" r="F38"/>
  <c i="1" r="BC74"/>
  <c i="19" r="F38"/>
  <c i="1" r="BC75"/>
  <c i="15" r="F37"/>
  <c i="1" r="BB71"/>
  <c i="2" r="J36"/>
  <c i="1" r="AW56"/>
  <c i="3" r="J36"/>
  <c i="1" r="AW57"/>
  <c i="17" r="J36"/>
  <c i="1" r="AW73"/>
  <c i="12" r="F37"/>
  <c i="1" r="BD67"/>
  <c i="13" r="F36"/>
  <c i="1" r="BC68"/>
  <c i="14" r="J36"/>
  <c i="1" r="AW70"/>
  <c i="15" r="F39"/>
  <c i="1" r="BD71"/>
  <c i="20" r="F38"/>
  <c i="1" r="BC76"/>
  <c i="5" r="F38"/>
  <c i="1" r="BA60"/>
  <c i="7" r="F39"/>
  <c i="1" r="BD62"/>
  <c i="19" r="J36"/>
  <c i="1" r="AW75"/>
  <c i="3" r="F38"/>
  <c i="1" r="BC57"/>
  <c i="9" r="F35"/>
  <c i="1" r="BB64"/>
  <c i="15" r="F38"/>
  <c i="1" r="BC71"/>
  <c i="4" r="F36"/>
  <c i="1" r="BA58"/>
  <c r="AS55"/>
  <c r="AS54"/>
  <c i="4" r="J36"/>
  <c i="1" r="AW58"/>
  <c i="6" r="F40"/>
  <c i="1" r="BC61"/>
  <c i="16" r="F37"/>
  <c i="1" r="BB72"/>
  <c i="2" r="F37"/>
  <c i="1" r="BB56"/>
  <c i="12" r="F35"/>
  <c i="1" r="BB67"/>
  <c i="17" r="F38"/>
  <c i="1" r="BC73"/>
  <c i="4" r="F38"/>
  <c i="1" r="BC58"/>
  <c i="8" r="F35"/>
  <c i="1" r="BB63"/>
  <c i="14" r="F37"/>
  <c i="1" r="BB70"/>
  <c i="17" r="F37"/>
  <c i="1" r="BB73"/>
  <c i="3" r="F39"/>
  <c i="1" r="BD57"/>
  <c i="19" r="F37"/>
  <c i="1" r="BB75"/>
  <c i="16" r="F38"/>
  <c i="1" r="BC72"/>
  <c i="11" r="F35"/>
  <c i="1" r="BB66"/>
  <c i="12" r="F36"/>
  <c i="1" r="BC67"/>
  <c i="13" r="F34"/>
  <c i="1" r="BA68"/>
  <c i="14" r="F39"/>
  <c i="1" r="BD70"/>
  <c i="4" r="F37"/>
  <c i="1" r="BB58"/>
  <c i="7" r="J36"/>
  <c i="1" r="AW62"/>
  <c i="16" r="F36"/>
  <c i="1" r="BA72"/>
  <c i="17" r="F36"/>
  <c i="1" r="BA73"/>
  <c i="20" r="F37"/>
  <c i="1" r="BB76"/>
  <c i="11" r="F36"/>
  <c i="1" r="BC66"/>
  <c i="4" r="F39"/>
  <c i="1" r="BD58"/>
  <c i="18" r="F36"/>
  <c i="1" r="BA74"/>
  <c i="11" l="1" r="P92"/>
  <c r="P91"/>
  <c i="1" r="AU66"/>
  <c i="20" r="P94"/>
  <c i="1" r="AU76"/>
  <c i="19" r="P91"/>
  <c i="1" r="AU75"/>
  <c i="7" r="P115"/>
  <c i="8" r="T90"/>
  <c i="20" r="BK94"/>
  <c r="J94"/>
  <c r="J63"/>
  <c i="6" r="P187"/>
  <c i="3" r="T290"/>
  <c i="16" r="T91"/>
  <c i="9" r="T202"/>
  <c r="R202"/>
  <c i="4" r="T105"/>
  <c i="2" r="R120"/>
  <c i="9" r="P202"/>
  <c i="20" r="R94"/>
  <c i="8" r="R90"/>
  <c i="7" r="T620"/>
  <c i="2" r="T2449"/>
  <c i="8" r="BK90"/>
  <c r="J90"/>
  <c r="J60"/>
  <c i="5" r="R104"/>
  <c i="4" r="R105"/>
  <c r="R104"/>
  <c i="9" r="P94"/>
  <c r="P93"/>
  <c i="1" r="AU64"/>
  <c i="7" r="R768"/>
  <c r="P179"/>
  <c i="6" r="P130"/>
  <c r="P129"/>
  <c i="1" r="AU61"/>
  <c i="2" r="P120"/>
  <c i="15" r="T89"/>
  <c i="10" r="T89"/>
  <c r="T88"/>
  <c i="9" r="R94"/>
  <c i="3" r="R290"/>
  <c i="19" r="T91"/>
  <c i="8" r="P90"/>
  <c r="P89"/>
  <c i="1" r="AU63"/>
  <c i="5" r="T133"/>
  <c i="4" r="P204"/>
  <c i="18" r="T88"/>
  <c i="4" r="P105"/>
  <c r="P104"/>
  <c i="1" r="AU58"/>
  <c i="9" r="BK202"/>
  <c r="J202"/>
  <c r="J67"/>
  <c i="7" r="P620"/>
  <c i="18" r="BK88"/>
  <c r="J88"/>
  <c r="J63"/>
  <c i="17" r="P96"/>
  <c i="1" r="AU73"/>
  <c i="8" r="T441"/>
  <c i="7" r="R179"/>
  <c i="6" r="R130"/>
  <c i="5" r="T104"/>
  <c i="3" r="P290"/>
  <c i="19" r="R91"/>
  <c i="7" r="P768"/>
  <c i="11" r="T92"/>
  <c r="T91"/>
  <c i="3" r="R107"/>
  <c r="R106"/>
  <c i="17" r="T96"/>
  <c i="6" r="T187"/>
  <c r="T129"/>
  <c i="2" r="P2449"/>
  <c i="13" r="P87"/>
  <c r="P86"/>
  <c i="1" r="AU68"/>
  <c i="6" r="R187"/>
  <c i="7" r="R620"/>
  <c r="BK179"/>
  <c r="J179"/>
  <c r="J70"/>
  <c i="2" r="R2449"/>
  <c i="20" r="T94"/>
  <c i="14" r="P97"/>
  <c i="1" r="AU70"/>
  <c i="10" r="P89"/>
  <c r="P88"/>
  <c i="1" r="AU65"/>
  <c i="5" r="P133"/>
  <c r="P103"/>
  <c i="1" r="AU60"/>
  <c i="3" r="P107"/>
  <c r="P106"/>
  <c i="1" r="AU57"/>
  <c i="7" r="T680"/>
  <c r="T114"/>
  <c i="8" r="R441"/>
  <c i="9" r="T94"/>
  <c r="T93"/>
  <c i="2" r="T120"/>
  <c r="T119"/>
  <c i="18" r="P88"/>
  <c i="1" r="AU74"/>
  <c i="7" r="BK115"/>
  <c r="J115"/>
  <c r="J64"/>
  <c i="14" r="BK97"/>
  <c r="J97"/>
  <c i="5" r="BK104"/>
  <c r="J104"/>
  <c r="J68"/>
  <c i="3" r="BK107"/>
  <c r="J107"/>
  <c r="J64"/>
  <c i="10" r="R89"/>
  <c r="R88"/>
  <c i="7" r="R680"/>
  <c i="16" r="R91"/>
  <c i="13" r="R87"/>
  <c r="R86"/>
  <c i="11" r="BK92"/>
  <c r="BK91"/>
  <c r="J91"/>
  <c i="7" r="P680"/>
  <c i="4" r="T204"/>
  <c i="16" r="P91"/>
  <c i="1" r="AU72"/>
  <c i="14" r="R97"/>
  <c i="5" r="R133"/>
  <c r="R103"/>
  <c i="3" r="T107"/>
  <c r="T106"/>
  <c i="17" r="R96"/>
  <c i="8" r="BK441"/>
  <c r="J441"/>
  <c r="J67"/>
  <c i="13" r="BK87"/>
  <c r="BK86"/>
  <c r="J86"/>
  <c r="J59"/>
  <c i="7" r="BK155"/>
  <c r="J155"/>
  <c r="J68"/>
  <c r="BK768"/>
  <c r="J768"/>
  <c r="J88"/>
  <c i="20" r="J95"/>
  <c r="J64"/>
  <c i="1" r="AG75"/>
  <c i="19" r="J63"/>
  <c i="1" r="AG73"/>
  <c i="17" r="J63"/>
  <c i="1" r="AG72"/>
  <c i="16" r="J63"/>
  <c i="12" r="BK82"/>
  <c r="J82"/>
  <c i="10" r="BK88"/>
  <c r="J88"/>
  <c i="9" r="BK93"/>
  <c r="J93"/>
  <c r="J59"/>
  <c i="7" r="BK114"/>
  <c r="J114"/>
  <c i="1" r="AG61"/>
  <c i="6" r="J67"/>
  <c r="J130"/>
  <c r="J68"/>
  <c i="5" r="BK103"/>
  <c r="J103"/>
  <c r="J67"/>
  <c i="4" r="BK104"/>
  <c r="J104"/>
  <c r="J63"/>
  <c r="J105"/>
  <c r="J64"/>
  <c i="3" r="BK106"/>
  <c r="J106"/>
  <c i="2" r="BK119"/>
  <c r="J119"/>
  <c i="11" r="J33"/>
  <c i="1" r="AV66"/>
  <c r="AT66"/>
  <c i="4" r="J35"/>
  <c i="1" r="AV58"/>
  <c r="AT58"/>
  <c i="7" r="J32"/>
  <c i="1" r="AG62"/>
  <c i="8" r="J33"/>
  <c i="1" r="AV63"/>
  <c r="AT63"/>
  <c r="BD59"/>
  <c i="19" r="J35"/>
  <c i="1" r="AV75"/>
  <c r="AT75"/>
  <c r="AN75"/>
  <c i="10" r="J30"/>
  <c i="1" r="AG65"/>
  <c r="BD69"/>
  <c i="20" r="F35"/>
  <c i="1" r="AZ76"/>
  <c i="6" r="F37"/>
  <c i="1" r="AZ61"/>
  <c i="6" r="J37"/>
  <c i="1" r="AV61"/>
  <c r="AT61"/>
  <c r="AN61"/>
  <c i="8" r="F33"/>
  <c i="1" r="AZ63"/>
  <c i="3" r="J35"/>
  <c i="1" r="AV57"/>
  <c r="AT57"/>
  <c i="12" r="J33"/>
  <c i="1" r="AV67"/>
  <c r="AT67"/>
  <c r="BA69"/>
  <c r="AW69"/>
  <c i="9" r="F33"/>
  <c i="1" r="AZ64"/>
  <c i="7" r="F35"/>
  <c i="1" r="AZ62"/>
  <c i="13" r="J33"/>
  <c i="1" r="AV68"/>
  <c r="AT68"/>
  <c i="2" r="F35"/>
  <c i="1" r="AZ56"/>
  <c i="17" r="J35"/>
  <c i="1" r="AV73"/>
  <c r="AT73"/>
  <c r="AN73"/>
  <c i="2" r="J35"/>
  <c i="1" r="AV56"/>
  <c r="AT56"/>
  <c i="20" r="J35"/>
  <c i="1" r="AV76"/>
  <c r="AT76"/>
  <c i="5" r="J37"/>
  <c i="1" r="AV60"/>
  <c r="AT60"/>
  <c i="3" r="F35"/>
  <c i="1" r="AZ57"/>
  <c i="14" r="F35"/>
  <c i="1" r="AZ70"/>
  <c r="BC59"/>
  <c r="AY59"/>
  <c i="3" r="J32"/>
  <c i="1" r="AG57"/>
  <c i="2" r="J32"/>
  <c i="1" r="AG56"/>
  <c i="18" r="J35"/>
  <c i="1" r="AV74"/>
  <c r="AT74"/>
  <c i="10" r="J33"/>
  <c i="1" r="AV65"/>
  <c r="AT65"/>
  <c i="15" r="F35"/>
  <c i="1" r="AZ71"/>
  <c r="BB69"/>
  <c r="AX69"/>
  <c r="BA59"/>
  <c r="AW59"/>
  <c i="15" r="J32"/>
  <c i="1" r="AG71"/>
  <c i="16" r="J35"/>
  <c i="1" r="AV72"/>
  <c r="AT72"/>
  <c r="AN72"/>
  <c i="18" r="F35"/>
  <c i="1" r="AZ74"/>
  <c i="5" r="F37"/>
  <c i="1" r="AZ60"/>
  <c i="12" r="F33"/>
  <c i="1" r="AZ67"/>
  <c i="14" r="J32"/>
  <c i="1" r="AG70"/>
  <c i="11" r="J30"/>
  <c i="1" r="AG66"/>
  <c i="16" r="F35"/>
  <c i="1" r="AZ72"/>
  <c i="12" r="J30"/>
  <c i="1" r="AG67"/>
  <c i="14" r="J35"/>
  <c i="1" r="AV70"/>
  <c r="AT70"/>
  <c r="AN70"/>
  <c i="9" r="J33"/>
  <c i="1" r="AV64"/>
  <c r="AT64"/>
  <c i="15" r="J35"/>
  <c i="1" r="AV71"/>
  <c r="AT71"/>
  <c i="11" r="F33"/>
  <c i="1" r="AZ66"/>
  <c i="19" r="F35"/>
  <c i="1" r="AZ75"/>
  <c i="4" r="F35"/>
  <c i="1" r="AZ58"/>
  <c r="BC69"/>
  <c r="AY69"/>
  <c i="10" r="F33"/>
  <c i="1" r="AZ65"/>
  <c i="13" r="F33"/>
  <c i="1" r="AZ68"/>
  <c i="17" r="F35"/>
  <c i="1" r="AZ73"/>
  <c r="BB59"/>
  <c r="AX59"/>
  <c i="7" r="J35"/>
  <c i="1" r="AV62"/>
  <c r="AT62"/>
  <c i="2" l="1" r="P119"/>
  <c i="1" r="AU56"/>
  <c i="9" r="R93"/>
  <c i="7" r="R114"/>
  <c i="2" r="R119"/>
  <c i="6" r="R129"/>
  <c i="5" r="T103"/>
  <c i="8" r="R89"/>
  <c i="4" r="T104"/>
  <c i="8" r="T89"/>
  <c i="7" r="P114"/>
  <c i="1" r="AU62"/>
  <c i="14" r="J63"/>
  <c i="11" r="J59"/>
  <c i="13" r="J87"/>
  <c r="J60"/>
  <c i="11" r="J92"/>
  <c r="J60"/>
  <c i="8" r="BK89"/>
  <c r="J89"/>
  <c i="19" r="J41"/>
  <c i="17" r="J41"/>
  <c i="1" r="AN71"/>
  <c i="16" r="J41"/>
  <c i="15" r="J41"/>
  <c i="14" r="J41"/>
  <c i="1" r="AN67"/>
  <c i="12" r="J59"/>
  <c r="J39"/>
  <c i="1" r="AN65"/>
  <c i="10" r="J59"/>
  <c i="11" r="J39"/>
  <c i="10" r="J39"/>
  <c i="1" r="AN62"/>
  <c i="7" r="J63"/>
  <c r="J41"/>
  <c i="6" r="J43"/>
  <c i="1" r="AN57"/>
  <c i="3" r="J63"/>
  <c i="1" r="AN56"/>
  <c i="2" r="J63"/>
  <c i="3" r="J41"/>
  <c i="2" r="J41"/>
  <c i="1" r="AN66"/>
  <c i="18" r="J32"/>
  <c i="1" r="AG74"/>
  <c i="20" r="J32"/>
  <c i="1" r="AG76"/>
  <c i="9" r="J30"/>
  <c i="1" r="AG64"/>
  <c r="AN64"/>
  <c i="5" r="J34"/>
  <c i="1" r="AG60"/>
  <c r="AG59"/>
  <c r="AZ59"/>
  <c r="AV59"/>
  <c r="AT59"/>
  <c i="4" r="J32"/>
  <c i="1" r="AG58"/>
  <c r="AN58"/>
  <c i="13" r="J30"/>
  <c i="1" r="AG68"/>
  <c r="BB55"/>
  <c r="AX55"/>
  <c r="BA55"/>
  <c r="AU69"/>
  <c r="AZ69"/>
  <c r="AV69"/>
  <c r="AT69"/>
  <c r="AU59"/>
  <c r="BC55"/>
  <c r="BD55"/>
  <c i="8" r="J30"/>
  <c i="1" r="AG63"/>
  <c i="13" l="1" r="J39"/>
  <c i="18" r="J41"/>
  <c i="20" r="J41"/>
  <c i="8" r="J39"/>
  <c r="J59"/>
  <c i="9" r="J39"/>
  <c i="5" r="J43"/>
  <c i="1" r="AN60"/>
  <c i="4" r="J41"/>
  <c i="1" r="AN59"/>
  <c r="AN68"/>
  <c r="AN76"/>
  <c r="AN74"/>
  <c r="AN63"/>
  <c r="AU55"/>
  <c r="AU54"/>
  <c r="BA54"/>
  <c r="AW54"/>
  <c r="AK30"/>
  <c r="AG69"/>
  <c r="AZ55"/>
  <c r="BD54"/>
  <c r="W33"/>
  <c r="AW55"/>
  <c r="BC54"/>
  <c r="W32"/>
  <c r="AY55"/>
  <c r="BB54"/>
  <c r="W31"/>
  <c r="AG55"/>
  <c l="1" r="AN69"/>
  <c r="AV55"/>
  <c r="AT55"/>
  <c r="AN55"/>
  <c r="AY54"/>
  <c r="AZ54"/>
  <c r="W29"/>
  <c r="AG54"/>
  <c r="AK26"/>
  <c r="W30"/>
  <c r="AX54"/>
  <c l="1" r="AV54"/>
  <c r="AK29"/>
  <c r="AK35"/>
  <c l="1"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<sst xmlns="http://schemas.openxmlformats.org/spreadsheetml/2006/main">
  <si>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</si>
  <si>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</si>
  <si>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</si>
  <si>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</si>
  <si>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</si>
  <si>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{4a77bf8c-0d2f-4504-a2b3-6b6011c4b6ec}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</si>
  <si>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</si>
  <si>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</si>
  <si>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</si>
  <si>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</si>
  <si>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</si>
  <si>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</si>
  <si>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</si>
  <si>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</si>
  <si>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2516P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</si>
  <si>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</si>
  <si>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</si>
  <si>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Dominikán - stěhování ZUŠ</t>
  </si>
  <si>
    <t>KSO:</t>
  </si>
  <si>
    <t/>
  </si>
  <si>
    <t>CC-CZ:</t>
  </si>
  <si>
    <t>Místo:</t>
  </si>
  <si>
    <t>Cheb</t>
  </si>
  <si>
    <t>Datum:</t>
  </si>
  <si>
    <t>24. 10. 2025</t>
  </si>
  <si>
    <t>Zadavatel:</t>
  </si>
  <si>
    <t>IČ:</t>
  </si>
  <si>
    <t>město Cheb</t>
  </si>
  <si>
    <t>DIČ:</t>
  </si>
  <si>
    <t>Účastník:</t>
  </si>
  <si>
    <t>Vyplň údaj</t>
  </si>
  <si>
    <t>Projektant:</t>
  </si>
  <si>
    <t>Atelier Stöeckl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</si>
  <si>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</si>
  <si>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</si>
  <si>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</si>
  <si>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</si>
  <si>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</si>
  <si>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</si>
  <si>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</si>
  <si>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</si>
  <si>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</si>
  <si>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</si>
  <si>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</si>
  <si>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</si>
  <si>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</si>
  <si>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</si>
  <si>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</si>
  <si>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</si>
  <si>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</si>
  <si>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</si>
  <si>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</si>
  <si>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</si>
  <si>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</si>
  <si>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</si>
  <si>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</si>
  <si>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</si>
  <si>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</si>
  <si>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</si>
  <si>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</si>
  <si>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</si>
  <si>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</si>
  <si>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</si>
  <si>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</si>
  <si>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</si>
  <si>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</si>
  <si>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</si>
  <si>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</si>
  <si>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</si>
  <si>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</si>
  <si>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</si>
  <si>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</si>
  <si>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</si>
  <si>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</si>
  <si>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</si>
  <si>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</si>
  <si>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vnitřní prostory</t>
  </si>
  <si>
    <t>STA</t>
  </si>
  <si>
    <t>1</t>
  </si>
  <si>
    <t>{30d720b6-7881-470a-b9ed-477f597cd3da}</t>
  </si>
  <si>
    <t>2</t>
  </si>
  <si>
    <t>/</t>
  </si>
  <si>
    <t>01.1B</t>
  </si>
  <si>
    <t>stavební práce - revize 2</t>
  </si>
  <si>
    <t>Soupis</t>
  </si>
  <si>
    <t>{aa5c3e29-6909-427d-9261-ec16516adda9}</t>
  </si>
  <si>
    <t>01.2</t>
  </si>
  <si>
    <t>ZTI</t>
  </si>
  <si>
    <t>{08b89e3d-887d-49f5-8160-26acf8d36c8c}</t>
  </si>
  <si>
    <t>01.3</t>
  </si>
  <si>
    <t>ústřední vytápění</t>
  </si>
  <si>
    <t>{fda59abd-c874-4e4e-8da0-41490b1b4a96}</t>
  </si>
  <si>
    <t>01.4</t>
  </si>
  <si>
    <t>elektroinstalace</t>
  </si>
  <si>
    <t>{c35ad6a3-2eb3-4b18-826a-c444f5222ed8}</t>
  </si>
  <si>
    <t>01.4A</t>
  </si>
  <si>
    <t>elektroinstalace silnoproud</t>
  </si>
  <si>
    <t>3</t>
  </si>
  <si>
    <t>{9d35366f-4a1b-4bbf-b15c-282711683117}</t>
  </si>
  <si>
    <t>01.4B</t>
  </si>
  <si>
    <t>elektroinstalace slaboproud</t>
  </si>
  <si>
    <t>{104e3aa4-84c2-481a-a3ec-342ee4ed4beb}</t>
  </si>
  <si>
    <t>01.5</t>
  </si>
  <si>
    <t>vzduchotechnika</t>
  </si>
  <si>
    <t>{ba9b06ec-61b9-4d93-87d0-20676565812a}</t>
  </si>
  <si>
    <t>02A</t>
  </si>
  <si>
    <t>fasáda, pavlač - revize 1</t>
  </si>
  <si>
    <t>{886c68f4-32da-4a4a-a91b-32912b594307}</t>
  </si>
  <si>
    <t>03</t>
  </si>
  <si>
    <t>střechy</t>
  </si>
  <si>
    <t>{0b2e0175-c279-434a-8c60-7b252c2b13b1}</t>
  </si>
  <si>
    <t>04A</t>
  </si>
  <si>
    <t>venkovní plochy a komunikace - revize 1</t>
  </si>
  <si>
    <t>{be551b80-e481-41a5-b266-560bf134e03c}</t>
  </si>
  <si>
    <t>05</t>
  </si>
  <si>
    <t>vnější sítě - kanalizace, vodovod</t>
  </si>
  <si>
    <t>{1a7411e1-86f8-49e4-bfe9-9e9d3f8ba616}</t>
  </si>
  <si>
    <t>06</t>
  </si>
  <si>
    <t>vnější sítě - CZT zemní práce</t>
  </si>
  <si>
    <t>{631107dc-478b-47be-9a7e-5aa11b7857c3}</t>
  </si>
  <si>
    <t>07</t>
  </si>
  <si>
    <t>VRN</t>
  </si>
  <si>
    <t>{69b75529-0b5e-418b-8f0b-074aab4c7dd3}</t>
  </si>
  <si>
    <t>50</t>
  </si>
  <si>
    <t>CZT, VS, KGJ</t>
  </si>
  <si>
    <t>{690a0b6c-d404-48e4-917a-9f98ff34ff49}</t>
  </si>
  <si>
    <t>D.2.1.1</t>
  </si>
  <si>
    <t>ÚT - přemístění VS</t>
  </si>
  <si>
    <t>{e5d5f271-1839-4ffd-87d0-1712bc914a6c}</t>
  </si>
  <si>
    <t>D2.1.2-VS</t>
  </si>
  <si>
    <t>MaR přemístění rozvaděčů R2+R3</t>
  </si>
  <si>
    <t>{80d649d8-3840-413b-aa54-5f7a803f8867}</t>
  </si>
  <si>
    <t>D.2.1.2-VS</t>
  </si>
  <si>
    <t>MaR pro VS</t>
  </si>
  <si>
    <t>{e769836e-ce9d-45c1-ac18-861dd36e22ff}</t>
  </si>
  <si>
    <t>D.2.2.1</t>
  </si>
  <si>
    <t>ÚT - osazení KGJ</t>
  </si>
  <si>
    <t>{fcd061a5-b154-47f9-bec6-9d3a826648d0}</t>
  </si>
  <si>
    <t>D.2.2.2</t>
  </si>
  <si>
    <t>Elektroinstalace pro KGJ</t>
  </si>
  <si>
    <t>{fb98a36d-455b-430c-81a6-3c39dc76dd91}</t>
  </si>
  <si>
    <t>D.2.2.3</t>
  </si>
  <si>
    <t>MaR pro KGJ</t>
  </si>
  <si>
    <t>{83f0ad95-14d5-4889-8526-3f4b920bb9ee}</t>
  </si>
  <si>
    <t>D.2.2.4</t>
  </si>
  <si>
    <t>Plynová zařízení</t>
  </si>
  <si>
    <t>{f1fe5fd8-237b-40c8-89ce-8c93f90a39de}</t>
  </si>
  <si>
    <t>KRYCÍ LIST SOUPISU PRACÍ</t>
  </si>
  <si>
    <t>Objekt:</t>
  </si>
  <si>
    <t>01 - vnitřní prostory</t>
  </si>
  <si>
    <t>Soupis:</t>
  </si>
  <si>
    <t>01.1B - stavební práce - revize 2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</si>
  <si>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</si>
  <si>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</si>
  <si>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</si>
  <si>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</si>
  <si>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</si>
  <si>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</si>
  <si>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</si>
  <si>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</si>
  <si>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</si>
  <si>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</si>
  <si>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</si>
  <si>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94 - Lešení a stavební výtahy</t>
  </si>
  <si>
    <t xml:space="preserve">    95 - Dokončovací konstrukce a práce pozemních staveb</t>
  </si>
  <si>
    <t xml:space="preserve">    96 - Bourání konstrukcí</t>
  </si>
  <si>
    <t xml:space="preserve">    97 - Prorážení otvorů a ostatní bourací práce</t>
  </si>
  <si>
    <t xml:space="preserve">    98 - Demolice a sanace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</si>
  <si>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</si>
  <si>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</si>
  <si>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</si>
  <si>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</si>
  <si>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</si>
  <si>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751 - Vzduchotechnika</t>
  </si>
  <si>
    <t xml:space="preserve">    755 - Dopravní zařízení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</si>
  <si>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</si>
  <si>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</si>
  <si>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</si>
  <si>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</si>
  <si>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</si>
  <si>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</si>
  <si>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</si>
  <si>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</si>
  <si>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</si>
  <si>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</si>
  <si>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</si>
  <si>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</si>
  <si>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</si>
  <si>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</si>
  <si>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</si>
  <si>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</si>
  <si>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</si>
  <si>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</si>
  <si>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</si>
  <si>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</si>
  <si>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</si>
  <si>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</si>
  <si>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</si>
  <si>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</si>
  <si>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</si>
  <si>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</si>
  <si>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</si>
  <si>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</si>
  <si>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</si>
  <si>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</si>
  <si>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</si>
  <si>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</si>
  <si>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</si>
  <si>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131251104</t>
  </si>
  <si>
    <t>Hloubení nezapažených jam a zářezů strojně s urovnáním dna do předepsaného profilu a spádu v hornině třídy těžitelnosti I skupiny 3 přes 100 do 500 m3</t>
  </si>
  <si>
    <t>m3</t>
  </si>
  <si>
    <t>CS ÚRS 2025 01</t>
  </si>
  <si>
    <t>4</t>
  </si>
  <si>
    <t>-1882528851</t>
  </si>
  <si>
    <t>Online PSC</t>
  </si>
  <si>
    <t>https://podminky.urs.cz/item/CS_URS_2025_01/131251104</t>
  </si>
  <si>
    <t>VV</t>
  </si>
  <si>
    <t>venkovní schodiště</t>
  </si>
  <si>
    <t>True</t>
  </si>
  <si>
    <t>(5,250-0,4)*((2,29+1,6)/2*(1,93+1,62)/2+2,53*(2,5+1,6)/2 +1,7*2,0) "do úrovně -1,235 mimo sklep</t>
  </si>
  <si>
    <t>1,335*1,62*(2,29+2,53)/2+2,135*1,79*5,425 "do úrovně -1,235 ve sklepě</t>
  </si>
  <si>
    <t>1,9*1,235*4,39 "do úrovně -1,000</t>
  </si>
  <si>
    <t>0,901*1,39*2,6+1,21*0,4*(3,245+1,39) "do úrovně -0,210 a -0,010</t>
  </si>
  <si>
    <t>2,9*(6,3+4,6+3,0+1,5)/2*4,61/2+20,0 "svahování</t>
  </si>
  <si>
    <t>139711111</t>
  </si>
  <si>
    <t>Vykopávka v uzavřených prostorech ručně v hornině třídy těžitelnosti I skupiny 1 až 3</t>
  </si>
  <si>
    <t>-1805169186</t>
  </si>
  <si>
    <t>https://podminky.urs.cz/item/CS_URS_2025_01/139711111</t>
  </si>
  <si>
    <t>SO A</t>
  </si>
  <si>
    <t>0,05*((93,282+1,166+1,036)/0,2-1,627/0,1) "A 1. PP podlahy P02</t>
  </si>
  <si>
    <t>0,1*2,61*7,0 "M 0.10 pod dlažbu</t>
  </si>
  <si>
    <t>0,45*1,17*1,47 "M 0.13 snížení podlahy průchodu</t>
  </si>
  <si>
    <t>0,55*(1,4*(3,35+7,355+0,65)+2,2*2,0) "M 0.07, 0.10, 0.16 energokanál</t>
  </si>
  <si>
    <t>1,6*1,7*1,6/2+0,2 "M 0.10 prostor pro nové schodiště</t>
  </si>
  <si>
    <t>0,5*2*(2*0,25+1,75)*1,0 "M 0.22 podbetonování základů</t>
  </si>
  <si>
    <t>(0,36+0,25+1,94+0,255)*(2*0,25+1,75)*1,35 "M 0.22 základ pro výtah</t>
  </si>
  <si>
    <t>0,5*0,5*2*9,63 "M 0.30 základ pod podezdívky</t>
  </si>
  <si>
    <t xml:space="preserve">0,4*0,7*1,0 "M 0.23 základ pod 1. stupeň vnitřního schodiště </t>
  </si>
  <si>
    <t>Mezisoučet</t>
  </si>
  <si>
    <t>SO B</t>
  </si>
  <si>
    <t>0,37*22,858/0,15 "celé 1. NP mimo M 1.40</t>
  </si>
  <si>
    <t>SO C</t>
  </si>
  <si>
    <t>0,25*6,373/0,1 "1. PP pro novou konstrukci podlahy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</si>
  <si>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</si>
  <si>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</si>
  <si>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</si>
  <si>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-1101415032</t>
  </si>
  <si>
    <t>https://podminky.urs.cz/item/CS_URS_2025_01/162211311</t>
  </si>
  <si>
    <t>127,379 "vnitřní vykopávky</t>
  </si>
  <si>
    <t>-1,116 "ruční zásyp v objektu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</si>
  <si>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</si>
  <si>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</si>
  <si>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-714099931</t>
  </si>
  <si>
    <t>https://podminky.urs.cz/item/CS_URS_2025_01/162211319</t>
  </si>
  <si>
    <t>126,263*2 'Přepočtené koeficientem množství</t>
  </si>
  <si>
    <t>5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</si>
  <si>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</si>
  <si>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</si>
  <si>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46533307</t>
  </si>
  <si>
    <t>https://podminky.urs.cz/item/CS_URS_2025_01/162651111</t>
  </si>
  <si>
    <t>2*46,07 "zásypy na mezideponii a zpět na stavbu</t>
  </si>
  <si>
    <t>6</t>
  </si>
  <si>
    <t>162751114</t>
  </si>
  <si>
    <t>Vodorovné přemístění výkopku nebo sypaniny po suchu na obvyklém dopravním prostředku, bez naložení výkopku, avšak se složením bez rozhrnutí z horniny třídy těžitelnosti I skupiny 1 až 3 na vzdálenost přes 6 000 do 7 000 m</t>
  </si>
  <si>
    <t>2047707811</t>
  </si>
  <si>
    <t>https://podminky.urs.cz/item/CS_URS_2025_01/162751114</t>
  </si>
  <si>
    <t>odvoz na skládku</t>
  </si>
  <si>
    <t>171,604+127,379 "všechny výkopy</t>
  </si>
  <si>
    <t>-(1,116+46,07) "materiál pro zásypy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</si>
  <si>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</si>
  <si>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</si>
  <si>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</si>
  <si>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-967006220</t>
  </si>
  <si>
    <t>https://podminky.urs.cz/item/CS_URS_2025_01/167151101</t>
  </si>
  <si>
    <t xml:space="preserve">46,07 "zásypy na mezideponii </t>
  </si>
  <si>
    <t>127,379 "vnitřní vykopávky pro odvoz na skládku</t>
  </si>
  <si>
    <t>8</t>
  </si>
  <si>
    <t>171201231</t>
  </si>
  <si>
    <t>Poplatek za uložení stavebního odpadu na recyklační skládce (skládkovné) zeminy a kamení zatříděného do Katalogu odpadů pod kódem 17 05 04</t>
  </si>
  <si>
    <t>t</t>
  </si>
  <si>
    <t>118322494</t>
  </si>
  <si>
    <t>https://podminky.urs.cz/item/CS_URS_2025_01/171201231</t>
  </si>
  <si>
    <t>251,797*1,9 'Přepočtené koeficientem množství</t>
  </si>
  <si>
    <t>9</t>
  </si>
  <si>
    <t>171251201</t>
  </si>
  <si>
    <t>Uložení sypaniny na skládky nebo meziskládky bez hutnění s upravením uložené sypaniny do předepsaného tvaru</t>
  </si>
  <si>
    <t>-1980227347</t>
  </si>
  <si>
    <t>https://podminky.urs.cz/item/CS_URS_2025_01/171251201</t>
  </si>
  <si>
    <t>46,07 "mezideponie</t>
  </si>
  <si>
    <t>10</t>
  </si>
  <si>
    <t>174111102</t>
  </si>
  <si>
    <t>Zásyp sypaninou z jakékoliv horniny ručně s uložením výkopku ve vrstvách se zhutněním v uzavřených prostorách s urovnáním povrchu zásypu</t>
  </si>
  <si>
    <t>-1727288399</t>
  </si>
  <si>
    <t>https://podminky.urs.cz/item/CS_URS_2025_01/174111102</t>
  </si>
  <si>
    <t>2,0*0,36*1,15 "M 0.22 základ pro výtah</t>
  </si>
  <si>
    <t>0,8*0,6*0,6 "M 0.10 zásyp archeologické sondy</t>
  </si>
  <si>
    <t>11</t>
  </si>
  <si>
    <t>174151101</t>
  </si>
  <si>
    <t>Zásyp sypaninou z jakékoliv horniny strojně s uložením výkopku ve vrstvách se zhutněním jam, šachet, rýh nebo kolem objektů v těchto vykopávkách</t>
  </si>
  <si>
    <t>-1431446628</t>
  </si>
  <si>
    <t>https://podminky.urs.cz/item/CS_URS_2025_01/174151101</t>
  </si>
  <si>
    <t xml:space="preserve">venkovní schodiště </t>
  </si>
  <si>
    <t>171,604 "výkopy jam</t>
  </si>
  <si>
    <t>-(4,895*(4,24*(1,3+3,2)/2+2,505*(6,8+5,2)/2)+2,185*(2,765+1,4)/2+0,4*1,785) "objem prostoru venkovního schodiště</t>
  </si>
  <si>
    <t>181951112</t>
  </si>
  <si>
    <t>Úprava pláně vyrovnáním výškových rozdílů strojně v hornině třídy těžitelnosti I, skupiny 1 až 3 se zhutněním</t>
  </si>
  <si>
    <t>m2</t>
  </si>
  <si>
    <t>581736126</t>
  </si>
  <si>
    <t>https://podminky.urs.cz/item/CS_URS_2025_01/181951112</t>
  </si>
  <si>
    <t>(3,5+1,3)/2*4,24+2,505*(5,2+6,8)/2+(2,845+1,4)/2*2,185+0,4*1,785 "plocha anglického dvorku schodiště</t>
  </si>
  <si>
    <t>1,385*(1,82+1,42+0,6)+0,34*3,85+(2,2+0,9)/2*2,8+0,9*0,4/2 "venkovní schodiště - dlažba anglického dvorku</t>
  </si>
  <si>
    <t>Zakládání</t>
  </si>
  <si>
    <t>13</t>
  </si>
  <si>
    <t>213141111</t>
  </si>
  <si>
    <t>Zřízení vrstvy z geotextilie filtrační, separační, odvodňovací, ochranné, výztužné nebo protierozní v rovině nebo ve sklonu do 1:5, šířky do 3 m</t>
  </si>
  <si>
    <t>1411402784</t>
  </si>
  <si>
    <t>https://podminky.urs.cz/item/CS_URS_2025_01/213141111</t>
  </si>
  <si>
    <t>142,635 "SO B 1. NP pod podkladní beton</t>
  </si>
  <si>
    <t>14</t>
  </si>
  <si>
    <t>M</t>
  </si>
  <si>
    <t>69311081</t>
  </si>
  <si>
    <t>geotextilie netkaná separační, ochranná, filtrační, drenážní PES 300g/m2</t>
  </si>
  <si>
    <t>927284083</t>
  </si>
  <si>
    <t>142,635*1,1845 'Přepočtené koeficientem množství</t>
  </si>
  <si>
    <t>15</t>
  </si>
  <si>
    <t>218111112</t>
  </si>
  <si>
    <t>Odvětrání radonu vodorovné kladené do štěrkového podsypu drenážní z plastových perforovaných trubek, vnitřní průměr přes 60 do 80 mm</t>
  </si>
  <si>
    <t>m</t>
  </si>
  <si>
    <t>123260653</t>
  </si>
  <si>
    <t>https://podminky.urs.cz/item/CS_URS_2025_01/218111112</t>
  </si>
  <si>
    <t>90 "SO B pod podlahu skladba P16</t>
  </si>
  <si>
    <t>16</t>
  </si>
  <si>
    <t>218121112</t>
  </si>
  <si>
    <t>Odvětrání radonu svislé z plastových trubek, vnitřní průměr přes 110 do 125 mm</t>
  </si>
  <si>
    <t>1004631005</t>
  </si>
  <si>
    <t>https://podminky.urs.cz/item/CS_URS_2025_01/218121112</t>
  </si>
  <si>
    <t xml:space="preserve">2*10,5 "SO B M 1.34, 39 </t>
  </si>
  <si>
    <t>17</t>
  </si>
  <si>
    <t>218121101R</t>
  </si>
  <si>
    <t>Svislé potrubí odvětrání radonu KG 150 vedené stávajícím komínovým průduchem</t>
  </si>
  <si>
    <t>-1630038495</t>
  </si>
  <si>
    <t>12,5 "M 1.43</t>
  </si>
  <si>
    <t>18</t>
  </si>
  <si>
    <t>271532212</t>
  </si>
  <si>
    <t>Podsyp pod základové konstrukce se zhutněním a urovnáním povrchu z kameniva hrubého, frakce 16 - 32 mm</t>
  </si>
  <si>
    <t>1829467224</t>
  </si>
  <si>
    <t>https://podminky.urs.cz/item/CS_URS_2025_01/271532212</t>
  </si>
  <si>
    <t>0,06*(102,831/0,2-1,627/0,1) "A 1. PP podlahy P02</t>
  </si>
  <si>
    <t>0,1*(11,5+8,6) "A M 0.08 + 0.09 zvýšení podlahy do úrovně 0,00</t>
  </si>
  <si>
    <t>0,15*152,39 "SO B 1. NP vrstva pro odvětrání radonu</t>
  </si>
  <si>
    <t>0,06*63,73 "SO C 1. PP</t>
  </si>
  <si>
    <t>19</t>
  </si>
  <si>
    <t>271572211</t>
  </si>
  <si>
    <t>Podsyp pod základové konstrukce se zhutněním a urovnáním povrchu ze štěrkopísku netříděného</t>
  </si>
  <si>
    <t>2071967884</t>
  </si>
  <si>
    <t>https://podminky.urs.cz/item/CS_URS_2025_01/271572211</t>
  </si>
  <si>
    <t>0,1*(1,1*(3,35+7,355+0,65)+2,1*1,8) "A 1. PP podklad pod energokanál</t>
  </si>
  <si>
    <t>20</t>
  </si>
  <si>
    <t>273321511</t>
  </si>
  <si>
    <t>Základy z betonu železového (bez výztuže) desky z betonu bez zvláštních nároků na prostředí tř. C 25/30</t>
  </si>
  <si>
    <t>1706096904</t>
  </si>
  <si>
    <t>https://podminky.urs.cz/item/CS_URS_2025_01/273321511</t>
  </si>
  <si>
    <t>35,487/0,07*0,1 "A 1. PP podlahy P02</t>
  </si>
  <si>
    <t xml:space="preserve">0,1*152,39 "SO B 1. NP </t>
  </si>
  <si>
    <t>0,1*63,73 "SO C 1. PP</t>
  </si>
  <si>
    <t>273322511</t>
  </si>
  <si>
    <t>Základy z betonu železového (bez výztuže) desky z betonu se zvýšenými nároky na prostředí tř. C 25/30</t>
  </si>
  <si>
    <t>1953349870</t>
  </si>
  <si>
    <t>https://podminky.urs.cz/item/CS_URS_2025_01/273322511</t>
  </si>
  <si>
    <t xml:space="preserve">0,5*(0,36+0,25+1,94+0,255)*(2*0,25+1,75) "M 0.22 základ pro výtah </t>
  </si>
  <si>
    <t>22</t>
  </si>
  <si>
    <t>273322611</t>
  </si>
  <si>
    <t>Základy z betonu železového (bez výztuže) desky z betonu se zvýšenými nároky na prostředí tř. C 30/37</t>
  </si>
  <si>
    <t>-212017479</t>
  </si>
  <si>
    <t>https://podminky.urs.cz/item/CS_URS_2025_01/273322611</t>
  </si>
  <si>
    <t>0,5*(1,458*((1,63+1,3)/2+(2,835+2,505)/2)+1,79*(2,7+5,25-1,485)/2+(2,02+2,37)*1,235)+0,3*(2,41*1,79+0,3*(3,245+1,39)) "venkovní schodiště</t>
  </si>
  <si>
    <t>0,2*11,147 "venkovní schodiště - dlažba anglického dvorku</t>
  </si>
  <si>
    <t>23</t>
  </si>
  <si>
    <t>273351121</t>
  </si>
  <si>
    <t>Bednění základů desek zřízení</t>
  </si>
  <si>
    <t>1359160783</t>
  </si>
  <si>
    <t>https://podminky.urs.cz/item/CS_URS_2025_01/273351121</t>
  </si>
  <si>
    <t>0,2*2*(0,6+1,0) "M 0.13 základ pod čerpadla</t>
  </si>
  <si>
    <t>24</t>
  </si>
  <si>
    <t>273351122</t>
  </si>
  <si>
    <t>Bednění základů desek odstranění</t>
  </si>
  <si>
    <t>-778603410</t>
  </si>
  <si>
    <t>https://podminky.urs.cz/item/CS_URS_2025_01/273351122</t>
  </si>
  <si>
    <t>25</t>
  </si>
  <si>
    <t>273361821</t>
  </si>
  <si>
    <t>Výztuž základů desek z betonářské oceli 10 505 (R) nebo BSt 500</t>
  </si>
  <si>
    <t>1679007737</t>
  </si>
  <si>
    <t>https://podminky.urs.cz/item/CS_URS_2025_01/273361821</t>
  </si>
  <si>
    <t xml:space="preserve">0,00121*(2*(2,805+2,25)/0,2*2+2,805+2,25+0,5*18)+0,05 "M 0.22 základ pro výtah  vč. trnování d 14mm a pomocné výztuže</t>
  </si>
  <si>
    <t>10,33*0,089 "venkovní schodiště</t>
  </si>
  <si>
    <t>26</t>
  </si>
  <si>
    <t>273362021</t>
  </si>
  <si>
    <t>Výztuž základů desek ze svařovaných sítí z drátů typu KARI</t>
  </si>
  <si>
    <t>143762356</t>
  </si>
  <si>
    <t>https://podminky.urs.cz/item/CS_URS_2025_01/273362021</t>
  </si>
  <si>
    <t xml:space="preserve">50,696/0,1*0,00303  "A 1. PP podlahy P02 Q188 6/150/150</t>
  </si>
  <si>
    <t>0,00303*152,39 "SO B 1. NP podlahy P16 Q188 6/150/150</t>
  </si>
  <si>
    <t>0,00303*63,73 "SO C 1. PP podlahy P19 Q188 6/150/150</t>
  </si>
  <si>
    <t>27</t>
  </si>
  <si>
    <t>274313711</t>
  </si>
  <si>
    <t>Základy z betonu prostého pasy betonu kamenem neprokládaného tř. C 20/25</t>
  </si>
  <si>
    <t>1375717154</t>
  </si>
  <si>
    <t>https://podminky.urs.cz/item/CS_URS_2025_01/274313711</t>
  </si>
  <si>
    <t>1,035*0,5*0,5*2*9,63 "M 0.30 základ pod podezdívky</t>
  </si>
  <si>
    <t>28</t>
  </si>
  <si>
    <t>274321511</t>
  </si>
  <si>
    <t>Základy z betonu železového (bez výztuže) pasy z betonu bez zvláštních nároků na prostředí tř. C 25/30</t>
  </si>
  <si>
    <t>-1183586257</t>
  </si>
  <si>
    <t>https://podminky.urs.cz/item/CS_URS_2025_01/274321511</t>
  </si>
  <si>
    <t xml:space="preserve">0,4*0,9*1,0 "M 0.23 základ pod 1. stupeň vnitřního schodiště </t>
  </si>
  <si>
    <t>29</t>
  </si>
  <si>
    <t>274322611</t>
  </si>
  <si>
    <t>Základy z betonu železového (bez výztuže) pasy z betonu se zvýšenými nároky na prostředí tř. C 30/37</t>
  </si>
  <si>
    <t>-1306715089</t>
  </si>
  <si>
    <t>https://podminky.urs.cz/item/CS_URS_2025_01/274322611</t>
  </si>
  <si>
    <t>0,3*0,4*(1,79+2,765) "venkovní schodiště</t>
  </si>
  <si>
    <t>30</t>
  </si>
  <si>
    <t>274361821</t>
  </si>
  <si>
    <t>Výztuž základů pasů z betonářské oceli 10 505 (R) nebo BSt 500</t>
  </si>
  <si>
    <t>1300590505</t>
  </si>
  <si>
    <t>https://podminky.urs.cz/item/CS_URS_2025_01/274361821</t>
  </si>
  <si>
    <t>0,547*0,089 "venkovní schodiště</t>
  </si>
  <si>
    <t>31</t>
  </si>
  <si>
    <t>275313711</t>
  </si>
  <si>
    <t>Základy z betonu prostého patky a bloky z betonu kamenem neprokládaného tř. C 20/25</t>
  </si>
  <si>
    <t>-45550698</t>
  </si>
  <si>
    <t>https://podminky.urs.cz/item/CS_URS_2025_01/275313711</t>
  </si>
  <si>
    <t>0,2*0,6*1,0 "M 0.13 základ pod čerpadla</t>
  </si>
  <si>
    <t>32</t>
  </si>
  <si>
    <t>279311116</t>
  </si>
  <si>
    <t>Postupné podbetonování základového zdiva jakékoliv tloušťky, bez výkopu, bez zapažení a bednění z betonu prostého bez zvláštních nároků na prostředí tř. C 25/30</t>
  </si>
  <si>
    <t>-832601578</t>
  </si>
  <si>
    <t>https://podminky.urs.cz/item/CS_URS_2025_01/279311116</t>
  </si>
  <si>
    <t xml:space="preserve">0,5*2*(2*0,25+1,75)*1,0 "M 0.22 </t>
  </si>
  <si>
    <t>Svislé a kompletní konstrukce</t>
  </si>
  <si>
    <t>33</t>
  </si>
  <si>
    <t>310232031-1</t>
  </si>
  <si>
    <t>Zazdívka otvorů ve zdivu nadzákladovém pl do 1 m2 zvukově izolačnímii broušenými cihlami na tenkovrstvou maltu tl zdiva 240 mm</t>
  </si>
  <si>
    <t>1748060491</t>
  </si>
  <si>
    <t>0,25*2,2*(0,315+0,31) "M 1.28/29 přizdívka ostění</t>
  </si>
  <si>
    <t>34</t>
  </si>
  <si>
    <t>310235241</t>
  </si>
  <si>
    <t>Zazdívka otvorů ve zdivu nadzákladovém cihlami pálenými plochy do 0,0225 m2, ve zdi tl. do 300 mm</t>
  </si>
  <si>
    <t>kus</t>
  </si>
  <si>
    <t>-98106955</t>
  </si>
  <si>
    <t>https://podminky.urs.cz/item/CS_URS_2025_01/310235241</t>
  </si>
  <si>
    <t>vybourané nosníky</t>
  </si>
  <si>
    <t>2*2 "M 0.25/14 překlad pod nadezdívku v klenbě</t>
  </si>
  <si>
    <t>2*4 "M 2.01 strop vestavby jih</t>
  </si>
  <si>
    <t>35</t>
  </si>
  <si>
    <t>310237241</t>
  </si>
  <si>
    <t>Zazdívka otvorů ve zdivu nadzákladovém cihlami pálenými plochy přes 0,09 m2 do 0,25 m2, ve zdi tl. do 300 mm</t>
  </si>
  <si>
    <t>556018419</t>
  </si>
  <si>
    <t>https://podminky.urs.cz/item/CS_URS_2025_01/310237241</t>
  </si>
  <si>
    <t>1 "M 0.27 po vybouraných nosnících schodišťové zdi</t>
  </si>
  <si>
    <t>36</t>
  </si>
  <si>
    <t>310237261</t>
  </si>
  <si>
    <t>Zazdívka otvorů ve zdivu nadzákladovém cihlami pálenými plochy přes 0,09 m2 do 0,25 m2, ve zdi tl. přes 450 do 600 mm</t>
  </si>
  <si>
    <t>-1976141518</t>
  </si>
  <si>
    <t>https://podminky.urs.cz/item/CS_URS_2025_01/310237261</t>
  </si>
  <si>
    <t>1 "M 1.43 napojení osvětrání radonu do komína</t>
  </si>
  <si>
    <t>37</t>
  </si>
  <si>
    <t>310238211</t>
  </si>
  <si>
    <t>Zazdívka otvorů ve zdivu nadzákladovém cihlami pálenými plochy přes 0,25 m2 do 1 m2 na maltu vápenocementovou</t>
  </si>
  <si>
    <t>-732372001</t>
  </si>
  <si>
    <t>https://podminky.urs.cz/item/CS_URS_2025_01/310238211</t>
  </si>
  <si>
    <t>0,9*2,3*0,15 "M 2.01 do 2.25 výplň prostoru nad klenbou</t>
  </si>
  <si>
    <t>0,4*1,5*0,35 "M 2.24/25 nad překladem</t>
  </si>
  <si>
    <t>38</t>
  </si>
  <si>
    <t>310239211</t>
  </si>
  <si>
    <t>Zazdívka otvorů ve zdivu nadzákladovém cihlami pálenými plochy přes 1 m2 do 4 m2 na maltu vápenocementovou</t>
  </si>
  <si>
    <t>-181964925</t>
  </si>
  <si>
    <t>https://podminky.urs.cz/item/CS_URS_2025_01/310239211</t>
  </si>
  <si>
    <t>1. PP</t>
  </si>
  <si>
    <t>0,38*0,75*1,87 "otvor mezi M 0.07 a 0.08</t>
  </si>
  <si>
    <t>0,3*1,6*2,0 " 0.27 přizdívka u vybouraných schodů sever</t>
  </si>
  <si>
    <t>2*0,3*0,9*2,0 "M 0.29 dveře do vnitrobloku</t>
  </si>
  <si>
    <t>2,0*0,3*(0,98+1,0) "M 0.12</t>
  </si>
  <si>
    <t>1. NP</t>
  </si>
  <si>
    <t>0,465*1,005*2,0 "světlík</t>
  </si>
  <si>
    <t>2. NP</t>
  </si>
  <si>
    <t>(0,475*0,5+0,6*0,4)*(2,87+0,36) "M 2.01 vstup do 2.25</t>
  </si>
  <si>
    <t>0,4*1,55*2,1 "M 2.01 do 2.31</t>
  </si>
  <si>
    <t>2*0,81*0,295*2,87 "M 2.02 vstup do 2.31</t>
  </si>
  <si>
    <t>0,2*2*(0,9*2,0) "M2.07 dveře</t>
  </si>
  <si>
    <t>0,45*1,0*2,0+0,3*1,0*2,0 "M 1.32, 43</t>
  </si>
  <si>
    <t>39</t>
  </si>
  <si>
    <t>311113121</t>
  </si>
  <si>
    <t>Nadzákladové zdi z betonových tvárnic ztraceného bednění hladkých včetně výplně z betonu C 12/15, tloušťky zdiva přes 100 do 150 mm</t>
  </si>
  <si>
    <t>-1380320626</t>
  </si>
  <si>
    <t>https://podminky.urs.cz/item/CS_URS_2025_01/311113121</t>
  </si>
  <si>
    <t>2,0*1,25 "M 0.22 základ pro výtah - přizdívka pro hydroizolaci</t>
  </si>
  <si>
    <t>0,65*(1,1+1,2+2*11,655+1,3+1,8+0,7) "1.PP energokanál</t>
  </si>
  <si>
    <t>0,65*0,9 "zazdívka prostupu CZT z M 0.16 do M 0.10</t>
  </si>
  <si>
    <t>40</t>
  </si>
  <si>
    <t>311113142</t>
  </si>
  <si>
    <t>Nadzákladové zdi z betonových tvárnic ztraceného bednění hladkých včetně výplně z betonu C 20/25, tloušťky zdiva přes 150 do 200 mm</t>
  </si>
  <si>
    <t>-1317108757</t>
  </si>
  <si>
    <t>https://podminky.urs.cz/item/CS_URS_2025_01/311113142</t>
  </si>
  <si>
    <t>0,65*(2,2+1,8+1,1+1,2) "A M 0.10 šachta pro vývod CZT</t>
  </si>
  <si>
    <t>0,65*0,9 "A 1. PP prostup CZT z M 0.16 do M 0.10</t>
  </si>
  <si>
    <t>41</t>
  </si>
  <si>
    <t>311113153-1</t>
  </si>
  <si>
    <t>Nadzákladové zdi z betonových tvárnic ztraceného bednění hladkých včetně výplně z betonu C 25/30 XC2, tloušťky zdiva 250 mm</t>
  </si>
  <si>
    <t>-1032165556</t>
  </si>
  <si>
    <t>(11,4+1,25)*(2,81+2,49+2*1,75)+0,735*4,4-3*1,13*2,12 "výtahová šachta</t>
  </si>
  <si>
    <t>42</t>
  </si>
  <si>
    <t>311231125</t>
  </si>
  <si>
    <t>Zdivo z cihel pálených nosné z cihel plných dl. 290 mm P 20 až 25, na maltu ze suché směsi 5 MPa</t>
  </si>
  <si>
    <t>-242940549</t>
  </si>
  <si>
    <t>https://podminky.urs.cz/item/CS_URS_2025_01/311231125</t>
  </si>
  <si>
    <t>0,3*9,63*(0,2+0,725) "M 0.30 vyzdívky pod jevištěm</t>
  </si>
  <si>
    <t>0,3*(2,385*3,28-0,695*0,68) "světlík</t>
  </si>
  <si>
    <t>0,25*(2*3,9*2,55-2*0,93*1,36) "M 1.38</t>
  </si>
  <si>
    <t>43</t>
  </si>
  <si>
    <t>311235131</t>
  </si>
  <si>
    <t>Zdivo jednovrstvé z cihel děrovaných broušených na celoplošnou tenkovrstvou maltu, pevnost cihel do P10, tl. zdiva 240 mm</t>
  </si>
  <si>
    <t>1200009643</t>
  </si>
  <si>
    <t>https://podminky.urs.cz/item/CS_URS_2025_01/311235131</t>
  </si>
  <si>
    <t>2,4*1,0 "M 2.31 příčka pro instalace</t>
  </si>
  <si>
    <t>44</t>
  </si>
  <si>
    <t>311235141</t>
  </si>
  <si>
    <t>Zdivo jednovrstvé z cihel děrovaných broušených na celoplošnou tenkovrstvou maltu, pevnost cihel přes P10 do P15, tl. zdiva 240 mm</t>
  </si>
  <si>
    <t>138641486</t>
  </si>
  <si>
    <t>https://podminky.urs.cz/item/CS_URS_2025_01/311235141</t>
  </si>
  <si>
    <t>4,0*(1,625+4,285)/2 "venkovní schodiště podezdívka stupňů</t>
  </si>
  <si>
    <t>45</t>
  </si>
  <si>
    <t>311236331</t>
  </si>
  <si>
    <t>Zdivo jednovrstvé zvukově izolační z cihel děrovaných z broušených cihel na tenkovrstvou maltu, pevnost cihel do P15, tl. zdiva 300 mm</t>
  </si>
  <si>
    <t>-128198423</t>
  </si>
  <si>
    <t>https://podminky.urs.cz/item/CS_URS_2025_01/311236331</t>
  </si>
  <si>
    <t>(0,49+2,25+2,05)*2,2-(2,25*0,85+2,0*1,0) "M 1.28</t>
  </si>
  <si>
    <t>46</t>
  </si>
  <si>
    <t>311322611</t>
  </si>
  <si>
    <t>Nadzákladové zdi z betonu železového (bez výztuže) nosné odolného proti agresivnímu prostředí tř. C 30/37</t>
  </si>
  <si>
    <t>904663410</t>
  </si>
  <si>
    <t>https://podminky.urs.cz/item/CS_URS_2025_01/311322611</t>
  </si>
  <si>
    <t xml:space="preserve">0,25*((0,3+2,1+0,72)*(1,65+2,9)+(1,25+1,0)*3,995-1,15*2,0) </t>
  </si>
  <si>
    <t xml:space="preserve">0,25*(4,07+2,355+1,3)*4,285 </t>
  </si>
  <si>
    <t>0,15*((2*2,2*1,525)/2+1,74*1,525+4,0*(4,285+1,625)/2+1,4*1,625)</t>
  </si>
  <si>
    <t>47</t>
  </si>
  <si>
    <t>311361821</t>
  </si>
  <si>
    <t>Výztuž nadzákladových zdí nosných svislých nebo odkloněných od svislice, rovných nebo oblých z betonářské oceli 10 505 (R) nebo BSt 500</t>
  </si>
  <si>
    <t>980594143</t>
  </si>
  <si>
    <t>https://podminky.urs.cz/item/CS_URS_2025_01/311361821</t>
  </si>
  <si>
    <t>1,781 "výtah. šachta - ze statického výpočtu</t>
  </si>
  <si>
    <t>19,117*0,15*0,03 "1.PP energokanál zdivo BD 150 30 kg/m3</t>
  </si>
  <si>
    <t>16,512*0,089 "venkovní schodiště - ze statického výpočtu</t>
  </si>
  <si>
    <t>48</t>
  </si>
  <si>
    <t>317121102</t>
  </si>
  <si>
    <t>Montáž prefabrikovaných překladů délky přes 1500 do 2200 mm</t>
  </si>
  <si>
    <t>-1569634547</t>
  </si>
  <si>
    <t>https://podminky.urs.cz/item/CS_URS_2025_01/317121102</t>
  </si>
  <si>
    <t>12 "výtahová šachta viz výpis překladů N05</t>
  </si>
  <si>
    <t>49</t>
  </si>
  <si>
    <t>59321053</t>
  </si>
  <si>
    <t>překlad ŽB š 60mm dl 1600mm</t>
  </si>
  <si>
    <t>-1066428327</t>
  </si>
  <si>
    <t>317168012</t>
  </si>
  <si>
    <t>Překlady keramické ploché osazené do maltového lože, výšky překladu 71 mm šířky 115 mm, délky 1250 mm</t>
  </si>
  <si>
    <t>1531456900</t>
  </si>
  <si>
    <t>https://podminky.urs.cz/item/CS_URS_2025_01/317168012</t>
  </si>
  <si>
    <t>22 "viz výpis překladů N01</t>
  </si>
  <si>
    <t>51</t>
  </si>
  <si>
    <t>317168022</t>
  </si>
  <si>
    <t>Překlady keramické ploché osazené do maltového lože, výšky překladu 71 mm šířky 145 mm, délky 1250 mm</t>
  </si>
  <si>
    <t>-573261527</t>
  </si>
  <si>
    <t>https://podminky.urs.cz/item/CS_URS_2025_01/317168022</t>
  </si>
  <si>
    <t>1 "M 0.13</t>
  </si>
  <si>
    <t>52</t>
  </si>
  <si>
    <t>317168051</t>
  </si>
  <si>
    <t>Překlady keramické vysoké osazené do maltového lože, šířky překladu 70 mm výšky 238 mm, délky 1000 mm</t>
  </si>
  <si>
    <t>276092002</t>
  </si>
  <si>
    <t>https://podminky.urs.cz/item/CS_URS_2025_01/317168051</t>
  </si>
  <si>
    <t>3 "1. NP světlík N21</t>
  </si>
  <si>
    <t>53</t>
  </si>
  <si>
    <t>317168052</t>
  </si>
  <si>
    <t>Překlady keramické vysoké osazené do maltového lože, šířky překladu 70 mm výšky 238 mm, délky 1250 mm</t>
  </si>
  <si>
    <t>-171807373</t>
  </si>
  <si>
    <t>https://podminky.urs.cz/item/CS_URS_2025_01/317168052</t>
  </si>
  <si>
    <t>4+5 "M 1.24, 1.28 N07, 1.28 N12</t>
  </si>
  <si>
    <t>2 "2. NP</t>
  </si>
  <si>
    <t>4 "n09</t>
  </si>
  <si>
    <t>54</t>
  </si>
  <si>
    <t>317168053</t>
  </si>
  <si>
    <t>Překlady keramické vysoké osazené do maltového lože, šířky překladu 70 mm výšky 238 mm, délky 1500 mm</t>
  </si>
  <si>
    <t>-523478948</t>
  </si>
  <si>
    <t>https://podminky.urs.cz/item/CS_URS_2025_01/317168053</t>
  </si>
  <si>
    <t>2 "M 0.34 N06</t>
  </si>
  <si>
    <t>3 "M 1.23 (N08)</t>
  </si>
  <si>
    <t>2 "M 2.28 nové dveře do M 2.01 N10</t>
  </si>
  <si>
    <t>55</t>
  </si>
  <si>
    <t>317168058</t>
  </si>
  <si>
    <t>Překlady keramické vysoké osazené do maltového lože, šířky překladu 70 mm výšky 238 mm, délky 2750 mm</t>
  </si>
  <si>
    <t>597110198</t>
  </si>
  <si>
    <t>https://podminky.urs.cz/item/CS_URS_2025_01/317168058</t>
  </si>
  <si>
    <t>5 "M 1.28/1.29 překlad N13</t>
  </si>
  <si>
    <t>56</t>
  </si>
  <si>
    <t>317230099R</t>
  </si>
  <si>
    <t xml:space="preserve">Vytvoření klenby 1310x600mm okenních otvorů z pórobetonových tvárnic s kotvením </t>
  </si>
  <si>
    <t>1305295938</t>
  </si>
  <si>
    <t xml:space="preserve">5 "M.0.29 nad O5 </t>
  </si>
  <si>
    <t>57</t>
  </si>
  <si>
    <t>317234410</t>
  </si>
  <si>
    <t>Vyzdívka mezi nosníky cihlami pálenými na maltu cementovou</t>
  </si>
  <si>
    <t>-155766634</t>
  </si>
  <si>
    <t>https://podminky.urs.cz/item/CS_URS_2025_01/317234410</t>
  </si>
  <si>
    <t>0,25*0,12*1,5 "M 0.24 překlad N04</t>
  </si>
  <si>
    <t>0,16*3,0+0,6 "M 2.01 překlad do 2.25 překlad N11</t>
  </si>
  <si>
    <t>0,1*0,3*1,75 "M 2.24 překlad N20</t>
  </si>
  <si>
    <t>58</t>
  </si>
  <si>
    <t>317238111</t>
  </si>
  <si>
    <t>Tlaková zóna plochých keramických překladů z cihel výšky 167 mm, na maltu vápenocementovou M5, z cihel děrovaných, šířky 115 mm</t>
  </si>
  <si>
    <t>1495292097</t>
  </si>
  <si>
    <t>https://podminky.urs.cz/item/CS_URS_2025_01/317238111</t>
  </si>
  <si>
    <t>22*1,25 "viz výpis překladů N01</t>
  </si>
  <si>
    <t>59</t>
  </si>
  <si>
    <t>317238121</t>
  </si>
  <si>
    <t>Tlaková zóna plochých keramických překladů z cihel výšky 167 mm, na maltu vápenocementovou M5, z cihel plných pálených, šířky 145 mm</t>
  </si>
  <si>
    <t>-2137519919</t>
  </si>
  <si>
    <t>https://podminky.urs.cz/item/CS_URS_2025_01/317238121</t>
  </si>
  <si>
    <t>1,25 "M 0.13</t>
  </si>
  <si>
    <t>60</t>
  </si>
  <si>
    <t>317351101</t>
  </si>
  <si>
    <t>Bednění klenbových pásů, říms nebo překladů klenbových pásů válcových včetně podpěrné konstrukce do výše 4 m zřízení</t>
  </si>
  <si>
    <t>593738637</t>
  </si>
  <si>
    <t>https://podminky.urs.cz/item/CS_URS_2025_01/317351101</t>
  </si>
  <si>
    <t xml:space="preserve">0,9*((2,3+1,9)/2+0,36) "překlad z M 2.01 do 2.25 </t>
  </si>
  <si>
    <t>61</t>
  </si>
  <si>
    <t>317351102</t>
  </si>
  <si>
    <t>Bednění klenbových pásů, říms nebo překladů klenbových pásů válcových včetně podpěrné konstrukce do výše 4 m odstranění</t>
  </si>
  <si>
    <t>1665149411</t>
  </si>
  <si>
    <t>https://podminky.urs.cz/item/CS_URS_2025_01/317351102</t>
  </si>
  <si>
    <t>62</t>
  </si>
  <si>
    <t>317941121</t>
  </si>
  <si>
    <t>Osazování ocelových válcovaných nosníků na zdivu I nebo IE nebo U nebo UE nebo L do č. 12 nebo výšky do 120 mm</t>
  </si>
  <si>
    <t>-1941630358</t>
  </si>
  <si>
    <t>https://podminky.urs.cz/item/CS_URS_2025_01/317941121</t>
  </si>
  <si>
    <t>nové zdivo</t>
  </si>
  <si>
    <t xml:space="preserve">0,006*1,0*33 "N02 IPE80 </t>
  </si>
  <si>
    <t xml:space="preserve">0,006*1,1*6 "N03 IPE80 </t>
  </si>
  <si>
    <t xml:space="preserve">0,0106*3*1,5 "N04 IPE120 </t>
  </si>
  <si>
    <t xml:space="preserve">0,006*1,2*1 "N14 IPE80 </t>
  </si>
  <si>
    <t xml:space="preserve">0,006*3*0,9 "N16 IPE80 </t>
  </si>
  <si>
    <t>0,0106*1,6 "M 0.10 energokanál pro osazení zákrytových desek u vývodu</t>
  </si>
  <si>
    <t>0,0081*(2*1,1+2,0+2*1,5) "N18, N19 IPE 100</t>
  </si>
  <si>
    <t>63</t>
  </si>
  <si>
    <t>13010740</t>
  </si>
  <si>
    <t>ocel profilová jakost S235JR (11 375) průřez IPE 80</t>
  </si>
  <si>
    <t>-639310999</t>
  </si>
  <si>
    <t>0,198+0,04+0,007+0,016</t>
  </si>
  <si>
    <t>0,261*1,09 'Přepočtené koeficientem množství</t>
  </si>
  <si>
    <t>64</t>
  </si>
  <si>
    <t>13010742</t>
  </si>
  <si>
    <t>ocel profilová jakost S235JR (11 375) průřez IPE 100</t>
  </si>
  <si>
    <t>-595281474</t>
  </si>
  <si>
    <t>0,0081*(2*1,1+2,0+2*1,5) "N18, N19, IPE 100</t>
  </si>
  <si>
    <t>0,058*1,09 'Přepočtené koeficientem množství</t>
  </si>
  <si>
    <t>65</t>
  </si>
  <si>
    <t>13010744</t>
  </si>
  <si>
    <t>ocel profilová jakost S235JR (11 375) průřez IPE 120</t>
  </si>
  <si>
    <t>-1163651889</t>
  </si>
  <si>
    <t>0,065*1,09 'Přepočtené koeficientem množství</t>
  </si>
  <si>
    <t>66</t>
  </si>
  <si>
    <t>317944321</t>
  </si>
  <si>
    <t>Válcované nosníky dodatečně osazované do připravených otvorů bez zazdění hlav do č. 12</t>
  </si>
  <si>
    <t>-22715838</t>
  </si>
  <si>
    <t>https://podminky.urs.cz/item/CS_URS_2025_01/317944321</t>
  </si>
  <si>
    <t>staré zdivo</t>
  </si>
  <si>
    <t>0,006*1,1*6 "N03 IPE 80</t>
  </si>
  <si>
    <t>0,006*1,2*1 "N14 IPE 80</t>
  </si>
  <si>
    <t>0,006*1,2*6 "N15 IPE 80</t>
  </si>
  <si>
    <t>0,0081*1,1 "N17 IPE 100</t>
  </si>
  <si>
    <t>0,0081*3*1,75 "N20 IPE 100</t>
  </si>
  <si>
    <t>0,00594*5*2,875 "M 0.10 nosníky pro potrubí I 80</t>
  </si>
  <si>
    <t>67</t>
  </si>
  <si>
    <t>317944323</t>
  </si>
  <si>
    <t>Válcované nosníky dodatečně osazované do připravených otvorů bez zazdění hlav č. 14 až 22</t>
  </si>
  <si>
    <t>81173623</t>
  </si>
  <si>
    <t>https://podminky.urs.cz/item/CS_URS_2025_01/317944323</t>
  </si>
  <si>
    <t>0,0179*(5*3,6+3,0) "M 2.01 do 2.25 N11</t>
  </si>
  <si>
    <t>68</t>
  </si>
  <si>
    <t>317998111</t>
  </si>
  <si>
    <t>Izolace tepelná mezi překlady z pěnového polystyrenu výšky 24 cm, tloušťky přes 30 do 50 mm</t>
  </si>
  <si>
    <t>-1562887143</t>
  </si>
  <si>
    <t>https://podminky.urs.cz/item/CS_URS_2025_01/317998111</t>
  </si>
  <si>
    <t>2,75+1,25 "M 1.28/1.29 překlad N12+N13</t>
  </si>
  <si>
    <t>69</t>
  </si>
  <si>
    <t>317998112</t>
  </si>
  <si>
    <t>Izolace tepelná mezi překlady z pěnového polystyrenu výšky 24 cm, tloušťky přes 50 do 70 mm</t>
  </si>
  <si>
    <t>-408775198</t>
  </si>
  <si>
    <t>https://podminky.urs.cz/item/CS_URS_2025_01/317998112</t>
  </si>
  <si>
    <t>2*1,5 "N06, N09</t>
  </si>
  <si>
    <t>1,0 "1. NP světlík N21</t>
  </si>
  <si>
    <t>70</t>
  </si>
  <si>
    <t>319201321</t>
  </si>
  <si>
    <t>Vyrovnání nerovného povrchu vnitřního i vnějšího zdiva bez odsekání vadných cihel, maltou (s dodáním hmot) tl. do 30 mm</t>
  </si>
  <si>
    <t>-350520985</t>
  </si>
  <si>
    <t>https://podminky.urs.cz/item/CS_URS_2025_01/319201321</t>
  </si>
  <si>
    <t>2*0,35*2,35 "M 0.24 vybouraný otvor</t>
  </si>
  <si>
    <t>2*0,55*5,65 "M 0.30 ubourané drážky pro oponu</t>
  </si>
  <si>
    <t>0,1*2*(2,57+3*2,45+2*2,33+2,5*3,55+2,355+1,3+2,19+2,5*3,15)+0,2*2*1,3+0,3*(2,465+1,3) "styk se zdivem vybouraných příček</t>
  </si>
  <si>
    <t>9,948 "venkovní schodiště - napojení na obvodové zdivo detail D2</t>
  </si>
  <si>
    <t>2*(0,57*3,12+0,1*2,2+4,0+2,74+0,42*3,7+0,18*2,88+0,2*2,88+1,12*3,2+0,3*2,2) "styk se zdivem vybouraného zdiva a příček</t>
  </si>
  <si>
    <t>2*0,4*0,45 "M 2.24/25 po vybouraném zdivu pod dveřmi</t>
  </si>
  <si>
    <t>2*(0,15*(2*4,0+4*2,08)+0,1*2,5*3,5) "styk se zdivem vybouraných příček</t>
  </si>
  <si>
    <t>0,1*(4*1,8+2*3,1) "SO B M 1.38, 2.51 styk se zdivem vybouraných příček</t>
  </si>
  <si>
    <t>0,1*(2*1,55+5*2,6)+3,0*(0,15*2+0,1*8) "SO C styk se zdivem vybouraných příček</t>
  </si>
  <si>
    <t>71</t>
  </si>
  <si>
    <t>319202321</t>
  </si>
  <si>
    <t>Vyrovnání nerovného povrchu vnitřního i vnějšího zdiva přizděním, tl. přes 30 do 80 mm</t>
  </si>
  <si>
    <t>789622189</t>
  </si>
  <si>
    <t>https://podminky.urs.cz/item/CS_URS_2025_01/319202321</t>
  </si>
  <si>
    <t>3,84*2,25+3,2*2,7 "1.+2. NP odkrytá stěna po vybouraném komínu</t>
  </si>
  <si>
    <t>2,5*1,2*2,25 "1. PP zrušený sklep</t>
  </si>
  <si>
    <t>4,2*1,0*4,865+3,9*1,0*(8,8-4,055)+3,25*0,85*4,01 "A komín od KGJ z 1.PP po podlahu půdy</t>
  </si>
  <si>
    <t>0,1*2*(13*2,0+2*2,15+2,2) "pro výměnu zárubní na staré zdivo</t>
  </si>
  <si>
    <t>0,5*9,948 "venkovní schodiště - napojení na obvodové zdivo detail D2 50%</t>
  </si>
  <si>
    <t>0,15*2*(8*2,0+4*2,1+2,3) "pro výměnu zárubní na staré zdivo</t>
  </si>
  <si>
    <t>2*0,3*15*0,545 "M 1.02, 1.12-13 vybourané parapety oken do rajského dvora</t>
  </si>
  <si>
    <t>2*0,57*2,0 "M 1.03 vybouraný otvor do 1.28</t>
  </si>
  <si>
    <t>0,15*2*18*2,0 "pro výměnu zárubní na staré zdivo</t>
  </si>
  <si>
    <t>2*0,9*2,87 "M 2.28 vybouraný otvor</t>
  </si>
  <si>
    <t>3. NP</t>
  </si>
  <si>
    <t>0,15*2*9*2,0 "pro výměnu zárubní na staré zdivo</t>
  </si>
  <si>
    <t>2,0*(0,1*4+0,15*4) "M 1.32-38 pro výměnu zárubní na staré zdivo</t>
  </si>
  <si>
    <t>2*0,45*1,05 "M 1.41 vybouraný parapet</t>
  </si>
  <si>
    <t>2,0*2*0,1*12 "pro výměnu zárubní na staré zdivo</t>
  </si>
  <si>
    <t>2*0,7*2,05 "M 2.46 vybouraný otvor na pavlač</t>
  </si>
  <si>
    <t>72</t>
  </si>
  <si>
    <t>340231025</t>
  </si>
  <si>
    <t>Zazdívka otvorů v příčkách nebo stěnách děrovanými cihlami plochy přes 1 do 4 m2 , tloušťka příčky 115 mm</t>
  </si>
  <si>
    <t>475897772</t>
  </si>
  <si>
    <t>https://podminky.urs.cz/item/CS_URS_2025_01/340231025</t>
  </si>
  <si>
    <t>0,7*2,0 "M 0.19 slepý prostor</t>
  </si>
  <si>
    <t>1,4*2,18-2,0*0,8 "M 0.21</t>
  </si>
  <si>
    <t>0,8*2,0 "M 1.24</t>
  </si>
  <si>
    <t>3,0*(0,365+0,245) "M 1.47 instalační šachta</t>
  </si>
  <si>
    <t>73</t>
  </si>
  <si>
    <t>340231101</t>
  </si>
  <si>
    <t>Zazdívka otvorů v příčkách nebo stěnách děrovanými broušenými cihlami plochy do 1 m2, na tenkovrstvou maltu, tl. příčky 80 mm</t>
  </si>
  <si>
    <t>1239487812</t>
  </si>
  <si>
    <t>https://podminky.urs.cz/item/CS_URS_2025_01/340231101</t>
  </si>
  <si>
    <t>2*(0,25+0,17)*(2,3+1,8+2*2,9) "SO B obezdívka svislého potrubí odvětrání radonu</t>
  </si>
  <si>
    <t>74</t>
  </si>
  <si>
    <t>340238212</t>
  </si>
  <si>
    <t>Zazdívka otvorů v příčkách nebo stěnách cihlami pálenými plnými plochy přes 0,25 m2 do 1 m2, tloušťky přes 100 mm</t>
  </si>
  <si>
    <t>16430132</t>
  </si>
  <si>
    <t>https://podminky.urs.cz/item/CS_URS_2025_01/340238212</t>
  </si>
  <si>
    <t>1,2*0,8 "M 2.28 nadpraží nových dveří</t>
  </si>
  <si>
    <t>9*0,2*1,45 "M 3.01 dozdívka parapetů</t>
  </si>
  <si>
    <t>0,695*0,9 "SO C okno z 2. PP</t>
  </si>
  <si>
    <t>75</t>
  </si>
  <si>
    <t>340239211</t>
  </si>
  <si>
    <t>Zazdívka otvorů v příčkách nebo stěnách cihlami pálenými plnými plochy přes 1 m2 do 4 m2, tloušťky do 100 mm</t>
  </si>
  <si>
    <t>2081784173</t>
  </si>
  <si>
    <t>https://podminky.urs.cz/item/CS_URS_2025_01/340239211</t>
  </si>
  <si>
    <t>2,0*2*0,9 "SO B M 2.42/43, 50/51</t>
  </si>
  <si>
    <t>76</t>
  </si>
  <si>
    <t>340239212</t>
  </si>
  <si>
    <t>Zazdívka otvorů v příčkách nebo stěnách cihlami pálenými plnými plochy přes 1 m2 do 4 m2, tloušťky přes 100 mm</t>
  </si>
  <si>
    <t>1039026967</t>
  </si>
  <si>
    <t>https://podminky.urs.cz/item/CS_URS_2025_01/340239212</t>
  </si>
  <si>
    <t>1,37*(6*1,2+2,4)+1,55*2,5+1,35*2,3+2*1,2*2,0 "M 1.15-20</t>
  </si>
  <si>
    <t>2,0*0,8 "M 1.25</t>
  </si>
  <si>
    <t>0,6*3,03 "M 1.24 přizdívka</t>
  </si>
  <si>
    <t>2,0*1,35+2,05*1,1 "M 2.18, 2.27 za přizdívky</t>
  </si>
  <si>
    <t>0,8*2,05 "M 1.32/33</t>
  </si>
  <si>
    <t>0,9*2,05 "M 2.44/45</t>
  </si>
  <si>
    <t>77</t>
  </si>
  <si>
    <t>342241162</t>
  </si>
  <si>
    <t>Příčky nebo přizdívky jednoduché z cihel nebo příčkovek pálených na maltu MVC nebo MC plných P7,5 až P15 dl. 290 mm (290x140x65 mm), tl. o tl. 140 mm</t>
  </si>
  <si>
    <t>188707336</t>
  </si>
  <si>
    <t>https://podminky.urs.cz/item/CS_URS_2025_01/342241162</t>
  </si>
  <si>
    <t>1,95*2,48+2,1*2,4+2,0*2,5 "M 1.15, 1.18-19</t>
  </si>
  <si>
    <t>2,43*3,7+1,4*3,2-2*2,0*0,8 "M 1.03/24, 1.03/1.28</t>
  </si>
  <si>
    <t>(2,75+2*1,4+1,5+0,25+2,525+0,15+1,055+0,99)*3,295-(2*1,4+0,8+2,0*0,8) "M 1.29/30</t>
  </si>
  <si>
    <t>1,5*2,9 "M 2.07 přizdívka</t>
  </si>
  <si>
    <t>(2,405+1,15+1,15)*3,0-2*0,8*2,0 "M 1.36-37</t>
  </si>
  <si>
    <t>78</t>
  </si>
  <si>
    <t>342244201</t>
  </si>
  <si>
    <t>Příčky jednoduché z cihel děrovaných broušených na tenkovrstvou maltu, pevnost cihel do P15, tl. příčky 80 mm</t>
  </si>
  <si>
    <t>1871119160</t>
  </si>
  <si>
    <t>https://podminky.urs.cz/item/CS_URS_2025_01/342244201</t>
  </si>
  <si>
    <t>5,865*3,5-(2,25*0,8+2,0*0,9) "M 1.28</t>
  </si>
  <si>
    <t>79</t>
  </si>
  <si>
    <t>342244211</t>
  </si>
  <si>
    <t>Příčky jednoduché z cihel děrovaných broušených na tenkovrstvou maltu, pevnost cihel do P15, tl. příčky 115 mm</t>
  </si>
  <si>
    <t>-1611438265</t>
  </si>
  <si>
    <t>https://podminky.urs.cz/item/CS_URS_2025_01/342244211</t>
  </si>
  <si>
    <t>2,73*2,0+3,142*1,3*1,3/2-0,7*2,0+2,98*1,85+2,48*(2,65+2,06)-2,0*(8*0,7+0,8)+2,4*(2*2,65+1,175+2,06+1,185) "M 0.05-6, 0.18-19</t>
  </si>
  <si>
    <t>3,63*(1,86+1,96)-2*2,0*0,7+2,465*3,142*1,4*1,4/2+1,4*2,1+2,25*2,3+3,142*1,0*1,0/2+4,0*(1,49+2,945+1,5)-2,0*3*0,8 "M 0.17, 0.20, 0.25-27</t>
  </si>
  <si>
    <t>3,25*(1,05+0,99+0,53+1,205+0,45+0,45+1,17+2*(0,7+1,3)+1,0+0,995)-2,0*0,7*5 "M 0.37-38</t>
  </si>
  <si>
    <t>2,4*(2*(0,15+1,93+0,65)+1,37+4*3,195+1,745+2,2+0,9+0,98)-7*2,0*0,7 "M 1.08, 1.21-23, 1.25</t>
  </si>
  <si>
    <t>2,4*(2*(1,93+0,65)+0,45+1,53+1,22)-4*2,0*0,7 "M 1.24</t>
  </si>
  <si>
    <t xml:space="preserve">2,71*(0,5+0,675+1,105+1,85+2*1,05+0,63)-4*0,7*2,0 "M 1.31 </t>
  </si>
  <si>
    <t>2,4*(3,42+3,225+3,46+1,7+1,9+1,15+1,425+2*1,78+1,535+1,65+1,6)-2,0*(10*0,7+0,9) "M 2. 2.20, 2.29-34</t>
  </si>
  <si>
    <t>3,995*3,1+2,11*3,0-2,0*(0,7+0,8) "M 1,38, 41-42</t>
  </si>
  <si>
    <t>3,1*(1,7+1,435+3,12+0,9+0,32)-2,0*0,9 "M 2.46/47, 51/58</t>
  </si>
  <si>
    <t>2,6*(2*1,95+0,45+2*0,905+1,2)-2,0*(2*0,6+0,9) "M 0.39, 0.42-43</t>
  </si>
  <si>
    <t>3,0*(4,151+0,4+0,6+2,51+3,06)-2,0*(3*0,7+2*0,8) "M 1.44-47, 2.53-56</t>
  </si>
  <si>
    <t>80</t>
  </si>
  <si>
    <t>342244221</t>
  </si>
  <si>
    <t>Příčky jednoduché z cihel děrovaných broušených na tenkovrstvou maltu, pevnost cihel do P15, tl. příčky 140 mm</t>
  </si>
  <si>
    <t>1729067508</t>
  </si>
  <si>
    <t>https://podminky.urs.cz/item/CS_URS_2025_01/342244221</t>
  </si>
  <si>
    <t>2,98*(2,65+1,15)+2,88*2,06 "M 0.18-19 přizdívky</t>
  </si>
  <si>
    <t>2,98*2,61-2,0*1,6+3,85*1,85 "z M 0.16 do 0.10, 0.24/0.25</t>
  </si>
  <si>
    <t>3,8*(2,45+1,245+1,5)-0,8*2,0 "M 0.13</t>
  </si>
  <si>
    <t>2,71*(0,79+3*1,0) "M 1.31</t>
  </si>
  <si>
    <t>2*3,305*3,4-2,0*0,8 "M 2.02, 2.09-10</t>
  </si>
  <si>
    <t>2,7*2,135 "M 2.32-33</t>
  </si>
  <si>
    <t>3,0*(2,1+1,1+1,15)-2*0,8*2,0 "M 1.36/37</t>
  </si>
  <si>
    <t>2,9*(1,25+2,055) "M 0.42</t>
  </si>
  <si>
    <t>3,0*(2*2,355+1,0) "M 2.55</t>
  </si>
  <si>
    <t>81</t>
  </si>
  <si>
    <t>342291121</t>
  </si>
  <si>
    <t>Ukotvení příček plochými kotvami, do konstrukce cihelné</t>
  </si>
  <si>
    <t>647964981</t>
  </si>
  <si>
    <t>https://podminky.urs.cz/item/CS_URS_2025_01/342291121</t>
  </si>
  <si>
    <t xml:space="preserve">9*2,45+6*2,33+2*2,22+2*2,4+2*2,2+4*3,55+2*4,0+2*2,3+3,15*5+2*3,5 "1. PP </t>
  </si>
  <si>
    <t>2*(2,32+2,08+1,87+1,96+2*2,0+2,15) "M 1.15, 1.18-20</t>
  </si>
  <si>
    <t>2,4*15+2*2,0+2*3,28+6*2,2+2*3,28 "M 1.08, 1.21-25, 1.28-29</t>
  </si>
  <si>
    <t>2*(2,8+1,3+0,83) "M 2.07, 2.18, 2.27 přizdívky</t>
  </si>
  <si>
    <t>2,4*13 "M 2.20, 2.29-34</t>
  </si>
  <si>
    <t>3*3,0+2*1,56+2*2,5 "M 1.36-38, 41-42</t>
  </si>
  <si>
    <t>4*3,1 "M 2.46-47, 51, 58</t>
  </si>
  <si>
    <t>2,6*7+3,0*9</t>
  </si>
  <si>
    <t>82</t>
  </si>
  <si>
    <t>345244222</t>
  </si>
  <si>
    <t>Zídky atikové, poprsní, schodišťové a zábradelní z cihel pálených plné nebo prolamované (s dutinami při vazbě), na maltu z cihel dl. 290 mm tl. 140 mm</t>
  </si>
  <si>
    <t>1838658590</t>
  </si>
  <si>
    <t>https://podminky.urs.cz/item/CS_URS_2025_01/345244222</t>
  </si>
  <si>
    <t>3*2*0,45*1,7 "M 1.13 podezdívka pro lavice T118</t>
  </si>
  <si>
    <t>83</t>
  </si>
  <si>
    <t>345244223</t>
  </si>
  <si>
    <t>Zídky atikové, poprsní, schodišťové a zábradelní z cihel pálených plné nebo prolamované (s dutinami při vazbě), na maltu z cihel dl. 290 mm tl. 290 mm</t>
  </si>
  <si>
    <t>-167879517</t>
  </si>
  <si>
    <t>https://podminky.urs.cz/item/CS_URS_2025_01/345244223</t>
  </si>
  <si>
    <t>3*1,7*0,225 "M 1.03 podezdívka prosklených stěn O12</t>
  </si>
  <si>
    <t>84</t>
  </si>
  <si>
    <t>346244381</t>
  </si>
  <si>
    <t>Plentování ocelových válcovaných nosníků jednostranné cihlami na maltu, výška stojiny do 200 mm</t>
  </si>
  <si>
    <t>-1391437897</t>
  </si>
  <si>
    <t>https://podminky.urs.cz/item/CS_URS_2025_01/346244381</t>
  </si>
  <si>
    <t>0,08*2*(33*1,0+12*1,1+5*1,2+3*0,9) "překlady IPE 80</t>
  </si>
  <si>
    <t>0,12*2*1,5 "překlad IPE 120</t>
  </si>
  <si>
    <t>0,1*2*(3*1,1+2,0+1,5+1,75) "překlady IPE100</t>
  </si>
  <si>
    <t>0,16*2*(3,6+3,0) "překlad I 160</t>
  </si>
  <si>
    <t>85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</si>
  <si>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</si>
  <si>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</si>
  <si>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-1369220649</t>
  </si>
  <si>
    <t>https://podminky.urs.cz/item/CS_URS_2025_01/346244811</t>
  </si>
  <si>
    <t xml:space="preserve">(3,245+1,85)*(2*0,3+2,1+0,72+0,2)+(0,55+4,285)*(4,23+2,505+1,3) "venkovní schodiště </t>
  </si>
  <si>
    <t>86</t>
  </si>
  <si>
    <t>349231811</t>
  </si>
  <si>
    <t>Přizdívka z cihel ostění s ozubem ve vybouraných otvorech, s vysekáním kapes pro zavázaní přes 80 do 150 mm</t>
  </si>
  <si>
    <t>-1204032578</t>
  </si>
  <si>
    <t>https://podminky.urs.cz/item/CS_URS_2025_01/349231811</t>
  </si>
  <si>
    <t>0,2*2*2,15 "M 0.34 k novému schodišti</t>
  </si>
  <si>
    <t>2*2*0,15*2,2 "M 2.01 nové dveře do M 2.28 a 2.24</t>
  </si>
  <si>
    <t>0,9*(2,87+0,36) "M 2.01 vstup do 2.25</t>
  </si>
  <si>
    <t>0,15*2*2,05 "M 2.46 nové dveře</t>
  </si>
  <si>
    <t>87</t>
  </si>
  <si>
    <t>349231821</t>
  </si>
  <si>
    <t>Přizdívka z cihel ostění s ozubem ve vybouraných otvorech, s vysekáním kapes pro zavázaní přes 150 do 300 mm</t>
  </si>
  <si>
    <t>415416564</t>
  </si>
  <si>
    <t>https://podminky.urs.cz/item/CS_URS_2025_01/349231821</t>
  </si>
  <si>
    <t>0,4*2,225 "M 1.03/23</t>
  </si>
  <si>
    <t>0,3*2,0 "M 1.39</t>
  </si>
  <si>
    <t>Vodorovné konstrukce</t>
  </si>
  <si>
    <t>88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</si>
  <si>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</si>
  <si>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</si>
  <si>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1108352816</t>
  </si>
  <si>
    <t>https://podminky.urs.cz/item/CS_URS_2025_01/411121232</t>
  </si>
  <si>
    <t>45 "1.PP energokanál</t>
  </si>
  <si>
    <t>89</t>
  </si>
  <si>
    <t>59341215</t>
  </si>
  <si>
    <t>deska stropní plná PZD 1190x290x65mm</t>
  </si>
  <si>
    <t>-764896748</t>
  </si>
  <si>
    <t>90</t>
  </si>
  <si>
    <t>411239211</t>
  </si>
  <si>
    <t>Zazdívka otvorů v klenbách cihlami pálenými včetně bednění a odbednění plochy přes 1 m2 do 4 m2, tl. do 150 mm</t>
  </si>
  <si>
    <t>-554910130</t>
  </si>
  <si>
    <t>https://podminky.urs.cz/item/CS_URS_2025_01/411239211</t>
  </si>
  <si>
    <t xml:space="preserve">4,8*1,5+5,4*1,5+4,5*1,5 "A doplnění po vybouraném komínu od KGJ </t>
  </si>
  <si>
    <t>91</t>
  </si>
  <si>
    <t>411244262</t>
  </si>
  <si>
    <t>Klenby valené z cihel pálených dl. 290 mm, plných P 7,5 až P 15, na maltu MC-5 až MC-10, o rozpětí klenby přes 2 m, bez pomocné konstrukce, o tl. klenby 140 mm</t>
  </si>
  <si>
    <t>-1495465893</t>
  </si>
  <si>
    <t>https://podminky.urs.cz/item/CS_URS_2025_01/411244262</t>
  </si>
  <si>
    <t xml:space="preserve">0,9*((2,3+1,9)/2+0,36) "M 2.01 do 2.25 </t>
  </si>
  <si>
    <t>92</t>
  </si>
  <si>
    <t>411321414</t>
  </si>
  <si>
    <t>Stropy z betonu železového (bez výztuže) stropů deskových, plochých střech, desek balkonových, desek hřibových stropů včetně hlavic hřibových sloupů tř. C 25/30</t>
  </si>
  <si>
    <t>-151608637</t>
  </si>
  <si>
    <t>https://podminky.urs.cz/item/CS_URS_2025_01/411321414</t>
  </si>
  <si>
    <t>0,2*(2,0*0,6+1,75*1,05+2,29*2,25) "výtah - podestové desky 1. a 2. NP + stropní deska</t>
  </si>
  <si>
    <t>93</t>
  </si>
  <si>
    <t>411321616</t>
  </si>
  <si>
    <t>Stropy z betonu železového (bez výztuže) stropů deskových, plochých střech, desek balkonových, desek hřibových stropů včetně hlavic hřibových sloupů tř. C 30/37</t>
  </si>
  <si>
    <t>1508094702</t>
  </si>
  <si>
    <t>https://podminky.urs.cz/item/CS_URS_2025_01/411321616</t>
  </si>
  <si>
    <t xml:space="preserve">0,1*1,5*9,92 "M 0.27 nový strop </t>
  </si>
  <si>
    <t>0,2*(1,74*2,0+2,75*2,05+0,5*0,5) "venkovní schodiště podesta a strop</t>
  </si>
  <si>
    <t>94</t>
  </si>
  <si>
    <t>411351011</t>
  </si>
  <si>
    <t>Bednění stropních konstrukcí - bez podpěrné konstrukce desek tloušťky stropní desky přes 5 do 25 cm zřízení</t>
  </si>
  <si>
    <t>1751477082</t>
  </si>
  <si>
    <t>https://podminky.urs.cz/item/CS_URS_2025_01/411351011</t>
  </si>
  <si>
    <t xml:space="preserve">1,74*2,0+2,75*2,05+0,5*0,5 "venkovní schodiště </t>
  </si>
  <si>
    <t>95</t>
  </si>
  <si>
    <t>411351012</t>
  </si>
  <si>
    <t>Bednění stropních konstrukcí - bez podpěrné konstrukce desek tloušťky stropní desky přes 5 do 25 cm odstranění</t>
  </si>
  <si>
    <t>-242523210</t>
  </si>
  <si>
    <t>https://podminky.urs.cz/item/CS_URS_2025_01/411351012</t>
  </si>
  <si>
    <t>96</t>
  </si>
  <si>
    <t>411354201R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</si>
  <si>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 TR 50/250, tl. plechu 0,63 mm</t>
  </si>
  <si>
    <t>1558591298</t>
  </si>
  <si>
    <t xml:space="preserve">1,5*9,92 "M 0.27 nový strop </t>
  </si>
  <si>
    <t>0,36*2,0+2,29*2,25 "výtah - 1. NP podestová deska + stropní deska</t>
  </si>
  <si>
    <t>97</t>
  </si>
  <si>
    <t>411354311</t>
  </si>
  <si>
    <t>Podpěrná konstrukce stropů - desek, kleneb a skořepin výška podepření do 4 m tloušťka stropu přes 5 do 15 cm zřízení</t>
  </si>
  <si>
    <t>-1199823054</t>
  </si>
  <si>
    <t>https://podminky.urs.cz/item/CS_URS_2025_01/411354311</t>
  </si>
  <si>
    <t>174,8+67,6 "M 0.29-30 pro bourání podhledu stropu</t>
  </si>
  <si>
    <t>3,3*(3,88+3,72) "M 2.01 bourané stropy vestaveb jih+sever</t>
  </si>
  <si>
    <t>5*1,5 "pavlač pro výměnu stropních trámů v M 2.45</t>
  </si>
  <si>
    <t>98</t>
  </si>
  <si>
    <t>411354312</t>
  </si>
  <si>
    <t>Podpěrná konstrukce stropů - desek, kleneb a skořepin výška podepření do 4 m tloušťka stropu přes 5 do 15 cm odstranění</t>
  </si>
  <si>
    <t>-2027546460</t>
  </si>
  <si>
    <t>https://podminky.urs.cz/item/CS_URS_2025_01/411354312</t>
  </si>
  <si>
    <t>99</t>
  </si>
  <si>
    <t>411354313</t>
  </si>
  <si>
    <t>Podpěrná konstrukce stropů - desek, kleneb a skořepin výška podepření do 4 m tloušťka stropu přes 15 do 25 cm zřízení</t>
  </si>
  <si>
    <t>1525405751</t>
  </si>
  <si>
    <t>https://podminky.urs.cz/item/CS_URS_2025_01/411354313</t>
  </si>
  <si>
    <t>2,81*4,13+2*2,81*2,25 "M 0.22-23 pro bourání ž.b. stropu a klenby pro výtah a schodiště</t>
  </si>
  <si>
    <t>3*5*3 "1. PP - 2. NP pro bourání komínu odkouření KGJ</t>
  </si>
  <si>
    <t>100</t>
  </si>
  <si>
    <t>411354314</t>
  </si>
  <si>
    <t>Podpěrná konstrukce stropů - desek, kleneb a skořepin výška podepření do 4 m tloušťka stropu přes 15 do 25 cm odstranění</t>
  </si>
  <si>
    <t>-2143609537</t>
  </si>
  <si>
    <t>https://podminky.urs.cz/item/CS_URS_2025_01/411354314</t>
  </si>
  <si>
    <t>101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</si>
  <si>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</si>
  <si>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</si>
  <si>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363626316</t>
  </si>
  <si>
    <t>https://podminky.urs.cz/item/CS_URS_2025_01/411361821</t>
  </si>
  <si>
    <t>0,00062*2*(0,6*11+1,05*10)+0,0004*2*(1,75*6+2,0*4)+0,020 "výtah podestové desky d8 + d10</t>
  </si>
  <si>
    <t>0,00062*2*(2,25*13+2,49*12)+0,03 "výtah stropní deska d10</t>
  </si>
  <si>
    <t>1,874*0,089 "venkovní schodiště</t>
  </si>
  <si>
    <t>102</t>
  </si>
  <si>
    <t>413231221</t>
  </si>
  <si>
    <t>Zazdívka zhlaví stropních trámů nebo válcovaných nosníků pálenými cihlami trámů, průřezu přes 0,02 do 0,04 m2</t>
  </si>
  <si>
    <t>-1038580530</t>
  </si>
  <si>
    <t>https://podminky.urs.cz/item/CS_URS_2025_01/413231221</t>
  </si>
  <si>
    <t>12 "SO B M 2.45</t>
  </si>
  <si>
    <t>103</t>
  </si>
  <si>
    <t>413232099R</t>
  </si>
  <si>
    <t>Zabetonování zhlaví stropních trámů nebo válcovaných nosníků výšky do 150 mm B25/30</t>
  </si>
  <si>
    <t>-640200824</t>
  </si>
  <si>
    <t>12 "M 0.27 nový strop</t>
  </si>
  <si>
    <t>104</t>
  </si>
  <si>
    <t>413232211</t>
  </si>
  <si>
    <t>Zazdívka zhlaví stropních trámů nebo válcovaných nosníků pálenými cihlami válcovaných nosníků, výšky do 150 mm</t>
  </si>
  <si>
    <t>1479470100</t>
  </si>
  <si>
    <t>https://podminky.urs.cz/item/CS_URS_2025_01/413232211</t>
  </si>
  <si>
    <t>10 "M 0.10 nosníky pro potrubí</t>
  </si>
  <si>
    <t>105</t>
  </si>
  <si>
    <t>413232221</t>
  </si>
  <si>
    <t>Zazdívka zhlaví stropních trámů nebo válcovaných nosníků pálenými cihlami válcovaných nosníků, výšky přes 150 do 300 mm</t>
  </si>
  <si>
    <t>880884299</t>
  </si>
  <si>
    <t>https://podminky.urs.cz/item/CS_URS_2025_01/413232221</t>
  </si>
  <si>
    <t>6 "M 2.01 překlad do M 2.25</t>
  </si>
  <si>
    <t>106</t>
  </si>
  <si>
    <t>413941121</t>
  </si>
  <si>
    <t>Osazování ocelových válcovaných nosníků ve stropech I nebo IE nebo U nebo UE nebo L do č.12 nebo výšky do 120 mm</t>
  </si>
  <si>
    <t>2067894485</t>
  </si>
  <si>
    <t>https://podminky.urs.cz/item/CS_URS_2025_01/413941121</t>
  </si>
  <si>
    <t>0,00834*12*1,7 "M 0.27 strop I 100</t>
  </si>
  <si>
    <t>107</t>
  </si>
  <si>
    <t>13010712</t>
  </si>
  <si>
    <t>ocel profilová jakost S235JR (11 375) průřez I (IPN) 100</t>
  </si>
  <si>
    <t>-1178990925</t>
  </si>
  <si>
    <t xml:space="preserve">0,00834*12*1,7 "M 0.27 strop </t>
  </si>
  <si>
    <t>0,170136*1,09 'Přepočtené koeficientem množství</t>
  </si>
  <si>
    <t>108</t>
  </si>
  <si>
    <t>413941125</t>
  </si>
  <si>
    <t>Osazování ocelových válcovaných nosníků ve stropech I nebo IE nebo U nebo UE nebo L č. 24 a výše nebo výšky přes 220 mm</t>
  </si>
  <si>
    <t>1128690209</t>
  </si>
  <si>
    <t>https://podminky.urs.cz/item/CS_URS_2025_01/413941125</t>
  </si>
  <si>
    <t>0,0362*(5,31+4,61) "M 0.27 strop I 240</t>
  </si>
  <si>
    <t>109</t>
  </si>
  <si>
    <t>13010726</t>
  </si>
  <si>
    <t>ocel profilová jakost S235JR (11 375) průřez I (IPN) 240</t>
  </si>
  <si>
    <t>-2132918149</t>
  </si>
  <si>
    <t xml:space="preserve">0,0362*(5,31+4,61) "M 0.27 strop </t>
  </si>
  <si>
    <t>0,359104*1,09 'Přepočtené koeficientem množství</t>
  </si>
  <si>
    <t>110</t>
  </si>
  <si>
    <t>413941131</t>
  </si>
  <si>
    <t>Osazování ocelových válcovaných nosníků ve stropech HE-A nebo HE-B, výšky do 120 mm</t>
  </si>
  <si>
    <t>2003187142</t>
  </si>
  <si>
    <t>https://podminky.urs.cz/item/CS_URS_2025_01/413941131</t>
  </si>
  <si>
    <t>0,0171*2*3,21 "strop na velkým sálem - nosná kce pod VZT jednotku</t>
  </si>
  <si>
    <t>111</t>
  </si>
  <si>
    <t>13010950</t>
  </si>
  <si>
    <t>ocel profilová jakost S235JR (11 375) průřez HEA 100</t>
  </si>
  <si>
    <t>1732112251</t>
  </si>
  <si>
    <t>0,1*1,09 'Přepočtené koeficientem množství</t>
  </si>
  <si>
    <t>112</t>
  </si>
  <si>
    <t>417321410R</t>
  </si>
  <si>
    <t>Ztužující pásy a věnce z betonu prostého tř. C 20/25</t>
  </si>
  <si>
    <t>-1174460129</t>
  </si>
  <si>
    <t>0,1*2*0,5*9,63 "M 0.30 vyrovnání ubouraných podezdívek</t>
  </si>
  <si>
    <t>113</t>
  </si>
  <si>
    <t>417351115</t>
  </si>
  <si>
    <t>Bednění bočnic ztužujících pásů a věnců včetně vzpěr zřízení</t>
  </si>
  <si>
    <t>-857606999</t>
  </si>
  <si>
    <t>https://podminky.urs.cz/item/CS_URS_2025_01/417351115</t>
  </si>
  <si>
    <t>0,1*4*9,63 "M 0.30 podezdívky pod jevištěm</t>
  </si>
  <si>
    <t>114</t>
  </si>
  <si>
    <t>417351116</t>
  </si>
  <si>
    <t>Bednění bočnic ztužujících pásů a věnců včetně vzpěr odstranění</t>
  </si>
  <si>
    <t>1372970761</t>
  </si>
  <si>
    <t>https://podminky.urs.cz/item/CS_URS_2025_01/417351116</t>
  </si>
  <si>
    <t>115</t>
  </si>
  <si>
    <t>430321515</t>
  </si>
  <si>
    <t>Schodišťové konstrukce a rampy z betonu železového (bez výztuže) stupně, schodnice, ramena, podesty s nosníky tř. C 20/25</t>
  </si>
  <si>
    <t>1444354930</t>
  </si>
  <si>
    <t>https://podminky.urs.cz/item/CS_URS_2025_01/430321515</t>
  </si>
  <si>
    <t xml:space="preserve">0,15*1,0*2,2 "M 0.10 </t>
  </si>
  <si>
    <t>0,1*1,0*1,05 "M 0.30 do M 0.39</t>
  </si>
  <si>
    <t>vnitřní schodiště M 0.23</t>
  </si>
  <si>
    <t>0,16*0,9*(2*1,15+2,8+2,25) "ramena</t>
  </si>
  <si>
    <t>0,16*(1,262*0,9+0,865*1,21+1,778*1,145+1,065*(2,897+2,528)/2) "podesty</t>
  </si>
  <si>
    <t>24*0,9*0,26*0,179/2 "stupně</t>
  </si>
  <si>
    <t>116</t>
  </si>
  <si>
    <t>430321515-1</t>
  </si>
  <si>
    <t>Schodišťová konstrukce a rampa z betonu prostého tř. C 20/25</t>
  </si>
  <si>
    <t>2104522121</t>
  </si>
  <si>
    <t>0,153*(1,45*0,3+1,395*0,6) "M 1.03/1.28</t>
  </si>
  <si>
    <t>117</t>
  </si>
  <si>
    <t>430361821</t>
  </si>
  <si>
    <t>Výztuž schodišťových konstrukcí a ramp stupňů, schodnic, ramen, podest s nosníky z betonářské oceli 10 505 (R) nebo BSt 500</t>
  </si>
  <si>
    <t>1277170753</t>
  </si>
  <si>
    <t>https://podminky.urs.cz/item/CS_URS_2025_01/430361821</t>
  </si>
  <si>
    <t xml:space="preserve">0,208 "M 0.23 vnitřní schodiště </t>
  </si>
  <si>
    <t>118</t>
  </si>
  <si>
    <t>430362021</t>
  </si>
  <si>
    <t>Výztuž schodišťových konstrukcí a ramp stupňů, schodnic, ramen, podest s nosníky ze svařovaných sítí z drátů typu KARI</t>
  </si>
  <si>
    <t>1103834346</t>
  </si>
  <si>
    <t>https://podminky.urs.cz/item/CS_URS_2025_01/430362021</t>
  </si>
  <si>
    <t xml:space="preserve">0,33/0,15*0,00442  "M 0.10 KH 30 6/100/100</t>
  </si>
  <si>
    <t>1,0*1,05*0,00442 "M 0.30 do M 0.39 KH 30</t>
  </si>
  <si>
    <t>119</t>
  </si>
  <si>
    <t>431351121</t>
  </si>
  <si>
    <t>Bednění podest, podstupňových desek a ramp včetně podpěrné konstrukce výšky do 4 m půdorysně přímočarých zřízení</t>
  </si>
  <si>
    <t>1891207423</t>
  </si>
  <si>
    <t>https://podminky.urs.cz/item/CS_URS_2025_01/431351121</t>
  </si>
  <si>
    <t>M 0.23 vnitřní schodiště</t>
  </si>
  <si>
    <t>0,9*(2*1,15+2,8+2,25) "ramena</t>
  </si>
  <si>
    <t>1,112*0,752+0,715*1,06+1,628*0,95+0,915*(2,747+2,378)/2 "podesty</t>
  </si>
  <si>
    <t>120</t>
  </si>
  <si>
    <t>431351122</t>
  </si>
  <si>
    <t>Bednění podest, podstupňových desek a ramp včetně podpěrné konstrukce výšky do 4 m půdorysně přímočarých odstranění</t>
  </si>
  <si>
    <t>-1808539206</t>
  </si>
  <si>
    <t>https://podminky.urs.cz/item/CS_URS_2025_01/431351122</t>
  </si>
  <si>
    <t>121</t>
  </si>
  <si>
    <t>434191099R</t>
  </si>
  <si>
    <t>Podbetonování schodišťových stupňů B 25/30 vč bednění a odbednění</t>
  </si>
  <si>
    <t>-1924269418</t>
  </si>
  <si>
    <t>48 "venkovní schodiště</t>
  </si>
  <si>
    <t>122</t>
  </si>
  <si>
    <t>434191433</t>
  </si>
  <si>
    <t>Osazování schodišťových stupňů kamenných s vyspárováním styčných spár, s provizorním dřevěným zábradlím a dočasným zakrytím stupnic prkny současně při zdění, rovných, kosých nebo vřetenových oboustranně zazděných, stupňů pemrlovaných nebo ostatních</t>
  </si>
  <si>
    <t>-1323930260</t>
  </si>
  <si>
    <t>https://podminky.urs.cz/item/CS_URS_2025_01/434191433</t>
  </si>
  <si>
    <t>24*1,1 "venkovní schodiště</t>
  </si>
  <si>
    <t>123</t>
  </si>
  <si>
    <t>58388024-1</t>
  </si>
  <si>
    <t>stupeň schodišťový žulový snímaný s drážkou 150x300x1100mm výžlabková podstupnice- pemrlovaný</t>
  </si>
  <si>
    <t>-1628770821</t>
  </si>
  <si>
    <t>124</t>
  </si>
  <si>
    <t>434191452</t>
  </si>
  <si>
    <t>Osazování schodišťových stupňů kamenných s vyspárováním styčných spár, s provizorním dřevěným zábradlím a dočasným zakrytím stupnic prkny do připravených otvorů, rovných, kosých nebo vřetenových oboustranně zazděných, stupňů pemrlovaných nebo ostatních</t>
  </si>
  <si>
    <t>1175428980</t>
  </si>
  <si>
    <t>https://podminky.urs.cz/item/CS_URS_2025_01/434191452</t>
  </si>
  <si>
    <t>4*2,95 "M 0.14 pro vedení ZTI</t>
  </si>
  <si>
    <t>125</t>
  </si>
  <si>
    <t>434311115</t>
  </si>
  <si>
    <t>Stupně dusané z betonu prostého nebo prokládaného kamenem na terén nebo na desku bez potěru, se zahlazením povrchu tř. C 20/25</t>
  </si>
  <si>
    <t>-727199632</t>
  </si>
  <si>
    <t>https://podminky.urs.cz/item/CS_URS_2025_01/434311115</t>
  </si>
  <si>
    <t>1,0*6 "M 0.10</t>
  </si>
  <si>
    <t>1,0*3 "M 0.30 do M 0.39</t>
  </si>
  <si>
    <t>2*2,05+1,395 "M 1.03/1.28</t>
  </si>
  <si>
    <t xml:space="preserve">2*1,7 "SO B M 2.46 </t>
  </si>
  <si>
    <t>126</t>
  </si>
  <si>
    <t>434351141</t>
  </si>
  <si>
    <t>Bednění stupňů betonovaných na podstupňové desce nebo na terénu půdorysně přímočarých zřízení</t>
  </si>
  <si>
    <t>529515186</t>
  </si>
  <si>
    <t>https://podminky.urs.cz/item/CS_URS_2025_01/434351141</t>
  </si>
  <si>
    <t>1,0*6*0,192 "M 0.10 stupně</t>
  </si>
  <si>
    <t>1,0*3*0,18 "M 0.30 do M 0.39</t>
  </si>
  <si>
    <t>0,153*(2,05+1,45+1,395+2*(0,645+0,32))"M 1.03/1.28</t>
  </si>
  <si>
    <t>4,485*0,9 "M 0.23 vnitřní schodiště</t>
  </si>
  <si>
    <t xml:space="preserve">0,35*1,7 "SO B M 2.46 </t>
  </si>
  <si>
    <t>127</t>
  </si>
  <si>
    <t>434351142</t>
  </si>
  <si>
    <t>Bednění stupňů betonovaných na podstupňové desce nebo na terénu půdorysně přímočarých odstranění</t>
  </si>
  <si>
    <t>1323803783</t>
  </si>
  <si>
    <t>https://podminky.urs.cz/item/CS_URS_2025_01/434351142</t>
  </si>
  <si>
    <t>128</t>
  </si>
  <si>
    <t>436234216</t>
  </si>
  <si>
    <t>Boční zídky schodišťových konstrukcí z cihel předložených schodů, poprsníků nebo zábradelní přes 150 mm z cihel dl. 290 mm, P 20 nebo P 25 M, na maltu MC-5 nebo MC-10</t>
  </si>
  <si>
    <t>747030918</t>
  </si>
  <si>
    <t>https://podminky.urs.cz/item/CS_URS_2025_01/436234216</t>
  </si>
  <si>
    <t>2*0,3*1,7*1,6 "M 0.10 nové schodiště</t>
  </si>
  <si>
    <t>Komunikace pozemní</t>
  </si>
  <si>
    <t>129</t>
  </si>
  <si>
    <t>564871011</t>
  </si>
  <si>
    <t>Podklad ze štěrkodrti ŠD s rozprostřením a zhutněním plochy jednotlivě do 100 m2, po zhutnění tl. 250 mm</t>
  </si>
  <si>
    <t>-984168006</t>
  </si>
  <si>
    <t>https://podminky.urs.cz/item/CS_URS_2025_01/564871011</t>
  </si>
  <si>
    <t>130</t>
  </si>
  <si>
    <t>594111112</t>
  </si>
  <si>
    <t>Kladení dlažby z lomového kamene lomařsky upraveného v ploše vodorovné nebo ve sklonu na plocho tl. do 100 mm, bez vyplnění spár, s provedením lože tl. 50 mm z kameniva těženého</t>
  </si>
  <si>
    <t>-965496853</t>
  </si>
  <si>
    <t>https://podminky.urs.cz/item/CS_URS_2025_01/594111112</t>
  </si>
  <si>
    <t>11,147 "venkovní schodiště - dlažba anglického dvorku</t>
  </si>
  <si>
    <t>131</t>
  </si>
  <si>
    <t>58384001M</t>
  </si>
  <si>
    <t>žulové nepravidelné odseky</t>
  </si>
  <si>
    <t>-87252370</t>
  </si>
  <si>
    <t>P</t>
  </si>
  <si>
    <t>Poznámka k položce:_x000d_
spotřeba 4,5m2/t</t>
  </si>
  <si>
    <t>11,147/4,5</t>
  </si>
  <si>
    <t>2,47711111111111*1,1 'Přepočtené koeficientem množství</t>
  </si>
  <si>
    <t>132</t>
  </si>
  <si>
    <t>599632111</t>
  </si>
  <si>
    <t>Vyplnění spár dlažby (přídlažby) z lomového kamene v jakémkoliv sklonu plochy a jakékoliv tloušťky cementovou maltou se zatřením</t>
  </si>
  <si>
    <t>-1624722346</t>
  </si>
  <si>
    <t>https://podminky.urs.cz/item/CS_URS_2025_01/599632111</t>
  </si>
  <si>
    <t>133</t>
  </si>
  <si>
    <t>998223011</t>
  </si>
  <si>
    <t>Přesun hmot pro pozemní komunikace s krytem dlážděným dopravní vzdálenost do 200 m jakékoliv délky objektu</t>
  </si>
  <si>
    <t>2045733744</t>
  </si>
  <si>
    <t>https://podminky.urs.cz/item/CS_URS_2025_01/998223011</t>
  </si>
  <si>
    <t>Úpravy povrchů, podlahy a osazování výplní</t>
  </si>
  <si>
    <t>134</t>
  </si>
  <si>
    <t>611135101</t>
  </si>
  <si>
    <t>Hrubá výplň rýh maltou jakékoli šířky rýhy ve stropech</t>
  </si>
  <si>
    <t>-537272168</t>
  </si>
  <si>
    <t>https://podminky.urs.cz/item/CS_URS_2025_01/611135101</t>
  </si>
  <si>
    <t xml:space="preserve">0,3*(2,465+1,3) "M 0.25/0.14 bourané nadpraží klenby - styk se zdivem </t>
  </si>
  <si>
    <t>135</t>
  </si>
  <si>
    <t>611311132</t>
  </si>
  <si>
    <t>Vápenný štuk vnitřních ploch tloušťky do 3 mm vodorovných konstrukcí stropů žebrových nebo osamělých trámů</t>
  </si>
  <si>
    <t>-2019053712</t>
  </si>
  <si>
    <t>https://podminky.urs.cz/item/CS_URS_2025_01/611311132</t>
  </si>
  <si>
    <t>377,544 "M 0.29-30 odkryté stropy</t>
  </si>
  <si>
    <t>41,839 "M 0.35-38</t>
  </si>
  <si>
    <t>136</t>
  </si>
  <si>
    <t>611311133</t>
  </si>
  <si>
    <t>Vápenný štuk vnitřních ploch tloušťky do 3 mm vodorovných konstrukcí kleneb nebo skořepin</t>
  </si>
  <si>
    <t>-2001132043</t>
  </si>
  <si>
    <t>https://podminky.urs.cz/item/CS_URS_2025_01/611311133</t>
  </si>
  <si>
    <t>463,906-41,839 "viz oprava omítek stropů hladkých do 10%</t>
  </si>
  <si>
    <t>222,207 "viz oprava omítek stropů hladkých do 30%</t>
  </si>
  <si>
    <t>53,032 "viz oprava omítek stropů hladkých do 50%</t>
  </si>
  <si>
    <t>1623,459 "viz oprava omítek stropů hladkých do 10%</t>
  </si>
  <si>
    <t>1002,413 "viz oprava omítek stropů hladkých do 10%</t>
  </si>
  <si>
    <t>5,483 "viz oprava omítek stropů hladkých do 30%</t>
  </si>
  <si>
    <t>26,408 "viz oprava omítek stropů hladkých do 50%</t>
  </si>
  <si>
    <t>38,196 "viz oprava omítek stropů hladkých do 10%</t>
  </si>
  <si>
    <t>280,307 "viz oprava omítek stropů hladkých do 10%</t>
  </si>
  <si>
    <t xml:space="preserve">42,18 "viz oprava omítek stropů hladkých do 10% </t>
  </si>
  <si>
    <t>13601</t>
  </si>
  <si>
    <t>611311133-1</t>
  </si>
  <si>
    <t>Vápenný štuk vnitřních ploch tloušťky do 3 mm vodorovných konstrukcí kleneb nebo skořepin - příplatek za zvýšenou pracnost na štukové výzdobě</t>
  </si>
  <si>
    <t>-1034939360</t>
  </si>
  <si>
    <t>211,861*0,28 "M 1.04 28% plochy</t>
  </si>
  <si>
    <t>137</t>
  </si>
  <si>
    <t>611311135</t>
  </si>
  <si>
    <t>Vápenný štuk vnitřních ploch tloušťky do 3 mm schodišťových konstrukcí stropů, stěn, ramen nebo nosníků</t>
  </si>
  <si>
    <t>1831042942</t>
  </si>
  <si>
    <t>https://podminky.urs.cz/item/CS_URS_2025_01/611311135</t>
  </si>
  <si>
    <t>12,1 "M 0.23 vnitřní schodiště - podhled</t>
  </si>
  <si>
    <t>138</t>
  </si>
  <si>
    <t>611311143</t>
  </si>
  <si>
    <t>Omítka vápenná vnitřních ploch nanášená ručně dvouvrstvá štuková, tloušťky jádrové omítky do 10 mm a tloušťky štuku do 3 mm vodorovných konstrukcí kleneb nebo skořepin</t>
  </si>
  <si>
    <t>-1799728361</t>
  </si>
  <si>
    <t>https://podminky.urs.cz/item/CS_URS_2025_01/611311143</t>
  </si>
  <si>
    <t>SO A 1. PP</t>
  </si>
  <si>
    <t>4,615*((3,22+2,7)/2+1,4)*1,25+1,095*(1,92+0,6) "M 012 celá plocha kleneb</t>
  </si>
  <si>
    <t>15,72*(4,85+1,65) "M 0.13 celá plocha kleneb</t>
  </si>
  <si>
    <t>0,75*((1,8+1,2)/2+0,36) "M 2.28 vybouraný otvor do 2.01</t>
  </si>
  <si>
    <t>0,9*((2,3+1,9)/2+0,36) "M 2.01 do 2.25 klenba</t>
  </si>
  <si>
    <t>0,65*((1,5+10,5)/2+0,3) "M 2.02 do 2.31 klenba</t>
  </si>
  <si>
    <t>SO C 2. PP</t>
  </si>
  <si>
    <t>3,14*(1,67+3,96)*(1,67+3,96)/4*5,16 "sklep -2,415 klenba</t>
  </si>
  <si>
    <t>2,87*(1,86+0,79)+0,45*(1,6+0,2) "sklep -1,875 klenba</t>
  </si>
  <si>
    <t>139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</si>
  <si>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</si>
  <si>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</si>
  <si>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1463546854</t>
  </si>
  <si>
    <t>https://podminky.urs.cz/item/CS_URS_2025_01/611311145</t>
  </si>
  <si>
    <t>3,0*(2,5+3,0+1,25+0,92+0,95+1,1+0,6)+0,3*2,0*2 "schodiště z 1. PP do 2. PP</t>
  </si>
  <si>
    <t>140</t>
  </si>
  <si>
    <t>611311191</t>
  </si>
  <si>
    <t>Omítka vápenná vnitřních ploch nanášená ručně Příplatek k cenám za každých dalších i započatých 5 mm tloušťky jádrové omítky přes 10 mm stropů</t>
  </si>
  <si>
    <t>-833968077</t>
  </si>
  <si>
    <t>https://podminky.urs.cz/item/CS_URS_2025_01/611311191</t>
  </si>
  <si>
    <t>141</t>
  </si>
  <si>
    <t>611315223</t>
  </si>
  <si>
    <t>Vápenná omítka jednotlivých malých ploch štuková dvouvrstvá na stropech, plochy jednotlivě přes 0,25 do 1 m2</t>
  </si>
  <si>
    <t>240959633</t>
  </si>
  <si>
    <t>https://podminky.urs.cz/item/CS_URS_2025_01/611315223</t>
  </si>
  <si>
    <t>1 "M 1.03/1.28</t>
  </si>
  <si>
    <t>142</t>
  </si>
  <si>
    <t>611315225</t>
  </si>
  <si>
    <t>Vápenná omítka jednotlivých malých ploch štuková dvouvrstvá na stropech, plochy jednotlivě přes 1,0 do 4 m2</t>
  </si>
  <si>
    <t>-957232254</t>
  </si>
  <si>
    <t>https://podminky.urs.cz/item/CS_URS_2025_01/611315225</t>
  </si>
  <si>
    <t>2 "M 0.12 nika u přizdívky + nadpraží</t>
  </si>
  <si>
    <t>143</t>
  </si>
  <si>
    <t>611315411</t>
  </si>
  <si>
    <t>Oprava vápenné omítky vnitřních ploch hladké, tl. do 20 mm stropů, v rozsahu opravované plochy do 10%</t>
  </si>
  <si>
    <t>761940160</t>
  </si>
  <si>
    <t>https://podminky.urs.cz/item/CS_URS_2025_01/611315411</t>
  </si>
  <si>
    <t>9,305*(2,21+1,1)+1,48*(2,15+1,1)+0,9*(1,64+1,1)+0,94*(0,935+0,7)+1,155*(1,44+0,3) "M 0.01 klenby</t>
  </si>
  <si>
    <t>5,505*(1,29+0,55)+(1,57+0,75+0,47)*(1,29+0,22)+2,92*(1,6+0,22)+1,27*(3,9+0,22)+1,0*(1,4+0,22) "M 0.02 klenby</t>
  </si>
  <si>
    <t>(0,95+1,9)*(3,1+1,4)+0,9*(1,45+0,8)+1,32*(1,7+0,25)+1,1*(1,9+1,4) "M 0.03 klenby</t>
  </si>
  <si>
    <t>(4,65-2,7)*(3,16+1,4)+2,7*(3,16+1,4)*1,25+1,32*(1,7+0,25)+0,75*(1,97+1,0) "M 0.04 klenby</t>
  </si>
  <si>
    <t>3,495*(2,65+1,5)+1,35*(2,0+1,2) "M 0.05 + 0.06 klenby</t>
  </si>
  <si>
    <t>3,125*(4,7+1,5)*1,25+1,3*(2,0+0,3) "A 1. PP schodiště z kamenné ul. klenby</t>
  </si>
  <si>
    <t>3,1*(2,47+2,42)*1,25 "M 0.08 + 0.09 klenby</t>
  </si>
  <si>
    <t>4,99*(2,65+0,85)+7,41*(2,06+0,85) "M 0.18-19 klenby</t>
  </si>
  <si>
    <t>(5,95-2,7)*(2,33+1,3)+2,7*(2,33+1,3)*1,25+8,45*(2,65+1,3)*1,25 "M 0.14-15 klenby</t>
  </si>
  <si>
    <t>4,85*(4,7+2,05)*1,25+0,7*(1,9+1,125)+0,5*(2,7+0,23)+1,17*(3,37+0,23) "M 0.24 klenby</t>
  </si>
  <si>
    <t>(4,81+4,385)/2*(2,85+1,4)*1,25+0,5*(2,7+0,78)+1,205*(2,25+1,0)+(0,52+0,735)/2*(2,465+1,3) "M 0.25 klenby</t>
  </si>
  <si>
    <t>1,835*(1,85+0,2)+1,795*(1,85+0,5)*1,25+(3,95+2,7)*(1,795+0,5)*1,25 "M 0.32 vč. schodiště klenby</t>
  </si>
  <si>
    <t>(5,24+4,965)/2*((3,12+3,33)/2+1,3*1,25) "M 0.33 klenby</t>
  </si>
  <si>
    <t>12,3+2*0,3*6*(1,26+2,13)/2+6,0+4,0+5,2+2*0,3*(3*(2,13+2,525)/2+2*(3,22+3,525)/2) "M 0.35-38 rovné žebrové</t>
  </si>
  <si>
    <t>M 1.01, 1.05-07, 1.09-11</t>
  </si>
  <si>
    <t>(2,75+2,65+2,9+3,11+(6,14+5,38)/2)*(5,8+1,9)*1,25 "křížové klenby</t>
  </si>
  <si>
    <t>0,85*(2*1,3+1,37+1,59+1,363+5*1,9)+0,5*(0,7+0,15+2*1,27+2,2+3*0,24)+0,65*(1,64+0,14)+0,3*(2,0+0,21) "valené klenby</t>
  </si>
  <si>
    <t>M 1.02, 1.12-13</t>
  </si>
  <si>
    <t>1,25*2*(24,0*(3,1+1,41)+(22,375-0,35-2,83-0,425-2*0,6-0,36-2,805-0,47)*(3,2+1,41)) "křížové klenby</t>
  </si>
  <si>
    <t>0,3*(2,3+1,3+2*(1,7+0,2)+3*(1,7+0,22))+0,15*(3,17+1,3+2*(2,73+0,2)+3*(2,7+0,22)+3,18+1,5+4*(2,4+1,5)+3,2+4*2,9+3,085+3,21+2,5+3*2,3+2,2+12*1,5)"valené</t>
  </si>
  <si>
    <t>10,2*(1,75+0,86)*1,25 "schodiště z M 1.02 do 2. NP klenba</t>
  </si>
  <si>
    <t xml:space="preserve">34,895*(2,85+1,5)*1,25+0,89*(2,25+0,8)+5*0,845*(2,1+0,8)+5*0,6*(0,85+0,25) "M 1.03  klenby</t>
  </si>
  <si>
    <t>12,7*(1,25+0,675) "schodiště z M 1.03 do 2. NP klenba</t>
  </si>
  <si>
    <t>16,5*(7,145+2,51)*1,25+5*0,95*(1,54+0,22)+3*0,9*(1,6+0,22)+0,9*(1,55+0,22)+0,5*(1,0+0,72) "M 1.04</t>
  </si>
  <si>
    <t xml:space="preserve">7,2*(3,195+1,6)*1,25+(1,02+0,89+0,7)*(1,74+0,37)+1,98*(1,93+1,14)*1,25+1,6*(2,43+1,0)+1,22*(2,63+1,0) "M 1.08, 1.21-23, 1.25  klenby</t>
  </si>
  <si>
    <t xml:space="preserve">(3,1+3*3,4+2,77+6,15)*(4,7+1,64)*1,25+5*0,88*((1,9+1,25)/2+0,42)+0,88*(2,37+1,1)+4*1,15*((1,8+1,2)/2+0,42)+1,15*((1,6+1,2)/2+0,36) "M 1.15-20  klenby</t>
  </si>
  <si>
    <t xml:space="preserve">1,15*((2,8+2,4)/2+0,31) "M 1.15-20  klenby</t>
  </si>
  <si>
    <t xml:space="preserve">2*4,395*(1,415+0,8)+1,285*(3,2+0,8)+1,15*((2,7+2,4)/2+0,675) "pod schodištěm vedle M 1.15  klenby</t>
  </si>
  <si>
    <t xml:space="preserve">9,72*(5,865+1,79)*1,25 "M 1.24  klenby</t>
  </si>
  <si>
    <t>(1,815+1,685+1,1)*(0,75+1,75+0,85+1,6) "M 1.27 schodiště klenba</t>
  </si>
  <si>
    <t>9,72*(5,865+1,9)*1,25+0,58*(1,56+0,26)+0,725*(1,388+1,458+2*0,1) "M 1.28 klenba</t>
  </si>
  <si>
    <t>0,62*((1,88+1,277)/2+0,575)+1,0*(3,06+1,53) "M 2.01 klenby nadpraží</t>
  </si>
  <si>
    <t>(22,475+16,62+3,755+19,145)*(3,65+1,52)*1,25+8*((1,815+1,45)/2+0,26)+4*((1,835+1,45)/2+0,26) "M 2.02,2.09-10</t>
  </si>
  <si>
    <t>0,805*(1,48+0,17) "M 2.04 klenba</t>
  </si>
  <si>
    <t>(5,85+3,55+(9,35+8,7)/2)*((5,78+5,88)/2+1,91)*1,25+5*0,8*((1,79+1,07)/2+0,23)+3*0,5*((1,65+1,1)/2+0,3)+0,6*(2,3+0,28) "M 2.06-08 klenby</t>
  </si>
  <si>
    <t>M 2.14-19, 2.27-28</t>
  </si>
  <si>
    <t>((3,285+3,405)/2+3,4+2*3,6+3,34+3,56+2,92+6,24)*(4,8+1,48)*1,25 "křížové klenby</t>
  </si>
  <si>
    <t>7*0,75*(1,5+0,36)+1,0*((5*1,473+0,3)+(1,65+0,3)+(1,383+0,3)+(2,582+0,3))+0,4*(2,1+0,8)+0,5+(1,95+0,45)+0,3*(2,0+0,5)+0,43*(2,05+0,5) "valené klenby</t>
  </si>
  <si>
    <t>4,655*(3,815+1,5)*1,25+0,75*((1,835+1,1)/2+0,24)+0,75*((1,72+1,03)/2+0,24) "M 2.21-23 klenby</t>
  </si>
  <si>
    <t>(3,45*(3,7+2,135)+5,385*(3,42+2,135))*1,25+0,8*((1,41+1,05)/2+0,3)+0,625*((1,61+1,2)/2+0,25) "M 2.20, 2.29-34 klenby</t>
  </si>
  <si>
    <t>3,705*(2,85+1,35)+0,57*(2,8+1,35)+0,75*((1,1+1,645)/2+0,3) "M 2.24 klenby</t>
  </si>
  <si>
    <t>9*0,7*((1,65+1,985)/2+0,8)+0,9*(1,0+0,47)+0,7*((1,245+1,8)/2+0,21)+0,65*((1,485+1,79)/2+0,21) "M 3.01 nadpraží klenby</t>
  </si>
  <si>
    <t>0,75*((1,2+1,895)/2+0,2)+2*((2,4+2,7)/2+0,3)+5*((1,2+1,615)/2+0,2)+((1,2+1,475)/2+0,2)+0,6*((2,4+1,79)/2+0,21) "M 3.02-09 nadpraží klenby</t>
  </si>
  <si>
    <t>(6,45+5,835)/2*((3,2+3,82)/2+1,6)*1,25+4,15*((1,25+1,65)/2+1,36)+2,5*(1,225+1,84) "M 1.32-33 klenba</t>
  </si>
  <si>
    <t>(1,7*(1,01+1,84)+2,265*(1,3+1,84)+0,5*(1,25+1,84))*1,25+(3,1+2,6+2,6+2,8+0,9+0,35)/2*(1,25+0,3) "schodiště z M 1.33 + z průjezdu klenby</t>
  </si>
  <si>
    <t>(3,555*(3,75+1,16)+10,225*(3,995+1,74)+(1,25+2,4)/2*((3,9+3,955)/2+2,4))*1,25 "M 1.35, 38-39 klenba</t>
  </si>
  <si>
    <t>(2,1+1,695)*(1,3+0,5) "M 1.36-37 klenba</t>
  </si>
  <si>
    <t xml:space="preserve">((6,57+6,39)/2*(4,65+2,05)+2,91*(2,15+2,05)+1,615*(2,1+1,18))*1,25+0,5*((1,74+1,0)/2+0,17)+0,45*((2,845+2,31)/2+0,2)+0,5*((1,5+1,0)/2+0,2) "M 1.41-43 </t>
  </si>
  <si>
    <t xml:space="preserve">SO C </t>
  </si>
  <si>
    <t>((5,76+5,64)/2*((1,745+2,2)/2+0,76)+(4,545+4,73)/2*((3,07+2,91)/2+0,54))*1,25 "M 0.41, 44 klenby</t>
  </si>
  <si>
    <t>3*0,3*((0,96+1,17)/2+0,16)+((0,96+1,07)/2+0,13) "M 1.48, 2.57 klenby nadpraží</t>
  </si>
  <si>
    <t>14301</t>
  </si>
  <si>
    <t>611315411-1</t>
  </si>
  <si>
    <t>Oprava vnitřní vápenné hladké omítky tl do 20 mm stropů v rozsahu plochy přes do 10 % - příplatek za zvýšenou pracnost na štukové výzdobě</t>
  </si>
  <si>
    <t>1992056436</t>
  </si>
  <si>
    <t>144</t>
  </si>
  <si>
    <t>611315412</t>
  </si>
  <si>
    <t>Oprava vápenné omítky vnitřních ploch hladké, tl. do 20 mm stropů, v rozsahu opravované plochy přes 10 do 30%</t>
  </si>
  <si>
    <t>254982739</t>
  </si>
  <si>
    <t>https://podminky.urs.cz/item/CS_URS_2025_01/611315412</t>
  </si>
  <si>
    <t>PSC</t>
  </si>
  <si>
    <t xml:space="preserve">Poznámka k souboru cen:_x000d_
1. Pro ocenění opravy omítek plochy do 4 m2 se použijí ceny souboru cen 61. 31-52.. Vápenná omítka jednotlivých malých ploch._x000d_
</t>
  </si>
  <si>
    <t>4,6*(3,175+1,4)*1,25+0,72*(1,9+1,2) "M 0.07 klenby</t>
  </si>
  <si>
    <t>(6,045*(1,785+2,2)/2+1,2)*1,25 "M 0.11 klenby</t>
  </si>
  <si>
    <t>(0,69+2,015+1,25)*(1,45+1,2+0,85)*1,25+(2,275+1,5)*(2,6+0,96)+2,81*(2,425+0,85)+(0,72+1,8)*(1,5+0,4)+2,1*(1,8+1,4) "M 0.16, 0.17/0.20 vstup klenby</t>
  </si>
  <si>
    <t>11,8*(6,9+1,35)*1,25+0,9*((1,505+1,16)/2+0,16)+1,1*((1,565+1,165)/2+0,16)+0,7*(1,2+0,16) "M 0.34 klenby</t>
  </si>
  <si>
    <t>1,415*(3,3+0,575) "M 2.01 klenba severní vestavby</t>
  </si>
  <si>
    <t>145</t>
  </si>
  <si>
    <t>611315413</t>
  </si>
  <si>
    <t>Oprava vápenné omítky vnitřních ploch hladké, tl. do 20 mm stropů, v rozsahu opravované plochy přes 30 do 50%</t>
  </si>
  <si>
    <t>-282296179</t>
  </si>
  <si>
    <t>https://podminky.urs.cz/item/CS_URS_2025_01/611315413</t>
  </si>
  <si>
    <t>(11,94+2,915)*(2,61+0,96) "M 0.10</t>
  </si>
  <si>
    <t>(3,125+3,69)*(3,3+0,575) "2. NP promítací kabina</t>
  </si>
  <si>
    <t>146</t>
  </si>
  <si>
    <t>611315416</t>
  </si>
  <si>
    <t>Oprava vápenné omítky vnitřních ploch hladké, tl. do 20 mm, s celoplošným přeštukováním, tl. štuku do 3 mm stropů, v rozsahu opravované plochy do 10%</t>
  </si>
  <si>
    <t>-659650275</t>
  </si>
  <si>
    <t>https://podminky.urs.cz/item/CS_URS_2025_01/611315416</t>
  </si>
  <si>
    <t>1,65*1,28 "M 0.01 nadpraží rovné</t>
  </si>
  <si>
    <t>1,23*1,73 "M 0.02 rovný strop</t>
  </si>
  <si>
    <t>2,8*0,48+1,4*0,43+0,89*1,4+0,7*1,3+1,06*1,03 "M 0.08 + 0.09 rovné stropy</t>
  </si>
  <si>
    <t>(2,3+1,65)/2*1,385+1,15*1,46+0,79*1,95+2,015*0,93+1,8*0,73 "M 0.14-16 nadpraží rovné</t>
  </si>
  <si>
    <t>1,85*1,15 "M 0.18 část rovný strop</t>
  </si>
  <si>
    <t>(4,38+2*0,08)*9,91+2,26*1,3+1,6*1,055 "M 0.27 rovný strop</t>
  </si>
  <si>
    <t>1,86*12,09/2+6,65*5,35+(1,86+1,6)/2*1,57 "M 0.29 podhled balkónu</t>
  </si>
  <si>
    <t xml:space="preserve">9,63*2,75+8,88*1,805+ 7,03*1,0/2+0,55*6,83 "M 0.30 </t>
  </si>
  <si>
    <t>(3,075+2,835)/2*2,0 "M 0.33 rovný strop</t>
  </si>
  <si>
    <t>2*0,9*(3*2,3+2,2)"M 1.02, 1.12-13 niky jih</t>
  </si>
  <si>
    <t>0,48*1,15 "M 1.03 nika sever</t>
  </si>
  <si>
    <t>1,7*1,4 "M 1.04 nadpraží vstupu z 1.02</t>
  </si>
  <si>
    <t>1,65*0,65 "M 1.05 nadpraží dveří</t>
  </si>
  <si>
    <t>26,6 "M 1.29 velín</t>
  </si>
  <si>
    <t>(1,115+2,4)/2*12 "M 1.30</t>
  </si>
  <si>
    <t>22,5 "M 1.31</t>
  </si>
  <si>
    <t>3,3*39,185 "M 2.01</t>
  </si>
  <si>
    <t>3,4+11,2 "M 2.03-04</t>
  </si>
  <si>
    <t>40,5*1,2+3,7*(3,61+3,45+2*4,5+3,7+3,5+4,05+6,425) "M 3.01-09</t>
  </si>
  <si>
    <t>187,2-30,92+0,35*8*1,2+0,45*4*1,2+0,5*4*1,3+0,6*(2*2,7+3*1,2) "2. NP</t>
  </si>
  <si>
    <t>62,2-(15,0+9,6)+0,5*1,275+0,4*1,0+0,4*(0,8+1,21)/2+2*0,35*0,8+2*0,2*1,2+2*0,3*1,2 "1. PP vč. nadpraží oken</t>
  </si>
  <si>
    <t>50,1+47,1+3*0,3*(0,96+1,17)/2+0,2*1,1+0,3*(1,8+1,365+1,335)+0,3*(1,6+2*1,3)-5,948 "1. + 2. NP vč. nadpraží oken</t>
  </si>
  <si>
    <t>(4,325*1,085+2*0,325*1,1)*1,1 "schodiště z 1. do 2. NP</t>
  </si>
  <si>
    <t>147</t>
  </si>
  <si>
    <t>611315417</t>
  </si>
  <si>
    <t>Oprava vápenné omítky vnitřních ploch hladké, tl. do 20 mm, s celoplošným přeštukováním, tl. štuku do 3 mm stropů, v rozsahu opravované plochy přes 10 do 30%</t>
  </si>
  <si>
    <t>-533839354</t>
  </si>
  <si>
    <t>https://podminky.urs.cz/item/CS_URS_2025_01/611315417</t>
  </si>
  <si>
    <t>0,5*0,88+1,33*1,7 " M 1.07 nadpraží rovné</t>
  </si>
  <si>
    <t>2,57+3,7+2,8+8,6+3,7+3,9 "M 0.11, 0.17, 0.21, 0.28, 0.31 rovné stropy</t>
  </si>
  <si>
    <t>2*1,3*1,26+0,99*1,42+((1,65+1,4)/2*1,0)+0,25*1,285 "M 0.34 rovná nadpraží</t>
  </si>
  <si>
    <t>1,85*4,8 "2. NP schodiště z M 2.02 na půdu</t>
  </si>
  <si>
    <t>5,9*10,195+0,95*1,35+0,6*1,0+3*0,8*1,5+0,3*1,51 "M 2.25</t>
  </si>
  <si>
    <t>6,5 "SO B M 1,40</t>
  </si>
  <si>
    <t xml:space="preserve">1,2*5,3 "SO C část M 0.39 </t>
  </si>
  <si>
    <t>148</t>
  </si>
  <si>
    <t>611315418</t>
  </si>
  <si>
    <t>Oprava vápenné omítky vnitřních ploch hladké, tl. do 20 mm, s celoplošným přeštukováním, tl. štuku do 3 mm stropů, v rozsahu opravované plochy přes 30 do 50%</t>
  </si>
  <si>
    <t>1712814050</t>
  </si>
  <si>
    <t>https://podminky.urs.cz/item/CS_URS_2025_01/611315418</t>
  </si>
  <si>
    <t>(1,0*(2,5+2,0+0,6)+0,95*0,3+0,45*1,2+3,215*(0,6+0,7)/2)*1,1 "SO C schody z 1. PP do 2. PP</t>
  </si>
  <si>
    <t>149</t>
  </si>
  <si>
    <t>612311121</t>
  </si>
  <si>
    <t>Omítka vápenná vnitřních ploch nanášená ručně jednovrstvá hladká, tloušťky do 10 mm svislých konstrukcí stěn</t>
  </si>
  <si>
    <t>-2032345351</t>
  </si>
  <si>
    <t>https://podminky.urs.cz/item/CS_URS_2025_01/612311121</t>
  </si>
  <si>
    <t>nové zdivo pod obklady</t>
  </si>
  <si>
    <t>2,1*(2*(2*2,65+1,175+2*1,275+1,85+2,06+1,185+2*0,98)+1,15+1,86+1,96)-2,0*(13*0,7+2*0,8) "M 0.05-6, 0.17-20</t>
  </si>
  <si>
    <t>28,442 "M 0.37-38</t>
  </si>
  <si>
    <t>1,5*(1,55+1,2+2,0) "M 1.15, 1.18-19</t>
  </si>
  <si>
    <t>53,064+33,365 "M 1.08, 1.21-25</t>
  </si>
  <si>
    <t>2,0*(4*1,0+2,3+1,38-2*0,7) "M 1.31</t>
  </si>
  <si>
    <t>75,36 "M 2.20, 2.29-34 viz mtž obkladů nové zdivo</t>
  </si>
  <si>
    <t>4,7+2,81 "M 1.32, 37, 42 viz mtž obkladů nové zdivo</t>
  </si>
  <si>
    <t>2,1*(1,6+1,435) "M 2.58 viz mtž obkladů nové zdivo</t>
  </si>
  <si>
    <t xml:space="preserve">21,21+26,066 "1. PP + 1. a 2. NP viz mtž obkladů nové zdivo </t>
  </si>
  <si>
    <t>150</t>
  </si>
  <si>
    <t>612311131-1</t>
  </si>
  <si>
    <t>Vápenný štuk vnitřních ostění špaletovýsh oken tloušťky do 3 mm</t>
  </si>
  <si>
    <t>-2019267086</t>
  </si>
  <si>
    <t>ostění špaletových oken</t>
  </si>
  <si>
    <t>0,16*2*(4*(1,1+1,88)+9*(0,6+0,8)+4*(1,1+1,48)+11*(1,05+1,75)+14*(2,05+(1,35+3,14*0,75)/2)+2*(0,97+2,03)+5*(0,97+1,95)+1,17+1,95+4*(1,37+2,4))</t>
  </si>
  <si>
    <t>0,16*2*(3*(0,6+1,0)+4*(1,15+1,25)+6*(0,86+1,16)+10*(1,07+1,66)+0,83+1,03+7*(0,88+1,36)+0,83+1,36+1,08+1,75+11*(1,05+1,88)+1,02+1,51)</t>
  </si>
  <si>
    <t>0,16*2*(2*(1,09+1,9)+14*(1,45+1,95)+5*(1,07+1,94)+7*(1,25+1,5)+1,1+1,95+1,03+1,55+0,95+1,11+3*(0,97+0,73)+3*(0,5+0,7)+7*(0,97+1,4)+12*(1,05+1,54))</t>
  </si>
  <si>
    <t>0,16*2*(1,02+2,16+5*(1,15+(1,7+3,14*0,85)/2)+1,08+1,36+0,97+1,45+2*(1,02+1,26))</t>
  </si>
  <si>
    <t>151</t>
  </si>
  <si>
    <t>612311141</t>
  </si>
  <si>
    <t>Omítka vápenná vnitřních ploch nanášená ručně dvouvrstvá štuková, tloušťky jádrové omítky do 10 mm a tloušťky štuku do 3 mm svislých konstrukcí stěn</t>
  </si>
  <si>
    <t>1193681717</t>
  </si>
  <si>
    <t>https://podminky.urs.cz/item/CS_URS_2025_01/612311141</t>
  </si>
  <si>
    <t xml:space="preserve">Poznámka k souboru cen:_x000d_
1. Pro ocenění nanášení omítek v tloušťce jádrové omítky přes 10 mm se použije příplatek k cenám za každých dalších i započatých 5 mm tlouštky._x000d_
2. Omítky stropních konstrukcí nanášené na pletivo se oceňují cenami omítek žebrových stropů nebo osamělých trámů._x000d_
3. Podkladní a spojovací vrstvy se oceňují cenami souboru cen 61.13-1... této části katalogu._x000d_
</t>
  </si>
  <si>
    <t>2*6,555 "M 0.05-06 nové zdivo</t>
  </si>
  <si>
    <t>1,2*(2,61-1,0) "M 0.10 stěna se schody</t>
  </si>
  <si>
    <t>2*(30,671+4,369)+16,788-48,751+3,55*(1,86+1,96)+(3,55-2,1)*1,86+1,96+2*1,4*2,1-4*2,0*0,8 "M 0.17-21 nové zdivo</t>
  </si>
  <si>
    <t>-53,973 "M 0.17-20 obklady</t>
  </si>
  <si>
    <t>2*(47,283+7,123) "M 0.17, 0.20, 0.24-27 nové zdivo</t>
  </si>
  <si>
    <t>9,91*4,0/2 "M 0.27 po vybouraném schodišti</t>
  </si>
  <si>
    <t>0,8*(2*(1,095+4,615+0,23+1,485)+0,275+0,725+1,255+1,92+1,63-1,655)+2,0*(0,98+1,0) "M 0.12 celé staré zdivo + zazdívky</t>
  </si>
  <si>
    <t>2,81*11,16+(4,485-3,5)*(2,81+2*2,7) "M 0.23 zeď výtah. šachty + prostor po vybourané klenbě</t>
  </si>
  <si>
    <t>0,7*(4*1,4+0,6+4,15+1,07+1,0+2,705+6,6+1,5+0,55+0,44+0,9+1,415+2,85) "M 0.30 pod původním jevištěm</t>
  </si>
  <si>
    <t>2*(3,15*(1,05+0,99+0,53+1,205+0,45+0,45+1,17+2*(0,7+1,3)+1,0+0,995)-2,0*0,7*5)-28,442 "M 0.37-38</t>
  </si>
  <si>
    <t xml:space="preserve">2*18,141+2,0*2*(15,72+4,85+3*0,8)+3,1*2*1,745-1,245*2,5 "M 0.13 nové a staré  zdivo</t>
  </si>
  <si>
    <t>3,84*2,25+3,2*2,7 "1.+2. NP odkrytá stěna po vybouraném komínu KGJ</t>
  </si>
  <si>
    <t>14,876 "M 1.15, 1.18-19 přizdívky nad 4 m2</t>
  </si>
  <si>
    <t>2*50,396 "M 1.08, 1.21-25</t>
  </si>
  <si>
    <t>-73,724 "M 1.08, 1.21-25 obklady</t>
  </si>
  <si>
    <t>2*(2,43*3,7+1,4*3,2-2*2,0*0,8) "M 1.03/24, 1.03/1.28</t>
  </si>
  <si>
    <t>2*34,406 "M 1.29/30 příčka 150mm</t>
  </si>
  <si>
    <t>2*16,928 "M 1.28 příčka 80mm</t>
  </si>
  <si>
    <t>2*2,2*(0,315+0,31) "M 1.28/29 přizdívka ostění</t>
  </si>
  <si>
    <t>6,626 "M 1.28 zvukově izol. zdivo</t>
  </si>
  <si>
    <t>1,35*(1,575+2,74+0,83+0,925+0,6+1,665+0,69+1,635+0,15) "M 1.29 zdivo pod zvýšenou podlahou</t>
  </si>
  <si>
    <t>M 1.31</t>
  </si>
  <si>
    <t>2*12,991 "příčky 115</t>
  </si>
  <si>
    <t>2,71*(0,79+2*3*1,0) "příčky 150</t>
  </si>
  <si>
    <t>-12,56 "obklady</t>
  </si>
  <si>
    <t>M 2.20, 2.29-34</t>
  </si>
  <si>
    <t>2,4*(3*1,7+1,75+2*0,9+3*1,15+1,9+2,205+1,885+1,745+2*(1,62+1,7+0,9+1,425+2*0,9+1,78)+0,705+3*1,65+0,9+1,535+1,6+1,775+1,495)+2,7*2,135 "plocha</t>
  </si>
  <si>
    <t>-(2,0*(5*0,7+2*0,9)+75,36) "dveře, obklady</t>
  </si>
  <si>
    <t>2*3,9*2,55-2*0,93*1,36+0,25*2*2*(0,93+1,36) "M 1.38 přizdívka</t>
  </si>
  <si>
    <t>2*(3,995*3,1+2,11*3,0-2,0*(0,7+0,8)) "M 1,38, 41-42 příčka</t>
  </si>
  <si>
    <t>-4,7+2,81 "hladká pod obklady</t>
  </si>
  <si>
    <t>2*(3,1*(1,7+1,435)+3,6*(3,12+0,9+0,32)-2,0*0,9) "M 2.46/47, 51/58</t>
  </si>
  <si>
    <t>-6,374 "hladká pod obklady</t>
  </si>
  <si>
    <t>5,645*2,0+1,26*2*2,87+2*1,8+2*0,45*1,06 "2. PP místnosti</t>
  </si>
  <si>
    <t>2*(14,936+9,585) "1. PP příčky</t>
  </si>
  <si>
    <t>2*(23,763+17,13) "1. + 2. NP příčky</t>
  </si>
  <si>
    <t>-47,276 "obklady hladká</t>
  </si>
  <si>
    <t>152</t>
  </si>
  <si>
    <t>612311191</t>
  </si>
  <si>
    <t>Omítka vápenná vnitřních ploch nanášená ručně Příplatek k cenám za každých dalších i započatých 5 mm tloušťky jádrové omítky přes 10 mm stěn</t>
  </si>
  <si>
    <t>1287424478</t>
  </si>
  <si>
    <t>https://podminky.urs.cz/item/CS_URS_2025_01/612311191</t>
  </si>
  <si>
    <t>5,645*2,0+1,26*2*2,87+2*1,8+2*0,45*1,06 "SO C 2. PP místnosti</t>
  </si>
  <si>
    <t>153</t>
  </si>
  <si>
    <t>612315122</t>
  </si>
  <si>
    <t>Vápenná omítka rýh štuková dvouvrstvá ve stěnách, šířky rýhy přes 150 do 300 mm</t>
  </si>
  <si>
    <t>763991284</t>
  </si>
  <si>
    <t>https://podminky.urs.cz/item/CS_URS_2025_01/612315122</t>
  </si>
  <si>
    <t>0,2*2*(4,13+2*2,25+2*2,81) "M 0.22-23, 1.27 po vybouraných stropech pro schodiště a výtah. šachtu</t>
  </si>
  <si>
    <t>0,25*(3,3+2*(3,88+3,72)) "M 2.01 vestavby jih+sever po vybouraném stropu</t>
  </si>
  <si>
    <t>154</t>
  </si>
  <si>
    <t>612315215</t>
  </si>
  <si>
    <t>Vápenná omítka jednotlivých malých ploch hladká na stěnách, plochy jednotlivě přes 1,0 do 4 m2</t>
  </si>
  <si>
    <t>-890275249</t>
  </si>
  <si>
    <t>https://podminky.urs.cz/item/CS_URS_2025_01/612315215</t>
  </si>
  <si>
    <t>3 "M 1.15, 1.18-19 přizdívky pod obklady</t>
  </si>
  <si>
    <t>2 "M 1.23-24</t>
  </si>
  <si>
    <t>1 "M 2.31 zazdívka z 1.01</t>
  </si>
  <si>
    <t>155</t>
  </si>
  <si>
    <t>612315223</t>
  </si>
  <si>
    <t>Vápenná omítka jednotlivých malých ploch štuková dvouvrstvá na stěnách, plochy jednotlivě přes 0,25 do 1 m2</t>
  </si>
  <si>
    <t>-327824725</t>
  </si>
  <si>
    <t>https://podminky.urs.cz/item/CS_URS_2025_01/612315223</t>
  </si>
  <si>
    <t xml:space="preserve">1 "M 1.19 přizdívka </t>
  </si>
  <si>
    <t>3*2 "M 1.03, 1.13 podezdívka pro lavice T118</t>
  </si>
  <si>
    <t>2 "M 2.28 nadpraží nových dveří</t>
  </si>
  <si>
    <t>2 "M 2.24/25 nad překladem</t>
  </si>
  <si>
    <t>156</t>
  </si>
  <si>
    <t>612315225</t>
  </si>
  <si>
    <t>Vápenná omítka jednotlivých malých ploch štuková dvouvrstvá na stěnách, plochy jednotlivě přes 1,0 do 4 m2</t>
  </si>
  <si>
    <t>-278117162</t>
  </si>
  <si>
    <t>https://podminky.urs.cz/item/CS_URS_2025_01/612315225</t>
  </si>
  <si>
    <t>2 "M 0.07/0.08 zazdívka otvoru</t>
  </si>
  <si>
    <t>1 "M 0.27 přizdívka u vybouraných schodů sever</t>
  </si>
  <si>
    <t>2 "M 0.34/0.35 zazdívka otvoru</t>
  </si>
  <si>
    <t>9 "M 1.15-20 přizdívky</t>
  </si>
  <si>
    <t xml:space="preserve">15  "M 1.02, 1.12-13 vybourané parapety oken do rajského dvora</t>
  </si>
  <si>
    <t>2 "M 2.18,2.27 "přizdívky</t>
  </si>
  <si>
    <t>1 "M 2.01 čelo klenby po vybouraném stropu vestavby sever</t>
  </si>
  <si>
    <t>1 "M 2.01 zazdívka do 1.31</t>
  </si>
  <si>
    <t>5 "1. NP zazdívky dveří</t>
  </si>
  <si>
    <t>5 "2. NP zazdívky dveří</t>
  </si>
  <si>
    <t>157</t>
  </si>
  <si>
    <t>612315302</t>
  </si>
  <si>
    <t>Vápenná omítka ostění nebo nadpraží štuková dvouvrstvá</t>
  </si>
  <si>
    <t>-1351470185</t>
  </si>
  <si>
    <t>https://podminky.urs.cz/item/CS_URS_2025_01/612315302</t>
  </si>
  <si>
    <t>2*5,9*(0,55+2*0,15) "M 0.30 uborané drážky pro oponu</t>
  </si>
  <si>
    <t>0,15*2*7*2,0 "M 1.15-20 pro osazení zárubní na staré zdivo</t>
  </si>
  <si>
    <t>2*(0,3+2*0,2)*15*0,545 "M 1.02, 1.12-13 vybourané parapety oken do rajského dvora</t>
  </si>
  <si>
    <t>2*0,15*(2*2,1+1,5)+0,75*(2*2,02+1,5) "M 2.01 dveře do M 2.24</t>
  </si>
  <si>
    <t>2,87*(2*1,0+0,6+0,3)+2,3*(0,2+0,6)+0,25*1,7 "M 2.01 do 2.024</t>
  </si>
  <si>
    <t>0,45*2*(0,4+2*0,2) "M 2.24/25 nadezdívka nad překladem</t>
  </si>
  <si>
    <t>9*1,45*(2*0,25+0,15) "M 3.01 dozdívka parapetů</t>
  </si>
  <si>
    <t>2,0*(2*0,15+0,25) "M 1.39</t>
  </si>
  <si>
    <t>0,7*(0,9+2*2,05)+0,15*2*(2*2,2+0,9) "M 2.46 nové dveře na pavlač</t>
  </si>
  <si>
    <t>2*0,15*1,3+0,1*0,8 "M 0.40</t>
  </si>
  <si>
    <t>158</t>
  </si>
  <si>
    <t>612315411</t>
  </si>
  <si>
    <t>Oprava vápenné omítky vnitřních ploch hladké, tl. do 20 mm stěn, v rozsahu opravované plochy do 10%</t>
  </si>
  <si>
    <t>-150180452</t>
  </si>
  <si>
    <t>https://podminky.urs.cz/item/CS_URS_2025_01/612315411</t>
  </si>
  <si>
    <t>1,5*(1,2+2*0,6) "M 2.07-08 pod obklady</t>
  </si>
  <si>
    <t>159</t>
  </si>
  <si>
    <t>612315412</t>
  </si>
  <si>
    <t>Oprava vápenné omítky vnitřních ploch hladké, tl. do 20 mm stěn, v rozsahu opravované plochy přes 10 do 30%</t>
  </si>
  <si>
    <t>1307638376</t>
  </si>
  <si>
    <t>https://podminky.urs.cz/item/CS_URS_2025_01/612315412</t>
  </si>
  <si>
    <t>2,15*2*(1,145+1,31) "M 0.15 pod oplechování Z23+Z24</t>
  </si>
  <si>
    <t>78,563+18,648 "M 0.18-19, 0.37-38 pod obklady viz mtž obkladů do 45ks/m2</t>
  </si>
  <si>
    <t>24,894+25,337 "M 1.08, 1.21-25 pod obklady viz mtž obkladů do 45ks/m2</t>
  </si>
  <si>
    <t>7,36 "M 1.31 pod obklady viz mtž obkladů do 45ks/m2</t>
  </si>
  <si>
    <t>34,645 "M 2.20, 2.29-34 pod obklady viz mtž. obkladů</t>
  </si>
  <si>
    <t>7,35+13,503+33,553 "SO B pod obklady viz mtž. obkladů na staré zdivo</t>
  </si>
  <si>
    <t>15,967+20,405+3,057 "SO C pod obklady viz mtž. obkladů na staré zdivo</t>
  </si>
  <si>
    <t>160</t>
  </si>
  <si>
    <t>612315413</t>
  </si>
  <si>
    <t>Oprava vápenné omítky vnitřních ploch hladké, tl. do 20 mm stěn, v rozsahu opravované plochy přes 30 do 50%</t>
  </si>
  <si>
    <t>697100046</t>
  </si>
  <si>
    <t>https://podminky.urs.cz/item/CS_URS_2025_01/612315413</t>
  </si>
  <si>
    <t>pod obklady</t>
  </si>
  <si>
    <t>2,1*(2*(1,635+1,78)+1,86+1,965+0,15) "M 0.17, 0.20</t>
  </si>
  <si>
    <t>7,35+13,503 "M 1.32, 37, 42</t>
  </si>
  <si>
    <t>komíny v prostorech půdy</t>
  </si>
  <si>
    <t xml:space="preserve">2*4,0*(3*(1,3+0,75)+0,65+0,75) "východní křídlo </t>
  </si>
  <si>
    <t xml:space="preserve">4,0*2*(0,8+0,7+0,95+0,75) "konvent sever </t>
  </si>
  <si>
    <t xml:space="preserve">4,0*(4*0,5+2*(0,8+0,6)) "SO 02 obj. B </t>
  </si>
  <si>
    <t xml:space="preserve">4,0*2*(0,8+0,55) "SO 03 obj. C </t>
  </si>
  <si>
    <t>161</t>
  </si>
  <si>
    <t>612315416</t>
  </si>
  <si>
    <t>Oprava vápenné omítky vnitřních ploch hladké, tl. do 20 mm, s celoplošným přeštukováním, tl. štuku do 3 mm stěn, v rozsahu opravované plochy do 10%</t>
  </si>
  <si>
    <t>1167347649</t>
  </si>
  <si>
    <t>https://podminky.urs.cz/item/CS_URS_2025_01/612315416</t>
  </si>
  <si>
    <t>2*4,7*(7,6+3,3)/2+3,125+3,125*(7,6+3,3)+2*1,3*5,0-(1,52*2,72+1,35*4,05) "A 1. PP schodiště z kamenné ul.</t>
  </si>
  <si>
    <t>2,45*(2*(0,69+2,015+1,25+0,6+7,355+2,45+2,81+0,73)+0,5+1,5-(1,94+1,45+0,9+0,3))+2,2*(2*0,72+1,815+1,73)-(2*2,0*0,8+2*1,5*2,4) "M 0.16</t>
  </si>
  <si>
    <t>(2,45-2,1)*(2*(1,65+1,175)+2,115+0,37+1,85+1,15)+(2,33-2,1)*(2*(2,355+3,73+1,85)+2,06-0,8) "M 0.18+19 nad obklady</t>
  </si>
  <si>
    <t>(4,0-2,5)*(2*4,07+9,91)+2,54*(0,895+1,405+2*0,28)+2*1,055*2,505 "M 0.27 nad obložením</t>
  </si>
  <si>
    <t>(6,915-2,93)*(9,65+2*(24,405-6,6))+1,1*9,65-5*0,9*2,4 "M 0.29 nad obložením</t>
  </si>
  <si>
    <t>(1,465+0,85)*(14,2+5,9+1,57+1,6) "M 0.29 balkón. zábradlí obě strany</t>
  </si>
  <si>
    <t xml:space="preserve">6,49*(9,63+6,29+2,6+4,555+2,75+2,845)+2*0,55*5,25+0,6*(1,0+2*2,645)-(6,83*5,25+0,9*2,2+0,8*2,0) "M 0.30 </t>
  </si>
  <si>
    <t>0,85*(1,165+1,305+1,835+2*1,85)-0,8*(2*0,8+1,26)+2,8*2*(3,21+1,165+1,9)-0,8*0,8 "M 0.32-31 nad demontovaným obložením</t>
  </si>
  <si>
    <t>0,25*(5,24+4,965+3,12+3,33+3,075+2,835+1,465+1,275) "M 0.33 nad demontovaným obložením</t>
  </si>
  <si>
    <t>2,0*(2,13+1,205+0,55+0,925+1,35+1,19+1,035+3,8-0,8*(3*0,6+0,8+0,9)) "M 0.36 nad demontovaným obložením</t>
  </si>
  <si>
    <t>1,05*(1,075+0,935+1,415+0,695+0,9+2,0+0,925+0,935)+3*(2*1,2*1,3)+(1,075+0,935+0,75)*1,3 "M 0.37-38</t>
  </si>
  <si>
    <t>-14,333 "A bouraný komín od KGJ 1. + 2. NP</t>
  </si>
  <si>
    <t>3,02*(2*(24,0+23,375+24,0-2,8+0,34+2,755+0,38+23,375-0,15+3,18+0,36+2,805+5*0,36+16*1,15)+4*2*0,9*2,0) "plocha stěn</t>
  </si>
  <si>
    <t>-(15*1,39*2,74+1,75*2,35+2*1,7*2,75+3*1,7*2,55+0,9*2,02+1,4*3,525+1,2*2,7+1,75*2,7+1,85*2,75+1,4*2,31+1,1*2,18+1,3*3,4+2*0,6*(2*0,6+2,3)) "otvory</t>
  </si>
  <si>
    <t>2,2*(4*2,44+2*(2,075+2,29)) "schodiště z M 1,02 do 2. NP</t>
  </si>
  <si>
    <t>2*(3,05*(34,895+2,85+0,48+2*0,89+4*0,845)+5*0,6*1,46)-(7*1,1*2,0+3,31*3,05+1,7*(2*2,7+3*2,5)+1,38*2,25+2,43*3,7+1,395*3,3+1,35*(3*1,02+1,12)) "M 1.03</t>
  </si>
  <si>
    <t>3,05*(2*(6,8+4,395)+0,5) "schodiště z M 1.03 do 2. NP</t>
  </si>
  <si>
    <t>2,37*2*(7,145+16,5)+2*(8*0,9*4,11)+2,38*(1,0+1,2)-(4*1,37*2,4+2*1,3*2,1+1,4*2,31) "M 1.04</t>
  </si>
  <si>
    <t>2,68*2*(3,1+0,15+0,5+3*3,4+0,4+2*0,55+2*(0,45+0,49)+2,77+6,15+0,5+6*4,7+0,95)+5*1,15*3,05+5*1,0*3,5-(6*1,1*2,0+6*1,05*1,75+2,25*1,75) "M 1.15-20</t>
  </si>
  <si>
    <t>2*(1,15*3,55+0,95*3,13+0,88*2,84) "M 1.15-20</t>
  </si>
  <si>
    <t>-(1,55*2,4+1,95*2,4+1,55*1,5+1,6*1,5+2,0*(1,35+2*1,2)+2,1*2,3+2,0*2,5+1,37*(5*1,2+2,4)) "M 1.15-20</t>
  </si>
  <si>
    <t>2*((3,5+2,66)/2*4,395+2,66*1,285+1,15*1,415)+3,2*2,66-1,1*2,0 "pod schodištěm vedle M 1.15</t>
  </si>
  <si>
    <t>2,05*3,37+2*5,865*1,7 "M 1.28 nad obložením</t>
  </si>
  <si>
    <t>6,84*2*(3,3+39,185)+2*1,0*2,07+2*0,62*2,92 "M 2.01</t>
  </si>
  <si>
    <t>-(7*1,1*2,02+1,105*2,02+5*1,1*2,85+2*1,4*2,85+3,06*3,4+1,55*2,0+1,5*2,07+2,279*2,07+1,02*1,51+9*1,45*1,6) "M 2.01</t>
  </si>
  <si>
    <t>"M 2.02, 2.09-10</t>
  </si>
  <si>
    <t>2,08*(20,12+4*3,755+3*3,78+2*19,145+22,475+19,17+16,77+0,8*2*12*2,95)+2,5*(0,94+1,98)+2*1,0*2,12+2,0*(1,05+0,9)</t>
  </si>
  <si>
    <t>-(2,0*(4*0,8+1,1+1,55+1,24+1,45)+3*1,1*2,8+3,17*(1,75+1,85)+12*1,45*1,95) otvory</t>
  </si>
  <si>
    <t>3,63*2*(7,64+1,75)+2*0,805*2,59-(1,6*2,1+1,415*2,0+0,7*2,1) "M 2.03-04</t>
  </si>
  <si>
    <t>1,71*(2*(5,85+3,55+2,5*5,82)+9,35+8,7+6,0)+2*(5*0,8*2,94+3*0,5*2,8+0,6*2,35)-(5*1,07*1,94+3*1,1*2,8+4*0,9*2,0+1,5*2,8+1,5*(1,2+2*0,6)) "M 2.06-08</t>
  </si>
  <si>
    <t>M 2.14-19, 2.27-29</t>
  </si>
  <si>
    <t>2,17*(2*(3,4+2*3,6+3,34+3,56+2,92+6,42+8*4,8)+3,285+3,405)+2*(0,4*(1,53+1,3)+0,5*1,31+0,3*1,3+0,25*1,75+0,55*2,0+0,43*0,83) "plochy</t>
  </si>
  <si>
    <t>2*(7*0,75*2,87+8*1,0*2,92+0,8*2,14+0,6*2,87) "ostění</t>
  </si>
  <si>
    <t>-(7*1,1*2,02+7*1,2*2,92+2,4*2,92+1,05*1,8+2,14*(1,7+1,15)+2,0*1,35+2,05*1,1+1,8*3,0) "otvory</t>
  </si>
  <si>
    <t>2,135*(1,6+1,15+2,155+2*0,4+1,75+3*0,9+0,705+1,65+1,35+1,6+1,65+1,495+1,745+2*2,87*0,66)-(2*0,8+34,645) "M 2.20, 2.29-34</t>
  </si>
  <si>
    <t>2,05*2*(3,815+4,655)+0,75*2*2*2,89-(1,1*2,0+1,03*1,55) "M 2.21-23</t>
  </si>
  <si>
    <t>2*(2,05*(2,85+3,705+0,57)+0,6*1,88+0,75*3,1+0,75*2,02)-(1,4*2,02+1,2*2,02+1,1*1,9) "M 2.24</t>
  </si>
  <si>
    <t>2,97*(2*(39,85+1,2+1,37)+3,3)+2*0,65*2,45+2*(9*0,9*1,87+0,9*2,15+0,7*2,42)-(9*1,45*1,6+2,8*(7*1,0+1,005+1,1)) "M 3.01</t>
  </si>
  <si>
    <t xml:space="preserve">2,87*2*(3,61+3,45+2*4,5+3,7+3,5+4,05+6,425+8*3,7)+2*(8*0,75*2,52+0,65*2,44+0,4*2,52)-(2,8*(8*1,0+1,1)+8*1,05*1,54+2*2,4*1,54) "M 3.02-09 </t>
  </si>
  <si>
    <t>M 2.38-45</t>
  </si>
  <si>
    <t>2,9*(4,7+2,77+3,04+3,88+1,15+2,615+2*(4,25+3,75+1,25+1,5+2,3+4,6+3,865+3,8+2*2,93+3,755+3,715+0,915+0,805+1,195+3*1,3)+2,79+3,7+3,21)</t>
  </si>
  <si>
    <t>2*(7*0,2*0,9+8*0,35*1,45+0,35*0,8+4*0,45*1,9+3*0,6*0,24*0,2*2,05)-(3*0,5*0,7+7*0,97*1,4+0,9*1,36+0,97*0,73+4*0,9*1,9)</t>
  </si>
  <si>
    <t>M 2.46-51, 58</t>
  </si>
  <si>
    <t>3,6*(4,66+3,825+4,0+4,71)+3,1*(3,47+3,49+5,59+6,2+5,2+5,295+4,635+5,575+3,805+4,19+4,09+1,225+1,9+1,8+0,3+1,35+1,655+2,305+2*2,9+1,4+2,1)</t>
  </si>
  <si>
    <t>2*(2*0,6*0,8+7*0,4*0,9+7*0,6*1,7+4*0,2*2,05)-(2*0,97*0,73+4*1,07*1,7+4*1,07*1,66+11*0,8*2,0+4*0,7*2,0+1,0*2,2+1,25*2,5)</t>
  </si>
  <si>
    <t>-33,553 "ker. obklady</t>
  </si>
  <si>
    <t>0,5*(1,99+2,055+1,7+2,125) "M 0.42-43</t>
  </si>
  <si>
    <t>3,0*(5,7+6,1+2,15+1,795+2*1,1+2,095)+2,61*(5,315+5,735+4,825+5,015)+2*(3*0,3*2,04+2*0,3*2,46+0,2*2,1)-(3*0,96*1,26+2*1,18*1,3+2*0,8*2,1) "1. NP</t>
  </si>
  <si>
    <t>3,0*(5,65+4,305-1,3+6,15+4,325+2*0,325+2,1)+2,66*(5,32+5,74+5,005+5,2)+2*0,3*(3*1,91+2*2,42)+0,2*2,1-(3*0,96+1,26+2*1,3*1,36+2*0,8*2,0)-21,225 "2. NP</t>
  </si>
  <si>
    <t>3,0*(4,325+2*0,325+2,1) "schodiště z 1. do 2. NP</t>
  </si>
  <si>
    <t>-(20,405+3,057) "1. + 2. NP ker. obklady</t>
  </si>
  <si>
    <t>162</t>
  </si>
  <si>
    <t>612315417</t>
  </si>
  <si>
    <t>Oprava vápenné omítky vnitřních ploch hladké, tl. do 20 mm, s celoplošným přeštukováním, tl. štuku do 3 mm stěn, v rozsahu opravované plochy přes 10 do 30%</t>
  </si>
  <si>
    <t>-121298487</t>
  </si>
  <si>
    <t>https://podminky.urs.cz/item/CS_URS_2025_01/612315417</t>
  </si>
  <si>
    <t>2*(1,3*(9,305+2,21+1,48+0,9+(0,94+0,815)/2+1,28+1,155)+1,1*1,1*3,142/2)+3,142*(0,82*0,82+0,47*0,47)-(1,3*1,44+1,12*1,35) "M 0.01</t>
  </si>
  <si>
    <t>1,45*(2*5,05+1,29)+3,142*0,65*0,65/2+2,4*0,47+2,61*(1,57+3,49+3,145+1,4+1,73+1,23+1,265+0,625+2*1,0)+2*2,1*1,4 "M 0.02</t>
  </si>
  <si>
    <t>-(2*1,0*2,0+2,0*(1,6+1,4)) "M 0.2</t>
  </si>
  <si>
    <t>1,8*2*(3,1+3,16+2*4,65+0,9+1,1+0,75)+4*1,4*2,23+4*3,142*1,4*1,4/2-(2*1,12*2,0+1,8*(1,4+1,9+0,7*2,0)) "M 0.03 - 0.04</t>
  </si>
  <si>
    <t>2*2,0*(3,425+2,65)+2,0*1,35+2*0,75*2,0+2*(3,142*(1,5*1,5+1,1*1,1))-(0,7*2,0+7,26) "M 0.05 + 0.06</t>
  </si>
  <si>
    <t>2,6*2*(2*3,1+2,95+2,42)+2,1*2*(1,03+1,16)+2*0,43*2,852*1,06*2,1+3,55*(2,7+2,65+2*(3,1+0,79))-(1,2*2,0+2*0,8+2,0+0,75*2,0+1,4*2,1) "M 0.08-0.09, 0.21</t>
  </si>
  <si>
    <t>2,48*2*(2,15+1,25+0,3+1,15+1,385+2*0,18)-(2,0*2*0,8+1,25*2,05) "M 0.14</t>
  </si>
  <si>
    <t>(3,67+0,175)*(2,345+2*(6,725+0,75+5,65)+0,67)+2,19*(2*(1,95+1,8+2,2+2,4+0,155+1,45)-(1,8+2,465))+2*0,79*2,09-2,0*0,6 "M 0.15</t>
  </si>
  <si>
    <t>2,92*(2,81+2*1,53)+3,5*(2,81+2*2,7)+2*1,16*2,15-1,17*2,15 "M 0.23</t>
  </si>
  <si>
    <t>1,7*(2*(5,9+4,7+1,17+0,5)+1,345+1,55)-(1,25*2,35+2,2*1,88+2,7*1,7) "M 0.24</t>
  </si>
  <si>
    <t>2,25*2*(6,04+2,85)+2*(0,58*2,4+(0,52+0,735)/2*2,19+1,205*2,3+(1,435+1,505)/2*2,22)-(2,25*(2,7+2,25+2,465)) "M 0.25</t>
  </si>
  <si>
    <t>2,5*(4,07+9,91)+4,0*(1,81+5,15)+2,2*(2,945+0,8+0,69+1,8)+4,5*2,0/2-19,82 "M 0.27 pod demontovaným obložením</t>
  </si>
  <si>
    <t>2,93*(9,65+2*(24,405-6,6))+1,1*9,65-(0,36*6,81+2,0*2,0+2*1,8*2,0) "M 0.29 pod demontovaným obložením</t>
  </si>
  <si>
    <t>1,2*(1,165+1,305+1,835+2*1,85-2*0,8)+1,2*(2*(3,21+1,165+1,9)-(0,6+2*0,5)) "M 0.31-32 pod demontovaným obloženími</t>
  </si>
  <si>
    <t>2,0*(5,24+4,965+3,12+3,33+3,075+2,835+1,465+1,275-(1,66+1,2+2,015)) "M 0.33 pod demontovaným obložením</t>
  </si>
  <si>
    <t>3,2*(1,26+2,13+7,365+7,25)-2,0*(0,8+1,16) "M 0.35</t>
  </si>
  <si>
    <t>1,2*(2,13+1,205+0,55+0,925+1,35+1,19+1,035+3,8-(3*0,6+0,8+0,9)) "M 0.36 pod demontovaným obložením</t>
  </si>
  <si>
    <t>2*(2,25*(2,75+2,65+2,9+3,11+4*5,8)+5+0,85*3,56+2*0,65*3,56)+0,5*(1,39+3*2,44+0,3*2,04+0,15*2,11)+2,25*(6,14+5,865+5,955+5,38)</t>
  </si>
  <si>
    <t>-(4*1,0*1,95+1,22*2,14+2,0*(4*0,9+2*0,8)+2,13*(1,1+1,0))</t>
  </si>
  <si>
    <t>0,6*(0,45+1,235+2*(0,7+0,63+0,395+0,15+0,98+0,9+1,02+0,89+1,74)+2,2+0,9+1,545) "M 1.08, 1.21-23, 1.25</t>
  </si>
  <si>
    <t>0,93*(2*(1,27+1,6+1,22)+1,98+1,905) "M 1.24</t>
  </si>
  <si>
    <t>4,7*2*(3,35+3,5) "M 1.27 nové schodiště</t>
  </si>
  <si>
    <t>34,41 "M 1.28 pod obložením viz dmtž obložení stěn</t>
  </si>
  <si>
    <t xml:space="preserve">(4,0-1,35)*(1,575+2,74+0,83+0,925+0,6+1,665+0,69+1,635+0,15+2*0,335+0,4) "M 1.29 </t>
  </si>
  <si>
    <t>2,71*(3,73+2,0+1,38+2,3+4,04+1,36+1,25+0,52+0,37+0,63+0,75+3,14*3,4/4)+6*0,92*1,0-3*0,7*0,8 "M 1.31</t>
  </si>
  <si>
    <t>-2,0*(2,3+1,38) "M 1.31 obklady</t>
  </si>
  <si>
    <t xml:space="preserve">2,92*2*(1,25+3,69+3,88+3,3)+2*0,62*1,51-(1,02*1,51+1,105*2,02+2,425*2,87) "M 2.01  vestavba jih a promítací místnost</t>
  </si>
  <si>
    <t>2*((3,6+2,4)/2*2,66+2,4*(2*2,5+1,85))+2*0,9*2,4-(1,73*3,17+1,1*2,4) "2. NP schodiště z M 2.02 na půdu</t>
  </si>
  <si>
    <t>3,55*2*(5,9+10,195)+2*(0,8*3*2,06+0,95*1,2+0,6*1,2+0,3*2,1)-(0,95*1,11+2*1,18*2,06+1,51*2,1+3,0*3,0) "M 2.25</t>
  </si>
  <si>
    <t>1,55*(6,45+5,835+3,23+3,82)+2*(0,25*2,1+2*0,35*1,5+0,3*2,0)-(2,0*(1,0+0,8+0,9)+2*0,95*1,46) "M 1.32</t>
  </si>
  <si>
    <t>2,35*(2,365+2,18+1,25+1,25)+2*0,4*2,0+2,1*(2*4,15+1,2+1,65)+2*0,4*2,0-(2,0*(2*0,8+0,9+0,95)+2*0,9*2,1) "M 1.33-34</t>
  </si>
  <si>
    <t>2,2*(2*3,555+3,75)+2,7*(2,1+2*0,9+1,3+1,4)-(2*2,0*0,8+2*0,98*1,46+7,35) "M 1.35-37</t>
  </si>
  <si>
    <t>1,56*(3,99+2*10,225+3,39+1,525+1,675+0,35)+2*(0,5*2,0+2*0,35*1,45+0,15*2,0/2)-(2,0*0,8+2*0,93*1,36+0,9*2,0+17,36) "M 1.38-39</t>
  </si>
  <si>
    <t xml:space="preserve">2,2*(3,0+2,26+1,8+0,5)+3,1*(3,1+3,85+1,7+1,35+1,3+0,9) "schodiště </t>
  </si>
  <si>
    <t>SO C M 0.39-41, 44</t>
  </si>
  <si>
    <t>2,6*(2*(5,4+0,65)+1,16)+1,55*(5,64+5,76)+1,745*1,99+1,59*(4,545+1,68+1,03+2,02)+(3,07+2,91)*2,0+2,65*(2,655+2,5+5,4+5,3) "plochy stěn</t>
  </si>
  <si>
    <t>0,5*(1,275+2*1,33)+0,4*2*2,1+2*0,3*(1,2+2*1,57)+2*0,2*(1,1+2*1,48) "ostění</t>
  </si>
  <si>
    <t>-(1,1*1,3+2*1,1*1,48+2*1,2*1,57+2,0*(2*0,7+3*0,8)+1,31*2,0+1,0*2,0) "otvory</t>
  </si>
  <si>
    <t>163</t>
  </si>
  <si>
    <t>612315418</t>
  </si>
  <si>
    <t>Oprava vápenné omítky vnitřních ploch hladké, tl. do 20 mm, s celoplošným přeštukováním, tl. štuku do 3 mm stěn, v rozsahu opravované plochy přes 30 do 50%</t>
  </si>
  <si>
    <t>1487095975</t>
  </si>
  <si>
    <t>https://podminky.urs.cz/item/CS_URS_2025_01/612315418</t>
  </si>
  <si>
    <t>2,6*2*(4,6+3,175+0,72)+2*0,5*2,0+1,4*2*2,85-(1,1*1,88+0,9*2,0+0,75*1,87) "A M 0.07</t>
  </si>
  <si>
    <t>2*(2,25*2,915+1,05*11,94)+2,61*1,13+3,142*1,2*1,2-2,0*0,8 "M 0.10</t>
  </si>
  <si>
    <t xml:space="preserve">2,0*(2*(3,095+3,59+1,03+6,045)+1,785+0,415+1,3+0,485-(2*1,3+1,4+2*0,8))+2*0,9*2,0 "M 0.11 </t>
  </si>
  <si>
    <t>3,55*(2*3,87+1,8)+(3,55-2,1)*(2*(1,635+1,78)+1,86+1,96)+4,0*(1,0+2*2,32+0,8+0,705+0,18+1,405+1,035+1,455)+0,705*1,0-2,0*0,7 "M 0.17, 0.20, 0.28</t>
  </si>
  <si>
    <t>4,0*(4,67+2*1,71)-2,0*0,6 "M 0.26</t>
  </si>
  <si>
    <t>2,45*2*(6,9+11,8)+2,62*2*(0,7+1,1+0,9)+2*(1,1*2,76+0,25*2,755+0,99*3,37+2*(0,25*1,32+0,95*0,955))-(1,16*2,7+0,8*2,0+2*1,1*2,15+2*1,1*1,5) "M 0.34</t>
  </si>
  <si>
    <t>1,17*(6,57+6,36+4,835+4,675+4,6+4,55+2,15+2,1+2*0,55-(2*1,0+1,74+1,5))+2*(0,55*2,13+0,5*1,65+0,5*2,63)-13,503 "M 1.41-43</t>
  </si>
  <si>
    <t>2,5*(3,2+2,91+0,3+1,45)-0,8*2,0 "M 1.40</t>
  </si>
  <si>
    <t>164</t>
  </si>
  <si>
    <t>612335413</t>
  </si>
  <si>
    <t>Oprava cementové omítky vnitřních ploch hladké, tl. do 20 mm, stěn, v rozsahu opravované plochy přes 30 do 50%</t>
  </si>
  <si>
    <t>2044170921</t>
  </si>
  <si>
    <t>https://podminky.urs.cz/item/CS_URS_2025_01/612335413</t>
  </si>
  <si>
    <t>1,05*2*(1,87+2,06) "A M 0.07 stávající šachta vstupu CZT</t>
  </si>
  <si>
    <t>165</t>
  </si>
  <si>
    <t>615142002</t>
  </si>
  <si>
    <t>Pletivo vnitřních ploch v ploše nebo pruzích, na plném podkladu sklovláknité upevněné provizorním přichycením nosníků</t>
  </si>
  <si>
    <t>-437063877</t>
  </si>
  <si>
    <t>https://podminky.urs.cz/item/CS_URS_2025_01/615142002</t>
  </si>
  <si>
    <t>(33+12)*(1,4*2*0,2+0,9*0,06) "překlady N02-03</t>
  </si>
  <si>
    <t>2*0,25*1,8+0,3*1,5 "M 0.24 překlad N04</t>
  </si>
  <si>
    <t>0,9*(2,3+1,9)/2+0,25*(3,8+3,2) " překlady N11</t>
  </si>
  <si>
    <t>2*0,2*(7*1,5+3*1,2+3*1,4+2,3+1,8+1,75)+0,06*(2*0,9+3*0,7)+0,115*(3*0,9+1,2)+0,07*(3*0,8+1,7) "překlady N14-19</t>
  </si>
  <si>
    <t>2*0,2*2,3+2*0,1*0,8 "SO C M 1.44 překlad N18</t>
  </si>
  <si>
    <t>3*(2*0,2*1,3+0,1*(2*0,7+0,8)) "SO C 1. PP překlady N17</t>
  </si>
  <si>
    <t>0,4*1,5+2*0,2*1,95 "SO A M 2.24 překlad N20</t>
  </si>
  <si>
    <t>166</t>
  </si>
  <si>
    <t>617311121</t>
  </si>
  <si>
    <t>Omítka vápenná vnitřních ploch nanášená ručně jednovrstvá hladká, tloušťky do 10 mm uzavřených nebo omezených prostor světlíků nebo výtahových šachet</t>
  </si>
  <si>
    <t>-1671445412</t>
  </si>
  <si>
    <t>https://podminky.urs.cz/item/CS_URS_2025_01/617311121</t>
  </si>
  <si>
    <t>5,5*2*(1,84+0,9)-1,245*2,5 "M 0.13 venkovní šachta výtahu do uhelny</t>
  </si>
  <si>
    <t>167</t>
  </si>
  <si>
    <t>619991005</t>
  </si>
  <si>
    <t>Zakrytí vnitřních ploch před znečištěním PE fólií včetně pozdějšího odkrytí stěn nebo svislých ploch</t>
  </si>
  <si>
    <t>276268258</t>
  </si>
  <si>
    <t>https://podminky.urs.cz/item/CS_URS_2025_01/619991005</t>
  </si>
  <si>
    <t>368,653 "okna, vchodové dveře</t>
  </si>
  <si>
    <t>168</t>
  </si>
  <si>
    <t>619991011</t>
  </si>
  <si>
    <t>Zakrytí vnitřních ploch před znečištěním PE fólií včetně pozdějšího odkrytí samostatných konstrukcí a prvků</t>
  </si>
  <si>
    <t>-1424737347</t>
  </si>
  <si>
    <t>https://podminky.urs.cz/item/CS_URS_2025_01/619991011</t>
  </si>
  <si>
    <t>2,0 "1. NP epitaf</t>
  </si>
  <si>
    <t>32,0*1,1 "zábradlí pavlače</t>
  </si>
  <si>
    <t>169</t>
  </si>
  <si>
    <t>619996117</t>
  </si>
  <si>
    <t>Ochrana stavebních konstrukcí a samostatných prvků včetně pozdějšího odstranění obedněním z OSB desek podlahy</t>
  </si>
  <si>
    <t>1512064661</t>
  </si>
  <si>
    <t>https://podminky.urs.cz/item/CS_URS_2025_01/619996117</t>
  </si>
  <si>
    <t>126,4+20,6+18,4 "podlahy skladba P04</t>
  </si>
  <si>
    <t>1,85*(2,44+2,075+2,29+2,74+4,69) "M 1.02 schodiště do 2. NP</t>
  </si>
  <si>
    <t>1,4*(3,96+4,3+4,69)+3,2*1,4 "M 1.03 schodiště do 2. NP</t>
  </si>
  <si>
    <t>15*1,95*0,35 "M 1.13 kamenné parapety v ambitu M42</t>
  </si>
  <si>
    <t>126,4+20,6+18,4 " podlahy skladba P04</t>
  </si>
  <si>
    <t>2*1,4*3,4+0,4*1,2+1,4*(12,7-8,81) "M 2.01 schodiště do 3. NP</t>
  </si>
  <si>
    <t>192,9-57,9 "podlahy skladba P04</t>
  </si>
  <si>
    <t>21,2+14,3+20,9+26,6 "podlahy skladba P04</t>
  </si>
  <si>
    <t>30,92 "pavlač</t>
  </si>
  <si>
    <t>170</t>
  </si>
  <si>
    <t>619996147</t>
  </si>
  <si>
    <t>Ochrana stavebních konstrukcí a samostatných prvků včetně pozdějšího odstranění geotextilií zakrytím podlahy</t>
  </si>
  <si>
    <t>-941819260</t>
  </si>
  <si>
    <t>https://podminky.urs.cz/item/CS_URS_2025_01/619996147</t>
  </si>
  <si>
    <t>654,348 "viz ochrana OSB</t>
  </si>
  <si>
    <t>171</t>
  </si>
  <si>
    <t>622135001</t>
  </si>
  <si>
    <t>Vyrovnání nerovností podkladu vnějších omítaných ploch maltou, tl. do 10 mm vápenocementovou stěn</t>
  </si>
  <si>
    <t>1370920013</t>
  </si>
  <si>
    <t>https://podminky.urs.cz/item/CS_URS_2025_01/622135001</t>
  </si>
  <si>
    <t>45,587 "vnější schodiště staré zdivo</t>
  </si>
  <si>
    <t>172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</si>
  <si>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</si>
  <si>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</si>
  <si>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1453683185</t>
  </si>
  <si>
    <t>https://podminky.urs.cz/item/CS_URS_2025_01/622135091</t>
  </si>
  <si>
    <t>2*45,587 "vnější schodiště staré zdivo</t>
  </si>
  <si>
    <t>173</t>
  </si>
  <si>
    <t>622311141</t>
  </si>
  <si>
    <t>Omítka vápenná vnějších ploch nanášená ručně dvouvrstvá, tloušťky jádrové omítky do 15 mm a tloušťky štuku do 3 mm štuková stěn</t>
  </si>
  <si>
    <t>-461461596</t>
  </si>
  <si>
    <t>https://podminky.urs.cz/item/CS_URS_2025_01/622311141</t>
  </si>
  <si>
    <t>2,0*(1,0+2,385-0,695)+1,05*1,43 "světlík</t>
  </si>
  <si>
    <t>174</t>
  </si>
  <si>
    <t>622321141</t>
  </si>
  <si>
    <t>Omítka vápenocementová vnějších ploch nanášená ručně dvouvrstvá, tloušťky jádrové omítky do 15 mm a tloušťky štuku do 3 mm štuková stěn</t>
  </si>
  <si>
    <t>-1709633965</t>
  </si>
  <si>
    <t>https://podminky.urs.cz/item/CS_URS_2025_01/622321141</t>
  </si>
  <si>
    <t>4,285*(1,385+1,022+0,15+0,79+4,8+2,765+1,49)+2*(3,85*(1,625+4,285)/2+1,4*1,47+(2,2+0,34)*1,525) "nové zdivo</t>
  </si>
  <si>
    <t>4,285*(0,6+1,42+1,82+1,345+2,2+1,74+0,25+1,24+1,17)+2*0,36*2,3-(1,2*2,3+1,17*2,4) "staré zdivo</t>
  </si>
  <si>
    <t>175</t>
  </si>
  <si>
    <t>622325257</t>
  </si>
  <si>
    <t>Oprava vápenné omítky s celoplošným přeštukováním vnějších ploch stupně členitosti 1, v rozsahu opravované plochy přes 50 do 65%</t>
  </si>
  <si>
    <t>452067367</t>
  </si>
  <si>
    <t>https://podminky.urs.cz/item/CS_URS_2025_01/622325257</t>
  </si>
  <si>
    <t>8,57*(2,385+2,6+2*5,72)+2*(2,6*0,95+2,51*1,9)-(2,385*2,0+2*1,0*2,0+2*1,0*2,07+1,005*1,43+2*1,1*1,9+1,18*2,06) "SVĚTLÍK</t>
  </si>
  <si>
    <t>176</t>
  </si>
  <si>
    <t>623645001</t>
  </si>
  <si>
    <t>Kamenické opracování pemrlováním povrchu pohledového betonu nebo tvrdého kamene pilířů nebo sloupů</t>
  </si>
  <si>
    <t>-746879320</t>
  </si>
  <si>
    <t>https://podminky.urs.cz/item/CS_URS_2025_01/623645001</t>
  </si>
  <si>
    <t xml:space="preserve">2*(2*(0,25*(1,6+1,88)+0,09*(1,1+1,88))+3*(0,25*(1,62+1,35)+0,09*(1,12+1,35))+0,25*(2,675/2+1,5*2,0)+2*0,12*(1,0+2,0)) "ostění oken M12, M14-15, </t>
  </si>
  <si>
    <t>0,25*(2,0+2*2,86)+0,15*2*(1,5+2,86)+2*(0,25*(2,8+1,88)+2*0,15*(1,1+1,88))+0,1*1,88 "ostění okna a dveří M10-11</t>
  </si>
  <si>
    <t>3*(2*0,2*4*0,6+3,14*0,5*2,05) "M 0.34 sloupy</t>
  </si>
  <si>
    <t xml:space="preserve">3*2,65*(0,153+0,3) "M 0.14 schodišťové stupně </t>
  </si>
  <si>
    <t>0,25*2*(2*(2,75+1,75))+2*0,15*1,75+0,25*2*7*(1,55+1,75)+1,0*1,5+0,5*0,5*3,14/2-(0,6*1,25+0,3*0,3*3,14/2)+1,25*3,14*1,0/2+4*3,14*0,5*0,5/4 "M16-18</t>
  </si>
  <si>
    <t>0,25*2*(3*(1,5+1,95)+1,5*1,72+3,1+1,5*1,55+3,24)+0,2*2*(2*1,22+2,14+0,96+2*1,05+2,14+1,1) "M24-26</t>
  </si>
  <si>
    <t>0,25*(2*(1,5*+1,5+2,0)+2*2,59+1,19)+0,2*(2*2,09+1,19)+0,3*1,19+15*0,4+0,3*40,25 "M35, 39, 42, 47</t>
  </si>
  <si>
    <t>4*(0,12*2*1,185+0,2*0,98) "ostění přikládacích otvorů M40</t>
  </si>
  <si>
    <t>2,31*(0,45+2*0,05)+2,51*(0,705+2*0,05)+0,25*2*(2,59+2,07)+0,09*2,07) "světlík stříška rampochu M41 + ostění M48</t>
  </si>
  <si>
    <t>0,25*2*(2*(2,75+1,88)+7*(1,55+1,75)+1,58+1,75+3,3+1,5+2*(1,6+1,9)+1,53+1,55+1,6+1,95+1,65+1,5+3*(1,5+2,0)) "ostění oken M19-21, M28, M30-34, M36</t>
  </si>
  <si>
    <t>0,25*2*(5*(1,67+1,94)+3*(1,85+1,5)+4*(1,87+2,4)+1,87+2,4+2*(1,5+1,95))+0,1*2*(1,37+2,4) "ostění oken M27, 29, 37-38</t>
  </si>
  <si>
    <t>7*(0,12*2*1,185+0,2*0,98) "ostění přikládacích otvorů M40</t>
  </si>
  <si>
    <t>2,31*(0,45+2*0,05)+2,51*(0,705+2*0,05) "světlík stříška rampochu M41</t>
  </si>
  <si>
    <t>0,25*2*(2*(2,75+1,54)+8*(1,55+1,54)) "ostění oken M22+23</t>
  </si>
  <si>
    <t>7*(0,12*2*1,125+0,2*0,98) "ostění přikládacích otvorů M40</t>
  </si>
  <si>
    <t>0,25*2*(6*(1,48+1,46)+1,43+1,36+1,45/2+2,0+1,5/2+2,0)+0,2*(0,95+2*2,0) "1. NP</t>
  </si>
  <si>
    <t>2*(2*0,25+0,245+0,27) "nákolky M4</t>
  </si>
  <si>
    <t>0,25*(1,4+2*2,0) "M 1.32/33 ostění zazděných dveří</t>
  </si>
  <si>
    <t>0,25*(8*2*(1,5+1,4)+4*(1,4+2*1,9))+4*0,2*(0,9+2*1,85) "2. NP</t>
  </si>
  <si>
    <t>0,3*1,2+0,3*(2*2,2+1,2)+0,2*(2*1,78+1,2+0,18) "M 0.41 M2, 0.44 M1</t>
  </si>
  <si>
    <t>0,25*3*2*(1,46+1,26) "M 1.48 M3</t>
  </si>
  <si>
    <t>177</t>
  </si>
  <si>
    <t>629135099R</t>
  </si>
  <si>
    <t>Ukončovací vrstva koruny příčky š do 150 mm - štuková</t>
  </si>
  <si>
    <t>1281769746</t>
  </si>
  <si>
    <t>2*(0,15+1,93+0,65)+0,45+1,53+1,37+4*3,195+1,745+2,2+0,9+0,98 "M 1.08, 1.21-25 příčky do v 2400mm</t>
  </si>
  <si>
    <t>3,42+3,225+3,46+1,7+1,9+1,15+1,425+2*1,78+1,535+1,65+1,6 "M 2.20, 2.29-34</t>
  </si>
  <si>
    <t>178</t>
  </si>
  <si>
    <t>629135102</t>
  </si>
  <si>
    <t>Vyrovnávací vrstva z cementové malty pod klempířskými prvky šířky přes 150 do 300 mm</t>
  </si>
  <si>
    <t>-1736748567</t>
  </si>
  <si>
    <t>https://podminky.urs.cz/item/CS_URS_2025_01/629135102</t>
  </si>
  <si>
    <t>3*1,7 "M 1.13 pod parapety T118</t>
  </si>
  <si>
    <t>179</t>
  </si>
  <si>
    <t>629991011</t>
  </si>
  <si>
    <t>Zakrytí vnějších ploch před znečištěním včetně pozdějšího odkrytí výplní otvorů a svislých ploch fólií přilepenou lepící páskou</t>
  </si>
  <si>
    <t>-1758599835</t>
  </si>
  <si>
    <t>https://podminky.urs.cz/item/CS_URS_2025_01/629991011</t>
  </si>
  <si>
    <t>2,0+15,09/2+2*0,5*0,5+2*0,3*0,3*3,142+0,6*0,6+2*0,8*0,8+(9*0,6*0,8+3*0,6*1,0+6*0,86*1,16+0,83*1,03+3*0,97*0,73+3*0,5*0,7)/2+1,02*1,1 "okna</t>
  </si>
  <si>
    <t>(92,524-1,02*11,1+11,971+370,154+136,06+3,645)/2 "okna</t>
  </si>
  <si>
    <t>1,52*2,72+1,19*2,09+1,0*2,0+1,5*2,88+1,1*2,15+1,2*1,96+1,22*2,09+0,95*2,0+0,91*1,87+0,89*1,84+0,98*2,6+5*0,9*2,6+(0,8+0,7+0,8)*1,97+0,7*2,1 "dveře</t>
  </si>
  <si>
    <t>15,725+3,6+56,673+10,428+14,65+9,258+11,25+14,25+40,195+16,421+1,375 "kamenné prvky na fasádě</t>
  </si>
  <si>
    <t>180</t>
  </si>
  <si>
    <t>629995219</t>
  </si>
  <si>
    <t>Očištění vnějších ploch tryskáním křemičitým pískem nesušeným ( metodou torbo tryskání), povrchu betonového</t>
  </si>
  <si>
    <t>-1476780308</t>
  </si>
  <si>
    <t>https://podminky.urs.cz/item/CS_URS_2025_01/629995219</t>
  </si>
  <si>
    <t>13,175+1,25*(3,65+3,3) "SO B schodiště</t>
  </si>
  <si>
    <t>181</t>
  </si>
  <si>
    <t>631311114</t>
  </si>
  <si>
    <t>Mazanina z betonu prostého bez zvýšených nároků na prostředí tl. přes 50 do 80 mm tř. C 16/20</t>
  </si>
  <si>
    <t>1095821660</t>
  </si>
  <si>
    <t>https://podminky.urs.cz/item/CS_URS_2025_01/631311114</t>
  </si>
  <si>
    <t>0,05*(23,405+11,47) "venkovní schodiště podkladní beton v základ. pasech</t>
  </si>
  <si>
    <t>0,05*(0,36+0,25+1,94+0,255)*(2*0,25+1,75) "M 0.22 základ pro výtah podkladní beton</t>
  </si>
  <si>
    <t>182</t>
  </si>
  <si>
    <t>631311115</t>
  </si>
  <si>
    <t>Mazanina z betonu prostého bez zvýšených nároků na prostředí tl. přes 50 do 80 mm tř. C 20/25</t>
  </si>
  <si>
    <t>2041269305</t>
  </si>
  <si>
    <t>https://podminky.urs.cz/item/CS_URS_2025_01/631311115</t>
  </si>
  <si>
    <t>0,07*2,61*11,94 "M 0.10 pod cihelnou dlažbu</t>
  </si>
  <si>
    <t>0,07*74,4 "M 0.13</t>
  </si>
  <si>
    <t>0,07*11,4 "SO B M 2.45</t>
  </si>
  <si>
    <t>183</t>
  </si>
  <si>
    <t>631311116</t>
  </si>
  <si>
    <t>Mazanina z betonu prostého bez zvýšených nároků na prostředí tl. přes 50 do 80 mm tř. C 25/30</t>
  </si>
  <si>
    <t>-1456017433</t>
  </si>
  <si>
    <t>https://podminky.urs.cz/item/CS_URS_2025_01/631311116</t>
  </si>
  <si>
    <t>((93,282+1,166+1,036)/0,2+2,953/0,1)*0,07 "A 1. PP podlahy P02</t>
  </si>
  <si>
    <t xml:space="preserve">0,07*1,5*9,92 "M 0.27 nový strop </t>
  </si>
  <si>
    <t xml:space="preserve">0,07*152,39 "SO B 1. NP </t>
  </si>
  <si>
    <t>0,07*63,73 "SO C 1. PP</t>
  </si>
  <si>
    <t>184</t>
  </si>
  <si>
    <t>631311121</t>
  </si>
  <si>
    <t>Doplnění dosavadních mazanin prostým betonem s dodáním hmot, bez potěru, plochy jednotlivě do 1 m2 a tl. do 80 mm</t>
  </si>
  <si>
    <t>-1182574223</t>
  </si>
  <si>
    <t>https://podminky.urs.cz/item/CS_URS_2025_01/631311121</t>
  </si>
  <si>
    <t xml:space="preserve">(0,055+0,06)*1,0 "M 0.29  doplnění v sondě u jeviště</t>
  </si>
  <si>
    <t>0,05*0,8*0,8 "schodiště z ul. Kamenné - čisticí rohož</t>
  </si>
  <si>
    <t>185</t>
  </si>
  <si>
    <t>631311125</t>
  </si>
  <si>
    <t>Mazanina z betonu prostého bez zvýšených nároků na prostředí tl. přes 80 do 120 mm tř. C 20/25</t>
  </si>
  <si>
    <t>1274373351</t>
  </si>
  <si>
    <t>https://podminky.urs.cz/item/CS_URS_2025_01/631311125</t>
  </si>
  <si>
    <t>0,1*11,8 "M 0.23</t>
  </si>
  <si>
    <t>0,1*(23,73+1,856*2,87) "SO C 2. PP místnosti</t>
  </si>
  <si>
    <t>186</t>
  </si>
  <si>
    <t>631311136</t>
  </si>
  <si>
    <t>Mazanina z betonu prostého bez zvýšených nároků na prostředí tl. přes 120 do 240 mm tř. C 25/30</t>
  </si>
  <si>
    <t>877730627</t>
  </si>
  <si>
    <t>https://podminky.urs.cz/item/CS_URS_2025_01/631311136</t>
  </si>
  <si>
    <t xml:space="preserve">0,2*1,94*1,75 "M 0.22 pod výtah </t>
  </si>
  <si>
    <t>187</t>
  </si>
  <si>
    <t>631312121</t>
  </si>
  <si>
    <t>Doplnění dosavadních mazanin prostým betonem s dodáním hmot, bez potěru, plochy jednotlivě přes 1 m2 do 4 m2 a tl. do 80 mm</t>
  </si>
  <si>
    <t>-1781881113</t>
  </si>
  <si>
    <t>https://podminky.urs.cz/item/CS_URS_2025_01/631312121</t>
  </si>
  <si>
    <t>0,07*(1,53*(1,415+1,7)/2+0,7*0,9) "SO B M 2.46 zvýšená podlaha</t>
  </si>
  <si>
    <t>188</t>
  </si>
  <si>
    <t>631312131</t>
  </si>
  <si>
    <t>Doplnění dosavadních mazanin prostým betonem s dodáním hmot, bez potěru, plochy jednotlivě přes 1 m2 do 4 m2 a tl. přes 80 mm</t>
  </si>
  <si>
    <t>523035899</t>
  </si>
  <si>
    <t>https://podminky.urs.cz/item/CS_URS_2025_01/631312131</t>
  </si>
  <si>
    <t>0,1*1,17*1,77 "M 0.13 průchod</t>
  </si>
  <si>
    <t>0,15*(4,7*1,5+4,4*1,5+4,3+1,5) "A bouraný komín od KGJ podlahy nad doplněnou klenbou</t>
  </si>
  <si>
    <t>0,2*4,2*0,9 "M 0.13 sokl pod boiler</t>
  </si>
  <si>
    <t>0,2*1,42*1,6 "1. PP zrušený sklep schody</t>
  </si>
  <si>
    <t>0,4*0,8*(2,1+1,75)/2+0,25*0,1*2,8*0,3 "rajský dvůr schody do objektu</t>
  </si>
  <si>
    <t>189</t>
  </si>
  <si>
    <t>631319171</t>
  </si>
  <si>
    <t>Příplatek k cenám mazanin za stržení povrchu spodní vrstvy mazaniny latí před vložením výztuže nebo pletiva pro tl. obou vrstev mazaniny přes 50 do 80 mm</t>
  </si>
  <si>
    <t>1386947992</t>
  </si>
  <si>
    <t>https://podminky.urs.cz/item/CS_URS_2025_01/631319171</t>
  </si>
  <si>
    <t>8,187+51,657+0,147+0,211</t>
  </si>
  <si>
    <t>190</t>
  </si>
  <si>
    <t>631319173</t>
  </si>
  <si>
    <t>Příplatek k cenám mazanin za stržení povrchu spodní vrstvy mazaniny latí před vložením výztuže nebo pletiva pro tl. obou vrstev mazaniny přes 80 do 120 mm</t>
  </si>
  <si>
    <t>-549470297</t>
  </si>
  <si>
    <t>https://podminky.urs.cz/item/CS_URS_2025_01/631319173</t>
  </si>
  <si>
    <t>191</t>
  </si>
  <si>
    <t>631319175</t>
  </si>
  <si>
    <t>Příplatek k cenám mazanin za stržení povrchu spodní vrstvy mazaniny latí před vložením výztuže nebo pletiva pro tl. obou vrstev mazaniny přes 120 do 240 mm</t>
  </si>
  <si>
    <t>-1057008631</t>
  </si>
  <si>
    <t>https://podminky.urs.cz/item/CS_URS_2025_01/631319175</t>
  </si>
  <si>
    <t>2,918 "A bouraný komín od KGJ podlahy nad doplněnou klenbou</t>
  </si>
  <si>
    <t>192</t>
  </si>
  <si>
    <t>631351101</t>
  </si>
  <si>
    <t>Bednění v podlahách rýh a hran zřízení</t>
  </si>
  <si>
    <t>-53091360</t>
  </si>
  <si>
    <t>https://podminky.urs.cz/item/CS_URS_2025_01/631351101</t>
  </si>
  <si>
    <t>0,08*(4,605+1,96) "M 1.27 doplnění na odskočeném zdivu</t>
  </si>
  <si>
    <t>2*0,1*1,17 "M 0.13 průchod</t>
  </si>
  <si>
    <t>0,1*4*0,6 "SO C 2. PP drenážní šachta</t>
  </si>
  <si>
    <t>193</t>
  </si>
  <si>
    <t>631351102</t>
  </si>
  <si>
    <t>Bednění v podlahách rýh a hran odstranění</t>
  </si>
  <si>
    <t>-558525322</t>
  </si>
  <si>
    <t>https://podminky.urs.cz/item/CS_URS_2025_01/631351102</t>
  </si>
  <si>
    <t>194</t>
  </si>
  <si>
    <t>631362021-1</t>
  </si>
  <si>
    <t>Výztuž mazanin ze svařovaných sítí z drátů typu KARI Q188 6/150/150</t>
  </si>
  <si>
    <t>-992382687</t>
  </si>
  <si>
    <t xml:space="preserve">35,487/0,07*0,00303  "A 1. PP podlahy P02 Q188 6/150/150</t>
  </si>
  <si>
    <t>74,4*0,00303 "M 0.13</t>
  </si>
  <si>
    <t>2,918/0,15*0,00303 "A bouraný komín od KGJ podlahy nad doplněnou klenbou</t>
  </si>
  <si>
    <t>0,00303*11,8 "M 0.23</t>
  </si>
  <si>
    <t xml:space="preserve">0,00303*152,39 "SO B 1. NP </t>
  </si>
  <si>
    <t>0,00303*63,73 "SO C 1. PP</t>
  </si>
  <si>
    <t>0,00303*(23,73+1,856*2,87) "SO C 2. PP místnosti</t>
  </si>
  <si>
    <t>195</t>
  </si>
  <si>
    <t>631362021-2</t>
  </si>
  <si>
    <t>Výztuž mazanin ze svařovaných sítí z drátů typu KARI KA17 4/150/150</t>
  </si>
  <si>
    <t>-1330476142</t>
  </si>
  <si>
    <t>0,00135*2,61*11,94 "M 0.10 pod cihelnou dlažbu</t>
  </si>
  <si>
    <t>0,00135*1,17*1,77 "M 0.13 průchod</t>
  </si>
  <si>
    <t xml:space="preserve">0,00135*1,5*9,92 "M 0.27 nový strop </t>
  </si>
  <si>
    <t>0,00135*11,4 "SO B M 2.45</t>
  </si>
  <si>
    <t>0,00135*(1,53*(1,415+1,7)/2+0,7*0,9) "SO B M 2.46 zvýšená podlaha</t>
  </si>
  <si>
    <t>196</t>
  </si>
  <si>
    <t>632450122</t>
  </si>
  <si>
    <t>Potěr cementový vyrovnávací ze suchých směsí v pásu o průměrné (střední) tl. přes 20 do 30 mm</t>
  </si>
  <si>
    <t>-1547054603</t>
  </si>
  <si>
    <t>https://podminky.urs.cz/item/CS_URS_2025_01/632450122</t>
  </si>
  <si>
    <t>23,73+1,856*2,87 "SO C 2. PP místnosti</t>
  </si>
  <si>
    <t>197</t>
  </si>
  <si>
    <t>632450124</t>
  </si>
  <si>
    <t>Potěr cementový vyrovnávací ze suchých směsí v pásu o průměrné (střední) tl. přes 40 do 50 mm</t>
  </si>
  <si>
    <t>-1894213590</t>
  </si>
  <si>
    <t>https://podminky.urs.cz/item/CS_URS_2025_01/632450124</t>
  </si>
  <si>
    <t>0,3*15*1,39 "M 1.02, 1.12-13 vybourané parapety oken do rajského dvora</t>
  </si>
  <si>
    <t>198</t>
  </si>
  <si>
    <t>632450134</t>
  </si>
  <si>
    <t>Potěr cementový vyrovnávací ze suchých směsí v ploše o průměrné (střední) tl. přes 40 do 50 mm</t>
  </si>
  <si>
    <t>-1763710748</t>
  </si>
  <si>
    <t>https://podminky.urs.cz/item/CS_URS_2025_01/632450134</t>
  </si>
  <si>
    <t>26,6 "M 1.29</t>
  </si>
  <si>
    <t>199</t>
  </si>
  <si>
    <t>632451637</t>
  </si>
  <si>
    <t>Potěr pískocementový stupňů a schodnic tl. 30 mm tř. C 30</t>
  </si>
  <si>
    <t>-1013438617</t>
  </si>
  <si>
    <t>https://podminky.urs.cz/item/CS_URS_2025_01/632451637</t>
  </si>
  <si>
    <t>8,816+1,1*20 "SO C schody z 1. PP do 2. PP</t>
  </si>
  <si>
    <t>200</t>
  </si>
  <si>
    <t>632452431</t>
  </si>
  <si>
    <t>Doplnění cementového potěru na mazaninách a betonových podkladech (s dodáním hmot), hlazeného dřevěným nebo ocelovým hladítkem, plochy jednotlivě přes 1 m2 do 4 m2 a tl. přes 20 do 30 mm</t>
  </si>
  <si>
    <t>-2130936296</t>
  </si>
  <si>
    <t>https://podminky.urs.cz/item/CS_URS_2025_01/632452431</t>
  </si>
  <si>
    <t>0,75*0,7+1,6*0,7+0,9*1,06 "M 0.08 + 0.09 rampy u dveří</t>
  </si>
  <si>
    <t>1,17*1,77 "M 0.13 snížení podlahy průchodu</t>
  </si>
  <si>
    <t>3,7+2,8+1,8*2,86 "M 0.17, 0.20 snížení podlahy</t>
  </si>
  <si>
    <t>1,6*0,9 "M 0.27 schody sever</t>
  </si>
  <si>
    <t>1,69*0,7+0,3*0,9 "M 0.36 schody do 0.30</t>
  </si>
  <si>
    <t>(1,505+1,16)/2*0,9 "M 0.34 schody do 0.35</t>
  </si>
  <si>
    <t xml:space="preserve">3*1,7*0,3 "M 1.03/1.13 práh pod prosklenými stěnami do 1.13 </t>
  </si>
  <si>
    <t>0,54*4,605+0,6*2,5 "M 1.27 doplnění na odskočeném zdivu</t>
  </si>
  <si>
    <t>0,3*(0,53+0,27+0,52+2*0,3+0,55+4*1,3) "M 1.30 krácené a vybourané schody</t>
  </si>
  <si>
    <t>1,26*1,8+1,5*0,4 "M 2.24 po vybouraných schodech</t>
  </si>
  <si>
    <t>0,9*(1,9+2,3)/2 "M 2.01 vybouraný vstup do M 2.25</t>
  </si>
  <si>
    <t>201</t>
  </si>
  <si>
    <t>6324810099R</t>
  </si>
  <si>
    <t>Montáž separační vrstvy pod tepelnou izolaci z fólie</t>
  </si>
  <si>
    <t>-1304128196</t>
  </si>
  <si>
    <t xml:space="preserve">356,0 "pod tep. izolaci  na půdách skladby S 02 a S 03</t>
  </si>
  <si>
    <t>202</t>
  </si>
  <si>
    <t>28329089</t>
  </si>
  <si>
    <t>fólie PE vyztužená pro parotěsnou vrstvu (reakce na oheň - třída B) 210g/m2</t>
  </si>
  <si>
    <t>1875258038</t>
  </si>
  <si>
    <t>356,0 "pod tep. izolaci skladby S 02 a S 03</t>
  </si>
  <si>
    <t>356*1,1 'Přepočtené koeficientem množství</t>
  </si>
  <si>
    <t>203</t>
  </si>
  <si>
    <t>632481213</t>
  </si>
  <si>
    <t>Separační vrstva k oddělení podlahových vrstev z polyetylénové fólie</t>
  </si>
  <si>
    <t>-121408564</t>
  </si>
  <si>
    <t>https://podminky.urs.cz/item/CS_URS_2025_01/632481213</t>
  </si>
  <si>
    <t xml:space="preserve">152,39 "SO B 1. NP </t>
  </si>
  <si>
    <t>63,73 "SO C 1. PP</t>
  </si>
  <si>
    <t>204</t>
  </si>
  <si>
    <t>632481215</t>
  </si>
  <si>
    <t>Separační vrstva k oddělení podlahových vrstev z geotextilie 300g/m2</t>
  </si>
  <si>
    <t>-90253655</t>
  </si>
  <si>
    <t>https://podminky.urs.cz/item/CS_URS_2025_01/632481215</t>
  </si>
  <si>
    <t>2*152,39 "SO B 1. NP P16</t>
  </si>
  <si>
    <t>205</t>
  </si>
  <si>
    <t>632902111</t>
  </si>
  <si>
    <t>Příprava zatvrdlého povrchu betonových mazanin pro cementový potěr cementovým mlékem</t>
  </si>
  <si>
    <t>1864127575</t>
  </si>
  <si>
    <t>https://podminky.urs.cz/item/CS_URS_2025_01/632902111</t>
  </si>
  <si>
    <t>74,4 "M 0.13 podlaha</t>
  </si>
  <si>
    <t>206</t>
  </si>
  <si>
    <t>632902221</t>
  </si>
  <si>
    <t>Příprava zatvrdlého povrchu betonových mazanin pro cementový potěr spojovacím (adhezním) můstkem</t>
  </si>
  <si>
    <t>2080920146</t>
  </si>
  <si>
    <t>https://podminky.urs.cz/item/CS_URS_2025_01/632902221</t>
  </si>
  <si>
    <t>207</t>
  </si>
  <si>
    <t>635111215</t>
  </si>
  <si>
    <t>Násyp ze štěrkopísku, písku nebo kameniva pod podlahy se zhutněním ze štěrkopísku</t>
  </si>
  <si>
    <t>-766845405</t>
  </si>
  <si>
    <t>https://podminky.urs.cz/item/CS_URS_2025_01/635111215</t>
  </si>
  <si>
    <t>0,4*2,085+0,94 "2. NP podsyp pod podestovou desku</t>
  </si>
  <si>
    <t>208</t>
  </si>
  <si>
    <t>635211421</t>
  </si>
  <si>
    <t>Doplnění násypu pod podlahy a dlažby perlitem (s dodáním hmot), s udusáním a urovnáním povrchu násypu plochy jednotlivě přes 2 m2</t>
  </si>
  <si>
    <t>446819208</t>
  </si>
  <si>
    <t>https://podminky.urs.cz/item/CS_URS_2025_01/635211421</t>
  </si>
  <si>
    <t>0,1*11,4 "SO B M 2.45</t>
  </si>
  <si>
    <t>0,28*(1,53*(1,415+1,7)/2+0,7*0,9) "SO B M 2.46 zvýšená podlaha</t>
  </si>
  <si>
    <t>209</t>
  </si>
  <si>
    <t>635221421</t>
  </si>
  <si>
    <t>Doplnění násypů pod podlahy, mazaniny a dlažby škvárou (s dodáním hmot), s udusáním a urovnáním povrchu násypu plochy jednotlivě přes 2 m2</t>
  </si>
  <si>
    <t>998082885</t>
  </si>
  <si>
    <t>https://podminky.urs.cz/item/CS_URS_2025_01/635221421</t>
  </si>
  <si>
    <t>0,4*(4,7*1,5+4,4*1,5+4,3+1,5) "A bouraný komín od KGJ podlahy nad doplněnou klenbou</t>
  </si>
  <si>
    <t>210</t>
  </si>
  <si>
    <t>637211134</t>
  </si>
  <si>
    <t>Okapový chodník z dlaždic betonových do kameniva s vyplněním spár drobným kamenivem, tl. dlaždic 50 mm</t>
  </si>
  <si>
    <t>-1541063283</t>
  </si>
  <si>
    <t>https://podminky.urs.cz/item/CS_URS_2025_01/637211134</t>
  </si>
  <si>
    <t>0,3*23,0 "stěna velkého sálu - zahrada</t>
  </si>
  <si>
    <t>211</t>
  </si>
  <si>
    <t>637311131</t>
  </si>
  <si>
    <t>Okapový chodník z obrubníků betonových zahradních, se zalitím spár cementovou maltou do lože z betonu prostého</t>
  </si>
  <si>
    <t>1711469534</t>
  </si>
  <si>
    <t>https://podminky.urs.cz/item/CS_URS_2025_01/637311131</t>
  </si>
  <si>
    <t>23,0 "stěna velkého sálu - zahrada</t>
  </si>
  <si>
    <t>212</t>
  </si>
  <si>
    <t>642942111</t>
  </si>
  <si>
    <t>Osazování zárubní nebo rámů kovových dveřních lisovaných nebo z úhelníků bez dveřních křídel na cementovou maltu, plochy otvoru do 2,5 m2</t>
  </si>
  <si>
    <t>-2068423748</t>
  </si>
  <si>
    <t>https://podminky.urs.cz/item/CS_URS_2025_01/642942111</t>
  </si>
  <si>
    <t>213</t>
  </si>
  <si>
    <t>55331481</t>
  </si>
  <si>
    <t>zárubeň jednokřídlá ocelová pro zdění tl stěny 75-100mm rozměru 700/1970, 2100mm</t>
  </si>
  <si>
    <t>-1819362585</t>
  </si>
  <si>
    <t>1 "M 0.05</t>
  </si>
  <si>
    <t>214</t>
  </si>
  <si>
    <t>55331482</t>
  </si>
  <si>
    <t>zárubeň jednokřídlá ocelová pro zdění tl stěny 75-100mm rozměru 800/1970, 2100mm</t>
  </si>
  <si>
    <t>389499172</t>
  </si>
  <si>
    <t>1 "SO C M 0.39 pro D51</t>
  </si>
  <si>
    <t>215</t>
  </si>
  <si>
    <t>55331487</t>
  </si>
  <si>
    <t>zárubeň jednokřídlá ocelová pro zdění tl stěny 110-150mm rozměru 800/1970, 2100mm</t>
  </si>
  <si>
    <t>224345238</t>
  </si>
  <si>
    <t>1 "M 0.13 D83</t>
  </si>
  <si>
    <t>216</t>
  </si>
  <si>
    <t>642944121</t>
  </si>
  <si>
    <t>Osazení ocelových dveřních zárubní lisovaných nebo z úhelníků dodatečně s vybetonováním prahu, plochy do 2,5 m2</t>
  </si>
  <si>
    <t>-1899463902</t>
  </si>
  <si>
    <t>https://podminky.urs.cz/item/CS_URS_2025_01/642944121</t>
  </si>
  <si>
    <t>217</t>
  </si>
  <si>
    <t>55331430</t>
  </si>
  <si>
    <t>zárubeň jednokřídlá ocelová pro dodatečnou montáž tl stěny 75-100mm rozměru 600/1970, 2100mm</t>
  </si>
  <si>
    <t>-536095513</t>
  </si>
  <si>
    <t>1 "M 0.4 D81</t>
  </si>
  <si>
    <t>218</t>
  </si>
  <si>
    <t>55331432</t>
  </si>
  <si>
    <t>zárubeň jednokřídlá ocelová pro dodatečnou montáž tl stěny 75-100mm rozměru 800/1970, 2100mm</t>
  </si>
  <si>
    <t>1944902328</t>
  </si>
  <si>
    <t>1 "M 0.10 pro D61</t>
  </si>
  <si>
    <t>219</t>
  </si>
  <si>
    <t>642944221</t>
  </si>
  <si>
    <t>Osazení ocelových dveřních zárubní lisovaných nebo z úhelníků dodatečně s vybetonováním prahu, plochy přes 2,5 m2</t>
  </si>
  <si>
    <t>-4928192</t>
  </si>
  <si>
    <t>https://podminky.urs.cz/item/CS_URS_2025_01/642944221</t>
  </si>
  <si>
    <t>220</t>
  </si>
  <si>
    <t>55331714</t>
  </si>
  <si>
    <t>zárubeň dvoukřídlá ocelová pro dodatečnou montáž tl stěny 75-100mm rozměru 1400/1970, 2100mm</t>
  </si>
  <si>
    <t>1668028398</t>
  </si>
  <si>
    <t>1 "M 0.11 D20</t>
  </si>
  <si>
    <t>Lešení a stavební výtahy</t>
  </si>
  <si>
    <t>221</t>
  </si>
  <si>
    <t>943111111</t>
  </si>
  <si>
    <t>Lešení prostorové trubkové lehké pracovní bez podlah s provozním zatížením tř. 3 do 200 kg/m2 výšky do 10 m montáž</t>
  </si>
  <si>
    <t>-2019304039</t>
  </si>
  <si>
    <t>https://podminky.urs.cz/item/CS_URS_2025_01/943111111</t>
  </si>
  <si>
    <t>3,125*4,7*(7,6+3,3)/2+1,35*5,0 "A 1. PP schodiště z kamenné ul.</t>
  </si>
  <si>
    <t>222</t>
  </si>
  <si>
    <t>943111211</t>
  </si>
  <si>
    <t>Lešení prostorové trubkové lehké pracovní bez podlah s provozním zatížením tř. 3 do 200 kg/m2 výšky do 10 m příplatek k ceně za každý den použití</t>
  </si>
  <si>
    <t>1330063135</t>
  </si>
  <si>
    <t>https://podminky.urs.cz/item/CS_URS_2025_01/943111211</t>
  </si>
  <si>
    <t>86,797 "1. PP</t>
  </si>
  <si>
    <t>86,797*30 'Přepočtené koeficientem množství</t>
  </si>
  <si>
    <t>223</t>
  </si>
  <si>
    <t>943111811</t>
  </si>
  <si>
    <t>Lešení prostorové trubkové lehké pracovní bez podlah s provozním zatížením tř. 3 do 200 kg/m2 výšky do 10 m demontáž</t>
  </si>
  <si>
    <t>1790871876</t>
  </si>
  <si>
    <t>https://podminky.urs.cz/item/CS_URS_2025_01/943111811</t>
  </si>
  <si>
    <t>224</t>
  </si>
  <si>
    <t>943211111</t>
  </si>
  <si>
    <t>Lešení prostorové rámové lehké pracovní s podlahami s provozním zatížením tř. 3 do 200 kg/m2 výšky do 10 m montáž</t>
  </si>
  <si>
    <t>-1332599727</t>
  </si>
  <si>
    <t>https://podminky.urs.cz/item/CS_URS_2025_01/943211111</t>
  </si>
  <si>
    <t>16,2*6,6 "prostor nového schodiště na balkón</t>
  </si>
  <si>
    <t>225</t>
  </si>
  <si>
    <t>943211211</t>
  </si>
  <si>
    <t>Lešení prostorové rámové lehké pracovní s podlahami s provozním zatížením tř. 3 do 200 kg/m2 výšky do 10 m příplatek k ceně za každý den použití</t>
  </si>
  <si>
    <t>-1947250648</t>
  </si>
  <si>
    <t>https://podminky.urs.cz/item/CS_URS_2025_01/943211211</t>
  </si>
  <si>
    <t>106,92*90 'Přepočtené koeficientem množství</t>
  </si>
  <si>
    <t>226</t>
  </si>
  <si>
    <t>943211811</t>
  </si>
  <si>
    <t>Lešení prostorové rámové lehké pracovní s podlahami s provozním zatížením tř. 3 do 200 kg/m2 výšky do 10 m demontáž</t>
  </si>
  <si>
    <t>-1994045621</t>
  </si>
  <si>
    <t>https://podminky.urs.cz/item/CS_URS_2025_01/943211811</t>
  </si>
  <si>
    <t>227</t>
  </si>
  <si>
    <t>946113115</t>
  </si>
  <si>
    <t>Věže pojízdné trubkové nebo dílcové s maximálním zatížením podlahy do 200 kg/m2 o půdorysné ploše přes 5 m2 výšky přes 4,5 m do 5,5 m montáž</t>
  </si>
  <si>
    <t>-940749545</t>
  </si>
  <si>
    <t>https://podminky.urs.cz/item/CS_URS_2025_01/946113115</t>
  </si>
  <si>
    <t>2 "2. NP chodba M 2.01</t>
  </si>
  <si>
    <t>228</t>
  </si>
  <si>
    <t>946113215</t>
  </si>
  <si>
    <t>Věže pojízdné trubkové nebo dílcové s maximálním zatížením podlahy do 200 kg/m2 o půdorysné ploše přes 5 m2 výšky přes 4,5 m do 5,5 m příplatek k ceně za každý den použití</t>
  </si>
  <si>
    <t>-76495329</t>
  </si>
  <si>
    <t>https://podminky.urs.cz/item/CS_URS_2025_01/946113215</t>
  </si>
  <si>
    <t>2*90 'Přepočtené koeficientem množství</t>
  </si>
  <si>
    <t>229</t>
  </si>
  <si>
    <t>946113815</t>
  </si>
  <si>
    <t>Věže pojízdné trubkové nebo dílcové s maximálním zatížením podlahy do 200 kg/m2 o půdorysné ploše přes 5 m2 výšky přes 4,5 m do 5,5 m demontáž</t>
  </si>
  <si>
    <t>-1692704906</t>
  </si>
  <si>
    <t>https://podminky.urs.cz/item/CS_URS_2025_01/946113815</t>
  </si>
  <si>
    <t>230</t>
  </si>
  <si>
    <t>949111122</t>
  </si>
  <si>
    <t>Lešení lehké kozové trubkové ve schodišti o výšce lešeňové podlahy přes 1,5 do 3,5 m montáž</t>
  </si>
  <si>
    <t>sada</t>
  </si>
  <si>
    <t>1165502152</t>
  </si>
  <si>
    <t>https://podminky.urs.cz/item/CS_URS_2025_01/949111122</t>
  </si>
  <si>
    <t xml:space="preserve">1,5*4,7 "schodiště z Kamenné ul. </t>
  </si>
  <si>
    <t>231</t>
  </si>
  <si>
    <t>949111222</t>
  </si>
  <si>
    <t>Lešení lehké kozové trubkové ve schodišti o výšce lešeňové podlahy přes 1,5 do 3,5 m příplatek k ceně za každý den použití</t>
  </si>
  <si>
    <t>778134165</t>
  </si>
  <si>
    <t>https://podminky.urs.cz/item/CS_URS_2025_01/949111222</t>
  </si>
  <si>
    <t>7,05*60 'Přepočtené koeficientem množství</t>
  </si>
  <si>
    <t>232</t>
  </si>
  <si>
    <t>949111822</t>
  </si>
  <si>
    <t>Lešení lehké kozové trubkové ve schodišti o výšce lešeňové podlahy přes 1,5 do 3,5 m demontáž</t>
  </si>
  <si>
    <t>1726329908</t>
  </si>
  <si>
    <t>https://podminky.urs.cz/item/CS_URS_2025_01/949111822</t>
  </si>
  <si>
    <t>233</t>
  </si>
  <si>
    <t>943221111</t>
  </si>
  <si>
    <t>Lešení prostorové rámové těžké pracovní s podlahami s provozním zatížením tř. 4 do 300 kg/m2 výšky do 10 m montáž</t>
  </si>
  <si>
    <t>2041139989</t>
  </si>
  <si>
    <t>https://podminky.urs.cz/item/CS_URS_2025_01/943221111</t>
  </si>
  <si>
    <t>(174,8-69,9-12,45)*6,5 "M 0.29 velký sál mimo balkóny</t>
  </si>
  <si>
    <t>(69,9+12,45)*3,5 "balkón</t>
  </si>
  <si>
    <t>234</t>
  </si>
  <si>
    <t>943221211</t>
  </si>
  <si>
    <t>Lešení prostorové rámové těžké pracovní s podlahami s provozním zatížením tř. 4 do 300 kg/m2 výšky do 10 m příplatek k ceně za každý den použití</t>
  </si>
  <si>
    <t>-495584161</t>
  </si>
  <si>
    <t>https://podminky.urs.cz/item/CS_URS_2025_01/943221211</t>
  </si>
  <si>
    <t>889,15*90 'Přepočtené koeficientem množství</t>
  </si>
  <si>
    <t>235</t>
  </si>
  <si>
    <t>943221811</t>
  </si>
  <si>
    <t>Lešení prostorové rámové těžké pracovní s podlahami s provozním zatížením tř. 4 do 300 kg/m2 výšky do 10 m demontáž</t>
  </si>
  <si>
    <t>-382226576</t>
  </si>
  <si>
    <t>https://podminky.urs.cz/item/CS_URS_2025_01/943221811</t>
  </si>
  <si>
    <t>236</t>
  </si>
  <si>
    <t>949101111</t>
  </si>
  <si>
    <t>Lešení pomocné pracovní pro objekty pozemních staveb pro zatížení do 150 kg/m2, o výšce lešeňové podlahy do 1,9 m</t>
  </si>
  <si>
    <t>-179225435</t>
  </si>
  <si>
    <t>https://podminky.urs.cz/item/CS_URS_2025_01/949101111</t>
  </si>
  <si>
    <t>100,0+38,6+20,4+19,3+74,4+52,8+34,0+3,7+16,2+17,4+2,8+8,6+22,9+3,9+8,8+23,6+12,3+6,0+9,2 "M 0.01-06, 0.10-13, 0.15-21, 0.25, 0.31-33, 0.35-38</t>
  </si>
  <si>
    <t>69,9+12,45 "M 0.29 pod balkónem</t>
  </si>
  <si>
    <t>59,6+26,6+69,9+22,5 "1. NP M 1.28-31</t>
  </si>
  <si>
    <t>(1027,3-178,6-6,9-16,2)*0,6 "1. NP ostatní místnosti 60% plochy</t>
  </si>
  <si>
    <t>951,2-(130,8+35,576) "2. NP</t>
  </si>
  <si>
    <t>192,9 "3. NP</t>
  </si>
  <si>
    <t xml:space="preserve">184,0+187,2-(30,92+2,99*1,01+1,8*1,25+1,35*2,8+1,25*(2,0+1,3)) </t>
  </si>
  <si>
    <t>29,057+62,02+50,1+47,1 "podlahové plochy</t>
  </si>
  <si>
    <t>-(8,816+2*5,948) "schodiště</t>
  </si>
  <si>
    <t>237</t>
  </si>
  <si>
    <t>949101112</t>
  </si>
  <si>
    <t>Lešení pomocné pracovní pro objekty pozemních staveb pro zatížení do 150 kg/m2, o výšce lešeňové podlahy přes 1,9 do 3,5 m</t>
  </si>
  <si>
    <t>2133469478</t>
  </si>
  <si>
    <t>https://podminky.urs.cz/item/CS_URS_2025_01/949101112</t>
  </si>
  <si>
    <t xml:space="preserve">18,3+11,5+8,6+17,4+34,1+8,1+52,5+3,7+81,9 "1. PP M 0.07-09, 0.14, 0.24, 0.26-28, 0.34 </t>
  </si>
  <si>
    <t>(1027,3-178,6-6,9-16,2)*0,6 "1. NP ostatní místnosti 40% plochy</t>
  </si>
  <si>
    <t>238</t>
  </si>
  <si>
    <t>949111121</t>
  </si>
  <si>
    <t>Lešení lehké kozové trubkové ve schodišti o výšce lešeňové podlahy do 1,5 m montáž</t>
  </si>
  <si>
    <t>260345576</t>
  </si>
  <si>
    <t>https://podminky.urs.cz/item/CS_URS_2025_01/949111121</t>
  </si>
  <si>
    <t>5+6+25 "SO A</t>
  </si>
  <si>
    <t>8 "SO B</t>
  </si>
  <si>
    <t>9 "SO C</t>
  </si>
  <si>
    <t>239</t>
  </si>
  <si>
    <t>949111221</t>
  </si>
  <si>
    <t>Lešení lehké kozové trubkové ve schodišti o výšce lešeňové podlahy do 1,5 m příplatek k ceně za každý den použití</t>
  </si>
  <si>
    <t>-58418710</t>
  </si>
  <si>
    <t>https://podminky.urs.cz/item/CS_URS_2025_01/949111221</t>
  </si>
  <si>
    <t>53*60 'Přepočtené koeficientem množství</t>
  </si>
  <si>
    <t>240</t>
  </si>
  <si>
    <t>949111821</t>
  </si>
  <si>
    <t>Lešení lehké kozové trubkové ve schodišti o výšce lešeňové podlahy do 1,5 m demontáž</t>
  </si>
  <si>
    <t>1355415013</t>
  </si>
  <si>
    <t>https://podminky.urs.cz/item/CS_URS_2025_01/949111821</t>
  </si>
  <si>
    <t>241</t>
  </si>
  <si>
    <t>949211111</t>
  </si>
  <si>
    <t>Lešeňová podlaha pro trubková lešení z fošen, prken nebo dřevěných sbíjených lešeňových dílců s příčníky nebo podélníky, ve výšce do 10 m montáž</t>
  </si>
  <si>
    <t>429332469</t>
  </si>
  <si>
    <t>https://podminky.urs.cz/item/CS_URS_2025_01/949211111</t>
  </si>
  <si>
    <t>3,125*(4,7*3+2,3) "A 1. PP schodiště z kamenné ul.</t>
  </si>
  <si>
    <t>242</t>
  </si>
  <si>
    <t>949211211</t>
  </si>
  <si>
    <t>Lešeňová podlaha pro trubková lešení z fošen, prken nebo dřevěných sbíjených lešeňových dílců s příčníky nebo podélníky, ve výšce do 10 m příplatek k ceně za každý den použití</t>
  </si>
  <si>
    <t>485557313</t>
  </si>
  <si>
    <t>https://podminky.urs.cz/item/CS_URS_2025_01/949211211</t>
  </si>
  <si>
    <t>51,25*60 'Přepočtené koeficientem množství</t>
  </si>
  <si>
    <t>243</t>
  </si>
  <si>
    <t>949211811</t>
  </si>
  <si>
    <t>Lešeňová podlaha pro trubková lešení z fošen, prken nebo dřevěných sbíjených lešeňových dílců s příčníky nebo podélníky, ve výšce do 10 m demontáž</t>
  </si>
  <si>
    <t>557321469</t>
  </si>
  <si>
    <t>https://podminky.urs.cz/item/CS_URS_2025_01/949211811</t>
  </si>
  <si>
    <t>244</t>
  </si>
  <si>
    <t>949311111</t>
  </si>
  <si>
    <t>Lešení trubkové do šachet (výtahových, potrubních) o půdorysné ploše do 6 m2, výšky do 10 m montáž</t>
  </si>
  <si>
    <t>249629813</t>
  </si>
  <si>
    <t>https://podminky.urs.cz/item/CS_URS_2025_01/949311111</t>
  </si>
  <si>
    <t>5,5 "M 0.13 venkovní šachta</t>
  </si>
  <si>
    <t>245</t>
  </si>
  <si>
    <t>949311211</t>
  </si>
  <si>
    <t>Lešení trubkové do šachet (výtahových, potrubních) o půdorysné ploše do 6 m2, výšky do 10 m příplatek k ceně za každý den použití</t>
  </si>
  <si>
    <t>701314996</t>
  </si>
  <si>
    <t>https://podminky.urs.cz/item/CS_URS_2025_01/949311211</t>
  </si>
  <si>
    <t>5,5*30 'Přepočtené koeficientem množství</t>
  </si>
  <si>
    <t>246</t>
  </si>
  <si>
    <t>949311811</t>
  </si>
  <si>
    <t>Lešení trubkové do šachet (výtahových, potrubních) o půdorysné ploše do 6 m2, výšky do 10 m demontáž</t>
  </si>
  <si>
    <t>-424828997</t>
  </si>
  <si>
    <t>https://podminky.urs.cz/item/CS_URS_2025_01/949311811</t>
  </si>
  <si>
    <t>247</t>
  </si>
  <si>
    <t>949321112</t>
  </si>
  <si>
    <t>Lešení dílcové do šachet (výtahových, potrubních) o půdorysné ploše do 6 m2, výšky přes 10 do 20 m montáž</t>
  </si>
  <si>
    <t>-1298351727</t>
  </si>
  <si>
    <t>https://podminky.urs.cz/item/CS_URS_2025_01/949321112</t>
  </si>
  <si>
    <t>12,5 "nový výtah</t>
  </si>
  <si>
    <t>248</t>
  </si>
  <si>
    <t>949321212</t>
  </si>
  <si>
    <t>Lešení dílcové do šachet (výtahových, potrubních) o půdorysné ploše do 6 m2, výšky přes 10 do 20 m příplatek k ceně za každý den použití</t>
  </si>
  <si>
    <t>1826840179</t>
  </si>
  <si>
    <t>https://podminky.urs.cz/item/CS_URS_2025_01/949321212</t>
  </si>
  <si>
    <t>12,5*120 'Přepočtené koeficientem množství</t>
  </si>
  <si>
    <t>249</t>
  </si>
  <si>
    <t>949321812</t>
  </si>
  <si>
    <t>Lešení dílcové do šachet (výtahových, potrubních) o půdorysné ploše do 6 m2, výšky přes 10 do 20 m demontáž</t>
  </si>
  <si>
    <t>579703712</t>
  </si>
  <si>
    <t>https://podminky.urs.cz/item/CS_URS_2025_01/949321812</t>
  </si>
  <si>
    <t>250</t>
  </si>
  <si>
    <t>993111111</t>
  </si>
  <si>
    <t>Dovoz a odvoz lešení včetně naložení a složení řadového, na vzdálenost do 10 km</t>
  </si>
  <si>
    <t>974628777</t>
  </si>
  <si>
    <t>https://podminky.urs.cz/item/CS_URS_2025_01/993111111</t>
  </si>
  <si>
    <t>2536,039+731,46</t>
  </si>
  <si>
    <t>251</t>
  </si>
  <si>
    <t>993111119</t>
  </si>
  <si>
    <t>Dovoz a odvoz lešení včetně naložení a složení řadového, na vzdálenost Příplatek k ceně za každých dalších i započatých 10 km přes 10 km</t>
  </si>
  <si>
    <t>-302518408</t>
  </si>
  <si>
    <t>https://podminky.urs.cz/item/CS_URS_2025_01/993111119</t>
  </si>
  <si>
    <t>252</t>
  </si>
  <si>
    <t>993121111</t>
  </si>
  <si>
    <t>Dovoz a odvoz lešení včetně naložení a složení prostorového lehkého, na vzdálenost do 10 km</t>
  </si>
  <si>
    <t>-816965802</t>
  </si>
  <si>
    <t>https://podminky.urs.cz/item/CS_URS_2025_01/993121111</t>
  </si>
  <si>
    <t>86,797+106,92+889,15</t>
  </si>
  <si>
    <t>253</t>
  </si>
  <si>
    <t>993121119</t>
  </si>
  <si>
    <t>Dovoz a odvoz lešení včetně naložení a složení prostorového lehkého, na vzdálenost Příplatek k ceně za každých dalších i započatých 10 km přes 10 km</t>
  </si>
  <si>
    <t>-50623599</t>
  </si>
  <si>
    <t>https://podminky.urs.cz/item/CS_URS_2025_01/993121119</t>
  </si>
  <si>
    <t>Dokončovací konstrukce a práce pozemních staveb</t>
  </si>
  <si>
    <t>254</t>
  </si>
  <si>
    <t>952901111</t>
  </si>
  <si>
    <t>Vyčištění budov nebo objektů před předáním do užívání budov bytové nebo občanské výstavby, světlé výšky podlaží do 4 m</t>
  </si>
  <si>
    <t>-395381029</t>
  </si>
  <si>
    <t>https://podminky.urs.cz/item/CS_URS_2025_01/952901111</t>
  </si>
  <si>
    <t>968,8-(67,6+174,8) "A 1. PP</t>
  </si>
  <si>
    <t>59,6+26,6+69,9+22,5 "A 1. NP</t>
  </si>
  <si>
    <t>951,2-130,8+192,9 "A 2. + 3. NP</t>
  </si>
  <si>
    <t>184,0+187,2 "SO B</t>
  </si>
  <si>
    <t>29,06+62,2+50,1+47,1 "SO C</t>
  </si>
  <si>
    <t>255</t>
  </si>
  <si>
    <t>952901114</t>
  </si>
  <si>
    <t>Vyčištění budov nebo objektů před předáním do užívání budov bytové nebo občanské výstavby, světlé výšky podlaží přes 4 m</t>
  </si>
  <si>
    <t>-137818899</t>
  </si>
  <si>
    <t>https://podminky.urs.cz/item/CS_URS_2025_01/952901114</t>
  </si>
  <si>
    <t>67,6+174,8 "A 1. PP</t>
  </si>
  <si>
    <t>1027,3-178,6 "A 1. NP</t>
  </si>
  <si>
    <t>130,8 "A 2. NP</t>
  </si>
  <si>
    <t>256</t>
  </si>
  <si>
    <t>952902121</t>
  </si>
  <si>
    <t>Čištění budov při provádění oprav a udržovacích prací podlah drsných nebo chodníků zametením</t>
  </si>
  <si>
    <t>-1499530439</t>
  </si>
  <si>
    <t>https://podminky.urs.cz/item/CS_URS_2025_01/952902121</t>
  </si>
  <si>
    <t>1823,014 "půdy pod TI</t>
  </si>
  <si>
    <t>257</t>
  </si>
  <si>
    <t>952909901R</t>
  </si>
  <si>
    <t>vyklizení půdních prostor nad velkým sálem</t>
  </si>
  <si>
    <t>1182959730</t>
  </si>
  <si>
    <t>174,8+67,6</t>
  </si>
  <si>
    <t>258</t>
  </si>
  <si>
    <t>952909902R</t>
  </si>
  <si>
    <t>vyklizení místnosti M 0.21</t>
  </si>
  <si>
    <t>kpl</t>
  </si>
  <si>
    <t>-1370399020</t>
  </si>
  <si>
    <t>259</t>
  </si>
  <si>
    <t>952909903R</t>
  </si>
  <si>
    <t>vyklizení místností M 0.24-25</t>
  </si>
  <si>
    <t>349504025</t>
  </si>
  <si>
    <t>260</t>
  </si>
  <si>
    <t>952909904R</t>
  </si>
  <si>
    <t>vyklizení místnosti M 0.26</t>
  </si>
  <si>
    <t>-129796353</t>
  </si>
  <si>
    <t>261</t>
  </si>
  <si>
    <t>952909905R</t>
  </si>
  <si>
    <t>vyklizení místnosti M 1.29 velín</t>
  </si>
  <si>
    <t>1057318068</t>
  </si>
  <si>
    <t>262</t>
  </si>
  <si>
    <t>952909906R</t>
  </si>
  <si>
    <t>vyklizení promítací kabiny ve 2. NP</t>
  </si>
  <si>
    <t>637000434</t>
  </si>
  <si>
    <t>263</t>
  </si>
  <si>
    <t>952909907R</t>
  </si>
  <si>
    <t>vyklizení místnosti M 1.32 a 1.35 v SO B</t>
  </si>
  <si>
    <t>12548109</t>
  </si>
  <si>
    <t>264</t>
  </si>
  <si>
    <t>952909908R</t>
  </si>
  <si>
    <t>vyklizení místnosti M 0.41 v SO C</t>
  </si>
  <si>
    <t>-439997880</t>
  </si>
  <si>
    <t>265</t>
  </si>
  <si>
    <t>952909909R</t>
  </si>
  <si>
    <t>Vyčištění sklepních prostorů ve 2. PP, vyčerpání vody</t>
  </si>
  <si>
    <t>-38789493</t>
  </si>
  <si>
    <t>266</t>
  </si>
  <si>
    <t>952909910R</t>
  </si>
  <si>
    <t>Vyklizení pracovního prostoru podél severní stěny velkého sálu ve vnitřním dvoře a úprava terénu po dokončení prací</t>
  </si>
  <si>
    <t>1996278139</t>
  </si>
  <si>
    <t>267</t>
  </si>
  <si>
    <t>953840001R</t>
  </si>
  <si>
    <t>vyčištění komínových průduchů 900x400mm</t>
  </si>
  <si>
    <t>942572850</t>
  </si>
  <si>
    <t>3*19 "východní křídlo</t>
  </si>
  <si>
    <t>268</t>
  </si>
  <si>
    <t>953840002R</t>
  </si>
  <si>
    <t>vyčištění komínových průduchů 400x400mm</t>
  </si>
  <si>
    <t>-986204972</t>
  </si>
  <si>
    <t>19 "východní křídlo</t>
  </si>
  <si>
    <t>269</t>
  </si>
  <si>
    <t>953941110</t>
  </si>
  <si>
    <t>Osazení drobných kovových výrobků bez jejich dodání s vysekáním kapes pro upevňovací prvky se zazděním, zabetonováním nebo zalitím schodišťového, balkónového nebo jiného zábradlí</t>
  </si>
  <si>
    <t>1211063580</t>
  </si>
  <si>
    <t>https://podminky.urs.cz/item/CS_URS_2025_01/953941110</t>
  </si>
  <si>
    <t>128,11 "podpěry pro schodišťové madlo T97-98, 101, 106-117</t>
  </si>
  <si>
    <t>270</t>
  </si>
  <si>
    <t>55342035-1</t>
  </si>
  <si>
    <t xml:space="preserve">podpěra pro dřevěné schodišťové madlo Pz </t>
  </si>
  <si>
    <t>-1882435319</t>
  </si>
  <si>
    <t>271</t>
  </si>
  <si>
    <t>953942421</t>
  </si>
  <si>
    <t>Osazování drobných kovových předmětů se zalitím maltou cementovou, do vysekaných kapes nebo připravených otvorů ocelového čtvercového rámu velikosti do 1000x1000 mm, s podlitím rámu</t>
  </si>
  <si>
    <t>-1430423328</t>
  </si>
  <si>
    <t>https://podminky.urs.cz/item/CS_URS_2025_01/953942421</t>
  </si>
  <si>
    <t>1 "M 0.10 šachta pro vývod CZT</t>
  </si>
  <si>
    <t>1 "M 0.16 pro poklop do energokanálu</t>
  </si>
  <si>
    <t>272</t>
  </si>
  <si>
    <t>55341401M</t>
  </si>
  <si>
    <t>poklop šachtový AL zadlažďovací s výztuží s těsněním zatížení A15 v 75mm rám 920x920mm vstup 800x800mm</t>
  </si>
  <si>
    <t>-1194353051</t>
  </si>
  <si>
    <t>273</t>
  </si>
  <si>
    <t>63126001M</t>
  </si>
  <si>
    <t xml:space="preserve">ocelový krycí poklop výstupu CZT v M 0.10 z pororoštu PZ vč. rámu L 50x50x4mm, </t>
  </si>
  <si>
    <t>-1268870972</t>
  </si>
  <si>
    <t>274</t>
  </si>
  <si>
    <t>953943211</t>
  </si>
  <si>
    <t>Osazování drobných kovových předmětů kotvených do stěny hasicího přístroje</t>
  </si>
  <si>
    <t>801424460</t>
  </si>
  <si>
    <t>https://podminky.urs.cz/item/CS_URS_2025_01/953943211</t>
  </si>
  <si>
    <t>275</t>
  </si>
  <si>
    <t>44932114</t>
  </si>
  <si>
    <t>přístroj hasicí ruční práškový PG 6 LE</t>
  </si>
  <si>
    <t>1007408622</t>
  </si>
  <si>
    <t>276</t>
  </si>
  <si>
    <t>44932211</t>
  </si>
  <si>
    <t>přístroj hasicí ruční sněhový KS 5 BG</t>
  </si>
  <si>
    <t>1492653947</t>
  </si>
  <si>
    <t>277</t>
  </si>
  <si>
    <t>953962113</t>
  </si>
  <si>
    <t>Kotva chemická s vyvrtáním otvoru do zdiva z plných cihel tmel, hloubka 80 mm, velikost M 12</t>
  </si>
  <si>
    <t>545488610</t>
  </si>
  <si>
    <t>https://podminky.urs.cz/item/CS_URS_2025_01/953962113</t>
  </si>
  <si>
    <t>2*75 "M 0.30 kotvení trámových kotev jeviště</t>
  </si>
  <si>
    <t>2*8 "strop velkého sálu - kotvení nosných konstrukcí ventilátorů a VZT</t>
  </si>
  <si>
    <t>278</t>
  </si>
  <si>
    <t>953965124</t>
  </si>
  <si>
    <t>Kotva chemická s vyvrtáním otvoru kotevní šrouby pro chemické kotvy, velikost M 12, délka 300 mm</t>
  </si>
  <si>
    <t>1446100173</t>
  </si>
  <si>
    <t>https://podminky.urs.cz/item/CS_URS_2025_01/953965124</t>
  </si>
  <si>
    <t>279</t>
  </si>
  <si>
    <t>953993321</t>
  </si>
  <si>
    <t>Osazení bezpečnostní, orientační nebo informační tabulky plastové nebo smaltované přilepením</t>
  </si>
  <si>
    <t>-810780614</t>
  </si>
  <si>
    <t>https://podminky.urs.cz/item/CS_URS_2025_01/953993321</t>
  </si>
  <si>
    <t>280</t>
  </si>
  <si>
    <t>73534552</t>
  </si>
  <si>
    <t>tabulka bezpečnostní plastová s tiskem 210x87mm</t>
  </si>
  <si>
    <t>2019649594</t>
  </si>
  <si>
    <t>3 "HUP, HUV, hl. vypínač el. energie</t>
  </si>
  <si>
    <t>5 "dveře strojovny VZT a rozvodny dle PBŘ</t>
  </si>
  <si>
    <t>30 "únikový východ</t>
  </si>
  <si>
    <t>Bourání konstrukcí</t>
  </si>
  <si>
    <t>281</t>
  </si>
  <si>
    <t>961044111</t>
  </si>
  <si>
    <t>Bourání základů z betonu prostého</t>
  </si>
  <si>
    <t>1752856858</t>
  </si>
  <si>
    <t>https://podminky.urs.cz/item/CS_URS_2025_01/961044111</t>
  </si>
  <si>
    <t>0,3*(0,9*(2,73+2,49+1,93+1,68+1,83)+0,5*(2*2,3+1,82)) "1. PP zrušený sklep pasy</t>
  </si>
  <si>
    <t>0,15*(1,42*(2,29+2,53)/2+2,47*6,71+(3,19+1,83)/2*2,46+1,82*2,5) "1. PP zrušený sklep deska</t>
  </si>
  <si>
    <t>282</t>
  </si>
  <si>
    <t>962023391</t>
  </si>
  <si>
    <t>Bourání zdiva nadzákladového smíšeného na maltu vápennou nebo vápenocementovou, objemu přes 1 m3</t>
  </si>
  <si>
    <t>1081800494</t>
  </si>
  <si>
    <t>https://podminky.urs.cz/item/CS_URS_2025_01/962023391</t>
  </si>
  <si>
    <t>0,85*1,5*3,0 "M 2.02 do 2.34</t>
  </si>
  <si>
    <t>283</t>
  </si>
  <si>
    <t>962031132</t>
  </si>
  <si>
    <t>Bourání příček nebo přizdívek z cihel pálených plných nebo dutých, tl. do 100 mm</t>
  </si>
  <si>
    <t>-2079098337</t>
  </si>
  <si>
    <t>https://podminky.urs.cz/item/CS_URS_2025_01/962031132</t>
  </si>
  <si>
    <t>1,35*2,57-2,0*0,6+2,0*(1,1+1,67)/2 "M 0.11 u rampy</t>
  </si>
  <si>
    <t>2,9*(2*2,65+2,25+2,0+2,425)+2,25*(2,65+2*1,89+2*2,06+2,82+0,89)-2,0*(8*0,6+6*0,8)+2,5*(1,96+1,86)+3,55*1,8-2,0*(3*0,6+0,8) "M 0.16-0.20</t>
  </si>
  <si>
    <t>2,25*(1,5+1,8+2,3)+3,142*(1,4*1,4+1,8*1,8+2,24*2,24)/2-2,0*4*0,8+2,81*3,92-2*0,6 "M 0.14-15, 0.22/23</t>
  </si>
  <si>
    <t>3,2*(2*1,19+1,92+2,6)-2,0*4*0,6 "M 0.37-38</t>
  </si>
  <si>
    <t>2,5*(2,1+1,75+2*2,95)+0,5*0,6+2,755*2,95+3,14*1,3*1,3/2+2,79*3,02+3,14*1,41*1,41/2 -(2,0*(2*0,6+0,8))"M 1.12-13</t>
  </si>
  <si>
    <t>2,2*(2,68+2*1,38)-3*2,0*0,6 "M 1.24</t>
  </si>
  <si>
    <t>3,2*4,0+2,0*2,74-2,0*0,8 "M 1.23, 1.28/29</t>
  </si>
  <si>
    <t>2,71*(2,17+2,56+1,81+3,15+3,16+1,25)-2,0*(4*0,6+2*0,8) "M 1.31</t>
  </si>
  <si>
    <t>3,305*3,5-2,0*0,8 "M 2.10</t>
  </si>
  <si>
    <t>2,8*(3,43+2*1,3+2*1,43+0,7+0,88-4*2,0*0,6) "M 2.20, 2.29-31, 2.34</t>
  </si>
  <si>
    <t>2*4,25*3,1-(2,0*0,8+1,6) "M 1,38</t>
  </si>
  <si>
    <t>3,1*(2,11+1,48)-2*0,6*2,0 "M 1.41-42</t>
  </si>
  <si>
    <t>3,1*(2,55+2,71+0,76)+0,7*1,8 "M 2.50-51</t>
  </si>
  <si>
    <t>2,6*(4,21+2,08+1,86+1,29+3,69)+2,1*2,16-2,0*(2*0,6+2*0,8) "1. PP</t>
  </si>
  <si>
    <t>3,0*(2*4,21+1,94+1,87+1,2+0,57+0,48+1,25)-2,0*(4*0,6+2*0,8+0,9) "1. + 2. NP</t>
  </si>
  <si>
    <t>284</t>
  </si>
  <si>
    <t>962031133</t>
  </si>
  <si>
    <t>Bourání příček nebo přizdívek z cihel pálených plných nebo dutých, tl. přes 100 do 150 mm</t>
  </si>
  <si>
    <t>-1601460591</t>
  </si>
  <si>
    <t>https://podminky.urs.cz/item/CS_URS_2025_01/962031133</t>
  </si>
  <si>
    <t>2,8*2,61-2,0*1,6 "M 0.16</t>
  </si>
  <si>
    <t>2*(2,79*3,02+3,14*1,3*1,3/2)+2,755*2,95+3,14*1,3*1,3/2+2,8*2,95+3,14*1,3*1,3/2 -2,0*0,8"M 1.02, 1.12-13</t>
  </si>
  <si>
    <t>3,3*(6,84+3,9)-2*2,0*0,9 "M 2.01 vestavby</t>
  </si>
  <si>
    <t>0,9*1,85+2,8*(3,43+2,18+0,47+0,96+0,71+3,7+3,77)-2,0*0,6 "M 2.20, 2.29-31, 2.34</t>
  </si>
  <si>
    <t>3,0*(2,3+2,41) "1. + 2. NP sociálky</t>
  </si>
  <si>
    <t>1,0*(1,35+1,4) "M 2.53</t>
  </si>
  <si>
    <t>285</t>
  </si>
  <si>
    <t>962032230</t>
  </si>
  <si>
    <t>Bourání zdiva nadzákladového z cihel pálených plných nebo lícových nebo vápenopískových na maltu vápennou nebo vápenocementovou, objemu do 1 m3</t>
  </si>
  <si>
    <t>59007158</t>
  </si>
  <si>
    <t>https://podminky.urs.cz/item/CS_URS_2025_01/962032230</t>
  </si>
  <si>
    <t>0,3*1,2*1,5+0,3*0,6*0,9 "M 0.10 pro nové schodiště, pilíř v západ. části</t>
  </si>
  <si>
    <t>0,4*(1,4*2,1-2,0*0,8)+0,2*(2,25*2,395+3,142*1,24*1,24/2-2,0*0,8) "M 0.21, 0.15</t>
  </si>
  <si>
    <t>286</t>
  </si>
  <si>
    <t>962032231</t>
  </si>
  <si>
    <t>Bourání zdiva nadzákladového z cihel pálených plných nebo lícových nebo vápenopískových na maltu vápennou nebo vápenocementovou, objemu přes 1 m3</t>
  </si>
  <si>
    <t>-375830951</t>
  </si>
  <si>
    <t>https://podminky.urs.cz/item/CS_URS_2025_01/962032231</t>
  </si>
  <si>
    <t>0,3*3,14*1,3*1,3 "M 0.25/14 nadezdívka v klenbě</t>
  </si>
  <si>
    <t>0,3*1,2*4,67 "M 0.27 bar</t>
  </si>
  <si>
    <t>0,3*(4,625*(2,6+0,85)/2+0,85*0,9/2+4,77*2,0) "M 0.27 schodišťová zeď (předpoklad zeď tl. 30cm)</t>
  </si>
  <si>
    <t>0,3*0,8*3*9,63*0,7+0,5*0,8*(6,29+3,0)+1,0*0,705*0,85/2 "M 0.30 podezdívky pod pódiem + vstup do M 0.39</t>
  </si>
  <si>
    <t>0,42*2,43*3,7 "M 1.03/24</t>
  </si>
  <si>
    <t>0,2*(4,9*4,0-0,8*2,0) "M 1.07</t>
  </si>
  <si>
    <t>1,35*(0,6*1,7+0,3*(2,37+3,74)+0,3*2,35) "M 1.29-30 velín pod zvýšenou podlahou</t>
  </si>
  <si>
    <t>0,18*2,88*(2,37+3,74) "M 1.29 velín</t>
  </si>
  <si>
    <t>0,2*(2,88*3,3-0,6*2,0) "M 1.27</t>
  </si>
  <si>
    <t>0,57*1,4*3,1 "M 1.03/1.28 celá plocha po klenbu</t>
  </si>
  <si>
    <t>0,9*(1,8+1,2)/2*3,0 "M 2.28 dveře</t>
  </si>
  <si>
    <t>0,9*(2,315+3,0)/2*3,0-0,4*2,315 "M 2.01 dveře do 2.25</t>
  </si>
  <si>
    <t>0,81*1,5*3,0 "M 2.02 dveře do 2.34</t>
  </si>
  <si>
    <t>287</t>
  </si>
  <si>
    <t>962032241</t>
  </si>
  <si>
    <t>Bourání zdiva nadzákladového z cihel pálených plných nebo lícových nebo vápenopískových cementovou, objemu přes 1 m3</t>
  </si>
  <si>
    <t>416805712</t>
  </si>
  <si>
    <t>https://podminky.urs.cz/item/CS_URS_2025_01/962032241</t>
  </si>
  <si>
    <t>0,3*0,8*(4,2+0,6) "M 0.13 sokl pod boiler</t>
  </si>
  <si>
    <t>288</t>
  </si>
  <si>
    <t>962032254</t>
  </si>
  <si>
    <t>Bourání zdiva nadzákladového z tvárnic betonových objemu přes 1 m3</t>
  </si>
  <si>
    <t>277353294</t>
  </si>
  <si>
    <t>https://podminky.urs.cz/item/CS_URS_2025_01/962032254</t>
  </si>
  <si>
    <t>0,25*(3,96+0,5)*3,5 "1. PP zazděný sklep</t>
  </si>
  <si>
    <t>289</t>
  </si>
  <si>
    <t>962032631</t>
  </si>
  <si>
    <t>Bourání zdiva nadzákladového komínového z cihel pálených, šamotových nebo vápenopískových, na maltu vápennou nebo vápenocementovou</t>
  </si>
  <si>
    <t>549303953</t>
  </si>
  <si>
    <t>https://podminky.urs.cz/item/CS_URS_2025_01/962032631</t>
  </si>
  <si>
    <t>290</t>
  </si>
  <si>
    <t>962042320</t>
  </si>
  <si>
    <t>Bourání zdiva z betonu prostého nadzákladového objemu do 1 m3</t>
  </si>
  <si>
    <t>1548665996</t>
  </si>
  <si>
    <t>https://podminky.urs.cz/item/CS_URS_2025_01/962042320</t>
  </si>
  <si>
    <t>0,3*2*1,2*0,5 "M 0.10 základ pod boiler</t>
  </si>
  <si>
    <t>291</t>
  </si>
  <si>
    <t>962052211</t>
  </si>
  <si>
    <t>Bourání zdiva železobetonového nadzákladového, objemu přes 1 m3</t>
  </si>
  <si>
    <t>-39658312</t>
  </si>
  <si>
    <t>https://podminky.urs.cz/item/CS_URS_2025_01/962052211</t>
  </si>
  <si>
    <t>0,2*((2,525+1,1)*(2,73+2,49)+2,525*(1,93+1,68+1,83)+1,1*(2*2,3+1,82)) "1. PP zrušený sklep</t>
  </si>
  <si>
    <t>292</t>
  </si>
  <si>
    <t>962081131</t>
  </si>
  <si>
    <t>Bourání příček nebo přizdívek ze skleněných tvárnic, tl. do 100 mm</t>
  </si>
  <si>
    <t>-316453835</t>
  </si>
  <si>
    <t>https://podminky.urs.cz/item/CS_URS_2025_01/962081131</t>
  </si>
  <si>
    <t xml:space="preserve">1,04*2,15 "M  1.24</t>
  </si>
  <si>
    <t>1,4*2*1,1 "M 2.32</t>
  </si>
  <si>
    <t>293</t>
  </si>
  <si>
    <t>962086110</t>
  </si>
  <si>
    <t>Bourání příček nebo přizdívek z pórobetonových tvárnic, tl. do 100 mm</t>
  </si>
  <si>
    <t>1130009267</t>
  </si>
  <si>
    <t>https://podminky.urs.cz/item/CS_URS_2025_01/962086110</t>
  </si>
  <si>
    <t>1,2*(2,25+0,4)+1,0*0,3 "B M 1.35</t>
  </si>
  <si>
    <t>294</t>
  </si>
  <si>
    <t>963012510</t>
  </si>
  <si>
    <t>Bourání stropů z desek nebo panelů železobetonových prefabrikovaných s dutinami z desek, š. do 300 mm tl. do 140 mm</t>
  </si>
  <si>
    <t>516865631</t>
  </si>
  <si>
    <t>https://podminky.urs.cz/item/CS_URS_2025_01/963012510</t>
  </si>
  <si>
    <t>0,15*3,3*(3,88+3,72) "M 2.01 stropy vestaveb jih+sever</t>
  </si>
  <si>
    <t>295</t>
  </si>
  <si>
    <t>963023612</t>
  </si>
  <si>
    <t>Vybourání schodišťových stupňů oblých, rovných nebo kosých ze zdi kamenné oboustranně</t>
  </si>
  <si>
    <t>53276036</t>
  </si>
  <si>
    <t>https://podminky.urs.cz/item/CS_URS_2025_01/963023612</t>
  </si>
  <si>
    <t>296</t>
  </si>
  <si>
    <t>963031432</t>
  </si>
  <si>
    <t>Bourání cihelných kleneb na maltu vápennou nebo vápenocementovou, tl. do 150 mm</t>
  </si>
  <si>
    <t>1028971599</t>
  </si>
  <si>
    <t>https://podminky.urs.cz/item/CS_URS_2025_01/963031432</t>
  </si>
  <si>
    <t>2,81*2,7+1,25 "M 0.23</t>
  </si>
  <si>
    <t>297</t>
  </si>
  <si>
    <t>963051110</t>
  </si>
  <si>
    <t>Bourání železobetonových stropů deskových, tl. do 80 mm</t>
  </si>
  <si>
    <t>-15515716</t>
  </si>
  <si>
    <t>https://podminky.urs.cz/item/CS_URS_2025_01/963051110</t>
  </si>
  <si>
    <t>0,06*(174,8+0,3*2*(4*13,8+5*5,0)+67,6) "M 0.29 stropní podhled vč. žeber, 0.30</t>
  </si>
  <si>
    <t>298</t>
  </si>
  <si>
    <t>963051113</t>
  </si>
  <si>
    <t>Bourání železobetonových stropů deskových, tl. přes 80 mm</t>
  </si>
  <si>
    <t>1013564564</t>
  </si>
  <si>
    <t>https://podminky.urs.cz/item/CS_URS_2025_01/963051113</t>
  </si>
  <si>
    <t>0,18*(2,81*(2,25+4,13)+2,81*2,25) "nad M 0.22-23, 1.26 pro výtah. šachtu</t>
  </si>
  <si>
    <t>0,12*(28,84-0,95*1,6) "M 1.29 + 1.30 velín</t>
  </si>
  <si>
    <t>299</t>
  </si>
  <si>
    <t>963051213</t>
  </si>
  <si>
    <t>Bourání železobetonových stropů žebrových s viditelnými trámy</t>
  </si>
  <si>
    <t>13401107</t>
  </si>
  <si>
    <t>https://podminky.urs.cz/item/CS_URS_2025_01/963051213</t>
  </si>
  <si>
    <t>0,2*11,93*5,19+0,25*0,4*(2*11,93+9*4,69) "1. PP zrušený sklep</t>
  </si>
  <si>
    <t>300</t>
  </si>
  <si>
    <t>963053935</t>
  </si>
  <si>
    <t>Bourání železobetonových monolitických schodišťových ramen zazděných oboustranně</t>
  </si>
  <si>
    <t>185879145</t>
  </si>
  <si>
    <t>https://podminky.urs.cz/item/CS_URS_2025_01/963053935</t>
  </si>
  <si>
    <t>1,65*(9,91+1,2)*1,3 "M 0.27</t>
  </si>
  <si>
    <t>0,95*2,9 "M 1.30/27</t>
  </si>
  <si>
    <t>301</t>
  </si>
  <si>
    <t>964061321</t>
  </si>
  <si>
    <t>Uvolnění zhlaví trámu pro jakoukoliv délku uložení, ze zdiva cihelného, o průřezu zhlaví do 0,03 m2</t>
  </si>
  <si>
    <t>-2082521731</t>
  </si>
  <si>
    <t>https://podminky.urs.cz/item/CS_URS_2025_01/964061321</t>
  </si>
  <si>
    <t>2*2*4 "M 2.01 stropy vestaveb jih+sever</t>
  </si>
  <si>
    <t>302</t>
  </si>
  <si>
    <t>964061331</t>
  </si>
  <si>
    <t>Uvolnění zhlaví trámu pro jakoukoliv délku uložení, ze zdiva cihelného, o průřezu zhlaví do 0,05 m2</t>
  </si>
  <si>
    <t>-1297951811</t>
  </si>
  <si>
    <t>https://podminky.urs.cz/item/CS_URS_2025_01/964061331</t>
  </si>
  <si>
    <t>3*4 "SO B M 2.45</t>
  </si>
  <si>
    <t>303</t>
  </si>
  <si>
    <t>964072321</t>
  </si>
  <si>
    <t>Vybourání válcovaných nosníků uložených ve zdivu smíšeném nebo kamenném délky do 6 m, hmotnosti do 20 kg/m</t>
  </si>
  <si>
    <t>1932438825</t>
  </si>
  <si>
    <t>https://podminky.urs.cz/item/CS_URS_2025_01/964072321</t>
  </si>
  <si>
    <t>0,0179*9,4 "M 0.30 nosník pod podlahou jeviště I160</t>
  </si>
  <si>
    <t>0,0179*2*2,9 "M 0.25/14 překlad pod nadezdívku v klenbě</t>
  </si>
  <si>
    <t>0,0179*2*4*3,6 "M 2.01 stropy vestaveb jih+sever</t>
  </si>
  <si>
    <t>304</t>
  </si>
  <si>
    <t>964072331</t>
  </si>
  <si>
    <t>Vybourání válcovaných nosníků uložených ve zdivu smíšeném nebo kamenném délky do 6 m, hmotnosti do 35 kg/m</t>
  </si>
  <si>
    <t>981118771</t>
  </si>
  <si>
    <t>https://podminky.urs.cz/item/CS_URS_2025_01/964072331</t>
  </si>
  <si>
    <t>0,0263*2*5,0 "M 0.27 podpěra části schodišťové zdi předpoklad 2x I200</t>
  </si>
  <si>
    <t>305</t>
  </si>
  <si>
    <t>965031131</t>
  </si>
  <si>
    <t>Bourání podlah z cihel bez podkladního lože, s jakoukoliv výplní spár kladených naplocho, plochy přes 1 m2</t>
  </si>
  <si>
    <t>1418080786</t>
  </si>
  <si>
    <t>https://podminky.urs.cz/item/CS_URS_2025_01/965031131</t>
  </si>
  <si>
    <t>2,61*7,0 "M 0.10</t>
  </si>
  <si>
    <t>306</t>
  </si>
  <si>
    <t>965031991R</t>
  </si>
  <si>
    <t>Rozebrání podlah z cihel kladených na plocho pro další použití pl přes 1 m2</t>
  </si>
  <si>
    <t>-1535538958</t>
  </si>
  <si>
    <t>3,3*3,57 "obj. A M 3.10 zrušená místnost</t>
  </si>
  <si>
    <t>307</t>
  </si>
  <si>
    <t>965042121</t>
  </si>
  <si>
    <t>Bourání mazanin betonových nebo z litého asfaltu tl. do 100 mm, plochy do 1 m2</t>
  </si>
  <si>
    <t>-1882592040</t>
  </si>
  <si>
    <t>https://podminky.urs.cz/item/CS_URS_2025_01/965042121</t>
  </si>
  <si>
    <t>0,055*4*0,2*1,0 "M 0.29 doplnění v sondě u jeviště</t>
  </si>
  <si>
    <t>0,1*1,0*1,0 "SO B 2.37 prostup pro odvětrání radonu</t>
  </si>
  <si>
    <t>308</t>
  </si>
  <si>
    <t>965042141</t>
  </si>
  <si>
    <t>Bourání mazanin betonových nebo z litého asfaltu tl. do 100 mm, plochy přes 4 m2</t>
  </si>
  <si>
    <t>-1553478530</t>
  </si>
  <si>
    <t>https://podminky.urs.cz/item/CS_URS_2025_01/965042141</t>
  </si>
  <si>
    <t>0,1*2,61*(2,815+2,5) "M 0.10 P02</t>
  </si>
  <si>
    <t>0,1*(3,7+2,8+1,8*2,86) "M 0.17, 0.20 snížení podlahy P02</t>
  </si>
  <si>
    <t>0,1*3,3*(3,88+3,72) "M 2.01 stropy vestaveb jih+sever</t>
  </si>
  <si>
    <t>0,07*11,4 "M 2.45</t>
  </si>
  <si>
    <t>0,1*(62,2+0,1*(4,21+2,08+1,86+1,29+3,69+2,16)) "1. PP</t>
  </si>
  <si>
    <t>0,1*1,35*2,54 "M 2.53</t>
  </si>
  <si>
    <t>309</t>
  </si>
  <si>
    <t>965042221</t>
  </si>
  <si>
    <t>Bourání mazanin betonových nebo z litého asfaltu tl. přes 100 mm, plochy do 1 m2</t>
  </si>
  <si>
    <t>-738320297</t>
  </si>
  <si>
    <t>https://podminky.urs.cz/item/CS_URS_2025_01/965042221</t>
  </si>
  <si>
    <t xml:space="preserve">3*0,15*1,7*0,3 "M 1.03/1.13 práh pod prosklenými stěnami do 1.13 </t>
  </si>
  <si>
    <t>310</t>
  </si>
  <si>
    <t>965042231</t>
  </si>
  <si>
    <t>Bourání mazanin betonových nebo z litého asfaltu tl. přes 100 mm, plochy do 4 m2</t>
  </si>
  <si>
    <t>1380807701</t>
  </si>
  <si>
    <t>https://podminky.urs.cz/item/CS_URS_2025_01/965042231</t>
  </si>
  <si>
    <t>1.PP</t>
  </si>
  <si>
    <t>(0,75*0,7+1,6*0,7+0,9*1,06)*0,1/2 "M 0.08 + 0.09 rampy u dveří</t>
  </si>
  <si>
    <t>1,6*(1,055*0,51-0,6*0,51/2) "M 0.27 schody sever</t>
  </si>
  <si>
    <t>0,15*(1,69*0,7+1,4*0,5+1,2*0,2+0,9*0,75) "M 0.36 schody do 0.30</t>
  </si>
  <si>
    <t>(1,505+1,16)/2*0,67/2 "M 0.34 schody do 0.35</t>
  </si>
  <si>
    <t>0,15*1,17*1,47+1,17*0,3*0,5 "M 0.13 snížení podlahy průchodu</t>
  </si>
  <si>
    <t>2,8*(0,6*0,45+0,3*(0,3+0,15)) "M 2.24 schody</t>
  </si>
  <si>
    <t>1,1*0,85*1,5/2 "M 1.32 schody</t>
  </si>
  <si>
    <t>311</t>
  </si>
  <si>
    <t>965042241</t>
  </si>
  <si>
    <t>Bourání mazanin betonových nebo z litého asfaltu tl. přes 100 mm, plochy přes 4 m2</t>
  </si>
  <si>
    <t>1942178245</t>
  </si>
  <si>
    <t>https://podminky.urs.cz/item/CS_URS_2025_01/965042241</t>
  </si>
  <si>
    <t>1. PP P02</t>
  </si>
  <si>
    <t>0,2*(968,8-(100,0+38,6-2,61*2,915+20,4+19,3+74,4+174,8+67,6))-(1,87*1,15+0,85*(1,2+0,75)/2) "plocha místností</t>
  </si>
  <si>
    <t>0,2*0,1*(4*2,65+1,175+2*2,06+1,85+2*1,965+2,465+2,225+1,5+6,435+1,4+8*0,9+1,26+2,2+1,2+2,525+1,655+2,0+1,567+3,0) "pod příčkami 100mm</t>
  </si>
  <si>
    <t>0,2*(0,15*(2,61+2,7+2,64+1,245+1,35+1,0)+0,38*0,75+0,25*2*(2,81+1,75)+0,3*(0,98+1,16)+0,2*1,2) "pod ostatním zdivem</t>
  </si>
  <si>
    <t>ostatní</t>
  </si>
  <si>
    <t>0,115*2*0,8*9,63 "M 0.30 pro základové pasy</t>
  </si>
  <si>
    <t>0,15*15,57*3,6 "M 1.02 prasklá dlažba</t>
  </si>
  <si>
    <t xml:space="preserve">0,12*(2,54*(1,49+1,8)/2+0,3*0,79)+1,3*0,2*1,3+0,12*0,375*(2*0,3+0,55+0,53+0,27+0,52) "M 1.30 snížení části podlahy vč. schodů </t>
  </si>
  <si>
    <t>0,15*(150,63+0,1*(2,11+1,48+4,22+4,26+1,2+2,1+1,1+1,1)) "celé 1. NP mimo M 1.40</t>
  </si>
  <si>
    <t>312</t>
  </si>
  <si>
    <t>965045111</t>
  </si>
  <si>
    <t>Bourání potěrů tl. do 50 mm cementových nebo pískocementových, plochy do 1 m2</t>
  </si>
  <si>
    <t>593527946</t>
  </si>
  <si>
    <t>https://podminky.urs.cz/item/CS_URS_2025_01/965045111</t>
  </si>
  <si>
    <t>1,25*((3,1+2,6)/2+(2,6+2,8)/2+(0,9+0,35)/2)+1,25*0,17*20 "schodiště z průjezdu</t>
  </si>
  <si>
    <t>1,25*(2,99+1,3+3,7) "M 1.33 schodiště</t>
  </si>
  <si>
    <t>313</t>
  </si>
  <si>
    <t>965045113</t>
  </si>
  <si>
    <t>Bourání potěrů tl. do 50 mm cementových nebo pískocementových, plochy přes 4 m2</t>
  </si>
  <si>
    <t>54192325</t>
  </si>
  <si>
    <t>https://podminky.urs.cz/item/CS_URS_2025_01/965045113</t>
  </si>
  <si>
    <t>skladba P01</t>
  </si>
  <si>
    <t>SO 01 obj. A</t>
  </si>
  <si>
    <t>28,3+22,7+19,3+20,4+3,925*2,65+0,7*0,75 "1. PP M 0.01 - 0.06</t>
  </si>
  <si>
    <t>(2*0,8+0,85+0,75)/2*4,7 "1. PP schodiště z kamenné ul.</t>
  </si>
  <si>
    <t>8,6+34,0+16,2+17,4+13,52+8,56 "1. PP M 0.09, 0.16-0.21</t>
  </si>
  <si>
    <t>16,44-(2,65*(1,2+0,61))+27,87+14,7+21,28+8,56+4,03+32,38+4,03+3,9+8,8+23,6+81,9+8,4+7,51 "M 0.14-15, 0.22-25 , 0.28, 0.31-34, 0.36-38</t>
  </si>
  <si>
    <t>10,92 "pod schodištěm vedle M 1.15</t>
  </si>
  <si>
    <t>19,3+122,6+110,5+4,1+17,4+11,6+8,3+85,4+74,4+2,8+3,2+9,2+15,1+3,0+22,5</t>
  </si>
  <si>
    <t xml:space="preserve">130,8+150,6+14,4+67,7+3,9*2*3,1+7,3+7,6+3,0+1,0 "2. NP </t>
  </si>
  <si>
    <t>57,9 "3. NP</t>
  </si>
  <si>
    <t>314</t>
  </si>
  <si>
    <t>965046111</t>
  </si>
  <si>
    <t>Broušení stávajících betonových podlah úběr do 3 mm</t>
  </si>
  <si>
    <t>-1543039750</t>
  </si>
  <si>
    <t>https://podminky.urs.cz/item/CS_URS_2025_01/965046111</t>
  </si>
  <si>
    <t>28,3+22,7+19,3+20,4+6,4+2,9 "1. PP skladba P10</t>
  </si>
  <si>
    <t>74,4 "skladba P12</t>
  </si>
  <si>
    <t>315</t>
  </si>
  <si>
    <t>965049111</t>
  </si>
  <si>
    <t>Bourání mazanin Příplatek k cenám za bourání mazanin betonových se svařovanou sítí, tl. do 100 mm</t>
  </si>
  <si>
    <t>-730519154</t>
  </si>
  <si>
    <t>https://podminky.urs.cz/item/CS_URS_2025_01/965049111</t>
  </si>
  <si>
    <t>2,508 "M 2.01 stropy vestaveb jih+sever</t>
  </si>
  <si>
    <t>0,1*1,35*2,54 "SO C M 2.53</t>
  </si>
  <si>
    <t>316</t>
  </si>
  <si>
    <t>965049112</t>
  </si>
  <si>
    <t>Bourání mazanin Příplatek k cenám za bourání mazanin betonových se svařovanou sítí, tl. přes 100 mm</t>
  </si>
  <si>
    <t>-999753159</t>
  </si>
  <si>
    <t>https://podminky.urs.cz/item/CS_URS_2025_01/965049112</t>
  </si>
  <si>
    <t>0,23+5,728+129,501</t>
  </si>
  <si>
    <t>317</t>
  </si>
  <si>
    <t>965082922</t>
  </si>
  <si>
    <t>Odstranění násypu pod podlahami nebo ochranného násypu na střechách tl. do 100 mm, plochy do 2 m2</t>
  </si>
  <si>
    <t>2122014147</t>
  </si>
  <si>
    <t>https://podminky.urs.cz/item/CS_URS_2025_01/965082922</t>
  </si>
  <si>
    <t>0,1*1,35*1,15 "SO B M 2.53</t>
  </si>
  <si>
    <t>318</t>
  </si>
  <si>
    <t>965082923</t>
  </si>
  <si>
    <t>Odstranění násypu pod podlahami nebo ochranného násypu na střechách tl. do 100 mm, plochy přes 2 m2</t>
  </si>
  <si>
    <t>-35730404</t>
  </si>
  <si>
    <t>https://podminky.urs.cz/item/CS_URS_2025_01/965082923</t>
  </si>
  <si>
    <t>0,1*(2,54*(1,49+1,8)/2+0,3*0,79) "M 1.30 snížení části podlahy</t>
  </si>
  <si>
    <t>0,1*11,4 "M 2.45 pro výměnu stropních trámů</t>
  </si>
  <si>
    <t>319</t>
  </si>
  <si>
    <t>965082932</t>
  </si>
  <si>
    <t>Odstranění násypu pod podlahami nebo ochranného násypu na střechách tl. do 200 mm, plochy do 2 m2</t>
  </si>
  <si>
    <t>-1561072507</t>
  </si>
  <si>
    <t>https://podminky.urs.cz/item/CS_URS_2025_01/965082932</t>
  </si>
  <si>
    <t>0,2*1,0*1,0 "SO B 2.37 pro odvětrání radonu</t>
  </si>
  <si>
    <t>320</t>
  </si>
  <si>
    <t>965083131</t>
  </si>
  <si>
    <t>Odstranění násypu mezi stropními trámy tl. přes 200 mm jakékoliv plochy</t>
  </si>
  <si>
    <t>-2095868828</t>
  </si>
  <si>
    <t>https://podminky.urs.cz/item/CS_URS_2025_01/965083131</t>
  </si>
  <si>
    <t>0,3*2,81+2,7 "M .1.27 podlaha nad bouranou klenbou</t>
  </si>
  <si>
    <t>0,5*0,4*(4,2+2*1,0+4,4+2*1,0+4,3+2*1,0) "A bouraný komín od KGJ podlahy nad doplněnou klenbou</t>
  </si>
  <si>
    <t>321</t>
  </si>
  <si>
    <t>967031734</t>
  </si>
  <si>
    <t>Přisekání (špicování) plošné nebo rovných ostění zdiva z cihel pálených plošné, na maltu vápennou nebo vápenocementovou, tl. na maltu vápennou nebo vápenocementovou, tl. do 300 mm</t>
  </si>
  <si>
    <t>-1999598073</t>
  </si>
  <si>
    <t>https://podminky.urs.cz/item/CS_URS_2025_01/967031734</t>
  </si>
  <si>
    <t>0,4*4*5,7 "M 0.30 ubourání drážek pro opnu</t>
  </si>
  <si>
    <t>2*0,15*2,2 "M 1.26/02</t>
  </si>
  <si>
    <t>322</t>
  </si>
  <si>
    <t>968062244</t>
  </si>
  <si>
    <t>Vybourání dřevěných rámů oken s křídly, dveřních zárubní, vrat, stěn, ostění nebo obkladů rámů oken s křídly jednoduchých, plochy do 1 m2</t>
  </si>
  <si>
    <t>-755079774</t>
  </si>
  <si>
    <t>https://podminky.urs.cz/item/CS_URS_2025_01/968062244</t>
  </si>
  <si>
    <t>2*0,5*0,5+2*0,3*0,3*3,142+0,6*0,6+2*0,8*0,8 "jednoduchá okna</t>
  </si>
  <si>
    <t>0,695*0,9 "SO C schodiště do z 2. PP</t>
  </si>
  <si>
    <t>323</t>
  </si>
  <si>
    <t>968062354</t>
  </si>
  <si>
    <t>Vybourání dřevěných rámů oken s křídly, dveřních zárubní, vrat, stěn, ostění nebo obkladů rámů oken s křídly dvojitých, plochy do 1 m2</t>
  </si>
  <si>
    <t>1256932607</t>
  </si>
  <si>
    <t>https://podminky.urs.cz/item/CS_URS_2025_01/968062354</t>
  </si>
  <si>
    <t xml:space="preserve">Poznámka k souboru cen:_x000d_
1. V cenách -2244 až -2747 jsou započteny i náklady na vyvěšení křídel._x000d_
</t>
  </si>
  <si>
    <t>9*0,6*0,8+3*0,6*1,0+6*0,86*1,16+0,83*1,03+3*0,97*0,73+3*0,5*0,7 "dvojitá okna</t>
  </si>
  <si>
    <t>324</t>
  </si>
  <si>
    <t>968062355</t>
  </si>
  <si>
    <t>Vybourání dřevěných rámů oken s křídly, dveřních zárubní, vrat, stěn, ostění nebo obkladů rámů oken s křídly dvojitých, plochy do 2 m2</t>
  </si>
  <si>
    <t>288755754</t>
  </si>
  <si>
    <t>https://podminky.urs.cz/item/CS_URS_2025_01/968062355</t>
  </si>
  <si>
    <t>4*1,1*1,48+7*0,88*1,36+0,83*1,36+7*1,25*1,5+0,95*1,1+7*0,97*1,4+1,08*1,36+0,97*1,45+2*1,02*1,26 "dvojitá okna</t>
  </si>
  <si>
    <t>11*1,05*1,75+0,97*2,03+5*0,97*1,95+10*1,07*1,66+11*1,05*1,88+1,02*1,51+1,03*1,55+12*1,05*1,54 "dvojitá okna</t>
  </si>
  <si>
    <t>325</t>
  </si>
  <si>
    <t>968062245</t>
  </si>
  <si>
    <t>Vybourání dřevěných rámů oken s křídly, dveřních zárubní, vrat, stěn, ostění nebo obkladů rámů oken s křídly jednoduchých, plochy do 2 m2</t>
  </si>
  <si>
    <t>-446812399</t>
  </si>
  <si>
    <t>https://podminky.urs.cz/item/CS_URS_2025_01/968062245</t>
  </si>
  <si>
    <t>2*1,0*2,0+2*1,02*1,1 "jednoduchá okna</t>
  </si>
  <si>
    <t>326</t>
  </si>
  <si>
    <t>968062356</t>
  </si>
  <si>
    <t>Vybourání dřevěných rámů oken s křídly, dveřních zárubní, vrat, stěn, ostění nebo obkladů rámů oken s křídly dvojitých, plochy do 4 m2</t>
  </si>
  <si>
    <t>-108827170</t>
  </si>
  <si>
    <t>https://podminky.urs.cz/item/CS_URS_2025_01/968062356</t>
  </si>
  <si>
    <t>2*1,45*1,95+4*1,1*1,88+1,17*1,95+4*1,37*2,4+3*1,18*2,06+2*1,09*1,9+14*1,45*1,95+5*1,07*1,94+1,1*1,95+1,02*2,16+5*1,7*2,0+15*1,35*2,7 "dvojitá okna</t>
  </si>
  <si>
    <t>327</t>
  </si>
  <si>
    <t>968062455</t>
  </si>
  <si>
    <t>Vybourání dřevěných rámů oken s křídly, dveřních zárubní, vrat, stěn, ostění nebo obkladů dveřních zárubní, plochy do 2 m2</t>
  </si>
  <si>
    <t>-232382663</t>
  </si>
  <si>
    <t>https://podminky.urs.cz/item/CS_URS_2025_01/968062455</t>
  </si>
  <si>
    <t>2,0*0,9 "M 0.15 do 0.16</t>
  </si>
  <si>
    <t>0,7*0,9 "M 2.25</t>
  </si>
  <si>
    <t>2*0,7*2,0 "M 204 D75</t>
  </si>
  <si>
    <t>328</t>
  </si>
  <si>
    <t>968062456</t>
  </si>
  <si>
    <t>Vybourání dřevěných rámů oken s křídly, dveřních zárubní, vrat, stěn, ostění nebo obkladů dveřních zárubní, plochy přes 2 m2</t>
  </si>
  <si>
    <t>-1049558587</t>
  </si>
  <si>
    <t>https://podminky.urs.cz/item/CS_URS_2025_01/968062456</t>
  </si>
  <si>
    <t>2*1,8*2,15+2,0*2,2 "M 0.29 vstupy do velkého sálu</t>
  </si>
  <si>
    <t>6*1,1*2,0 "M 1.15-20</t>
  </si>
  <si>
    <t>7*1,1*2,02+5*1,1*2,85+1,5*2,01+4*1,0*2,0 "M 2.01-02</t>
  </si>
  <si>
    <t>2,8*(7*1,0+1,005+1,1) "M 3.02-09</t>
  </si>
  <si>
    <t>1,25*2,5 "M 2.46 na schodiště</t>
  </si>
  <si>
    <t>329</t>
  </si>
  <si>
    <t>968062991</t>
  </si>
  <si>
    <t>Vybourání dřevěných rámů oken s křídly, dveřních zárubní, vrat, stěn, ostění nebo obkladů vnitřních deštění výkladů, ostění a obkladů stěn jakékoliv plochy</t>
  </si>
  <si>
    <t>822348767</t>
  </si>
  <si>
    <t>https://podminky.urs.cz/item/CS_URS_2025_01/968062991</t>
  </si>
  <si>
    <t>2*(0,2*(3*(1,225+1,45)+2*(1,1+1,5))+0,16*(1,1+1,3+1,35+1,35/2+2,0+0,7*0,7*3,142/4)+0,555*(2,25+0,85)+1,18+2*(1,45+1,95)) "1. PP</t>
  </si>
  <si>
    <t>0,15*(2*2,15+1,1) "1. NP M 1.03 vstup pod schodiště (bývalá 107)</t>
  </si>
  <si>
    <t>0,9*(2*2,1+1,5) "M 2.01 dveře do 2.24</t>
  </si>
  <si>
    <t>330</t>
  </si>
  <si>
    <t>968072455</t>
  </si>
  <si>
    <t>Vybourání kovových rámů oken s křídly, dveřních zárubní, vrat, stěn, ostění nebo obkladů dveřních zárubní, plochy do 2 m2</t>
  </si>
  <si>
    <t>994549147</t>
  </si>
  <si>
    <t>https://podminky.urs.cz/item/CS_URS_2025_01/968072455</t>
  </si>
  <si>
    <t>2,0*(20*0,6+0,7+18*0,8+5*0,9) " M 0,04, 0.07-10, 0.11, 0.16, 0.17-21, 0.14-15, 0.22/23, 0.28-33, 0.35-38</t>
  </si>
  <si>
    <t>2,0*(9*0,6+10*0,8+5*0,9) "M 1.01, 1.02, 1.07, 1.09-13 1.19-20, 1.23-24, 1.27, 1.31</t>
  </si>
  <si>
    <t>2,0*(7*0,6+7*0,8+0,9) "M 2.01-02, 2.06-08, 2.09-10, 2.20, 2.29-35, schodiště z M 2.02 na půdu</t>
  </si>
  <si>
    <t>2*0,9*2,0 "M 3.07-08</t>
  </si>
  <si>
    <t>2,0*(2*0,6+9*0,8+3*0,9+1,0) "M 1.32, 34, 36-39, 41-43 průjezd</t>
  </si>
  <si>
    <t>2,0*(3*0,8+3*0,6) "M 21.40-45</t>
  </si>
  <si>
    <t>2,0*(7*0,8+3*0,6) "M 2.46-52</t>
  </si>
  <si>
    <t>2,0*(6*0,6+7*0,8+5*0,9) "1. PP + 1. + 2. NP</t>
  </si>
  <si>
    <t>331</t>
  </si>
  <si>
    <t>968072456</t>
  </si>
  <si>
    <t>Vybourání kovových rámů oken s křídly, dveřních zárubní, vrat, stěn, ostění nebo obkladů dveřních zárubní, plochy přes 2 m2</t>
  </si>
  <si>
    <t>-884907216</t>
  </si>
  <si>
    <t>https://podminky.urs.cz/item/CS_URS_2025_01/968072456</t>
  </si>
  <si>
    <t>1,2*2,2+1,25*2,0+1,3*2,0+1,6*2,0 "M 0.16, 0.32-34</t>
  </si>
  <si>
    <t>1,1*2,0+1,1*2,13+1,2*2,05+1,6*2,2+2*1,3*2,2 "1. NP M 1.03, 1.02</t>
  </si>
  <si>
    <t>3*1,5*2,2 "M 2.10, 2.24-25</t>
  </si>
  <si>
    <t xml:space="preserve">2,0*(1,6+1,25)  "M 1.38-39</t>
  </si>
  <si>
    <t>332</t>
  </si>
  <si>
    <t>969011113</t>
  </si>
  <si>
    <t>Vybourání vnitřního potrubí včetně vysekání drážky kameninového přes DN 200 do DN 300</t>
  </si>
  <si>
    <t>1087744768</t>
  </si>
  <si>
    <t>https://podminky.urs.cz/item/CS_URS_2025_01/969011113</t>
  </si>
  <si>
    <t>18 "odkouření KGJ</t>
  </si>
  <si>
    <t>Prorážení otvorů a ostatní bourací práce</t>
  </si>
  <si>
    <t>333</t>
  </si>
  <si>
    <t>971024561</t>
  </si>
  <si>
    <t>Vybourání otvorů ve zdivu základovém nebo nadzákladovém kamenném, smíšeném kamenném, na maltu vápennou nebo vápenocementovou, plochy do 1 m2, tl. do 600 mm</t>
  </si>
  <si>
    <t>1745123678</t>
  </si>
  <si>
    <t>https://podminky.urs.cz/item/CS_URS_2025_01/971024561</t>
  </si>
  <si>
    <t>0,4*1,5*0,45 "M 2.24/25 snížení dveří</t>
  </si>
  <si>
    <t>334</t>
  </si>
  <si>
    <t>971024651</t>
  </si>
  <si>
    <t>Vybourání otvorů ve zdivu základovém nebo nadzákladovém kamenném, smíšeném kamenném, na maltu vápennou nebo vápenocementovou, plochy do 4 m2, tl. do 600 mm</t>
  </si>
  <si>
    <t>1410131099</t>
  </si>
  <si>
    <t>https://podminky.urs.cz/item/CS_URS_2025_01/971024651</t>
  </si>
  <si>
    <t>0,3*15*1,39*0,545 "M 1.02, 1.12-13 parapety oken do rajského dvora</t>
  </si>
  <si>
    <t>335</t>
  </si>
  <si>
    <t>971024681</t>
  </si>
  <si>
    <t>Vybourání otvorů ve zdivu základovém nebo nadzákladovém kamenném, smíšeném kamenném, na maltu vápennou nebo vápenocementovou, plochy do 4 m2, tl. do 900 mm</t>
  </si>
  <si>
    <t>-611673694</t>
  </si>
  <si>
    <t>https://podminky.urs.cz/item/CS_URS_2025_01/971024681</t>
  </si>
  <si>
    <t>0,85*1,5*3,0 "SO A M 2.02 do 2.34</t>
  </si>
  <si>
    <t>336</t>
  </si>
  <si>
    <t>971033461</t>
  </si>
  <si>
    <t>Vybourání otvorů ve zdivu základovém nebo nadzákladovém z cihel, tvárnic, příčkovek z cihel pálených na maltu vápennou nebo vápenocementovou plochy do 0,25 m2, tl. do 600 mm</t>
  </si>
  <si>
    <t>239796625</t>
  </si>
  <si>
    <t>https://podminky.urs.cz/item/CS_URS_2025_01/971033461</t>
  </si>
  <si>
    <t>337</t>
  </si>
  <si>
    <t>971033521</t>
  </si>
  <si>
    <t>Vybourání otvorů ve zdivu základovém nebo nadzákladovém z cihel, tvárnic, příčkovek z cihel pálených na maltu vápennou nebo vápenocementovou plochy do 1 m2, tl. do 100 mm</t>
  </si>
  <si>
    <t>-258461343</t>
  </si>
  <si>
    <t>https://podminky.urs.cz/item/CS_URS_2025_01/971033521</t>
  </si>
  <si>
    <t>0,3*2,0 "M 035/0.36 zvětšení dveří</t>
  </si>
  <si>
    <t>338</t>
  </si>
  <si>
    <t>971033531</t>
  </si>
  <si>
    <t>Vybourání otvorů ve zdivu základovém nebo nadzákladovém z cihel, tvárnic, příčkovek z cihel pálených na maltu vápennou nebo vápenocementovou plochy do 1 m2, tl. do 150 mm</t>
  </si>
  <si>
    <t>-754913974</t>
  </si>
  <si>
    <t>https://podminky.urs.cz/item/CS_URS_2025_01/971033531</t>
  </si>
  <si>
    <t>4 "M 1.03 komínové průduchy</t>
  </si>
  <si>
    <t>339</t>
  </si>
  <si>
    <t>971033561</t>
  </si>
  <si>
    <t>Vybourání otvorů ve zdivu základovém nebo nadzákladovém z cihel, tvárnic, příčkovek z cihel pálených na maltu vápennou nebo vápenocementovou plochy do 1 m2, tl. do 600 mm</t>
  </si>
  <si>
    <t>-540713142</t>
  </si>
  <si>
    <t>https://podminky.urs.cz/item/CS_URS_2025_01/971033561</t>
  </si>
  <si>
    <t>0,35*0,3*2,9 "M 1.28/29 pro překlad N13</t>
  </si>
  <si>
    <t>0,38*0,5*2,0 "M 1.23</t>
  </si>
  <si>
    <t>340</t>
  </si>
  <si>
    <t>971033581</t>
  </si>
  <si>
    <t>Vybourání otvorů ve zdivu základovém nebo nadzákladovém z cihel, tvárnic, příčkovek z cihel pálených na maltu vápennou nebo vápenocementovou plochy do 1 m2, tl. do 900 mm</t>
  </si>
  <si>
    <t>1165769312</t>
  </si>
  <si>
    <t>https://podminky.urs.cz/item/CS_URS_2025_01/971033581</t>
  </si>
  <si>
    <t>0,7*0,9*2,1 "M 2.46 nové dveře z pavlače</t>
  </si>
  <si>
    <t>341</t>
  </si>
  <si>
    <t>971033591</t>
  </si>
  <si>
    <t>Vybourání otvorů ve zdivu základovém nebo nadzákladovém z cihel, tvárnic, příčkovek z cihel pálených na maltu vápennou nebo vápenocementovou plochy do 1 m2, tl. přes 900 mm</t>
  </si>
  <si>
    <t>741438815</t>
  </si>
  <si>
    <t>https://podminky.urs.cz/item/CS_URS_2025_01/971033591</t>
  </si>
  <si>
    <t>3,2*(0,5*0,512+0,6*(0,75+0,6)/2) "M 1.30 ostění</t>
  </si>
  <si>
    <t>342</t>
  </si>
  <si>
    <t>971033621</t>
  </si>
  <si>
    <t>Vybourání otvorů ve zdivu základovém nebo nadzákladovém z cihel, tvárnic, příčkovek z cihel pálených na maltu vápennou nebo vápenocementovou plochy do 4 m2, tl. do 100 mm</t>
  </si>
  <si>
    <t>403894024</t>
  </si>
  <si>
    <t>https://podminky.urs.cz/item/CS_URS_2025_01/971033621</t>
  </si>
  <si>
    <t>1,1*1,95 "podesta schodiště z M 2.02 na půdu</t>
  </si>
  <si>
    <t>2*0,9*2,05 "SO B M 2.42/43, 2.50/51</t>
  </si>
  <si>
    <t>343</t>
  </si>
  <si>
    <t>971033631</t>
  </si>
  <si>
    <t>Vybourání otvorů ve zdivu základovém nebo nadzákladovém z cihel, tvárnic, příčkovek z cihel pálených na maltu vápennou nebo vápenocementovou plochy do 4 m2, tl. do 150 mm</t>
  </si>
  <si>
    <t>848048172</t>
  </si>
  <si>
    <t>https://podminky.urs.cz/item/CS_URS_2025_01/971033631</t>
  </si>
  <si>
    <t xml:space="preserve">1,7*1,1 "M 1.03/1.13 podezdívka pod oknem bývalé recepce  </t>
  </si>
  <si>
    <t>344</t>
  </si>
  <si>
    <t>971033651</t>
  </si>
  <si>
    <t>Vybourání otvorů ve zdivu základovém nebo nadzákladovém z cihel, tvárnic, příčkovek z cihel pálených na maltu vápennou nebo vápenocementovou plochy do 4 m2, tl. do 600 mm</t>
  </si>
  <si>
    <t>-393587083</t>
  </si>
  <si>
    <t>https://podminky.urs.cz/item/CS_URS_2025_01/971033651</t>
  </si>
  <si>
    <t>0,45*1,05*1,0 "SO B M 1.41 parapet</t>
  </si>
  <si>
    <t>345</t>
  </si>
  <si>
    <t>972054491</t>
  </si>
  <si>
    <t>Vybourání otvorů ve stropech nebo klenbách železobetonových bez odstranění podlahy a násypu, plochy do 1 m2, tl. přes 80 mm</t>
  </si>
  <si>
    <t>-2092170865</t>
  </si>
  <si>
    <t>https://podminky.urs.cz/item/CS_URS_2025_01/972054491</t>
  </si>
  <si>
    <t xml:space="preserve">0,2*0,15*(4,8*1,5+5,4*1,5+4,5*1,5) "A klenby po vybouraném komínu od KGJ </t>
  </si>
  <si>
    <t>346</t>
  </si>
  <si>
    <t>973031324</t>
  </si>
  <si>
    <t>Vysekání výklenků nebo kapes ve zdivu z cihel na maltu vápennou nebo vápenocementovou kapes, plochy do 0,10 m2, hl. do 150 mm</t>
  </si>
  <si>
    <t>891089273</t>
  </si>
  <si>
    <t>https://podminky.urs.cz/item/CS_URS_2025_01/973031324</t>
  </si>
  <si>
    <t>2 "M 0.34 pro překlad N06</t>
  </si>
  <si>
    <t>2 "M 0.36 pro překlad N03 do M 0.30</t>
  </si>
  <si>
    <t>1 "M 1.24 pro překlad</t>
  </si>
  <si>
    <t>2 "M 2.01 pro překlad do M 2.25</t>
  </si>
  <si>
    <t>12+10 "kotvy pro mříže Z8, Z13</t>
  </si>
  <si>
    <t>347</t>
  </si>
  <si>
    <t>973031325</t>
  </si>
  <si>
    <t>Vysekání výklenků nebo kapes ve zdivu z cihel na maltu vápennou nebo vápenocementovou kapes, plochy do 0,10 m2, hl. do 300 mm</t>
  </si>
  <si>
    <t>1001779098</t>
  </si>
  <si>
    <t>https://podminky.urs.cz/item/CS_URS_2025_01/973031325</t>
  </si>
  <si>
    <t>2 "M 1.23, světlík pro překlady</t>
  </si>
  <si>
    <t>4 "M 2.01 pro překlad do M 2.25</t>
  </si>
  <si>
    <t>2 "M 2.24 pro překlad N20</t>
  </si>
  <si>
    <t>348</t>
  </si>
  <si>
    <t>973031326</t>
  </si>
  <si>
    <t>Vysekání výklenků nebo kapes ve zdivu z cihel na maltu vápennou nebo vápenocementovou kapes, plochy do 0,10 m2, hl. do 450 mm</t>
  </si>
  <si>
    <t>-1823453544</t>
  </si>
  <si>
    <t>https://podminky.urs.cz/item/CS_URS_2025_01/973031326</t>
  </si>
  <si>
    <t>1 "M 1.28 pro překlad</t>
  </si>
  <si>
    <t>349</t>
  </si>
  <si>
    <t>973031335</t>
  </si>
  <si>
    <t>Vysekání výklenků nebo kapes ve zdivu z cihel na maltu vápennou nebo vápenocementovou kapes, plochy do 0,16 m2, hl. do 300 mm</t>
  </si>
  <si>
    <t>99617725</t>
  </si>
  <si>
    <t>https://podminky.urs.cz/item/CS_URS_2025_01/973031335</t>
  </si>
  <si>
    <t>12 "M 0.27 nový strop - pro osazení nosníků</t>
  </si>
  <si>
    <t>350</t>
  </si>
  <si>
    <t>974029165</t>
  </si>
  <si>
    <t>Vysekání rýh ve zdivu kamenném do hl. 150 mm a šířky do 200 mm</t>
  </si>
  <si>
    <t>-1032067140</t>
  </si>
  <si>
    <t>https://podminky.urs.cz/item/CS_URS_2025_01/974029165</t>
  </si>
  <si>
    <t>1,262+0,752+0,865+1,21+1,002+2,897+1,145+1,628 "M 0.23 kotvení podest</t>
  </si>
  <si>
    <t>351</t>
  </si>
  <si>
    <t>974031154</t>
  </si>
  <si>
    <t>Vysekání rýh ve zdivu cihelném na maltu vápennou nebo vápenocementovou do hl. 100 mm a šířky do 150 mm</t>
  </si>
  <si>
    <t>254746493</t>
  </si>
  <si>
    <t>https://podminky.urs.cz/item/CS_URS_2025_01/974031154</t>
  </si>
  <si>
    <t>4*1,2+1,3 "1. PP pro překlady N03 a N14 nad stávající otvory</t>
  </si>
  <si>
    <t>2*1,3 "SO B M 2.42, 50 pro překlady N03</t>
  </si>
  <si>
    <t>1,3 "SO C M 0.40 pro překlad N17</t>
  </si>
  <si>
    <t>352</t>
  </si>
  <si>
    <t>974031164</t>
  </si>
  <si>
    <t>Vysekání rýh ve zdivu cihelném na maltu vápennou nebo vápenocementovou do hl. 150 mm a šířky do 150 mm</t>
  </si>
  <si>
    <t>1795334561</t>
  </si>
  <si>
    <t>https://podminky.urs.cz/item/CS_URS_2025_01/974031164</t>
  </si>
  <si>
    <t>2*1,7 "M 0.24 pro překlad N04</t>
  </si>
  <si>
    <t>353</t>
  </si>
  <si>
    <t>974031165</t>
  </si>
  <si>
    <t>Vysekání rýh ve zdivu cihelném na maltu vápennou nebo vápenocementovou do hl. 150 mm a šířky do 200 mm</t>
  </si>
  <si>
    <t>1180810202</t>
  </si>
  <si>
    <t>https://podminky.urs.cz/item/CS_URS_2025_01/974031165</t>
  </si>
  <si>
    <t>2*3,8+3,2 "M 2.01 pro překlad do M 2.25</t>
  </si>
  <si>
    <t>354</t>
  </si>
  <si>
    <t>974031167</t>
  </si>
  <si>
    <t>Vysekání rýh ve zdivu cihelném na maltu vápennou nebo vápenocementovou do hl. 150 mm a šířky do 300 mm</t>
  </si>
  <si>
    <t>985504150</t>
  </si>
  <si>
    <t>https://podminky.urs.cz/item/CS_URS_2025_01/974031167</t>
  </si>
  <si>
    <t>2*1,7 "M 1.23 pro překlad</t>
  </si>
  <si>
    <t>2,0 "venkovní schodiště - vetknutí podesty</t>
  </si>
  <si>
    <t>355</t>
  </si>
  <si>
    <t>974082116</t>
  </si>
  <si>
    <t>Vysekání rýh pro ploché vodiče v omítce vápenné nebo vápenocementové stěn, šířky do 150 mm</t>
  </si>
  <si>
    <t>1489018994</t>
  </si>
  <si>
    <t>https://podminky.urs.cz/item/CS_URS_2025_01/974082116</t>
  </si>
  <si>
    <t>9*2,45+6*2,33+2*2,22+2*2,4+2*2,2+4*3,55+2*4,0+2*2,3+3,15*3 "1. PP pro navázání nových příček</t>
  </si>
  <si>
    <t>2*(6*1,37+2,08+2,32+1,87+1,96+2,15) "M 1.15, 1.18-19 pro navázání nových příček</t>
  </si>
  <si>
    <t>2,4*10 "M 1.08, 1.21-25, 1.28-31 pro navázání nových příček</t>
  </si>
  <si>
    <t>4*2,08 "M 2.02, 2.09-10 pro navázání nových příček</t>
  </si>
  <si>
    <t>2*2,8 "M 2.07 pro navázání přizdívky</t>
  </si>
  <si>
    <t>2,4*13 "M 2.20, 2.29-34 pro navázání nových příček</t>
  </si>
  <si>
    <t>2*(1,56+2,5) "M 1.38/39, 41/42 pro navázání nové příčky</t>
  </si>
  <si>
    <t>3,1*3 "M 2.46-47, 51 pro navázání nových příček</t>
  </si>
  <si>
    <t>2*(0,695+0,9) "zazdívka okna schodiště z 2. PP</t>
  </si>
  <si>
    <t>7*2,6+9*3,0 "pro navázání nových příček</t>
  </si>
  <si>
    <t>356</t>
  </si>
  <si>
    <t>974082176</t>
  </si>
  <si>
    <t>Vysekání rýh pro ploché vodiče v omítce vápenné nebo vápenocementové stropů nebo kleneb, šířky do 150 mm</t>
  </si>
  <si>
    <t>841646244</t>
  </si>
  <si>
    <t>https://podminky.urs.cz/item/CS_URS_2025_01/974082176</t>
  </si>
  <si>
    <t>5*2,652+(1,5+4*0,85)+1,15+1,175+1,85+3*(2,06+0,85)+1,185+2,61+0,85+2*0,965+2,465+1,3+2,7+0,78+2,225+1,0 "1. PP pro navázání příček</t>
  </si>
  <si>
    <t>1,55+0,3+1,95+0,6+1,35+0,64+2,1+0,55+2,0+0,5+0,5+1,675+1,105+1,85+1,05+1,0+1,05+1,63+0,79 "M 0.15, 0.18-19 pro navázání příček</t>
  </si>
  <si>
    <t>0,5+1,675+1,105+1,85+1,05+1,0+1,05+1,63+0,79 "M 1.31 pro navázání příček</t>
  </si>
  <si>
    <t>2*(3,305+1,52) "M 2.02, 2.09-10 pro navázání nových příček</t>
  </si>
  <si>
    <t>1,5+0,3+2,0+0,5+2,05+0,5 "M 2.18, 2.27 pro navázání přizdívky</t>
  </si>
  <si>
    <t>3,995+0,5+1,17+3,22 "M 1.38/39, 41/42 pro navázání nové příčky</t>
  </si>
  <si>
    <t>4,34+1,435+1,72 "M 46/47, 51/58 pro navázání nových příček</t>
  </si>
  <si>
    <t>(35,178+17,13)/3 "M 1.44-47, 2.53-56 pro navázání nových příček</t>
  </si>
  <si>
    <t>357</t>
  </si>
  <si>
    <t>976071111</t>
  </si>
  <si>
    <t>Vybourání kovových madel, zábradlí, dvířek, zděří, kotevních želez madel a zábradlí</t>
  </si>
  <si>
    <t>-171109453</t>
  </si>
  <si>
    <t>https://podminky.urs.cz/item/CS_URS_2025_01/976071111</t>
  </si>
  <si>
    <t>2,0 "M 1.32 zábradlí schodiště</t>
  </si>
  <si>
    <t>358</t>
  </si>
  <si>
    <t>976082131</t>
  </si>
  <si>
    <t>Vybourání drobných zámečnických a jiných konstrukcí objímek, držáků, věšáků, záclonových konzol, lustrových skob apod., ze zdiva cihelného</t>
  </si>
  <si>
    <t>1269135289</t>
  </si>
  <si>
    <t>https://podminky.urs.cz/item/CS_URS_2025_01/976082131</t>
  </si>
  <si>
    <t>2*16 "SO B M 2.38-39, 43-45, 47-50 garnyže</t>
  </si>
  <si>
    <t>359</t>
  </si>
  <si>
    <t>977131110</t>
  </si>
  <si>
    <t>Vrty příklepovými vrtáky do cihelného zdiva nebo prostého betonu průměru do 16 mm</t>
  </si>
  <si>
    <t>1298339589</t>
  </si>
  <si>
    <t>https://podminky.urs.cz/item/CS_URS_2025_01/977131110</t>
  </si>
  <si>
    <t xml:space="preserve">18*0,25 "M 0.22 základ pro výtah pro trnování </t>
  </si>
  <si>
    <t>360</t>
  </si>
  <si>
    <t>977131117</t>
  </si>
  <si>
    <t>Vrty příklepovými vrtáky do cihelného zdiva nebo prostého betonu průměru přes 20 do 25 mm</t>
  </si>
  <si>
    <t>-1839636032</t>
  </si>
  <si>
    <t>https://podminky.urs.cz/item/CS_URS_2025_01/977131117</t>
  </si>
  <si>
    <t>23*0,2 "M 0.27 nový strop - kotevní trny</t>
  </si>
  <si>
    <t>361</t>
  </si>
  <si>
    <t>977151122</t>
  </si>
  <si>
    <t>Jádrové vrty diamantovými korunkami do stavebních materiálů (železobetonu, betonu, cihel, obkladů, dlažeb, kamene) průměru přes 120 do 130 mm</t>
  </si>
  <si>
    <t>-1283165241</t>
  </si>
  <si>
    <t>https://podminky.urs.cz/item/CS_URS_2025_01/977151122</t>
  </si>
  <si>
    <t>2*(0,5+0,3) "SO B prostupy pro odvětrání radonu</t>
  </si>
  <si>
    <t>362</t>
  </si>
  <si>
    <t>977211111</t>
  </si>
  <si>
    <t>Řezání konstrukcí stěnovou pilou betonových nebo železobetonových průměru řezané výztuže do 16 mm hloubka řezu do 200 mm</t>
  </si>
  <si>
    <t>17107111</t>
  </si>
  <si>
    <t>https://podminky.urs.cz/item/CS_URS_2025_01/977211111</t>
  </si>
  <si>
    <t>1,1*(9,91+2,9)+26*1,65 "M 0.27 schodiště - celé podél zdi a každý stupeň samostatně</t>
  </si>
  <si>
    <t>M 0.22-23, 1.27</t>
  </si>
  <si>
    <t>2*(2*2,81+2*2,25+4,13) "stropy pro nové schodiště a výtah kolem stěn</t>
  </si>
  <si>
    <t>11*2,81+5*4,13+10*2,25 "stropy - rozřezání na velikost po 50cm</t>
  </si>
  <si>
    <t>0,7+1,1 "SO C M 2.53 otvor pro půdní schody</t>
  </si>
  <si>
    <t>363</t>
  </si>
  <si>
    <t>977311112</t>
  </si>
  <si>
    <t>Řezání stávajících betonových mazanin bez vyztužení hloubky přes 50 do 100 mm</t>
  </si>
  <si>
    <t>-366913521</t>
  </si>
  <si>
    <t>https://podminky.urs.cz/item/CS_URS_2025_01/977311112</t>
  </si>
  <si>
    <t>2*0,7 "M 0.04 pro novou ocelovou zárubeň</t>
  </si>
  <si>
    <t>2*(3,88+3,72)+2*3,3 "M 2.01 strop bouraných vestaveb jih+sever</t>
  </si>
  <si>
    <t>364</t>
  </si>
  <si>
    <t>977311113</t>
  </si>
  <si>
    <t>Řezání stávajících betonových mazanin bez vyztužení hloubky přes 100 do 150 mm</t>
  </si>
  <si>
    <t>-310249750</t>
  </si>
  <si>
    <t>https://podminky.urs.cz/item/CS_URS_2025_01/977311113</t>
  </si>
  <si>
    <t>2*(2,81+2,7) "M .1.27 podlaha nad bouranou klenbou</t>
  </si>
  <si>
    <t>5,2+2*1,5+4,4+2*1,5+4,25+2*0,85 "A bouraný komín od KGJ podlahy nad doplněnou klenbou</t>
  </si>
  <si>
    <t>6*0,3+1,925+4,9 "M 1.30 krácené schody a ubouraná část podlahy</t>
  </si>
  <si>
    <t>365</t>
  </si>
  <si>
    <t>977320099R</t>
  </si>
  <si>
    <t>Řezání stávající ž.b. betonové skořepiny tl. 50-100 mm</t>
  </si>
  <si>
    <t>1469182946</t>
  </si>
  <si>
    <t>27*9,65+13*19,8 "M 0.29 stropní podhled řezy křížem po 75cm</t>
  </si>
  <si>
    <t>366</t>
  </si>
  <si>
    <t>977331113</t>
  </si>
  <si>
    <t>Zvětšení komínového průduchu frézováním zdiva z cihel plných pálených maximální hloubky frézování přes 10 do 30 mm</t>
  </si>
  <si>
    <t>-208037233</t>
  </si>
  <si>
    <t>https://podminky.urs.cz/item/CS_URS_2025_01/977331113</t>
  </si>
  <si>
    <t>12,5 "M 1.43 pro odvětrání radonu</t>
  </si>
  <si>
    <t>367</t>
  </si>
  <si>
    <t>978011121</t>
  </si>
  <si>
    <t>Otlučení vápenných nebo vápenocementových omítek vnitřních ploch stropů, v rozsahu přes 5 do 10 %</t>
  </si>
  <si>
    <t>-308930267</t>
  </si>
  <si>
    <t>https://podminky.urs.cz/item/CS_URS_2025_01/978011121</t>
  </si>
  <si>
    <t xml:space="preserve">Poznámka k souboru cen:_x000d_
1. Položky lze použít i pro ocenění otlučení sádrových, hliněných apod. vnitřních omítek._x000d_
</t>
  </si>
  <si>
    <t>463,906 "viz oprava stropů hladkých do 10%</t>
  </si>
  <si>
    <t>175,551 "viz oprava stropů hladkých s vyštukovánímdo 10%</t>
  </si>
  <si>
    <t>1623,459 "viz oprava stropů hladkých do 10%</t>
  </si>
  <si>
    <t>90,575 "viz oprava stropů hladkých s vyštukovánímdo 10%</t>
  </si>
  <si>
    <t>1002,413 "viz oprava stropů hladkých do 10%</t>
  </si>
  <si>
    <t>143,911 "viz oprava stropů hladkých s vyštukovánímdo 10%</t>
  </si>
  <si>
    <t>38,196 "viz oprava stropů hladkých do 10%</t>
  </si>
  <si>
    <t>173,42 "viz oprava stropů hladkých s vyštukovánímdo 10%</t>
  </si>
  <si>
    <t>280,307 "viz oprava stropů hladkých do 10%</t>
  </si>
  <si>
    <t>169,8 "viz oprava stropů hladkých s vyštukovánímdo 10%</t>
  </si>
  <si>
    <t>42,18 "viz oprava stropů hladkých do 10%</t>
  </si>
  <si>
    <t>14,788 "viz oprava stropů hladkých s vyštukovánímdo 10%</t>
  </si>
  <si>
    <t>36701</t>
  </si>
  <si>
    <t>978011121-1</t>
  </si>
  <si>
    <t>Otlučení vápenných nebo vápenocementových omítek vnitřních ploch stropů, v rozsahu přes 5 do 10 % - příplatek za zvýšenou pracnost na štukové výzdobě</t>
  </si>
  <si>
    <t>-692140654</t>
  </si>
  <si>
    <t>368</t>
  </si>
  <si>
    <t>978011141</t>
  </si>
  <si>
    <t>Otlučení vápenných nebo vápenocementových omítek vnitřních ploch stropů, v rozsahu přes 10 do 30 %</t>
  </si>
  <si>
    <t>-661749693</t>
  </si>
  <si>
    <t>https://podminky.urs.cz/item/CS_URS_2025_01/978011141</t>
  </si>
  <si>
    <t>222,207 "viz oprava stropů hladkých do 30%</t>
  </si>
  <si>
    <t>34,499 "viz oprava stropů hladkých s vyštukovánímdo 30%</t>
  </si>
  <si>
    <t>5,483 "viz oprava stropů hladkých do 30%</t>
  </si>
  <si>
    <t>74,966 "viz oprava stropů hladkých s vyštukovánímdo 30%</t>
  </si>
  <si>
    <t>6,5 "SO B viz oprava stropů hladkých s vyštukovánímdo 30%</t>
  </si>
  <si>
    <t>369</t>
  </si>
  <si>
    <t>978011161</t>
  </si>
  <si>
    <t>Otlučení vápenných nebo vápenocementových omítek vnitřních ploch stropů, v rozsahu přes 30 do 50 %</t>
  </si>
  <si>
    <t>2146534488</t>
  </si>
  <si>
    <t>https://podminky.urs.cz/item/CS_URS_2025_01/978011161</t>
  </si>
  <si>
    <t>53,032+26,408 "SO A 1. PP + 2. NP viz oprava om. hladkých stropů do 50%</t>
  </si>
  <si>
    <t>8,816 "SO C 1. PP viz oprava om. hladkých stropů do 50%</t>
  </si>
  <si>
    <t>370</t>
  </si>
  <si>
    <t>978011191</t>
  </si>
  <si>
    <t>Otlučení vápenných nebo vápenocementových omítek vnitřních ploch stropů, v rozsahu přes 50 do 100 %</t>
  </si>
  <si>
    <t>-227838766</t>
  </si>
  <si>
    <t>https://podminky.urs.cz/item/CS_URS_2025_01/978011191</t>
  </si>
  <si>
    <t xml:space="preserve">SO A </t>
  </si>
  <si>
    <t>0,38*0,75 "M 0.07-08 zazdívka otvoru mezi ostění pro navázání zdiva</t>
  </si>
  <si>
    <t>0,2*(2,58+1,24)+0,465*1,005 "M 1.28, světlík pro navázání zdiva</t>
  </si>
  <si>
    <t>0,25*2*(3,9+1,74) "SO B M 1.38 pro navázání přizdívek</t>
  </si>
  <si>
    <t xml:space="preserve">136,807 "SO C 2. PP klenby </t>
  </si>
  <si>
    <t>371</t>
  </si>
  <si>
    <t>978013121</t>
  </si>
  <si>
    <t>Otlučení vápenných nebo vápenocementových omítek vnitřních ploch stěn s vyškrabáním spar, s očištěním zdiva, v rozsahu přes 5 do 10 %</t>
  </si>
  <si>
    <t>441763047</t>
  </si>
  <si>
    <t>https://podminky.urs.cz/item/CS_URS_2025_01/978013121</t>
  </si>
  <si>
    <t>683,487 "1. PP viz opravy om. stěn s přeštukováním 10%</t>
  </si>
  <si>
    <t>1484,383 "1. NP viz opravy om. stěn s přeštukováním 10%</t>
  </si>
  <si>
    <t>3,6 "2. NP oprava om. stěn hladké 10%</t>
  </si>
  <si>
    <t>1554,349 "2. NP viz opravy om. stěn s přeštukováním 10%</t>
  </si>
  <si>
    <t>609,302 "3. NP viz opravy om. stěn s přeštukováním 10%</t>
  </si>
  <si>
    <t xml:space="preserve">573,323 "SO B  viz opravy om. stěn s přeštukováním 10%</t>
  </si>
  <si>
    <t xml:space="preserve">210,614 "SO C  viz opravy om. stěn s přeštukováním 10%</t>
  </si>
  <si>
    <t>372</t>
  </si>
  <si>
    <t>978013141</t>
  </si>
  <si>
    <t>Otlučení vápenných nebo vápenocementových omítek vnitřních ploch stěn s vyškrabáním spar, s očištěním zdiva, v rozsahu přes 10 do 30 %</t>
  </si>
  <si>
    <t>-71627663</t>
  </si>
  <si>
    <t>https://podminky.urs.cz/item/CS_URS_2025_01/978013141</t>
  </si>
  <si>
    <t>107,768 "viz oprava omítek stěn hladkých do 30%</t>
  </si>
  <si>
    <t>953,606 "viz oprava omítek stěn hladkýc s přeštukovánímh do 30%</t>
  </si>
  <si>
    <t>57,591 "viz oprava omítek stěn hladkých do 30%</t>
  </si>
  <si>
    <t>420,677 "viz oprava omítek stěn hladkýc s přeštukovánímh do 30%</t>
  </si>
  <si>
    <t>34,645 "viz oprava omítek stěn hladkých do 30%</t>
  </si>
  <si>
    <t>218,012 "viz oprava omítek stěn hladkýc s přeštukovánímh do 30%</t>
  </si>
  <si>
    <t>54,406 "viz oprava omítek stěn hladkých do 30%</t>
  </si>
  <si>
    <t>171,382 "viz oprava omítek stěn hladkýc s přeštukovánímh do 30%</t>
  </si>
  <si>
    <t>39,429 "SO C viz oprava omítek stěn hladkých do 30%</t>
  </si>
  <si>
    <t>111,543 "viz oprava omítek stěn hladkýc s přeštukovánímh do 30%</t>
  </si>
  <si>
    <t>373</t>
  </si>
  <si>
    <t>978013161</t>
  </si>
  <si>
    <t>Otlučení vápenných nebo vápenocementových omítek vnitřních ploch stěn s vyškrabáním spar, s očištěním zdiva, v rozsahu přes 30 do 50 %</t>
  </si>
  <si>
    <t>2031737253</t>
  </si>
  <si>
    <t>https://podminky.urs.cz/item/CS_URS_2025_01/978013161</t>
  </si>
  <si>
    <t>385,1 "SO A viz oprava omítek stěn hladkýc s přeštukovánímh do 50%</t>
  </si>
  <si>
    <t>159,544 "SO B viz oprava omítek stěn hladkýc s přeštukovánímh do 50%</t>
  </si>
  <si>
    <t>374</t>
  </si>
  <si>
    <t>978013191</t>
  </si>
  <si>
    <t>Otlučení vápenných nebo vápenocementových omítek vnitřních ploch stěn s vyškrabáním spar, s očištěním zdiva, v rozsahu přes 50 do 100 %</t>
  </si>
  <si>
    <t>405095215</t>
  </si>
  <si>
    <t>https://podminky.urs.cz/item/CS_URS_2025_01/978013191</t>
  </si>
  <si>
    <t>0,38*2*1,87+4*0,3*2,0 "zazdívky otvory mezi M 0.07/0.08 a 0.34/0.35 , M 0.27 přizdívka - pro navázání zdiva</t>
  </si>
  <si>
    <t>0,8*(2*(1,095+4,615+0,23+1,485)+0,275+0,725+1,255+1,92+1,63-1,655)+2,0*4*0,35 "M 0.12 celé staré zdivo + pro navázání zazdívek</t>
  </si>
  <si>
    <t>2,06*2,33+2,142*0,95*0,95+1,6*2,0+1,05*3,15 "M 0.19, 0.27, 0.37 pod přizdívku</t>
  </si>
  <si>
    <t xml:space="preserve">2,0*2*(15,72+4,85+3*0,8)+3,1*2*1,745-1,245*2,5 "M 0.13 staré  zdivo</t>
  </si>
  <si>
    <t>1,55*2,5+1,35*2,3+2*1,2*2,0 "M 1.15-20 mezipokojové přizdívky do 4m2</t>
  </si>
  <si>
    <t xml:space="preserve">2*(0,25*2,0+0,3*(2,2+3,28)+0,465*2,0) "M 1.28-29, světlík pro navázání nového zdiva </t>
  </si>
  <si>
    <t>2,0*1,35+2,05*1,1 "M2.18, 2.27 za přizdívky</t>
  </si>
  <si>
    <t>9*0,15*(1,45+2*0,2) "M 3.01 dozdívka parapetů</t>
  </si>
  <si>
    <t xml:space="preserve">0,45*(2*2,0*1,0)+0,3*(1,0+2*2,0) "M 1.32, 43 zazdívky dveří </t>
  </si>
  <si>
    <t>2,45*2*3,9-2*1,36*(0,93+0,98)+0,25*4*1,56 "M 1.38 pod přizdívky</t>
  </si>
  <si>
    <t>0,3*2,05 "M 1.39 přizdívka ostění</t>
  </si>
  <si>
    <t>23,076+32,16 "SO C 2. PP schodiště a místnosti</t>
  </si>
  <si>
    <t>375</t>
  </si>
  <si>
    <t>978015371</t>
  </si>
  <si>
    <t>Otlučení vápenných nebo vápenocementových omítek vnějších ploch s vyškrabáním spar a s očištěním zdiva stupně členitosti 1 a 2, v rozsahu přes 50 do 65 %</t>
  </si>
  <si>
    <t>1200159766</t>
  </si>
  <si>
    <t>https://podminky.urs.cz/item/CS_URS_2025_01/978015371</t>
  </si>
  <si>
    <t>134,282 "světlík</t>
  </si>
  <si>
    <t>376</t>
  </si>
  <si>
    <t>978021161</t>
  </si>
  <si>
    <t>Otlučení cementových vnitřních ploch stěn, v rozsahu do 50 %</t>
  </si>
  <si>
    <t>1432688045</t>
  </si>
  <si>
    <t>https://podminky.urs.cz/item/CS_URS_2025_01/978021161</t>
  </si>
  <si>
    <t>8,253 "1. PP viz oprava cementových omítek stěn do 50%</t>
  </si>
  <si>
    <t>377</t>
  </si>
  <si>
    <t>978021191</t>
  </si>
  <si>
    <t>Otlučení cementových vnitřních ploch stěn, v rozsahu do 100 %</t>
  </si>
  <si>
    <t>1071548611</t>
  </si>
  <si>
    <t>https://podminky.urs.cz/item/CS_URS_2025_01/978021191</t>
  </si>
  <si>
    <t>5,5*2*(1,84+0,9)-1,245*2,5 "M 0.13 venkovní šachta</t>
  </si>
  <si>
    <t>378</t>
  </si>
  <si>
    <t>979071141</t>
  </si>
  <si>
    <t>Očištění dlaždic půdních okartáčováním</t>
  </si>
  <si>
    <t>1478431667</t>
  </si>
  <si>
    <t>https://podminky.urs.cz/item/CS_URS_2025_01/979071141</t>
  </si>
  <si>
    <t>11,781 "M 3.10 zrušená místnost</t>
  </si>
  <si>
    <t>2,5*2,0 "schodiště z M 2.02 na půdu - cihelná podesta M43</t>
  </si>
  <si>
    <t>Demolice a sanace</t>
  </si>
  <si>
    <t>379</t>
  </si>
  <si>
    <t>985131111</t>
  </si>
  <si>
    <t>Očištění ploch stěn, rubu kleneb a podlah tlakovou vodou</t>
  </si>
  <si>
    <t>764749395</t>
  </si>
  <si>
    <t>https://podminky.urs.cz/item/CS_URS_2025_01/985131111</t>
  </si>
  <si>
    <t>74,4+2,0*2*(15,72+4,85+3*0,8)+3,1*2*1,745-1,245*2,5+15,72*(4,85+1,65) "M 0.13 podlaha, stěny, strop</t>
  </si>
  <si>
    <t>0,8*(0,15+1,17+1,24+0,25+1,74+2,2+1,345+1,82+1,2+0,6+2*0,36) "venkovní schodiště - napojení na obvodové zdivo detail D2</t>
  </si>
  <si>
    <t>380</t>
  </si>
  <si>
    <t>985131311</t>
  </si>
  <si>
    <t>Očištění ploch stěn, rubu kleneb a podlah ruční dočištění ocelovými kartáči</t>
  </si>
  <si>
    <t>-1740761389</t>
  </si>
  <si>
    <t>https://podminky.urs.cz/item/CS_URS_2025_01/985131311</t>
  </si>
  <si>
    <t>381</t>
  </si>
  <si>
    <t>985132111</t>
  </si>
  <si>
    <t>Očištění ploch líce kleneb a podhledů tlakovou vodou</t>
  </si>
  <si>
    <t>1371733530</t>
  </si>
  <si>
    <t>https://podminky.urs.cz/item/CS_URS_2025_01/985132111</t>
  </si>
  <si>
    <t>174,8+67,6+6*1,405*5,0+0,955*(2*13,8+7*5,0+2*1,26*13,8) "M 0.29-30 odkryté stropy</t>
  </si>
  <si>
    <t>52,8+0,25*2*6*(2,345+2,38)/2 "M 0.15 odkrytý strop</t>
  </si>
  <si>
    <t>382</t>
  </si>
  <si>
    <t>985324221-1</t>
  </si>
  <si>
    <t>Ochranný nátěr betonu akrylátový dvojnásobný se stěrkou</t>
  </si>
  <si>
    <t>-1201496759</t>
  </si>
  <si>
    <t>11,969+9,988 "SO B schodiště</t>
  </si>
  <si>
    <t>997</t>
  </si>
  <si>
    <t>Doprava suti a vybouraných hmot</t>
  </si>
  <si>
    <t>383</t>
  </si>
  <si>
    <t>997013111</t>
  </si>
  <si>
    <t>Vnitrostaveništní doprava suti a vybouraných hmot vodorovně do 50 m s naložením základní pro budovy a haly výšky do 6 m</t>
  </si>
  <si>
    <t>-561677297</t>
  </si>
  <si>
    <t>https://podminky.urs.cz/item/CS_URS_2025_01/997013111</t>
  </si>
  <si>
    <t>1372,171-(505,058+350) "přesun shozem</t>
  </si>
  <si>
    <t>384</t>
  </si>
  <si>
    <t>997013157</t>
  </si>
  <si>
    <t>Vnitrostaveništní doprava suti a vybouraných hmot vodorovně do 50 m s naložením s omezením mechanizace pro budovy a haly výšky přes 21 do 24 m</t>
  </si>
  <si>
    <t>1219388936</t>
  </si>
  <si>
    <t>https://podminky.urs.cz/item/CS_URS_2025_01/997013157</t>
  </si>
  <si>
    <t>93,423+4,983+406,652 "přesun mimo shoz</t>
  </si>
  <si>
    <t>385</t>
  </si>
  <si>
    <t>997013211</t>
  </si>
  <si>
    <t>Vnitrostaveništní doprava suti a vybouraných hmot vodorovně do 50 m s naložením ručně pro budovy a haly výšky do 6 m</t>
  </si>
  <si>
    <t>1329001671</t>
  </si>
  <si>
    <t>https://podminky.urs.cz/item/CS_URS_2025_01/997013211</t>
  </si>
  <si>
    <t>350 "přesun z 1. PP</t>
  </si>
  <si>
    <t>386</t>
  </si>
  <si>
    <t>997013311</t>
  </si>
  <si>
    <t>Shoz na stavební suť montáž a demontáž shozu výšky do 10 m</t>
  </si>
  <si>
    <t>1269482844</t>
  </si>
  <si>
    <t>https://podminky.urs.cz/item/CS_URS_2025_01/997013311</t>
  </si>
  <si>
    <t>2*5,0+4,0+2*4,0 "2x dvůr SO A + SO B</t>
  </si>
  <si>
    <t>2*6,0 "rajský dvůr 2x</t>
  </si>
  <si>
    <t>8,0 "SO C Jánské nám.</t>
  </si>
  <si>
    <t>10,0 "velký sál sever</t>
  </si>
  <si>
    <t>387</t>
  </si>
  <si>
    <t>997013312</t>
  </si>
  <si>
    <t>Shoz na stavební suť montáž a demontáž shozu výšky přes 10 do 20 m</t>
  </si>
  <si>
    <t>-474197941</t>
  </si>
  <si>
    <t>https://podminky.urs.cz/item/CS_URS_2025_01/997013312</t>
  </si>
  <si>
    <t>12,0+13,0 "východní fasáda (ul. kamenná)</t>
  </si>
  <si>
    <t>388</t>
  </si>
  <si>
    <t>997013321</t>
  </si>
  <si>
    <t>Shoz na stavební suť montáž a demontáž shozu výšky Příplatek za první a každý další den použití shozu výšky do 10 m</t>
  </si>
  <si>
    <t>-2040773682</t>
  </si>
  <si>
    <t>https://podminky.urs.cz/item/CS_URS_2025_01/997013321</t>
  </si>
  <si>
    <t>52*150 'Přepočtené koeficientem množství</t>
  </si>
  <si>
    <t>389</t>
  </si>
  <si>
    <t>997013322</t>
  </si>
  <si>
    <t>Shoz na stavební suť montáž a demontáž shozu výšky Příplatek za první a každý další den použití shozu výšky přes 10 do 20 m</t>
  </si>
  <si>
    <t>183896413</t>
  </si>
  <si>
    <t>https://podminky.urs.cz/item/CS_URS_2025_01/997013322</t>
  </si>
  <si>
    <t>25*150 'Přepočtené koeficientem množství</t>
  </si>
  <si>
    <t>390</t>
  </si>
  <si>
    <t>997013501</t>
  </si>
  <si>
    <t>Odvoz suti a vybouraných hmot na skládku nebo meziskládku se složením, na vzdálenost do 1 km</t>
  </si>
  <si>
    <t>CS MUCH_URS 2025 01</t>
  </si>
  <si>
    <t>-1638843545</t>
  </si>
  <si>
    <t>1372,171/2 "50%</t>
  </si>
  <si>
    <t>391</t>
  </si>
  <si>
    <t>997013509</t>
  </si>
  <si>
    <t>Odvoz suti a vybouraných hmot na skládku nebo meziskládku se složením, na vzdálenost Příplatek k ceně za každý další započatý 1 km přes 1 km</t>
  </si>
  <si>
    <t>680905263</t>
  </si>
  <si>
    <t>https://podminky.urs.cz/item/CS_URS_2025_01/997013509</t>
  </si>
  <si>
    <t>1372,171*6 'Přepočtené koeficientem množství</t>
  </si>
  <si>
    <t>392</t>
  </si>
  <si>
    <t>997013511</t>
  </si>
  <si>
    <t>Odvoz suti a vybouraných hmot z meziskládky na skládku s naložením a se složením, na vzdálenost do 1 km</t>
  </si>
  <si>
    <t>1754222223</t>
  </si>
  <si>
    <t>https://podminky.urs.cz/item/CS_URS_2025_01/997013511</t>
  </si>
  <si>
    <t>393</t>
  </si>
  <si>
    <t>997013635</t>
  </si>
  <si>
    <t>Poplatek za uložení stavebního odpadu na skládce (skládkovné) komunálního zatříděného do Katalogu odpadů pod kódem 20 03 01</t>
  </si>
  <si>
    <t>-1098976482</t>
  </si>
  <si>
    <t>https://podminky.urs.cz/item/CS_URS_2025_01/997013635</t>
  </si>
  <si>
    <t>394</t>
  </si>
  <si>
    <t>997013811</t>
  </si>
  <si>
    <t>Poplatek za uložení stavebního odpadu na skládce (skládkovné) dřevěného zatříděného do Katalogu odpadů pod kódem 17 02 01</t>
  </si>
  <si>
    <t>-1646706842</t>
  </si>
  <si>
    <t>https://podminky.urs.cz/item/CS_URS_2025_01/997013811</t>
  </si>
  <si>
    <t>19,152 "vybourané okenní rámy</t>
  </si>
  <si>
    <t>7,037 "dřevěné zárubně a deštění</t>
  </si>
  <si>
    <t>15,341 "kce tesařské</t>
  </si>
  <si>
    <t xml:space="preserve">40,938 "kce truhlářské </t>
  </si>
  <si>
    <t>18,258*0,6 "okenní křídla 60% hmotnosti</t>
  </si>
  <si>
    <t>395</t>
  </si>
  <si>
    <t>997013814</t>
  </si>
  <si>
    <t>Poplatek za uložení stavebního odpadu na skládce (skládkovné) z izolačních materiálů zatříděného do Katalogu odpadů pod kódem 17 06 04</t>
  </si>
  <si>
    <t>-1186256721</t>
  </si>
  <si>
    <t>https://podminky.urs.cz/item/CS_URS_2025_01/997013814</t>
  </si>
  <si>
    <t>0,149+4,834 "TI + hydroizolace</t>
  </si>
  <si>
    <t>396</t>
  </si>
  <si>
    <t>997013861</t>
  </si>
  <si>
    <t>Poplatek za uložení stavebního odpadu na recyklační skládce (skládkovné) z prostého betonu zatříděného do Katalogu odpadů pod kódem 17 01 01</t>
  </si>
  <si>
    <t>1577323259</t>
  </si>
  <si>
    <t>https://podminky.urs.cz/item/CS_URS_2025_01/997013861</t>
  </si>
  <si>
    <t>397</t>
  </si>
  <si>
    <t>997013862</t>
  </si>
  <si>
    <t>Poplatek za uložení stavebního odpadu na recyklační skládce (skládkovné) z armovaného betonu zatříděného do Katalogu odpadů pod kódem 17 01 01</t>
  </si>
  <si>
    <t>-1800344029</t>
  </si>
  <si>
    <t>https://podminky.urs.cz/item/CS_URS_2025_01/997013862</t>
  </si>
  <si>
    <t>398</t>
  </si>
  <si>
    <t>997013863</t>
  </si>
  <si>
    <t>Poplatek za uložení stavebního odpadu na recyklační skládce (skládkovné) cihelného zatříděného do Katalogu odpadů pod kódem 17 01 02</t>
  </si>
  <si>
    <t>-508395007</t>
  </si>
  <si>
    <t>https://podminky.urs.cz/item/CS_URS_2025_01/997013863</t>
  </si>
  <si>
    <t>399</t>
  </si>
  <si>
    <t>997013871</t>
  </si>
  <si>
    <t>Poplatek za uložení stavebního odpadu na recyklační skládce (skládkovné) směsného stavebního a demoličního zatříděného do Katalogu odpadů pod kódem 17 09 04</t>
  </si>
  <si>
    <t>191525369</t>
  </si>
  <si>
    <t>https://podminky.urs.cz/item/CS_URS_2025_01/997013871</t>
  </si>
  <si>
    <t>1372,171-962,682-5,0</t>
  </si>
  <si>
    <t>998</t>
  </si>
  <si>
    <t>Přesun hmot</t>
  </si>
  <si>
    <t>400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</si>
  <si>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</si>
  <si>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</si>
  <si>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1593003117</t>
  </si>
  <si>
    <t>https://podminky.urs.cz/item/CS_URS_2025_01/998011010</t>
  </si>
  <si>
    <t>1145,28-400-4,441</t>
  </si>
  <si>
    <t>401</t>
  </si>
  <si>
    <t>998011014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</si>
  <si>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</si>
  <si>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-1723753676</t>
  </si>
  <si>
    <t>https://podminky.urs.cz/item/CS_URS_2025_01/998011014</t>
  </si>
  <si>
    <t>1387,178/3 "přeložení materiálu na malý nákladní automobil 1/3 množství</t>
  </si>
  <si>
    <t>402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</si>
  <si>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</si>
  <si>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</si>
  <si>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-695960062</t>
  </si>
  <si>
    <t>https://podminky.urs.cz/item/CS_URS_2025_01/998018001</t>
  </si>
  <si>
    <t>400 "1. PP</t>
  </si>
  <si>
    <t>PSV</t>
  </si>
  <si>
    <t>Práce a dodávky PSV</t>
  </si>
  <si>
    <t>711</t>
  </si>
  <si>
    <t>Izolace proti vodě, vlhkosti a plynům</t>
  </si>
  <si>
    <t>403</t>
  </si>
  <si>
    <t>711111001</t>
  </si>
  <si>
    <t>Provedení izolace proti zemní vlhkosti natěradly a tmely za studena na ploše vodorovné V nátěrem penetračním</t>
  </si>
  <si>
    <t>2120446558</t>
  </si>
  <si>
    <t>https://podminky.urs.cz/item/CS_URS_2025_01/711111001</t>
  </si>
  <si>
    <t>497,88 "A 1. PP podlahy P02</t>
  </si>
  <si>
    <t xml:space="preserve">2,805*2,25 "M 0.22 základ pro výtah </t>
  </si>
  <si>
    <t xml:space="preserve">1,0 "M 0.29  doplnění v sondě u jeviště</t>
  </si>
  <si>
    <t>2*0,8*9,63 "M 0.30 pro základové pasy</t>
  </si>
  <si>
    <t xml:space="preserve">23,405+11,47 "venkovní schodiště </t>
  </si>
  <si>
    <t>(2,385+2,6)/2*5,42 "světlík</t>
  </si>
  <si>
    <t>404</t>
  </si>
  <si>
    <t>711112001</t>
  </si>
  <si>
    <t>Provedení izolace proti zemní vlhkosti natěradly a tmely za studena na ploše svislé S nátěrem penetračním</t>
  </si>
  <si>
    <t>418953790</t>
  </si>
  <si>
    <t>https://podminky.urs.cz/item/CS_URS_2025_01/711112001</t>
  </si>
  <si>
    <t xml:space="preserve">2*(2,49+2,25)*1,25 "M 0.22 základ pro výtah </t>
  </si>
  <si>
    <t>57,293 "venkovní schodiště - viz izoační přizdívka tl. 65mm</t>
  </si>
  <si>
    <t>405</t>
  </si>
  <si>
    <t>11163150</t>
  </si>
  <si>
    <t>lak penetrační asfaltový</t>
  </si>
  <si>
    <t>1514008106</t>
  </si>
  <si>
    <t>785,104+79,091</t>
  </si>
  <si>
    <t>864,195*0,00034 'Přepočtené koeficientem množství</t>
  </si>
  <si>
    <t>406</t>
  </si>
  <si>
    <t>711113109R</t>
  </si>
  <si>
    <t>Vyztužení rohů hydroizolační páskou vtlačenou do stěrkové izolace</t>
  </si>
  <si>
    <t>-842170960</t>
  </si>
  <si>
    <t>16,282+3*2,4</t>
  </si>
  <si>
    <t>407</t>
  </si>
  <si>
    <t>711113115-1</t>
  </si>
  <si>
    <t>Izolace proti vlhkosti na vodorovné ploše za studena těsnicí hmotou dvousložkovou na bázi cementu</t>
  </si>
  <si>
    <t>-1608611964</t>
  </si>
  <si>
    <t>5,5+4,9+4,1 "SO C koupelny 1.PP + 1. a 2. NP</t>
  </si>
  <si>
    <t>408</t>
  </si>
  <si>
    <t>711113125-1</t>
  </si>
  <si>
    <t>Izolace proti vlhkosti na svislé ploše za studena těsnicí hmotou dvousložkovou na bázi cementu</t>
  </si>
  <si>
    <t>-699407537</t>
  </si>
  <si>
    <t>3*2*1,0*2,4+0,1*(1,99+1,885+1,99+2,055+2,105+1,65+2,25+2,15+2,14+2*(2,35+1,65)+2*0,45-(6*1,0+2*0,8+0,7)) "SO C koupelny 1.PP + 1. a 2. NP</t>
  </si>
  <si>
    <t>409</t>
  </si>
  <si>
    <t>711131101</t>
  </si>
  <si>
    <t>Provedení izolace proti zemní vlhkosti pásy na sucho AIP nebo tkaniny na ploše vodorovné V</t>
  </si>
  <si>
    <t>-977523401</t>
  </si>
  <si>
    <t>https://podminky.urs.cz/item/CS_URS_2025_01/711131101</t>
  </si>
  <si>
    <t>0,2*(2*9,63+8,88+6,83) "M 0.30 pod nosné trámy jeviště</t>
  </si>
  <si>
    <t>410</t>
  </si>
  <si>
    <t>62821109</t>
  </si>
  <si>
    <t>asfaltový pás separační s krycí vrstvou tl do 1,0mm, typu R</t>
  </si>
  <si>
    <t>1001248445</t>
  </si>
  <si>
    <t>6,994*1,1655 'Přepočtené koeficientem množství</t>
  </si>
  <si>
    <t>411</t>
  </si>
  <si>
    <t>711141559</t>
  </si>
  <si>
    <t>Provedení izolace proti zemní vlhkosti pásy přitavením NAIP na ploše vodorovné V</t>
  </si>
  <si>
    <t>-1615103109</t>
  </si>
  <si>
    <t>https://podminky.urs.cz/item/CS_URS_2025_01/711141559</t>
  </si>
  <si>
    <t xml:space="preserve">2*1,0 "M 0.29  doplnění v sondě u jeviště</t>
  </si>
  <si>
    <t>2*2*0,8*9,63 "M 0.30 pro základové pasy</t>
  </si>
  <si>
    <t>23,405+11,47 "venkovní schodiště</t>
  </si>
  <si>
    <t>3*(2,385+2,6)/2*5,42 "světlík</t>
  </si>
  <si>
    <t>412</t>
  </si>
  <si>
    <t>711141821</t>
  </si>
  <si>
    <t>Odstranění izolace proti vodě, vlhkosti a plynům z přitavených pásů NAIP z plochy vodorovné V dvouvrstvé</t>
  </si>
  <si>
    <t>-735768229</t>
  </si>
  <si>
    <t>https://podminky.urs.cz/item/CS_URS_2025_01/711141821</t>
  </si>
  <si>
    <t>413</t>
  </si>
  <si>
    <t>711142559</t>
  </si>
  <si>
    <t>Provedení izolace proti zemní vlhkosti pásy přitavením NAIP na ploše svislé S</t>
  </si>
  <si>
    <t>2066688883</t>
  </si>
  <si>
    <t>https://podminky.urs.cz/item/CS_URS_2025_01/711142559</t>
  </si>
  <si>
    <t>57,293 "venkovní schodiště</t>
  </si>
  <si>
    <t>414</t>
  </si>
  <si>
    <t>62853004</t>
  </si>
  <si>
    <t>pás asfaltový natavitelný modifikovaný SBS s vložkou ze skleněné tkaniny a spalitelnou PE fólií nebo jemnozrnným minerálním posypem na horním povrchu tl 4,0mm</t>
  </si>
  <si>
    <t>803754526</t>
  </si>
  <si>
    <t>788,002+13,509+79,091</t>
  </si>
  <si>
    <t>880,602*1,221 'Přepočtené koeficientem množství</t>
  </si>
  <si>
    <t>415</t>
  </si>
  <si>
    <t>62857025</t>
  </si>
  <si>
    <t>pás asfaltový samolepicí modifikovaný SBS mikroventilační s vložkou ze skleněné rohože se spalitelnou fólií na horním povrchu na podklady na bázi dřeva tl 4,0mm</t>
  </si>
  <si>
    <t>1037258464</t>
  </si>
  <si>
    <t>13,509*1,221 'Přepočtené koeficientem množství</t>
  </si>
  <si>
    <t>416</t>
  </si>
  <si>
    <t>62857040</t>
  </si>
  <si>
    <t>pás asfaltový natavitelný modifikovaný SBS s vložkou kombinovanou z hliníkové fólie a skleněné rohože s jemnozrnným minerálním posypem na horním povrchu tl 4,0mm</t>
  </si>
  <si>
    <t>1860593120</t>
  </si>
  <si>
    <t>417</t>
  </si>
  <si>
    <t>711161274</t>
  </si>
  <si>
    <t>Provedení izolace proti zemní vlhkosti nopovou fólií na ploše svislé S výška nopu do 20 mm</t>
  </si>
  <si>
    <t>1600316581</t>
  </si>
  <si>
    <t>https://podminky.urs.cz/item/CS_URS_2025_01/711161274</t>
  </si>
  <si>
    <t>418</t>
  </si>
  <si>
    <t>28323005</t>
  </si>
  <si>
    <t>fólie profilovaná (nopová) drenážní HDPE s výškou nopů 8mm</t>
  </si>
  <si>
    <t>980532286</t>
  </si>
  <si>
    <t>9,948*1,221 'Přepočtené koeficientem množství</t>
  </si>
  <si>
    <t>419</t>
  </si>
  <si>
    <t>711199095</t>
  </si>
  <si>
    <t>Příplatek k cenám provedení izolace proti zemní vlhkosti za plochu do 10 m2 natěradly za studena nebo za horka</t>
  </si>
  <si>
    <t>322655330</t>
  </si>
  <si>
    <t>https://podminky.urs.cz/item/CS_URS_2025_01/711199095</t>
  </si>
  <si>
    <t>420</t>
  </si>
  <si>
    <t>711199097</t>
  </si>
  <si>
    <t>Příplatek k cenám provedení izolace proti zemní vlhkosti za plochu do 10 m2 pásy přitavením NAIP nebo termoplasty</t>
  </si>
  <si>
    <t>-1980220123</t>
  </si>
  <si>
    <t>https://podminky.urs.cz/item/CS_URS_2025_01/711199097</t>
  </si>
  <si>
    <t>421</t>
  </si>
  <si>
    <t>711199098</t>
  </si>
  <si>
    <t>Příplatek k cenám provedení izolace proti zemní vlhkosti za plochu do 10 m2 nopovou fólií</t>
  </si>
  <si>
    <t>532963744</t>
  </si>
  <si>
    <t>https://podminky.urs.cz/item/CS_URS_2025_01/711199098</t>
  </si>
  <si>
    <t>422</t>
  </si>
  <si>
    <t>711491172</t>
  </si>
  <si>
    <t>Provedení doplňků izolace proti vodě textilií na ploše vodorovné V vrstva ochranná</t>
  </si>
  <si>
    <t>730037675</t>
  </si>
  <si>
    <t>https://podminky.urs.cz/item/CS_URS_2025_01/711491172</t>
  </si>
  <si>
    <t>34,875 "venkovní schodiště</t>
  </si>
  <si>
    <t>423</t>
  </si>
  <si>
    <t>711491176</t>
  </si>
  <si>
    <t>Provedení doplňků izolace proti vodě textilií připevnění izolace ukončovací lištou</t>
  </si>
  <si>
    <t>-2103165518</t>
  </si>
  <si>
    <t>https://podminky.urs.cz/item/CS_URS_2025_01/711491176</t>
  </si>
  <si>
    <t>24,87/2 "venkovní schodiště - napojení na obvodové zdivo detail D2</t>
  </si>
  <si>
    <t>424</t>
  </si>
  <si>
    <t>28323009</t>
  </si>
  <si>
    <t>lišta ukončovací pro drenážní fólie profilované tl 8mm</t>
  </si>
  <si>
    <t>-1417839571</t>
  </si>
  <si>
    <t>12,435*1,02 'Přepočtené koeficientem množství</t>
  </si>
  <si>
    <t>425</t>
  </si>
  <si>
    <t>711491272</t>
  </si>
  <si>
    <t>Provedení doplňků izolace proti vodě textilií na ploše svislé S vrstva ochranná</t>
  </si>
  <si>
    <t>-859534223</t>
  </si>
  <si>
    <t>https://podminky.urs.cz/item/CS_URS_2025_01/711491272</t>
  </si>
  <si>
    <t>426</t>
  </si>
  <si>
    <t>69311088</t>
  </si>
  <si>
    <t>geotextilie netkaná separační, ochranná, filtrační, drenážní PES 500g/m2</t>
  </si>
  <si>
    <t>-804651198</t>
  </si>
  <si>
    <t xml:space="preserve">34,875+9,948 "venkovní schodiště </t>
  </si>
  <si>
    <t>44,823*1,2 'Přepočtené koeficientem množství</t>
  </si>
  <si>
    <t>427</t>
  </si>
  <si>
    <t>711499097</t>
  </si>
  <si>
    <t>Příplatek k cenám provedení izolace proti povrchové a podpovrchové tlakové vodě za plochu do 10 m2 NAIP, pryžemi nebo termoplasty</t>
  </si>
  <si>
    <t>146172946</t>
  </si>
  <si>
    <t>https://podminky.urs.cz/item/CS_URS_2025_01/711499097</t>
  </si>
  <si>
    <t>428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</si>
  <si>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</si>
  <si>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</si>
  <si>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948943112</t>
  </si>
  <si>
    <t>https://podminky.urs.cz/item/CS_URS_2025_01/998711112</t>
  </si>
  <si>
    <t>713</t>
  </si>
  <si>
    <t>Izolace tepelné</t>
  </si>
  <si>
    <t>429</t>
  </si>
  <si>
    <t>713111111</t>
  </si>
  <si>
    <t>Montáž tepelné izolace stropů rohožemi, pásy, dílci, deskami, bloky (izolační materiál ve specifikaci) vrchem bez překrytí lepenkou kladenými volně</t>
  </si>
  <si>
    <t>-1394359596</t>
  </si>
  <si>
    <t>https://podminky.urs.cz/item/CS_URS_2025_01/713111111</t>
  </si>
  <si>
    <t>podlahy půdy S01</t>
  </si>
  <si>
    <t xml:space="preserve">(43,115-4,0)*9,69+4,0*(8,9+6,7)/2-(3*1,3*0,7+0,65*0,75+0,88*2,0+1,39*0,9) "východní křídlo </t>
  </si>
  <si>
    <t>24,625*(10,1+13,2)/2+1,7*10,5/2+1,8*2,4+13,2*2,7/2+0,5*2*(4,5+15,2) "velký sál</t>
  </si>
  <si>
    <t xml:space="preserve">17,155*(7,955+7,8)/2 "refektář </t>
  </si>
  <si>
    <t>konvent</t>
  </si>
  <si>
    <t xml:space="preserve">16,1*8,2+(6,9+7,7)/2*8,0+7,7*0,8/2-(0,75*0,95+0,8*0,65+0,945*0,72+1,8*(4,0+2,4)) "severní křídlo </t>
  </si>
  <si>
    <t xml:space="preserve">15,5*3,8 "východní křídlo </t>
  </si>
  <si>
    <t xml:space="preserve">16,0*4,0+3,7*(4,9+4,2)/2*6,4+4,9*1,1/2 "jižní křídlo </t>
  </si>
  <si>
    <t xml:space="preserve">16,755*10,45+10,45*2,2/2+(1,9+1,2)/2*5,5-1,2*0,7 "západní křídlo </t>
  </si>
  <si>
    <t>10,4*(6,2+7,1)/2+4,0*3,4 "nad zkušebním sálem S 02</t>
  </si>
  <si>
    <t>SO 02 obj. B</t>
  </si>
  <si>
    <t>(10,3+14,0)/2*8,9-1,3*(3,6+2,7+2,1+1,0)/2 "nad průjezdem S 02</t>
  </si>
  <si>
    <t>24,325*3,8+(3,2+2,0)/2*3,8+2,0*0,6/2+(1,8+1,0)/2*3,8+1,8*0,6/2 "křídlo S 03</t>
  </si>
  <si>
    <t>SO 03 obj. C</t>
  </si>
  <si>
    <t>10,3*(5,82+6,51)/2-(0,8*0,45+0,7*1,0) "S 02</t>
  </si>
  <si>
    <t>430</t>
  </si>
  <si>
    <t>63152106</t>
  </si>
  <si>
    <t>pás tepelně izolační univerzální ?=0,032-0,033 tl 180mm</t>
  </si>
  <si>
    <t>1245942115</t>
  </si>
  <si>
    <t>1840,456-356,0 "S 01</t>
  </si>
  <si>
    <t>1484,456*1,05 'Přepočtené koeficientem množství</t>
  </si>
  <si>
    <t>431</t>
  </si>
  <si>
    <t>63152108</t>
  </si>
  <si>
    <t>pás tepelně izolační univerzální ?=0,032-0,033 tl 200mm</t>
  </si>
  <si>
    <t>1371183596</t>
  </si>
  <si>
    <t>82,76+210,8+62,44 "S 02 + S 03</t>
  </si>
  <si>
    <t>356*1,05 'Přepočtené koeficientem množství</t>
  </si>
  <si>
    <t>432</t>
  </si>
  <si>
    <t>63231208</t>
  </si>
  <si>
    <t>deska čedičová minerální pro snížení kročejového hluku (max. zatížení 2 kN/m2) tl 20mm</t>
  </si>
  <si>
    <t>-416576615</t>
  </si>
  <si>
    <t>14,88*1,05 'Přepočtené koeficientem množství</t>
  </si>
  <si>
    <t>433</t>
  </si>
  <si>
    <t>713120813</t>
  </si>
  <si>
    <t>Odstranění tepelné izolace podlah z rohoží, pásů, dílců, desek, bloků podlah volně kladených nebo mezi trámy z vláknitých materiálů suchých, tloušťka izolace přes 100 do 200 mm</t>
  </si>
  <si>
    <t>273207893</t>
  </si>
  <si>
    <t>https://podminky.urs.cz/item/CS_URS_2025_01/713120813</t>
  </si>
  <si>
    <t xml:space="preserve">386,554 "východní křídlo </t>
  </si>
  <si>
    <t xml:space="preserve">180,067 "severní křídlo </t>
  </si>
  <si>
    <t xml:space="preserve">174,439 "jižní křídlo </t>
  </si>
  <si>
    <t xml:space="preserve">194,27*0,15 "západní křídlo </t>
  </si>
  <si>
    <t>434</t>
  </si>
  <si>
    <t>713120824</t>
  </si>
  <si>
    <t>Odstranění tepelné izolace podlah z rohoží, pásů, dílců, desek, bloků podlah volně kladených nebo mezi trámy z polystyrenu, tloušťka izolace nasáklého vodou, tloušťka izolace přes 100 do 200 mm</t>
  </si>
  <si>
    <t>154727224</t>
  </si>
  <si>
    <t>https://podminky.urs.cz/item/CS_URS_2025_01/713120824</t>
  </si>
  <si>
    <t>435</t>
  </si>
  <si>
    <t>713121111</t>
  </si>
  <si>
    <t>Montáž tepelné izolace podlah rohožemi, pásy, deskami, dílci, bloky (izolační materiál ve specifikaci) kladenými volně jednovrstvá</t>
  </si>
  <si>
    <t>1743134630</t>
  </si>
  <si>
    <t>https://podminky.urs.cz/item/CS_URS_2025_01/713121111</t>
  </si>
  <si>
    <t>152,39 "SO B 1. NP</t>
  </si>
  <si>
    <t>436</t>
  </si>
  <si>
    <t>28372309</t>
  </si>
  <si>
    <t>deska EPS 100 pro konstrukce s běžným zatížením ?=0,037 tl 100mm</t>
  </si>
  <si>
    <t>598363304</t>
  </si>
  <si>
    <t>216,12*1,05 'Přepočtené koeficientem množství</t>
  </si>
  <si>
    <t>437</t>
  </si>
  <si>
    <t>713130851</t>
  </si>
  <si>
    <t>Odstranění tepelné izolace stěn a příček z rohoží, pásů, dílců, desek, bloků připevněných lepením z polystyrenu, tloušťka izolace do 100 mm</t>
  </si>
  <si>
    <t>1201432676</t>
  </si>
  <si>
    <t>https://podminky.urs.cz/item/CS_URS_2025_01/713130851</t>
  </si>
  <si>
    <t>1,7*2,5 "M 1.13</t>
  </si>
  <si>
    <t>438</t>
  </si>
  <si>
    <t>713131141</t>
  </si>
  <si>
    <t>Montáž tepelné izolace stěn rohožemi, pásy, deskami, dílci, bloky (izolační materiál ve specifikaci) lepením celoplošně bez mechanického kotvení</t>
  </si>
  <si>
    <t>-1574980315</t>
  </si>
  <si>
    <t>https://podminky.urs.cz/item/CS_URS_2025_01/713131141</t>
  </si>
  <si>
    <t>439</t>
  </si>
  <si>
    <t>63152260</t>
  </si>
  <si>
    <t>deska tepelně izolační minerální kontaktních fasád podélné vlákno ?=0,034 tl 50mm</t>
  </si>
  <si>
    <t>-1373726460</t>
  </si>
  <si>
    <t>16,928*1,05 'Přepočtené koeficientem množství</t>
  </si>
  <si>
    <t>440</t>
  </si>
  <si>
    <t>713131145</t>
  </si>
  <si>
    <t>Montáž tepelné izolace stěn rohožemi, pásy, deskami, dílci, bloky (izolační materiál ve specifikaci) lepením bodově bez mechanického kotvení</t>
  </si>
  <si>
    <t>-1045699494</t>
  </si>
  <si>
    <t>https://podminky.urs.cz/item/CS_URS_2025_01/713131145</t>
  </si>
  <si>
    <t>0,5*(0,15+1,17+1,24+0,25+1,74+2,2+1,345+1,82+1,2+0,6+2*0,36) "venkovní schodiště - napojení na obvodové zdivo detail D2</t>
  </si>
  <si>
    <t>441</t>
  </si>
  <si>
    <t>28376415</t>
  </si>
  <si>
    <t>deska XPS hrana polodrážková a hladký povrch 300kPA ?=0,035 tl 30mm</t>
  </si>
  <si>
    <t>-877102730</t>
  </si>
  <si>
    <t>6,218*1,05 'Přepočtené koeficientem množství</t>
  </si>
  <si>
    <t>442</t>
  </si>
  <si>
    <t>713141131</t>
  </si>
  <si>
    <t>Montáž tepelné izolace střech plochých rohožemi, pásy, deskami, dílci, bloky (izolační materiál ve specifikaci) přilepenými za studena jednovrstvá zplna</t>
  </si>
  <si>
    <t>1941485990</t>
  </si>
  <si>
    <t>https://podminky.urs.cz/item/CS_URS_2025_01/713141131</t>
  </si>
  <si>
    <t>443</t>
  </si>
  <si>
    <t>28372312-1</t>
  </si>
  <si>
    <t>deska EPS 100 spádový klín tl. 100/120mm ?=0,037</t>
  </si>
  <si>
    <t>1308890545</t>
  </si>
  <si>
    <t>13,509*1,05 'Přepočtené koeficientem množství</t>
  </si>
  <si>
    <t>444</t>
  </si>
  <si>
    <t>713190099R</t>
  </si>
  <si>
    <t>Montáž náběhového klínu ukončení svislé TI</t>
  </si>
  <si>
    <t>-23624015</t>
  </si>
  <si>
    <t>2*(0,15+1,17+1,24+0,25+1,74+2,2+1,345+1,82+1,2+0,6+2*0,36) "venkovní schodiště - napojení na obvodové zdivo detail D2</t>
  </si>
  <si>
    <t>445</t>
  </si>
  <si>
    <t>63152005</t>
  </si>
  <si>
    <t>klín atikový přechodný minerální plochých střech tl 50x50mm</t>
  </si>
  <si>
    <t>-1075764287</t>
  </si>
  <si>
    <t>24,87*1,2 'Přepočtené koeficientem množství</t>
  </si>
  <si>
    <t>446</t>
  </si>
  <si>
    <t>998713113</t>
  </si>
  <si>
    <t>Přesun hmot pro izolace tepelné stanovený z hmotnosti přesunovaného materiálu vodorovná dopravní vzdálenost do 50 m s omezením mechanizace v objektech výšky přes 12 m do 24 m</t>
  </si>
  <si>
    <t>-1573317178</t>
  </si>
  <si>
    <t>https://podminky.urs.cz/item/CS_URS_2025_01/998713113</t>
  </si>
  <si>
    <t>751</t>
  </si>
  <si>
    <t>Vzduchotechnika</t>
  </si>
  <si>
    <t>447</t>
  </si>
  <si>
    <t>751111131</t>
  </si>
  <si>
    <t>Montáž ventilátoru axiálního nízkotlakého potrubního základního, průměru do 200 mm</t>
  </si>
  <si>
    <t>1827205794</t>
  </si>
  <si>
    <t>https://podminky.urs.cz/item/CS_URS_2025_01/751111131</t>
  </si>
  <si>
    <t>2 "SO B odvětrání radonu</t>
  </si>
  <si>
    <t>448</t>
  </si>
  <si>
    <t>42914103</t>
  </si>
  <si>
    <t>ventilátor axiální potrubní skříň z plastu průtok 200m3/h IP44 25W D 125mm</t>
  </si>
  <si>
    <t>-83594792</t>
  </si>
  <si>
    <t>755</t>
  </si>
  <si>
    <t>Dopravní zařízení</t>
  </si>
  <si>
    <t>449</t>
  </si>
  <si>
    <t>755111122</t>
  </si>
  <si>
    <t>Montáž výtahů elektrických pro dopravu osob nebo osob a nákladů nosnosti do 630 kg bez strojovny rychlosti do 1 m/s 3 stanice</t>
  </si>
  <si>
    <t>405502041</t>
  </si>
  <si>
    <t>https://podminky.urs.cz/item/CS_URS_2025_01/755111122</t>
  </si>
  <si>
    <t>450</t>
  </si>
  <si>
    <t>47113099M</t>
  </si>
  <si>
    <t>výtah osobní bez strojovny nosnost do 675kg, 9 osob, rychlost 1m/s provedení nerez 3 stanice, při vyhlášení požárního poplachu požárním hlásičem výtah sjede do 1. NP a dojde k jeho automatickému odblokování</t>
  </si>
  <si>
    <t>komplet</t>
  </si>
  <si>
    <t>83125428</t>
  </si>
  <si>
    <t>451</t>
  </si>
  <si>
    <t>998755113</t>
  </si>
  <si>
    <t>Přesun hmot pro dopravní zařízení stanovený z hmotnosti přesunovaného materiálu vodorovná dopravní vzdálenost do 50 m s omezením mechanizace v objektech výšky přes 12 do 24 m</t>
  </si>
  <si>
    <t>1040026763</t>
  </si>
  <si>
    <t>https://podminky.urs.cz/item/CS_URS_2025_01/998755113</t>
  </si>
  <si>
    <t>761</t>
  </si>
  <si>
    <t>Konstrukce prosvětlovací</t>
  </si>
  <si>
    <t>452</t>
  </si>
  <si>
    <t>761661011</t>
  </si>
  <si>
    <t>Osazení sklepních světlíků (anglických dvorků) včetně osazení roštu, osazení odvodňovacího prvku a osazení pojistky (proti vloupání ) hloubky do 0,60 m, šířky přes 1,0 m</t>
  </si>
  <si>
    <t>-849436380</t>
  </si>
  <si>
    <t>https://podminky.urs.cz/item/CS_URS_2025_01/761661011</t>
  </si>
  <si>
    <t>453</t>
  </si>
  <si>
    <t>56245001M</t>
  </si>
  <si>
    <t>prefa ŽB světlík se dnem 1520/500 v 2000mm, pochozí</t>
  </si>
  <si>
    <t>-1594043432</t>
  </si>
  <si>
    <t>454</t>
  </si>
  <si>
    <t>56245003M</t>
  </si>
  <si>
    <t>ocelový nástavec světlíku v 100mm</t>
  </si>
  <si>
    <t>-822882756</t>
  </si>
  <si>
    <t>455</t>
  </si>
  <si>
    <t>56245002M</t>
  </si>
  <si>
    <t xml:space="preserve">kotvicí sada pro světlík </t>
  </si>
  <si>
    <t>1331587882</t>
  </si>
  <si>
    <t>456</t>
  </si>
  <si>
    <t>56251001M</t>
  </si>
  <si>
    <t>krycí rošt pochozí 1560x490mm, 30/10mm žárový zinek</t>
  </si>
  <si>
    <t>-1154538135</t>
  </si>
  <si>
    <t>457</t>
  </si>
  <si>
    <t>56251002M</t>
  </si>
  <si>
    <t>konzola roštu dl. 1490mm s kotevními šrouby (3ks)</t>
  </si>
  <si>
    <t>1600932414</t>
  </si>
  <si>
    <t>458</t>
  </si>
  <si>
    <t>761661803</t>
  </si>
  <si>
    <t>Demontáž sklepních světlíků (anglických dvorků) hloubky přes 0,60 do 1,00 m</t>
  </si>
  <si>
    <t>-342268578</t>
  </si>
  <si>
    <t>https://podminky.urs.cz/item/CS_URS_2025_01/761661803</t>
  </si>
  <si>
    <t>459</t>
  </si>
  <si>
    <t>998761101</t>
  </si>
  <si>
    <t>Přesun hmot pro konstrukce prosvětlovací stanovený z hmotnosti přesunovaného materiálu vodorovná dopravní vzdálenost do 50 m základní v objektech výšky do 6 m</t>
  </si>
  <si>
    <t>-460860243</t>
  </si>
  <si>
    <t>https://podminky.urs.cz/item/CS_URS_2025_01/998761101</t>
  </si>
  <si>
    <t>762</t>
  </si>
  <si>
    <t>Konstrukce tesařské</t>
  </si>
  <si>
    <t>460</t>
  </si>
  <si>
    <t>762081150</t>
  </si>
  <si>
    <t>Hoblování hraněného řeziva přímo na staveništi ve staveništní dílně</t>
  </si>
  <si>
    <t>-378826933</t>
  </si>
  <si>
    <t>https://podminky.urs.cz/item/CS_URS_2025_01/762081150</t>
  </si>
  <si>
    <t>0,218+0,2*0,25*1,2 "SO B pavlač výměna stropních trámů</t>
  </si>
  <si>
    <t>461</t>
  </si>
  <si>
    <t>762082440</t>
  </si>
  <si>
    <t>Profilování zhlaví trámů a ozdobných konců vnější půloblouk se zářezy, plochy přes 320 cm2</t>
  </si>
  <si>
    <t>204826004</t>
  </si>
  <si>
    <t>https://podminky.urs.cz/item/CS_URS_2025_01/762082440</t>
  </si>
  <si>
    <t>4 "SO B pavlač výměna trámů</t>
  </si>
  <si>
    <t>462</t>
  </si>
  <si>
    <t>762083122</t>
  </si>
  <si>
    <t>Impregnace řeziva máčením proti dřevokaznému hmyzu, houbám a plísním, třída ohrožení 3 a 4 (dřevo v exteriéru)</t>
  </si>
  <si>
    <t>217414064</t>
  </si>
  <si>
    <t>https://podminky.urs.cz/item/CS_URS_2025_01/762083122</t>
  </si>
  <si>
    <t>22,5*0,25*0,2 "SO B M 2.45 stropní trámy</t>
  </si>
  <si>
    <t>1,125*1,1 'Přepočtené koeficientem množství</t>
  </si>
  <si>
    <t>463</t>
  </si>
  <si>
    <t>762085103</t>
  </si>
  <si>
    <t>Montáž ocelových spojovacích prostředků (materiál ve specifikaci) kotevních želez příložek, patek, táhel</t>
  </si>
  <si>
    <t>1597707825</t>
  </si>
  <si>
    <t>https://podminky.urs.cz/item/CS_URS_2025_01/762085103</t>
  </si>
  <si>
    <t>4*4+2*20+19 "M 0.30 kotvení trámů L 150x100x10, dl. 200mm</t>
  </si>
  <si>
    <t>15 "M 1.29 spojovací úhelník 50x50x2,5mm</t>
  </si>
  <si>
    <t>20 "SO B M 2.46 spojovací úhelník 50x50x2,5mm</t>
  </si>
  <si>
    <t>464</t>
  </si>
  <si>
    <t>13010532</t>
  </si>
  <si>
    <t>úhelník ocelový nerovnostranný jakost S235JR (11 375) 150x100x10mm</t>
  </si>
  <si>
    <t>185554090</t>
  </si>
  <si>
    <t>0,017*0,2*75</t>
  </si>
  <si>
    <t>0,255*1,09 'Přepočtené koeficientem množství</t>
  </si>
  <si>
    <t>465</t>
  </si>
  <si>
    <t>54825099M</t>
  </si>
  <si>
    <t>kotevní profil tvaru L s prolisem Pz 35x50/50/2,5mm Pz</t>
  </si>
  <si>
    <t>-3597425</t>
  </si>
  <si>
    <t>15+20 "M 1.29, 2.46</t>
  </si>
  <si>
    <t>466</t>
  </si>
  <si>
    <t>762085112</t>
  </si>
  <si>
    <t>Montáž ocelových spojovacích prostředků (materiál ve specifikaci) svorníků nebo šroubů délky přes 150 do 300 mm</t>
  </si>
  <si>
    <t>-1232636201</t>
  </si>
  <si>
    <t>https://podminky.urs.cz/item/CS_URS_2025_01/762085112</t>
  </si>
  <si>
    <t>75 "M 0.30 kotvení trámů L 150x100x10, dl. 200mm</t>
  </si>
  <si>
    <t>467</t>
  </si>
  <si>
    <t>31197004</t>
  </si>
  <si>
    <t>tyč závitová Pz 4.6 M12</t>
  </si>
  <si>
    <t>1338488777</t>
  </si>
  <si>
    <t>75*0,25</t>
  </si>
  <si>
    <t>18,75*1,09 'Přepočtené koeficientem množství</t>
  </si>
  <si>
    <t>468</t>
  </si>
  <si>
    <t>31121024</t>
  </si>
  <si>
    <t>podložka pod dřevěnou konstrukci DIN 440 D 14mm</t>
  </si>
  <si>
    <t>100 kus</t>
  </si>
  <si>
    <t>990709611</t>
  </si>
  <si>
    <t>469</t>
  </si>
  <si>
    <t>31121013</t>
  </si>
  <si>
    <t>podložka pružná s čtvercovým průřezem DIN 7980 BZ D 12mm</t>
  </si>
  <si>
    <t>-123291287</t>
  </si>
  <si>
    <t>470</t>
  </si>
  <si>
    <t>31111006</t>
  </si>
  <si>
    <t>matice přesná šestihranná Pz DIN 934-8 M12</t>
  </si>
  <si>
    <t>663383712</t>
  </si>
  <si>
    <t>2*0,75</t>
  </si>
  <si>
    <t>471</t>
  </si>
  <si>
    <t>762112110</t>
  </si>
  <si>
    <t>Montáž konstrukce stěn a příček na sraz (na hladko - bez zářezů) z hraněného a polohraněného řeziva průřezové plochy do 120 cm2</t>
  </si>
  <si>
    <t>-670281352</t>
  </si>
  <si>
    <t>https://podminky.urs.cz/item/CS_URS_2025_01/762112110</t>
  </si>
  <si>
    <t>3*2,72+2*1,5+3*2,86+2*1,65 "vstupy do objektu z kamenné ul. - provizorní stěna místo restaurovaných vstupních dveří D1, D12</t>
  </si>
  <si>
    <t>472</t>
  </si>
  <si>
    <t>60512125</t>
  </si>
  <si>
    <t>hranol stavební řezivo průřezu do 120cm2 do dl 6m</t>
  </si>
  <si>
    <t>-1744825544</t>
  </si>
  <si>
    <t>23,04*0,08*0,08</t>
  </si>
  <si>
    <t>0,147456*1,1 'Přepočtené koeficientem množství</t>
  </si>
  <si>
    <t>473</t>
  </si>
  <si>
    <t>762139901R</t>
  </si>
  <si>
    <t>Montáž bednění stěn z desek na sraz</t>
  </si>
  <si>
    <t>1490273656</t>
  </si>
  <si>
    <t>1,5*2,72 "A 1. PP schodiště z kamenné ul. - provizorní stěna místo restaurovaných vstupních dveří</t>
  </si>
  <si>
    <t>1,76*2,72+1,65*2,86 "vstupy do objektu z kamenné ul. - provizorní stěna místo restaurovaných vstupních dveří D1, D12</t>
  </si>
  <si>
    <t>474</t>
  </si>
  <si>
    <t>60726248</t>
  </si>
  <si>
    <t>deska dřevoštěpková OSB 3 ostrá hrana nebroušená tl 22mm</t>
  </si>
  <si>
    <t>479904607</t>
  </si>
  <si>
    <t>13,586*1,1 'Přepočtené koeficientem množství</t>
  </si>
  <si>
    <t>475</t>
  </si>
  <si>
    <t>762195000</t>
  </si>
  <si>
    <t>Spojovací prostředky stěn a příček hřebíky, svorníky, fixační prkna</t>
  </si>
  <si>
    <t>-1229622570</t>
  </si>
  <si>
    <t>https://podminky.urs.cz/item/CS_URS_2025_01/762195000</t>
  </si>
  <si>
    <t>(0,162+14,945*0,022)/1,1</t>
  </si>
  <si>
    <t>476</t>
  </si>
  <si>
    <t>762211220</t>
  </si>
  <si>
    <t>Montáž schodiště přímočarého s podstupnicemi, šířka ramene do 1,00 m, stupně z prken</t>
  </si>
  <si>
    <t>-1150983013</t>
  </si>
  <si>
    <t>https://podminky.urs.cz/item/CS_URS_2025_01/762211220</t>
  </si>
  <si>
    <t>6*1,4 "M 0.30 na jeviště</t>
  </si>
  <si>
    <t>3*1,2 "M 1.29</t>
  </si>
  <si>
    <t>4*1,43 "M 2.03-04</t>
  </si>
  <si>
    <t>2*1,7 "SO B M 2.46</t>
  </si>
  <si>
    <t>477</t>
  </si>
  <si>
    <t>762211811</t>
  </si>
  <si>
    <t>Demontáž schodiště se zábradlím přímočarých nebo křivočarých z prken nebo fošen bez podstupnic, šířky do 1,00 m</t>
  </si>
  <si>
    <t>618598242</t>
  </si>
  <si>
    <t>https://podminky.urs.cz/item/CS_URS_2025_01/762211811</t>
  </si>
  <si>
    <t>1,4 "M 0.10</t>
  </si>
  <si>
    <t>478</t>
  </si>
  <si>
    <t>762511239R</t>
  </si>
  <si>
    <t>Montáž podlahové kce podkladové z desek masivních třívrstvých tl. 42 mm na 4 P+D lepených</t>
  </si>
  <si>
    <t>919922024</t>
  </si>
  <si>
    <t>67,6 "M 0.30 vč. schodů</t>
  </si>
  <si>
    <t>479</t>
  </si>
  <si>
    <t>53390001M</t>
  </si>
  <si>
    <t>Deska třívrstvá masivní 4P+D tl. 42mm (9-24-9)</t>
  </si>
  <si>
    <t>-15516965</t>
  </si>
  <si>
    <t>67,6*1,08 'Přepočtené koeficientem množství</t>
  </si>
  <si>
    <t>480</t>
  </si>
  <si>
    <t>762511284</t>
  </si>
  <si>
    <t>Podlahové konstrukce podkladové z dřevoštěpkových desek OSB dvouvrstvých lepených na pero a drážku 2x15 mm</t>
  </si>
  <si>
    <t>1300995781</t>
  </si>
  <si>
    <t>https://podminky.urs.cz/item/CS_URS_2025_01/762511284</t>
  </si>
  <si>
    <t>zvýšené podlahy výkres č. 46</t>
  </si>
  <si>
    <t xml:space="preserve">33,07 "M 1.29 </t>
  </si>
  <si>
    <t xml:space="preserve">26,08 "M 2.03-04 </t>
  </si>
  <si>
    <t>6,86 "SO B M 2.46</t>
  </si>
  <si>
    <t>481</t>
  </si>
  <si>
    <t>762250099R</t>
  </si>
  <si>
    <t>Separační vrstva z PE fólie</t>
  </si>
  <si>
    <t>-1950143113</t>
  </si>
  <si>
    <t xml:space="preserve">3*(33,07+6,86) "M 1.29, 2.46 </t>
  </si>
  <si>
    <t xml:space="preserve">2*26,08 "M 2.03-04 </t>
  </si>
  <si>
    <t>482</t>
  </si>
  <si>
    <t>762511867</t>
  </si>
  <si>
    <t>Demontáž podlahové konstrukce podkladové z dřevoštěpkových desek jednovrstvých šroubovaných na pero drážku, tloušťka desky přes 15 mm</t>
  </si>
  <si>
    <t>-1379911185</t>
  </si>
  <si>
    <t>https://podminky.urs.cz/item/CS_URS_2025_01/762511867</t>
  </si>
  <si>
    <t>9,65*(1,5+0,44+0,9+1,45)+8,43*(2,85+1,8)/2+0,55*6,83 "M 0.30 podlaha jeviště</t>
  </si>
  <si>
    <t>483</t>
  </si>
  <si>
    <t>762521104</t>
  </si>
  <si>
    <t>Položení podlah nehoblovaných na sraz z prken hrubých</t>
  </si>
  <si>
    <t>-708560259</t>
  </si>
  <si>
    <t>https://podminky.urs.cz/item/CS_URS_2025_01/762521104</t>
  </si>
  <si>
    <t>1484,456 "podlahy na půdách nad TI S 01</t>
  </si>
  <si>
    <t>356,0 "podlahy na půdách nad TI S 02 + S 03</t>
  </si>
  <si>
    <t>484</t>
  </si>
  <si>
    <t>60511150</t>
  </si>
  <si>
    <t>řezivo stavební prkna omítaná netříděná tl 25mm dl 4m</t>
  </si>
  <si>
    <t>339394732</t>
  </si>
  <si>
    <t>1840,456*0,025-4,582</t>
  </si>
  <si>
    <t>41,4294*1,1 'Přepočtené koeficientem množství</t>
  </si>
  <si>
    <t>485</t>
  </si>
  <si>
    <t>60511150-1</t>
  </si>
  <si>
    <t>řezivo stavební prkna omítaná - z demontovaných podlah - neoceňovat</t>
  </si>
  <si>
    <t>131611503</t>
  </si>
  <si>
    <t>0,3*610,902*0,025 "využití 30% z demontáže</t>
  </si>
  <si>
    <t>486</t>
  </si>
  <si>
    <t>762521812</t>
  </si>
  <si>
    <t>Demontáž podlah bez polštářů z prken nebo fošen tl. přes 32 mm</t>
  </si>
  <si>
    <t>-1011905370</t>
  </si>
  <si>
    <t>https://podminky.urs.cz/item/CS_URS_2025_01/762521812</t>
  </si>
  <si>
    <t>1,075*4,6 "pavlač pro výměnu stropních trámů</t>
  </si>
  <si>
    <t>487</t>
  </si>
  <si>
    <t>762523108</t>
  </si>
  <si>
    <t>Položení podlah hoblovaných na sraz z fošen</t>
  </si>
  <si>
    <t>994766190</t>
  </si>
  <si>
    <t>https://podminky.urs.cz/item/CS_URS_2025_01/762523108</t>
  </si>
  <si>
    <t>488</t>
  </si>
  <si>
    <t>60511125</t>
  </si>
  <si>
    <t>řezivo stavební fošny prismované středové š do 160mm dl 2-5m</t>
  </si>
  <si>
    <t>-51971204</t>
  </si>
  <si>
    <t>4,945*0,04</t>
  </si>
  <si>
    <t>0,198*1,1 'Přepočtené koeficientem množství</t>
  </si>
  <si>
    <t>489</t>
  </si>
  <si>
    <t>762526110</t>
  </si>
  <si>
    <t>Položení podlah položení polštářů pod podlahy osové vzdálenosti do 65 cm</t>
  </si>
  <si>
    <t>682719050</t>
  </si>
  <si>
    <t>https://podminky.urs.cz/item/CS_URS_2025_01/762526110</t>
  </si>
  <si>
    <t>490</t>
  </si>
  <si>
    <t>-192984623</t>
  </si>
  <si>
    <t>356/0,6*1,05*0,06*0,2</t>
  </si>
  <si>
    <t>7,476*0,15 "vzpěry pro zpevněníkonstrukce</t>
  </si>
  <si>
    <t>8,597*1,1 'Přepočtené koeficientem množství</t>
  </si>
  <si>
    <t>491</t>
  </si>
  <si>
    <t>762526811</t>
  </si>
  <si>
    <t>Demontáž podlah z desek dřevotřískových, překližkových, sololitových tl. do 20 mm bez polštářů</t>
  </si>
  <si>
    <t>1846619588</t>
  </si>
  <si>
    <t>https://podminky.urs.cz/item/CS_URS_2025_01/762526811</t>
  </si>
  <si>
    <t>SO b</t>
  </si>
  <si>
    <t>22,6 "M 1.32</t>
  </si>
  <si>
    <t>492</t>
  </si>
  <si>
    <t>762527811</t>
  </si>
  <si>
    <t>Demontáž podlah k dalšímu použití bez polštářů z prken tl. do 32 mm</t>
  </si>
  <si>
    <t>-332366268</t>
  </si>
  <si>
    <t>https://podminky.urs.cz/item/CS_URS_2025_01/762527811</t>
  </si>
  <si>
    <t>podlahy v prostoru krovů pro montáž tepelné izolace</t>
  </si>
  <si>
    <t xml:space="preserve">(41,315-4,0)*6,8-(0,88*2,0+1,39*0,9) "východní křídlo </t>
  </si>
  <si>
    <t>kvadratura</t>
  </si>
  <si>
    <t xml:space="preserve">16,1*5,5+(6,9+7,7)/2*8,0+7,7*0,8/2-(0,75*0,95+0,8*0,65+0,945*0,72+1,8*(4,0+2,4)) "severní křídlo </t>
  </si>
  <si>
    <t xml:space="preserve">16,0*1,0+3,7*(4,9+4,2)/2*6,4+4,9*1,1/2 "jižní křídlo </t>
  </si>
  <si>
    <t xml:space="preserve">194,27*0,5 "západní křídlo </t>
  </si>
  <si>
    <t>493</t>
  </si>
  <si>
    <t>762595001</t>
  </si>
  <si>
    <t>Spojovací prostředky podlah a podkladových konstrukcí hřebíky, vruty</t>
  </si>
  <si>
    <t>-2103509254</t>
  </si>
  <si>
    <t>https://podminky.urs.cz/item/CS_URS_2025_01/762595001</t>
  </si>
  <si>
    <t>67,6+66,01+1840,456+4,945+22,6</t>
  </si>
  <si>
    <t>494</t>
  </si>
  <si>
    <t>762711820</t>
  </si>
  <si>
    <t>Demontáž prostorových vázaných konstrukcí z řeziva hraněného nebo polohraněného průřezové plochy přes 120 do 224 cm2</t>
  </si>
  <si>
    <t>-961062820</t>
  </si>
  <si>
    <t>https://podminky.urs.cz/item/CS_URS_2025_01/762711820</t>
  </si>
  <si>
    <t>5*9,65+0,25*40+10*0,5 "M 0.30 nosná konstrukce podia</t>
  </si>
  <si>
    <t>495</t>
  </si>
  <si>
    <t>762723311</t>
  </si>
  <si>
    <t>Montáž prostorových vázaných konstrukcí z lepených hranolů pomocí tesařských spojů průřezové plochy do 120 cm2</t>
  </si>
  <si>
    <t>-1729785526</t>
  </si>
  <si>
    <t>https://podminky.urs.cz/item/CS_URS_2025_01/762723311</t>
  </si>
  <si>
    <t>195,46+13,25+5,8+3,55+15,8 "M 0.30 nosná kce jeviště - výpis výkrez č. 48</t>
  </si>
  <si>
    <t>496</t>
  </si>
  <si>
    <t>762723321</t>
  </si>
  <si>
    <t>Montáž prostorových vázaných konstrukcí z lepených hranolů pomocí tesařských spojů průřezové plochy přes 120 do 224 cm2</t>
  </si>
  <si>
    <t>-1184816843</t>
  </si>
  <si>
    <t>https://podminky.urs.cz/item/CS_URS_2025_01/762723321</t>
  </si>
  <si>
    <t>35,05+5,6 "M 0.30 nosná kce jeviště - výpis výkrez č. 48</t>
  </si>
  <si>
    <t>497</t>
  </si>
  <si>
    <t>61223110</t>
  </si>
  <si>
    <t>hranol konstrukční BSH vrstvený lepený nepohledový</t>
  </si>
  <si>
    <t>139202122</t>
  </si>
  <si>
    <t>0,06*0,12*(195,46+13,25+5,8)+0,12*0,16*35,05+0,14*0,16*5,6+0,06*0,15*3,55+0,08*0,08*15,8 "M 0.30 nosná kce jeviště</t>
  </si>
  <si>
    <t>2,475942*1,1 'Přepočtené koeficientem množství</t>
  </si>
  <si>
    <t>498</t>
  </si>
  <si>
    <t>762751110</t>
  </si>
  <si>
    <t>Montáž prostorových konstrukcí vázaných na sraz (na hladko - bez zářezů) z řeziva hraněného nebo polohraněného průřezové plochy do 120 cm2</t>
  </si>
  <si>
    <t>2091744443</t>
  </si>
  <si>
    <t>https://podminky.urs.cz/item/CS_URS_2025_01/762751110</t>
  </si>
  <si>
    <t>zvýšené podlahy výkres 46</t>
  </si>
  <si>
    <t xml:space="preserve">104,2 "M 2.03-04 </t>
  </si>
  <si>
    <t>96,47 "M 1.29</t>
  </si>
  <si>
    <t>22,29 "SO B M 2.46</t>
  </si>
  <si>
    <t>499</t>
  </si>
  <si>
    <t>-319777627</t>
  </si>
  <si>
    <t>104,2*0,05*0,11+44,47*0,05*0,105+52,0*0,05*0,15+11,92*0,05*1,38+10,37*0,05*0,178</t>
  </si>
  <si>
    <t>2,111*1,1 'Přepočtené koeficientem množství</t>
  </si>
  <si>
    <t>500</t>
  </si>
  <si>
    <t>762811510</t>
  </si>
  <si>
    <t>Záklop stropů montáž (materiál ve specifikaci) z prken hrubých zapuštěného na sraz spáry zakryté lepenkovými pásy nebo lištami</t>
  </si>
  <si>
    <t>1653901690</t>
  </si>
  <si>
    <t>https://podminky.urs.cz/item/CS_URS_2025_01/762811510</t>
  </si>
  <si>
    <t>11,4 "SO B M 2.45</t>
  </si>
  <si>
    <t>501</t>
  </si>
  <si>
    <t>60511093</t>
  </si>
  <si>
    <t>řezivo jehličnaté boční omítané š 80-160mm tl 23mm dl 4-6m</t>
  </si>
  <si>
    <t>-392713461</t>
  </si>
  <si>
    <t>11,4*0,025</t>
  </si>
  <si>
    <t>0,285*1,1 'Přepočtené koeficientem množství</t>
  </si>
  <si>
    <t>502</t>
  </si>
  <si>
    <t>60514114</t>
  </si>
  <si>
    <t>řezivo jehličnaté lať impregnovaná dl 4 m</t>
  </si>
  <si>
    <t>870373406</t>
  </si>
  <si>
    <t>2*17,3*0,04*0,06 "SO B M 2.45</t>
  </si>
  <si>
    <t>0,083*1,1 'Přepočtené koeficientem množství</t>
  </si>
  <si>
    <t>503</t>
  </si>
  <si>
    <t>762815811</t>
  </si>
  <si>
    <t>Demontáž záklopů stropů vrchních a zapuštěných k dalšímu použití z hrubých prken, tl. do 32 mm</t>
  </si>
  <si>
    <t>-1696774325</t>
  </si>
  <si>
    <t>https://podminky.urs.cz/item/CS_URS_2025_01/762815811</t>
  </si>
  <si>
    <t>504</t>
  </si>
  <si>
    <t>762822140</t>
  </si>
  <si>
    <t>Montáž stropních trámů z hraněného a polohraněného řeziva s trámovými výměnami, průřezové plochy přes 450 do 540 cm2</t>
  </si>
  <si>
    <t>-1995678133</t>
  </si>
  <si>
    <t>https://podminky.urs.cz/item/CS_URS_2025_01/762822140</t>
  </si>
  <si>
    <t>22,5 "SO B M 2.45</t>
  </si>
  <si>
    <t>505</t>
  </si>
  <si>
    <t>60512141</t>
  </si>
  <si>
    <t>hranol stavební řezivo průřezu do 450cm2 dl 6-8m</t>
  </si>
  <si>
    <t>-307364084</t>
  </si>
  <si>
    <t>22,5*0,25*0,2</t>
  </si>
  <si>
    <t>506</t>
  </si>
  <si>
    <t>762822830</t>
  </si>
  <si>
    <t>Demontáž stropních trámů z hraněného řeziva, průřezové plochy přes 288 do 450 cm2</t>
  </si>
  <si>
    <t>-350592037</t>
  </si>
  <si>
    <t>https://podminky.urs.cz/item/CS_URS_2025_01/762822830</t>
  </si>
  <si>
    <t>507</t>
  </si>
  <si>
    <t>762990001R</t>
  </si>
  <si>
    <t>Lepení pásků nosné hranoly</t>
  </si>
  <si>
    <t>1456944566</t>
  </si>
  <si>
    <t>195,46+13,25+5,8 "M 0.30 nosná kce jeviště na hranoly 60x120</t>
  </si>
  <si>
    <t>508</t>
  </si>
  <si>
    <t>28300001M</t>
  </si>
  <si>
    <t>pryžová páska 5x50mm</t>
  </si>
  <si>
    <t>-215581415</t>
  </si>
  <si>
    <t>214,51*1,1 'Přepočtené koeficientem množství</t>
  </si>
  <si>
    <t>509</t>
  </si>
  <si>
    <t>762795000</t>
  </si>
  <si>
    <t>Spojovací prostředky prostorových vázaných konstrukcí hřebíky, svorníky, fixační prkna</t>
  </si>
  <si>
    <t>310553982</t>
  </si>
  <si>
    <t>https://podminky.urs.cz/item/CS_URS_2025_01/762795000</t>
  </si>
  <si>
    <t>(2,724+2,322+0,314+0,091+1,238)/1,1</t>
  </si>
  <si>
    <t>510</t>
  </si>
  <si>
    <t>762822820</t>
  </si>
  <si>
    <t>Demontáž stropních trámů z hraněného řeziva, průřezové plochy přes 144 do 288 cm2</t>
  </si>
  <si>
    <t>398270188</t>
  </si>
  <si>
    <t>https://podminky.urs.cz/item/CS_URS_2025_01/762822820</t>
  </si>
  <si>
    <t>11*7,5 "M 0.30 podlahové trámy</t>
  </si>
  <si>
    <t>511</t>
  </si>
  <si>
    <t>762841812</t>
  </si>
  <si>
    <t>Demontáž podbíjení obkladů stropů a střech sklonu do 60° z hrubých prken tl. do 35 mm s omítkou</t>
  </si>
  <si>
    <t>1433026458</t>
  </si>
  <si>
    <t>https://podminky.urs.cz/item/CS_URS_2025_01/762841812</t>
  </si>
  <si>
    <t>21,28 "M 0.15</t>
  </si>
  <si>
    <t>512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</si>
  <si>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</si>
  <si>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</si>
  <si>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-1451073344</t>
  </si>
  <si>
    <t>https://podminky.urs.cz/item/CS_URS_2025_01/998762113</t>
  </si>
  <si>
    <t>763</t>
  </si>
  <si>
    <t>Konstrukce suché výstavby</t>
  </si>
  <si>
    <t>513</t>
  </si>
  <si>
    <t>763111411</t>
  </si>
  <si>
    <t>Příčka ze sádrokartonových desek s nosnou konstrukcí z jednoduchých ocelových profilů UW, CW dvojitě opláštěná deskami standardními A tl. 2 x 12,5 mm s izolací, EI 60, příčka tl. 100 mm, profil 50, Rw do 51 dB</t>
  </si>
  <si>
    <t>2055763989</t>
  </si>
  <si>
    <t>https://podminky.urs.cz/item/CS_URS_2025_01/763111411</t>
  </si>
  <si>
    <t>3,0*(2,095+0,71+1,2)-2,0*0,8 "M 1.44</t>
  </si>
  <si>
    <t>514</t>
  </si>
  <si>
    <t>763111713</t>
  </si>
  <si>
    <t>Příčka ze sádrokartonových desek ostatní konstrukce a práce na příčkách ze sádrokartonových desek ukončení příčky ve volném prostoru</t>
  </si>
  <si>
    <t>1806643505</t>
  </si>
  <si>
    <t>https://podminky.urs.cz/item/CS_URS_2025_01/763111713</t>
  </si>
  <si>
    <t>515</t>
  </si>
  <si>
    <t>763111714</t>
  </si>
  <si>
    <t>Příčka ze sádrokartonových desek ostatní konstrukce a práce na příčkách ze sádrokartonových desek zalomení příčky</t>
  </si>
  <si>
    <t>1401264761</t>
  </si>
  <si>
    <t>https://podminky.urs.cz/item/CS_URS_2025_01/763111714</t>
  </si>
  <si>
    <t>2*3,0</t>
  </si>
  <si>
    <t>516</t>
  </si>
  <si>
    <t>763111717</t>
  </si>
  <si>
    <t>Příčka ze sádrokartonových desek ostatní konstrukce a práce na příčkách ze sádrokartonových desek základní penetrační nátěr (oboustranný)</t>
  </si>
  <si>
    <t>-1934813434</t>
  </si>
  <si>
    <t>https://podminky.urs.cz/item/CS_URS_2025_01/763111717</t>
  </si>
  <si>
    <t>517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</si>
  <si>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</si>
  <si>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</si>
  <si>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-51448874</t>
  </si>
  <si>
    <t>https://podminky.urs.cz/item/CS_URS_2025_01/763111718</t>
  </si>
  <si>
    <t>2,095+0,71+1,2 "M 1.44</t>
  </si>
  <si>
    <t>518</t>
  </si>
  <si>
    <t>763111723</t>
  </si>
  <si>
    <t>Příčka ze sádrokartonových desek ostatní konstrukce a práce na příčkách ze sádrokartonových desek ochrana rohů úhelníky hliníkové</t>
  </si>
  <si>
    <t>-480061352</t>
  </si>
  <si>
    <t>https://podminky.urs.cz/item/CS_URS_2025_01/763111723</t>
  </si>
  <si>
    <t>519</t>
  </si>
  <si>
    <t>763111811</t>
  </si>
  <si>
    <t>Demontáž příček ze sádrokartonových desek s nosnou konstrukcí z ocelových profilů jednoduchých, opláštění jednoduché</t>
  </si>
  <si>
    <t>-839226066</t>
  </si>
  <si>
    <t>https://podminky.urs.cz/item/CS_URS_2025_01/763111811</t>
  </si>
  <si>
    <t>3,3*2,87 "obj. A M 3.10 zrušená místnost</t>
  </si>
  <si>
    <t>520</t>
  </si>
  <si>
    <t>763121450</t>
  </si>
  <si>
    <t>Stěna předsazená ze sádrokartonových desek s nosnou konstrukcí z ocelových profilů CW, UW jednoduše opláštěná deskou akustickou tl. 12,5 mm s izolací, EI 30, stěna tl. 115 mm, profil 100, Rw do 28 dB</t>
  </si>
  <si>
    <t>1595516527</t>
  </si>
  <si>
    <t>https://podminky.urs.cz/item/CS_URS_2025_01/763121450</t>
  </si>
  <si>
    <t>3,775*2,9 "SO B M 2.44</t>
  </si>
  <si>
    <t>521</t>
  </si>
  <si>
    <t>763121714</t>
  </si>
  <si>
    <t>Stěna předsazená ze sádrokartonových desek ostatní konstrukce a práce na předsazených stěnách ze sádrokartonových desek základní penetrační nátěr</t>
  </si>
  <si>
    <t>-2024699398</t>
  </si>
  <si>
    <t>https://podminky.urs.cz/item/CS_URS_2025_01/763121714</t>
  </si>
  <si>
    <t>522</t>
  </si>
  <si>
    <t>763131411</t>
  </si>
  <si>
    <t>Podhled ze sádrokartonových desek dvouvrstvá zavěšená spodní konstrukce z ocelových profilů CD, UD jednoduše opláštěná deskou standardní A, tl. 12,5 mm, bez izolace</t>
  </si>
  <si>
    <t>-1329350841</t>
  </si>
  <si>
    <t>https://podminky.urs.cz/item/CS_URS_2025_01/763131411</t>
  </si>
  <si>
    <t>52,8 "M 0.15</t>
  </si>
  <si>
    <t>523</t>
  </si>
  <si>
    <t>763131441</t>
  </si>
  <si>
    <t>Podhled ze sádrokartonových desek dvouvrstvá zavěšená spodní konstrukce z ocelových profilů CD, UD dvojitě opláštěná deskami protipožárními DF, tl. 2 x 12,5 mm, bez izolace, REI do 120</t>
  </si>
  <si>
    <t>-1756367673</t>
  </si>
  <si>
    <t>https://podminky.urs.cz/item/CS_URS_2025_01/763131441</t>
  </si>
  <si>
    <t>524</t>
  </si>
  <si>
    <t>763131714</t>
  </si>
  <si>
    <t>Podhled ze sádrokartonových desek ostatní práce a konstrukce na podhledech ze sádrokartonových desek základní penetrační nátěr</t>
  </si>
  <si>
    <t>-1893406251</t>
  </si>
  <si>
    <t>https://podminky.urs.cz/item/CS_URS_2025_01/763131714</t>
  </si>
  <si>
    <t>52,8+14,88 "1. PP</t>
  </si>
  <si>
    <t>525</t>
  </si>
  <si>
    <t>763131821</t>
  </si>
  <si>
    <t>Demontáž podhledu nebo samostatného požárního předělu ze sádrokartonových desek s nosnou konstrukcí dvouvrstvou z ocelových profilů, opláštění jednoduché</t>
  </si>
  <si>
    <t>-617124373</t>
  </si>
  <si>
    <t>https://podminky.urs.cz/item/CS_URS_2025_01/763131821</t>
  </si>
  <si>
    <t>29,03+15,85+17,96+3,19 "M 0.16, 0.18-19</t>
  </si>
  <si>
    <t>9*3,0 "2. NP schodiště na půdu</t>
  </si>
  <si>
    <t>526</t>
  </si>
  <si>
    <t>763160001R</t>
  </si>
  <si>
    <t>Protipožární opláštění ventilátorů nad velkým sálem M 0.29, kalciumsilikátová deska tl. 10mm, utěsnění protopožárním tmelem, obložení podhedu SDK EI 30 - dle výkresu č. 44</t>
  </si>
  <si>
    <t>1269381650</t>
  </si>
  <si>
    <t>527</t>
  </si>
  <si>
    <t>763160002R</t>
  </si>
  <si>
    <t>Protipožární opláštění VZT jednotky nad velkým sálem M 0.29, kalciumsilikátová deska 2x tl. 20mm, revizní dvířka s požární odolností EI 30 960x700mm - dle výkresu č. 44</t>
  </si>
  <si>
    <t>-1604108577</t>
  </si>
  <si>
    <t>528</t>
  </si>
  <si>
    <t>998763121</t>
  </si>
  <si>
    <t>Přesun hmot pro dřevostavby stanovený z hmotnosti přesunovaného materiálu vodorovná dopravní vzdálenost do 50 m ruční (bez užití mechanizace) v objektech výšky přes 6 do 12 m</t>
  </si>
  <si>
    <t>-1714175195</t>
  </si>
  <si>
    <t>https://podminky.urs.cz/item/CS_URS_2025_01/998763121</t>
  </si>
  <si>
    <t>765</t>
  </si>
  <si>
    <t>Krytina skládaná</t>
  </si>
  <si>
    <t>766</t>
  </si>
  <si>
    <t>Konstrukce truhlářské</t>
  </si>
  <si>
    <t>529</t>
  </si>
  <si>
    <t>762510098R</t>
  </si>
  <si>
    <t>Demontáž zvýšené podlahy před knihovnou</t>
  </si>
  <si>
    <t>-354715047</t>
  </si>
  <si>
    <t>530</t>
  </si>
  <si>
    <t>762510099R</t>
  </si>
  <si>
    <t>Demontáž spádové podlahy kinosálu</t>
  </si>
  <si>
    <t>-199775480</t>
  </si>
  <si>
    <t>60,0 "M 2.25</t>
  </si>
  <si>
    <t>531</t>
  </si>
  <si>
    <t>766111820</t>
  </si>
  <si>
    <t>Demontáž dřevěných stěn plných</t>
  </si>
  <si>
    <t>325524408</t>
  </si>
  <si>
    <t>https://podminky.urs.cz/item/CS_URS_2025_01/766111820</t>
  </si>
  <si>
    <t>1,5*3,0 "M 1.28 příčka na podestě</t>
  </si>
  <si>
    <t>532</t>
  </si>
  <si>
    <t>766211221</t>
  </si>
  <si>
    <t>Montáž schodišťových madel kotvených na středovou konstrukci zábradlí dřevěných dílčích, šířky do 150 mm</t>
  </si>
  <si>
    <t>-1221250962</t>
  </si>
  <si>
    <t>https://podminky.urs.cz/item/CS_URS_2025_01/766211221</t>
  </si>
  <si>
    <t>140,91 "dle výpisu truhl. prvků T97-98, 101, 106-117</t>
  </si>
  <si>
    <t>6,69 "nové vnitřní schodiště</t>
  </si>
  <si>
    <t>533</t>
  </si>
  <si>
    <t>05217101</t>
  </si>
  <si>
    <t>madlo dubové D 42mm T97-98, 101, 106-117</t>
  </si>
  <si>
    <t>1324526024</t>
  </si>
  <si>
    <t>140,91 "výpis truhl. prvků</t>
  </si>
  <si>
    <t>534</t>
  </si>
  <si>
    <t>766211812</t>
  </si>
  <si>
    <t>Demontáž madel schodišťových upevněných na stěnovou konstrukci</t>
  </si>
  <si>
    <t>754175483</t>
  </si>
  <si>
    <t>https://podminky.urs.cz/item/CS_URS_2025_01/766211812</t>
  </si>
  <si>
    <t>2*6,52 "A 1. PP schodiště z kamenné ul. T115</t>
  </si>
  <si>
    <t>16 "M 0.27 schodiště do 1. NP</t>
  </si>
  <si>
    <t>1,3*(4,4+2,7+3,7+2,2) "M 0.32</t>
  </si>
  <si>
    <t>1,15*(3*2,5+2,3+4,0+4,2) "schodiště z M 1.02 do 2. NP</t>
  </si>
  <si>
    <t>1,15*4*4,3 "schodiště z M 2.01 do 3. NP</t>
  </si>
  <si>
    <t>2*(3,85+4,2)-(1,635+1,185+1,72) "M 2.21-23 věšáky</t>
  </si>
  <si>
    <t>5,9+2*7,78-(0,66+1,5) "M 2.25</t>
  </si>
  <si>
    <t>3,1+3,85+1,7+1,35+1,3+0,9 "schodiště z průjezdu</t>
  </si>
  <si>
    <t>2*1,6+4,4 "z 1. do 2. NP</t>
  </si>
  <si>
    <t>535</t>
  </si>
  <si>
    <t>766230099R</t>
  </si>
  <si>
    <t xml:space="preserve">Montáž sklápěcích schodů na půdu </t>
  </si>
  <si>
    <t>66267859</t>
  </si>
  <si>
    <t>1 "SO C M 2.53</t>
  </si>
  <si>
    <t>536</t>
  </si>
  <si>
    <t>61233001M</t>
  </si>
  <si>
    <t>schody půdní skládací protipožární dřevěné, pro výšku 300cm, El 30, 100x70cm</t>
  </si>
  <si>
    <t>832594970</t>
  </si>
  <si>
    <t>537</t>
  </si>
  <si>
    <t>766231821</t>
  </si>
  <si>
    <t>Demontáž sklápěcích schodů na půdu prostupového uzávěru s plechovým víkem</t>
  </si>
  <si>
    <t>513143107</t>
  </si>
  <si>
    <t>https://podminky.urs.cz/item/CS_URS_2025_01/766231821</t>
  </si>
  <si>
    <t>538</t>
  </si>
  <si>
    <t>766310099R</t>
  </si>
  <si>
    <t>Demontáž a zpětná montáž zábradlí pavlače v místě výměny stropních trámů</t>
  </si>
  <si>
    <t>596945852</t>
  </si>
  <si>
    <t>539</t>
  </si>
  <si>
    <t>766411811</t>
  </si>
  <si>
    <t>Demontáž obložení stěn panely, plochy do 1,5 m2</t>
  </si>
  <si>
    <t>1405869751</t>
  </si>
  <si>
    <t>https://podminky.urs.cz/item/CS_URS_2025_01/766411811</t>
  </si>
  <si>
    <t>1,0*(0,5+2,2+0,28+0,155+2,4-0,9+0,625+2*0,245+2,11+0,79+1,865+1,4+2*2,395-2*0,9) "M 0.15</t>
  </si>
  <si>
    <t>1,0*(2*(1,23+6,5+0,15+1,25)+2,85-(2,25+2,7)) "M 0.25</t>
  </si>
  <si>
    <t>2,5*(4,07+9,91)+4,0*(1,81+5,15)+2,2*(2,945+0,8+0,69+1,8)+2*4,5*2,0/2 "M 0.27 vč. schodiště</t>
  </si>
  <si>
    <t>2,93*(9,65+2*(24,405-6,6))+1,1*9,65-(0,36*6,81+2,0*2,0+2*1,8*2,0) "M 0.29</t>
  </si>
  <si>
    <t>1,2*(2,13+1,205+0,55+0,925+1,35+1,19+1,035+3,8-(3*0,6+0,8+0,9)) "M 0.36</t>
  </si>
  <si>
    <t>540</t>
  </si>
  <si>
    <t>766411812</t>
  </si>
  <si>
    <t>Demontáž obložení stěn panely, plochy přes 1,5 m2</t>
  </si>
  <si>
    <t>1700006243</t>
  </si>
  <si>
    <t>https://podminky.urs.cz/item/CS_URS_2025_01/766411812</t>
  </si>
  <si>
    <t>1,2*(1,9+5,865+4,8) "M 1.09</t>
  </si>
  <si>
    <t>(3,55+2,5)/2*2*10,195+5,9*(3,55+2,5) "M 2.25</t>
  </si>
  <si>
    <t>541</t>
  </si>
  <si>
    <t>766411821</t>
  </si>
  <si>
    <t>Demontáž obložení stěn palubkami</t>
  </si>
  <si>
    <t>-859449317</t>
  </si>
  <si>
    <t>https://podminky.urs.cz/item/CS_URS_2025_01/766411821</t>
  </si>
  <si>
    <t>0,25*(2,7+2,65+2*(3,1+0,4)-0,8) "M 0.21 ochranný pás</t>
  </si>
  <si>
    <t>1,9*(1,15+0,195+0,17+1,455+2*1,15+2,15+1,15) "M 0.14</t>
  </si>
  <si>
    <t>1,2*(1,165+1,305+1,835+2*1,85-2*0,8+(4,4+2,7+3,7+2,2)*1,3)+1,2*(2*(3,21+1,165+1,9)-(0,6+2*0,5)) "M 0.31-32 vč. schodiště do 1. NP</t>
  </si>
  <si>
    <t>2,0*(5,24+4,965+3,12+3,33+3,075+2,835+1,465+1,275-(1,66+1,2+2,015)) "M 0.33</t>
  </si>
  <si>
    <t>2,0*(2*5,865+9,72-(1,395+2,05+0,8)) "M 1.28</t>
  </si>
  <si>
    <t>2,2*(1,23+3,69+3,3) "2. NP promítací kabina</t>
  </si>
  <si>
    <t>1,1*(3,1+3,85+1,7+1,35+1,3+0,9) "schodiště z průjezdu</t>
  </si>
  <si>
    <t>542</t>
  </si>
  <si>
    <t>766411822</t>
  </si>
  <si>
    <t>Demontáž obložení stěn podkladových roštů</t>
  </si>
  <si>
    <t>1676305342</t>
  </si>
  <si>
    <t>https://podminky.urs.cz/item/CS_URS_2025_01/766411822</t>
  </si>
  <si>
    <t>256,569+112,453+167,051-2,888</t>
  </si>
  <si>
    <t>543</t>
  </si>
  <si>
    <t>766421811</t>
  </si>
  <si>
    <t>Demontáž obložení podhledů panely, plochy do 1,5 m2</t>
  </si>
  <si>
    <t>1999197401</t>
  </si>
  <si>
    <t>https://podminky.urs.cz/item/CS_URS_2025_01/766421811</t>
  </si>
  <si>
    <t>1,335*2,05+0,52*0,86 "M 0.37</t>
  </si>
  <si>
    <t>544</t>
  </si>
  <si>
    <t>766421812</t>
  </si>
  <si>
    <t>Demontáž obložení podhledů panely, plochy přes 1,5 m2</t>
  </si>
  <si>
    <t>CS ÚRS 2019 01</t>
  </si>
  <si>
    <t>920343631</t>
  </si>
  <si>
    <t>545</t>
  </si>
  <si>
    <t>766421821</t>
  </si>
  <si>
    <t>Demontáž obložení podhledů palubkami</t>
  </si>
  <si>
    <t>1113636879</t>
  </si>
  <si>
    <t>https://podminky.urs.cz/item/CS_URS_2025_01/766421821</t>
  </si>
  <si>
    <t>8,6+3,25*4,02+1,6*1,355 "M 0.21, 0.22, 0.27 rušené schody sever</t>
  </si>
  <si>
    <t>3,25*4,02 "M 1.23</t>
  </si>
  <si>
    <t>(1,25+3,69)*3,3 "2. NP promítací kabina</t>
  </si>
  <si>
    <t>546</t>
  </si>
  <si>
    <t>766421822</t>
  </si>
  <si>
    <t>Demontáž obložení podhledů podkladových roštů</t>
  </si>
  <si>
    <t>-289084875</t>
  </si>
  <si>
    <t>https://podminky.urs.cz/item/CS_URS_2025_01/766421822</t>
  </si>
  <si>
    <t>3,184+60,0+53,2</t>
  </si>
  <si>
    <t>547</t>
  </si>
  <si>
    <t>766434301R</t>
  </si>
  <si>
    <t>Obložení ocelového nosníku hoblovanými fošnami tl. 30mm dle výkresu č. 53, detail D4</t>
  </si>
  <si>
    <t>1450787705</t>
  </si>
  <si>
    <t>548</t>
  </si>
  <si>
    <t>766438111-1</t>
  </si>
  <si>
    <t>Montáž dřevěného obložení stupňů s podstupnicemi</t>
  </si>
  <si>
    <t>904348231</t>
  </si>
  <si>
    <t>2*2*1,4 "M 0.30 na jeviště</t>
  </si>
  <si>
    <t>1,165+0,865+1,7+3*1,45 "zvýšené podlahy výkres č. 46</t>
  </si>
  <si>
    <t>549</t>
  </si>
  <si>
    <t>448787093</t>
  </si>
  <si>
    <t>1,4*2*(2*0,3+3*0,15)</t>
  </si>
  <si>
    <t>2,94*1,15 'Přepočtené koeficientem množství</t>
  </si>
  <si>
    <t>550</t>
  </si>
  <si>
    <t>60726272</t>
  </si>
  <si>
    <t>deska dřevoštěpková OSB 3 P+D nebroušená tl 15mm</t>
  </si>
  <si>
    <t>-184449353</t>
  </si>
  <si>
    <t xml:space="preserve">(1,165+0,865)*(0,3+2*0,16)+1,7*(0,28+2*0,178)+1,45*(1,08+4*0,16)  "zvýšené podlahy výkres č. 46</t>
  </si>
  <si>
    <t>4,834*1,15 'Přepočtené koeficientem množství</t>
  </si>
  <si>
    <t>551</t>
  </si>
  <si>
    <t>766491851</t>
  </si>
  <si>
    <t>Demontáž ostatních truhlářských konstrukcí prahů dveří jednokřídlových</t>
  </si>
  <si>
    <t>1843729452</t>
  </si>
  <si>
    <t>https://podminky.urs.cz/item/CS_URS_2025_01/766491851</t>
  </si>
  <si>
    <t>5 "M 0.15, 0.17,0.20,</t>
  </si>
  <si>
    <t>11 "M 1.15-20, 1.24</t>
  </si>
  <si>
    <t>14+6 "M 2.01-02</t>
  </si>
  <si>
    <t>10 "M 3.02-09</t>
  </si>
  <si>
    <t>5+22 "SO B 1. a 2. NP</t>
  </si>
  <si>
    <t>16 "SO C 1. PP + 1. + 2. NP</t>
  </si>
  <si>
    <t>552</t>
  </si>
  <si>
    <t>766491853</t>
  </si>
  <si>
    <t>Demontáž ostatních truhlářských konstrukcí prahů dveří dvoukřídlových</t>
  </si>
  <si>
    <t>-1615815976</t>
  </si>
  <si>
    <t>https://podminky.urs.cz/item/CS_URS_2025_01/766491853</t>
  </si>
  <si>
    <t>1 "M 2.04/05</t>
  </si>
  <si>
    <t>1 "M 1.38</t>
  </si>
  <si>
    <t>553</t>
  </si>
  <si>
    <t>766621011</t>
  </si>
  <si>
    <t>Montáž oken dřevěných včetně montáže rámu plochy přes 1 m2 pevných do zdiva, výšky do 1,5 m</t>
  </si>
  <si>
    <t>2106905399</t>
  </si>
  <si>
    <t>https://podminky.urs.cz/item/CS_URS_2025_01/766621011</t>
  </si>
  <si>
    <t>1,0*2,0</t>
  </si>
  <si>
    <t>554</t>
  </si>
  <si>
    <t>61112001M</t>
  </si>
  <si>
    <t>okno dřevěné s fixním zasklením 1000/2000mm O2</t>
  </si>
  <si>
    <t>560107235</t>
  </si>
  <si>
    <t>555</t>
  </si>
  <si>
    <t>766621111</t>
  </si>
  <si>
    <t>Montáž oken dřevěných včetně montáže rámu plochy přes 1 m2 špaletových do zdiva, výšky do 1,5 m</t>
  </si>
  <si>
    <t>-1651612996</t>
  </si>
  <si>
    <t>https://podminky.urs.cz/item/CS_URS_2025_01/766621111</t>
  </si>
  <si>
    <t>3*1,225*1,45+2*1,1*1,5+1,1*1,3+2,25*0,85</t>
  </si>
  <si>
    <t>556</t>
  </si>
  <si>
    <t>61119001M</t>
  </si>
  <si>
    <t>okno dřevěné špaletové otevíravé s deštěním 1225/1450 O1</t>
  </si>
  <si>
    <t>395080225</t>
  </si>
  <si>
    <t>557</t>
  </si>
  <si>
    <t>61119002M</t>
  </si>
  <si>
    <t>okno dřevěné špaletové otevíravé s deštěním 1100/1500 O6 větrací mřížky</t>
  </si>
  <si>
    <t>1929298415</t>
  </si>
  <si>
    <t>558</t>
  </si>
  <si>
    <t>61119004M</t>
  </si>
  <si>
    <t xml:space="preserve">okno dřevěné špaletové otevíravé s deštěním 1100/1300 O9 </t>
  </si>
  <si>
    <t>-1924388801</t>
  </si>
  <si>
    <t>559</t>
  </si>
  <si>
    <t>61119005M</t>
  </si>
  <si>
    <t xml:space="preserve">okno dřevěné špaletové fixní zasklení 10+16mm s deštěním MDF  2250/850 O20 </t>
  </si>
  <si>
    <t>-1892350208</t>
  </si>
  <si>
    <t>Poznámka k položce:_x000d_
provedení dle detailu D1 PD</t>
  </si>
  <si>
    <t>560</t>
  </si>
  <si>
    <t>766621112</t>
  </si>
  <si>
    <t>Montáž oken dřevěných včetně montáže rámu plochy přes 1 m2 špaletových do zdiva, výšky přes 1,5 do 2,5 m</t>
  </si>
  <si>
    <t>210220277</t>
  </si>
  <si>
    <t>https://podminky.urs.cz/item/CS_URS_2025_01/766621112</t>
  </si>
  <si>
    <t>2*(1,08*1,75+2*1,45*1,95)</t>
  </si>
  <si>
    <t>561</t>
  </si>
  <si>
    <t>61120010M</t>
  </si>
  <si>
    <t>okno dřevěné špaletové otevíravé s deštěním 1080/1750 O33</t>
  </si>
  <si>
    <t>-1249623447</t>
  </si>
  <si>
    <t>562</t>
  </si>
  <si>
    <t>61120016M</t>
  </si>
  <si>
    <t>okno dřevěné špaletové otevíravé s deštěním 1450/1950 O39</t>
  </si>
  <si>
    <t>793894940</t>
  </si>
  <si>
    <t>563</t>
  </si>
  <si>
    <t>766621113</t>
  </si>
  <si>
    <t>Montáž oken dřevěných včetně montáže rámu plochy přes 1 m2 špaletových do zdiva, výšky přes 2,5 m</t>
  </si>
  <si>
    <t>-773039574</t>
  </si>
  <si>
    <t>https://podminky.urs.cz/item/CS_URS_2025_01/766621113</t>
  </si>
  <si>
    <t>1,35*2,7</t>
  </si>
  <si>
    <t>564</t>
  </si>
  <si>
    <t>61121002M</t>
  </si>
  <si>
    <t>okno dřevěné dvojité otevíravé/fix obloukové s deštěním 1350/2700 O14</t>
  </si>
  <si>
    <t>202950475</t>
  </si>
  <si>
    <t>565</t>
  </si>
  <si>
    <t>766621602</t>
  </si>
  <si>
    <t>Montáž oken dřevěných plochy do 1 m2 včetně montáže rámu jednoduchých pevných do zdiva</t>
  </si>
  <si>
    <t>-2072158620</t>
  </si>
  <si>
    <t>https://podminky.urs.cz/item/CS_URS_2025_01/766621602</t>
  </si>
  <si>
    <t>566</t>
  </si>
  <si>
    <t>61110002M</t>
  </si>
  <si>
    <t>okno dřevěné s fixním zasklením 500/500 O56</t>
  </si>
  <si>
    <t>-1791566681</t>
  </si>
  <si>
    <t>567</t>
  </si>
  <si>
    <t>766621646</t>
  </si>
  <si>
    <t>Montáž oken dřevěných plochy do 1 m2 včetně montáže rámu obloukových nebo kulatých do zdiva</t>
  </si>
  <si>
    <t>743708467</t>
  </si>
  <si>
    <t>https://podminky.urs.cz/item/CS_URS_2025_01/766621646</t>
  </si>
  <si>
    <t>568</t>
  </si>
  <si>
    <t>61110001M</t>
  </si>
  <si>
    <t>okno dřevěné s fixním zasklením kruhové d=600mm O55</t>
  </si>
  <si>
    <t>1762235448</t>
  </si>
  <si>
    <t>569</t>
  </si>
  <si>
    <t>766621622</t>
  </si>
  <si>
    <t>Montáž oken dřevěných plochy do 1 m2 včetně montáže rámu otevíravých do zdiva</t>
  </si>
  <si>
    <t>-1786364947</t>
  </si>
  <si>
    <t>https://podminky.urs.cz/item/CS_URS_2025_01/766621622</t>
  </si>
  <si>
    <t>3+2*25</t>
  </si>
  <si>
    <t>570</t>
  </si>
  <si>
    <t>61114001M</t>
  </si>
  <si>
    <t>okno dřevěné otevíravé 600/600 O17</t>
  </si>
  <si>
    <t>-1499267885</t>
  </si>
  <si>
    <t>571</t>
  </si>
  <si>
    <t>61114002M</t>
  </si>
  <si>
    <t>okno dřevěné otevíravé 800/800 O29</t>
  </si>
  <si>
    <t>-12143186</t>
  </si>
  <si>
    <t>572</t>
  </si>
  <si>
    <t>61118001M</t>
  </si>
  <si>
    <t>okno dřevěné dvojité otevíravé 600/800 O7</t>
  </si>
  <si>
    <t>1137006227</t>
  </si>
  <si>
    <t>573</t>
  </si>
  <si>
    <t>61118002M</t>
  </si>
  <si>
    <t>okno dřevěné dvojité otevíravé 600/800 O10</t>
  </si>
  <si>
    <t>-1507642110</t>
  </si>
  <si>
    <t>574</t>
  </si>
  <si>
    <t>61118003M</t>
  </si>
  <si>
    <t>okno dřevěné dvojité otevíravé 600/1000 O25</t>
  </si>
  <si>
    <t>-732147691</t>
  </si>
  <si>
    <t>575</t>
  </si>
  <si>
    <t>61118004M</t>
  </si>
  <si>
    <t>okno dřevěné dvojité otevíravé 860/1160 O27</t>
  </si>
  <si>
    <t>1479152625</t>
  </si>
  <si>
    <t>576</t>
  </si>
  <si>
    <t>61118005M</t>
  </si>
  <si>
    <t>okno dřevěné dvojité otevíravé 830/1030 O30</t>
  </si>
  <si>
    <t>189832962</t>
  </si>
  <si>
    <t>577</t>
  </si>
  <si>
    <t>61118006M</t>
  </si>
  <si>
    <t>okno dřevěné dvojité otevíravé 970/730 O45</t>
  </si>
  <si>
    <t>-799506396</t>
  </si>
  <si>
    <t>578</t>
  </si>
  <si>
    <t>61118007M</t>
  </si>
  <si>
    <t>okno dřevěné dvojité otevíravé 500/700 O46</t>
  </si>
  <si>
    <t>-478992032</t>
  </si>
  <si>
    <t>579</t>
  </si>
  <si>
    <t>766621211</t>
  </si>
  <si>
    <t>Montáž oken dřevěných včetně montáže rámu plochy přes 1 m2 otevíravých do zdiva, výšky do 1,5 m</t>
  </si>
  <si>
    <t>1491252393</t>
  </si>
  <si>
    <t>https://podminky.urs.cz/item/CS_URS_2025_01/766621211</t>
  </si>
  <si>
    <t>2*1,02*1,1+2*(4*1,1*1,48+4*1,15*1,25+7*0,88*1,36+0,83*1,36+7*1,25*1,5+0,95*1,1+7*0,97*1,4+1,08*1,36+0,97*1,45+2*1,02*1,26)</t>
  </si>
  <si>
    <t>580</t>
  </si>
  <si>
    <t>61115001M</t>
  </si>
  <si>
    <t>okno dřevěné sklopné 1020/1100 O23</t>
  </si>
  <si>
    <t>1259808057</t>
  </si>
  <si>
    <t>581</t>
  </si>
  <si>
    <t>61119003M</t>
  </si>
  <si>
    <t>okno dřevěné dvojité otevíravé 1100/1480 O8</t>
  </si>
  <si>
    <t>733097450</t>
  </si>
  <si>
    <t>582</t>
  </si>
  <si>
    <t>61119014M</t>
  </si>
  <si>
    <t>okno dřevěné dvojité otevíravé 1150/1250 O26</t>
  </si>
  <si>
    <t>353584749</t>
  </si>
  <si>
    <t>583</t>
  </si>
  <si>
    <t>61119006M</t>
  </si>
  <si>
    <t xml:space="preserve">okno dřevěné dvojité otevíravé 880/1360 O31 </t>
  </si>
  <si>
    <t>311972689</t>
  </si>
  <si>
    <t>584</t>
  </si>
  <si>
    <t>61119007M</t>
  </si>
  <si>
    <t>okno dřevěné dvojité otevíravé 830/1360 O32</t>
  </si>
  <si>
    <t>-1474276538</t>
  </si>
  <si>
    <t>585</t>
  </si>
  <si>
    <t>61119008M</t>
  </si>
  <si>
    <t>okno dřevěné dvojité otevíravé 1250/1500 O41</t>
  </si>
  <si>
    <t>1051774363</t>
  </si>
  <si>
    <t>586</t>
  </si>
  <si>
    <t>61119009M</t>
  </si>
  <si>
    <t>okno dřevěné dvojité otevíravé 950/1100 O44</t>
  </si>
  <si>
    <t>190112855</t>
  </si>
  <si>
    <t>587</t>
  </si>
  <si>
    <t>61119010M</t>
  </si>
  <si>
    <t>okno dřevěné dvojité otevíravé 970/1400 O47</t>
  </si>
  <si>
    <t>-1188962095</t>
  </si>
  <si>
    <t>588</t>
  </si>
  <si>
    <t>61119011M</t>
  </si>
  <si>
    <t>okno dřevěné dvojité otevíravé 1080/1360 O51</t>
  </si>
  <si>
    <t>978798570</t>
  </si>
  <si>
    <t>589</t>
  </si>
  <si>
    <t>61119012M</t>
  </si>
  <si>
    <t>okno dřevěné dvojité otevíravé 970/1450 O52</t>
  </si>
  <si>
    <t>1381269974</t>
  </si>
  <si>
    <t>590</t>
  </si>
  <si>
    <t>61119013M</t>
  </si>
  <si>
    <t>okno dřevěné dvojité otevíravé 1020/1260 O53</t>
  </si>
  <si>
    <t>-1228948515</t>
  </si>
  <si>
    <t>591</t>
  </si>
  <si>
    <t>766621212</t>
  </si>
  <si>
    <t>Montáž oken dřevěných včetně montáže rámu plochy přes 1 m2 otevíravých do zdiva, výšky přes 1,5 do 2,5 m</t>
  </si>
  <si>
    <t>254502571</t>
  </si>
  <si>
    <t>https://podminky.urs.cz/item/CS_URS_2025_01/766621212</t>
  </si>
  <si>
    <t>2*(4*1,1*1,88+11*1,05*1,75+2*0,97*2,03+2*0,97*1,95+1,17*1,95+3*0,97*1,95+4*1,37*2,4+10*1,07*1,66+11*1,05*1,88+1,02*1,51+3*1,18*2,06+2*1,09*1,9)</t>
  </si>
  <si>
    <t>2*(14*1,45*1,95+5*1,07*1,94+1,1*1,95+1,03*1,55+12*1,05*1,54+1,02*2,16)</t>
  </si>
  <si>
    <t>592</t>
  </si>
  <si>
    <t>61120001M</t>
  </si>
  <si>
    <t>okno dřevěné dvojité otevíravé 1100/1880 O3</t>
  </si>
  <si>
    <t>1088881362</t>
  </si>
  <si>
    <t>593</t>
  </si>
  <si>
    <t>61120002M</t>
  </si>
  <si>
    <t>okno dřevěné dvojité otevíravé 1100/1880 O4</t>
  </si>
  <si>
    <t>986556919</t>
  </si>
  <si>
    <t>594</t>
  </si>
  <si>
    <t>61120003M</t>
  </si>
  <si>
    <t>okno dřevěné dvojité otevíravé 1050/1750 O11</t>
  </si>
  <si>
    <t>1210287166</t>
  </si>
  <si>
    <t>595</t>
  </si>
  <si>
    <t>61120004M</t>
  </si>
  <si>
    <t>okno dřevěné dvojité otevíravé 970/2030 O15</t>
  </si>
  <si>
    <t>-196283044</t>
  </si>
  <si>
    <t>596</t>
  </si>
  <si>
    <t>61120005M</t>
  </si>
  <si>
    <t>okno dřevěné dvojité otevíravé 970/1950 O16</t>
  </si>
  <si>
    <t>-1689494757</t>
  </si>
  <si>
    <t>597</t>
  </si>
  <si>
    <t>61120006M</t>
  </si>
  <si>
    <t>okno dřevěné dvojité otevíravé 1170/1950 O18</t>
  </si>
  <si>
    <t>-2007836620</t>
  </si>
  <si>
    <t>598</t>
  </si>
  <si>
    <t>61120007M</t>
  </si>
  <si>
    <t>okno dřevěné dvojité otevíravé 970/1950 O21</t>
  </si>
  <si>
    <t>1823482593</t>
  </si>
  <si>
    <t>599</t>
  </si>
  <si>
    <t>61120008M</t>
  </si>
  <si>
    <t>okno dřevěné dvojité otevíravé 1370/2400 O24</t>
  </si>
  <si>
    <t>52690542</t>
  </si>
  <si>
    <t>600</t>
  </si>
  <si>
    <t>61120009M</t>
  </si>
  <si>
    <t>okno dřevěné dvojité otevíravé 1070/1660 O28</t>
  </si>
  <si>
    <t>-320009713</t>
  </si>
  <si>
    <t>601</t>
  </si>
  <si>
    <t>61120011M</t>
  </si>
  <si>
    <t>okno dřevěné dvojité otevíravé 1050/1880 O34</t>
  </si>
  <si>
    <t>948482576</t>
  </si>
  <si>
    <t>602</t>
  </si>
  <si>
    <t>61120012M</t>
  </si>
  <si>
    <t>okno dřevěné dvojité otevíravé 1020/1510 O35</t>
  </si>
  <si>
    <t>-1574443215</t>
  </si>
  <si>
    <t>603</t>
  </si>
  <si>
    <t>61120013M</t>
  </si>
  <si>
    <t>okno dřevěné dvojité otevíravé 1180/2060 O36</t>
  </si>
  <si>
    <t>394012954</t>
  </si>
  <si>
    <t>604</t>
  </si>
  <si>
    <t>61120014M</t>
  </si>
  <si>
    <t>okno dřevěné dvojité otevíravé 1090/1900 O37</t>
  </si>
  <si>
    <t>-1335305946</t>
  </si>
  <si>
    <t>605</t>
  </si>
  <si>
    <t>61120015M</t>
  </si>
  <si>
    <t>okno dřevěné dvojité otevíravé 1450/1950 O38</t>
  </si>
  <si>
    <t>1151457123</t>
  </si>
  <si>
    <t>606</t>
  </si>
  <si>
    <t>61120017M</t>
  </si>
  <si>
    <t>okno dřevěné dvojité otevíravé 1070/1940 O40</t>
  </si>
  <si>
    <t>79575013</t>
  </si>
  <si>
    <t>607</t>
  </si>
  <si>
    <t>61120018M</t>
  </si>
  <si>
    <t>okno dřevěnédvojité otevíravé 1100/1950 O42</t>
  </si>
  <si>
    <t>627331610</t>
  </si>
  <si>
    <t>608</t>
  </si>
  <si>
    <t>61120019M</t>
  </si>
  <si>
    <t>okno dřevěné dvojité otevíravé 1030/1550 O43</t>
  </si>
  <si>
    <t>-2026300142</t>
  </si>
  <si>
    <t>609</t>
  </si>
  <si>
    <t>61120020M</t>
  </si>
  <si>
    <t>okno dřevěné dvojité otevíravé 1050/1540 O48</t>
  </si>
  <si>
    <t>-1114870341</t>
  </si>
  <si>
    <t>610</t>
  </si>
  <si>
    <t>61120021M</t>
  </si>
  <si>
    <t>okno dřevěné dvojité otevíravé 1020/2160 O49</t>
  </si>
  <si>
    <t>-491804218</t>
  </si>
  <si>
    <t>611</t>
  </si>
  <si>
    <t>766621436</t>
  </si>
  <si>
    <t>Montáž oken dřevěných včetně montáže rámu plochy přes 1 m2 obloukových nebo kulatých do zdiva, výšky přes 1,5 do 2,5 m</t>
  </si>
  <si>
    <t>-103166334</t>
  </si>
  <si>
    <t>https://podminky.urs.cz/item/CS_URS_2025_01/766621436</t>
  </si>
  <si>
    <t>2*(5*1,7*2,0+14*1,35*2,7)</t>
  </si>
  <si>
    <t>612</t>
  </si>
  <si>
    <t>61120022M</t>
  </si>
  <si>
    <t>okno dřevěné dvojité otevíravé obloukové 1700/2000 O50</t>
  </si>
  <si>
    <t>-742732159</t>
  </si>
  <si>
    <t>613</t>
  </si>
  <si>
    <t>61121001M</t>
  </si>
  <si>
    <t>okno dřevěné dvojité otevíravé/fix obloukové 1350/2700 O13</t>
  </si>
  <si>
    <t>-619077876</t>
  </si>
  <si>
    <t>614</t>
  </si>
  <si>
    <t>766629214</t>
  </si>
  <si>
    <t>Montáž oken dřevěných Příplatek k cenám za izolaci mezi ostěním a rámem okna při rovném ostění, připojovací spára tl. do 15 mm, páska</t>
  </si>
  <si>
    <t>-156695931</t>
  </si>
  <si>
    <t>https://podminky.urs.cz/item/CS_URS_2025_01/766629214</t>
  </si>
  <si>
    <t>2*(1,0+2,0+2*(0,5+0,5)+2*(PI*0,3*0,3)+2*0,6+2*2*0,8+2*(1,02+1,1)) "jednoduchá okna</t>
  </si>
  <si>
    <t>4*(3*(1,225+1,45)+2*(1,1+1,5)+1,1+1,3+2,25+0,85+1,08+1,75+2*(1,45+1,95)+2,0+(1,35+PI*0,7*0,7)/2/2) "špaletová okna</t>
  </si>
  <si>
    <t>4*(9*(0,6+0,8)+3*(0,6+1,0)+6*(0,86+1,16)+0,83+1,03+3*(0,97+0,73)+3*(0,5+0,7)+4*(1,0+1,48)+8*(0,88+1,36)+7*(1,25+1,5)+0,95+1,1) "dvojitá okna</t>
  </si>
  <si>
    <t>4*(7*(0,97+1,4)+1,08+1,36+0,97+1,45+2*(1,02+1,26)+4*(1,1+1,88)+11*(1,05+1,75)+2*(0,97+2,03)+2*(0,97+1,95)+1,17+1,95) "dvojitá okna</t>
  </si>
  <si>
    <t>4*(3*(0,97+1,95)+4*(1,37+2,4)+10*(1,07+1,66)+11*(1,05+1,88)+1,02+1,51+3*(1,18+2,06)+2*(1,09+1,9)+14*(1,45+1,95)+5*(1,07+1,94)) "dvojitá okna</t>
  </si>
  <si>
    <t xml:space="preserve">4*(1,1+1,95+1,03+1,55+12*(1,05+1,54)+1,02+2,16+5*(1,15+(1,7+PI*0,425*0,425)/2)+14*(2,0+(1,35+PI*0,7*0,7/2)))  "dvojitá okna</t>
  </si>
  <si>
    <t>615</t>
  </si>
  <si>
    <t>766629901R</t>
  </si>
  <si>
    <t>D+M repliky jednoduchého okna 600/1000mm vč. nátěru dle PD a požadavků památkové péče O25 - zkušební vzorek</t>
  </si>
  <si>
    <t>-1242848431</t>
  </si>
  <si>
    <t>Poznámka k položce:_x000d_
členění stejné jako u poz. O25 tabulky oken</t>
  </si>
  <si>
    <t>616</t>
  </si>
  <si>
    <t>766629902R</t>
  </si>
  <si>
    <t>D+M repliky špaletového okna s deštěním 1100/1300mm vč. nátěru dle PD a požadavků památkové péče O09 - zkušební vzorek</t>
  </si>
  <si>
    <t>655989764</t>
  </si>
  <si>
    <t>Poznámka k položce:_x000d_
členění stejné jako u poz. O9 tabulky oken</t>
  </si>
  <si>
    <t>617</t>
  </si>
  <si>
    <t>766660011</t>
  </si>
  <si>
    <t>Montáž dveřních křídel dřevěných nebo plastových otevíravých do ocelové zárubně povrchově upravených dvoukřídlových, šířky do 1450 mm</t>
  </si>
  <si>
    <t>-584678711</t>
  </si>
  <si>
    <t>https://podminky.urs.cz/item/CS_URS_2025_01/766660011</t>
  </si>
  <si>
    <t>618</t>
  </si>
  <si>
    <t>61162115</t>
  </si>
  <si>
    <t>dveře dvoukřídlé dřevotřískové povrch laminátový plné 1400x1970-2100mm D20</t>
  </si>
  <si>
    <t>190832387</t>
  </si>
  <si>
    <t>619</t>
  </si>
  <si>
    <t>766660021</t>
  </si>
  <si>
    <t>Montáž dveřních křídel dřevěných nebo plastových otevíravých do ocelové zárubně protipožárních jednokřídlových, šířky do 800 mm</t>
  </si>
  <si>
    <t>-562894644</t>
  </si>
  <si>
    <t>https://podminky.urs.cz/item/CS_URS_2025_01/766660021</t>
  </si>
  <si>
    <t>620</t>
  </si>
  <si>
    <t>61162098</t>
  </si>
  <si>
    <t>dveře jednokřídlé dřevotřískové protipožární EI (EW) 30 D3 povrch laminátový plné 800x1970-2100mm D61</t>
  </si>
  <si>
    <t>1645405620</t>
  </si>
  <si>
    <t>621</t>
  </si>
  <si>
    <t>61162098-1M</t>
  </si>
  <si>
    <t>dveře jednokřídlé dřevotřískové protipožární EI (EW) 30 DP3 povrch laminátový 1/3 sklo těsnicí padací práh 800x1970-2100mm D51</t>
  </si>
  <si>
    <t>514921132</t>
  </si>
  <si>
    <t>622</t>
  </si>
  <si>
    <t>766660099</t>
  </si>
  <si>
    <t>D+M dvířek přikládacího otvoru T103-105</t>
  </si>
  <si>
    <t>-190337159</t>
  </si>
  <si>
    <t>623</t>
  </si>
  <si>
    <t>766660099R</t>
  </si>
  <si>
    <t>Montáž vodorovného madla na dveře</t>
  </si>
  <si>
    <t>879725132</t>
  </si>
  <si>
    <t>624</t>
  </si>
  <si>
    <t>55147053</t>
  </si>
  <si>
    <t>madlo invalidní rovné bílé 600mm</t>
  </si>
  <si>
    <t>-53779170</t>
  </si>
  <si>
    <t>1+1 "D54, 60</t>
  </si>
  <si>
    <t>625</t>
  </si>
  <si>
    <t>766660152</t>
  </si>
  <si>
    <t>Montáž dveřních křídel dřevěných nebo plastových otevíravých do dřevěné rámové zárubně nadsvětlíkových křídel, výšky přes 500 mm</t>
  </si>
  <si>
    <t>969010591</t>
  </si>
  <si>
    <t>https://podminky.urs.cz/item/CS_URS_2025_01/766660152</t>
  </si>
  <si>
    <t>1+1+7+1+8 "D4, 29, 38, 53, 55 - světlíky jsou součástí dveří dle označení</t>
  </si>
  <si>
    <t>626</t>
  </si>
  <si>
    <t>766660161</t>
  </si>
  <si>
    <t>Montáž dveřních křídel dřevěných nebo plastových otevíravých do dřevěné rámové zárubně protipožárních jednokřídlových, šířky do 800 mm</t>
  </si>
  <si>
    <t>-984178105</t>
  </si>
  <si>
    <t>https://podminky.urs.cz/item/CS_URS_2025_01/766660161</t>
  </si>
  <si>
    <t>627</t>
  </si>
  <si>
    <t>61173009M</t>
  </si>
  <si>
    <t>dveře jednokřídlé dřevěné 800x1970mm protipožární EW30DP3-C3 D82</t>
  </si>
  <si>
    <t>-868078126</t>
  </si>
  <si>
    <t>628</t>
  </si>
  <si>
    <t>766660162</t>
  </si>
  <si>
    <t>Montáž dveřních křídel dřevěných nebo plastových otevíravých do dřevěné rámové zárubně protipožárních jednokřídlových, šířky přes 800 mm</t>
  </si>
  <si>
    <t>1313255921</t>
  </si>
  <si>
    <t>https://podminky.urs.cz/item/CS_URS_2025_01/766660162</t>
  </si>
  <si>
    <t>629</t>
  </si>
  <si>
    <t>61169008M</t>
  </si>
  <si>
    <t>dveře dřevěné kazetové 900x1970mm částečně zasklené, protipožární EW30DP3-C3-S200 lakované D27</t>
  </si>
  <si>
    <t>717659471</t>
  </si>
  <si>
    <t>630</t>
  </si>
  <si>
    <t>766660163</t>
  </si>
  <si>
    <t>Montáž dveřních křídel dřevěných nebo plastových otevíravých do dřevěné rámové zárubně protipožárních dvoukřídlových jakékoliv šířky</t>
  </si>
  <si>
    <t>1893988001</t>
  </si>
  <si>
    <t>https://podminky.urs.cz/item/CS_URS_2025_01/766660163</t>
  </si>
  <si>
    <t>631</t>
  </si>
  <si>
    <t>61162006M</t>
  </si>
  <si>
    <t>dveře dvojkřídlé dřevěné kazetové 1800x2150mm, protipožární EW30DP3-C3, lakované D16</t>
  </si>
  <si>
    <t>-367617805</t>
  </si>
  <si>
    <t>632</t>
  </si>
  <si>
    <t>61162008M</t>
  </si>
  <si>
    <t>dveře dvojkřídlé dřevěné kazetové 1900x2150mm, částečně prosklené protipožární EW30DP3-C3, lakované D18</t>
  </si>
  <si>
    <t>-1350084197</t>
  </si>
  <si>
    <t>633</t>
  </si>
  <si>
    <t>766660181</t>
  </si>
  <si>
    <t>Montáž dveřních křídel dřevěných nebo plastových otevíravých do obložkové zárubně protipožárních jednokřídlových, šířky do 800 mm</t>
  </si>
  <si>
    <t>927838590</t>
  </si>
  <si>
    <t>https://podminky.urs.cz/item/CS_URS_2025_01/766660181</t>
  </si>
  <si>
    <t>634</t>
  </si>
  <si>
    <t>61169009M</t>
  </si>
  <si>
    <t>dveře dřevěné kazetové 800x1970mm, protipožární EW30DP3-C3 lakované D50</t>
  </si>
  <si>
    <t>1225713331</t>
  </si>
  <si>
    <t>635</t>
  </si>
  <si>
    <t>61169013M</t>
  </si>
  <si>
    <t>dveře dřevěné kazetové 600x1970mm, protipožární EW30DP3-C3 lakované D79</t>
  </si>
  <si>
    <t>1077208415</t>
  </si>
  <si>
    <t>636</t>
  </si>
  <si>
    <t>61169014M</t>
  </si>
  <si>
    <t>dveře dřevěné kazetové 700x1970mm, protipožární EW30DP3-C3 lakované D76</t>
  </si>
  <si>
    <t>-1289646511</t>
  </si>
  <si>
    <t>637</t>
  </si>
  <si>
    <t>61169012M</t>
  </si>
  <si>
    <t>dveře dřevěné kazetové 800x1970mm, protipožární EW30DP3-C3 lakované D57, D58</t>
  </si>
  <si>
    <t>-288584834</t>
  </si>
  <si>
    <t>10+4</t>
  </si>
  <si>
    <t>638</t>
  </si>
  <si>
    <t>61169016M</t>
  </si>
  <si>
    <t>dveře dřevěné kazetové 800x1970mm, protipožární EW30DP3 lakované D64</t>
  </si>
  <si>
    <t>-2020582050</t>
  </si>
  <si>
    <t>639</t>
  </si>
  <si>
    <t>766660182</t>
  </si>
  <si>
    <t>Montáž dveřních křídel dřevěných nebo plastových otevíravých do obložkové zárubně protipožárních jednokřídlových, šířky přes 800 mm</t>
  </si>
  <si>
    <t>1875841121</t>
  </si>
  <si>
    <t>https://podminky.urs.cz/item/CS_URS_2025_01/766660182</t>
  </si>
  <si>
    <t>640</t>
  </si>
  <si>
    <t>61169001M</t>
  </si>
  <si>
    <t>dveře jednokřídlé dřevěné kazetové s nadsvětlíkem 900x1970+800mm, protipožární EW30DP3-C3 lakované D55</t>
  </si>
  <si>
    <t>-498403298</t>
  </si>
  <si>
    <t>641</t>
  </si>
  <si>
    <t>61168009M</t>
  </si>
  <si>
    <t>dveře jednokřídlé dřevěné kazetové lakované 1040x1980 protipožární EW30DP3-C3, zvuková neprůzvučnost 37dB D30</t>
  </si>
  <si>
    <t>-1750866050</t>
  </si>
  <si>
    <t>642</t>
  </si>
  <si>
    <t>61169002M</t>
  </si>
  <si>
    <t>dveře dřevěné kazetové 1000x1970mm, protipožární EW30DP3-C3 lakované D36</t>
  </si>
  <si>
    <t>229870988</t>
  </si>
  <si>
    <t>643</t>
  </si>
  <si>
    <t>61169015M</t>
  </si>
  <si>
    <t>dveře dřevěné kazetové 990x1970mm, protipožární EW30DP3-C3 lakované D48</t>
  </si>
  <si>
    <t>-626805344</t>
  </si>
  <si>
    <t>644</t>
  </si>
  <si>
    <t>61169010M</t>
  </si>
  <si>
    <t>dveře dřevěné kazetové 900x1970mm, protipožární EW30DP3-C3 lakované D56</t>
  </si>
  <si>
    <t>1453786345</t>
  </si>
  <si>
    <t>645</t>
  </si>
  <si>
    <t>61169003M</t>
  </si>
  <si>
    <t>dveře jednokřídlé dřevěné kazetové 1000x1970mm, protipožární EW30DP3-C3, zvuková neprůzvučnost 37dB, lakované D37</t>
  </si>
  <si>
    <t>-1368253895</t>
  </si>
  <si>
    <t>646</t>
  </si>
  <si>
    <t>61169006M</t>
  </si>
  <si>
    <t>dveře jednokřídlé dřevěné kazetové 1000x1970mm, protipožární EW30DP3-C3, zvuková neprůzvučnost 37dB, lakované D23</t>
  </si>
  <si>
    <t>1658772605</t>
  </si>
  <si>
    <t>647</t>
  </si>
  <si>
    <t>611690011M</t>
  </si>
  <si>
    <t>dveře jednokřídlé dřevěné kazetové 800x1970mm, protipožární EW30DP3-C3, zvuková neprůzvučnost 43dB, lakované těsnicí padací práh D62</t>
  </si>
  <si>
    <t>-150040818</t>
  </si>
  <si>
    <t>648</t>
  </si>
  <si>
    <t>61169004M</t>
  </si>
  <si>
    <t>dveře jednokřídlé dřevěné kazetové s nadsvětlíkem 1000x1970+800mm, protipožární EW30DP3-C3, zvuková neprůzvučnost 37dB, lakované D38</t>
  </si>
  <si>
    <t>-2072321500</t>
  </si>
  <si>
    <t>649</t>
  </si>
  <si>
    <t>61169007M</t>
  </si>
  <si>
    <t>dveře jednokřídlé dřevěné kazetové 1000x2130mm, protipožární EW30DP3-C3, zvuková neprůzvučnost 37dB, lakované D28</t>
  </si>
  <si>
    <t>-1063154281</t>
  </si>
  <si>
    <t>650</t>
  </si>
  <si>
    <t>766660183</t>
  </si>
  <si>
    <t>Montáž dveřních křídel dřevěných nebo plastových otevíravých do obložkové zárubně protipožárních dvoukřídlových jakékoliv šířky</t>
  </si>
  <si>
    <t>1901424277</t>
  </si>
  <si>
    <t>https://podminky.urs.cz/item/CS_URS_2025_01/766660183</t>
  </si>
  <si>
    <t>651</t>
  </si>
  <si>
    <t>61162001M</t>
  </si>
  <si>
    <t>dveře dvojkřídlé dřevěné kazetové 1600x2020mm, protipožární EW30DP3-C3, lakované D41</t>
  </si>
  <si>
    <t>1997186739</t>
  </si>
  <si>
    <t>652</t>
  </si>
  <si>
    <t>61162005M</t>
  </si>
  <si>
    <t>dveře dvojkřídlé dřevěné kazetové 1800x2150mm, protipožární EW30DP3-C3, lakované D15</t>
  </si>
  <si>
    <t>1874472856</t>
  </si>
  <si>
    <t>Poznámka k položce:_x000d_
úprava pro panikovou hrazdu</t>
  </si>
  <si>
    <t>653</t>
  </si>
  <si>
    <t>61162002M</t>
  </si>
  <si>
    <t>dveře dvojkřídlé dřevěné kazetové 1200x2020mm, protipožární EW30DP3-C3, lakované D42</t>
  </si>
  <si>
    <t>1319728608</t>
  </si>
  <si>
    <t>654</t>
  </si>
  <si>
    <t>61162003M</t>
  </si>
  <si>
    <t>dveře dvojkřídlé dřevěné kazetové s bočním světlíkem 800+350x1970mm, protipožární EW30DP3-C3, lakované D13</t>
  </si>
  <si>
    <t>-1084520263</t>
  </si>
  <si>
    <t>655</t>
  </si>
  <si>
    <t>766660191</t>
  </si>
  <si>
    <t>Montáž dveřních křídel dřevěných nebo plastových otevíravých do obložkové zárubně z masivního dřeva s polodrážkou jednokřídlových, šířky do 800 mm</t>
  </si>
  <si>
    <t>-778323330</t>
  </si>
  <si>
    <t>https://podminky.urs.cz/item/CS_URS_2025_01/766660191</t>
  </si>
  <si>
    <t>656</t>
  </si>
  <si>
    <t>61168001M</t>
  </si>
  <si>
    <t>dveře jednokřídlé dřevěné kazetové lakované 800x1970mm D35, D59, D65</t>
  </si>
  <si>
    <t>-784743343</t>
  </si>
  <si>
    <t>17+8+3</t>
  </si>
  <si>
    <t>657</t>
  </si>
  <si>
    <t>61168013M</t>
  </si>
  <si>
    <t>dveře jednokřídlé dřevěné kazetové lakované 800x1970mm D60, 85</t>
  </si>
  <si>
    <t>1739281368</t>
  </si>
  <si>
    <t>Poznámka k položce:_x000d_
úprava pro vodorovné madlo</t>
  </si>
  <si>
    <t>1+2</t>
  </si>
  <si>
    <t>658</t>
  </si>
  <si>
    <t>61168007M</t>
  </si>
  <si>
    <t>dveře jednokřídlé dřevěné kazetové lakované 700x1970mm D70, D71,74</t>
  </si>
  <si>
    <t>-2052062030</t>
  </si>
  <si>
    <t>7+5+1</t>
  </si>
  <si>
    <t>659</t>
  </si>
  <si>
    <t>61168017M</t>
  </si>
  <si>
    <t>dveře jednokřídlé dřevěné kazetové lakované 600x1970mm D78, 80</t>
  </si>
  <si>
    <t>1205076999</t>
  </si>
  <si>
    <t>1+1</t>
  </si>
  <si>
    <t>660</t>
  </si>
  <si>
    <t>61168008M</t>
  </si>
  <si>
    <t>dveře jednokřídlé dřevěné kazetové lakované 650x1970mm D77</t>
  </si>
  <si>
    <t>1003301349</t>
  </si>
  <si>
    <t>661</t>
  </si>
  <si>
    <t>61162086</t>
  </si>
  <si>
    <t>dveře jednokřídlé dřevotřískové povrch laminátový plné 800x1970-2100mm D83</t>
  </si>
  <si>
    <t>-1596994276</t>
  </si>
  <si>
    <t>662</t>
  </si>
  <si>
    <t>61162085</t>
  </si>
  <si>
    <t>dveře jednokřídlé dřevotřískové povrch laminátový plné 700x1970-2100mm D72</t>
  </si>
  <si>
    <t>1275292452</t>
  </si>
  <si>
    <t>663</t>
  </si>
  <si>
    <t>61162084</t>
  </si>
  <si>
    <t>dveře jednokřídlé dřevotřískové povrch laminátový plné 600x1970-2100mm D81</t>
  </si>
  <si>
    <t>-1536688673</t>
  </si>
  <si>
    <t>664</t>
  </si>
  <si>
    <t>766660098R</t>
  </si>
  <si>
    <t>Montáž dveřních křídel otvíravých jednokřídlových š přes 0,8 m masivní dřevo na stávající panty v kamenném ostění</t>
  </si>
  <si>
    <t>1957347397</t>
  </si>
  <si>
    <t>665</t>
  </si>
  <si>
    <t>61168005M</t>
  </si>
  <si>
    <t>dveře jednokřídlé dřevěné modřín exteriérové lakované 1119x2090, včetně kování, kované panty D8</t>
  </si>
  <si>
    <t>380942146</t>
  </si>
  <si>
    <t>666</t>
  </si>
  <si>
    <t>61168006M</t>
  </si>
  <si>
    <t xml:space="preserve">dveře jednokřídlé dřevěné  exteriérové lakované 1220x2090, včetně kování, kované panty D31</t>
  </si>
  <si>
    <t>164145910</t>
  </si>
  <si>
    <t>667</t>
  </si>
  <si>
    <t>61168011M</t>
  </si>
  <si>
    <t>dveře jednokřídlé dřevěné exteriérové lakované 1000x2000, včetně kování, kované panty D11</t>
  </si>
  <si>
    <t>-1072801393</t>
  </si>
  <si>
    <t>668</t>
  </si>
  <si>
    <t>61168014M</t>
  </si>
  <si>
    <t>dveře jednokřídlé dřevěné exteriérové lakované 950x2000, včetně bezpečnostního kování D34</t>
  </si>
  <si>
    <t>583093916</t>
  </si>
  <si>
    <t>669</t>
  </si>
  <si>
    <t>61168015M</t>
  </si>
  <si>
    <t>dveře jednokřídlé dřevěné exteriérové lakované 910x1870 D45</t>
  </si>
  <si>
    <t>-1306738721</t>
  </si>
  <si>
    <t>670</t>
  </si>
  <si>
    <t>61168016M</t>
  </si>
  <si>
    <t>dveře jednokřídlé dřevěné exteriérové lakované 890x1840 D46</t>
  </si>
  <si>
    <t>1418981491</t>
  </si>
  <si>
    <t>671</t>
  </si>
  <si>
    <t>766660192</t>
  </si>
  <si>
    <t>Montáž dveřních křídel dřevěných nebo plastových otevíravých do obložkové zárubně z masivního dřeva s polodrážkou jednokřídlových, šířky přes 800 mm</t>
  </si>
  <si>
    <t>1845643889</t>
  </si>
  <si>
    <t>https://podminky.urs.cz/item/CS_URS_2025_01/766660192</t>
  </si>
  <si>
    <t>672</t>
  </si>
  <si>
    <t>61168004M</t>
  </si>
  <si>
    <t>dveře jednokřídlé dřevěné kazetové s nadsvětlíkem lakované 1100x2130+1200mm D29</t>
  </si>
  <si>
    <t>-1314542644</t>
  </si>
  <si>
    <t>673</t>
  </si>
  <si>
    <t>61160001M</t>
  </si>
  <si>
    <t>dveře jednokřídlé dřevěné plné lakované 900x1970mm, zvuková neprůzvučnost 32dB, těsnicí padací práh D49</t>
  </si>
  <si>
    <t>-1683814771</t>
  </si>
  <si>
    <t>674</t>
  </si>
  <si>
    <t>61160005M</t>
  </si>
  <si>
    <t>dveře jednokřídlé dřevěné kazetové lakované 870x1800mm, zvuková neprůzvučnost 37dB D47</t>
  </si>
  <si>
    <t>-1262715546</t>
  </si>
  <si>
    <t>675</t>
  </si>
  <si>
    <t>61160002M</t>
  </si>
  <si>
    <t>dveře jednokřídlé dřevěné plné lakované 900x1970mm, zvuková neprůzvučnost 43dB, těsnicí padací práh D52</t>
  </si>
  <si>
    <t>940045725</t>
  </si>
  <si>
    <t>676</t>
  </si>
  <si>
    <t>766660193</t>
  </si>
  <si>
    <t>Montáž dveřních křídel dřevěných nebo plastových otevíravých do obložkové zárubně z masivního dřeva s polodrážkou dvoukřídlových, šířky do 1450 mm</t>
  </si>
  <si>
    <t>-1736466795</t>
  </si>
  <si>
    <t>https://podminky.urs.cz/item/CS_URS_2025_01/766660193</t>
  </si>
  <si>
    <t>677</t>
  </si>
  <si>
    <t>61164002M</t>
  </si>
  <si>
    <t>dveře dřevěné dvoukřídlé kazetové 1450x970mm D40</t>
  </si>
  <si>
    <t>-1437311435</t>
  </si>
  <si>
    <t>678</t>
  </si>
  <si>
    <t>61164003M</t>
  </si>
  <si>
    <t>dveře dřevěné dvoukřídlé kazetové 1400x2020mm D43</t>
  </si>
  <si>
    <t>-1573439700</t>
  </si>
  <si>
    <t>679</t>
  </si>
  <si>
    <t>61164004M</t>
  </si>
  <si>
    <t>dveře dřevěné dvoukřídlé kazetové 1300x2100mm D10</t>
  </si>
  <si>
    <t>1173219994</t>
  </si>
  <si>
    <t>680</t>
  </si>
  <si>
    <t>61164005M</t>
  </si>
  <si>
    <t xml:space="preserve">dveře dřevěné dvoukřídlé kazetové  zvuková neprůzvučnost 37dB 1300x2150mm D33</t>
  </si>
  <si>
    <t>-60886534</t>
  </si>
  <si>
    <t>681</t>
  </si>
  <si>
    <t>766660194</t>
  </si>
  <si>
    <t>Montáž dveřních křídel dřevěných nebo plastových otevíravých do obložkové zárubně z masivního dřeva s polodrážkou dvoukřídlových, šířky přes 1450 mm</t>
  </si>
  <si>
    <t>-2075994650</t>
  </si>
  <si>
    <t>https://podminky.urs.cz/item/CS_URS_2025_01/766660194</t>
  </si>
  <si>
    <t>1 "M 1.03 D7</t>
  </si>
  <si>
    <t>682</t>
  </si>
  <si>
    <t>61164001M</t>
  </si>
  <si>
    <t>dveře dvojkřídlé dřevěné dvojkřídlé 1590x2750mm, částečně prosklené lakované včetně příslušenství D7</t>
  </si>
  <si>
    <t>-1847968420</t>
  </si>
  <si>
    <t>683</t>
  </si>
  <si>
    <t>766660196</t>
  </si>
  <si>
    <t>Montáž dveřních křídel dřevěných nebo plastových otevíravých do obložkové zárubně z masivního dřeva bez polodrážky jednokřídlových, šířky do 800 mm</t>
  </si>
  <si>
    <t>2015948257</t>
  </si>
  <si>
    <t>https://podminky.urs.cz/item/CS_URS_2025_01/766660196</t>
  </si>
  <si>
    <t>684</t>
  </si>
  <si>
    <t>61168002M</t>
  </si>
  <si>
    <t>dveře jednokřídlé bezfalcové dřevotřískové hladké povrch lakovaný plné 700x1970mm, skryté závěsy D68</t>
  </si>
  <si>
    <t>-1272729687</t>
  </si>
  <si>
    <t>685</t>
  </si>
  <si>
    <t>61168003M</t>
  </si>
  <si>
    <t>dveře jednokřídlé bezfalcové dřevotřískové hladké povrch lakovaný plné 700x1970mm, skryté závěsy D69</t>
  </si>
  <si>
    <t>1281543314</t>
  </si>
  <si>
    <t>686</t>
  </si>
  <si>
    <t>766660197</t>
  </si>
  <si>
    <t>Montáž dveřních křídel dřevěných nebo plastových otevíravých do obložkové zárubně z masivního dřeva bez polodrážky jednokřídlových, šířky přes 800 mm</t>
  </si>
  <si>
    <t>1785379486</t>
  </si>
  <si>
    <t>https://podminky.urs.cz/item/CS_URS_2025_01/766660197</t>
  </si>
  <si>
    <t>687</t>
  </si>
  <si>
    <t>61161001M</t>
  </si>
  <si>
    <t>dveře jednokřídlé bezfalcové dřevotřískové povrch lakovaný plné 900x1970mm, skryté závěsy D54</t>
  </si>
  <si>
    <t>936155978</t>
  </si>
  <si>
    <t>688</t>
  </si>
  <si>
    <t>766660411</t>
  </si>
  <si>
    <t>Montáž vchodových dveří včetně rámu do zdiva jednokřídlových bez nadsvětlíku</t>
  </si>
  <si>
    <t>-1693942749</t>
  </si>
  <si>
    <t>https://podminky.urs.cz/item/CS_URS_2025_01/766660411</t>
  </si>
  <si>
    <t>689</t>
  </si>
  <si>
    <t>61173001M</t>
  </si>
  <si>
    <t>dveře exteriérové jednokřídlé dřevěné prosklené 1/3 700x2100mm včetně bezpečnostního kování D75</t>
  </si>
  <si>
    <t>352750742</t>
  </si>
  <si>
    <t>690</t>
  </si>
  <si>
    <t>61173002M</t>
  </si>
  <si>
    <t>dveře exteriérové jednokřídlé dřevěné 1100x2150mm včetně zárubně a bezpečnostního kování D21</t>
  </si>
  <si>
    <t>-1720308836</t>
  </si>
  <si>
    <t>691</t>
  </si>
  <si>
    <t>61173005M</t>
  </si>
  <si>
    <t>dveře exteriérové jednokřídlé dřevěné 800x1970mm včetně zárubně a bezpečnostního kování D63</t>
  </si>
  <si>
    <t>1890427086</t>
  </si>
  <si>
    <t>692</t>
  </si>
  <si>
    <t>61173008M</t>
  </si>
  <si>
    <t>dveře exteriérové jednokřídlé dřevěné prosklené 700x1970mm včetně zárubně D73</t>
  </si>
  <si>
    <t>537257355</t>
  </si>
  <si>
    <t>693</t>
  </si>
  <si>
    <t>61173004M</t>
  </si>
  <si>
    <t>dveře exteriérové jednokřídlé dřevěné kazetové1150x1970mm včetně zárubně a bezpečnostního kování D32</t>
  </si>
  <si>
    <t>-1665231831</t>
  </si>
  <si>
    <t>694</t>
  </si>
  <si>
    <t>61173007M</t>
  </si>
  <si>
    <t>dveře exteriérové jednokřídlé dřevěné kazetové 800x1970mm včetně zárubně a bezpečnostního kování D67</t>
  </si>
  <si>
    <t>2009367554</t>
  </si>
  <si>
    <t>695</t>
  </si>
  <si>
    <t>61173011M</t>
  </si>
  <si>
    <t>dveře exteriérové jednokřídlé dřevěné kazetové 800x1970mm včetně zárubně D84</t>
  </si>
  <si>
    <t>314793051</t>
  </si>
  <si>
    <t>696</t>
  </si>
  <si>
    <t>766660421</t>
  </si>
  <si>
    <t>Montáž vchodových dveří včetně rámu do zdiva jednokřídlových s nadsvětlíkem</t>
  </si>
  <si>
    <t>-1215669522</t>
  </si>
  <si>
    <t>https://podminky.urs.cz/item/CS_URS_2025_01/766660421</t>
  </si>
  <si>
    <t>697</t>
  </si>
  <si>
    <t>61173006M</t>
  </si>
  <si>
    <t>dveře jednokřídlé dřevěné kazetové s nadsvětlíkem 980x1970+600 včetně zárubně a bezpečnostního kování D53</t>
  </si>
  <si>
    <t>1754945325</t>
  </si>
  <si>
    <t>0,483*2,07 'Přepočtené koeficientem množství</t>
  </si>
  <si>
    <t>698</t>
  </si>
  <si>
    <t>766660451</t>
  </si>
  <si>
    <t>Montáž vchodových dveří včetně rámu do zdiva dvoukřídlových bez nadsvětlíku</t>
  </si>
  <si>
    <t>-2041990484</t>
  </si>
  <si>
    <t>https://podminky.urs.cz/item/CS_URS_2025_01/766660451</t>
  </si>
  <si>
    <t>699</t>
  </si>
  <si>
    <t>61173003M</t>
  </si>
  <si>
    <t>dveře exteriérové dvojkřídlé dřevěné 1200x1960mm včetně bezpečnostního kování D22</t>
  </si>
  <si>
    <t>369433366</t>
  </si>
  <si>
    <t>700</t>
  </si>
  <si>
    <t>766660716</t>
  </si>
  <si>
    <t>Montáž dveřních doplňků samozavírače na zárubeň dřevěnou</t>
  </si>
  <si>
    <t>-1151274180</t>
  </si>
  <si>
    <t>https://podminky.urs.cz/item/CS_URS_2025_01/766660716</t>
  </si>
  <si>
    <t>701</t>
  </si>
  <si>
    <t>54917250</t>
  </si>
  <si>
    <t>samozavírač dveří hydraulický</t>
  </si>
  <si>
    <t>-638495016</t>
  </si>
  <si>
    <t>1+1+1+7+1+1+1+9+7+1+1+3+8+1+4+1+1 "D3, 20-21, 23, 28-29, 36-38, 41-42, 50, 55-57, 61, 63</t>
  </si>
  <si>
    <t>702</t>
  </si>
  <si>
    <t>54917001M</t>
  </si>
  <si>
    <t>samozavírač dveří kategorie C3</t>
  </si>
  <si>
    <t>1081883637</t>
  </si>
  <si>
    <t>1+1+1+1+1+2+1+1+10+1+2+1+1 "D13, 15-16, 18, 27, 30, 48, 51, 58, 62, 76, 79, 82</t>
  </si>
  <si>
    <t>703</t>
  </si>
  <si>
    <t>766660718</t>
  </si>
  <si>
    <t>Montáž dveřních doplňků stavěče křídla</t>
  </si>
  <si>
    <t>2049279722</t>
  </si>
  <si>
    <t>https://podminky.urs.cz/item/CS_URS_2025_01/766660718</t>
  </si>
  <si>
    <t>704</t>
  </si>
  <si>
    <t>54916362</t>
  </si>
  <si>
    <t>kování dveřní stavěč dveří</t>
  </si>
  <si>
    <t>-224049679</t>
  </si>
  <si>
    <t>1+1+1+1+1+1+1+1+1+1+1+1 "D3, 10, 13, 15-16, 18, 20, 22, 33, 40-42</t>
  </si>
  <si>
    <t>705</t>
  </si>
  <si>
    <t>766660729</t>
  </si>
  <si>
    <t>Montáž dveřních doplňků dveřního kování interiérového štítku s klikou</t>
  </si>
  <si>
    <t>-2032204902</t>
  </si>
  <si>
    <t>https://podminky.urs.cz/item/CS_URS_2025_01/766660729</t>
  </si>
  <si>
    <t>706</t>
  </si>
  <si>
    <t>54914123</t>
  </si>
  <si>
    <t>dveřní kování interiérové rozetové klika/klika</t>
  </si>
  <si>
    <t>1740125465</t>
  </si>
  <si>
    <t>1+1+1+1+7+1+1+2+2+1+17+1+9+7+1+1+1+3+1+1+1+1+3+1+8+1+4+10+8+1+1+13+7+2 "D10,13,16,20,23,28-30,33,35-38,40-43,45-47,49-50,52,55-59,61-62,68,70,75</t>
  </si>
  <si>
    <t>1+3+1+5+1+1+2+1+1+1+1+1+1+2 "D48, 63-64, 72-74, 76, 78-79, 81-85</t>
  </si>
  <si>
    <t>707</t>
  </si>
  <si>
    <t>766660730</t>
  </si>
  <si>
    <t>Montáž dveřních doplňků dveřního kování interiérového WC kliky se zámkem</t>
  </si>
  <si>
    <t>-1234371495</t>
  </si>
  <si>
    <t>https://podminky.urs.cz/item/CS_URS_2025_01/766660730</t>
  </si>
  <si>
    <t>708</t>
  </si>
  <si>
    <t>54914128</t>
  </si>
  <si>
    <t>dveřní kování interiérové rozetové spodní pro WC</t>
  </si>
  <si>
    <t>-119932148</t>
  </si>
  <si>
    <t>1+1+17+5+2+1 "D54, 60, 69, 71, 77, 80</t>
  </si>
  <si>
    <t>709</t>
  </si>
  <si>
    <t>766660734</t>
  </si>
  <si>
    <t>Montáž dveřních doplňků dveřního kování bezpečnostního panikového kování</t>
  </si>
  <si>
    <t>-1243358141</t>
  </si>
  <si>
    <t>https://podminky.urs.cz/item/CS_URS_2025_01/766660734</t>
  </si>
  <si>
    <t>710</t>
  </si>
  <si>
    <t>54914101M</t>
  </si>
  <si>
    <t>kování panikové hrazda</t>
  </si>
  <si>
    <t>1828609577</t>
  </si>
  <si>
    <t>2+2+1+1+1 "D15, 18, 21, 27, 51</t>
  </si>
  <si>
    <t>54914135</t>
  </si>
  <si>
    <t>kování panikové klika/klika</t>
  </si>
  <si>
    <t>-2028975806</t>
  </si>
  <si>
    <t>1 "D67</t>
  </si>
  <si>
    <t>712</t>
  </si>
  <si>
    <t>766660751</t>
  </si>
  <si>
    <t>Montáž dveřních doplňků dveřního kování interiérového zámku</t>
  </si>
  <si>
    <t>1245979233</t>
  </si>
  <si>
    <t>https://podminky.urs.cz/item/CS_URS_2025_01/766660751</t>
  </si>
  <si>
    <t>54924004</t>
  </si>
  <si>
    <t>zámek zadlabací mezipokojový levý pro cylindrickou vložku rozteč 72x55mm</t>
  </si>
  <si>
    <t>2051652776</t>
  </si>
  <si>
    <t>714</t>
  </si>
  <si>
    <t>54924005</t>
  </si>
  <si>
    <t>zámek zadlabací mezipokojový levý pro WC kování rozteč 72x55mm</t>
  </si>
  <si>
    <t>-92951732</t>
  </si>
  <si>
    <t>715</t>
  </si>
  <si>
    <t>54924002</t>
  </si>
  <si>
    <t>zámek zadlabací mezipokojový levý s dozickým klíčem rozteč 72x55mm</t>
  </si>
  <si>
    <t>-217191517</t>
  </si>
  <si>
    <t>3+5 "D65, 72</t>
  </si>
  <si>
    <t>716</t>
  </si>
  <si>
    <t>54926000</t>
  </si>
  <si>
    <t>zámek zadlabací hluboký s panikovou funkcí rozteč 72x55mm</t>
  </si>
  <si>
    <t>559056000</t>
  </si>
  <si>
    <t>717</t>
  </si>
  <si>
    <t>54926002</t>
  </si>
  <si>
    <t>zámek zadlabací hluboký s panikovou funkcí pro dvoukřídlé dveře rozteč 72x55mm</t>
  </si>
  <si>
    <t>752112771</t>
  </si>
  <si>
    <t>1+1 "D15, 18</t>
  </si>
  <si>
    <t>718</t>
  </si>
  <si>
    <t>766660752</t>
  </si>
  <si>
    <t>Montáž dveřních doplňků dveřního kování interiérového zámkové vložky</t>
  </si>
  <si>
    <t>1527071734</t>
  </si>
  <si>
    <t>https://podminky.urs.cz/item/CS_URS_2025_01/766660752</t>
  </si>
  <si>
    <t>719</t>
  </si>
  <si>
    <t>54964210</t>
  </si>
  <si>
    <t>vložka cylindrická stavební</t>
  </si>
  <si>
    <t>694627847</t>
  </si>
  <si>
    <t>17+1+9+7+8 "D35-38, 55</t>
  </si>
  <si>
    <t>přidat +1 ks D27 (paniková hrazda)</t>
  </si>
  <si>
    <t>720</t>
  </si>
  <si>
    <t>766660762</t>
  </si>
  <si>
    <t>Montáž dveřních doplňků dveřního kování bezpečnostního zámkové vložky</t>
  </si>
  <si>
    <t>1233211900</t>
  </si>
  <si>
    <t>https://podminky.urs.cz/item/CS_URS_2025_01/766660762</t>
  </si>
  <si>
    <t>721</t>
  </si>
  <si>
    <t>54964123</t>
  </si>
  <si>
    <t xml:space="preserve">vložka cylindrická bezpečnostní </t>
  </si>
  <si>
    <t>-614330497</t>
  </si>
  <si>
    <t>1+1+1+1+1+1 "D21-22, 32, 53, 63 75</t>
  </si>
  <si>
    <t>722</t>
  </si>
  <si>
    <t>766669901R</t>
  </si>
  <si>
    <t>D+M repliky dvojkřídlých dveří včetně zárubně 1260/2250mm vč. nátěru dle PD a požadavků památkové péče, EW30DP3-C3 D3</t>
  </si>
  <si>
    <t>364079818</t>
  </si>
  <si>
    <t>723</t>
  </si>
  <si>
    <t>766681114</t>
  </si>
  <si>
    <t>Montáž zárubní dřevěných nebo plastových rámových, pro dveře jednokřídlové, šířky do 900 mm</t>
  </si>
  <si>
    <t>-1908005775</t>
  </si>
  <si>
    <t>https://podminky.urs.cz/item/CS_URS_2025_01/766681114</t>
  </si>
  <si>
    <t>724</t>
  </si>
  <si>
    <t>61182252</t>
  </si>
  <si>
    <t>zárubeň jednokřídlá dřevěná rámová protipožární tl stěny 75mm rozměru 900/1970mm D27</t>
  </si>
  <si>
    <t>4440139</t>
  </si>
  <si>
    <t>725</t>
  </si>
  <si>
    <t>61182251</t>
  </si>
  <si>
    <t>zárubeň jednokřídlá dřevěná rámová protipožární tl stěny 75mm rozměru 800/1970mm D82</t>
  </si>
  <si>
    <t>46306537</t>
  </si>
  <si>
    <t>726</t>
  </si>
  <si>
    <t>766681122</t>
  </si>
  <si>
    <t>Montáž zárubní dřevěných nebo plastových rámových, pro dveře dvoukřídlové, rozměru 1450 x 1970 mm</t>
  </si>
  <si>
    <t>-1480083373</t>
  </si>
  <si>
    <t>https://podminky.urs.cz/item/CS_URS_2025_01/766681122</t>
  </si>
  <si>
    <t>727</t>
  </si>
  <si>
    <t>61182201M</t>
  </si>
  <si>
    <t>zárubeň dvojkřídlá dřevěná rámová protipožární tl stěny 75mm rozměru 1800/2150mm D16</t>
  </si>
  <si>
    <t>594279612</t>
  </si>
  <si>
    <t>728</t>
  </si>
  <si>
    <t>61182202M</t>
  </si>
  <si>
    <t>zárubeň dvojkřídlá dřevěná rámová protipožární tl stěny 75mm rozměru 1900/2150mm D18</t>
  </si>
  <si>
    <t>-728459310</t>
  </si>
  <si>
    <t>731</t>
  </si>
  <si>
    <t>766682111</t>
  </si>
  <si>
    <t>Montáž zárubní dřevěných nebo plastových obložkových, pro dveře jednokřídlové, tloušťky stěny do 170 mm</t>
  </si>
  <si>
    <t>-427678079</t>
  </si>
  <si>
    <t>https://podminky.urs.cz/item/CS_URS_2025_01/766682111</t>
  </si>
  <si>
    <t>732</t>
  </si>
  <si>
    <t>61181901M</t>
  </si>
  <si>
    <t>zárubeň obložková s lakovaným povrchem tl stěny 60-150mm rozměru 800/1970mm D35, 59-60, 63</t>
  </si>
  <si>
    <t>769703357</t>
  </si>
  <si>
    <t>16+8+1+3</t>
  </si>
  <si>
    <t>733</t>
  </si>
  <si>
    <t>61181907M</t>
  </si>
  <si>
    <t>zárubeň obložková s lakovaným povrchem tl stěny 60-150mm rozměru 700/1970mm D70, 71-72, 74, 77</t>
  </si>
  <si>
    <t>-1371530025</t>
  </si>
  <si>
    <t>7+5+5+1+2</t>
  </si>
  <si>
    <t>734</t>
  </si>
  <si>
    <t>61181908M</t>
  </si>
  <si>
    <t>zárubeň obložková s lakovaným povrchem tl stěny 60-150mm rozměru 600/1970mm D78, 80</t>
  </si>
  <si>
    <t>-1337070242</t>
  </si>
  <si>
    <t>735</t>
  </si>
  <si>
    <t>61181903M</t>
  </si>
  <si>
    <t>zárubeň obložková pro bezfalcové dveře s lakovaným povrchem tl stěny 60-150mm rozměru 900/1970mm D54</t>
  </si>
  <si>
    <t>346808204</t>
  </si>
  <si>
    <t>73601</t>
  </si>
  <si>
    <t>61181904M</t>
  </si>
  <si>
    <t>zárubeň obložková pro bezfalcové dveře s lakovaným povrchem tl stěny 60-150mm rozměru 700/1970mm D68, D69</t>
  </si>
  <si>
    <t>1989141074</t>
  </si>
  <si>
    <t>13+17</t>
  </si>
  <si>
    <t>737</t>
  </si>
  <si>
    <t>766682112</t>
  </si>
  <si>
    <t>Montáž zárubní dřevěných nebo plastových obložkových, pro dveře jednokřídlové, tloušťky stěny přes 170 do 350 mm</t>
  </si>
  <si>
    <t>-1018546066</t>
  </si>
  <si>
    <t>https://podminky.urs.cz/item/CS_URS_2025_01/766682112</t>
  </si>
  <si>
    <t>738</t>
  </si>
  <si>
    <t>61181902M</t>
  </si>
  <si>
    <t>zárubeň obložková s lakovaným povrchem tl stěny 260-350mm rozměru 800/1970mm D35</t>
  </si>
  <si>
    <t>1007448854</t>
  </si>
  <si>
    <t>739</t>
  </si>
  <si>
    <t>61181906M</t>
  </si>
  <si>
    <t>zárubeň s nadsvětlíkem obložková s lakovaným povrchem tl stěny 260-350mm rozměru 1100/2341mm D29</t>
  </si>
  <si>
    <t>1029570256</t>
  </si>
  <si>
    <t>740</t>
  </si>
  <si>
    <t>61181905M</t>
  </si>
  <si>
    <t>zárubeň obložková s lakovaným povrchem tl stěny 260-350mm rozměru 700/1970mm, pro dvojité dveře D75</t>
  </si>
  <si>
    <t>-290916963</t>
  </si>
  <si>
    <t>741</t>
  </si>
  <si>
    <t>61181909M</t>
  </si>
  <si>
    <t>zárubeň obložková s lakovaným povrchem tl stěny 260-350mm rozměru 800/1970mm, pro dvojité dveře D85</t>
  </si>
  <si>
    <t>611092706</t>
  </si>
  <si>
    <t>742</t>
  </si>
  <si>
    <t>61182906M</t>
  </si>
  <si>
    <t>zárubeň jednokřídlá obložková s lakovaným povrchem tl stěny 160-250mm rozměru 900/1970mm D49</t>
  </si>
  <si>
    <t>372105022</t>
  </si>
  <si>
    <t>743</t>
  </si>
  <si>
    <t>766682122</t>
  </si>
  <si>
    <t>Montáž zárubní dřevěných nebo plastových obložkových, pro dveře dvoukřídlové, tloušťky stěny přes 170 do 350 mm</t>
  </si>
  <si>
    <t>-173809644</t>
  </si>
  <si>
    <t>https://podminky.urs.cz/item/CS_URS_2025_01/766682122</t>
  </si>
  <si>
    <t>744</t>
  </si>
  <si>
    <t>61182901M</t>
  </si>
  <si>
    <t>zárubeň dvojkřídlá obložková s lakovaným povrchem tl stěny 260-350mm rozměru 1450/1970mm D40</t>
  </si>
  <si>
    <t>-594754632</t>
  </si>
  <si>
    <t>745</t>
  </si>
  <si>
    <t>61182903M</t>
  </si>
  <si>
    <t>zárubeň dvojkřídlá obložková s lakovaným povrchem tl stěny 260-350mm rozměru 1300/2100mm D10</t>
  </si>
  <si>
    <t>962963391</t>
  </si>
  <si>
    <t>746</t>
  </si>
  <si>
    <t>61182905M</t>
  </si>
  <si>
    <t>zárubeň dvojkřídlá obložková s lakovaným povrchem tl stěny 260-350mm rozměru 1300/2100mm pro dvojité dveře D33</t>
  </si>
  <si>
    <t>506769883</t>
  </si>
  <si>
    <t>747</t>
  </si>
  <si>
    <t>61182902M</t>
  </si>
  <si>
    <t>zárubeň dvojkřídlá obložková s lakovaným povrchem tl stěny 360-550mm rozměru 1400/2020mm D43</t>
  </si>
  <si>
    <t>677584893</t>
  </si>
  <si>
    <t>748</t>
  </si>
  <si>
    <t>766682123</t>
  </si>
  <si>
    <t>Montáž zárubní dřevěných nebo plastových obložkových, pro dveře dvoukřídlové, tloušťky stěny přes 350 mm</t>
  </si>
  <si>
    <t>-516521993</t>
  </si>
  <si>
    <t>https://podminky.urs.cz/item/CS_URS_2025_01/766682123</t>
  </si>
  <si>
    <t>749</t>
  </si>
  <si>
    <t>61182907M</t>
  </si>
  <si>
    <t>zárubeň jednokřídlá obložková s lakovaným povrchem tl stěny 460-500mm rozměru 900/1970mm D52</t>
  </si>
  <si>
    <t>-1097887899</t>
  </si>
  <si>
    <t>750</t>
  </si>
  <si>
    <t>766682211</t>
  </si>
  <si>
    <t>Montáž zárubní dřevěných nebo plastových obložkových protipožárních, pro dveře jednokřídlové, tloušťky stěny do 170 mm</t>
  </si>
  <si>
    <t>-138132832</t>
  </si>
  <si>
    <t>https://podminky.urs.cz/item/CS_URS_2025_01/766682211</t>
  </si>
  <si>
    <t>61182001M</t>
  </si>
  <si>
    <t>zárubeň dřevěná obložková 900x1970+800, š. obložky 120mm protipožární tl stěny 60-150mm lakovaná D55</t>
  </si>
  <si>
    <t>96411632</t>
  </si>
  <si>
    <t>752</t>
  </si>
  <si>
    <t>61182003M</t>
  </si>
  <si>
    <t>zárubeň dřevěná obložková 1000x1970, š. obložky 120mm protipožární tl stěny 60-150mm lakovaná D23, D37</t>
  </si>
  <si>
    <t>-1166827008</t>
  </si>
  <si>
    <t>7+9</t>
  </si>
  <si>
    <t>753</t>
  </si>
  <si>
    <t>61182006M</t>
  </si>
  <si>
    <t>zárubeň dřevěná obložková 990x1950, š. obložky 120mm protipožární tl stěny 60-150mm lakovaná D48</t>
  </si>
  <si>
    <t>1304075285</t>
  </si>
  <si>
    <t>754</t>
  </si>
  <si>
    <t>61182005M</t>
  </si>
  <si>
    <t>zárubeň dřevěná obložková 800x1970, š. obložky 120mm protipožární tl stěny 60-150mm lakovaná D50, D57, D58, D62, 64</t>
  </si>
  <si>
    <t>512761212</t>
  </si>
  <si>
    <t>3+4+10+1+1</t>
  </si>
  <si>
    <t>61182009M</t>
  </si>
  <si>
    <t>zárubeň dřevěná obložková 900x1970, š. obložky 120mm protipožární tl stěny 60-150mm lakovaná D56</t>
  </si>
  <si>
    <t>-694673072</t>
  </si>
  <si>
    <t>756</t>
  </si>
  <si>
    <t>61182014M</t>
  </si>
  <si>
    <t>zárubeň dřevěná obložková 800x1970, š. obložky 120mm protipožární tl stěny 60-150mm lakovaná D76</t>
  </si>
  <si>
    <t>-1747782484</t>
  </si>
  <si>
    <t>757</t>
  </si>
  <si>
    <t>766682212</t>
  </si>
  <si>
    <t>Montáž zárubní dřevěných nebo plastových obložkových protipožárních, pro dveře jednokřídlové, tloušťky stěny přes 170 do 350 mm</t>
  </si>
  <si>
    <t>-125776389</t>
  </si>
  <si>
    <t>https://podminky.urs.cz/item/CS_URS_2025_01/766682212</t>
  </si>
  <si>
    <t>758</t>
  </si>
  <si>
    <t>61182002M</t>
  </si>
  <si>
    <t>zárubeň dřevěná obložková 1000x1970, š. obložky 120mm protipožární tl stěny 160-250mm lakovaná D36</t>
  </si>
  <si>
    <t>54251192</t>
  </si>
  <si>
    <t>759</t>
  </si>
  <si>
    <t>61182008M</t>
  </si>
  <si>
    <t>zárubeň dřevěná obložková 900x1970, š. obložky 120mm protipožární tl stěny 160-250mm lakovaná D57</t>
  </si>
  <si>
    <t>-100206779</t>
  </si>
  <si>
    <t>760</t>
  </si>
  <si>
    <t>61182013M</t>
  </si>
  <si>
    <t>zárubeň dřevěná obložková 600x1970, š. obložky 120mm protipožární tl stěny 160-250mm lakovaná D79</t>
  </si>
  <si>
    <t>378344829</t>
  </si>
  <si>
    <t>61182004M</t>
  </si>
  <si>
    <t>zárubeň dřevěná obložková 1000x1970+800, š. obložky 120mm protipožární tl stěny 160-250mm lakovaná D38</t>
  </si>
  <si>
    <t>-500064138</t>
  </si>
  <si>
    <t>766682221</t>
  </si>
  <si>
    <t>Montáž zárubní dřevěných nebo plastových obložkových protipožárních, pro dveře dvoukřídlové, tloušťky stěny do 170 mm</t>
  </si>
  <si>
    <t>1493641528</t>
  </si>
  <si>
    <t>https://podminky.urs.cz/item/CS_URS_2025_01/766682221</t>
  </si>
  <si>
    <t>61182801M</t>
  </si>
  <si>
    <t>zárubeň dvojkřídlá dřevěná obložková 1600x2020mm, š. obložky 120mm protipožární tl stěny 60-150mm lakovaná D41</t>
  </si>
  <si>
    <t>-75630259</t>
  </si>
  <si>
    <t>764</t>
  </si>
  <si>
    <t>61182805M</t>
  </si>
  <si>
    <t>zárubeň dvojkřídlá dřevěná obložková 1800x2150mm, š. obložky 120mm protipožární tl stěny 60-150mm lakovaná D15</t>
  </si>
  <si>
    <t>-1917509522</t>
  </si>
  <si>
    <t>61182803M</t>
  </si>
  <si>
    <t>zárubeň dvojkřídlá dřevěná obložková 1200x2020mm, š. obložky 120mm protipožární tl stěny 60-150mm lakovaná D42</t>
  </si>
  <si>
    <t>1041789967</t>
  </si>
  <si>
    <t>766682222</t>
  </si>
  <si>
    <t>Montáž zárubní dřevěných nebo plastových obložkových protipožárních, pro dveře dvoukřídlové, tloušťky stěny přes 170 do 350 mm</t>
  </si>
  <si>
    <t>-576896924</t>
  </si>
  <si>
    <t>https://podminky.urs.cz/item/CS_URS_2025_01/766682222</t>
  </si>
  <si>
    <t>767</t>
  </si>
  <si>
    <t>61182804M</t>
  </si>
  <si>
    <t>zárubeň dvojkřídlá dřevěná obložková 1150x1970mm, š. obložky 120mm protipožární tl stěny 260-350mm lakovaná D13</t>
  </si>
  <si>
    <t>-1148504595</t>
  </si>
  <si>
    <t>768</t>
  </si>
  <si>
    <t>766682223</t>
  </si>
  <si>
    <t>Montáž zárubní dřevěných nebo plastových obložkových protipožárních, pro dveře dvoukřídlové, tloušťky stěny přes 350 mm</t>
  </si>
  <si>
    <t>-2137235040</t>
  </si>
  <si>
    <t>https://podminky.urs.cz/item/CS_URS_2025_01/766682223</t>
  </si>
  <si>
    <t>769</t>
  </si>
  <si>
    <t>61182802M</t>
  </si>
  <si>
    <t>zárubeň dvojkřídlá dřevěná obložková 1400x2020mm, š. obložky 120mm protipožární tl stěny 360-450mm lakovaná D43</t>
  </si>
  <si>
    <t>-253606827</t>
  </si>
  <si>
    <t>770</t>
  </si>
  <si>
    <t>766691811</t>
  </si>
  <si>
    <t>Demontáž parapetních desek šířky do 300 mm</t>
  </si>
  <si>
    <t>-1011445226</t>
  </si>
  <si>
    <t>https://podminky.urs.cz/item/CS_URS_2025_01/766691811</t>
  </si>
  <si>
    <t>4*1,37+3*1,06*1,05+2,4 "M 1.04, 1.09-11, 1.15-20</t>
  </si>
  <si>
    <t>1,02+16*1,45+4*1,25+5*1,07+7*1,2+1,03+1,1+1,05+2*2,4 "M 2.01-02, 2.05-19, 2.21-24, 2.27-28</t>
  </si>
  <si>
    <t>8*1,05+2*2,25 "M 3.02-10</t>
  </si>
  <si>
    <t>15*1,3+2,6 "2. NP</t>
  </si>
  <si>
    <t xml:space="preserve">4*1,2+2*1,35+2*1,3+3*1,225 </t>
  </si>
  <si>
    <t>771</t>
  </si>
  <si>
    <t>766691812</t>
  </si>
  <si>
    <t>Demontáž parapetních desek šířky přes 300 mm</t>
  </si>
  <si>
    <t>-388905388</t>
  </si>
  <si>
    <t>https://podminky.urs.cz/item/CS_URS_2025_01/766691812</t>
  </si>
  <si>
    <t>3*1,17 "SO C M 1.48</t>
  </si>
  <si>
    <t>772</t>
  </si>
  <si>
    <t>766691911</t>
  </si>
  <si>
    <t>Ostatní práce vyvěšení nebo zavěšení křídel dřevěných okenních, plochy do 1,5 m2</t>
  </si>
  <si>
    <t>932787623</t>
  </si>
  <si>
    <t>https://podminky.urs.cz/item/CS_URS_2025_01/766691911</t>
  </si>
  <si>
    <t>1088 "výpis oken bez O15</t>
  </si>
  <si>
    <t>773</t>
  </si>
  <si>
    <t>766691912</t>
  </si>
  <si>
    <t>Ostatní práce vyvěšení nebo zavěšení křídel dřevěných okenních, plochy přes 1,5 m2</t>
  </si>
  <si>
    <t>-1470720828</t>
  </si>
  <si>
    <t>https://podminky.urs.cz/item/CS_URS_2025_01/766691912</t>
  </si>
  <si>
    <t>1+5+5*2*2 "výpis oken</t>
  </si>
  <si>
    <t>774</t>
  </si>
  <si>
    <t>766691914</t>
  </si>
  <si>
    <t>Ostatní práce vyvěšení nebo zavěšení křídel dřevěných dveřních, plochy do 2 m2</t>
  </si>
  <si>
    <t>1809071134</t>
  </si>
  <si>
    <t>https://podminky.urs.cz/item/CS_URS_2025_01/766691914</t>
  </si>
  <si>
    <t>65 "1. PP</t>
  </si>
  <si>
    <t>34 "1. NP</t>
  </si>
  <si>
    <t>34 "2. NP</t>
  </si>
  <si>
    <t>13 "3. NP</t>
  </si>
  <si>
    <t>SOB</t>
  </si>
  <si>
    <t>18 "1. NP</t>
  </si>
  <si>
    <t>775</t>
  </si>
  <si>
    <t>766691915</t>
  </si>
  <si>
    <t>Ostatní práce vyvěšení nebo zavěšení křídel dřevěných dveřních, plochy přes 2 m2</t>
  </si>
  <si>
    <t>-765285733</t>
  </si>
  <si>
    <t>https://podminky.urs.cz/item/CS_URS_2025_01/766691915</t>
  </si>
  <si>
    <t>10 "1. np</t>
  </si>
  <si>
    <t>776</t>
  </si>
  <si>
    <t>766694116</t>
  </si>
  <si>
    <t>Montáž ostatních truhlářských konstrukcí parapetních desek dřevěných nebo plastových šířky do 300 mm</t>
  </si>
  <si>
    <t>-1060476255</t>
  </si>
  <si>
    <t>https://podminky.urs.cz/item/CS_URS_2025_01/766694116</t>
  </si>
  <si>
    <t xml:space="preserve">4*1,35+3*2,47+3*1,24+1,29+1,2+2,52+1,225+1,19+0,565+2*1,45+1,49+2*1,35+3*1,5+1,53+1,36+1,32+1,3+2,5+3*1,29+2*1,27+2*1,28+2,49+1,35 "výpis truhl.prvků </t>
  </si>
  <si>
    <t xml:space="preserve">1,38+1,29+4*1,65+5*1,62+3*1,64+1,74+3*1,73+1,75+2*1,35+1,34+1,38+1,36+3*1,44+2,89+1,4+1,45+1,345+1,385+2*1,19+1,13+1,26 "výpis truhl. prvků </t>
  </si>
  <si>
    <t xml:space="preserve">2*1,22+1,18+1,28+1,25+1,2+1,33+2*1,3+2,58+2*1,24+1,39+1,36+1,34+1,32+2,54+1,37+1,045+15*1,69+1,1+9*1,45+3*1,7 "výpis truhl. prvků </t>
  </si>
  <si>
    <t>777</t>
  </si>
  <si>
    <t>60794001M</t>
  </si>
  <si>
    <t>parapet dřevěný z laťovky dub š. 120mm. tl 25mm, bezbarvý lak T43</t>
  </si>
  <si>
    <t>1296377901</t>
  </si>
  <si>
    <t>1,38 "výpis truhl. výrobků</t>
  </si>
  <si>
    <t>778</t>
  </si>
  <si>
    <t>60794003M</t>
  </si>
  <si>
    <t>parapet dřevěný z laťovky dub š. 125mm. tl 25mm, bezbarvý lak T15</t>
  </si>
  <si>
    <t>-1812084427</t>
  </si>
  <si>
    <t>1,19 "výpis truhl. výrobků</t>
  </si>
  <si>
    <t>779</t>
  </si>
  <si>
    <t>60794004M</t>
  </si>
  <si>
    <t>parapet dřevěný z laťovky dub š. 130mm. tl 25mm, bezbarvý lak T79-81</t>
  </si>
  <si>
    <t>-765841834</t>
  </si>
  <si>
    <t>1,2+1,33+2*1,3 "výpis truhl. výrobků</t>
  </si>
  <si>
    <t>780</t>
  </si>
  <si>
    <t>60794005M</t>
  </si>
  <si>
    <t>parapet dřevěný z laťovky dub š. 150mm. tl 25mm, bezbarvý lak T49-55, 61-64, 76, 100</t>
  </si>
  <si>
    <t>-317236497</t>
  </si>
  <si>
    <t>4*1,65+1,62+3*1,64+4*1,62+1,74+2*1,73+1,75+3*1,44+2,89+1,4+1,45+1,25+1,1 "výpis truhl. výrobků</t>
  </si>
  <si>
    <t>781</t>
  </si>
  <si>
    <t>60794006M</t>
  </si>
  <si>
    <t>parapet dřevěný z laťovky dub š. 160mm. tl 25mm, bezbarvý lak T04, 16, 18, 36-37, 87-92</t>
  </si>
  <si>
    <t>2120930621</t>
  </si>
  <si>
    <t>3*2,47+0,565+1,45+1,3+2,5+1,39+1,36+3*1,34+2*1,32+2,54+1,37 "výpis truhl. výrobků</t>
  </si>
  <si>
    <t>782</t>
  </si>
  <si>
    <t>60794007M</t>
  </si>
  <si>
    <t xml:space="preserve">parapet dřevěný z laťovky dub š. 170mm. tl 25mm, bezbarvý lak T06, 17, 26-27, 38-42, 44, 65-70, 82-84, </t>
  </si>
  <si>
    <t>1344766657</t>
  </si>
  <si>
    <t>1,29+1,45+1,36+1,32+3*1,29+2*1,27+2*1,28+2,49+1,35+1,29+1,345+1,385+2*1,19+1,13+1,26+1,22+2,58+2*1,24 "výpis truhl. výrobků</t>
  </si>
  <si>
    <t>783</t>
  </si>
  <si>
    <t>60794008M</t>
  </si>
  <si>
    <t>parapet dřevěný z laťovky dub š. 200mm. tl 25mm, bezbarvý lak T56-60, 73-75, 94</t>
  </si>
  <si>
    <t>1266145541</t>
  </si>
  <si>
    <t>2*1,35+1,34+1,38+1,36+1,18+1,22+1,28+15*1,69 "výpis truhl. výrobků</t>
  </si>
  <si>
    <t>784</t>
  </si>
  <si>
    <t>60794009M</t>
  </si>
  <si>
    <t>parapet dřevěný z laťovky dub š. 250mm. tl 25mm, bezbarvý lak T21, 118</t>
  </si>
  <si>
    <t>1771661614</t>
  </si>
  <si>
    <t>1,35+3*1,7 "výpis truhl. výrobků</t>
  </si>
  <si>
    <t>785</t>
  </si>
  <si>
    <t>60794010M</t>
  </si>
  <si>
    <t>parapet dřevěný z laťovky dub š. 280mm. tl 25mm, bezbarvý lak T19-20, 22</t>
  </si>
  <si>
    <t>213665973</t>
  </si>
  <si>
    <t>1,49+1,35+1,5 "výpis truhl. výrobků</t>
  </si>
  <si>
    <t>786</t>
  </si>
  <si>
    <t>60794011M</t>
  </si>
  <si>
    <t>parapet dřevěný z laťovky dub š. 290mm. tl 25mm, bezbarvý lak T05, 07-08</t>
  </si>
  <si>
    <t>1451393862</t>
  </si>
  <si>
    <t>3*1,24+1,2+2,52 "výpis truhl. výrobků</t>
  </si>
  <si>
    <t>787</t>
  </si>
  <si>
    <t>60794012M</t>
  </si>
  <si>
    <t>parapet dřevěný z laťovky dub š. 295mm. tl 25mm, bezbarvý lak T23</t>
  </si>
  <si>
    <t>-1597024767</t>
  </si>
  <si>
    <t>1,53 "výpis truhl. výrobků</t>
  </si>
  <si>
    <t>788</t>
  </si>
  <si>
    <t>60794013M</t>
  </si>
  <si>
    <t>parapet dřevěný z laťovky dub š. 300mm. tl 25mm, bezbarvý lak T02, 09, 24, 93, 102</t>
  </si>
  <si>
    <t>-552956576</t>
  </si>
  <si>
    <t>4*1,35+1,225+1,5+1,045+9*1,45 "výpis truhl. výrobků</t>
  </si>
  <si>
    <t>789</t>
  </si>
  <si>
    <t>766694126</t>
  </si>
  <si>
    <t>Montáž ostatních truhlářských konstrukcí parapetních desek dřevěných nebo plastových šířky přes 300 mm</t>
  </si>
  <si>
    <t>2130630930</t>
  </si>
  <si>
    <t>https://podminky.urs.cz/item/CS_URS_2025_01/766694126</t>
  </si>
  <si>
    <t xml:space="preserve">2,68+1,31+2*0,835+4*0,85+0,84+0,83+2*1,18+1,17+2*1,47+1,78+1,23+1,19+2*1,63+2*1,25+1,52+1,72+1,35+3*1,36+1,38+3*1,1 "výpis truhl. prvků </t>
  </si>
  <si>
    <t>3*2,1 "M 1.03 lavice u oken O12</t>
  </si>
  <si>
    <t>790</t>
  </si>
  <si>
    <t>60794014M</t>
  </si>
  <si>
    <t xml:space="preserve">parapet dřevěný z laťovky dub š. 310mm. tl 25mm, bezbarvý lak T01, </t>
  </si>
  <si>
    <t>511429757</t>
  </si>
  <si>
    <t>2,68 "výpis truhl. výrobků</t>
  </si>
  <si>
    <t>791</t>
  </si>
  <si>
    <t>60794015M</t>
  </si>
  <si>
    <t xml:space="preserve">parapet dřevěný z laťovky dub š. 320mm. tl 25mm, bezbarvý lak T45-46,  </t>
  </si>
  <si>
    <t>1652409309</t>
  </si>
  <si>
    <t>2*1,63+2*1,25 "výpis truhl. výrobků</t>
  </si>
  <si>
    <t>792</t>
  </si>
  <si>
    <t>60794016M</t>
  </si>
  <si>
    <t xml:space="preserve">parapet dřevěný z laťovky dub š. 330mm. tl 25mm, bezbarvý lak T47  </t>
  </si>
  <si>
    <t>-1948137187</t>
  </si>
  <si>
    <t>1,52 "výpis truhl. výrobků</t>
  </si>
  <si>
    <t>793</t>
  </si>
  <si>
    <t>60794017M</t>
  </si>
  <si>
    <t>parapet dřevěný z laťovky dub š. 340mm. tl 25mm, bezbarvý lak T28, 30, 71-72</t>
  </si>
  <si>
    <t>493572851</t>
  </si>
  <si>
    <t>2*1,18+1,35+3*1,36 "výpis truhl. výrobků</t>
  </si>
  <si>
    <t>794</t>
  </si>
  <si>
    <t>60794018M</t>
  </si>
  <si>
    <t>parapet dřevěný z laťovky dub š. 350mm. tl 25mm, bezbarvý lak T29</t>
  </si>
  <si>
    <t>-585364811</t>
  </si>
  <si>
    <t>1,17 "výpis truhl. výrobků</t>
  </si>
  <si>
    <t>795</t>
  </si>
  <si>
    <t>60794019M</t>
  </si>
  <si>
    <t>parapet dřevěný z laťovky dub š. 370mm. tl 25mm, bezbarvý lak T34</t>
  </si>
  <si>
    <t>213227017</t>
  </si>
  <si>
    <t>1,23 "výpis truhl. výrobků</t>
  </si>
  <si>
    <t>796</t>
  </si>
  <si>
    <t>60794020M</t>
  </si>
  <si>
    <t>parapet dřevěný z laťovky dub š. 425mm. tl 25mm, bezbarvý lak T35</t>
  </si>
  <si>
    <t>-1472473114</t>
  </si>
  <si>
    <t>797</t>
  </si>
  <si>
    <t>60794021M</t>
  </si>
  <si>
    <t>parapet dřevěný z laťovky dub š. 450mm. tl 25mm, bezbarvý lak T78</t>
  </si>
  <si>
    <t>-1321835532</t>
  </si>
  <si>
    <t>1,1 "výpis truhl. výrobků</t>
  </si>
  <si>
    <t>798</t>
  </si>
  <si>
    <t>60794022M</t>
  </si>
  <si>
    <t>parapet dřevěný z laťovky dub š. 480mm. tl 25mm, bezbarvý lak T03</t>
  </si>
  <si>
    <t>-1438857796</t>
  </si>
  <si>
    <t>1,31 "výpis truhl. výrobků</t>
  </si>
  <si>
    <t>799</t>
  </si>
  <si>
    <t>60794023M</t>
  </si>
  <si>
    <t>parapet dřevěný z laťovky dub š. 500mm. tl 25mm, bezbarvý lak T32</t>
  </si>
  <si>
    <t>1308344289</t>
  </si>
  <si>
    <t>1,47 "výpis truhl. výrobků</t>
  </si>
  <si>
    <t>800</t>
  </si>
  <si>
    <t>60794024M</t>
  </si>
  <si>
    <t>parapet dřevěný z laťovky dub š. 520mm. tl 25mm, bezbarvý lak T31, 33</t>
  </si>
  <si>
    <t>1490572358</t>
  </si>
  <si>
    <t>1,47+1,78 "výpis truhl. výrobků</t>
  </si>
  <si>
    <t>801</t>
  </si>
  <si>
    <t>60794028M</t>
  </si>
  <si>
    <t>parapet dřevěný z laťovky dub š. 560mm. tl 25mm, bezbarvý lak T85-86</t>
  </si>
  <si>
    <t>1842561398</t>
  </si>
  <si>
    <t>2*1,1 "výpis truhl. výrobků</t>
  </si>
  <si>
    <t>802</t>
  </si>
  <si>
    <t>60794029M</t>
  </si>
  <si>
    <t>parapet dřevěný z laťovky dub š. 580mm. tl 25mm, bezbarvý lak T77</t>
  </si>
  <si>
    <t>1679497778</t>
  </si>
  <si>
    <t>803</t>
  </si>
  <si>
    <t>60794025M</t>
  </si>
  <si>
    <t>parapet dřevěný z laťovky dub š. 600mm. tl 25mm, bezbarvý lak T10, 25</t>
  </si>
  <si>
    <t>-777909578</t>
  </si>
  <si>
    <t>2*0,835 "výpis truhl. výrobků</t>
  </si>
  <si>
    <t>804</t>
  </si>
  <si>
    <t>60794026M</t>
  </si>
  <si>
    <t>parapet dřevěný z laťovky dub š. 620mm. tl 25mm, bezbarvý lak T11-14</t>
  </si>
  <si>
    <t>-552541566</t>
  </si>
  <si>
    <t>0,835+0,85+0,84+0,83 "výpis truhl. výrobků</t>
  </si>
  <si>
    <t>805</t>
  </si>
  <si>
    <t>60794027M</t>
  </si>
  <si>
    <t>parapet dřevěný z laťovky dub š. 720mm. tl 25mm, bezbarvý lak T48</t>
  </si>
  <si>
    <t>153782256</t>
  </si>
  <si>
    <t>1,72 "výpis truhl. výrobků</t>
  </si>
  <si>
    <t>806</t>
  </si>
  <si>
    <t>60794002M</t>
  </si>
  <si>
    <t>deska dřevěný masiv dub 2000x500x20mm, bezbarvý lak - sedák v M 1.03</t>
  </si>
  <si>
    <t>1331437873</t>
  </si>
  <si>
    <t>3 "M 1.03</t>
  </si>
  <si>
    <t>807</t>
  </si>
  <si>
    <t>766695212</t>
  </si>
  <si>
    <t>Montáž ostatních truhlářských konstrukcí prahů dveří jednokřídlových, šířky do 100 mm</t>
  </si>
  <si>
    <t>-445378314</t>
  </si>
  <si>
    <t>https://podminky.urs.cz/item/CS_URS_2025_01/766695212</t>
  </si>
  <si>
    <t>808</t>
  </si>
  <si>
    <t>61187156</t>
  </si>
  <si>
    <t>práh dveřní dřevěný dubový tl 20mm dl 820mm š 100mm</t>
  </si>
  <si>
    <t>1002943738</t>
  </si>
  <si>
    <t>12+1+1+1 "D35, 61, 64, 82</t>
  </si>
  <si>
    <t>809</t>
  </si>
  <si>
    <t>766695213</t>
  </si>
  <si>
    <t>Montáž ostatních truhlářských konstrukcí prahů dveří jednokřídlových, šířky přes 100 mm</t>
  </si>
  <si>
    <t>1118648524</t>
  </si>
  <si>
    <t>https://podminky.urs.cz/item/CS_URS_2025_01/766695213</t>
  </si>
  <si>
    <t>810</t>
  </si>
  <si>
    <t>61187141</t>
  </si>
  <si>
    <t>práh dveřní dřevěný dubový tl 20mm dl 720mm š 150mm</t>
  </si>
  <si>
    <t>1897002818</t>
  </si>
  <si>
    <t>1 "D73</t>
  </si>
  <si>
    <t>811</t>
  </si>
  <si>
    <t>61187161</t>
  </si>
  <si>
    <t>práh dveřní dřevěný dubový tl 20mm dl 820mm š 150mm</t>
  </si>
  <si>
    <t>-2143766540</t>
  </si>
  <si>
    <t>4+3+1 "D35, 57, 67</t>
  </si>
  <si>
    <t>812</t>
  </si>
  <si>
    <t>61187181</t>
  </si>
  <si>
    <t>práh dveřní dřevěný dubový tl 20mm dl 920mm š 150mm</t>
  </si>
  <si>
    <t>1371709874</t>
  </si>
  <si>
    <t>8+1 "D55-56</t>
  </si>
  <si>
    <t>813</t>
  </si>
  <si>
    <t>61187197M</t>
  </si>
  <si>
    <t>práh dveřní dřevěný dubový tl 20mm dl 1020mm š 150mm</t>
  </si>
  <si>
    <t>-477150730</t>
  </si>
  <si>
    <t>7+9+1+8 "D23, 37, 48, 55</t>
  </si>
  <si>
    <t>814</t>
  </si>
  <si>
    <t>61187514M</t>
  </si>
  <si>
    <t>práh dveřní dřevěný dubový tl 20mm dl 820mm š 200mm</t>
  </si>
  <si>
    <t>1850277089</t>
  </si>
  <si>
    <t>1 "D84</t>
  </si>
  <si>
    <t>815</t>
  </si>
  <si>
    <t>61187513M</t>
  </si>
  <si>
    <t>práh dveřní dřevěný dubový tl 20mm dl 920mm š 200mm</t>
  </si>
  <si>
    <t>-1183646770</t>
  </si>
  <si>
    <t>1+1 "D32, 47</t>
  </si>
  <si>
    <t>816</t>
  </si>
  <si>
    <t>61187512M</t>
  </si>
  <si>
    <t>práh dveřní dřevěný dubový tl 20mm dl 1020mm š 200mm</t>
  </si>
  <si>
    <t>2130110612</t>
  </si>
  <si>
    <t>7 "D38</t>
  </si>
  <si>
    <t>817</t>
  </si>
  <si>
    <t>61187198M</t>
  </si>
  <si>
    <t>práh dveřní dřevěný dubový tl 20mm dl 720mm š 300mm</t>
  </si>
  <si>
    <t>-569165482</t>
  </si>
  <si>
    <t>1 "D75</t>
  </si>
  <si>
    <t>818</t>
  </si>
  <si>
    <t>61187199M</t>
  </si>
  <si>
    <t>práh dveřní dřevěný dubový tl 20mm dl 820mm š 300mm</t>
  </si>
  <si>
    <t>173273557</t>
  </si>
  <si>
    <t>1+1+1 "D35, 57, 85</t>
  </si>
  <si>
    <t>819</t>
  </si>
  <si>
    <t>61187196M</t>
  </si>
  <si>
    <t>práh dveřní dřevěný dubový tl 20mm dl 1020mm š 300mm</t>
  </si>
  <si>
    <t>1623009900</t>
  </si>
  <si>
    <t>1 "D53</t>
  </si>
  <si>
    <t>820</t>
  </si>
  <si>
    <t>766695233</t>
  </si>
  <si>
    <t>Montáž ostatních truhlářských konstrukcí prahů dveří dvoukřídlových, šířky přes 100 mm</t>
  </si>
  <si>
    <t>-681782155</t>
  </si>
  <si>
    <t>https://podminky.urs.cz/item/CS_URS_2025_01/766695233</t>
  </si>
  <si>
    <t>821</t>
  </si>
  <si>
    <t>61187261M</t>
  </si>
  <si>
    <t>práh dveřní dřevěný dubový tl 20mm dl 1470mm š 300mm</t>
  </si>
  <si>
    <t>2110725885</t>
  </si>
  <si>
    <t>1 "D40</t>
  </si>
  <si>
    <t>822</t>
  </si>
  <si>
    <t>61187264M</t>
  </si>
  <si>
    <t>práh dveřní dřevěný dubový tl 20mm dl 1300mm š 300mm</t>
  </si>
  <si>
    <t>-1820059361</t>
  </si>
  <si>
    <t>1+1+1 "D3, 10, 33</t>
  </si>
  <si>
    <t>823</t>
  </si>
  <si>
    <t>61187265M</t>
  </si>
  <si>
    <t>práh dveřní dřevěný dubový tl 20mm dl 1300mm š 200mm</t>
  </si>
  <si>
    <t>-210628621</t>
  </si>
  <si>
    <t>1 "D33</t>
  </si>
  <si>
    <t>824</t>
  </si>
  <si>
    <t>61187221</t>
  </si>
  <si>
    <t>práh dveřní dřevěný dubový tl 20mm dl 1270mm š 150mm</t>
  </si>
  <si>
    <t>-1773269660</t>
  </si>
  <si>
    <t>1 "D42</t>
  </si>
  <si>
    <t>825</t>
  </si>
  <si>
    <t>61187256</t>
  </si>
  <si>
    <t>práh dveřní dřevěný dubový tl 20mm dl 1470mm š 100mm</t>
  </si>
  <si>
    <t>1935207958</t>
  </si>
  <si>
    <t>1 "M20</t>
  </si>
  <si>
    <t>826</t>
  </si>
  <si>
    <t>61187262M</t>
  </si>
  <si>
    <t>práh dveřní dřevěný dubový tl 20mm dl 1620mm š 150mm</t>
  </si>
  <si>
    <t>-674476166</t>
  </si>
  <si>
    <t>1 "D41</t>
  </si>
  <si>
    <t>827</t>
  </si>
  <si>
    <t>61187266M</t>
  </si>
  <si>
    <t>práh dveřní dřevěný dubový tl 20mm dl 1820mm š 150mm</t>
  </si>
  <si>
    <t>2146186121</t>
  </si>
  <si>
    <t>1 "D16</t>
  </si>
  <si>
    <t>828</t>
  </si>
  <si>
    <t>61187267M</t>
  </si>
  <si>
    <t>práh dveřní dřevěný dubový tl 20mm dl 1920mm š 150mm</t>
  </si>
  <si>
    <t>1716470000</t>
  </si>
  <si>
    <t>1 "D18</t>
  </si>
  <si>
    <t>829</t>
  </si>
  <si>
    <t>61187263M</t>
  </si>
  <si>
    <t>práh dveřní dřevěný dubový tl 20mm dl 1420mm š 400mm</t>
  </si>
  <si>
    <t>-24082860</t>
  </si>
  <si>
    <t>1 "D43</t>
  </si>
  <si>
    <t>830</t>
  </si>
  <si>
    <t>766812840</t>
  </si>
  <si>
    <t>Demontáž kuchyňských linek dřevěných nebo kovových včetně skříněk uchycených na stěně, délky přes 1800 do 2100 mm</t>
  </si>
  <si>
    <t>-254586941</t>
  </si>
  <si>
    <t>https://podminky.urs.cz/item/CS_URS_2025_01/766812840</t>
  </si>
  <si>
    <t>1 "SO B M 2.50</t>
  </si>
  <si>
    <t>1+2 "SO B M 1.47, 2.57</t>
  </si>
  <si>
    <t>831</t>
  </si>
  <si>
    <t>766820001R</t>
  </si>
  <si>
    <t>Demontáž mobiliáře v M 0.16</t>
  </si>
  <si>
    <t>1291136151</t>
  </si>
  <si>
    <t>832</t>
  </si>
  <si>
    <t>766820002R</t>
  </si>
  <si>
    <t>Demontáž mobiliáře v M 1. 38-39</t>
  </si>
  <si>
    <t>-1683551722</t>
  </si>
  <si>
    <t>833</t>
  </si>
  <si>
    <t>766820097</t>
  </si>
  <si>
    <t>D+M otevřené policové skříně 2130x2935/1637mm T99</t>
  </si>
  <si>
    <t>-567444657</t>
  </si>
  <si>
    <t>834</t>
  </si>
  <si>
    <t>766820098</t>
  </si>
  <si>
    <t>D+M vestavné skříně1000x600x3000mm T96</t>
  </si>
  <si>
    <t>415059638</t>
  </si>
  <si>
    <t>835</t>
  </si>
  <si>
    <t>766820099</t>
  </si>
  <si>
    <t>D+M vestavné skříně1150x400x3000mm T95</t>
  </si>
  <si>
    <t>-497610533</t>
  </si>
  <si>
    <t>1068</t>
  </si>
  <si>
    <t>N01009</t>
  </si>
  <si>
    <t>Repase dveří D12</t>
  </si>
  <si>
    <t>738565238</t>
  </si>
  <si>
    <t>836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</si>
  <si>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</si>
  <si>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</si>
  <si>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1975012014</t>
  </si>
  <si>
    <t>https://podminky.urs.cz/item/CS_URS_2025_01/998766122</t>
  </si>
  <si>
    <t>Konstrukce zámečnické</t>
  </si>
  <si>
    <t>837</t>
  </si>
  <si>
    <t>767114132-1</t>
  </si>
  <si>
    <t>Montáž stěn a příček rámových zasklených s dveřmi bez požární odolnosti z hliníkových nebo ocelových profilů do zdiva přes 6 do 9 m2</t>
  </si>
  <si>
    <t>-530969438</t>
  </si>
  <si>
    <t>2,26*3,2 "D14</t>
  </si>
  <si>
    <t>838</t>
  </si>
  <si>
    <t>55341306M</t>
  </si>
  <si>
    <t>dveře dvojkřídlé celoskleněné s nadsvětlíkem 2260x2400+1070 bez požární odolnosti čiré sklo, madla D14</t>
  </si>
  <si>
    <t>1017944984</t>
  </si>
  <si>
    <t>839</t>
  </si>
  <si>
    <t>767114133</t>
  </si>
  <si>
    <t>Montáž stěn a příček rámových zasklených bez požární odolnosti z hliníkových nebo ocelových profilů do zdiva přes 9 do 12 m2</t>
  </si>
  <si>
    <t>-1728644283</t>
  </si>
  <si>
    <t>https://podminky.urs.cz/item/CS_URS_2025_01/767114133</t>
  </si>
  <si>
    <t>2,75*2,86+1,4*1,4*3,14/2 "D66</t>
  </si>
  <si>
    <t>84001</t>
  </si>
  <si>
    <t>55341364</t>
  </si>
  <si>
    <t>stěna rámová prosklená bez dveří fixní ocell komaxit dle RAL bez požární odolnosti čiré dvojsklo interiér D66</t>
  </si>
  <si>
    <t>-1968970327</t>
  </si>
  <si>
    <t>2,75*2,86+1,4*1,4*3,14/2-1,0*2,86 "D66</t>
  </si>
  <si>
    <t>841</t>
  </si>
  <si>
    <t>767114141</t>
  </si>
  <si>
    <t>Montáž stěn a příček rámových zasklených s požární odolností z hliníkových nebo ocelových profilů do zdiva do 6 m2</t>
  </si>
  <si>
    <t>725558666</t>
  </si>
  <si>
    <t>https://podminky.urs.cz/item/CS_URS_2025_01/767114141</t>
  </si>
  <si>
    <t>3*1,7*2,57 "pozice O12</t>
  </si>
  <si>
    <t>1,2*2,26+3,142*0,6*0,6/2 "O22</t>
  </si>
  <si>
    <t>842</t>
  </si>
  <si>
    <t>55341301M</t>
  </si>
  <si>
    <t>stěna rámová prosklená fix ocel komaxit dle RAL požární odolnost EI45DP1 1700/2570 O12</t>
  </si>
  <si>
    <t>1346119802</t>
  </si>
  <si>
    <t>843</t>
  </si>
  <si>
    <t>55341302M</t>
  </si>
  <si>
    <t>okno rámové prosklená fix ocel komaxit dle RAL požární odolnost EI30DP1 1200/2860 O22</t>
  </si>
  <si>
    <t>125564297</t>
  </si>
  <si>
    <t>844</t>
  </si>
  <si>
    <t>767114143</t>
  </si>
  <si>
    <t>Montáž stěn a příček rámových zasklených s požární odolností z hliníkových nebo ocelových profilů do zdiva přes 9 do 12 m2</t>
  </si>
  <si>
    <t>-1246765577</t>
  </si>
  <si>
    <t>https://podminky.urs.cz/item/CS_URS_2025_01/767114143</t>
  </si>
  <si>
    <t>2,84*2,88+1,4*1,4*3,142/2 "stěna O57</t>
  </si>
  <si>
    <t>2,8*3,9 "stěna D26</t>
  </si>
  <si>
    <t>845</t>
  </si>
  <si>
    <t>55341303M</t>
  </si>
  <si>
    <t>stěna rámová prosklená fixní oblouková ocel komaxit dle RAL požární odolnosti EI45DP1 interiér 2830/4280 O57</t>
  </si>
  <si>
    <t>-143413406</t>
  </si>
  <si>
    <t>846</t>
  </si>
  <si>
    <t>55341305M</t>
  </si>
  <si>
    <t>stěna rámová prosklená oblouková bez dveří ocel komaxit dle RAL požární odolnosti EI45DP1, zvuková neprůzvučnost 37dB interiér 2800/4250 D26</t>
  </si>
  <si>
    <t>-1047735576</t>
  </si>
  <si>
    <t>847</t>
  </si>
  <si>
    <t>767114145</t>
  </si>
  <si>
    <t>Montáž stěn a příček rámových zasklených s požární odolností z hliníkových nebo ocelových profilů do zdiva přes 15 m2</t>
  </si>
  <si>
    <t>1255495251</t>
  </si>
  <si>
    <t>https://podminky.urs.cz/item/CS_URS_2025_01/767114145</t>
  </si>
  <si>
    <t>3,06*3,6+1,3*1,3*3,14 "D44</t>
  </si>
  <si>
    <t>848</t>
  </si>
  <si>
    <t>55341304M</t>
  </si>
  <si>
    <t xml:space="preserve">stěna rámová prosklená  oblouková ocel komaxit dle RAL požární odolnosti EI30DP1/EW30 interiér 3060/3600 D44</t>
  </si>
  <si>
    <t>390388695</t>
  </si>
  <si>
    <t>849</t>
  </si>
  <si>
    <t>767161813</t>
  </si>
  <si>
    <t>Demontáž zábradlí do suti rovného nerozebíratelný spoj hmotnosti 1 m zábradlí do 20 kg</t>
  </si>
  <si>
    <t>-1591403147</t>
  </si>
  <si>
    <t>https://podminky.urs.cz/item/CS_URS_2025_01/767161813</t>
  </si>
  <si>
    <t>5,0 "M 0.27 schodiště do 1. NP</t>
  </si>
  <si>
    <t>850</t>
  </si>
  <si>
    <t>767161833</t>
  </si>
  <si>
    <t>Demontáž zábradlí k dalšímu použití rovného nerozebíratelný spoj hmotnosti 1 m zábradlí do 20 kg</t>
  </si>
  <si>
    <t>-909372813</t>
  </si>
  <si>
    <t>https://podminky.urs.cz/item/CS_URS_2025_01/767161833</t>
  </si>
  <si>
    <t xml:space="preserve">2,5 "SO B </t>
  </si>
  <si>
    <t>2,1 "SO C M 1.44</t>
  </si>
  <si>
    <t>851</t>
  </si>
  <si>
    <t>767163122</t>
  </si>
  <si>
    <t>Montáž zábradlí přímého v exteriéru v rovině (na rovné ploše) kotveného do betonu</t>
  </si>
  <si>
    <t>815150756</t>
  </si>
  <si>
    <t>https://podminky.urs.cz/item/CS_URS_2025_01/767163122</t>
  </si>
  <si>
    <t>4,8+1,19+1,065+1,335 "úniové schodiště Z3.1+3.2</t>
  </si>
  <si>
    <t>852</t>
  </si>
  <si>
    <t>55342095M</t>
  </si>
  <si>
    <t>zábradlí ocelové v 1180mm, dl. 4,8m + 1,19m, žárový pozink, prášková barva Z3.1</t>
  </si>
  <si>
    <t>1187061756</t>
  </si>
  <si>
    <t>853</t>
  </si>
  <si>
    <t>55342094M</t>
  </si>
  <si>
    <t>zábradlí ocelové v 1180mm, dl. 1,076m + 1,336m, žárový pozink, prášková barva Z3.2</t>
  </si>
  <si>
    <t>-1530876969</t>
  </si>
  <si>
    <t>854</t>
  </si>
  <si>
    <t>55342087M</t>
  </si>
  <si>
    <t>zábradlí ocelové v 1000mm, dl. 2000mm, prášková barva Z11</t>
  </si>
  <si>
    <t>165544845</t>
  </si>
  <si>
    <t>855</t>
  </si>
  <si>
    <t>767163203</t>
  </si>
  <si>
    <t>Montáž zábradlí přímého v exteriéru na lodžii nebo francouzském okně kotveného do zdiva nebo lehčeného betonu</t>
  </si>
  <si>
    <t>1753601624</t>
  </si>
  <si>
    <t>https://podminky.urs.cz/item/CS_URS_2025_01/767163203</t>
  </si>
  <si>
    <t>1,0 "3. NP 3.01 Z21</t>
  </si>
  <si>
    <t>3,3 "3. NP 3.01 Z17</t>
  </si>
  <si>
    <t>2,0 "SO C Z11</t>
  </si>
  <si>
    <t>856</t>
  </si>
  <si>
    <t>55342098M</t>
  </si>
  <si>
    <t>zábradlí ocelové 965x914mm, prášková barva Z21</t>
  </si>
  <si>
    <t>-1187926443</t>
  </si>
  <si>
    <t>857</t>
  </si>
  <si>
    <t>55342097M</t>
  </si>
  <si>
    <t>zábradlí ocelové 3300x965mm, prášková barva Z17</t>
  </si>
  <si>
    <t>-425677721</t>
  </si>
  <si>
    <t>858</t>
  </si>
  <si>
    <t>767165111</t>
  </si>
  <si>
    <t>Montáž zábradlí madel šroubováním</t>
  </si>
  <si>
    <t>-2100249362</t>
  </si>
  <si>
    <t>https://podminky.urs.cz/item/CS_URS_2025_01/767165111</t>
  </si>
  <si>
    <t>9*1,43 "M 3.01 Z15</t>
  </si>
  <si>
    <t>23,65 "M 0.29 Z16</t>
  </si>
  <si>
    <t>859</t>
  </si>
  <si>
    <t>55342099M</t>
  </si>
  <si>
    <t>zábradlí ocelové 1430x125 , prášková barva, Z15</t>
  </si>
  <si>
    <t>-1854095221</t>
  </si>
  <si>
    <t>860</t>
  </si>
  <si>
    <t>55342083M</t>
  </si>
  <si>
    <t>zábradlí ocelové z pásoviny 20x5mm , prášková barva, Z16</t>
  </si>
  <si>
    <t>842113197</t>
  </si>
  <si>
    <t>861</t>
  </si>
  <si>
    <t>767223212</t>
  </si>
  <si>
    <t>Montáž zábradlí přímého v exteriéru na schodišti kotveného do ocelové konstrukce</t>
  </si>
  <si>
    <t>952692520</t>
  </si>
  <si>
    <t>https://podminky.urs.cz/item/CS_URS_2025_01/767223212</t>
  </si>
  <si>
    <t>7,192 "ocelové schodiště Z1</t>
  </si>
  <si>
    <t>1,404 "ocelové schodiště Z2</t>
  </si>
  <si>
    <t>862</t>
  </si>
  <si>
    <t>55342201M</t>
  </si>
  <si>
    <t>zábradlí ocelového schodiště Z1 žárový pozink</t>
  </si>
  <si>
    <t>-588876058</t>
  </si>
  <si>
    <t>863</t>
  </si>
  <si>
    <t>55342202M</t>
  </si>
  <si>
    <t>zábradlí ocelového schodiště Z2 žárový pozink</t>
  </si>
  <si>
    <t>1646752961</t>
  </si>
  <si>
    <t>864</t>
  </si>
  <si>
    <t>767223221</t>
  </si>
  <si>
    <t>Montáž zábradlí přímého v interiéru na schodišti kotveného do betonu</t>
  </si>
  <si>
    <t>1626481571</t>
  </si>
  <si>
    <t>https://podminky.urs.cz/item/CS_URS_2025_01/767223221</t>
  </si>
  <si>
    <t>12,432 "vnitřní schodiště Z22</t>
  </si>
  <si>
    <t>865</t>
  </si>
  <si>
    <t>55342091M</t>
  </si>
  <si>
    <t>zábradlí ocelové vnitřního schodiště, žárový pozink, prášková barva Z22</t>
  </si>
  <si>
    <t>-1022516543</t>
  </si>
  <si>
    <t>866</t>
  </si>
  <si>
    <t>767223222</t>
  </si>
  <si>
    <t>Montáž zábradlí přímého v exteriéru na schodišti kotveného do betonu</t>
  </si>
  <si>
    <t>2036881641</t>
  </si>
  <si>
    <t>https://podminky.urs.cz/item/CS_URS_2025_01/767223222</t>
  </si>
  <si>
    <t>2,635+0,382+4,579 "venkovní schodiště Z3.3</t>
  </si>
  <si>
    <t>867</t>
  </si>
  <si>
    <t>55342092M</t>
  </si>
  <si>
    <t>zábradlí ocelové v 1192mm, dl. 2,635m + 0,382m + 4,579m, žárový pozink, prášková barva Z3.3</t>
  </si>
  <si>
    <t>-1421983442</t>
  </si>
  <si>
    <t>868</t>
  </si>
  <si>
    <t>767531121</t>
  </si>
  <si>
    <t>Montáž vstupních čisticích zón z rohoží osazení rámu mosazného nebo hliníkového zapuštěného z L profilů</t>
  </si>
  <si>
    <t>-523319382</t>
  </si>
  <si>
    <t>https://podminky.urs.cz/item/CS_URS_2025_01/767531121</t>
  </si>
  <si>
    <t>2*(1,0+0,6+1,1+0,9) "SO B M 1.33, 39</t>
  </si>
  <si>
    <t>2*(1,3+1,4) "SO C M 0.44</t>
  </si>
  <si>
    <t>869</t>
  </si>
  <si>
    <t>69752160</t>
  </si>
  <si>
    <t>rám pro zapuštění profil L-30/30 25/25 20/30 15/30-Al</t>
  </si>
  <si>
    <t>609652880</t>
  </si>
  <si>
    <t>12,6*1,1 'Přepočtené koeficientem množství</t>
  </si>
  <si>
    <t>870</t>
  </si>
  <si>
    <t>767531212</t>
  </si>
  <si>
    <t>Montáž vstupních čisticích zón z rohoží kovových nebo plastových plochy přes 0,5 do 1 m2</t>
  </si>
  <si>
    <t>-1673269062</t>
  </si>
  <si>
    <t>https://podminky.urs.cz/item/CS_URS_2025_01/767531212</t>
  </si>
  <si>
    <t>2 "SO B M 1.33, 39</t>
  </si>
  <si>
    <t>871</t>
  </si>
  <si>
    <t>767531214</t>
  </si>
  <si>
    <t>Montáž vstupních čisticích zón z rohoží kovových nebo plastových plochy přes 1,5 do 2 m2</t>
  </si>
  <si>
    <t>-1727073404</t>
  </si>
  <si>
    <t>https://podminky.urs.cz/item/CS_URS_2025_01/767531214</t>
  </si>
  <si>
    <t>1 "SO C M 0.44</t>
  </si>
  <si>
    <t>872</t>
  </si>
  <si>
    <t>69752035</t>
  </si>
  <si>
    <t>rohož vstupní samonosná kovová - škrabák v 20mm</t>
  </si>
  <si>
    <t>-579267671</t>
  </si>
  <si>
    <t>1,0*0,6+1,1*0,9+1,4*1,3 "SO B M 1.33, 39, M0.44</t>
  </si>
  <si>
    <t>3,41*1,1 'Přepočtené koeficientem množství</t>
  </si>
  <si>
    <t>873</t>
  </si>
  <si>
    <t>767531811</t>
  </si>
  <si>
    <t>Demontáž vstupních čisticích zón rohoží kovových nebo plastových</t>
  </si>
  <si>
    <t>-1410747592</t>
  </si>
  <si>
    <t>https://podminky.urs.cz/item/CS_URS_2025_01/767531811</t>
  </si>
  <si>
    <t>0,8*0,8 "1. PP schodiště z ul. Kamenné</t>
  </si>
  <si>
    <t>874</t>
  </si>
  <si>
    <t>767531821</t>
  </si>
  <si>
    <t>Demontáž vstupních čisticích zón rámů zapuštěných nebo náběhových</t>
  </si>
  <si>
    <t>-1388842256</t>
  </si>
  <si>
    <t>https://podminky.urs.cz/item/CS_URS_2025_01/767531821</t>
  </si>
  <si>
    <t>4*0,8 "1. PP schodiště z ul. Kamenné</t>
  </si>
  <si>
    <t>875</t>
  </si>
  <si>
    <t>767620264</t>
  </si>
  <si>
    <t>Montáž oken s izolačními skly z hliníkových nebo ocelových profilů na polyuretanovou pěnu s dvojskly otevíravých do betonu, plochy přes 2,5 do 6 m2</t>
  </si>
  <si>
    <t>862525947</t>
  </si>
  <si>
    <t>https://podminky.urs.cz/item/CS_URS_2025_01/767620264</t>
  </si>
  <si>
    <t>5*(1,31*2,23+3,142*0,6*0,6/2) "okna poz. O5</t>
  </si>
  <si>
    <t>876</t>
  </si>
  <si>
    <t>55341001M</t>
  </si>
  <si>
    <t>okno ocel sklopné/fix komaxit obloukové protihlukové izolační dvojsklo 1310/2830 O5</t>
  </si>
  <si>
    <t>1985894134</t>
  </si>
  <si>
    <t>877</t>
  </si>
  <si>
    <t>767620312</t>
  </si>
  <si>
    <t>Montáž oken s izolačními skly z hliníkových nebo ocelových profilů na polyuretanovou pěnu s trojskly pevných do celostěnových panelů nebo ocelové konstrukce, plochy přes 0,6 do 1,5 m2</t>
  </si>
  <si>
    <t>218557725</t>
  </si>
  <si>
    <t>https://podminky.urs.cz/item/CS_URS_2025_01/767620312</t>
  </si>
  <si>
    <t>1,37*0,75 " okno O19</t>
  </si>
  <si>
    <t>878</t>
  </si>
  <si>
    <t>55341002M</t>
  </si>
  <si>
    <t xml:space="preserve">okno ocel s fixním zasklením obloukové komaxit dle RAL požární odolnost EI45DP1  1370/750 O19 </t>
  </si>
  <si>
    <t>477757129</t>
  </si>
  <si>
    <t>879</t>
  </si>
  <si>
    <t>767640311</t>
  </si>
  <si>
    <t>Montáž dveří ocelových nebo hliníkových vnitřních jednokřídlových</t>
  </si>
  <si>
    <t>-751519956</t>
  </si>
  <si>
    <t>https://podminky.urs.cz/item/CS_URS_2025_01/767640311</t>
  </si>
  <si>
    <t>1 "D66</t>
  </si>
  <si>
    <t>88001</t>
  </si>
  <si>
    <t>55341399M</t>
  </si>
  <si>
    <t>dveře jednokřídlé ocel do prosklené stěny 1000x2860mm včetně kování D66</t>
  </si>
  <si>
    <t>712199564</t>
  </si>
  <si>
    <t>881</t>
  </si>
  <si>
    <t>767640322</t>
  </si>
  <si>
    <t>Montáž dveří ocelových nebo hliníkových vnitřních dvoukřídlových</t>
  </si>
  <si>
    <t>-698835534</t>
  </si>
  <si>
    <t>https://podminky.urs.cz/item/CS_URS_2025_01/767640322</t>
  </si>
  <si>
    <t>882</t>
  </si>
  <si>
    <t>55341307M</t>
  </si>
  <si>
    <t>dveře dvoukřídlé ocelové interierové prosklené s nadsvětlíkem 1210x2150+5500mm včetně kování D19</t>
  </si>
  <si>
    <t>1783180387</t>
  </si>
  <si>
    <t>883</t>
  </si>
  <si>
    <t>767646411</t>
  </si>
  <si>
    <t>Montáž revizních dveří a dvířek hliníkových, ocelových nebo plastových s rámem jednokřídlových, plochy do 0,5 m2</t>
  </si>
  <si>
    <t>636053183</t>
  </si>
  <si>
    <t>https://podminky.urs.cz/item/CS_URS_2025_01/767646411</t>
  </si>
  <si>
    <t>3 "SO C M 0.43, 1.47, 2.55</t>
  </si>
  <si>
    <t>884</t>
  </si>
  <si>
    <t>59030761</t>
  </si>
  <si>
    <t>dvířka revizní protipožární pro stěny a podhledy EI 60 400x400 mm</t>
  </si>
  <si>
    <t>-1832265718</t>
  </si>
  <si>
    <t>1 "M 1.47</t>
  </si>
  <si>
    <t>885</t>
  </si>
  <si>
    <t>59030763</t>
  </si>
  <si>
    <t>dvířka revizní protipožární pro stěny a podhledy EI 60 600x600 mm</t>
  </si>
  <si>
    <t>1792459046</t>
  </si>
  <si>
    <t>2 "M 0.43, 2.55</t>
  </si>
  <si>
    <t>886</t>
  </si>
  <si>
    <t>767646510</t>
  </si>
  <si>
    <t>Montáž dveří ocelových nebo hliníkových protipožárních uzávěrů jednokřídlových</t>
  </si>
  <si>
    <t>149266521</t>
  </si>
  <si>
    <t>https://podminky.urs.cz/item/CS_URS_2025_01/767646510</t>
  </si>
  <si>
    <t>887</t>
  </si>
  <si>
    <t>55341097M</t>
  </si>
  <si>
    <t>dveře jednokřídlé ocelové interierové protipožární EW30DP1 speciální zárubeň 800x1970mm D39</t>
  </si>
  <si>
    <t>2012901640</t>
  </si>
  <si>
    <t>Poznámka k položce:_x000d_
včetně zámku a kování</t>
  </si>
  <si>
    <t>1 "D39</t>
  </si>
  <si>
    <t>888</t>
  </si>
  <si>
    <t>55341095M</t>
  </si>
  <si>
    <t>dveře jednokřídlé ocelové interierové protipožární EW30DP1 do prosklené stěny 1000x2860mm, neprůzvučnost 37dB D26</t>
  </si>
  <si>
    <t>-1479278185</t>
  </si>
  <si>
    <t>889</t>
  </si>
  <si>
    <t>55341096M</t>
  </si>
  <si>
    <t>dveře jednokřídlé ocelové interierové protipožární EW30DP1 prosklené 1150x2180mm, ocel. zárubeň D17</t>
  </si>
  <si>
    <t>881882451</t>
  </si>
  <si>
    <t>890</t>
  </si>
  <si>
    <t>767646523-1</t>
  </si>
  <si>
    <t>Montáž dveří ocelových nebo hliníkových protipožárních uzávěrů dvoukřídlových, výšky přes 2200</t>
  </si>
  <si>
    <t>-2103572345</t>
  </si>
  <si>
    <t>891</t>
  </si>
  <si>
    <t>55341099M</t>
  </si>
  <si>
    <t>dveře ocelové dvojkřídlé prosklené s nadsvětlíkem 1650x2200+1430mm, EW30DP1, paniková klika, včetne kování a příslušenství D9</t>
  </si>
  <si>
    <t>-1148487883</t>
  </si>
  <si>
    <t>892</t>
  </si>
  <si>
    <t>55341094M</t>
  </si>
  <si>
    <t>dveře ocelové dvojkřídlé prosklené 1600x2800, EW30DP1/EI45DP1, neprůzvučnost 37dB, včetne kování a příslušenství D25</t>
  </si>
  <si>
    <t>-1867632953</t>
  </si>
  <si>
    <t>893</t>
  </si>
  <si>
    <t>55341098M</t>
  </si>
  <si>
    <t>dveře ocelové dvojkřídlé prosklené 1600x2800, EW30DP1, včetne kování a příslušenství D24</t>
  </si>
  <si>
    <t>247264178</t>
  </si>
  <si>
    <t>894</t>
  </si>
  <si>
    <t>767649191</t>
  </si>
  <si>
    <t>Montáž dveří ocelových nebo hliníkových doplňků dveří samozavírače hydraulického</t>
  </si>
  <si>
    <t>-1610204541</t>
  </si>
  <si>
    <t>https://podminky.urs.cz/item/CS_URS_2025_01/767649191</t>
  </si>
  <si>
    <t>895</t>
  </si>
  <si>
    <t>-1814232943</t>
  </si>
  <si>
    <t>1+1 "D24, 39</t>
  </si>
  <si>
    <t>896</t>
  </si>
  <si>
    <t>759413115</t>
  </si>
  <si>
    <t>1+1+1 "D17, 25-26</t>
  </si>
  <si>
    <t>897</t>
  </si>
  <si>
    <t>767661811</t>
  </si>
  <si>
    <t>Demontáž mříží pevných nebo otevíravých</t>
  </si>
  <si>
    <t>1181863545</t>
  </si>
  <si>
    <t>https://podminky.urs.cz/item/CS_URS_2025_01/767661811</t>
  </si>
  <si>
    <t>3*1,12*1,35+1,0*2,0 "1. PP M 0.1-04 k opravě</t>
  </si>
  <si>
    <t xml:space="preserve">2*1,1*1,88 "1. PP M 0.07-08 okenní mříž </t>
  </si>
  <si>
    <t>1,59*1,35 "mříž nadsvětlíku dveří D7 k opravě</t>
  </si>
  <si>
    <t>1,0*2,0 "1. NP světlík</t>
  </si>
  <si>
    <t>2*1,0*1,95 "1. NP okna M 1.09-10 bez náhrady</t>
  </si>
  <si>
    <t>1,0*2,0 "1. NP okno M 1.11 k repasi</t>
  </si>
  <si>
    <t>3,06*3,5+1,4*2,85 "M 2.01</t>
  </si>
  <si>
    <t xml:space="preserve">1,0*2,4+1,45*1,55+1,1*2,8 "M 3.01 </t>
  </si>
  <si>
    <t>1,0*2,0 "ul. Dominikánská zazděné dveře</t>
  </si>
  <si>
    <t>5*0,98*1,46+2*1,07*1,7 "1.32, 35, 38, 43</t>
  </si>
  <si>
    <t>0,8*1,1 "mříž Z7</t>
  </si>
  <si>
    <t>1,1*1,3+4*1,1*1,48 "M 0.39-41</t>
  </si>
  <si>
    <t>898</t>
  </si>
  <si>
    <t>76799001R</t>
  </si>
  <si>
    <t>Repasování okenních kovaných mříží - opískování, dotmelení, prášková barva</t>
  </si>
  <si>
    <t>-725321083</t>
  </si>
  <si>
    <t xml:space="preserve">3*1,12*1,35+1,0*2,0 "1. PP M 0.1-04 </t>
  </si>
  <si>
    <t xml:space="preserve">1,59*1,35 "mříž nadsvětlíku dveří D7 </t>
  </si>
  <si>
    <t xml:space="preserve">1,0*2,0 "1. NP okno M 1.11 </t>
  </si>
  <si>
    <t>899</t>
  </si>
  <si>
    <t>767662110</t>
  </si>
  <si>
    <t>Montáž mříží pevných, připevněných šroubováním</t>
  </si>
  <si>
    <t>1185452202</t>
  </si>
  <si>
    <t>https://podminky.urs.cz/item/CS_URS_2025_01/767662110</t>
  </si>
  <si>
    <t>1,365*1,51+2,605*0,987+0,8*1,1+1,1*1,257 "mříže Z4-5, Z7, Z10</t>
  </si>
  <si>
    <t>3*1,0*2,0+2*0,97*1,56+4*1,1*1,48+2*1,1*1,88 "mříže Z8, Z12-13, Z27, Z29-30</t>
  </si>
  <si>
    <t>900</t>
  </si>
  <si>
    <t>55342096M</t>
  </si>
  <si>
    <t>mříž ocelová 1365x1510mm, prášková barva Z5</t>
  </si>
  <si>
    <t>1839809815</t>
  </si>
  <si>
    <t>901</t>
  </si>
  <si>
    <t>55342093M</t>
  </si>
  <si>
    <t>mříž ocelová 2605x987mm, prášková barva Z4</t>
  </si>
  <si>
    <t>-107965937</t>
  </si>
  <si>
    <t>902</t>
  </si>
  <si>
    <t>55342090M</t>
  </si>
  <si>
    <t>mříž ocelová 1100x1257mm, prášková barva Z10</t>
  </si>
  <si>
    <t>-1242932183</t>
  </si>
  <si>
    <t>903</t>
  </si>
  <si>
    <t>54910001M</t>
  </si>
  <si>
    <t>repasování okenní mříže 1000x2000mm Z8</t>
  </si>
  <si>
    <t>-525782664</t>
  </si>
  <si>
    <t>904</t>
  </si>
  <si>
    <t>54910002M</t>
  </si>
  <si>
    <t>mříž okenní kovaná 970x1560mm Z13</t>
  </si>
  <si>
    <t>-921567936</t>
  </si>
  <si>
    <t>905</t>
  </si>
  <si>
    <t>54910003M</t>
  </si>
  <si>
    <t>mříž okenní kovaná 1000x2000mm Z12</t>
  </si>
  <si>
    <t>-1307240420</t>
  </si>
  <si>
    <t>906</t>
  </si>
  <si>
    <t>54910004M</t>
  </si>
  <si>
    <t>mříž okenní kovaná 1100x1480mm Z30</t>
  </si>
  <si>
    <t>-1030503765</t>
  </si>
  <si>
    <t>907</t>
  </si>
  <si>
    <t>54910005M</t>
  </si>
  <si>
    <t>mříž okenní kovaná 1100x1880mm Z27</t>
  </si>
  <si>
    <t>1821978646</t>
  </si>
  <si>
    <t>908</t>
  </si>
  <si>
    <t>54910006M</t>
  </si>
  <si>
    <t>mříž okenní kovaná 1000x2000mm Z29</t>
  </si>
  <si>
    <t>-1621545135</t>
  </si>
  <si>
    <t>909</t>
  </si>
  <si>
    <t>767662210</t>
  </si>
  <si>
    <t>Montáž mříží otvíravých</t>
  </si>
  <si>
    <t>5443958</t>
  </si>
  <si>
    <t>https://podminky.urs.cz/item/CS_URS_2025_01/767662210</t>
  </si>
  <si>
    <t>3,141*3,147</t>
  </si>
  <si>
    <t>910</t>
  </si>
  <si>
    <t>55342089M</t>
  </si>
  <si>
    <t>mřížová vrata ocelová oblouková 3141x3147mm, prášková barva Z6</t>
  </si>
  <si>
    <t>-955737524</t>
  </si>
  <si>
    <t>911</t>
  </si>
  <si>
    <t>767990001R</t>
  </si>
  <si>
    <t>D+M opechování otvoru ke schodišti vč. povrchové úpravy prášková barva Z23</t>
  </si>
  <si>
    <t>78995023</t>
  </si>
  <si>
    <t>912</t>
  </si>
  <si>
    <t>767990002R</t>
  </si>
  <si>
    <t>D+M opechování otvoru k výtahu vč. povrchové úpravy prášková barva Z24</t>
  </si>
  <si>
    <t>1228757853</t>
  </si>
  <si>
    <t>913</t>
  </si>
  <si>
    <t>767990003R</t>
  </si>
  <si>
    <t>D+M opechování otvoru k výtahu vč. povrchové úpravy prášková barva Z25</t>
  </si>
  <si>
    <t>1190448641</t>
  </si>
  <si>
    <t>914</t>
  </si>
  <si>
    <t>767990004R</t>
  </si>
  <si>
    <t>D+M opechování otvoru k výtahu vč. povrchové úpravy prášková barva Z26</t>
  </si>
  <si>
    <t>-1170735926</t>
  </si>
  <si>
    <t>915</t>
  </si>
  <si>
    <t>767990099</t>
  </si>
  <si>
    <t>Demontáž konstrukcí na jevišti</t>
  </si>
  <si>
    <t>-338249854</t>
  </si>
  <si>
    <t>916</t>
  </si>
  <si>
    <t>767995112</t>
  </si>
  <si>
    <t>Montáž ostatních atypických zámečnických konstrukcí hmotnosti přes 5 do 10 kg</t>
  </si>
  <si>
    <t>kg</t>
  </si>
  <si>
    <t>-1855748318</t>
  </si>
  <si>
    <t>https://podminky.urs.cz/item/CS_URS_2025_01/767995112</t>
  </si>
  <si>
    <t>8,8 "zábradlí Z9</t>
  </si>
  <si>
    <t>917</t>
  </si>
  <si>
    <t>55342088M</t>
  </si>
  <si>
    <t>ocelové zábradlí schodiště M 1.33, prášková barva Z9</t>
  </si>
  <si>
    <t>1324290037</t>
  </si>
  <si>
    <t>918</t>
  </si>
  <si>
    <t>767995115</t>
  </si>
  <si>
    <t>Montáž ostatních atypických zámečnických konstrukcí hmotnosti přes 50 do 100 kg</t>
  </si>
  <si>
    <t>-1015916758</t>
  </si>
  <si>
    <t>https://podminky.urs.cz/item/CS_URS_2025_01/767995115</t>
  </si>
  <si>
    <t>75,47 "schodišťová konstrukce Z2</t>
  </si>
  <si>
    <t>919</t>
  </si>
  <si>
    <t>76700002M</t>
  </si>
  <si>
    <t>ocelová schodišťová konstrukce, stupně pororošt, žárový pozink Z2</t>
  </si>
  <si>
    <t>1588702344</t>
  </si>
  <si>
    <t>920</t>
  </si>
  <si>
    <t>767995116</t>
  </si>
  <si>
    <t>Montáž ostatních atypických zámečnických konstrukcí hmotnosti přes 100 do 250 kg</t>
  </si>
  <si>
    <t>546627077</t>
  </si>
  <si>
    <t>https://podminky.urs.cz/item/CS_URS_2025_01/767995116</t>
  </si>
  <si>
    <t xml:space="preserve">strop na velkým sálem - nosné kce pod  jednotku VZT Z18</t>
  </si>
  <si>
    <t>16,7*2*3,21 "HEA 100</t>
  </si>
  <si>
    <t>15,7*4*0,2 "plech P10</t>
  </si>
  <si>
    <t>114 "nerezová vana na kondenzát VZT Z19</t>
  </si>
  <si>
    <t>921</t>
  </si>
  <si>
    <t>55342086M</t>
  </si>
  <si>
    <t>roznášecí konstrukce pro VZT jednotku Z18</t>
  </si>
  <si>
    <t>-982679606</t>
  </si>
  <si>
    <t>922</t>
  </si>
  <si>
    <t>55342084M</t>
  </si>
  <si>
    <t>nerezová vana na kondenzát pro VZT jednotku Z19</t>
  </si>
  <si>
    <t>-1320509162</t>
  </si>
  <si>
    <t>923</t>
  </si>
  <si>
    <t>767995117</t>
  </si>
  <si>
    <t>Montáž ostatních atypických zámečnických konstrukcí hmotnosti přes 250 do 500 kg</t>
  </si>
  <si>
    <t>83542416</t>
  </si>
  <si>
    <t>https://podminky.urs.cz/item/CS_URS_2025_01/767995117</t>
  </si>
  <si>
    <t xml:space="preserve">170+359 "M 0.27 nový strop, SPC v odd. 4  montáži stropů</t>
  </si>
  <si>
    <t>360 "schodišťová konstrukce Z1</t>
  </si>
  <si>
    <t>strop nad velkým sálem - rám pro požární klapky Z20</t>
  </si>
  <si>
    <t>16,7*2*2,0 "HEA 100</t>
  </si>
  <si>
    <t>11*4*1,8 "jackl 50x80x6</t>
  </si>
  <si>
    <t>47,1*2*0,78*1,8 "plech P6</t>
  </si>
  <si>
    <t>924</t>
  </si>
  <si>
    <t>13010016-1</t>
  </si>
  <si>
    <t>tyč ocelová kruhová M20-4.6</t>
  </si>
  <si>
    <t>1437677433</t>
  </si>
  <si>
    <t>0,002466*23*0,2 "M 0.27 nový strop - kotevní trny</t>
  </si>
  <si>
    <t>0,0113436*1,09 'Přepočtené koeficientem množství</t>
  </si>
  <si>
    <t>925</t>
  </si>
  <si>
    <t>76700001M</t>
  </si>
  <si>
    <t>ocelová schodišťová konstrukce, stupně pororošt, žárový pozink Z1</t>
  </si>
  <si>
    <t>-2057331773</t>
  </si>
  <si>
    <t>926</t>
  </si>
  <si>
    <t>55342085M</t>
  </si>
  <si>
    <t>rám pro osazení požárních klapek Z20</t>
  </si>
  <si>
    <t>1780144478</t>
  </si>
  <si>
    <t>927</t>
  </si>
  <si>
    <t>767996702</t>
  </si>
  <si>
    <t>Demontáž ostatních zámečnických konstrukcí řezáním o hmotnosti jednotlivých dílů přes 50 do 100 kg</t>
  </si>
  <si>
    <t>1490339355</t>
  </si>
  <si>
    <t>https://podminky.urs.cz/item/CS_URS_2025_01/767996702</t>
  </si>
  <si>
    <t>200 "1. PP schodiště v místnosti KGJ</t>
  </si>
  <si>
    <t>60 "M 1.29 schodiště</t>
  </si>
  <si>
    <t>1500 "2. NP promítací kabina zvýšená podlaha</t>
  </si>
  <si>
    <t>928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</si>
  <si>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</si>
  <si>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</si>
  <si>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603829065</t>
  </si>
  <si>
    <t>https://podminky.urs.cz/item/CS_URS_2025_01/998767123</t>
  </si>
  <si>
    <t>Podlahy z dlaždic</t>
  </si>
  <si>
    <t>929</t>
  </si>
  <si>
    <t>771111011</t>
  </si>
  <si>
    <t>Příprava podkladu před provedením dlažby vysátí podlah</t>
  </si>
  <si>
    <t>-1847547585</t>
  </si>
  <si>
    <t>https://podminky.urs.cz/item/CS_URS_2025_01/771111011</t>
  </si>
  <si>
    <t>1831,011+0,6*0,6 "viz mtž dlažby</t>
  </si>
  <si>
    <t>930</t>
  </si>
  <si>
    <t>771121011</t>
  </si>
  <si>
    <t>Příprava podkladu před provedením dlažby nátěr penetrační na podlahu</t>
  </si>
  <si>
    <t>-1400418096</t>
  </si>
  <si>
    <t>https://podminky.urs.cz/item/CS_URS_2025_01/771121011</t>
  </si>
  <si>
    <t>931</t>
  </si>
  <si>
    <t>771121026</t>
  </si>
  <si>
    <t>Příprava podkladu před provedením dlažby broušení podlah stávajícího podkladu pro odstranění lepidla (po starých krytinách)</t>
  </si>
  <si>
    <t>-385593000</t>
  </si>
  <si>
    <t>https://podminky.urs.cz/item/CS_URS_2025_01/771121026</t>
  </si>
  <si>
    <t>8,798+509,4+10,92+389,4+57,9+53,1+36,0 "skladba P01 viz mtž dlažby</t>
  </si>
  <si>
    <t>52,0+6,5 "skladba P05 viz mtž dlažby</t>
  </si>
  <si>
    <t>932</t>
  </si>
  <si>
    <t>771151012</t>
  </si>
  <si>
    <t>Příprava podkladu před provedením dlažby samonivelační stěrka min. pevnosti 20 MPa, tloušťky přes 3 do 5 mm</t>
  </si>
  <si>
    <t>585277290</t>
  </si>
  <si>
    <t>https://podminky.urs.cz/item/CS_URS_2025_01/771151012</t>
  </si>
  <si>
    <t>933</t>
  </si>
  <si>
    <t>771273812</t>
  </si>
  <si>
    <t>Demontáž obkladů schodišť z dlaždic keramických lepených stupnic přes 250 do 350 mm</t>
  </si>
  <si>
    <t>-508077655</t>
  </si>
  <si>
    <t>https://podminky.urs.cz/item/CS_URS_2025_01/771273812</t>
  </si>
  <si>
    <t>3*1,69+0,9+2*1,6 "M 0.36, 0.27 rušené schody sever</t>
  </si>
  <si>
    <t>934</t>
  </si>
  <si>
    <t>771273832</t>
  </si>
  <si>
    <t>Demontáž obkladů schodišť z dlaždic keramických lepených podstupnic do 250 mm</t>
  </si>
  <si>
    <t>2005295219</t>
  </si>
  <si>
    <t>https://podminky.urs.cz/item/CS_URS_2025_01/771273832</t>
  </si>
  <si>
    <t>1,69+2*1,4+0,9+0,6+0,3+3*1,6 "M 0.36, 0.27 rušené schody sever</t>
  </si>
  <si>
    <t>935</t>
  </si>
  <si>
    <t>771274113</t>
  </si>
  <si>
    <t>Montáž obkladů schodišť z dlaždic keramických lepených cementovým flexibilním lepidlem stupnic hladkých, šířky přes 250 do 300 mm</t>
  </si>
  <si>
    <t>508439594</t>
  </si>
  <si>
    <t>https://podminky.urs.cz/item/CS_URS_2025_01/771274113</t>
  </si>
  <si>
    <t>24*0,9 "M 0.23 vnitřní schodiště</t>
  </si>
  <si>
    <t>13*1,795+2*(2,15+1,95+1,75)+2,4+4*(1,565+1,165)/2 "M 0.32, 0.34</t>
  </si>
  <si>
    <t>2*(0,645+0,32)+2,64+2,04+1,395 "M 1.03/1.28</t>
  </si>
  <si>
    <t>936</t>
  </si>
  <si>
    <t>59761097</t>
  </si>
  <si>
    <t>schodovka keramická mrazuvzdorná R10/A povrch hladký/matný tl do 10mm š přes 250 do 300mm dl přes 400 do 600mm</t>
  </si>
  <si>
    <t>-501345117</t>
  </si>
  <si>
    <t>75,9*1,1 'Přepočtené koeficientem množství</t>
  </si>
  <si>
    <t>937</t>
  </si>
  <si>
    <t>771274232</t>
  </si>
  <si>
    <t>Montáž obkladů schodišť z dlaždic keramických lepených cementovým flexibilním lepidlem podstupnic hladkých, výšky přes 150 do 200 mm</t>
  </si>
  <si>
    <t>-1064735518</t>
  </si>
  <si>
    <t>https://podminky.urs.cz/item/CS_URS_2025_01/771274232</t>
  </si>
  <si>
    <t>75,9 "viz mtž stupnic</t>
  </si>
  <si>
    <t>938</t>
  </si>
  <si>
    <t>59761134</t>
  </si>
  <si>
    <t>dlažba keramická slinutá nemrazuvzdorná povrch hladký/lesklý tl do 10mm přes 35 do 45ks/m2</t>
  </si>
  <si>
    <t>1258447274</t>
  </si>
  <si>
    <t>75,9*0,17</t>
  </si>
  <si>
    <t>12,903*1,25 'Přepočtené koeficientem množství</t>
  </si>
  <si>
    <t>939</t>
  </si>
  <si>
    <t>771473810</t>
  </si>
  <si>
    <t>Demontáž soklíků z dlaždic keramických lepených rovných</t>
  </si>
  <si>
    <t>1955605601</t>
  </si>
  <si>
    <t>https://podminky.urs.cz/item/CS_URS_2025_01/771473810</t>
  </si>
  <si>
    <t>2*(3,25+3,58+3,77+0,72+2,425+1,73+2,81+0,73+0,5+0,6+3,92+1,8+3,21+3,1+0,4)+2,61+(2,61-1,94)+2,7+2,65-(7*0,8+4*0,6+1,6+1,94+1,6) "M 0.16-17, 0.21</t>
  </si>
  <si>
    <t>1,1+2*0,79+1,4+1,47+2,58+6,725-2,7+2*(1,95+1,8+2,2+2,33+0,79+2*(2,85+1,23+4,7+1,17+0,4+2,65+6,56)) "M 0.14-15, 0.24-25</t>
  </si>
  <si>
    <t>-(2,0*(0,6+5*0,8+0,9)+2*(2,465+2,7)+2,25+1,5+1,2) "M 0.14-15, 0.24-25</t>
  </si>
  <si>
    <t>2*2,32+1,0+1,035+1,455+0,8+0,18+1,405 "M 0.28</t>
  </si>
  <si>
    <t xml:space="preserve">1,165+1,305+1,835+2*1,85-2*0,8+2*(3,21+1,165+1,9)-0,6 "M 0.31-32 </t>
  </si>
  <si>
    <t>5,24+4,965+3,12+3,33+3,075+2,835+1,465+1,275-(1,66+1,2+2,015) "M 0.33</t>
  </si>
  <si>
    <t>2,13+2,525+3,8+3,575-(2*0,6+3*0,8) "M 0.36</t>
  </si>
  <si>
    <t>4,35+3,6+5,955+5,865+2*(2,9+5,84+2*0,85+2*0,65)-(1,1+1,0+1,22+2*1,04+0,8) "M 1.01, 1.06</t>
  </si>
  <si>
    <t>M 1.02,1.12-12</t>
  </si>
  <si>
    <t>2*(24,0+23,375+24,0-(2,8+0,34+2,755+0,38)+23,375-(0,15+2,83+2,805+0,36)+20*0,35+0,3+16*0,75)+4*2*0,9*2,0-(4*1,7+1,705+0,9+2*1,4+1,2+2*1,1+1,75)</t>
  </si>
  <si>
    <t>2*(34,895+2,85+0,48+5*0,845+0,89)-(7*1,1+1,5+3*1,7+3*0,8) "M 1.03</t>
  </si>
  <si>
    <t>2*(24,9-3,955+0,2+2,79+0,205+0,505+4*0,955+5*0,15+6*2,79)-(3*1,7+0,8+2,79) "M 1.13</t>
  </si>
  <si>
    <t>2*(2*2,68+3*1,38+3,45+1,27)-(6*0,6+0,8) "M 1.24</t>
  </si>
  <si>
    <t>2*(2*3,2+3,94+3,095+0,7+1,02+0,89+0,395+0,34)-3*0,8 "M 1.08, 1.21-25</t>
  </si>
  <si>
    <t>2,46+2,17+4*3,15-(2*0,6+2*0,8) "M 1.31</t>
  </si>
  <si>
    <t>2*(2*3,3+39,185+1,06)-(12*1,1+2*1,4+3,06+1,55+1,5) "M 2.01</t>
  </si>
  <si>
    <t>5*3,305+20,12+3,755+16,77+22,475+19,17+0,15*2*29+2*0,65*12+0,9+1,05-(6*0,8+1,45+5*1,1+1,55) "M 2.02, 2.09-10</t>
  </si>
  <si>
    <t>2,28+2*(0,96+0,71)+0,47+3,13+0,5+0,68+1,9+3,43+0,3+2*2,7-0,9+2*(2*0,76+2*0,85+2*1,1+2*1,3+3,2)-(7*0,6+2*0,8) "M 2.20, 2.29-35</t>
  </si>
  <si>
    <t>2*(39,85+0,65+1,2+9*0,6+0,9+0,65)-9*1,0 "M 3.01</t>
  </si>
  <si>
    <t>6,45+5,835+3,23+3,82+2*4,15+1,2+1,65+1,18+1,025+2*1,25+2,365+0,5+2*(3,555+10,225+2,5*3,995+1,25+1,695)+1,525+3,39+2,1+0,35 "M 1.32-39</t>
  </si>
  <si>
    <t>3,2+2,91+0,3+1,45+6,57+6,39+2*4,65+2,165+2,91+3,2+1,35+0,55+2,1+2*2,15+2*0,55 "M 1.40-43</t>
  </si>
  <si>
    <t>-(10*0,8+2*0,9+2*0,95+3*0,8+2*0,7)</t>
  </si>
  <si>
    <t>2*(4,25+3,865+0,5)-2,11+2*(1,25+1,5+2*2,39+2*0,5+0,2)-(2*0,8+2*0,6) "M 2.37, 40, 42</t>
  </si>
  <si>
    <t>4,0+4,71+4,75+1,515+2,51+1,655+1,37+2,04+2,1+4,79+3,805+2,67+2,7+1,0+1,4+2,55+2,305+2*(3*0,5+0,25)-(9*0,8+2*0,6) "M 2.46-47, 50, 52</t>
  </si>
  <si>
    <t>2*(4,21+2,445+2,08+2,25)+1,29+2,16+2,06+5,54+2,31+0,8+2,65+1,745+2*(0,65+0,45)-(3*0,8+5*0,9+1,31) "1. PP</t>
  </si>
  <si>
    <t>4,21+2*2,0+4,315+1,795+3,415+1,35+2,54-(2*0,6+4*0,8+0,9) "1. + 2. NP</t>
  </si>
  <si>
    <t>940</t>
  </si>
  <si>
    <t>771473830</t>
  </si>
  <si>
    <t>Demontáž soklíků z dlaždic keramických lepených schodišťových</t>
  </si>
  <si>
    <t>-1284906826</t>
  </si>
  <si>
    <t>https://podminky.urs.cz/item/CS_URS_2025_01/771473830</t>
  </si>
  <si>
    <t>2*19*(0,31+0,195)+2*(1,2+4*0,25) "A 1. PP schodiště z kamenné ul., M 0.14</t>
  </si>
  <si>
    <t>4,4+2,7+3,7+2,2+2*3,61 "M 0.32 schodiště do 1. NP</t>
  </si>
  <si>
    <t>941</t>
  </si>
  <si>
    <t>771474112</t>
  </si>
  <si>
    <t>Montáž soklů z dlaždic keramických lepených cementovým flexibilním lepidlem rovných, výšky přes 65 do 90 mm</t>
  </si>
  <si>
    <t>-2027144306</t>
  </si>
  <si>
    <t>https://podminky.urs.cz/item/CS_URS_2025_01/771474112</t>
  </si>
  <si>
    <t>2*(3,175+4,6+0,72+1,35+2*3,1+2,95+0,43+2,42+1,03+1,06)+0,7+0,89 "M 0.07-09</t>
  </si>
  <si>
    <t>2*(3,095+1,9+0,095+2,61+0,97+1,03+6,045+1,0+1,485+1,095+0,23)+1,785+0,415+0,485+3,22+1,92+1,63+0,85+4,615+1,78+1,14-(2*0,8+1,3) "M 0.11-12</t>
  </si>
  <si>
    <t>2*(0,69+2,015+1,25+0,72+2,425+1,73+0,6+7,355+2,81+0,73+0,5+2,61+2,915+3,87+3,1+3,89)+2,61+0,5+1,8-(6*0,8+1,94+3*1,5) "M 0.16, část 0.10, 0.21</t>
  </si>
  <si>
    <t>108,535-26,28+2*2,7+2,225+2,465-1,25+2*(5,88+9,91+1,71+3,24+1,43+1,055+0,28+0,3)+0,895+1,405 "M 0.14-15, 0.24-25, 0.26-27</t>
  </si>
  <si>
    <t>5,24+4,965+3,12+3,33+3,075+2,835+1,465+1,275-(1,66+1,2+2,015)+2*(6,9+11,8+0,7+0,9+0,99+1,1)-(1,2+1,1) "M 0.33-34</t>
  </si>
  <si>
    <t>1,26+2,13+7,365+7,25+2,13+1,005+0,99+0,53+0,69+1,165+0,8+1,35+1,19+2*0,65-(2*0,6+3*0,8) "M 0.35-36</t>
  </si>
  <si>
    <t>6,14+1,73+1,7+1,95+5,955+5,865+2*(2,9+5,84+2*0,85+2*0,65)-(1,1+1,0+1,22+2*1,04) "M 1.01, 1.06</t>
  </si>
  <si>
    <t>2*(34,895+2,85+0,48+5*0,845+0,89+0,6)-(7*1,1+2*0,8+0,9+1,5+5*1,7+2,64) "M 1.03</t>
  </si>
  <si>
    <t>2*(24,9-3,955+0,2+2,79+0,205+0,505+4*0,955+5*0,15)-(2,755+1,7+2,79) "M 1.13</t>
  </si>
  <si>
    <t>2*(1,25+0,5+1,415+5,58+4,395+1,15)-1,1 "pod schodištěm vedle M 1.15</t>
  </si>
  <si>
    <t>2*(3,195+1,02+0,89)-3*0,7 "M 1.08</t>
  </si>
  <si>
    <t>2*(1,5*3,3+39,185+1,06)-(12*1,1+1,05+1,7+2*1,4+3,06+1,2) "M 2.01</t>
  </si>
  <si>
    <t>5*3,305+20,12+3,755+16,77+22,475+19,17+2*1,94+0,805+0,15*2*29+2*0,65*12+0,9+1,05-(4*0,9+1,24+1,45+5*1,1+1,55) "M 2.02, 2.09-10</t>
  </si>
  <si>
    <t>2*(1,7+1,75+1,425+1,745+2*0,66)-(6*0,7+2*0,8) "M 2.20, 2.29-34</t>
  </si>
  <si>
    <t>88,3+3,0+2*(1,37+0,7) "M 3.01</t>
  </si>
  <si>
    <t>6,45+5,835+3,23+3,82+2*4,15+1,25+1,65+2,365+0,4+2*1,25+2,18+2*(3,555+3,75+1,1+1,695+10,225+3,995)+2*(0,25+2*0,4+0,15)-9*0,8 "M 1.32-38</t>
  </si>
  <si>
    <t>1,1+2,1+0,35+3,995+3,39-(0,8+0,9) "M 1.39</t>
  </si>
  <si>
    <t>2*(4,25+3,865+2,39+1,25+1,5)+4,66+1,415+2,51+4,0+2*4,34+4,71+2*(2*0,25+3*0,45+0,2+0,4+0,6)-(2*0,6+0,7+9*0,8+2*0,9) "2. NP</t>
  </si>
  <si>
    <t>2*(5,4+0,65+1,2)+3,755+1,16+5,64+5,76+1,745+4,545+1,68+1,03+2,02+3,07+2,91+2,655+2,5+5,4+5,3+2*(0,4+0,45)-(3*0,7+1,31+5*0,8) "M 0.39-41, 44</t>
  </si>
  <si>
    <t>1,4+2,25+2*2,15+2*(0,6+1,95+2*1,1+2,095)+2*(2,3+1,355)+1,9+2,2+3,215+1,1+1,1-(5*0,7+3*0,8+1,1) "1. + 2. NP</t>
  </si>
  <si>
    <t>942</t>
  </si>
  <si>
    <t>771474132</t>
  </si>
  <si>
    <t>Montáž soklů z dlaždic keramických lepených cementovým flexibilním lepidlem schodišťových stupňovitých, výšky přes 65 do 90 mm</t>
  </si>
  <si>
    <t>1576854527</t>
  </si>
  <si>
    <t>https://podminky.urs.cz/item/CS_URS_2025_01/771474132</t>
  </si>
  <si>
    <t>2*19*(0,31+0,195)+2*(1,2+4*0,25) "1. PP schodiště z kamenné ul. do M 1.03</t>
  </si>
  <si>
    <t>4*2*(0,355+0,153) "M 0.14</t>
  </si>
  <si>
    <t>2*(1,1+4*0,24) "M 0.34</t>
  </si>
  <si>
    <t>2,05-1,395+2*3*0,17</t>
  </si>
  <si>
    <t>943</t>
  </si>
  <si>
    <t>59761184</t>
  </si>
  <si>
    <t>sokl keramický mrazuvzdorný povrch hladký/matný tl do 10mm výšky přes 65 do 90mm</t>
  </si>
  <si>
    <t>1606202161</t>
  </si>
  <si>
    <t>1340,955+53,669</t>
  </si>
  <si>
    <t>1394,624*1,1 'Přepočtené koeficientem množství</t>
  </si>
  <si>
    <t>944</t>
  </si>
  <si>
    <t>771531005</t>
  </si>
  <si>
    <t>Montáž podlah z dlaždic cihelných nebo portlandských tloušťky do 30 mm kladených do malty přes 19 do 22 ks/m2</t>
  </si>
  <si>
    <t>-382263472</t>
  </si>
  <si>
    <t>https://podminky.urs.cz/item/CS_URS_2025_01/771531005</t>
  </si>
  <si>
    <t>38,6-4,008 "M 0.10 úroveň +1,450</t>
  </si>
  <si>
    <t>945</t>
  </si>
  <si>
    <t>59631102</t>
  </si>
  <si>
    <t>dlažba ruční cihelná 200x200x30mm</t>
  </si>
  <si>
    <t>-353916435</t>
  </si>
  <si>
    <t xml:space="preserve">(34,592-9,425)/0,2/0,2  "M 0.10 zvýšená podlaha +1,450</t>
  </si>
  <si>
    <t>629,175*1,05 'Přepočtené koeficientem množství</t>
  </si>
  <si>
    <t>946</t>
  </si>
  <si>
    <t>59246202-1</t>
  </si>
  <si>
    <t>dlažba cihelná 200x200 - neoceňovat</t>
  </si>
  <si>
    <t>1014310533</t>
  </si>
  <si>
    <t>3,3*3,57*0,8 "použito 80% z M 3.10 zrušená místnost</t>
  </si>
  <si>
    <t>947</t>
  </si>
  <si>
    <t>771573810</t>
  </si>
  <si>
    <t>Demontáž podlah z dlaždic keramických lepených</t>
  </si>
  <si>
    <t>-784038093</t>
  </si>
  <si>
    <t>https://podminky.urs.cz/item/CS_URS_2025_01/771573810</t>
  </si>
  <si>
    <t>19,3+122,6+110,5+4,1+25,29+11,6+8,3+85,4+74,4+2,8+3,2+9,2+15,1+3,0+22,5 "skladba P01</t>
  </si>
  <si>
    <t>130,8+150,6+14,4+67,7+3,9*2*3,1+7,3+7,6+3,0+1,0 "2. NP skladba P01</t>
  </si>
  <si>
    <t>57,9+(1,0*(2,675+2,4)/2) "M 3.01 skladba P01, podesta schodiště</t>
  </si>
  <si>
    <t>3,1 "M 1.42</t>
  </si>
  <si>
    <t>14,3+4,8+2,7+4,3+7,3+11,3+11,4+5,3+2,6 "M 2,37, 40-42, 46-47, 50-52, 58</t>
  </si>
  <si>
    <t>50,1+47,1-(27,3+5,66+28,4) "M 1.44-47, 2.56-57</t>
  </si>
  <si>
    <t>skladba P19</t>
  </si>
  <si>
    <t>*62,1 "SO 03 1. PP</t>
  </si>
  <si>
    <t>948</t>
  </si>
  <si>
    <t>771574421</t>
  </si>
  <si>
    <t>Montáž podlah z dlaždic keramických lepených cementovým flexibilním lepidlem hladkých, tloušťky do 10 mm přes 35 do 45 ks/m2</t>
  </si>
  <si>
    <t>-703382927</t>
  </si>
  <si>
    <t>https://podminky.urs.cz/item/CS_URS_2025_01/771574421</t>
  </si>
  <si>
    <t>2*4,7*0,8+0,85*0,75+0,8*0,8 "1. PP schodiště z kamenné ul. - koruny schodišť. zdí, vstup z ul. Kamenné P01</t>
  </si>
  <si>
    <t>18,3+11,5+8,6+2,61*2,915-2,0*1,8+17,4+52,8+34,0+3,7+16,2+17,4+2,8+8,6+11,8+34,1+22,9+8,1+52,5+3,7+3,9+8,8+23,6+81,9+6,0+4,0+5,2 "skladba P02</t>
  </si>
  <si>
    <t>20,4+19,3+12,3 "skladba P05</t>
  </si>
  <si>
    <t xml:space="preserve">5,485 "M 0.23 vnitřní schodiště podesty </t>
  </si>
  <si>
    <t>19,3+122,6+110,5+4,1+17,4+11,6+8,3+85,4+74,4+2,8+3,2+9,2+15,1+3,0+22,5 "1. NP P01</t>
  </si>
  <si>
    <t>10,92 "pod schodištěm vedle M 1.15 P01</t>
  </si>
  <si>
    <t>130,8+150,6+14,4+67,7+3,9+3,1+7,3+7,6+3,0+1,0 "P01</t>
  </si>
  <si>
    <t>57,9 "M 3.01 skladba P01</t>
  </si>
  <si>
    <t>14,3+4,8+2,7+4,3+7,3+11,3+5,3+3,1 "SO B 2. NP skladba P01</t>
  </si>
  <si>
    <t>6,5 "1. NP p05</t>
  </si>
  <si>
    <t>184,0-6,5 "SO B 1. NP skladba P16</t>
  </si>
  <si>
    <t>62,2 "SO C 1. PP skladba P19</t>
  </si>
  <si>
    <t>8,3+4,9+4,1+9,2+4,1+2,0+3,4 "SO C 1. a 2. NP skladba P01</t>
  </si>
  <si>
    <t>949</t>
  </si>
  <si>
    <t>771574099R</t>
  </si>
  <si>
    <t>Zadláždění poklopu energokanálu ker. dlažbou, 600x900mm</t>
  </si>
  <si>
    <t>1090427823</t>
  </si>
  <si>
    <t>950</t>
  </si>
  <si>
    <t>1533758754</t>
  </si>
  <si>
    <t>1831,011+0,6*0,9</t>
  </si>
  <si>
    <t>1831,551*1,1 'Přepočtené koeficientem množství</t>
  </si>
  <si>
    <t>951</t>
  </si>
  <si>
    <t>771577211</t>
  </si>
  <si>
    <t>Montáž podlah z dlaždic keramických lepených cementovým flexibilním lepidlem Příplatek k cenám za plochu do 5 m2 jednotlivě</t>
  </si>
  <si>
    <t>-1104262030</t>
  </si>
  <si>
    <t>https://podminky.urs.cz/item/CS_URS_2025_01/771577211</t>
  </si>
  <si>
    <t>4,1+2,8+3,2+3,0+3,9+3,1+3,0+1,0 "P01</t>
  </si>
  <si>
    <t>2*1,8+3,7+2,8+3,7+3,9+4,0 "P02</t>
  </si>
  <si>
    <t>5,0+2,0+2,8+3,1 "B P16</t>
  </si>
  <si>
    <t xml:space="preserve">8,798+4,008 "1. PP schodiště z kamenné ul., </t>
  </si>
  <si>
    <t>5,485 "M 0.23 vnitřní schodiště podesty</t>
  </si>
  <si>
    <t>2,0+2,8+3,1+2,6 "SO B</t>
  </si>
  <si>
    <t>3,7+4,9+4,1+4,1+2,0+3,4 "SO C</t>
  </si>
  <si>
    <t>952</t>
  </si>
  <si>
    <t>771590099R</t>
  </si>
  <si>
    <t>Montáž zvukově izolačního panelu SDI lepením celoplošně pod dlažbu</t>
  </si>
  <si>
    <t>-905410037</t>
  </si>
  <si>
    <t>6,86 +2*1,7*0,178 "SO B M 2.46 zvýšená podlaha</t>
  </si>
  <si>
    <t>953</t>
  </si>
  <si>
    <t>28323099M</t>
  </si>
  <si>
    <t>zvukově izolační panel SDI pod dlažbu 600x1000x6mm</t>
  </si>
  <si>
    <t>943554464</t>
  </si>
  <si>
    <t>954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</si>
  <si>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</si>
  <si>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</si>
  <si>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179964389</t>
  </si>
  <si>
    <t>https://podminky.urs.cz/item/CS_URS_2025_01/998771123</t>
  </si>
  <si>
    <t>Podlahy z kamene</t>
  </si>
  <si>
    <t>955</t>
  </si>
  <si>
    <t>772421812</t>
  </si>
  <si>
    <t>Demontáž obkladu soklů z kamenných desek do suti lepených rovných</t>
  </si>
  <si>
    <t>1579493006</t>
  </si>
  <si>
    <t>https://podminky.urs.cz/item/CS_URS_2025_01/772421812</t>
  </si>
  <si>
    <t>2*(5,88+9,91)+1,68+1,175-(2,26+2,25) "M 0.27</t>
  </si>
  <si>
    <t>956</t>
  </si>
  <si>
    <t>772521812</t>
  </si>
  <si>
    <t>Demontáž dlažby z kamene do suti z měkkých kamenů lepených</t>
  </si>
  <si>
    <t>-1501507375</t>
  </si>
  <si>
    <t>https://podminky.urs.cz/item/CS_URS_2025_01/772521812</t>
  </si>
  <si>
    <t>5,88*9,91+2,01*(1,68+1,175)/2-(1,5*5,125+1,2*1,5) "M 0.27</t>
  </si>
  <si>
    <t>957</t>
  </si>
  <si>
    <t>772591922</t>
  </si>
  <si>
    <t>Dlažby z kamene oprava - ostatní práce nátěr impregnační a zpevňující</t>
  </si>
  <si>
    <t>1395930730</t>
  </si>
  <si>
    <t>https://podminky.urs.cz/item/CS_URS_2025_01/772591922</t>
  </si>
  <si>
    <t>958</t>
  </si>
  <si>
    <t>772991511</t>
  </si>
  <si>
    <t>Dlažby z kamene - ostatní práce kamenické opracování pemrlováním povrchu tvrdého kamene</t>
  </si>
  <si>
    <t>2032431708</t>
  </si>
  <si>
    <t>https://podminky.urs.cz/item/CS_URS_2025_01/772991511</t>
  </si>
  <si>
    <t>1,6*19*(0,31+0,195)+1,76*(1,2+0,15)-0,6*0,8 "1. PP schodiště z kamenné ul. M45 vč. vstupní podesty a schodů</t>
  </si>
  <si>
    <t>4*2,65*(0,3+0,153) "M 0.14 schodiště</t>
  </si>
  <si>
    <t>959</t>
  </si>
  <si>
    <t>998772122</t>
  </si>
  <si>
    <t>Přesun hmot pro kamenné dlažby, obklady schodišťových stupňů a soklů stanovený z hmotnosti přesunovaného materiálu vodorovná dopravní vzdálenost do 50 m ruční (bez užití mechanizace) v objektech výšky přes 6 do 12 m</t>
  </si>
  <si>
    <t>1608417073</t>
  </si>
  <si>
    <t>https://podminky.urs.cz/item/CS_URS_2025_01/998772122</t>
  </si>
  <si>
    <t>Podlahy z litého teraca</t>
  </si>
  <si>
    <t>960</t>
  </si>
  <si>
    <t>773993901</t>
  </si>
  <si>
    <t>Údržba podlah z litého teraca broušení stávající podlahy</t>
  </si>
  <si>
    <t>-920424609</t>
  </si>
  <si>
    <t>https://podminky.urs.cz/item/CS_URS_2025_01/773993901</t>
  </si>
  <si>
    <t>13,175+1,25*(3,65+3,3) "SO B obě schodiště</t>
  </si>
  <si>
    <t>(6,995+2,415)*1,25+1,25*(4,325+2*0,325+4,41+1,165+2,5+1,9+1,1+1,0) "SO C schodiště</t>
  </si>
  <si>
    <t>961</t>
  </si>
  <si>
    <t>773993903</t>
  </si>
  <si>
    <t>Údržba podlah z litého teraca hloubkové čištění</t>
  </si>
  <si>
    <t>13080282</t>
  </si>
  <si>
    <t>https://podminky.urs.cz/item/CS_URS_2025_01/773993903</t>
  </si>
  <si>
    <t>962</t>
  </si>
  <si>
    <t>773993905</t>
  </si>
  <si>
    <t>Údržba podlah z litého teraca ošetření polymerním voskem</t>
  </si>
  <si>
    <t>441313954</t>
  </si>
  <si>
    <t>https://podminky.urs.cz/item/CS_URS_2025_01/773993905</t>
  </si>
  <si>
    <t>963</t>
  </si>
  <si>
    <t>773993907</t>
  </si>
  <si>
    <t>Údržba podlah z litého teraca impregnace</t>
  </si>
  <si>
    <t>-989555843</t>
  </si>
  <si>
    <t>https://podminky.urs.cz/item/CS_URS_2025_01/773993907</t>
  </si>
  <si>
    <t>964</t>
  </si>
  <si>
    <t>998773122</t>
  </si>
  <si>
    <t>Přesun hmot pro podlahy teracové lité stanovený z hmotnosti přesunovaného materiálu vodorovná dopravní vzdálenost do 50 m ruční (bez užití mechanizace) v objektech výšky přes 6 do 12 m</t>
  </si>
  <si>
    <t>-1074528535</t>
  </si>
  <si>
    <t>https://podminky.urs.cz/item/CS_URS_2025_01/998773122</t>
  </si>
  <si>
    <t>Podlahy skládané</t>
  </si>
  <si>
    <t>965</t>
  </si>
  <si>
    <t>775111116</t>
  </si>
  <si>
    <t>Příprava podkladu skládaných podlah a stěn broušení podlah stávajícího podkladu pro odstranění lepidla (po starých krytinách)</t>
  </si>
  <si>
    <t>-737062722</t>
  </si>
  <si>
    <t>https://podminky.urs.cz/item/CS_URS_2025_01/775111116</t>
  </si>
  <si>
    <t>17,7+17,9+17,6+18,7+22,2+15,4+33,0+55,1+22,0+34,6+30,7+19,4+16,7+19,0+2,8+7,2+8,5+13,6+60,0 "skladba P03</t>
  </si>
  <si>
    <t>174,8 "skladba P08</t>
  </si>
  <si>
    <t>27,3 "skladba P09</t>
  </si>
  <si>
    <t>9,0+17,2+11,4+5,1 "2. NP skladba P03, P06</t>
  </si>
  <si>
    <t>27,3+5,42+28,4 "M 1.47-48, 2.57</t>
  </si>
  <si>
    <t>966</t>
  </si>
  <si>
    <t>775111117</t>
  </si>
  <si>
    <t>Příprava podkladu skládaných podlah a stěn broušení podlah stávajícího podkladu pro odstranění nerovností (diamantovým kotoučem)</t>
  </si>
  <si>
    <t>-1271299056</t>
  </si>
  <si>
    <t>https://podminky.urs.cz/item/CS_URS_2025_01/775111117</t>
  </si>
  <si>
    <t>59,6+69,9 "1. NP skladba P06</t>
  </si>
  <si>
    <t>967</t>
  </si>
  <si>
    <t>775111311</t>
  </si>
  <si>
    <t>Příprava podkladu skládaných podlah a stěn vysátí podlah</t>
  </si>
  <si>
    <t>-2091803097</t>
  </si>
  <si>
    <t>https://podminky.urs.cz/item/CS_URS_2025_01/775111311</t>
  </si>
  <si>
    <t>Poznámka k položce:_x000d_
vysátí po každém broušení</t>
  </si>
  <si>
    <t>174,8 "M 0.29 skladba P08</t>
  </si>
  <si>
    <t>68,86 "M 0.30 skladba P14</t>
  </si>
  <si>
    <t>142,5 "skladba P03</t>
  </si>
  <si>
    <t xml:space="preserve">165,4 "skladba P04 </t>
  </si>
  <si>
    <t>136,423 "skladba P06</t>
  </si>
  <si>
    <t>26,6 "skladba P07</t>
  </si>
  <si>
    <t>26,335 "M 1.02 schodiště do 2. NP</t>
  </si>
  <si>
    <t>22,61 "M 1.03 schodiště do 2. NP</t>
  </si>
  <si>
    <t>289,6 "skladba P03</t>
  </si>
  <si>
    <t xml:space="preserve">246,8 "skladba P04 </t>
  </si>
  <si>
    <t>14,6 "skladba P11</t>
  </si>
  <si>
    <t>2,494 "M 2.09 schody výstup do 2.03 skladba P11</t>
  </si>
  <si>
    <t>15,446 "M 2.01 schodiště do 3. NP</t>
  </si>
  <si>
    <t xml:space="preserve">135,0 "východní křídlo skladba P04 </t>
  </si>
  <si>
    <t>9,0+17,2+11,4+11,4+5,1 "2. NP skladba P03, P06, P17</t>
  </si>
  <si>
    <t>27,3+28,4 "M 1.48, 2.57 skladby P09</t>
  </si>
  <si>
    <t>1577,268*2 'Přepočtené koeficientem množství</t>
  </si>
  <si>
    <t>968</t>
  </si>
  <si>
    <t>775111411</t>
  </si>
  <si>
    <t>Příprava podkladu skládaných podlah a stěn montáž dilatační pásky podlah</t>
  </si>
  <si>
    <t>1216859174</t>
  </si>
  <si>
    <t>https://podminky.urs.cz/item/CS_URS_2025_01/775111411</t>
  </si>
  <si>
    <t>1088,836 "viz mtž. obvodové lišty</t>
  </si>
  <si>
    <t>969</t>
  </si>
  <si>
    <t>28616320</t>
  </si>
  <si>
    <t>pás dilatační okrajový extrud PE samolepicí</t>
  </si>
  <si>
    <t>-527743759</t>
  </si>
  <si>
    <t>1088,836*1,1 'Přepočtené koeficientem množství</t>
  </si>
  <si>
    <t>970</t>
  </si>
  <si>
    <t>775141114</t>
  </si>
  <si>
    <t>Příprava podkladu skládaných podlah a stěn vyrovnání samonivelační stěrkou podlah min.pevnosti 20 MPa, tloušťky přes 8 do 10 mm</t>
  </si>
  <si>
    <t>-1135357012</t>
  </si>
  <si>
    <t>https://podminky.urs.cz/item/CS_URS_2025_01/775141114</t>
  </si>
  <si>
    <t>Poznámka k položce:_x000d_
po každém broušení</t>
  </si>
  <si>
    <t>907,483+55,7 "viz montáž vlysových a laminátových podlah</t>
  </si>
  <si>
    <t>971</t>
  </si>
  <si>
    <t>775145811</t>
  </si>
  <si>
    <t>Demontáž ostatních prvků skládaných podlah podložek a parozábran volně položených</t>
  </si>
  <si>
    <t>-2095349194</t>
  </si>
  <si>
    <t>https://podminky.urs.cz/item/CS_URS_2025_01/775145811</t>
  </si>
  <si>
    <t>2*9,65*(24,405-6,6) "M 0.29 separační + izolační folie</t>
  </si>
  <si>
    <t>972</t>
  </si>
  <si>
    <t>775411810</t>
  </si>
  <si>
    <t>Demontáž soklíků nebo lišt dřevěných do suti přibíjených</t>
  </si>
  <si>
    <t>-817386585</t>
  </si>
  <si>
    <t>https://podminky.urs.cz/item/CS_URS_2025_01/775411810</t>
  </si>
  <si>
    <t>2*(7,145+16,5+4*0,9+4*0,7+1,2+1,0+2*4,7+3,4+0,4+2*0,55+0,9+1,8+0,65+2*(1,1+1,0+5*4,7))-(1,4+2*1,3+2*1,1) "M 1.04, 1.16-17 skladba P04</t>
  </si>
  <si>
    <t>2*(7,46+14,9+6*0,7+3,685+2*0,6+2*0,85)+3,61+3,72-2*(1,1+0,9+1,6) "M 2.05, 2.12-13 skladba P04</t>
  </si>
  <si>
    <t>2*(3,4+3,6+2,92+6,42+5*3,6+5*(0,75+1,0)+0,6+0,4+0,75)+3,285+3,405-(4*1,1+1,105+1,7+1,15) "M 2.14-15, 2.18, 2.27-28 skladba P04</t>
  </si>
  <si>
    <t>4,19+1,25+3,69+2*3,3 "promítací kabina</t>
  </si>
  <si>
    <t>2*(3,61+3,45+2*4,5+3,7+3,5+4,05+6,425+8*3,7+8*0,75+0,65)-8*1,0 "M 3.02-09 skladba P04</t>
  </si>
  <si>
    <t>4,7+3,88+0,95+1,42+0,67+0,62+1,415+0,735+1,15+2,615+4*0,35+2*0,2+2*(3,75+3,8+0,15)-3*0,8 "M 2.38-39 skladba P04</t>
  </si>
  <si>
    <t>5,59+6,2+3,47+3,49+5,575+4,655+5,2+5,295+2*(3*0,4+2*0,25)-4*0,8 "M 2.48-49 skladba P04</t>
  </si>
  <si>
    <t>2*(4,6+3,715+2*0,25)-0,8 "M 2.44</t>
  </si>
  <si>
    <t>2*5,4+2,5+2,655-0,8+2*2,12+2,3 "M 0.40, 1.47 (na PVC)</t>
  </si>
  <si>
    <t>973</t>
  </si>
  <si>
    <t>775413401</t>
  </si>
  <si>
    <t>Montáž lišty obvodové lepené</t>
  </si>
  <si>
    <t>457398740</t>
  </si>
  <si>
    <t>https://podminky.urs.cz/item/CS_URS_2025_01/775413401</t>
  </si>
  <si>
    <t>2*(9,65+24,405-6,6-1,4+0,6)-(2*1,8+2,0) "M 0.29</t>
  </si>
  <si>
    <t>4*1,4+6,29+2,6+0,6+8,0+2,9+0,55+2,75+2,845+2*2*(0,8+3*0,18) "M 0.30 jeviště vč. schodů</t>
  </si>
  <si>
    <t>2*(2,75+2,65+3,11+3*0,85+0,15+0,465+3*0,5+0,3)-(2*0,8+2*1,04) "M 1.09-11 skladba P03</t>
  </si>
  <si>
    <t>2*(7,145+16,5+4*0,9+4*0,7+1,2+1,0)-(1,4+2*1,3) "M 1.04 skladba P04</t>
  </si>
  <si>
    <t>2*(3,1+0,7+0,2+3*3,4+2*0,55+0,4+2*(0,45+0,49)+2,77+6,15+0,5+6*0,9+0,7+6*1,1+6*4,7)-6*1,1 "M 1.15-20</t>
  </si>
  <si>
    <t>2*(5,865+9,72+0,7+0,75+0,58+2*0,3+0,2)+2,05+2,0+0,7+1,2+1,575+2,8+0,83+0,93+0,65+2,355+1,635+2,15+2,5+2*0,335+7,3+1,617-(2*2,25+3*1,0+2*0,8)"M 1.28-29</t>
  </si>
  <si>
    <t>1,45+1,97+1,87+0,76+7,45+2,525+2,045+5,24+1,15+6,115+3,75+3,8+14,2+6,24+1,5+4*9,615+6*0,3-0,8 "M 1.30</t>
  </si>
  <si>
    <t xml:space="preserve">154,435+2*0,9 "viz dmtž lišty skladba P04 </t>
  </si>
  <si>
    <t xml:space="preserve">2*(5,85+3,55+5*0,7+3*0,5+0,6+7,48+3,64+2*(0,5+0,85)+0,4)+9,35+8,7+6,0-(5*1,1+1,55) "M 2.06-08, 2.11 skladba P03 </t>
  </si>
  <si>
    <t xml:space="preserve">2*(3,6+3,34+3,56+3*1,1+3*0,75+3*4,8+3,815+4,655+2*0,75+2,815+3,705+0,57+0,7+0,75+0,6)-(4*1,1+1,2+1,51) "M 2.16-17, 2.19, 2.21-25 skladba P03 </t>
  </si>
  <si>
    <t>2*(2,4+4,95+1,75+0,805)-(1,6+0,7+1,415) "M 2.03-04 P11</t>
  </si>
  <si>
    <t>2*(3,61+3,45+2*4,5+3,7+3,5+4,05+6,425+8*3,7+8*0,75+0,65+0,4)-8*1,0 "M 3.02-09 skladba P04</t>
  </si>
  <si>
    <t>32,955+39,675 "2. NP skladba P04</t>
  </si>
  <si>
    <t>16,83+2*(2,3+3,755)+2,709+3,7+3,71+3,21+2*(2*0,2+0,45)-0,9 "2. NP skladba P03</t>
  </si>
  <si>
    <t>5,315+5,585+4,825+5,015+5,32+5,74+5,005+5,2+2*(3*0,3+5*0,2)-2*0,8 "M 1.48, 2.57 skladby P09</t>
  </si>
  <si>
    <t>974</t>
  </si>
  <si>
    <t>61418101</t>
  </si>
  <si>
    <t>lišta podlahová dřevěná dub 8x35mm</t>
  </si>
  <si>
    <t>-1375939383</t>
  </si>
  <si>
    <t>1088,836*1,08 'Přepočtené koeficientem množství</t>
  </si>
  <si>
    <t>975</t>
  </si>
  <si>
    <t>775469113</t>
  </si>
  <si>
    <t>Montáž lišty schodové lepené</t>
  </si>
  <si>
    <t>-250111393</t>
  </si>
  <si>
    <t>https://podminky.urs.cz/item/CS_URS_2025_01/775469113</t>
  </si>
  <si>
    <t>6,83+2*0,8 "M 0.30 hrana jeviště</t>
  </si>
  <si>
    <t>1,65+0,335+0,46+2*1,22+1,165+2*0,3+0,8+2*0,865+0,3 "M 1.29</t>
  </si>
  <si>
    <t>6*(9,615+0,3)+1,925+4,6+0,75+1,3 "M 1.30</t>
  </si>
  <si>
    <t>4*1,3 "M 2.03-04</t>
  </si>
  <si>
    <t>976</t>
  </si>
  <si>
    <t>61418001M</t>
  </si>
  <si>
    <t>lišta hrana dřevěná dub 30x30mm</t>
  </si>
  <si>
    <t>1043138974</t>
  </si>
  <si>
    <t>91,175*1,1 'Přepočtené koeficientem množství</t>
  </si>
  <si>
    <t>977</t>
  </si>
  <si>
    <t>775511611</t>
  </si>
  <si>
    <t>Podlahy vlysové masivní lepené rybinový, řemenový, průpletový vzor s tmelením a broušením, bez povrchové úpravy a olištování z vlysů tl. do 22 mm šířky přes 60 do 70 mm, délky přes 400 do 500 mm dub, třída I</t>
  </si>
  <si>
    <t>-500481754</t>
  </si>
  <si>
    <t>https://podminky.urs.cz/item/CS_URS_2025_01/775511611</t>
  </si>
  <si>
    <t>67,6+2*1,4*3*0,15 "M 0.30 vč. obložení schodů skladba P14</t>
  </si>
  <si>
    <t>17,7+17,9+17,6+18,7+22,2+15,4+33,0 "skladba P 03</t>
  </si>
  <si>
    <t>59,6+69,9+6*9,615*0,12 "skladba P06</t>
  </si>
  <si>
    <t>55,1+22,0+34,6+30,7+19,4+16,7+19,0+2,8+7,2+8,5+13,6+60,0 "2. NP skladba P03</t>
  </si>
  <si>
    <t>3,4+11,2 "M 2.03-04 skladba P11</t>
  </si>
  <si>
    <t>978</t>
  </si>
  <si>
    <t>775511800</t>
  </si>
  <si>
    <t>Demontáž podlah vlysových do suti s lištami lepených</t>
  </si>
  <si>
    <t>2114292939</t>
  </si>
  <si>
    <t>https://podminky.urs.cz/item/CS_URS_2025_01/775511800</t>
  </si>
  <si>
    <t>17,7+17,9+17,6+18,7+22,2+15,4+33,0+0,15*(4*1,2+2,4) "1. NP skladba P 03</t>
  </si>
  <si>
    <t>9,0+17,2+11,4 "M 2.43-45 skladba P03, P17</t>
  </si>
  <si>
    <t>979</t>
  </si>
  <si>
    <t>775541151</t>
  </si>
  <si>
    <t>Montáž podlah plovoucích z velkoplošných lamel dýhovaných a laminovaných bez podložky, spojovaných zaklapnutím</t>
  </si>
  <si>
    <t>-1119252963</t>
  </si>
  <si>
    <t>https://podminky.urs.cz/item/CS_URS_2025_01/775541151</t>
  </si>
  <si>
    <t>27,3+28,4 "M 1.47, 2.57 skladba P09</t>
  </si>
  <si>
    <t>980</t>
  </si>
  <si>
    <t>61198018</t>
  </si>
  <si>
    <t>podlaha plovoucí laminátová spoj zaklapnutím V spára tř 32 tl 8mm</t>
  </si>
  <si>
    <t>916651764</t>
  </si>
  <si>
    <t>55,7*1,08 'Přepočtené koeficientem množství</t>
  </si>
  <si>
    <t>981</t>
  </si>
  <si>
    <t>775541191</t>
  </si>
  <si>
    <t>Montáž podlah plovoucích z velkoplošných lamel dýhovaných a laminovaných bez podložky, spojovaných Příplatek k cenám za lepení k podkladu</t>
  </si>
  <si>
    <t>726558984</t>
  </si>
  <si>
    <t>https://podminky.urs.cz/item/CS_URS_2025_01/775541191</t>
  </si>
  <si>
    <t>982</t>
  </si>
  <si>
    <t>775541811</t>
  </si>
  <si>
    <t>Demontáž plovoucích podlah laminátových, dýhovaných, vinylových ap. lepených</t>
  </si>
  <si>
    <t>1201612673</t>
  </si>
  <si>
    <t>https://podminky.urs.cz/item/CS_URS_2025_01/775541811</t>
  </si>
  <si>
    <t>9,65*(19,3-1,5) "M 0.29</t>
  </si>
  <si>
    <t>983</t>
  </si>
  <si>
    <t>775591311</t>
  </si>
  <si>
    <t>Skládané podlahy - ostatní práce lakování jednotlivé operace základní lak</t>
  </si>
  <si>
    <t>1489747741</t>
  </si>
  <si>
    <t>https://podminky.urs.cz/item/CS_URS_2025_01/775591311</t>
  </si>
  <si>
    <t>907,483+11,572 "nové podlahy + obklad podstupnic</t>
  </si>
  <si>
    <t>984</t>
  </si>
  <si>
    <t>775591314</t>
  </si>
  <si>
    <t>Skládané podlahy - ostatní práce lakování jednotlivé operace vrchní lak pro velmi vysokou zátěž (schodiště, taneční sály, restaurace apod.)</t>
  </si>
  <si>
    <t>-741500917</t>
  </si>
  <si>
    <t>https://podminky.urs.cz/item/CS_URS_2025_01/775591314</t>
  </si>
  <si>
    <t xml:space="preserve">Poznámka k položce:_x000d_
2x lakování </t>
  </si>
  <si>
    <t>919,055 "viz základní lakování</t>
  </si>
  <si>
    <t>919,055*2 'Přepočtené koeficientem množství</t>
  </si>
  <si>
    <t>985</t>
  </si>
  <si>
    <t>775591316</t>
  </si>
  <si>
    <t>Skládané podlahy - ostatní práce lakování jednotlivé operace mezibroušení mezi vrstvami laku</t>
  </si>
  <si>
    <t>1701121293</t>
  </si>
  <si>
    <t>https://podminky.urs.cz/item/CS_URS_2025_01/775591316</t>
  </si>
  <si>
    <t xml:space="preserve">Poznámka k položce:_x000d_
2x broušení _x000d_
</t>
  </si>
  <si>
    <t>986</t>
  </si>
  <si>
    <t>775591905</t>
  </si>
  <si>
    <t>Ostatní práce při opravách dřevěných podlah tmelení celoplošné, podlah vlysových, parketových</t>
  </si>
  <si>
    <t>161857368</t>
  </si>
  <si>
    <t>https://podminky.urs.cz/item/CS_URS_2025_01/775591905</t>
  </si>
  <si>
    <t>2*165,4 "skladba P04 tmelení 2x</t>
  </si>
  <si>
    <t>136,423+7,209 "skladba P06</t>
  </si>
  <si>
    <t>26,6+0,609 "skladba P07</t>
  </si>
  <si>
    <t>2*26,335 "M 1.02 schodiště do 2. NP 2x tmelení</t>
  </si>
  <si>
    <t>2*22,61 "M 1.03 schodiště do 2. NP 2x tmelení</t>
  </si>
  <si>
    <t>55,1+22,0+34,6+30,7+19,4+16,7+19,0+2,8+7,2+8,5+13,6+60,0 "skladba P03</t>
  </si>
  <si>
    <t>2*(111,8+15,2+14,8+18,7+17,5+20,6+17,5+30,7) "skladba P04 2x tmelení</t>
  </si>
  <si>
    <t>1,45*(3*0,36+4*0,16) "M 2.09 schody výstup do 2.03 skladba P11</t>
  </si>
  <si>
    <t>2*15,446 "M 2.01 schodiště do 3. NP P04 2x tmelení</t>
  </si>
  <si>
    <t>2*135,0 "M 3.02-09 skladba P04 tmelení 2x</t>
  </si>
  <si>
    <t>2*(21,2+14,3+20,9+26,6) "skladba P04 2x tmelení</t>
  </si>
  <si>
    <t>987</t>
  </si>
  <si>
    <t>775591912</t>
  </si>
  <si>
    <t>Ostatní práce při opravách dřevěných podlah broušení podlah vlysových, palubkových, parketových nebo mozaikových jednotlivé operace střední</t>
  </si>
  <si>
    <t>-671215711</t>
  </si>
  <si>
    <t>https://podminky.urs.cz/item/CS_URS_2025_01/775591912</t>
  </si>
  <si>
    <t xml:space="preserve">Poznámka k položce:_x000d_
2x broušení </t>
  </si>
  <si>
    <t>skladba P04</t>
  </si>
  <si>
    <t xml:space="preserve">165,4 "1. NP </t>
  </si>
  <si>
    <t xml:space="preserve">246,8 "2. NP </t>
  </si>
  <si>
    <t xml:space="preserve">135,0 "3. NP </t>
  </si>
  <si>
    <t>15,446 "M 2.01 schodiště do 3. NP4</t>
  </si>
  <si>
    <t>2*21,2+14,3+20,9+26,6 "2.NP</t>
  </si>
  <si>
    <t>715,791*2 'Přepočtené koeficientem množství</t>
  </si>
  <si>
    <t>988</t>
  </si>
  <si>
    <t>775591913</t>
  </si>
  <si>
    <t>Ostatní práce při opravách dřevěných podlah broušení podlah vlysových, palubkových, parketových nebo mozaikových jednotlivé operace jemné</t>
  </si>
  <si>
    <t>-1257201218</t>
  </si>
  <si>
    <t>https://podminky.urs.cz/item/CS_URS_2025_01/775591913</t>
  </si>
  <si>
    <t>989</t>
  </si>
  <si>
    <t>775591920</t>
  </si>
  <si>
    <t>Ostatní práce při opravách dřevěných podlah dokončovací vysátí</t>
  </si>
  <si>
    <t>435791948</t>
  </si>
  <si>
    <t>https://podminky.urs.cz/item/CS_URS_2025_01/775591920</t>
  </si>
  <si>
    <t>907,483+715,791 "všechny dřevěné podlahy</t>
  </si>
  <si>
    <t>990</t>
  </si>
  <si>
    <t>775591921</t>
  </si>
  <si>
    <t>Ostatní práce při opravách dřevěných podlah lakování jednotlivé operace základní lak</t>
  </si>
  <si>
    <t>1810184238</t>
  </si>
  <si>
    <t>https://podminky.urs.cz/item/CS_URS_2025_01/775591921</t>
  </si>
  <si>
    <t xml:space="preserve">165,4 "1. NP skladba P04 </t>
  </si>
  <si>
    <t>246,8 "2. NP skladba P04</t>
  </si>
  <si>
    <t xml:space="preserve">135,0 "3. NP skladba P04 </t>
  </si>
  <si>
    <t>2*21,2+14,3+20,9+26,6 "SO B 2.NP</t>
  </si>
  <si>
    <t>991</t>
  </si>
  <si>
    <t>775591924</t>
  </si>
  <si>
    <t>Ostatní práce při opravách dřevěných podlah lakování jednotlivé operace vrchní lak pro velmi vysokou zátěž (schodiště, taneční sály, restaurace apod.)</t>
  </si>
  <si>
    <t>29763345</t>
  </si>
  <si>
    <t>https://podminky.urs.cz/item/CS_URS_2025_01/775591924</t>
  </si>
  <si>
    <t>992</t>
  </si>
  <si>
    <t>775611099R</t>
  </si>
  <si>
    <t>Montáž obkladů dřevěných lepených na podstupnice rybinový, řemenový nebo průpletový vzor s tmelením a broušením, bez povrchové úpravy tl. do 22 mm šířky přes 60 do 70 mm délky přes 400 do 500 mm</t>
  </si>
  <si>
    <t>-1679129843</t>
  </si>
  <si>
    <t>6*1,4*0,15 "M 0.30 schody na jeviště</t>
  </si>
  <si>
    <t>0,3*(0,865+1,165) "M 1.29 P07 schody velín</t>
  </si>
  <si>
    <t>6*9,615*0,12+1,3*0,22 "M 1.30 skladba P06 schody hlediště balkón - podstupnice</t>
  </si>
  <si>
    <t>1,45*(3*0,36+4*0,16) "M 2.09 výstup do 2.03 skladba P11</t>
  </si>
  <si>
    <t>993</t>
  </si>
  <si>
    <t>61192574</t>
  </si>
  <si>
    <t>vlysy parketové š 70mm nad dl 300mm I třída dub</t>
  </si>
  <si>
    <t>397033569</t>
  </si>
  <si>
    <t>9,078*1,15 'Přepočtené koeficientem množství</t>
  </si>
  <si>
    <t>994</t>
  </si>
  <si>
    <t>998775112</t>
  </si>
  <si>
    <t>Přesun hmot pro podlahy skládané stanovený z hmotnosti přesunovaného materiálu vodorovná dopravní vzdálenost do 50 m s omezením mechanizace v objektech výšky přes 6 do 12 m</t>
  </si>
  <si>
    <t>-1894723904</t>
  </si>
  <si>
    <t>https://podminky.urs.cz/item/CS_URS_2025_01/998775112</t>
  </si>
  <si>
    <t>Podlahy povlakové</t>
  </si>
  <si>
    <t>995</t>
  </si>
  <si>
    <t>776111411</t>
  </si>
  <si>
    <t>Příprava podkladu povlakových podlah a stěn montáž dilatační pásky podlah</t>
  </si>
  <si>
    <t>1796316241</t>
  </si>
  <si>
    <t>https://podminky.urs.cz/item/CS_URS_2025_01/776111411</t>
  </si>
  <si>
    <t>4*1,4+6,29+2,6+0,6+8,0+2,9+0,55+2,75+2,845 "M 0.30 jeviště</t>
  </si>
  <si>
    <t>996</t>
  </si>
  <si>
    <t>-532283921</t>
  </si>
  <si>
    <t>32,135*1,02 'Přepočtené koeficientem množství</t>
  </si>
  <si>
    <t>776201811</t>
  </si>
  <si>
    <t>Demontáž povlakových podlahovin lepených ručně bez podložky</t>
  </si>
  <si>
    <t>617418880</t>
  </si>
  <si>
    <t>https://podminky.urs.cz/item/CS_URS_2025_01/776201811</t>
  </si>
  <si>
    <t>3,9+8,77+23,6 "M 0.31-33</t>
  </si>
  <si>
    <t>2,1*(2,85+0,89) "M 1.03</t>
  </si>
  <si>
    <t>29,05 "M 1.09</t>
  </si>
  <si>
    <t>18,7+15,4+33,0/2+1,115*(1,8+1,2)/2+0,15*(2*1,2+2,4) "M 1.15, část 1.16, 1.19,1.20</t>
  </si>
  <si>
    <t>138,71 "M 1.28 koberec</t>
  </si>
  <si>
    <t>28,84+69,9+6*9,615*0,12 "M 1.29-1.30 PVC</t>
  </si>
  <si>
    <t>28,69+3,4+11,2 "M 2.02(část), 03-04 koberec</t>
  </si>
  <si>
    <t>28,43+82,92+15,45+13,6-2,8*0,9+60,0 "M 2.06, 2.10-11 2.21-25</t>
  </si>
  <si>
    <t>17,5+30,7 "M 2.27-28 PVC</t>
  </si>
  <si>
    <t>6,54+5,1*3,995 "M 1.34 PVC, 1.37 koberec</t>
  </si>
  <si>
    <t>14,3+9,0+17,2+11,4 "M 2.37,43-45</t>
  </si>
  <si>
    <t>13,8+15,0+27,3+5,42+5,005*2,0 "M 0.40-41, 1.47-48, 2.57</t>
  </si>
  <si>
    <t>776201814</t>
  </si>
  <si>
    <t>Demontáž povlakových podlahovin volně položených podlepených páskou</t>
  </si>
  <si>
    <t>376728026</t>
  </si>
  <si>
    <t>https://podminky.urs.cz/item/CS_URS_2025_01/776201814</t>
  </si>
  <si>
    <t xml:space="preserve">3,1*2,42+1,8*2,86+16,44-(2,65*(1,2+0,61))+27,87+14,7+21,28+32,38+35,0 "M 0.09, 0.17, 0.20, 0.14-15, 0.24-25, 0.35 </t>
  </si>
  <si>
    <t>17,6 "M 1.11</t>
  </si>
  <si>
    <t>19,4+16,7 "M 2.16-17 koberec</t>
  </si>
  <si>
    <t>3,3*4,19+0,75*1,0 "2. NP promítací kabina</t>
  </si>
  <si>
    <t>3,3*4,95 "obj. A M 3.10 zrušená místnost</t>
  </si>
  <si>
    <t>2,7*3,3+1,7*3,995+3,3*(1,1+2,0)/2+2,0*0,7/2 "část M 1.38, 39 PVC</t>
  </si>
  <si>
    <t>2,55*1,2 "M 2.51</t>
  </si>
  <si>
    <t>999</t>
  </si>
  <si>
    <t>776211111</t>
  </si>
  <si>
    <t>Montáž textilních podlahovin lepením pásů standardních</t>
  </si>
  <si>
    <t>1452515496</t>
  </si>
  <si>
    <t>https://podminky.urs.cz/item/CS_URS_2025_01/776211111</t>
  </si>
  <si>
    <t>9,0+17,2+11,4 "SO B M 2.43-45</t>
  </si>
  <si>
    <t>1000</t>
  </si>
  <si>
    <t>69751062</t>
  </si>
  <si>
    <t>koberec zátěžový vpichovaný vlákno 100% PA, třída zátěže 33, útlum 23dB, hm 750g/m2</t>
  </si>
  <si>
    <t>284218729</t>
  </si>
  <si>
    <t>37,6*1,1 'Přepočtené koeficientem množství</t>
  </si>
  <si>
    <t>1001</t>
  </si>
  <si>
    <t>776301811</t>
  </si>
  <si>
    <t>Demontáž povlakových podlahovin ze schodišťových stupňů bez podložky</t>
  </si>
  <si>
    <t>1370251597</t>
  </si>
  <si>
    <t>https://podminky.urs.cz/item/CS_URS_2025_01/776301811</t>
  </si>
  <si>
    <t>2,65*(1,2+0,61) "M 0.14</t>
  </si>
  <si>
    <t>11,937/0,3 "M 0.32 schodiště do 1. NP</t>
  </si>
  <si>
    <t>1,65*(0,54+0,35) "M 0.33</t>
  </si>
  <si>
    <t>0,95*(8*0,3+9*0,15) "M 1.30/27</t>
  </si>
  <si>
    <t>4*1,3+2*1,48+3*2,8+7*4,2+2*5,9 "M 2.03-04, 2.24-25</t>
  </si>
  <si>
    <t>1,25*20 "schodiště z průjezdu</t>
  </si>
  <si>
    <t>1002</t>
  </si>
  <si>
    <t>776410811</t>
  </si>
  <si>
    <t>Demontáž soklíků nebo lišt pryžových nebo plastových</t>
  </si>
  <si>
    <t>-186483990</t>
  </si>
  <si>
    <t>https://podminky.urs.cz/item/CS_URS_2025_01/776410811</t>
  </si>
  <si>
    <t>2*(2*0,65+3,1+0,7+0,35+1,2+3,4+2*(0,45+0,49)+2,77+6,15+0,9+5*1,15+0,7+5*1,1+5*4,7)-5*1,1 "M 1.15-16, 1.18-20</t>
  </si>
  <si>
    <t>4,85+6,0+4,2+2*(8,5+3,6+2*0,65+0,5+0,6+11,5+2*3,6+3,64+3*0,6+0,85+6*0,15)+2*(3,77+4,2+0,85+0,7)-(3*1,1+3*0,8+1,55) "M 2.02(část),2.06,2.10-11, 2.21-23</t>
  </si>
  <si>
    <t>2*(2,0+5,005) "M 2.57</t>
  </si>
  <si>
    <t>1003</t>
  </si>
  <si>
    <t>776430811</t>
  </si>
  <si>
    <t>Demontáž soklíků nebo lišt hran schodišťových</t>
  </si>
  <si>
    <t>1852989949</t>
  </si>
  <si>
    <t>https://podminky.urs.cz/item/CS_URS_2025_01/776430811</t>
  </si>
  <si>
    <t>9*0,95+6*9,615 "SO A M 1.29-30</t>
  </si>
  <si>
    <t>22*1,25 "SO B schodiště z průjezdu</t>
  </si>
  <si>
    <t>1004</t>
  </si>
  <si>
    <t>776431111</t>
  </si>
  <si>
    <t>Montáž schodišťových hran kovových nebo plastových lepených</t>
  </si>
  <si>
    <t>-296714461</t>
  </si>
  <si>
    <t>https://podminky.urs.cz/item/CS_URS_2025_01/776431111</t>
  </si>
  <si>
    <t>2*1,4*3 "M 0.30</t>
  </si>
  <si>
    <t>1005</t>
  </si>
  <si>
    <t>28342160</t>
  </si>
  <si>
    <t>hrana schodová s lemovým ukončením z PVC 30x35x3mm</t>
  </si>
  <si>
    <t>1459175284</t>
  </si>
  <si>
    <t>8,4*1,1 'Přepočtené koeficientem množství</t>
  </si>
  <si>
    <t>1006</t>
  </si>
  <si>
    <t>998776122</t>
  </si>
  <si>
    <t>Přesun hmot pro podlahy povlakové stanovený z hmotnosti přesunovaného materiálu vodorovná dopravní vzdálenost do 50 m ruční (bez užití mechanizace) v objektech výšky přes 6 do 12 m</t>
  </si>
  <si>
    <t>761413405</t>
  </si>
  <si>
    <t>https://podminky.urs.cz/item/CS_URS_2025_01/998776122</t>
  </si>
  <si>
    <t>Dokončovací práce - obklady</t>
  </si>
  <si>
    <t>1007</t>
  </si>
  <si>
    <t>781121011</t>
  </si>
  <si>
    <t>Příprava podkladu před provedením obkladu nátěr penetrační na stěnu</t>
  </si>
  <si>
    <t>1265697954</t>
  </si>
  <si>
    <t>https://podminky.urs.cz/item/CS_URS_2025_01/781121011</t>
  </si>
  <si>
    <t>627,275 "viz montáž obkladů</t>
  </si>
  <si>
    <t>1008</t>
  </si>
  <si>
    <t>781472421</t>
  </si>
  <si>
    <t>Montáž keramických obkladů stěn lepených cementovým standardním lepidlem hladkých přes 35 do 45 ks/m2</t>
  </si>
  <si>
    <t>48277356</t>
  </si>
  <si>
    <t>https://podminky.urs.cz/item/CS_URS_2025_01/781472421</t>
  </si>
  <si>
    <t>M 0.17-20</t>
  </si>
  <si>
    <t>50,151+2,1*(1,86+1,96)-2*2,0*0,8 "nové zdivo</t>
  </si>
  <si>
    <t>2,1*(2*(1,65+1,175+2,355+3,73+1,185+1,635+1,78)+2,115+0,37+1,185+1,15+0,37+2,06+1,86+1,965+0,15-0,8) "staré zdivo</t>
  </si>
  <si>
    <t>M 0.37-38</t>
  </si>
  <si>
    <t>2,1*(1,55+1,05+0,99+0,53-0,1+2*1,62+4*2,0+2*1,0-0,1+0,955)-8*2,0*0,6 "nové zdivo</t>
  </si>
  <si>
    <t>2,1*(1,075+0,935+1,415+0,695+0,9+2,0+0,925+0,935) "staré zdivo</t>
  </si>
  <si>
    <t>1,5*(2*(1,55+0,15+0,4+0,45+0,5)+1,2+0,705+1,66+1,2+0,2+2,0) "M 1.15-20 kuch. linky</t>
  </si>
  <si>
    <t>M 1.08, 1.21-23, 1.25</t>
  </si>
  <si>
    <t>2,1*(2*(1,745+2*(1,185+2*0,45+1,015)+0,9+0,98)+1,135+0,45+1,235+3,195+2,2+0,9+1,545)+2,0*0,8+1,19*2,7-11*2,0*0,7 "nové zdivo</t>
  </si>
  <si>
    <t>2,1*(0,45+1,235+2*(0,7+0,63+0,395+0,15+0,98+0,9)+2,2+0,9+1,545)-(2,0*(0,8+0,9)+1,0*0,77) "staré zdivo</t>
  </si>
  <si>
    <t>M 1.24</t>
  </si>
  <si>
    <t>2,1*(2*(2*(1,93+0,65)+2,43+0,45+1,53+1,22)+0,8-3*0,1)-2,0*(8*0,7+0,9) "nové zdivo</t>
  </si>
  <si>
    <t>2,1*(2*(1,27+1,6+1,22)+1,98+1,905) "staré zdivo</t>
  </si>
  <si>
    <t>2,0*(4*1,0+2,3+1,38-2*0,7) "nové zdivo</t>
  </si>
  <si>
    <t>2,0*(2,3+1,38) "staré zdivo</t>
  </si>
  <si>
    <t>2*1,5*(1,2+0,6) "M 2.07-08</t>
  </si>
  <si>
    <t>2,1*(1,7+3*1,15+1,9+2,205+1,885+1,45+2*(1,62+1,7+1,425+5*0,9+1,78)+0,705+3*1,65+0,9+1,535+1,6+1,775+1,495)-2,0*(15*0,7+2*0,9) "nové zdivo</t>
  </si>
  <si>
    <t>2,1*(1,7+1,6+1,15+2,155+2*0,4+3*0,9+0,705+1,65+1,35+1,6+1,65+1,495-(1,1+1,45))+1,1*0,94 "staré zdivo</t>
  </si>
  <si>
    <t>1,5*0,9+1,5*2,1+0,2 "M 1.32, 37 nové zdivo</t>
  </si>
  <si>
    <t>1,5*(0,6+2*0,35)+1,5*(1,3+2,1+0,2) "M 1.32, 37 staré zdivo</t>
  </si>
  <si>
    <t>2,1*2,1-2,0*0,8 "M 1.42 nové zdivo</t>
  </si>
  <si>
    <t>2,1*(2,1+2*2,165) "M 1.42 staré zdivo</t>
  </si>
  <si>
    <t>2,1*(1,6+1,435) "M 2.58 nové zdivo</t>
  </si>
  <si>
    <t>2,1*(1,9+1,87-0,7)-1,34*0,3+1,8*(2*(0,915+0,805+1,195+3*1,3)+1,83+1,35+0,3+1,4+0,9)-(3*0,66*0,52+2,0*(2*0,6+2*0,65+0,7)) "M 2.40-41,52, 58 staré zdivo</t>
  </si>
  <si>
    <t>2,1*(2,055+1,885+2*0,35+1,77+0,905+1,05)-0,8*2,0 "1. PP staré zdivo</t>
  </si>
  <si>
    <t>2,1*(1,99+2,105+0,905+1,05+2*1,95+1,7+0,45)-3*0,7*2,0 "1. PP nové zdivo</t>
  </si>
  <si>
    <t>2,4*(2,15+2,01+2*0,2)+2,1*(1,65+2,455+2*0,2) "1. + 2. NP staré zdivo</t>
  </si>
  <si>
    <t>2,4*(2,25+2,1-0,8)+2,1*(2,375+1,65+2*(1,965+1,0)-2*0,8) "1. + 2. NP nové zdivo</t>
  </si>
  <si>
    <t>0,6*(2,285+0,46+1,85+0,5) "M 1.48 kuch. linka</t>
  </si>
  <si>
    <t>1009</t>
  </si>
  <si>
    <t>59761706</t>
  </si>
  <si>
    <t>obklad keramický nemrazuvzdorný povrch hladký/lesklý tl do 10mm přes 35 do 45ks/m2</t>
  </si>
  <si>
    <t>-1019760508</t>
  </si>
  <si>
    <t>627,275*1,1 'Přepočtené koeficientem množství</t>
  </si>
  <si>
    <t>1010</t>
  </si>
  <si>
    <t>781472491</t>
  </si>
  <si>
    <t>Montáž keramických obkladů stěn lepených cementovým standardním lepidlem Příplatek k cenám za plochu do 10 m2 jednotlivě</t>
  </si>
  <si>
    <t>-769985444</t>
  </si>
  <si>
    <t>https://podminky.urs.cz/item/CS_URS_2025_01/781472491</t>
  </si>
  <si>
    <t>1,5*(2*(1,55+0,15+0,4+0,45+0,5)+1,2+0,705+1,66+1,2+0,2+2,0) "M 1.15-20</t>
  </si>
  <si>
    <t>1,5*(1,5+2*0,35) "M 1.32</t>
  </si>
  <si>
    <t>0,6*(2,285+0,46+1,85+0,5) "SO C M 1.48 kuch. linka</t>
  </si>
  <si>
    <t>1011</t>
  </si>
  <si>
    <t>781473810</t>
  </si>
  <si>
    <t>Demontáž obkladů z dlaždic keramických lepených</t>
  </si>
  <si>
    <t>1394365708</t>
  </si>
  <si>
    <t>https://podminky.urs.cz/item/CS_URS_2025_01/781473810</t>
  </si>
  <si>
    <t>1,4*0,9+1,55*2,25 "M 0.05 + 0.06</t>
  </si>
  <si>
    <t>2,25*2*(2*2,25+1,35+1,02+2,65+2,45+3*1,89+2,0+1,15+2*2,06+7,31+2,82+2,72+2*0,89+0,97+1,5)-2,0*(13*0,6+10*0,8) "M 0.16, 0.18, 0.19</t>
  </si>
  <si>
    <t>1,5*(2*(1,03+0,97+2*1,1)-2*0,6+1,65+1,1)+2,0*(2*1,66+0,9)-0,6+1,8*(2,7+0,565+2*0,1+0,67+0,23+0,515+1,42) "M 0.17-18, 0.20</t>
  </si>
  <si>
    <t>2,0*2*(2,65+(2,86+2,81)/2+3,1+6,54)+2,15*2*(1,16+1,145)-(2*2,0*0,6+2,15*(1,17+1,15))+1,05*0,3 "M 0.22-23, 0.26</t>
  </si>
  <si>
    <t>1,0*(2*0,7+1,2) "M 0.34</t>
  </si>
  <si>
    <t>1,8*(2*(1,82+1,4+2*1,19+0,6+2,05)+1,6+1,95-6*0,6) "M 0.37-38</t>
  </si>
  <si>
    <t>1,35*(2*(1,9+2*1,95)-3*0,6) "M 1.12</t>
  </si>
  <si>
    <t>0,4*(2*(1,25+0,5+1,415+5,58+4,395+1,15)-1,1) "pod schodištěm vedle M 1.15 sokl</t>
  </si>
  <si>
    <t>2,85*1,65+1,35*1,5 "M 1.23-24</t>
  </si>
  <si>
    <t>1,5*(2,46+3,73+2,0+0,79+0,75+1,25+2,55+2*1,81+3,16+3*1,25-(3*0,1+6*0,6))+3*0,92*0,7 "M 1.31 vč. parapetů</t>
  </si>
  <si>
    <t>1,8*(2*(1,3+1,05)-0,6)+2,2*(1,19+2,18+0,47+2*(2,13+1,33+2*0,58)+0,2)+1,4*(0,68+1,3+0,4)-3*0,6*2,0+2,0*1,5 "M 2.29, 2.31, 2.34-35</t>
  </si>
  <si>
    <t>1,5*(0,9+0,95+1,95)+2,0*(2*0,9+0,15) "M 2.20, 2.30, 2.32-33</t>
  </si>
  <si>
    <t>1,0*0,3+1,5*2*(1,3+2,8-0,8/2)+1,65*(2,7+3,3) "M 1.35, 37-38</t>
  </si>
  <si>
    <t>1,2*(2*(2,0+2,165+(1,48+1,35)/2)-3*0,6) "M 1.42</t>
  </si>
  <si>
    <t>2*(1,6*(0,915+2*1,3+0,805-2*0,6)+2,0*(1,195+1,3*2*0,6))+3*0,6*0,66 "M 2.40, 42</t>
  </si>
  <si>
    <t>0,6*2,71+1,8*(1,8+1,9+2,5+3,0+1,655+1,83+0,8+1,3)-2*2,0*0,6 "M 2.52, 58</t>
  </si>
  <si>
    <t>2,0*2*(2*1,86+1,98)-3*0,6*2,0 "M 0.43</t>
  </si>
  <si>
    <t>1,6*(1,0+2,3+2,17)+2,2*2*(1,94+1,3)+1,8*2*(0,9+1,94)-0,6*(2*2,0+1,8) "M 1.45, 47</t>
  </si>
  <si>
    <t>1,4*(2,7+2,1)+2,2*2*0,9+1,8*(2*(2,31+2*1,87))-2*0,9-3*0,6*1,8 "M 2.54-55</t>
  </si>
  <si>
    <t>0,35*1,1+0,5*1,2 "parapety schodiště, M 2.45</t>
  </si>
  <si>
    <t>1012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</si>
  <si>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</si>
  <si>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</si>
  <si>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-168049359</t>
  </si>
  <si>
    <t>https://podminky.urs.cz/item/CS_URS_2025_01/998781123</t>
  </si>
  <si>
    <t>Dokončovací práce - nátěry</t>
  </si>
  <si>
    <t>1013</t>
  </si>
  <si>
    <t>783101203</t>
  </si>
  <si>
    <t>Příprava podkladu truhlářských konstrukcí před provedením nátěru broušení smirkovým papírem nebo plátnem jemné</t>
  </si>
  <si>
    <t>-1884144472</t>
  </si>
  <si>
    <t>https://podminky.urs.cz/item/CS_URS_2025_01/783101203</t>
  </si>
  <si>
    <t>2*(0,2*(0,8+2*1,8)+0,1*2*1,9+0,8*0,15+0,15*(1,1+2*1,8)) "SO B M 2.38-39 zárubně D47</t>
  </si>
  <si>
    <t>1014</t>
  </si>
  <si>
    <t>783106805</t>
  </si>
  <si>
    <t>Odstranění nátěrů z truhlářských konstrukcí opálením s obroušením</t>
  </si>
  <si>
    <t>944960301</t>
  </si>
  <si>
    <t>https://podminky.urs.cz/item/CS_URS_2025_01/783106805</t>
  </si>
  <si>
    <t>1015</t>
  </si>
  <si>
    <t>783132121</t>
  </si>
  <si>
    <t>Tmelení truhlářských konstrukcí lokální, včetně přebroušení tmelených míst rozsahu přes 30 do 50% plochy, tmelem epoxidovým</t>
  </si>
  <si>
    <t>2106320784</t>
  </si>
  <si>
    <t>https://podminky.urs.cz/item/CS_URS_2025_01/783132121</t>
  </si>
  <si>
    <t>1016</t>
  </si>
  <si>
    <t>783164101</t>
  </si>
  <si>
    <t>Základní nátěr truhlářských konstrukcí jednonásobný olejový</t>
  </si>
  <si>
    <t>1548235670</t>
  </si>
  <si>
    <t>https://podminky.urs.cz/item/CS_URS_2025_01/783164101</t>
  </si>
  <si>
    <t>1017</t>
  </si>
  <si>
    <t>783167101</t>
  </si>
  <si>
    <t>Krycí nátěr truhlářských konstrukcí jednonásobný olejový</t>
  </si>
  <si>
    <t>-439698689</t>
  </si>
  <si>
    <t>https://podminky.urs.cz/item/CS_URS_2025_01/783167101</t>
  </si>
  <si>
    <t>2*(2*(0,2*(0,8+2*1,8)+0,1*2*1,9+0,8*0,15+0,15*(1,1+2*1,8))) "SO B M 2.38-39 zárubně D47 dvojnásobný</t>
  </si>
  <si>
    <t>1018</t>
  </si>
  <si>
    <t>783306809</t>
  </si>
  <si>
    <t>Odstranění nátěrů ze zámečnických konstrukcí okartáčováním</t>
  </si>
  <si>
    <t>-1895247900</t>
  </si>
  <si>
    <t>https://podminky.urs.cz/item/CS_URS_2025_01/783306809</t>
  </si>
  <si>
    <t>2*1,1*(1,8+1,25) "SO B M 2.37 zábradlí schodiště</t>
  </si>
  <si>
    <t xml:space="preserve">2*1,1*2,1 "SO C M 1.44  zábradlí demontované</t>
  </si>
  <si>
    <t xml:space="preserve">2*(2,1+2*0,325) "SO C M 1.44  zábradlí ponechané</t>
  </si>
  <si>
    <t>3*2*1,12*1,35 "SO A mříž okna O1 fasáda Kamenná</t>
  </si>
  <si>
    <t>1019</t>
  </si>
  <si>
    <t>783314101</t>
  </si>
  <si>
    <t>Základní nátěr zámečnických konstrukcí jednonásobný syntetický</t>
  </si>
  <si>
    <t>61685543</t>
  </si>
  <si>
    <t>https://podminky.urs.cz/item/CS_URS_2025_01/783314101</t>
  </si>
  <si>
    <t>0,495*0,2*75 "kotevní úhelníky trámů jeviště</t>
  </si>
  <si>
    <t>překlady viz výpis</t>
  </si>
  <si>
    <t>0,328*(33*1,0+12*1,1+8*1,2+3*0,9) "IPE 80</t>
  </si>
  <si>
    <t>0,4*(3*1,1+1*2,0+2*1,5+3*1,75) "IPE 100</t>
  </si>
  <si>
    <t>0,475*3*1,5"IPE 120</t>
  </si>
  <si>
    <t>0,37*12*1,7 "I 100</t>
  </si>
  <si>
    <t>0,575*(5*3,6+1*3,0) "I 160</t>
  </si>
  <si>
    <t>0,844*(5,31+4,61) "I 240</t>
  </si>
  <si>
    <t>0,561*2*3,21 "HEA 100 nosníky VZT jednotky</t>
  </si>
  <si>
    <t>0,304*5*2,875 "M 0.10 nosníky pro potrubí I 80</t>
  </si>
  <si>
    <t>1020</t>
  </si>
  <si>
    <t>783315101</t>
  </si>
  <si>
    <t>Mezinátěr zámečnických konstrukcí jednonásobný syntetický standardní</t>
  </si>
  <si>
    <t>-1887168549</t>
  </si>
  <si>
    <t>https://podminky.urs.cz/item/CS_URS_2025_01/783315101</t>
  </si>
  <si>
    <t>70,138 "ocelové překlady a nosníky</t>
  </si>
  <si>
    <t>((2*2,0+0,6)+(2*2,0+0,7)+3*(2*2,0+0,8)+(2*2,0+1,4))*(0,1+0,05) "ocelové zárubně</t>
  </si>
  <si>
    <t>1021</t>
  </si>
  <si>
    <t>783317101</t>
  </si>
  <si>
    <t>Krycí nátěr (email) zámečnických konstrukcí jednonásobný syntetický standardní</t>
  </si>
  <si>
    <t>-823665301</t>
  </si>
  <si>
    <t>https://podminky.urs.cz/item/CS_URS_2025_01/783317101</t>
  </si>
  <si>
    <t>2*4,365 "nové zárubně 2x</t>
  </si>
  <si>
    <t>2*3,602 "HEA 100 nosníky VZT jednotky 2x</t>
  </si>
  <si>
    <t>2*4,37"M 0.10 nosníky pro potrubí I 80 2x</t>
  </si>
  <si>
    <t>1022</t>
  </si>
  <si>
    <t>783344101</t>
  </si>
  <si>
    <t>Základní nátěr zámečnických konstrukcí jednonásobný polyuretanový</t>
  </si>
  <si>
    <t>1328768718</t>
  </si>
  <si>
    <t>https://podminky.urs.cz/item/CS_URS_2025_01/783344101</t>
  </si>
  <si>
    <t>1023</t>
  </si>
  <si>
    <t>783344201</t>
  </si>
  <si>
    <t>Základní antikorozní nátěr zámečnických konstrukcí jednonásobný polyuretanový</t>
  </si>
  <si>
    <t>-1211502761</t>
  </si>
  <si>
    <t>https://podminky.urs.cz/item/CS_URS_2025_01/783344201</t>
  </si>
  <si>
    <t>1024</t>
  </si>
  <si>
    <t>783347103</t>
  </si>
  <si>
    <t>Krycí nátěr (email) zámečnických konstrukcí jednonásobný polyuretanový s obsahem železité slídy (kovářský)</t>
  </si>
  <si>
    <t>1597784546</t>
  </si>
  <si>
    <t>https://podminky.urs.cz/item/CS_URS_2025_01/783347103</t>
  </si>
  <si>
    <t>1025</t>
  </si>
  <si>
    <t>783801231</t>
  </si>
  <si>
    <t>Očištění omítek biocidními prostředky napadených mikroorganismy s okartáčováním, nátěrem jednonásobným, povrchů hladkých omítek hladkých, zrnitých tenkovrstvých nebo štukových stupně členitosti 1 a 2</t>
  </si>
  <si>
    <t>-1320609694</t>
  </si>
  <si>
    <t>https://podminky.urs.cz/item/CS_URS_2025_01/783801231</t>
  </si>
  <si>
    <t>134,282*0,35 "světlík</t>
  </si>
  <si>
    <t>1026</t>
  </si>
  <si>
    <t>783806805</t>
  </si>
  <si>
    <t>Odstranění nátěrů z omítek opálením s obroušením</t>
  </si>
  <si>
    <t>-1868040042</t>
  </si>
  <si>
    <t>https://podminky.urs.cz/item/CS_URS_2025_01/783806805</t>
  </si>
  <si>
    <t>1,1*(1,97+1,87+0,91+1,675-1,6+9,645+5,24+1,115+6,115+3,75+2,3)+0,82*(1,45+1,57+6,2+14,0) "M 1.30 olejový nátěr - sokl + zábradlí</t>
  </si>
  <si>
    <t>1027</t>
  </si>
  <si>
    <t>783806807</t>
  </si>
  <si>
    <t>Odstranění nátěrů z omítek odstraňovačem nátěrů s obroušením</t>
  </si>
  <si>
    <t>846896472</t>
  </si>
  <si>
    <t>https://podminky.urs.cz/item/CS_URS_2025_01/783806807</t>
  </si>
  <si>
    <t>6,49*(9,63+6,29+2,6+4,555+2,75+2,845)+2*0,55*5,25+0,6*(1,0+2*2,645)-(6,83*5,25+0,9*2,2+0,8*2,0) "m 0.30 černý nátěr stěny</t>
  </si>
  <si>
    <t>9,63*2,75+8,88*1,805+ 7,03*1,0/2+0,55*6,83 "M 0.30 černý nátěr strop</t>
  </si>
  <si>
    <t>3,295*(3,74+0,335+2,35+0,6+1,6+0,49+2,25+0,838+0,925+0,6+1,665+0,69+1,635+0,15+1,0)-(2,0*2,74+0,58*0,58)+15,35 "M 1.29 velín černý nátěr stěny,stro</t>
  </si>
  <si>
    <t>1028</t>
  </si>
  <si>
    <t>783823137</t>
  </si>
  <si>
    <t>Penetrační nátěr omítek hladkých omítek hladkých, zrnitých tenkovrstvých nebo štukových stupně členitosti 1 a 2 vápenný</t>
  </si>
  <si>
    <t>1565025285</t>
  </si>
  <si>
    <t>https://podminky.urs.cz/item/CS_URS_2025_01/783823137</t>
  </si>
  <si>
    <t>134,346 "vnější schodiště</t>
  </si>
  <si>
    <t>2001</t>
  </si>
  <si>
    <t>783826675</t>
  </si>
  <si>
    <t>Hydrofobizační nátěr omítek silikonový, transparentní, povrchů hrubých betonových povrchů nebo omítek hrubých, rýhovaných tenkovrstvých nebo škrábaných (břízolitových)</t>
  </si>
  <si>
    <t>CS ÚRS 2025 02</t>
  </si>
  <si>
    <t>-1130881533</t>
  </si>
  <si>
    <t>https://podminky.urs.cz/item/CS_URS_2025_02/783826675</t>
  </si>
  <si>
    <t>1029</t>
  </si>
  <si>
    <t>783827427</t>
  </si>
  <si>
    <t>Krycí (ochranný) nátěr omítek dvojnásobný hladkých omítek hladkých, zrnitých tenkovrstvých nebo štukových stupně členitosti 1 a 2 vápenný</t>
  </si>
  <si>
    <t>-878799812</t>
  </si>
  <si>
    <t>https://podminky.urs.cz/item/CS_URS_2025_01/783827427</t>
  </si>
  <si>
    <t>1030</t>
  </si>
  <si>
    <t>783900099R</t>
  </si>
  <si>
    <t>Nátěr podlah cihelné dlažby lněným olejem</t>
  </si>
  <si>
    <t>-261510409</t>
  </si>
  <si>
    <t>5*2,5*2,0 "schodiště z M 2.02 na půdu - cihelná podesta M43 5x nátěr</t>
  </si>
  <si>
    <t>1031</t>
  </si>
  <si>
    <t>783900098R</t>
  </si>
  <si>
    <t>Dvojnásobný nátěr cihelné dlažby akrylovým voskem</t>
  </si>
  <si>
    <t>-946058067</t>
  </si>
  <si>
    <t xml:space="preserve">2,5*2,0 "schodiště z M 2.02 na půdu - cihelná podesta M43 </t>
  </si>
  <si>
    <t>1032</t>
  </si>
  <si>
    <t>783901451</t>
  </si>
  <si>
    <t>Příprava podkladu betonových podlah před provedením nátěru zametením</t>
  </si>
  <si>
    <t>677657292</t>
  </si>
  <si>
    <t>https://podminky.urs.cz/item/CS_URS_2025_01/783901451</t>
  </si>
  <si>
    <t>74,4 "M 0.13</t>
  </si>
  <si>
    <t>1033</t>
  </si>
  <si>
    <t>783901453</t>
  </si>
  <si>
    <t>Příprava podkladu betonových podlah před provedením nátěru vysátím</t>
  </si>
  <si>
    <t>-838963935</t>
  </si>
  <si>
    <t>https://podminky.urs.cz/item/CS_URS_2025_01/783901453</t>
  </si>
  <si>
    <t>1034</t>
  </si>
  <si>
    <t>783901551</t>
  </si>
  <si>
    <t>Příprava podkladu betonových podlah před provedením nátěru omytím tlakovou vodou</t>
  </si>
  <si>
    <t>-1030726043</t>
  </si>
  <si>
    <t>https://podminky.urs.cz/item/CS_URS_2025_01/783901551</t>
  </si>
  <si>
    <t>(2,385+2,6)/2*5,42 "světlík pod hydroizolaci</t>
  </si>
  <si>
    <t>1035</t>
  </si>
  <si>
    <t>783906801</t>
  </si>
  <si>
    <t>Odstranění nátěrů z dřevěných podlah broušením</t>
  </si>
  <si>
    <t>-1950282339</t>
  </si>
  <si>
    <t>https://podminky.urs.cz/item/CS_URS_2025_01/783906801</t>
  </si>
  <si>
    <t>1036</t>
  </si>
  <si>
    <t>783906851</t>
  </si>
  <si>
    <t>Odstranění nátěrů z betonových podlah obroušením</t>
  </si>
  <si>
    <t>-1162018597</t>
  </si>
  <si>
    <t>https://podminky.urs.cz/item/CS_URS_2025_01/783906851</t>
  </si>
  <si>
    <t>(1,565+1,165)/2*(1,1+0,67) "M 0.30 schody do M 0.36</t>
  </si>
  <si>
    <t>1037</t>
  </si>
  <si>
    <t>783932171</t>
  </si>
  <si>
    <t>Vyrovnání podkladu betonových podlah celoplošně, tloušťky do 3 mm modifikovanou cementovou stěrkou</t>
  </si>
  <si>
    <t>-810969273</t>
  </si>
  <si>
    <t>https://podminky.urs.cz/item/CS_URS_2025_01/783932171</t>
  </si>
  <si>
    <t>1038</t>
  </si>
  <si>
    <t>783933151</t>
  </si>
  <si>
    <t>Penetrační nátěr betonových podlah hladkých (z pohledového nebo gletovaného betonu, stěrky apod.) epoxidový</t>
  </si>
  <si>
    <t>-905163698</t>
  </si>
  <si>
    <t>https://podminky.urs.cz/item/CS_URS_2025_01/783933151</t>
  </si>
  <si>
    <t>1039</t>
  </si>
  <si>
    <t>783937163</t>
  </si>
  <si>
    <t>Krycí (uzavírací) nátěr betonových podlah dvojnásobný epoxidový rozpouštědlový</t>
  </si>
  <si>
    <t>97380210</t>
  </si>
  <si>
    <t>https://podminky.urs.cz/item/CS_URS_2025_01/783937163</t>
  </si>
  <si>
    <t>1040</t>
  </si>
  <si>
    <t>783943151</t>
  </si>
  <si>
    <t>Penetrační nátěr betonových podlah hladkých (z pohledového nebo gletovaného betonu, stěrky apod.) polyuretanový</t>
  </si>
  <si>
    <t>947849297</t>
  </si>
  <si>
    <t>https://podminky.urs.cz/item/CS_URS_2025_01/783943151</t>
  </si>
  <si>
    <t>1041</t>
  </si>
  <si>
    <t>783947163</t>
  </si>
  <si>
    <t>Krycí (uzavírací) nátěr betonových podlah dvojnásobný polyuretanový rozpouštědlový</t>
  </si>
  <si>
    <t>1030728900</t>
  </si>
  <si>
    <t>https://podminky.urs.cz/item/CS_URS_2025_01/783947163</t>
  </si>
  <si>
    <t>21,863 "SO B schodiště</t>
  </si>
  <si>
    <t>1042</t>
  </si>
  <si>
    <t>783999001R</t>
  </si>
  <si>
    <t>Krycí dvojnásobný vápenný nátěr kamenných prvků</t>
  </si>
  <si>
    <t>681516414</t>
  </si>
  <si>
    <t>228,949 "viz pemrlování kamenných prvků</t>
  </si>
  <si>
    <t>Dokončovací práce - malby a tapety</t>
  </si>
  <si>
    <t>1043</t>
  </si>
  <si>
    <t>784121001</t>
  </si>
  <si>
    <t>Oškrabání malby v místnostech výšky do 3,80 m</t>
  </si>
  <si>
    <t>726902712</t>
  </si>
  <si>
    <t>https://podminky.urs.cz/item/CS_URS_2025_01/784121001</t>
  </si>
  <si>
    <t>0,9*(463,906+175,551)+0,7*(222,207+34,499)+0,5*53,032 "stropy viz opravy omítek</t>
  </si>
  <si>
    <t>0,9*683,487+0,7*953,606+0,5*385,1 "stěny viz opravy omítek</t>
  </si>
  <si>
    <t>-17,225 "schodiště</t>
  </si>
  <si>
    <t>-255,767 "nad 3,8m</t>
  </si>
  <si>
    <t>-252,861 "nad 5m</t>
  </si>
  <si>
    <t>0,9*(97,609+26,6+21,09+22,5+26,85)+0,7*(34,41+31,482+60,747-7,36) "M 1.28-31 opravy omítek stropů a stěn</t>
  </si>
  <si>
    <t>0,9*(1002,413+1554,349-524,648)+0,7*(5,483+74,966+218,012)</t>
  </si>
  <si>
    <t>-37,685 "schodiště 3,8</t>
  </si>
  <si>
    <t>609,302+173,42 "M 3.01-09 opravy om. stěn a stropů se štukem 10%</t>
  </si>
  <si>
    <t>0,9*(280,307+169,8+573,323)+0,7*(6,5+171,382)+0,5*48,259 "opravy om. stěn a stropů se štukem 10%</t>
  </si>
  <si>
    <t>-(0,9*26,449+0,7*54,452) "schodiště</t>
  </si>
  <si>
    <t>0,9*(42,18+141,788+210,614)+0,7*(6,36+111,543)+0,5*8,816</t>
  </si>
  <si>
    <t>-28,864 "schodiště</t>
  </si>
  <si>
    <t>144,457 "viz štuk špaletových oken</t>
  </si>
  <si>
    <t>1044</t>
  </si>
  <si>
    <t>784121003</t>
  </si>
  <si>
    <t>Oškrabání malby v místnostech výšky přes 3,80 do 5,00 m</t>
  </si>
  <si>
    <t>1482395067</t>
  </si>
  <si>
    <t>https://podminky.urs.cz/item/CS_URS_2025_01/784121003</t>
  </si>
  <si>
    <t>1. PP M 0.07-09, 0.26-27</t>
  </si>
  <si>
    <t>0,9*(18,949+5,194+49,617)+0,7*(28,538+2,701) "opravy omítek stropy</t>
  </si>
  <si>
    <t>0,9*39,625+0,7*(61,187+70,0)+0,5*(48,884+31,16) "opravy omítek stěny</t>
  </si>
  <si>
    <t>0,9*(1623,459+90,575) "stropy viz opravy omítek</t>
  </si>
  <si>
    <t>0,9*1484,383+0,7*420,677 "stěny viz opravy omítek</t>
  </si>
  <si>
    <t>-258,679 "v do 3,8m</t>
  </si>
  <si>
    <t>-45,073 "M 1.27 schodiště</t>
  </si>
  <si>
    <t xml:space="preserve">-151,397 "schodiště z M 1.02 a 1.03 do 2.NP </t>
  </si>
  <si>
    <t>1045</t>
  </si>
  <si>
    <t>784121005</t>
  </si>
  <si>
    <t>Oškrabání malby v místnostech výšky přes 5,00 m</t>
  </si>
  <si>
    <t>-1277461630</t>
  </si>
  <si>
    <t>https://podminky.urs.cz/item/CS_URS_2025_01/784121005</t>
  </si>
  <si>
    <t>0,9*180,176+0,7*129,575 "M 0.29 stěny viz opravy omítek 10 a 30%</t>
  </si>
  <si>
    <t>0,9*(143,911+524,648) "M 2.01 viz oprava om. stropů a sten 10%</t>
  </si>
  <si>
    <t>1046</t>
  </si>
  <si>
    <t>784121007</t>
  </si>
  <si>
    <t>Oškrabání malby na schodišti o výšce podlaží do 3,80 m</t>
  </si>
  <si>
    <t>-68737137</t>
  </si>
  <si>
    <t>https://podminky.urs.cz/item/CS_URS_2025_01/784121007</t>
  </si>
  <si>
    <t>0,9*27,209+0,3*48,348 "A 1. PP schodiště z kamenné ul., M 0.23</t>
  </si>
  <si>
    <t>0,7*64,39 "M 1.27</t>
  </si>
  <si>
    <t>0,9*(57,726+110,493) "schodiště z M 1.02 a 1.03 do 2.NP opravy om. 10% stropy + stěny</t>
  </si>
  <si>
    <t>0,7*(8,8+45,036) "2. NP schodiště z M 2.02 na půdu</t>
  </si>
  <si>
    <t xml:space="preserve">0,9*26,449+0,7*54,452 </t>
  </si>
  <si>
    <t>0,9*(5,948+21,225)+0,5*8,816</t>
  </si>
  <si>
    <t>1047</t>
  </si>
  <si>
    <t>784181001</t>
  </si>
  <si>
    <t>Pačokování jednonásobné v místnostech výšky do 3,80 m</t>
  </si>
  <si>
    <t>-973347444</t>
  </si>
  <si>
    <t>https://podminky.urs.cz/item/CS_URS_2025_01/784181001</t>
  </si>
  <si>
    <t>419,383+697,306+175,551+34,499 "stropy opravy - nové štuky</t>
  </si>
  <si>
    <t>130,091+1,174+1,0+2*4,0 "stropy nové omítky</t>
  </si>
  <si>
    <t>683,487+953,606+385,1 "stěny opravy</t>
  </si>
  <si>
    <t>409,987+5*4,0+10,03 "stěny nové omítky</t>
  </si>
  <si>
    <t>52,8+14,88 "SDK podhledy</t>
  </si>
  <si>
    <t>-377,867 "nad 3,8m</t>
  </si>
  <si>
    <t>-836,367 "nad 5m</t>
  </si>
  <si>
    <t>-140,164 "schodiště</t>
  </si>
  <si>
    <t>97,609+26,6+21,09+22,5+26,85+34,41+31,482+60,747-7,36 "M 1.28-31 opravy omítek stropů a stěn</t>
  </si>
  <si>
    <t>179,002 "M 1.28-31nové omítky</t>
  </si>
  <si>
    <t>1034,304+74,966 "stropy opravy - nové štuky</t>
  </si>
  <si>
    <t>7,704 "stropy nové omítky</t>
  </si>
  <si>
    <t>1554,349+218,012 "stěny opravy</t>
  </si>
  <si>
    <t>42,793+4,625+4,0+2*4,0+22,339 "stěny nové omítky</t>
  </si>
  <si>
    <t>-668,559 "nad 5m</t>
  </si>
  <si>
    <t>8,483 "M 3.01 nové omítky ostění</t>
  </si>
  <si>
    <t xml:space="preserve">280,307+169,8+6,5+573,323+171,382+48,259 "opravy om. stěn a stropů se štukem </t>
  </si>
  <si>
    <t>89,9+10*4,0+6,19 "nové omítky stěn</t>
  </si>
  <si>
    <t>6,19 "nové omítky ostění</t>
  </si>
  <si>
    <t>10,948 "SDK předsazená stěna</t>
  </si>
  <si>
    <t>-61,921 "schodiště</t>
  </si>
  <si>
    <t xml:space="preserve">42,18+141,788+210,614+6,36+111,543+8,816 "opravy om. stěn a stropů se štukem </t>
  </si>
  <si>
    <t>136,807 "nová omítka kleneb se štukem</t>
  </si>
  <si>
    <t>138,788+ "nové omítky stěn</t>
  </si>
  <si>
    <t>0,47 "nové omítky ostění</t>
  </si>
  <si>
    <t>1048</t>
  </si>
  <si>
    <t>784181003</t>
  </si>
  <si>
    <t>Pačokování jednonásobné v místnostech výšky přes 3,80 do 5,00 m</t>
  </si>
  <si>
    <t>1114557184</t>
  </si>
  <si>
    <t>https://podminky.urs.cz/item/CS_URS_2025_01/784181003</t>
  </si>
  <si>
    <t>18,949+5,194+49,617+28,538+2,701 "opravy omítek stropy</t>
  </si>
  <si>
    <t>39,625+61,187+70,0+48,884+31,16 "opravy omítek stěny</t>
  </si>
  <si>
    <t>1623,459+90,575 "stropy viz opravy omítek</t>
  </si>
  <si>
    <t>1484,383+420,677 "stěny viz opravy omítek</t>
  </si>
  <si>
    <t>1,0 "stropy nové omítky</t>
  </si>
  <si>
    <t>220,946+7-1,0+24*4,0+15,645 "stěny nové omítky</t>
  </si>
  <si>
    <t>-492,93 "v do 3,8m opravy a nové omítky</t>
  </si>
  <si>
    <t>116,0 "komíny v půdním prostoru</t>
  </si>
  <si>
    <t>1049</t>
  </si>
  <si>
    <t>784181005</t>
  </si>
  <si>
    <t>Pačokování jednonásobné v místnostech výšky přes 5,00 m</t>
  </si>
  <si>
    <t>-976618815</t>
  </si>
  <si>
    <t>https://podminky.urs.cz/item/CS_URS_2025_01/784181005</t>
  </si>
  <si>
    <t xml:space="preserve">377,544+252,861+205,962 "M 0.29-30 </t>
  </si>
  <si>
    <t>143,911+524,648 "M 2.01 viz oprava om. stropů a sten 10%</t>
  </si>
  <si>
    <t>1050</t>
  </si>
  <si>
    <t>784181007</t>
  </si>
  <si>
    <t>Pačokování jednonásobné na schodišti o výšce podlaží do 3,80 m</t>
  </si>
  <si>
    <t>1979424848</t>
  </si>
  <si>
    <t>https://podminky.urs.cz/item/CS_URS_2025_01/784181007</t>
  </si>
  <si>
    <t>91,816+48,348 "A 1. PP schodiště z kamenné ul., M 0.23</t>
  </si>
  <si>
    <t>45,073 "M 1.27 schodiště</t>
  </si>
  <si>
    <t xml:space="preserve">151,397 "schodiště z M 1.02 a 1.03 do 2.NP </t>
  </si>
  <si>
    <t>8,8+45,036 "2. NP schodiště z M 2.02 na půdu</t>
  </si>
  <si>
    <t>61,921 "SO B schodiště</t>
  </si>
  <si>
    <t>28,864 "SO C schodiště</t>
  </si>
  <si>
    <t>1051</t>
  </si>
  <si>
    <t>784312021</t>
  </si>
  <si>
    <t>Malby vápenné dvojnásobné, bílé v místnostech výšky do 3,80 m</t>
  </si>
  <si>
    <t>1598846145</t>
  </si>
  <si>
    <t>https://podminky.urs.cz/item/CS_URS_2025_01/784312021</t>
  </si>
  <si>
    <t>8344,213 "viz pačok 3,8m</t>
  </si>
  <si>
    <t>1052</t>
  </si>
  <si>
    <t>784312023</t>
  </si>
  <si>
    <t>Malby vápenné dvojnásobné, bílé v místnostech výšky přes 3,80 do 5,00 m</t>
  </si>
  <si>
    <t>159200963</t>
  </si>
  <si>
    <t>https://podminky.urs.cz/item/CS_URS_2025_01/784312023</t>
  </si>
  <si>
    <t>3741,14 "viz pačok 3,8-5m</t>
  </si>
  <si>
    <t>1053</t>
  </si>
  <si>
    <t>784312025</t>
  </si>
  <si>
    <t>Malby vápenné dvojnásobné, bílé v místnostech výšky přes 5,00 m</t>
  </si>
  <si>
    <t>-1204592775</t>
  </si>
  <si>
    <t>https://podminky.urs.cz/item/CS_URS_2025_01/784312025</t>
  </si>
  <si>
    <t>1504,926 "viz pačok nad 5m</t>
  </si>
  <si>
    <t>1054</t>
  </si>
  <si>
    <t>784312027</t>
  </si>
  <si>
    <t>Malby vápenné dvojnásobné, bílé na schodišti o výšce podlaží do 3,80 m</t>
  </si>
  <si>
    <t>-1549414709</t>
  </si>
  <si>
    <t>https://podminky.urs.cz/item/CS_URS_2025_01/784312027</t>
  </si>
  <si>
    <t>481,255 "viz pačok schodiště 3,8m</t>
  </si>
  <si>
    <t>1055</t>
  </si>
  <si>
    <t>784312053</t>
  </si>
  <si>
    <t>Malby vápenné dvojnásobné, bílé Příplatek k cenám vápenných maleb za zvýšenou pracnost při provádění styku 2 barev</t>
  </si>
  <si>
    <t>779328510</t>
  </si>
  <si>
    <t>https://podminky.urs.cz/item/CS_URS_2025_01/784312053</t>
  </si>
  <si>
    <t>1056</t>
  </si>
  <si>
    <t>784312061</t>
  </si>
  <si>
    <t>Malby vápenné dvojnásobné, bílé Příplatek k cenám vápenných maleb provádění barevné malby tónované tónovacími přípravky</t>
  </si>
  <si>
    <t>-1751970335</t>
  </si>
  <si>
    <t>https://podminky.urs.cz/item/CS_URS_2025_01/784312061</t>
  </si>
  <si>
    <t>(8344,213+3625,14+1504,926+481,255)*0,3 "30%plochy</t>
  </si>
  <si>
    <t>Dokončovací práce - zasklívání</t>
  </si>
  <si>
    <t>1057</t>
  </si>
  <si>
    <t>787110098R</t>
  </si>
  <si>
    <t>Zasklení prostoru nad příčkou v M 2.30 bezpečnostním kaleným sklem tl. 6mm, bez rámu, spojování tmelením</t>
  </si>
  <si>
    <t>-2044086532</t>
  </si>
  <si>
    <t>1058</t>
  </si>
  <si>
    <t>787110099R</t>
  </si>
  <si>
    <t>Zasklení prostoru nad příčkou v M 1.23 bezpečnostním kaleným sklem tl. 6mm, bez rámu, spojování tmelením</t>
  </si>
  <si>
    <t>-1863469033</t>
  </si>
  <si>
    <t>1059</t>
  </si>
  <si>
    <t>998787122</t>
  </si>
  <si>
    <t>Přesun hmot pro zasklívání stanovený z hmotnosti přesunovaného materiálu vodorovná dopravní vzdálenost do 50 m ručně (bez užití mechanizace) v objektech výšky přes 6 do 12 m</t>
  </si>
  <si>
    <t>463513283</t>
  </si>
  <si>
    <t>https://podminky.urs.cz/item/CS_URS_2025_01/998787122</t>
  </si>
  <si>
    <t>01.2 - ZTI</t>
  </si>
  <si>
    <t xml:space="preserve">    8 - Vedení trubní dálková a přípojná</t>
  </si>
  <si>
    <t xml:space="preserve">    9 - Ostatní konstrukce a práce, bourání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</si>
  <si>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</si>
  <si>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</si>
  <si>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</si>
  <si>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</si>
  <si>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</si>
  <si>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M - Práce a dodávky M</t>
  </si>
  <si>
    <t xml:space="preserve">    46-M - Zemní práce při extr.mont.pracích</t>
  </si>
  <si>
    <t>132254203</t>
  </si>
  <si>
    <t>Hloubení zapažených rýh šířky přes 800 do 2 000 mm strojně s urovnáním dna do předepsaného profilu a spádu v hornině třídy těžitelnosti I skupiny 3 přes 50 do 100 m3</t>
  </si>
  <si>
    <t>2038732736</t>
  </si>
  <si>
    <t>https://podminky.urs.cz/item/CS_URS_2025_01/132254203</t>
  </si>
  <si>
    <t>1,0*4,5*(8,1+8,52+3,75) "drenáž u refektáře</t>
  </si>
  <si>
    <t>-925674710</t>
  </si>
  <si>
    <t>0,4*0,5*(60+71+28+69+17,0+25,4+14,0) "kanalizace</t>
  </si>
  <si>
    <t>0,3*0,4*(16+53+96+14+62) "vodovod</t>
  </si>
  <si>
    <t>151101103</t>
  </si>
  <si>
    <t>Zřízení pažení a rozepření stěn rýh pro podzemní vedení příložné pro jakoukoliv mezerovitost, hloubky přes 4 do 8 m</t>
  </si>
  <si>
    <t>1559255698</t>
  </si>
  <si>
    <t>https://podminky.urs.cz/item/CS_URS_2025_01/151101103</t>
  </si>
  <si>
    <t>4,5*(8,1+8,52+3,75) "drenáž u refektáře</t>
  </si>
  <si>
    <t>151101113</t>
  </si>
  <si>
    <t>Odstranění pažení a rozepření stěn rýh pro podzemní vedení s uložením materiálu na vzdálenost do 3 m od kraje výkopu příložné, hloubky přes 4 do 8 m</t>
  </si>
  <si>
    <t>-1673513878</t>
  </si>
  <si>
    <t>https://podminky.urs.cz/item/CS_URS_2025_01/151101113</t>
  </si>
  <si>
    <t>561027678</t>
  </si>
  <si>
    <t>85,8 "vykopávky pro vnitřní ZTI</t>
  </si>
  <si>
    <t>44,826 "zásyp vnitřní ZTI</t>
  </si>
  <si>
    <t>63,048+9,434 "lože + obsyp vnitřní ZTI</t>
  </si>
  <si>
    <t>666058022</t>
  </si>
  <si>
    <t>203,108*2 'Přepočtené koeficientem množství</t>
  </si>
  <si>
    <t>843085984</t>
  </si>
  <si>
    <t>2*(44,826+129,362) "zásypy na mezideponii a zpět na stavbu</t>
  </si>
  <si>
    <t>63,048+9,434 "kamenivo pro obsypy potrubí z mezideponie</t>
  </si>
  <si>
    <t>-788457913</t>
  </si>
  <si>
    <t>91,665+85,8 "výkopy</t>
  </si>
  <si>
    <t>-(44,826+97,822) "zpětné zásypy</t>
  </si>
  <si>
    <t>167111101</t>
  </si>
  <si>
    <t>Nakládání, skládání a překládání neulehlého výkopku nebo sypaniny ručně nakládání, z hornin třídy těžitelnosti I, skupiny 1 až 3</t>
  </si>
  <si>
    <t>-1674559793</t>
  </si>
  <si>
    <t>https://podminky.urs.cz/item/CS_URS_2025_01/167111101</t>
  </si>
  <si>
    <t>568304490</t>
  </si>
  <si>
    <t>44,826+129,362 "zásypy na mezideponii zpět na stavbu</t>
  </si>
  <si>
    <t>85,8 "ruční vykopávky pro potrubí na místě stavby</t>
  </si>
  <si>
    <t>485479739</t>
  </si>
  <si>
    <t>34,817 "viz odvoz do 7km</t>
  </si>
  <si>
    <t>34,817*1,9 'Přepočtené koeficientem množství</t>
  </si>
  <si>
    <t>-685516009</t>
  </si>
  <si>
    <t>vnitřní kanalizace a vodovod</t>
  </si>
  <si>
    <t>85,8 "výkopy pro rozvody v nejnižším podlaží</t>
  </si>
  <si>
    <t>-9,434 "lože pod potrubí</t>
  </si>
  <si>
    <t>-63,08/2 "obsyp potrubí</t>
  </si>
  <si>
    <t>-1357446308</t>
  </si>
  <si>
    <t>"drenáž u refektáře</t>
  </si>
  <si>
    <t>91,665 "výkopy</t>
  </si>
  <si>
    <t xml:space="preserve">-20,37*0,5*0,7 "lože, obsyp </t>
  </si>
  <si>
    <t>-63,08 "obsyp potrubí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</si>
  <si>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</si>
  <si>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</si>
  <si>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1065403743</t>
  </si>
  <si>
    <t>https://podminky.urs.cz/item/CS_URS_2025_01/175111101</t>
  </si>
  <si>
    <t>0,4*0,3*(16+53+96+14+62) "vodovod</t>
  </si>
  <si>
    <t>0,4*0,3*(60+71+28+69+17,0+25,4+14,0) "kanalizace</t>
  </si>
  <si>
    <t>58337303</t>
  </si>
  <si>
    <t>štěrkopísek frakce 0/8</t>
  </si>
  <si>
    <t>1667576144</t>
  </si>
  <si>
    <t>34,125*2 'Přepočtené koeficientem množství</t>
  </si>
  <si>
    <t>211561111</t>
  </si>
  <si>
    <t>Výplň kamenivem do rýh odvodňovacích žeber nebo trativodů bez zhutnění, s úpravou povrchu výplně kamenivem hrubým drceným frakce 4 až 16 mm</t>
  </si>
  <si>
    <t>-190360238</t>
  </si>
  <si>
    <t>https://podminky.urs.cz/item/CS_URS_2025_01/211561111</t>
  </si>
  <si>
    <t>0,5*0,5*33 "drenáž u refektáře a venkovního schodiště</t>
  </si>
  <si>
    <t>211971110</t>
  </si>
  <si>
    <t>Zřízení opláštění výplně z geotextilie odvodňovacích žeber nebo trativodů v rýze nebo zářezu se stěnami šikmými o sklonu do 1:2</t>
  </si>
  <si>
    <t>1222303642</t>
  </si>
  <si>
    <t>https://podminky.urs.cz/item/CS_URS_2025_01/211971110</t>
  </si>
  <si>
    <t>33*0,5 "drenáž u refektáře a venkovního schodiště</t>
  </si>
  <si>
    <t>69311080</t>
  </si>
  <si>
    <t>geotextilie netkaná separační, ochranná, filtrační, drenážní PES 200g/m2</t>
  </si>
  <si>
    <t>1346983343</t>
  </si>
  <si>
    <t>16,5*1,1845 'Přepočtené koeficientem množství</t>
  </si>
  <si>
    <t>212532111</t>
  </si>
  <si>
    <t>Lože pro trativody z kameniva hrubého drceného</t>
  </si>
  <si>
    <t>776281752</t>
  </si>
  <si>
    <t>https://podminky.urs.cz/item/CS_URS_2025_01/212532111</t>
  </si>
  <si>
    <t>0,5*0,2*33 "drenáž u refektáře a venkovního schodiště</t>
  </si>
  <si>
    <t>212755215</t>
  </si>
  <si>
    <t>Trativody bez lože a obsypu z drenážních trubek plastových flexibilních DN 125 mm</t>
  </si>
  <si>
    <t>-149637782</t>
  </si>
  <si>
    <t>https://podminky.urs.cz/item/CS_URS_2025_01/212755215</t>
  </si>
  <si>
    <t>33 "drenáž u refektáře a venkovního schodiště</t>
  </si>
  <si>
    <t>-928076910</t>
  </si>
  <si>
    <t>33*1,0 "drenáž u refektáře a venkovního schodiště - krytí šterk. obsypu</t>
  </si>
  <si>
    <t>-971421578</t>
  </si>
  <si>
    <t>33*1,1845 'Přepočtené koeficientem množství</t>
  </si>
  <si>
    <t>1370276061</t>
  </si>
  <si>
    <t>2 "napojení do stoupačky S1.1</t>
  </si>
  <si>
    <t>4*3 "pro vedení v komínech</t>
  </si>
  <si>
    <t>346481111</t>
  </si>
  <si>
    <t>Zaplentování rýh, potrubí, válcovaných nosníků, výklenků nebo nik jakéhokoliv tvaru, na maltu ve stěnách nebo před stěnami rabicovým pletivem</t>
  </si>
  <si>
    <t>910297766</t>
  </si>
  <si>
    <t>https://podminky.urs.cz/item/CS_URS_2025_01/346481111</t>
  </si>
  <si>
    <t xml:space="preserve">0,07*189+0,1*(116,9+233,8)+0,15*(16,767+33,533) </t>
  </si>
  <si>
    <t>451573111</t>
  </si>
  <si>
    <t>Lože pod potrubí, stoky a drobné objekty v otevřeném výkopu z písku a štěrkopísku do 63 mm</t>
  </si>
  <si>
    <t>-1671133621</t>
  </si>
  <si>
    <t>https://podminky.urs.cz/item/CS_URS_2025_01/451573111</t>
  </si>
  <si>
    <t>0,11*428,8*0,4/2 "pro vodu a kanalizaci</t>
  </si>
  <si>
    <t>612315111</t>
  </si>
  <si>
    <t>Vápenná omítka rýh hladká ve stěnách, šířky rýhy do 150 mm</t>
  </si>
  <si>
    <t>554692389</t>
  </si>
  <si>
    <t>https://podminky.urs.cz/item/CS_URS_2025_01/612315111</t>
  </si>
  <si>
    <t>631312141</t>
  </si>
  <si>
    <t>Doplnění dosavadních mazanin prostým betonem s dodáním hmot, bez potěru, plochy jednotlivě rýh v dosavadních mazaninách</t>
  </si>
  <si>
    <t>1494508093</t>
  </si>
  <si>
    <t>https://podminky.urs.cz/item/CS_URS_2025_01/631312141</t>
  </si>
  <si>
    <t>0,15*428,8*0,4/2 "pro vodu a kanalizaci</t>
  </si>
  <si>
    <t>Vedení trubní dálková a přípojná</t>
  </si>
  <si>
    <t>8938110001R</t>
  </si>
  <si>
    <t>Osazení čerpací šachty včetně dobetonování mezipláště B25/30</t>
  </si>
  <si>
    <t>490243628</t>
  </si>
  <si>
    <t>56299001M</t>
  </si>
  <si>
    <t>čerpací PP stanice dvojplášťová, d 1440mm, v1800mm, vybavení dle PD</t>
  </si>
  <si>
    <t>1228571350</t>
  </si>
  <si>
    <t>Ostatní konstrukce a práce, bourání</t>
  </si>
  <si>
    <t>536372681</t>
  </si>
  <si>
    <t>380147970</t>
  </si>
  <si>
    <t>0,1*200,8*0,4/2 "pro vodu</t>
  </si>
  <si>
    <t>965082933</t>
  </si>
  <si>
    <t>Odstranění násypu pod podlahami nebo ochranného násypu na střechách tl. do 200 mm, plochy přes 2 m2</t>
  </si>
  <si>
    <t>744024851</t>
  </si>
  <si>
    <t>https://podminky.urs.cz/item/CS_URS_2025_01/965082933</t>
  </si>
  <si>
    <t>0,2*428,8*0,3/2 "pro vodu a kanalizaci</t>
  </si>
  <si>
    <t>971033441</t>
  </si>
  <si>
    <t>Vybourání otvorů ve zdivu základovém nebo nadzákladovém z cihel, tvárnic, příčkovek z cihel pálených na maltu vápennou nebo vápenocementovou plochy do 0,25 m2, tl. do 300 mm</t>
  </si>
  <si>
    <t>788326195</t>
  </si>
  <si>
    <t>https://podminky.urs.cz/item/CS_URS_2025_01/971033441</t>
  </si>
  <si>
    <t>973031151</t>
  </si>
  <si>
    <t>Vysekání výklenků nebo kapes ve zdivu z cihel na maltu vápennou nebo vápenocementovou výklenků, pohledové plochy přes 0,25 m2</t>
  </si>
  <si>
    <t>1930136139</t>
  </si>
  <si>
    <t>https://podminky.urs.cz/item/CS_URS_2025_01/973031151</t>
  </si>
  <si>
    <t>3*0,7*0,7*0,35 "hydranty - M 0.29, 1.02, 2.02</t>
  </si>
  <si>
    <t>974029153</t>
  </si>
  <si>
    <t>Vysekání rýh ve zdivu kamenném do hl. 100 mm a šířky do 100 mm</t>
  </si>
  <si>
    <t>-1519315850</t>
  </si>
  <si>
    <t>https://podminky.urs.cz/item/CS_URS_2025_01/974029153</t>
  </si>
  <si>
    <t>(25,3+7,0+191+127,4)/3 "svislé potrubí DN 50 a 75 1/3</t>
  </si>
  <si>
    <t>974029164</t>
  </si>
  <si>
    <t>Vysekání rýh ve zdivu kamenném do hl. 150 mm a šířky do 150 mm</t>
  </si>
  <si>
    <t>-1557236088</t>
  </si>
  <si>
    <t>https://podminky.urs.cz/item/CS_URS_2025_01/974029164</t>
  </si>
  <si>
    <t>(9,0+4,3+7,0)/3 "kanalizace svislé potrubí DN 100 1/3</t>
  </si>
  <si>
    <t>30/3 "voda dvojité potrubí 1/3</t>
  </si>
  <si>
    <t>974031142</t>
  </si>
  <si>
    <t>Vysekání rýh ve zdivu cihelném na maltu vápennou nebo vápenocementovou do hl. 70 mm a šířky do 70 mm</t>
  </si>
  <si>
    <t>-1189091228</t>
  </si>
  <si>
    <t>https://podminky.urs.cz/item/CS_URS_2025_01/974031142</t>
  </si>
  <si>
    <t>9,0 "kanalizace potrubí DN 40</t>
  </si>
  <si>
    <t>180 "vodovod jednoduché vedení</t>
  </si>
  <si>
    <t>974031153</t>
  </si>
  <si>
    <t>Vysekání rýh ve zdivu cihelném na maltu vápennou nebo vápenocementovou do hl. 100 mm a šířky do 100 mm</t>
  </si>
  <si>
    <t>114546450</t>
  </si>
  <si>
    <t>https://podminky.urs.cz/item/CS_URS_2025_01/974031153</t>
  </si>
  <si>
    <t>(25,3+7,0+191+127,4)/3*2 "svislé potrubí DN 50 a 75 + 2/3</t>
  </si>
  <si>
    <t>343930407</t>
  </si>
  <si>
    <t>(9,0+4,3+7,0)/3*2 "kanalizace svislé potrubí DN 100 2/3</t>
  </si>
  <si>
    <t>30/3*2 "voda dvojité potrubí 2/3</t>
  </si>
  <si>
    <t>977151118</t>
  </si>
  <si>
    <t>Jádrové vrty diamantovými korunkami do stavebních materiálů (železobetonu, betonu, cihel, obkladů, dlažeb, kamene) průměru přes 90 do 100 mm</t>
  </si>
  <si>
    <t>164506942</t>
  </si>
  <si>
    <t>https://podminky.urs.cz/item/CS_URS_2025_01/977151118</t>
  </si>
  <si>
    <t>8*3*0,5 "stoupačky kanalizace DN 75 - stropy</t>
  </si>
  <si>
    <t>23*0,5 "voda stoupačky jednoduché - stropy</t>
  </si>
  <si>
    <t>9 "voda - vstup do komínů</t>
  </si>
  <si>
    <t>797614659</t>
  </si>
  <si>
    <t>10*3*0,5 "stoupačky kanalizace DN 100 - stropy</t>
  </si>
  <si>
    <t>5*0,5 "voda dvojitá - stropy</t>
  </si>
  <si>
    <t>-2144430920</t>
  </si>
  <si>
    <t>2*(28,0+69,0+17,0) "kanalizace ležaté potrubí</t>
  </si>
  <si>
    <t xml:space="preserve">2*(2,4+17+21+14,5+15+16+6,5+8) "voda </t>
  </si>
  <si>
    <t>-217262711</t>
  </si>
  <si>
    <t>66,663-9,999 "přesun shozem</t>
  </si>
  <si>
    <t>978147143</t>
  </si>
  <si>
    <t>66,663*0,15 "přesun z 1. PP 15%</t>
  </si>
  <si>
    <t>997013213</t>
  </si>
  <si>
    <t>Vnitrostaveništní doprava suti a vybouraných hmot vodorovně do 50 m s naložením ručně pro budovy a haly výšky přes 9 do 12 m</t>
  </si>
  <si>
    <t>2093482239</t>
  </si>
  <si>
    <t>https://podminky.urs.cz/item/CS_URS_2025_01/997013213</t>
  </si>
  <si>
    <t>2,696 "vybourané ZTI</t>
  </si>
  <si>
    <t>-602317557</t>
  </si>
  <si>
    <t>-1873056910</t>
  </si>
  <si>
    <t>69,359*6 'Přepočtené koeficientem množství</t>
  </si>
  <si>
    <t>1810760119</t>
  </si>
  <si>
    <t>-406496421</t>
  </si>
  <si>
    <t>1,701+4,208+1,341</t>
  </si>
  <si>
    <t>-1025660981</t>
  </si>
  <si>
    <t>69,154-(28,301+7,25)</t>
  </si>
  <si>
    <t>1671291062</t>
  </si>
  <si>
    <t>713411141</t>
  </si>
  <si>
    <t>Montáž izolace tepelné potrubí a ohybů pásy nebo rohožemi s povrchovou úpravou hliníkovou fólií připevněnými samolepící hliníkovou páskou potrubí jednovrstvá</t>
  </si>
  <si>
    <t>334039616</t>
  </si>
  <si>
    <t>https://podminky.urs.cz/item/CS_URS_2025_01/713411141</t>
  </si>
  <si>
    <t>14 "kanalizace</t>
  </si>
  <si>
    <t>63151671</t>
  </si>
  <si>
    <t>rohož izolační z minerální vlny lamelová s Al fólií 50-60kg/m3 tl 40mm</t>
  </si>
  <si>
    <t>1871218313</t>
  </si>
  <si>
    <t>(Pi*(0,21+2*0,04)*14)</t>
  </si>
  <si>
    <t>12,755*1,05 'Přepočtené koeficientem množství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</si>
  <si>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</si>
  <si>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</si>
  <si>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1082286361</t>
  </si>
  <si>
    <t>https://podminky.urs.cz/item/CS_URS_2025_01/713463212</t>
  </si>
  <si>
    <t>28 "kanalizace</t>
  </si>
  <si>
    <t>63154577</t>
  </si>
  <si>
    <t>pouzdro izolační potrubní z minerální vlny s Al fólií max. 250/100°C 76/40mm</t>
  </si>
  <si>
    <t>370591707</t>
  </si>
  <si>
    <t>28*1,02 'Přepočtené koeficientem množství</t>
  </si>
  <si>
    <t>998713111</t>
  </si>
  <si>
    <t>Přesun hmot pro izolace tepelné stanovený z hmotnosti přesunovaného materiálu vodorovná dopravní vzdálenost do 50 m s omezením mechanizace v objektech výšky do 6 m</t>
  </si>
  <si>
    <t>-1376054144</t>
  </si>
  <si>
    <t>https://podminky.urs.cz/item/CS_URS_2025_01/998713111</t>
  </si>
  <si>
    <t>Zdravotechnika - vnitřní kanalizace</t>
  </si>
  <si>
    <t>721140806</t>
  </si>
  <si>
    <t>Demontáž potrubí z litinových trub odpadních nebo dešťových přes 100 do DN 200</t>
  </si>
  <si>
    <t>-837622280</t>
  </si>
  <si>
    <t>https://podminky.urs.cz/item/CS_URS_2025_01/721140806</t>
  </si>
  <si>
    <t>2,0+4,5 "M 1.23</t>
  </si>
  <si>
    <t>721171803</t>
  </si>
  <si>
    <t>Demontáž potrubí z novodurových trub odpadních nebo připojovacích do D 75</t>
  </si>
  <si>
    <t>-739214478</t>
  </si>
  <si>
    <t>https://podminky.urs.cz/item/CS_URS_2025_01/721171803</t>
  </si>
  <si>
    <t>3 "M 0.05 + 0.06</t>
  </si>
  <si>
    <t>7+10 "M 0.22, 037-38</t>
  </si>
  <si>
    <t>2+4,5 "M 1.06, 2.33</t>
  </si>
  <si>
    <t>6 "M 1.38</t>
  </si>
  <si>
    <t>721171808</t>
  </si>
  <si>
    <t>Demontáž potrubí z novodurových trub odpadních nebo připojovacích přes 75 do D 114</t>
  </si>
  <si>
    <t>-1915775023</t>
  </si>
  <si>
    <t>https://podminky.urs.cz/item/CS_URS_2025_01/721171808</t>
  </si>
  <si>
    <t>2,0 "M 1.23</t>
  </si>
  <si>
    <t>3 "M 1.45</t>
  </si>
  <si>
    <t>721173401</t>
  </si>
  <si>
    <t>Potrubí z trub PVC SN4 svodné (ležaté) DN 110</t>
  </si>
  <si>
    <t>541829793</t>
  </si>
  <si>
    <t>https://podminky.urs.cz/item/CS_URS_2025_01/721173401</t>
  </si>
  <si>
    <t>721173402</t>
  </si>
  <si>
    <t>Potrubí z trub PVC SN4 svodné (ležaté) DN 125</t>
  </si>
  <si>
    <t>419312713</t>
  </si>
  <si>
    <t>https://podminky.urs.cz/item/CS_URS_2025_01/721173402</t>
  </si>
  <si>
    <t>28611618</t>
  </si>
  <si>
    <t>čistící kus kanalizace plastové KG DN 125 se 4 šrouby</t>
  </si>
  <si>
    <t>-1360590279</t>
  </si>
  <si>
    <t>721173403</t>
  </si>
  <si>
    <t>Potrubí z trub PVC SN4 svodné (ležaté) DN 160</t>
  </si>
  <si>
    <t>-725205001</t>
  </si>
  <si>
    <t>https://podminky.urs.cz/item/CS_URS_2025_01/721173403</t>
  </si>
  <si>
    <t>721173404</t>
  </si>
  <si>
    <t>Potrubí z trub PVC SN4 svodné (ležaté) DN 200</t>
  </si>
  <si>
    <t>-226685276</t>
  </si>
  <si>
    <t>https://podminky.urs.cz/item/CS_URS_2025_01/721173404</t>
  </si>
  <si>
    <t>25+44</t>
  </si>
  <si>
    <t>28611622</t>
  </si>
  <si>
    <t>čistící kus kanalizace plastové KG DN 200 s 6 šrouby</t>
  </si>
  <si>
    <t>-566764523</t>
  </si>
  <si>
    <t>721173405</t>
  </si>
  <si>
    <t>Potrubí z trub PVC SN4 svodné (ležaté) DN 250</t>
  </si>
  <si>
    <t>-1034216039</t>
  </si>
  <si>
    <t>https://podminky.urs.cz/item/CS_URS_2025_01/721173405</t>
  </si>
  <si>
    <t>28611623</t>
  </si>
  <si>
    <t>čistící kus kanalizace plastové KG DN 250 s 6 šrouby</t>
  </si>
  <si>
    <t>-1841865772</t>
  </si>
  <si>
    <t>721174005</t>
  </si>
  <si>
    <t>Potrubí z trub polypropylenových svodné (ležaté) DN 110</t>
  </si>
  <si>
    <t>-1655927899</t>
  </si>
  <si>
    <t>https://podminky.urs.cz/item/CS_URS_2025_01/721174005</t>
  </si>
  <si>
    <t>164-(58+55,8+5,0+19,8)</t>
  </si>
  <si>
    <t>721174006</t>
  </si>
  <si>
    <t>Potrubí z trub polypropylenových svodné (ležaté) DN 125</t>
  </si>
  <si>
    <t>-817878686</t>
  </si>
  <si>
    <t>https://podminky.urs.cz/item/CS_URS_2025_01/721174006</t>
  </si>
  <si>
    <t>721174024</t>
  </si>
  <si>
    <t>Potrubí z trub polypropylenových odpadní (svislé) DN 75</t>
  </si>
  <si>
    <t>-1053728969</t>
  </si>
  <si>
    <t>https://podminky.urs.cz/item/CS_URS_2025_01/721174024</t>
  </si>
  <si>
    <t>2*13,0"S1.1, S1.2.a stávající komíny</t>
  </si>
  <si>
    <t>2*8,5+8,3 "S1.3, S1.3f ve zdi</t>
  </si>
  <si>
    <t>8,5 "S1.3a podél zdi 1.PP</t>
  </si>
  <si>
    <t>7,0 "S2.2 v instalační přizdívce</t>
  </si>
  <si>
    <t>7,0 "S2.6 ve zdi</t>
  </si>
  <si>
    <t>28615602</t>
  </si>
  <si>
    <t>čistící tvarovka odpadní pro vysoké teploty HTRE DN 75</t>
  </si>
  <si>
    <t>-1053294679</t>
  </si>
  <si>
    <t>721174025</t>
  </si>
  <si>
    <t>Potrubí z trub polypropylenových odpadní (svislé) DN 110</t>
  </si>
  <si>
    <t>-1950161272</t>
  </si>
  <si>
    <t>https://podminky.urs.cz/item/CS_URS_2025_01/721174025</t>
  </si>
  <si>
    <t>9,0 "S1 ve zdi</t>
  </si>
  <si>
    <t>4,3 "S1.3 ve zdi 1.PP</t>
  </si>
  <si>
    <t>4,5 "1.4a v instalační příčce</t>
  </si>
  <si>
    <t>2*5,0 "S1.4d, S1.5 v instalační příčce</t>
  </si>
  <si>
    <t>7,0 "S2.1 podél zdi a instalační příčce</t>
  </si>
  <si>
    <t>7,0 "S2.3a ve zdi</t>
  </si>
  <si>
    <t>3*7,0 "S2.8, S3.2, S3.4 v instalační příčce</t>
  </si>
  <si>
    <t>28615603</t>
  </si>
  <si>
    <t>čistící tvarovka odpadní pro vysoké teploty HTRE DN 110</t>
  </si>
  <si>
    <t>468365544</t>
  </si>
  <si>
    <t>721174026</t>
  </si>
  <si>
    <t>Potrubí z trub polypropylenových odpadní (svislé) DN 125</t>
  </si>
  <si>
    <t>-592644324</t>
  </si>
  <si>
    <t>https://podminky.urs.cz/item/CS_URS_2025_01/721174026</t>
  </si>
  <si>
    <t>8,0 "S1.4a v instalační příčce</t>
  </si>
  <si>
    <t>28615604</t>
  </si>
  <si>
    <t>čistící tvarovka odpadní pro vysoké teploty HTRE DN 125</t>
  </si>
  <si>
    <t>1222810002</t>
  </si>
  <si>
    <t>28615605</t>
  </si>
  <si>
    <t>čistící tvarovka odpadní pro vysoké teploty HTRE DN 160</t>
  </si>
  <si>
    <t>-1427172584</t>
  </si>
  <si>
    <t>721174042</t>
  </si>
  <si>
    <t>Potrubí z trub polypropylenových připojovací DN 40</t>
  </si>
  <si>
    <t>-804464334</t>
  </si>
  <si>
    <t>https://podminky.urs.cz/item/CS_URS_2025_01/721174042</t>
  </si>
  <si>
    <t>721174043</t>
  </si>
  <si>
    <t>Potrubí z trub polypropylenových připojovací DN 50</t>
  </si>
  <si>
    <t>1442937347</t>
  </si>
  <si>
    <t>https://podminky.urs.cz/item/CS_URS_2025_01/721174043</t>
  </si>
  <si>
    <t>721174044</t>
  </si>
  <si>
    <t>Potrubí z trub polypropylenových připojovací DN 75</t>
  </si>
  <si>
    <t>833509740</t>
  </si>
  <si>
    <t>https://podminky.urs.cz/item/CS_URS_2025_01/721174044</t>
  </si>
  <si>
    <t>220-(73,8+18,8)</t>
  </si>
  <si>
    <t>721174045</t>
  </si>
  <si>
    <t>Potrubí z trub polypropylenových připojovací DN 110</t>
  </si>
  <si>
    <t>679906970</t>
  </si>
  <si>
    <t>https://podminky.urs.cz/item/CS_URS_2025_01/721174045</t>
  </si>
  <si>
    <t>721174055</t>
  </si>
  <si>
    <t>Potrubí z trub polypropylenových dešťové DN 110</t>
  </si>
  <si>
    <t>1478639407</t>
  </si>
  <si>
    <t>https://podminky.urs.cz/item/CS_URS_2025_01/721174055</t>
  </si>
  <si>
    <t>5,0 "D1 v instalační příčce</t>
  </si>
  <si>
    <t>721174057-1</t>
  </si>
  <si>
    <t>Potrubí z trub polypropylenových dešťové DN 200</t>
  </si>
  <si>
    <t>-1536626426</t>
  </si>
  <si>
    <t xml:space="preserve">9,5 "D6  v instalační příčce</t>
  </si>
  <si>
    <t>721174062</t>
  </si>
  <si>
    <t>Potrubí z trub polypropylenových větrací DN 75</t>
  </si>
  <si>
    <t>1432400677</t>
  </si>
  <si>
    <t>https://podminky.urs.cz/item/CS_URS_2025_01/721174062</t>
  </si>
  <si>
    <t>2*3,5 "S1.1, S1.2.a ve stávajících komínech</t>
  </si>
  <si>
    <t xml:space="preserve">2*4,5 "S1.3a, S2.1 </t>
  </si>
  <si>
    <t>2,8 "S2.1</t>
  </si>
  <si>
    <t>721174063</t>
  </si>
  <si>
    <t>Potrubí z trub polypropylenových větrací DN 110</t>
  </si>
  <si>
    <t>-949597139</t>
  </si>
  <si>
    <t>https://podminky.urs.cz/item/CS_URS_2025_01/721174063</t>
  </si>
  <si>
    <t>2*2,9 "S1, S1.4a</t>
  </si>
  <si>
    <t>5*2,8 "S2.2, S2.3a, S2.6, S3.2, S3.4</t>
  </si>
  <si>
    <t>721194104</t>
  </si>
  <si>
    <t>Vyměření přípojek na potrubí vyvedení a upevnění odpadních výpustek DN 40</t>
  </si>
  <si>
    <t>480849468</t>
  </si>
  <si>
    <t>https://podminky.urs.cz/item/CS_URS_2025_01/721194104</t>
  </si>
  <si>
    <t>721194105</t>
  </si>
  <si>
    <t>Vyměření přípojek na potrubí vyvedení a upevnění odpadních výpustek DN 50</t>
  </si>
  <si>
    <t>546968449</t>
  </si>
  <si>
    <t>https://podminky.urs.cz/item/CS_URS_2025_01/721194105</t>
  </si>
  <si>
    <t>721194107</t>
  </si>
  <si>
    <t>Vyměření přípojek na potrubí vyvedení a upevnění odpadních výpustek DN 70</t>
  </si>
  <si>
    <t>1291485910</t>
  </si>
  <si>
    <t>https://podminky.urs.cz/item/CS_URS_2025_01/721194107</t>
  </si>
  <si>
    <t>721194109</t>
  </si>
  <si>
    <t>Vyměření přípojek na potrubí vyvedení a upevnění odpadních výpustek DN 110</t>
  </si>
  <si>
    <t>1784806793</t>
  </si>
  <si>
    <t>https://podminky.urs.cz/item/CS_URS_2025_01/721194109</t>
  </si>
  <si>
    <t>721211422</t>
  </si>
  <si>
    <t>Podlahové vpusti se svislým odtokem DN 50/75/110 mřížka nerez 138x138</t>
  </si>
  <si>
    <t>594130504</t>
  </si>
  <si>
    <t>https://podminky.urs.cz/item/CS_URS_2025_01/721211422</t>
  </si>
  <si>
    <t>721226512</t>
  </si>
  <si>
    <t>Zápachové uzávěrky podomítkové (Pe) s krycí deskou pro pračku a myčku DN 50</t>
  </si>
  <si>
    <t>-51539035</t>
  </si>
  <si>
    <t>https://podminky.urs.cz/item/CS_URS_2025_01/721226512</t>
  </si>
  <si>
    <t>721273152</t>
  </si>
  <si>
    <t>Ventilační hlavice z polypropylenu (PP) DN 75</t>
  </si>
  <si>
    <t>-156614629</t>
  </si>
  <si>
    <t>https://podminky.urs.cz/item/CS_URS_2025_01/721273152</t>
  </si>
  <si>
    <t>721273153</t>
  </si>
  <si>
    <t>Ventilační hlavice z polypropylenu (PP) DN 110</t>
  </si>
  <si>
    <t>-172119169</t>
  </si>
  <si>
    <t>https://podminky.urs.cz/item/CS_URS_2025_01/721273153</t>
  </si>
  <si>
    <t>721274122</t>
  </si>
  <si>
    <t>Ventily přivzdušňovací odpadních potrubí vnitřní DN 70</t>
  </si>
  <si>
    <t>1001807057</t>
  </si>
  <si>
    <t>https://podminky.urs.cz/item/CS_URS_2025_01/721274122</t>
  </si>
  <si>
    <t>721290111</t>
  </si>
  <si>
    <t>Zkouška těsnosti kanalizace v objektech vodou do DN 125</t>
  </si>
  <si>
    <t>1760098837</t>
  </si>
  <si>
    <t>https://podminky.urs.cz/item/CS_URS_2025_01/721290111</t>
  </si>
  <si>
    <t>164+14+60+71</t>
  </si>
  <si>
    <t>721290112</t>
  </si>
  <si>
    <t>Zkouška těsnosti kanalizace v objektech vodou DN 150 nebo DN 200</t>
  </si>
  <si>
    <t>-428158353</t>
  </si>
  <si>
    <t>https://podminky.urs.cz/item/CS_URS_2025_01/721290112</t>
  </si>
  <si>
    <t>25+28+44</t>
  </si>
  <si>
    <t>721290113</t>
  </si>
  <si>
    <t>Zkouška těsnosti kanalizace v objektech vodou DN 250 nebo DN 300</t>
  </si>
  <si>
    <t>1070991347</t>
  </si>
  <si>
    <t>https://podminky.urs.cz/item/CS_URS_2025_01/721290113</t>
  </si>
  <si>
    <t>721990001R</t>
  </si>
  <si>
    <t>D+M PP odkalovací nádrže AB keramické dílny, 600x400mm, v. 550mm</t>
  </si>
  <si>
    <t>275295637</t>
  </si>
  <si>
    <t>998721122</t>
  </si>
  <si>
    <t>Přesun hmot pro vnitřní kanalizaci stanovený z hmotnosti přesunovaného materiálu vodorovná dopravní vzdálenost do 50 m ruční (bez užití mechanizace) v objektech výšky přes 6 do 12 m</t>
  </si>
  <si>
    <t>1599682558</t>
  </si>
  <si>
    <t>https://podminky.urs.cz/item/CS_URS_2025_01/998721122</t>
  </si>
  <si>
    <t>Zdravotechnika - vnitřní vodovod</t>
  </si>
  <si>
    <t>722130104</t>
  </si>
  <si>
    <t>Potrubí z ocelových trubek pozinkovaných hladkých pro zavodněný požární systém spojovaných lisováním PN 16 do 110°C O 28/1,5</t>
  </si>
  <si>
    <t>449731749</t>
  </si>
  <si>
    <t>https://podminky.urs.cz/item/CS_URS_2025_01/722130104</t>
  </si>
  <si>
    <t>722130105</t>
  </si>
  <si>
    <t>Potrubí z ocelových trubek pozinkovaných hladkých pro zavodněný požární systém spojovaných lisováním PN 16 do 110°C O 35/1,5</t>
  </si>
  <si>
    <t>925977541</t>
  </si>
  <si>
    <t>https://podminky.urs.cz/item/CS_URS_2025_01/722130105</t>
  </si>
  <si>
    <t>722130106</t>
  </si>
  <si>
    <t>Potrubí z ocelových trubek pozinkovaných hladkých pro zavodněný požární systém spojovaných lisováním PN 16 do 110°C O 42/1,5</t>
  </si>
  <si>
    <t>1711614072</t>
  </si>
  <si>
    <t>https://podminky.urs.cz/item/CS_URS_2025_01/722130106</t>
  </si>
  <si>
    <t>722130107</t>
  </si>
  <si>
    <t>Potrubí z ocelových trubek pozinkovaných hladkých pro zavodněný požární systém spojovaných lisováním PN 16 do 110°C O 54/1,5</t>
  </si>
  <si>
    <t>-613560637</t>
  </si>
  <si>
    <t>https://podminky.urs.cz/item/CS_URS_2025_01/722130107</t>
  </si>
  <si>
    <t>722130108</t>
  </si>
  <si>
    <t>Potrubí z ocelových trubek pozinkovaných hladkých pro zavodněný požární systém spojovaných lisováním PN 16 do 110°C O 64/2</t>
  </si>
  <si>
    <t>1771401523</t>
  </si>
  <si>
    <t>https://podminky.urs.cz/item/CS_URS_2025_01/722130108</t>
  </si>
  <si>
    <t>722130801</t>
  </si>
  <si>
    <t>Demontáž potrubí z ocelových trubek pozinkovaných závitových do DN 25</t>
  </si>
  <si>
    <t>2096821432</t>
  </si>
  <si>
    <t>https://podminky.urs.cz/item/CS_URS_2025_01/722130801</t>
  </si>
  <si>
    <t>3+15+20+6+12 "M 0.05-0.06, 0.17, 0.20, 0.22-23, 0.28, 0.37-38</t>
  </si>
  <si>
    <t>15 "M 1.23</t>
  </si>
  <si>
    <t xml:space="preserve">14 "M </t>
  </si>
  <si>
    <t>14 "M 2.33-34</t>
  </si>
  <si>
    <t>722170801</t>
  </si>
  <si>
    <t>Demontáž rozvodů vody z plastů do O 25 mm</t>
  </si>
  <si>
    <t>653399943</t>
  </si>
  <si>
    <t>https://podminky.urs.cz/item/CS_URS_2025_01/722170801</t>
  </si>
  <si>
    <t>2*(8+4)+10 "M 1.35, 37-38</t>
  </si>
  <si>
    <t>722174028R</t>
  </si>
  <si>
    <t>Potrubí z plastových trubek z polypropylenu PPR svařovaných polyfúzně PN 20 (SDR 6) D 75 x 12,3</t>
  </si>
  <si>
    <t>570523133</t>
  </si>
  <si>
    <t>722174027R</t>
  </si>
  <si>
    <t>Potrubí z plastových trubek z polypropylenu PPR svařovaných polyfúzně PN 20 (SDR 6) D 63 x 10,5</t>
  </si>
  <si>
    <t>-699236023</t>
  </si>
  <si>
    <t>722174022</t>
  </si>
  <si>
    <t>Potrubí z plastových trubek z polypropylenu PPR svařovaných polyfúzně PN 20 (SDR 6) D 20 x 3,4</t>
  </si>
  <si>
    <t>717525122</t>
  </si>
  <si>
    <t>https://podminky.urs.cz/item/CS_URS_2025_01/722174022</t>
  </si>
  <si>
    <t>722174023</t>
  </si>
  <si>
    <t>Potrubí z plastových trubek z polypropylenu PPR svařovaných polyfúzně PN 20 (SDR 6) D 25 x 4,2</t>
  </si>
  <si>
    <t>-1144715682</t>
  </si>
  <si>
    <t>https://podminky.urs.cz/item/CS_URS_2025_01/722174023</t>
  </si>
  <si>
    <t>722174024</t>
  </si>
  <si>
    <t>Potrubí z plastových trubek z polypropylenu PPR svařovaných polyfúzně PN 20 (SDR 6) D 32 x 5,4</t>
  </si>
  <si>
    <t>1410885662</t>
  </si>
  <si>
    <t>https://podminky.urs.cz/item/CS_URS_2025_01/722174024</t>
  </si>
  <si>
    <t>722174025</t>
  </si>
  <si>
    <t>Potrubí z plastových trubek z polypropylenu PPR svařovaných polyfúzně PN 20 (SDR 6) D 40 x 6,7</t>
  </si>
  <si>
    <t>-364341776</t>
  </si>
  <si>
    <t>https://podminky.urs.cz/item/CS_URS_2025_01/722174025</t>
  </si>
  <si>
    <t>722174026</t>
  </si>
  <si>
    <t>Potrubí z plastových trubek z polypropylenu PPR svařovaných polyfúzně PN 20 (SDR 6) D 50 x 8,3</t>
  </si>
  <si>
    <t>1182341693</t>
  </si>
  <si>
    <t>https://podminky.urs.cz/item/CS_URS_2025_01/722174026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</si>
  <si>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</si>
  <si>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</si>
  <si>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1930290922</t>
  </si>
  <si>
    <t>https://podminky.urs.cz/item/CS_URS_2025_01/722181221</t>
  </si>
  <si>
    <t>496 "D 20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</si>
  <si>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</si>
  <si>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</si>
  <si>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1610066344</t>
  </si>
  <si>
    <t>https://podminky.urs.cz/item/CS_URS_2025_01/722181222</t>
  </si>
  <si>
    <t>215+133+105+59+73+106 "D 25, 32, 40, požární voda DN25, 32,40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</si>
  <si>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</si>
  <si>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</si>
  <si>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-619057808</t>
  </si>
  <si>
    <t>https://podminky.urs.cz/item/CS_URS_2025_01/722181223</t>
  </si>
  <si>
    <t>62+14 "požární DN 50, 65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</si>
  <si>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</si>
  <si>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</si>
  <si>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-2074746136</t>
  </si>
  <si>
    <t>https://podminky.urs.cz/item/CS_URS_2025_01/722181242</t>
  </si>
  <si>
    <t>31+62+46 "D25, 32, 40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</si>
  <si>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</si>
  <si>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</si>
  <si>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1327067352</t>
  </si>
  <si>
    <t>https://podminky.urs.cz/item/CS_URS_2025_01/722181243</t>
  </si>
  <si>
    <t>86 "D 50</t>
  </si>
  <si>
    <t>722181244</t>
  </si>
  <si>
    <t>Ochrana potrubí termoizolačními trubicemi z pěnového polyetylenu PE přilepenými v příčných a podélných spojích, tloušťky izolace přes 13 do 20 mm, vnitřního průměru izolace DN přes 63 do 89 mm</t>
  </si>
  <si>
    <t>110473284</t>
  </si>
  <si>
    <t>https://podminky.urs.cz/item/CS_URS_2025_01/722181244</t>
  </si>
  <si>
    <t>53+16 "D 63, 75</t>
  </si>
  <si>
    <t>722220111</t>
  </si>
  <si>
    <t>Armatury s jedním závitem nástěnky pro výtokový ventil G 1/2"</t>
  </si>
  <si>
    <t>912872560</t>
  </si>
  <si>
    <t>https://podminky.urs.cz/item/CS_URS_2025_01/722220111</t>
  </si>
  <si>
    <t>242-2*14</t>
  </si>
  <si>
    <t>722220161</t>
  </si>
  <si>
    <t>Armatury s jedním závitem plastové (PPR) PN 20 (SDR 6) DN 20 x G 1/2" (nástěnný komplet)</t>
  </si>
  <si>
    <t>soubor</t>
  </si>
  <si>
    <t>-527558330</t>
  </si>
  <si>
    <t>https://podminky.urs.cz/item/CS_URS_2025_01/722220161</t>
  </si>
  <si>
    <t>722224154</t>
  </si>
  <si>
    <t>Armatury s jedním závitem ventily kulové zahradní uzávěry PN 15 do 120° C G 1"</t>
  </si>
  <si>
    <t>1279443552</t>
  </si>
  <si>
    <t>https://podminky.urs.cz/item/CS_URS_2025_01/722224154</t>
  </si>
  <si>
    <t>722225396R</t>
  </si>
  <si>
    <t>Přechodový kus PPr50x8,3/PE50x4,6</t>
  </si>
  <si>
    <t>-579086297</t>
  </si>
  <si>
    <t>722225397R</t>
  </si>
  <si>
    <t>Přechodový kus PPr40x6,7/PE40x3,7</t>
  </si>
  <si>
    <t>1172978242</t>
  </si>
  <si>
    <t>722225398R</t>
  </si>
  <si>
    <t>Přechodový kus PPr32x4,2/PE32x3,0</t>
  </si>
  <si>
    <t>805613465</t>
  </si>
  <si>
    <t>722225399R</t>
  </si>
  <si>
    <t>Přechodový kus PPr25x4,2/PE32x3,0</t>
  </si>
  <si>
    <t>1366257406</t>
  </si>
  <si>
    <t>722225307</t>
  </si>
  <si>
    <t>Armatury s jedním závitem přechodová šroubení krátká s vnitřním závitem D 63 x R 2</t>
  </si>
  <si>
    <t>878506258</t>
  </si>
  <si>
    <t>https://podminky.urs.cz/item/CS_URS_2025_01/722225307</t>
  </si>
  <si>
    <t>2 "k vodoměru</t>
  </si>
  <si>
    <t>722229103</t>
  </si>
  <si>
    <t>Armatury s jedním závitem montáž vodovodních armatur s jedním závitem ostatních typů G 1"</t>
  </si>
  <si>
    <t>1598289621</t>
  </si>
  <si>
    <t>https://podminky.urs.cz/item/CS_URS_2025_01/722229103</t>
  </si>
  <si>
    <t>31944001M</t>
  </si>
  <si>
    <t>přechodka ocel DN25/PE 32x3,0</t>
  </si>
  <si>
    <t>1938121483</t>
  </si>
  <si>
    <t>722229105</t>
  </si>
  <si>
    <t>Armatury s jedním závitem montáž vodovodních armatur s jedním závitem ostatních typů G 6/4"</t>
  </si>
  <si>
    <t>1663279184</t>
  </si>
  <si>
    <t>https://podminky.urs.cz/item/CS_URS_2025_01/722229105</t>
  </si>
  <si>
    <t>31941001M</t>
  </si>
  <si>
    <t>přechodka ocel DN40/PE 50x4,6</t>
  </si>
  <si>
    <t>-1642265785</t>
  </si>
  <si>
    <t>722231074</t>
  </si>
  <si>
    <t>Armatury se dvěma závity ventily zpětné mosazné PN 10 do 110°C G 1"</t>
  </si>
  <si>
    <t>-1657651606</t>
  </si>
  <si>
    <t>https://podminky.urs.cz/item/CS_URS_2025_01/722231074</t>
  </si>
  <si>
    <t>722231078</t>
  </si>
  <si>
    <t>Armatury se dvěma závity ventily zpětné mosazné PN 10 do 110°C G 2 1/2"</t>
  </si>
  <si>
    <t>1051671749</t>
  </si>
  <si>
    <t>https://podminky.urs.cz/item/CS_URS_2025_01/722231078</t>
  </si>
  <si>
    <t>722231206-1</t>
  </si>
  <si>
    <t>Armatury se dvěma závity ventily redukční tlakové mosazné bez manometru PN 6 do 25 °C G 2,5"</t>
  </si>
  <si>
    <t>-1889849946</t>
  </si>
  <si>
    <t>1 "k vodoměru</t>
  </si>
  <si>
    <t>722232045</t>
  </si>
  <si>
    <t>Armatury se dvěma závity kulové kohouty PN 42 do 185 °C přímé vnitřní závit G 1"</t>
  </si>
  <si>
    <t>1912906048</t>
  </si>
  <si>
    <t>https://podminky.urs.cz/item/CS_URS_2025_01/722232045</t>
  </si>
  <si>
    <t>722232049</t>
  </si>
  <si>
    <t>Armatury se dvěma závity kulové kohouty PN 42 do 185 °C přímé vnitřní závit G 2 1/2"</t>
  </si>
  <si>
    <t>-620951455</t>
  </si>
  <si>
    <t>https://podminky.urs.cz/item/CS_URS_2025_01/722232049</t>
  </si>
  <si>
    <t>722232049-1</t>
  </si>
  <si>
    <t>Armatury se dvěma závity kulové kohouty s vypouštěním PN 42 do 185 °C přímé vnitřní závit G 2 1/2"</t>
  </si>
  <si>
    <t>-363175570</t>
  </si>
  <si>
    <t>722232063</t>
  </si>
  <si>
    <t>Armatury se dvěma závity kulové kohouty PN 42 do 185 °C přímé vnitřní závit s vypouštěním G 1"</t>
  </si>
  <si>
    <t>-907731839</t>
  </si>
  <si>
    <t>https://podminky.urs.cz/item/CS_URS_2025_01/722232063</t>
  </si>
  <si>
    <t>2+6</t>
  </si>
  <si>
    <t>722232064</t>
  </si>
  <si>
    <t>Armatury se dvěma závity kulové kohouty PN 42 do 185 °C přímé vnitřní závit s vypouštěním G 5/4"</t>
  </si>
  <si>
    <t>147498380</t>
  </si>
  <si>
    <t>https://podminky.urs.cz/item/CS_URS_2025_01/722232064</t>
  </si>
  <si>
    <t>722232065</t>
  </si>
  <si>
    <t>Armatury se dvěma závity kulové kohouty PN 42 do 185 °C přímé vnitřní závit s vypouštěním G 6/4"</t>
  </si>
  <si>
    <t>-1561949953</t>
  </si>
  <si>
    <t>https://podminky.urs.cz/item/CS_URS_2025_01/722232065</t>
  </si>
  <si>
    <t>722234269</t>
  </si>
  <si>
    <t>Armatury se dvěma závity filtry bronzový PN 16 do 120 °C G 2 1/2"</t>
  </si>
  <si>
    <t>-1614163760</t>
  </si>
  <si>
    <t>https://podminky.urs.cz/item/CS_URS_2025_01/722234269</t>
  </si>
  <si>
    <t>722239106</t>
  </si>
  <si>
    <t>Armatury se dvěma závity montáž vodovodních armatur se dvěma závity ostatních typů G 2"</t>
  </si>
  <si>
    <t>1875815458</t>
  </si>
  <si>
    <t>https://podminky.urs.cz/item/CS_URS_2025_01/722239106</t>
  </si>
  <si>
    <t>1 "vodoměr</t>
  </si>
  <si>
    <t>38821001M</t>
  </si>
  <si>
    <t>vodoměr závitový DN50 Qn 15</t>
  </si>
  <si>
    <t>396440808</t>
  </si>
  <si>
    <t>722249127</t>
  </si>
  <si>
    <t>Armatury z plastických hmot montáž vodovodních armatur z plastických hmot ostatních typů DN 63</t>
  </si>
  <si>
    <t>-1420375586</t>
  </si>
  <si>
    <t>https://podminky.urs.cz/item/CS_URS_2025_01/722249127</t>
  </si>
  <si>
    <t>28654303</t>
  </si>
  <si>
    <t>přechodka PPR s vnějším kovovým závitem D 75x2 1/2"</t>
  </si>
  <si>
    <t>-1879809645</t>
  </si>
  <si>
    <t>722250133</t>
  </si>
  <si>
    <t>Požární příslušenství a armatury hydrantový systém s tvarově stálou hadicí celoplechový D 25 x 30 m</t>
  </si>
  <si>
    <t>1761208333</t>
  </si>
  <si>
    <t>https://podminky.urs.cz/item/CS_URS_2025_01/722250133</t>
  </si>
  <si>
    <t>722262001R</t>
  </si>
  <si>
    <t>Vodoměry pro vodu do 40°C závitové horizontální jednovtokové suchoběžné G 1" Qn 1,5</t>
  </si>
  <si>
    <t>-1194304494</t>
  </si>
  <si>
    <t>722290226</t>
  </si>
  <si>
    <t>Zkoušky, proplach a desinfekce vodovodního potrubí zkoušky těsnosti vodovodního potrubí závitového do DN 50</t>
  </si>
  <si>
    <t>1881058285</t>
  </si>
  <si>
    <t>https://podminky.urs.cz/item/CS_URS_2025_01/722290226</t>
  </si>
  <si>
    <t>59+73+106</t>
  </si>
  <si>
    <t>722290229</t>
  </si>
  <si>
    <t>Zkoušky, proplach a desinfekce vodovodního potrubí zkoušky těsnosti vodovodního potrubí závitového přes DN 50 do DN 100</t>
  </si>
  <si>
    <t>260616585</t>
  </si>
  <si>
    <t>https://podminky.urs.cz/item/CS_URS_2025_01/722290229</t>
  </si>
  <si>
    <t>62+14</t>
  </si>
  <si>
    <t>722290234</t>
  </si>
  <si>
    <t>Zkoušky, proplach a desinfekce vodovodního potrubí proplach a desinfekce vodovodního potrubí do DN 80</t>
  </si>
  <si>
    <t>1713173042</t>
  </si>
  <si>
    <t>https://podminky.urs.cz/item/CS_URS_2025_01/722290234</t>
  </si>
  <si>
    <t>238+76+1090+165</t>
  </si>
  <si>
    <t>722290246</t>
  </si>
  <si>
    <t>Zkoušky, proplach a desinfekce vodovodního potrubí zkoušky těsnosti vodovodního potrubí plastového do DN 40</t>
  </si>
  <si>
    <t>-26542470</t>
  </si>
  <si>
    <t>https://podminky.urs.cz/item/CS_URS_2025_01/722290246</t>
  </si>
  <si>
    <t>496+247+195+152</t>
  </si>
  <si>
    <t>722290249</t>
  </si>
  <si>
    <t>Zkoušky, proplach a desinfekce vodovodního potrubí zkoušky těsnosti vodovodního potrubí plastového přes DN 40 do DN 90</t>
  </si>
  <si>
    <t>-433807098</t>
  </si>
  <si>
    <t>https://podminky.urs.cz/item/CS_URS_2025_01/722290249</t>
  </si>
  <si>
    <t>96+53+16</t>
  </si>
  <si>
    <t>998722122</t>
  </si>
  <si>
    <t>Přesun hmot pro vnitřní vodovod stanovený z hmotnosti přesunovaného materiálu vodorovná dopravní vzdálenost do 50 m ruční (bez užití mechanizace) v objektech výšky přes 6 do 12 m</t>
  </si>
  <si>
    <t>-1126136964</t>
  </si>
  <si>
    <t>https://podminky.urs.cz/item/CS_URS_2025_01/998722122</t>
  </si>
  <si>
    <t>Zdravotechnika - vnitřní plynovod</t>
  </si>
  <si>
    <t>723120804</t>
  </si>
  <si>
    <t>Demontáž potrubí svařovaného z ocelových trubek závitových do DN 25</t>
  </si>
  <si>
    <t>1802025191</t>
  </si>
  <si>
    <t>https://podminky.urs.cz/item/CS_URS_2025_01/723120804</t>
  </si>
  <si>
    <t>15 "M 0.22-23</t>
  </si>
  <si>
    <t>Zdravotechnika - zařizovací předměty</t>
  </si>
  <si>
    <t>725110811</t>
  </si>
  <si>
    <t>Demontáž klozetů splachovacíchch s nádrží nebo tlakovým splachovačem</t>
  </si>
  <si>
    <t>699319141</t>
  </si>
  <si>
    <t>https://podminky.urs.cz/item/CS_URS_2025_01/725110811</t>
  </si>
  <si>
    <t>12 "M 0.05, 0.06, 0.17, 0.20, 0.37-38</t>
  </si>
  <si>
    <t xml:space="preserve">1+3+2 "M1.12,  1.24, 1.31</t>
  </si>
  <si>
    <t>5 "M 2.29-31, 2.34</t>
  </si>
  <si>
    <t>1 "M 1.37</t>
  </si>
  <si>
    <t>3 "M 2.40, 42, 52</t>
  </si>
  <si>
    <t>1+1 "SO B M 1.45, 2.54</t>
  </si>
  <si>
    <t>1 "SO C M 0.43</t>
  </si>
  <si>
    <t>725112022</t>
  </si>
  <si>
    <t>Zařízení záchodů klozety keramické závěsné na nosné stěny s hlubokým splachováním odpad vodorovný</t>
  </si>
  <si>
    <t>-991958188</t>
  </si>
  <si>
    <t>https://podminky.urs.cz/item/CS_URS_2025_01/725112022</t>
  </si>
  <si>
    <t>725112023</t>
  </si>
  <si>
    <t>Zařízení záchodů klozety keramické závěsné na nosné stěny s hlubokým splachováním pro handicapované odpad vodorovný</t>
  </si>
  <si>
    <t>-837614156</t>
  </si>
  <si>
    <t>https://podminky.urs.cz/item/CS_URS_2025_01/725112023</t>
  </si>
  <si>
    <t>725121521</t>
  </si>
  <si>
    <t>Pisoárové záchodky keramické automatické s infračerveným senzorem</t>
  </si>
  <si>
    <t>801661650</t>
  </si>
  <si>
    <t>https://podminky.urs.cz/item/CS_URS_2025_01/725121521</t>
  </si>
  <si>
    <t>725122817</t>
  </si>
  <si>
    <t>Demontáž pisoárů bez nádrže s rohovým ventilem s 1 záchodkem</t>
  </si>
  <si>
    <t>-2140211994</t>
  </si>
  <si>
    <t>https://podminky.urs.cz/item/CS_URS_2025_01/725122817</t>
  </si>
  <si>
    <t>7 "M 0.18, 0.19, 0.37</t>
  </si>
  <si>
    <t>2 "M 1.31</t>
  </si>
  <si>
    <t>2 "M 2.31</t>
  </si>
  <si>
    <t>725210821</t>
  </si>
  <si>
    <t>Demontáž umyvadel bez výtokových armatur umyvadel</t>
  </si>
  <si>
    <t>-1840153063</t>
  </si>
  <si>
    <t>https://podminky.urs.cz/item/CS_URS_2025_01/725210821</t>
  </si>
  <si>
    <t>9 "M 0.17+0.20, 0.22, 0.37-38</t>
  </si>
  <si>
    <t>1+1+1+2 "M 1.06, 1.12, 1.23, 1.31</t>
  </si>
  <si>
    <t>1+3 "M 2.01 promítací kabina, M 2.29-31, 2.34</t>
  </si>
  <si>
    <t>725211603</t>
  </si>
  <si>
    <t>Umyvadla keramická bílá bez výtokových armatur připevněná na stěnu šrouby bez sloupu nebo krytu na sifon, šířka umyvadla 600 mm, bez sifonu</t>
  </si>
  <si>
    <t>1868776856</t>
  </si>
  <si>
    <t>https://podminky.urs.cz/item/CS_URS_2025_01/725211603</t>
  </si>
  <si>
    <t>725211681</t>
  </si>
  <si>
    <t>Umyvadla keramická bílá bez výtokových armatur připevněná na stěnu šrouby zdravotní, šířka umyvadla 640 mm</t>
  </si>
  <si>
    <t>2115742855</t>
  </si>
  <si>
    <t>https://podminky.urs.cz/item/CS_URS_2025_01/725211681</t>
  </si>
  <si>
    <t>725220841</t>
  </si>
  <si>
    <t>Demontáž van ocelových rohových</t>
  </si>
  <si>
    <t>-224922160</t>
  </si>
  <si>
    <t>https://podminky.urs.cz/item/CS_URS_2025_01/725220841</t>
  </si>
  <si>
    <t>1 "M 2.58</t>
  </si>
  <si>
    <t>725240811</t>
  </si>
  <si>
    <t>Demontáž sprchových kabin a vaniček bez výtokových armatur kabin</t>
  </si>
  <si>
    <t>1206358001</t>
  </si>
  <si>
    <t>https://podminky.urs.cz/item/CS_URS_2025_01/725240811</t>
  </si>
  <si>
    <t>1 "M 2.42</t>
  </si>
  <si>
    <t>1+1 "M 1.45, 2.54</t>
  </si>
  <si>
    <t>725240812</t>
  </si>
  <si>
    <t>Demontáž sprchových kabin a vaniček bez výtokových armatur vaniček</t>
  </si>
  <si>
    <t>1559822487</t>
  </si>
  <si>
    <t>https://podminky.urs.cz/item/CS_URS_2025_01/725240812</t>
  </si>
  <si>
    <t>1. "M 1.35</t>
  </si>
  <si>
    <t>725241213</t>
  </si>
  <si>
    <t>Sprchové vaničky z litého polymermramoru čtvercové 900x900 mm</t>
  </si>
  <si>
    <t>512012368</t>
  </si>
  <si>
    <t>https://podminky.urs.cz/item/CS_URS_2025_01/725241213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</si>
  <si>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</si>
  <si>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</si>
  <si>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569709430</t>
  </si>
  <si>
    <t>https://podminky.urs.cz/item/CS_URS_2025_01/725244624</t>
  </si>
  <si>
    <t>725291652</t>
  </si>
  <si>
    <t>Montáž doplňků zařízení koupelen a záchodů dávkovače tekutého mýdla</t>
  </si>
  <si>
    <t>-750261724</t>
  </si>
  <si>
    <t>https://podminky.urs.cz/item/CS_URS_2025_01/725291652</t>
  </si>
  <si>
    <t>55431098</t>
  </si>
  <si>
    <t>dávkovač tekutého mýdla bílý 0,8L</t>
  </si>
  <si>
    <t>1347922793</t>
  </si>
  <si>
    <t>725291653</t>
  </si>
  <si>
    <t>Montáž doplňků zařízení koupelen a záchodů zásobníku toaletních papírů</t>
  </si>
  <si>
    <t>881408708</t>
  </si>
  <si>
    <t>https://podminky.urs.cz/item/CS_URS_2025_01/725291653</t>
  </si>
  <si>
    <t>55431091</t>
  </si>
  <si>
    <t>zásobník toaletních papírů nerez D 220mm</t>
  </si>
  <si>
    <t>-305905966</t>
  </si>
  <si>
    <t>725291654</t>
  </si>
  <si>
    <t>Montáž doplňků zařízení koupelen a záchodů zásobníku papírových ručníků</t>
  </si>
  <si>
    <t>2102903407</t>
  </si>
  <si>
    <t>https://podminky.urs.cz/item/CS_URS_2025_01/725291654</t>
  </si>
  <si>
    <t>55431084</t>
  </si>
  <si>
    <t>zásobník papírových ručníků skládaných nerezové provedení</t>
  </si>
  <si>
    <t>1800318272</t>
  </si>
  <si>
    <t>725291664</t>
  </si>
  <si>
    <t>Montáž doplňků zařízení koupelen a záchodů štětky závěsné</t>
  </si>
  <si>
    <t>1601093601</t>
  </si>
  <si>
    <t>https://podminky.urs.cz/item/CS_URS_2025_01/725291664</t>
  </si>
  <si>
    <t>55779013</t>
  </si>
  <si>
    <t>štětka na WC závěsná nebo na podlahu kartáč nylon nerezové záchytné pouzdro mat</t>
  </si>
  <si>
    <t>818883967</t>
  </si>
  <si>
    <t>725291666</t>
  </si>
  <si>
    <t>Montáž doplňků zařízení koupelen a záchodů háčku</t>
  </si>
  <si>
    <t>813867039</t>
  </si>
  <si>
    <t>https://podminky.urs.cz/item/CS_URS_2025_01/725291666</t>
  </si>
  <si>
    <t>2*29 "WC</t>
  </si>
  <si>
    <t>55441011</t>
  </si>
  <si>
    <t>háček koupelnový</t>
  </si>
  <si>
    <t>-895080374</t>
  </si>
  <si>
    <t>725291669</t>
  </si>
  <si>
    <t>Montáž doplňků zařízení koupelen a záchodů madla invalidního krakorcového</t>
  </si>
  <si>
    <t>-1639209526</t>
  </si>
  <si>
    <t>https://podminky.urs.cz/item/CS_URS_2025_01/725291669</t>
  </si>
  <si>
    <t>55147101</t>
  </si>
  <si>
    <t>madlo invalidní krakorcové nerez lesk 900mm</t>
  </si>
  <si>
    <t>821832833</t>
  </si>
  <si>
    <t>725291670</t>
  </si>
  <si>
    <t>Montáž doplňků zařízení koupelen a záchodů madla invalidního krakorcového sklopného</t>
  </si>
  <si>
    <t>2126028263</t>
  </si>
  <si>
    <t>https://podminky.urs.cz/item/CS_URS_2025_01/725291670</t>
  </si>
  <si>
    <t>2 "klozety</t>
  </si>
  <si>
    <t>55147115</t>
  </si>
  <si>
    <t>madlo invalidní krakorcové sklopné nerez lesk 813mm</t>
  </si>
  <si>
    <t>-1317038905</t>
  </si>
  <si>
    <t>725291674</t>
  </si>
  <si>
    <t>Montáž doplňků zařízení koupelen a záchodů madla umyvadlového</t>
  </si>
  <si>
    <t>-1142571592</t>
  </si>
  <si>
    <t>https://podminky.urs.cz/item/CS_URS_2025_01/725291674</t>
  </si>
  <si>
    <t>55147212</t>
  </si>
  <si>
    <t>madlo umyvadlové pravé/levé nerez lesk 500x305mm</t>
  </si>
  <si>
    <t>1501806655</t>
  </si>
  <si>
    <t>725310821</t>
  </si>
  <si>
    <t>Demontáž dřezů jednodílných bez výtokových armatur na konzolách</t>
  </si>
  <si>
    <t>-680445270</t>
  </si>
  <si>
    <t>https://podminky.urs.cz/item/CS_URS_2025_01/725310821</t>
  </si>
  <si>
    <t>1 "M 1.23</t>
  </si>
  <si>
    <t>725310823</t>
  </si>
  <si>
    <t>Demontáž dřezů jednodílných bez výtokových armatur vestavěných v kuchyňských sestavách</t>
  </si>
  <si>
    <t>-2048015815</t>
  </si>
  <si>
    <t>https://podminky.urs.cz/item/CS_URS_2025_01/725310823</t>
  </si>
  <si>
    <t>1+1 "M 1.47, 2.57</t>
  </si>
  <si>
    <t>725310828</t>
  </si>
  <si>
    <t>Demontáž dřezů jednodílných bez výtokových armatur velkokuchyňských</t>
  </si>
  <si>
    <t>972506983</t>
  </si>
  <si>
    <t>https://podminky.urs.cz/item/CS_URS_2025_01/725310828</t>
  </si>
  <si>
    <t>725311121</t>
  </si>
  <si>
    <t>Dřezy bez výtokových armatur jednoduché se zápachovou uzávěrkou nerezové s odkapávací plochou 560x480 mm a miskou</t>
  </si>
  <si>
    <t>-1742429803</t>
  </si>
  <si>
    <t>https://podminky.urs.cz/item/CS_URS_2025_01/725311121</t>
  </si>
  <si>
    <t>725319111</t>
  </si>
  <si>
    <t>Dřezy bez výtokových armatur montáž dřezů ostatních typů</t>
  </si>
  <si>
    <t>697732264</t>
  </si>
  <si>
    <t>https://podminky.urs.cz/item/CS_URS_2025_01/725319111</t>
  </si>
  <si>
    <t>64281001M</t>
  </si>
  <si>
    <t>dřez keramický bílý 412x552x250mm</t>
  </si>
  <si>
    <t>-203636487</t>
  </si>
  <si>
    <t>725320821</t>
  </si>
  <si>
    <t>Demontáž dřezů dvojitých bez výtokových armatur na konzolách</t>
  </si>
  <si>
    <t>-1213631849</t>
  </si>
  <si>
    <t>https://podminky.urs.cz/item/CS_URS_2025_01/725320821</t>
  </si>
  <si>
    <t>1+1 "M 0.22, 0.26</t>
  </si>
  <si>
    <t>725330840</t>
  </si>
  <si>
    <t>Demontáž výlevek bez výtokových armatur a bez nádrže a splachovacího potrubí ocelových nebo litinových</t>
  </si>
  <si>
    <t>1178027307</t>
  </si>
  <si>
    <t>https://podminky.urs.cz/item/CS_URS_2025_01/725330840</t>
  </si>
  <si>
    <t>1 "M 1.12</t>
  </si>
  <si>
    <t>1 "M 2.34</t>
  </si>
  <si>
    <t>725331111</t>
  </si>
  <si>
    <t>Výlevky bez výtokových armatur a splachovací nádrže keramické se sklopnou plastovou mřížkou stojící, výšky 460 mm</t>
  </si>
  <si>
    <t>-460482637</t>
  </si>
  <si>
    <t>https://podminky.urs.cz/item/CS_URS_2025_01/725331111</t>
  </si>
  <si>
    <t>725530823</t>
  </si>
  <si>
    <t>Demontáž elektrických zásobníkových ohřívačů vody tlakových od 50 do 200 l</t>
  </si>
  <si>
    <t>1599065536</t>
  </si>
  <si>
    <t>https://podminky.urs.cz/item/CS_URS_2025_01/725530823</t>
  </si>
  <si>
    <t>1 "M 1.35</t>
  </si>
  <si>
    <t>725531101</t>
  </si>
  <si>
    <t>Elektrické ohřívače zásobníkové beztlakové přepadové objem nádrže (příkon) 5 l (2,0 kW)</t>
  </si>
  <si>
    <t>1280432183</t>
  </si>
  <si>
    <t>https://podminky.urs.cz/item/CS_URS_2025_01/725531101</t>
  </si>
  <si>
    <t>725532116</t>
  </si>
  <si>
    <t>Elektrické ohřívače zásobníkové beztlakové přepadové akumulační s pojistným ventilem závěsné svislé objem nádrže (příkon) 100 l (2,0 kW)</t>
  </si>
  <si>
    <t>-869320468</t>
  </si>
  <si>
    <t>https://podminky.urs.cz/item/CS_URS_2025_01/725532116</t>
  </si>
  <si>
    <t>725532120</t>
  </si>
  <si>
    <t>Elektrické ohřívače zásobníkové beztlakové přepadové akumulační s pojistným ventilem závěsné svislé objem nádrže (příkon) 125 l (2,0 kW)</t>
  </si>
  <si>
    <t>-1835938599</t>
  </si>
  <si>
    <t>https://podminky.urs.cz/item/CS_URS_2025_01/725532120</t>
  </si>
  <si>
    <t>725532124</t>
  </si>
  <si>
    <t>Elektrické ohřívače zásobníkové beztlakové přepadové akumulační s pojistným ventilem závěsné svislé objem nádrže (příkon) 160 l (2,0 kW)</t>
  </si>
  <si>
    <t>-1679696588</t>
  </si>
  <si>
    <t>https://podminky.urs.cz/item/CS_URS_2025_01/725532124</t>
  </si>
  <si>
    <t>725610810</t>
  </si>
  <si>
    <t>Demontáž plynových sporáků normálních nebo kombinovaných</t>
  </si>
  <si>
    <t>-1322873421</t>
  </si>
  <si>
    <t>https://podminky.urs.cz/item/CS_URS_2025_01/725610810</t>
  </si>
  <si>
    <t>725810811</t>
  </si>
  <si>
    <t>Demontáž výtokových ventilů nástěnných</t>
  </si>
  <si>
    <t>1478083059</t>
  </si>
  <si>
    <t>https://podminky.urs.cz/item/CS_URS_2025_01/725810811</t>
  </si>
  <si>
    <t>10 "M 0.05, 0.06, 0.18, 0.19, 0.23</t>
  </si>
  <si>
    <t>1+1+3+2 "M 1.06, 1.12, 1.24, 1.31</t>
  </si>
  <si>
    <t>1+2 "M 1.37-38</t>
  </si>
  <si>
    <t>3 "M 2.40, 42, 58</t>
  </si>
  <si>
    <t>725813111</t>
  </si>
  <si>
    <t>Ventily rohové bez připojovací trubičky nebo flexi hadičky G 1/2"</t>
  </si>
  <si>
    <t>1065127921</t>
  </si>
  <si>
    <t>https://podminky.urs.cz/item/CS_URS_2025_01/725813111</t>
  </si>
  <si>
    <t>55190001-1</t>
  </si>
  <si>
    <t>flexi hadice ohebná sanitární D 9x13mm FF 3/8" 500mm</t>
  </si>
  <si>
    <t>1101982189</t>
  </si>
  <si>
    <t>29 "WC</t>
  </si>
  <si>
    <t>725813112</t>
  </si>
  <si>
    <t>Ventily rohové bez připojovací trubičky nebo flexi hadičky pračkové G 3/4"</t>
  </si>
  <si>
    <t>1220889324</t>
  </si>
  <si>
    <t>https://podminky.urs.cz/item/CS_URS_2025_01/725813112</t>
  </si>
  <si>
    <t>725820801</t>
  </si>
  <si>
    <t>Demontáž baterií nástěnných do G 3/4</t>
  </si>
  <si>
    <t>1530363183</t>
  </si>
  <si>
    <t>https://podminky.urs.cz/item/CS_URS_2025_01/725820801</t>
  </si>
  <si>
    <t>11 "M 0.17-20, 0.22, 0.34, 0.37-38</t>
  </si>
  <si>
    <t>2+1+2 "M 1.12, 1.23, 1.31</t>
  </si>
  <si>
    <t>1+4 "M 2.01 promítací kabina, M 2.29-31, 2.34</t>
  </si>
  <si>
    <t>1+1+1 "M 1.35, 37-38</t>
  </si>
  <si>
    <t>4 "M 2.40, 42, 52, 58</t>
  </si>
  <si>
    <t>2+2 "SO B M 1.45, 2.54</t>
  </si>
  <si>
    <t>725821312</t>
  </si>
  <si>
    <t>Baterie dřezové nástěnné pákové s otáčivým kulatým ústím a délkou ramínka 300 mm</t>
  </si>
  <si>
    <t>-1674460882</t>
  </si>
  <si>
    <t>https://podminky.urs.cz/item/CS_URS_2025_01/725821312</t>
  </si>
  <si>
    <t>4+5 "dřez, výlevka</t>
  </si>
  <si>
    <t>725821325</t>
  </si>
  <si>
    <t>Baterie dřezové stojánkové pákové s otáčivým ústím a délkou ramínka 220 mm</t>
  </si>
  <si>
    <t>-1056895700</t>
  </si>
  <si>
    <t>https://podminky.urs.cz/item/CS_URS_2025_01/725821325</t>
  </si>
  <si>
    <t>725822613</t>
  </si>
  <si>
    <t>Baterie umyvadlové stojánkové pákové s výpustí</t>
  </si>
  <si>
    <t>-80952793</t>
  </si>
  <si>
    <t>https://podminky.urs.cz/item/CS_URS_2025_01/725822613</t>
  </si>
  <si>
    <t>725841312</t>
  </si>
  <si>
    <t>Baterie sprchové nástěnné pákové</t>
  </si>
  <si>
    <t>2048189370</t>
  </si>
  <si>
    <t>https://podminky.urs.cz/item/CS_URS_2025_01/725841312</t>
  </si>
  <si>
    <t>55199001M</t>
  </si>
  <si>
    <t>sprchový set s ruční sprchou a tyčí</t>
  </si>
  <si>
    <t>654452002</t>
  </si>
  <si>
    <t>725861311</t>
  </si>
  <si>
    <t>Zápachové uzávěrky zařizovacích předmětů pro umyvadla s přípojkou pro pračku nebo myčku DN 40</t>
  </si>
  <si>
    <t>-1478461403</t>
  </si>
  <si>
    <t>https://podminky.urs.cz/item/CS_URS_2025_01/725861311</t>
  </si>
  <si>
    <t>725869101</t>
  </si>
  <si>
    <t>Zápachové uzávěrky zařizovacích předmětů montáž zápachových uzávěrek umyvadlových do DN 40</t>
  </si>
  <si>
    <t>1236188607</t>
  </si>
  <si>
    <t>https://podminky.urs.cz/item/CS_URS_2025_01/725869101</t>
  </si>
  <si>
    <t>55162001</t>
  </si>
  <si>
    <t>uzávěrka zápachová umyvadlová s celokovovým kulatým designem DN 40</t>
  </si>
  <si>
    <t>-1003713618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</si>
  <si>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</si>
  <si>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</si>
  <si>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1653096834</t>
  </si>
  <si>
    <t>https://podminky.urs.cz/item/CS_URS_2025_01/998725122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</si>
  <si>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</si>
  <si>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</si>
  <si>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</si>
  <si>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636525496</t>
  </si>
  <si>
    <t>https://podminky.urs.cz/item/CS_URS_2025_01/726111031</t>
  </si>
  <si>
    <t>998726132</t>
  </si>
  <si>
    <t>Přesun hmot pro instalační prefabrikáty stanovený z hmotnosti přesunovaného materiálu vodorovná dopravní vzdálenost do 50 m ruční (bez užití mechanizace) v objektech výšky přes 6 m do 12 m</t>
  </si>
  <si>
    <t>-108548239</t>
  </si>
  <si>
    <t>https://podminky.urs.cz/item/CS_URS_2025_01/998726132</t>
  </si>
  <si>
    <t>751377812</t>
  </si>
  <si>
    <t>Demontáž odsávacích stropů, zákrytů odsávacího zákrytu (digestoř) bytového komínového</t>
  </si>
  <si>
    <t>999056686</t>
  </si>
  <si>
    <t>https://podminky.urs.cz/item/CS_URS_2025_01/751377812</t>
  </si>
  <si>
    <t>1 "M 0.23</t>
  </si>
  <si>
    <t>1. "M 2.57</t>
  </si>
  <si>
    <t>751377842</t>
  </si>
  <si>
    <t>Demontáž odsávacích stropů, zákrytů odsávacího zákrytu (digestoř) průmyslového závěsného, průřezu přes 1,5 do 2,5 m2</t>
  </si>
  <si>
    <t>-1053157618</t>
  </si>
  <si>
    <t>https://podminky.urs.cz/item/CS_URS_2025_01/751377842</t>
  </si>
  <si>
    <t>751511815</t>
  </si>
  <si>
    <t>Demontáž potrubí plechového skupiny I kruhového s přírubou nebo bez příruby tloušťky plechu 0,6 mm, průměru do 200 mm</t>
  </si>
  <si>
    <t>-870777275</t>
  </si>
  <si>
    <t>https://podminky.urs.cz/item/CS_URS_2025_01/751511815</t>
  </si>
  <si>
    <t>10 "M 0.23</t>
  </si>
  <si>
    <t>781491021</t>
  </si>
  <si>
    <t>Montáž zrcadel lepených silikonovým tmelem na keramický obklad, plochy do 1 m2</t>
  </si>
  <si>
    <t>1007721553</t>
  </si>
  <si>
    <t>https://podminky.urs.cz/item/CS_URS_2025_01/781491021</t>
  </si>
  <si>
    <t>0,6*0,675*66 "každé umyvadlo mimo úklidu</t>
  </si>
  <si>
    <t>63465122</t>
  </si>
  <si>
    <t>zrcadlo nemontované čiré tl 3mm max rozměr 3210x2250mm</t>
  </si>
  <si>
    <t>732477337</t>
  </si>
  <si>
    <t>26,73*1,1 'Přepočtené koeficientem množství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</si>
  <si>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</si>
  <si>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</si>
  <si>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1279116673</t>
  </si>
  <si>
    <t>https://podminky.urs.cz/item/CS_URS_2025_01/998781122</t>
  </si>
  <si>
    <t>Práce a dodávky M</t>
  </si>
  <si>
    <t>46-M</t>
  </si>
  <si>
    <t>Zemní práce při extr.mont.pracích</t>
  </si>
  <si>
    <t>460903214</t>
  </si>
  <si>
    <t>Zazdění a začištění skříně pro rozvod nn včetně vysekání otvoru pro skříň a kabelový svod ve zdivu a obnovy okolní povrchové úpravy bez koncovkového dílu hloubky do 30 cm výšky 60 cm a šířky přes 60 do 75 cm</t>
  </si>
  <si>
    <t>-447124356</t>
  </si>
  <si>
    <t>https://podminky.urs.cz/item/CS_URS_2025_01/460903214</t>
  </si>
  <si>
    <t>3 "zapuštěné hydrantové skříně</t>
  </si>
  <si>
    <t>01.3 - ústřední vytápění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</si>
  <si>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</si>
  <si>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</si>
  <si>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</si>
  <si>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</si>
  <si>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</si>
  <si>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>HZS - Hodinová zúčtovací sazba</t>
  </si>
  <si>
    <t>132251101</t>
  </si>
  <si>
    <t>Hloubení nezapažených rýh šířky do 800 mm strojně s urovnáním dna do předepsaného profilu a spádu v hornině třídy těžitelnosti I skupiny 3 do 20 m3</t>
  </si>
  <si>
    <t>1512818347</t>
  </si>
  <si>
    <t>https://podminky.urs.cz/item/CS_URS_2025_01/132251101</t>
  </si>
  <si>
    <t>0,6*1,1*10,5 "přívod do SO B</t>
  </si>
  <si>
    <t>-12060845</t>
  </si>
  <si>
    <t>2*4,41 "přívod do SO B zásyp na mezideponii a zpět na stavbu</t>
  </si>
  <si>
    <t>558103391</t>
  </si>
  <si>
    <t>6,93-4,41 "přívod do SO B</t>
  </si>
  <si>
    <t>-1622963819</t>
  </si>
  <si>
    <t xml:space="preserve">4,41 "přívod do SO B zásyp na mezideponii </t>
  </si>
  <si>
    <t>1564452427</t>
  </si>
  <si>
    <t>2,52 "viz odvoz do 7km</t>
  </si>
  <si>
    <t>2,52*1,9 'Přepočtené koeficientem množství</t>
  </si>
  <si>
    <t>1136460069</t>
  </si>
  <si>
    <t>4,41 "mezideponie</t>
  </si>
  <si>
    <t>457895103</t>
  </si>
  <si>
    <t>přívod do SO B</t>
  </si>
  <si>
    <t>6,93 "výkopy</t>
  </si>
  <si>
    <t xml:space="preserve">-(1,89+0,63) "lože + obsyp 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</si>
  <si>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</si>
  <si>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</si>
  <si>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231538313</t>
  </si>
  <si>
    <t>https://podminky.urs.cz/item/CS_URS_2025_01/175151101</t>
  </si>
  <si>
    <t>0,3*0,6*10,5 "přívod do SO B</t>
  </si>
  <si>
    <t>1708588039</t>
  </si>
  <si>
    <t>1,89*2 'Přepočtené koeficientem množství</t>
  </si>
  <si>
    <t>310217861</t>
  </si>
  <si>
    <t>Zazdívka otvorů ve zdivu nadzákladovém kamenem plochy do 0,25 m2 , ve zdi tl. přes 450 do 600 mm</t>
  </si>
  <si>
    <t>591165950</t>
  </si>
  <si>
    <t>https://podminky.urs.cz/item/CS_URS_2025_01/310217861</t>
  </si>
  <si>
    <t>1 "prostup potrubí do objektu SO B</t>
  </si>
  <si>
    <t>-231429642</t>
  </si>
  <si>
    <t>0,15*(2032+456+153+54,5)+0,2*(18+96)</t>
  </si>
  <si>
    <t>-1960027914</t>
  </si>
  <si>
    <t>0,1*0,6*10,5 "přívod do SO B</t>
  </si>
  <si>
    <t>-983782858</t>
  </si>
  <si>
    <t>427,125 "viz plentování rýh</t>
  </si>
  <si>
    <t>899722114</t>
  </si>
  <si>
    <t>Krytí potrubí z plastů výstražnou fólií z PVC šířky přes 34 do 40 cm</t>
  </si>
  <si>
    <t>-372664617</t>
  </si>
  <si>
    <t>https://podminky.urs.cz/item/CS_URS_2025_01/899722114</t>
  </si>
  <si>
    <t>959990001R</t>
  </si>
  <si>
    <t>Stavební přípomoce - vybourání průrazů a zazdívka, zaomítnutí</t>
  </si>
  <si>
    <t>-85065160</t>
  </si>
  <si>
    <t>959990002R</t>
  </si>
  <si>
    <t>Protipožární ucpávky potrubí</t>
  </si>
  <si>
    <t>1592613545</t>
  </si>
  <si>
    <t>969031111</t>
  </si>
  <si>
    <t>Vybourání vnitřního potrubí včetně vysekání drážky ocelového do DN 50</t>
  </si>
  <si>
    <t>28379265</t>
  </si>
  <si>
    <t>https://podminky.urs.cz/item/CS_URS_2025_01/969031111</t>
  </si>
  <si>
    <t>(1300+1280+130)*0,75 "75%</t>
  </si>
  <si>
    <t>969031112</t>
  </si>
  <si>
    <t>Vybourání vnitřního potrubí včetně vysekání drážky ocelového přes DN 50 do DN 100</t>
  </si>
  <si>
    <t>2115364838</t>
  </si>
  <si>
    <t>https://podminky.urs.cz/item/CS_URS_2025_01/969031112</t>
  </si>
  <si>
    <t>60*0,3 "30%</t>
  </si>
  <si>
    <t>971024481</t>
  </si>
  <si>
    <t>Vybourání otvorů ve zdivu základovém nebo nadzákladovém kamenném, smíšeném kamenném, na maltu vápennou nebo vápenocementovou, plochy do 0,25 m2, tl. do 900 mm</t>
  </si>
  <si>
    <t>973914783</t>
  </si>
  <si>
    <t>https://podminky.urs.cz/item/CS_URS_2025_01/971024481</t>
  </si>
  <si>
    <t>974029144</t>
  </si>
  <si>
    <t>Vysekání rýh ve zdivu kamenném do hl. 70 mm a šířky do 150 mm</t>
  </si>
  <si>
    <t>1914849754</t>
  </si>
  <si>
    <t>https://podminky.urs.cz/item/CS_URS_2025_01/974029144</t>
  </si>
  <si>
    <t>(743+615+925)*0,2 "potrubí d 15+18+22 20%</t>
  </si>
  <si>
    <t>974029154</t>
  </si>
  <si>
    <t>Vysekání rýh ve zdivu kamenném do hl. 100 mm a šířky do 150 mm</t>
  </si>
  <si>
    <t>-853865552</t>
  </si>
  <si>
    <t>https://podminky.urs.cz/item/CS_URS_2025_01/974029154</t>
  </si>
  <si>
    <t>(186+426)*0,25 "potrubí d 28+35 25%</t>
  </si>
  <si>
    <t>1500642850</t>
  </si>
  <si>
    <t>109*0,5 "potrubí d 42 50%</t>
  </si>
  <si>
    <t>-434480641</t>
  </si>
  <si>
    <t>60+36 "potrubí d 63+50</t>
  </si>
  <si>
    <t>997010099R</t>
  </si>
  <si>
    <t>Výkup železného odpadu</t>
  </si>
  <si>
    <t>Kg</t>
  </si>
  <si>
    <t>1983517441</t>
  </si>
  <si>
    <t>-1061642590</t>
  </si>
  <si>
    <t>40,906 "přesun shozem - suť</t>
  </si>
  <si>
    <t>997013217</t>
  </si>
  <si>
    <t>Vnitrostaveništní doprava suti a vybouraných hmot vodorovně do 50 m s naložením ručně pro budovy a haly výšky přes 21 do 24 m</t>
  </si>
  <si>
    <t>650670895</t>
  </si>
  <si>
    <t>https://podminky.urs.cz/item/CS_URS_2025_01/997013217</t>
  </si>
  <si>
    <t>27,943 "ÚT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</si>
  <si>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</si>
  <si>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</si>
  <si>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-1231894438</t>
  </si>
  <si>
    <t>https://podminky.urs.cz/item/CS_URS_2025_01/997013219</t>
  </si>
  <si>
    <t>27,943*2 'Přepočtené koeficientem množství</t>
  </si>
  <si>
    <t>-125104173</t>
  </si>
  <si>
    <t>2024384765</t>
  </si>
  <si>
    <t>6*(40,906+2,924) "suť + izolace na skládku</t>
  </si>
  <si>
    <t>železný odpad do sběrny</t>
  </si>
  <si>
    <t>2*(27,943-14,464-2,924) "celkem železo bez repasovaných radiátorů</t>
  </si>
  <si>
    <t>-1609577677</t>
  </si>
  <si>
    <t>3,277-0,353</t>
  </si>
  <si>
    <t>900432344</t>
  </si>
  <si>
    <t>40,906 "suť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</si>
  <si>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</si>
  <si>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</si>
  <si>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-1285778514</t>
  </si>
  <si>
    <t>https://podminky.urs.cz/item/CS_URS_2025_01/998011003</t>
  </si>
  <si>
    <t>713410831</t>
  </si>
  <si>
    <t>Odstranění tepelné izolace potrubí a ohybů pásy nebo rohožemi s povrchovou úpravou hliníkovou fólií připevněnými ocelovým drátem potrubí, tloušťka izolace do 50 mm</t>
  </si>
  <si>
    <t>-630009604</t>
  </si>
  <si>
    <t>https://podminky.urs.cz/item/CS_URS_2025_01/713410831</t>
  </si>
  <si>
    <t>713410833</t>
  </si>
  <si>
    <t>Odstranění tepelné izolace potrubí a ohybů pásy nebo rohožemi s povrchovou úpravou hliníkovou fólií připevněnými ocelovým drátem potrubí, tloušťka izolace přes 50 mm</t>
  </si>
  <si>
    <t>1963133544</t>
  </si>
  <si>
    <t>https://podminky.urs.cz/item/CS_URS_2025_01/713410833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</si>
  <si>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</si>
  <si>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</si>
  <si>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-1353349190</t>
  </si>
  <si>
    <t>https://podminky.urs.cz/item/CS_URS_2025_01/713463121</t>
  </si>
  <si>
    <t>743+615+925</t>
  </si>
  <si>
    <t>28377095</t>
  </si>
  <si>
    <t>pouzdro izolační potrubní z pěnového polyetylenu 15/13mm</t>
  </si>
  <si>
    <t>250794357</t>
  </si>
  <si>
    <t>743*1,02 'Přepočtené koeficientem množství</t>
  </si>
  <si>
    <t>28377105</t>
  </si>
  <si>
    <t>pouzdro izolační potrubní z pěnového polyetylenu 18/13mm</t>
  </si>
  <si>
    <t>-1054569809</t>
  </si>
  <si>
    <t>615*1,02 'Přepočtené koeficientem množství</t>
  </si>
  <si>
    <t>28377104</t>
  </si>
  <si>
    <t>pouzdro izolační potrubní z pěnového polyetylenu 22/13mm</t>
  </si>
  <si>
    <t>375830745</t>
  </si>
  <si>
    <t>925*1,02 'Přepočtené koeficientem množství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</si>
  <si>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</si>
  <si>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</si>
  <si>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2016717795</t>
  </si>
  <si>
    <t>https://podminky.urs.cz/item/CS_URS_2025_01/713463221</t>
  </si>
  <si>
    <t>426+186+109+36+60</t>
  </si>
  <si>
    <t>63154531</t>
  </si>
  <si>
    <t>pouzdro izolační potrubní z minerální vlny s Al fólií max. 250/100°C 28/30mm</t>
  </si>
  <si>
    <t>1246650780</t>
  </si>
  <si>
    <t>426*1,02 'Přepočtené koeficientem množství</t>
  </si>
  <si>
    <t>63154532</t>
  </si>
  <si>
    <t>pouzdro izolační potrubní z minerální vlny s Al fólií max. 250/100°C 35/30mm</t>
  </si>
  <si>
    <t>-1069113155</t>
  </si>
  <si>
    <t>186*1,02 'Přepočtené koeficientem množství</t>
  </si>
  <si>
    <t>63154533</t>
  </si>
  <si>
    <t>pouzdro izolační potrubní z minerální vlny s Al fólií max. 250/100°C 42/30mm</t>
  </si>
  <si>
    <t>-991970083</t>
  </si>
  <si>
    <t>109*1,02 'Přepočtené koeficientem množství</t>
  </si>
  <si>
    <t>63154018</t>
  </si>
  <si>
    <t>pouzdro izolační potrubní z minerální vlny s Al fólií max. 250/100°C 54/40mm</t>
  </si>
  <si>
    <t>-1659592007</t>
  </si>
  <si>
    <t>36*1,02 'Přepočtené koeficientem množství</t>
  </si>
  <si>
    <t>63154023</t>
  </si>
  <si>
    <t>pouzdro izolační potrubní z minerální vlny s Al fólií max. 250/100°C 64/50mm</t>
  </si>
  <si>
    <t>-59610296</t>
  </si>
  <si>
    <t>60*1,02 'Přepočtené koeficientem množství</t>
  </si>
  <si>
    <t>713490811</t>
  </si>
  <si>
    <t>Odstranění tepelné izolace potrubí a ohybů - doplňky a součásti demontáž oplechování pevného vnějšího obvodu do 500 mm potrubí</t>
  </si>
  <si>
    <t>-1548517677</t>
  </si>
  <si>
    <t>https://podminky.urs.cz/item/CS_URS_2025_01/713490811</t>
  </si>
  <si>
    <t>120*3,14*0,2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</si>
  <si>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</si>
  <si>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</si>
  <si>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1085312479</t>
  </si>
  <si>
    <t>https://podminky.urs.cz/item/CS_URS_2025_01/998713123</t>
  </si>
  <si>
    <t>Ústřední vytápění - strojovny</t>
  </si>
  <si>
    <t>732421402</t>
  </si>
  <si>
    <t>Čerpadla teplovodní mokroběžná závitová oběhová pro teplovodní vytápění (elektronicky řízená) PN 10, do 110°C DN přípojky/dopravní výška H (m) - čerpací výkon Q (m3/h) DN 25 / do 4,0 m / 2,2 m3/h</t>
  </si>
  <si>
    <t>152503527</t>
  </si>
  <si>
    <t>https://podminky.urs.cz/item/CS_URS_2025_01/732421402</t>
  </si>
  <si>
    <t>998732112</t>
  </si>
  <si>
    <t>Přesun hmot pro strojovny stanovený z hmotnosti přesunovaného materiálu vodorovná dopravní vzdálenost do 50 m s omezením mechanizace v objektech výšky přes 6 do 12 m</t>
  </si>
  <si>
    <t>-883585675</t>
  </si>
  <si>
    <t>https://podminky.urs.cz/item/CS_URS_2025_01/998732112</t>
  </si>
  <si>
    <t>998732122</t>
  </si>
  <si>
    <t>Přesun hmot pro strojovny stanovený z hmotnosti přesunovaného materiálu vodorovná dopravní vzdálenost do 50 m ruční (bez užití mechanizace) v objektech výšky přes 6 do 12 m</t>
  </si>
  <si>
    <t>-330749457</t>
  </si>
  <si>
    <t>https://podminky.urs.cz/item/CS_URS_2025_01/998732122</t>
  </si>
  <si>
    <t>Ústřední vytápění - rozvodné potrubí</t>
  </si>
  <si>
    <t>733110803</t>
  </si>
  <si>
    <t>Demontáž potrubí z trubek ocelových závitových DN do 15</t>
  </si>
  <si>
    <t>-1510031900</t>
  </si>
  <si>
    <t>https://podminky.urs.cz/item/CS_URS_2025_01/733110803</t>
  </si>
  <si>
    <t>733110806</t>
  </si>
  <si>
    <t>Demontáž potrubí z trubek ocelových závitových DN přes 15 do 32</t>
  </si>
  <si>
    <t>-444518975</t>
  </si>
  <si>
    <t>https://podminky.urs.cz/item/CS_URS_2025_01/733110806</t>
  </si>
  <si>
    <t>733110808</t>
  </si>
  <si>
    <t>Demontáž potrubí z trubek ocelových závitových DN přes 32 do 50</t>
  </si>
  <si>
    <t>1135156164</t>
  </si>
  <si>
    <t>https://podminky.urs.cz/item/CS_URS_2025_01/733110808</t>
  </si>
  <si>
    <t>733110810</t>
  </si>
  <si>
    <t>Demontáž potrubí z trubek ocelových závitových DN přes 50 do 80</t>
  </si>
  <si>
    <t>-1699050243</t>
  </si>
  <si>
    <t>https://podminky.urs.cz/item/CS_URS_2025_01/733110810</t>
  </si>
  <si>
    <t>733222302</t>
  </si>
  <si>
    <t>Potrubí z trubek měděných polotvrdých spojovaných lisováním PN 16, T= +110°C O 15/1</t>
  </si>
  <si>
    <t>-2009768824</t>
  </si>
  <si>
    <t>https://podminky.urs.cz/item/CS_URS_2025_01/733222302</t>
  </si>
  <si>
    <t>733222303</t>
  </si>
  <si>
    <t>Potrubí z trubek měděných polotvrdých spojovaných lisováním PN 16, T= +110°C O 18/1</t>
  </si>
  <si>
    <t>-1457078898</t>
  </si>
  <si>
    <t>https://podminky.urs.cz/item/CS_URS_2025_01/733222303</t>
  </si>
  <si>
    <t>733222304</t>
  </si>
  <si>
    <t>Potrubí z trubek měděných polotvrdých spojovaných lisováním PN 16, T= +110°C O 22/1</t>
  </si>
  <si>
    <t>1211970842</t>
  </si>
  <si>
    <t>https://podminky.urs.cz/item/CS_URS_2025_01/733222304</t>
  </si>
  <si>
    <t>733223304</t>
  </si>
  <si>
    <t>Potrubí z trubek měděných tvrdých spojovaných lisováním PN 16, T= +110°C O 28/1,5</t>
  </si>
  <si>
    <t>-272198703</t>
  </si>
  <si>
    <t>https://podminky.urs.cz/item/CS_URS_2025_01/733223304</t>
  </si>
  <si>
    <t>733223305</t>
  </si>
  <si>
    <t>Potrubí z trubek měděných tvrdých spojovaných lisováním PN 16, T= +110°C O 35/1,5</t>
  </si>
  <si>
    <t>872954161</t>
  </si>
  <si>
    <t>https://podminky.urs.cz/item/CS_URS_2025_01/733223305</t>
  </si>
  <si>
    <t>733223306</t>
  </si>
  <si>
    <t>Potrubí z trubek měděných tvrdých spojovaných lisováním PN 16, T= +110°C O 42/1,5</t>
  </si>
  <si>
    <t>-1872352120</t>
  </si>
  <si>
    <t>https://podminky.urs.cz/item/CS_URS_2025_01/733223306</t>
  </si>
  <si>
    <t>733223307</t>
  </si>
  <si>
    <t>Potrubí z trubek měděných tvrdých spojovaných lisováním PN 16, T= +110°C O 54/2</t>
  </si>
  <si>
    <t>1998685802</t>
  </si>
  <si>
    <t>https://podminky.urs.cz/item/CS_URS_2025_01/733223307</t>
  </si>
  <si>
    <t>733223309</t>
  </si>
  <si>
    <t>Potrubí z trubek měděných tvrdých spojovaných lisováním PN 16, T= +110°C O 64/2</t>
  </si>
  <si>
    <t>-387266416</t>
  </si>
  <si>
    <t>https://podminky.urs.cz/item/CS_URS_2025_01/733223309</t>
  </si>
  <si>
    <t>733291101</t>
  </si>
  <si>
    <t>Zkoušky těsnosti potrubí z trubek měděných O do 35/1,5</t>
  </si>
  <si>
    <t>600007565</t>
  </si>
  <si>
    <t>https://podminky.urs.cz/item/CS_URS_2025_01/733291101</t>
  </si>
  <si>
    <t>3100-391</t>
  </si>
  <si>
    <t>733291102</t>
  </si>
  <si>
    <t>Zkoušky těsnosti potrubí z trubek měděných O přes 35/1,5 do 64/2,0</t>
  </si>
  <si>
    <t>-1644714014</t>
  </si>
  <si>
    <t>https://podminky.urs.cz/item/CS_URS_2025_01/733291102</t>
  </si>
  <si>
    <t>186+109+36+60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</si>
  <si>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</si>
  <si>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</si>
  <si>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-2066670254</t>
  </si>
  <si>
    <t>https://podminky.urs.cz/item/CS_URS_2025_01/998733123</t>
  </si>
  <si>
    <t>Ústřední vytápění - armatury</t>
  </si>
  <si>
    <t>734200821</t>
  </si>
  <si>
    <t>Demontáž armatur závitových se dvěma závity do G 1/2</t>
  </si>
  <si>
    <t>-1029219681</t>
  </si>
  <si>
    <t>https://podminky.urs.cz/item/CS_URS_2025_01/734200821</t>
  </si>
  <si>
    <t>734200822</t>
  </si>
  <si>
    <t>Demontáž armatur závitových se dvěma závity přes 1/2 do G 1</t>
  </si>
  <si>
    <t>1993814772</t>
  </si>
  <si>
    <t>https://podminky.urs.cz/item/CS_URS_2025_01/734200822</t>
  </si>
  <si>
    <t>734200823</t>
  </si>
  <si>
    <t>Demontáž armatur závitových se dvěma závity přes 1 do G 6/4</t>
  </si>
  <si>
    <t>493912156</t>
  </si>
  <si>
    <t>https://podminky.urs.cz/item/CS_URS_2025_01/734200823</t>
  </si>
  <si>
    <t>734209104</t>
  </si>
  <si>
    <t>Montáž závitových armatur s 1 závitem G 3/4 (DN 20)</t>
  </si>
  <si>
    <t>-909763531</t>
  </si>
  <si>
    <t>https://podminky.urs.cz/item/CS_URS_2025_01/734209104</t>
  </si>
  <si>
    <t>002-05021</t>
  </si>
  <si>
    <t>přepouštěcí ventil DN 20</t>
  </si>
  <si>
    <t>ks</t>
  </si>
  <si>
    <t>734209112</t>
  </si>
  <si>
    <t>Montáž závitových armatur se 2 závity G 3/8 (DN 10)</t>
  </si>
  <si>
    <t>784587606</t>
  </si>
  <si>
    <t>https://podminky.urs.cz/item/CS_URS_2025_01/734209112</t>
  </si>
  <si>
    <t>002-060451</t>
  </si>
  <si>
    <t>dynamický termost. ventil DN 10 rohový</t>
  </si>
  <si>
    <t>734209113</t>
  </si>
  <si>
    <t>Montáž závitových armatur se 2 závity G 1/2 (DN 15)</t>
  </si>
  <si>
    <t>1369449870</t>
  </si>
  <si>
    <t>https://podminky.urs.cz/item/CS_URS_2025_01/734209113</t>
  </si>
  <si>
    <t>002-060453</t>
  </si>
  <si>
    <t>dynamický termost. ventil DN 15 rohový</t>
  </si>
  <si>
    <t>002-0658</t>
  </si>
  <si>
    <t>H-kus RLV-KDV rohový</t>
  </si>
  <si>
    <t>734209123</t>
  </si>
  <si>
    <t>Montáž závitových armatur se 3 závity G 1/2 (DN 15)</t>
  </si>
  <si>
    <t>1174731173</t>
  </si>
  <si>
    <t>https://podminky.urs.cz/item/CS_URS_2025_01/734209123</t>
  </si>
  <si>
    <t>002-0201</t>
  </si>
  <si>
    <t>třícestný směš. ventil DN 15, kv 1,6</t>
  </si>
  <si>
    <t>007-0101</t>
  </si>
  <si>
    <t>servopohon 230 V, 3-bod. Regulace</t>
  </si>
  <si>
    <t>734211120</t>
  </si>
  <si>
    <t>Ventily odvzdušňovací závitové automatické PN 14 do 120°C G 1/2</t>
  </si>
  <si>
    <t>1033268768</t>
  </si>
  <si>
    <t>https://podminky.urs.cz/item/CS_URS_2025_01/734211120</t>
  </si>
  <si>
    <t>734221684</t>
  </si>
  <si>
    <t>Ventily regulační závitové hlavice termostatické pro ovládání ventilů PN 10 do 110°C kapalinové pro veřejné prostory</t>
  </si>
  <si>
    <t>536633114</t>
  </si>
  <si>
    <t>https://podminky.urs.cz/item/CS_URS_2025_01/734221684</t>
  </si>
  <si>
    <t>734261402</t>
  </si>
  <si>
    <t>Šroubení připojovací armatury radiátorů VK PN 10 do 110°C, regulační uzavíratelné rohové G 1/2 x 18</t>
  </si>
  <si>
    <t>-1527532230</t>
  </si>
  <si>
    <t>https://podminky.urs.cz/item/CS_URS_2025_01/734261402</t>
  </si>
  <si>
    <t>734261416</t>
  </si>
  <si>
    <t>Šroubení regulační radiátorové rohové s vypouštěním G 3/8</t>
  </si>
  <si>
    <t>-1774580467</t>
  </si>
  <si>
    <t>https://podminky.urs.cz/item/CS_URS_2025_01/734261416</t>
  </si>
  <si>
    <t>734261417</t>
  </si>
  <si>
    <t>Šroubení regulační radiátorové rohové s vypouštěním G 1/2</t>
  </si>
  <si>
    <t>-118475851</t>
  </si>
  <si>
    <t>https://podminky.urs.cz/item/CS_URS_2025_01/734261417</t>
  </si>
  <si>
    <t>734291123</t>
  </si>
  <si>
    <t>Ostatní armatury kohouty plnicí a vypouštěcí PN 10 do 90°C G 1/2</t>
  </si>
  <si>
    <t>439719932</t>
  </si>
  <si>
    <t>https://podminky.urs.cz/item/CS_URS_2025_01/734291123</t>
  </si>
  <si>
    <t>734291263</t>
  </si>
  <si>
    <t>Ostatní armatury filtry závitové pro topné a chladicí systémy PN 30 do 110°C přímé s vnitřními závity G 3/4</t>
  </si>
  <si>
    <t>1470098539</t>
  </si>
  <si>
    <t>https://podminky.urs.cz/item/CS_URS_2025_01/734291263</t>
  </si>
  <si>
    <t>734292713</t>
  </si>
  <si>
    <t>Ostatní armatury kulové kohouty PN 42 do 185°C přímé vnitřní závit G 1/2</t>
  </si>
  <si>
    <t>1868431948</t>
  </si>
  <si>
    <t>https://podminky.urs.cz/item/CS_URS_2025_01/734292713</t>
  </si>
  <si>
    <t>734292714</t>
  </si>
  <si>
    <t>Ostatní armatury kulové kohouty PN 42 do 185°C přímé vnitřní závit G 3/4</t>
  </si>
  <si>
    <t>959132376</t>
  </si>
  <si>
    <t>https://podminky.urs.cz/item/CS_URS_2025_01/734292714</t>
  </si>
  <si>
    <t>734292715</t>
  </si>
  <si>
    <t>Ostatní armatury kulové kohouty PN 42 do 185°C přímé vnitřní závit G 1</t>
  </si>
  <si>
    <t>1673098871</t>
  </si>
  <si>
    <t>https://podminky.urs.cz/item/CS_URS_2025_01/734292715</t>
  </si>
  <si>
    <t>734411101</t>
  </si>
  <si>
    <t>Teploměry technické s pevným stonkem a jímkou zadní připojení (axiální) průměr 63 mm délka stonku 50 mm</t>
  </si>
  <si>
    <t>2096995798</t>
  </si>
  <si>
    <t>https://podminky.urs.cz/item/CS_URS_2025_01/734411101</t>
  </si>
  <si>
    <t>002-0801</t>
  </si>
  <si>
    <t>Plnící armatura ke šroubení (sada 5ks)</t>
  </si>
  <si>
    <t>998734123</t>
  </si>
  <si>
    <t>Přesun hmot pro armatury stanovený z hmotnosti přesunovaného materiálu vodorovná dopravní vzdálenost do 50 m ruční (bez užití mechanizace) v objektech výšky přes 12 do 24 m</t>
  </si>
  <si>
    <t>508140823</t>
  </si>
  <si>
    <t>https://podminky.urs.cz/item/CS_URS_2025_01/998734123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</si>
  <si>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</si>
  <si>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</si>
  <si>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</si>
  <si>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1801642100</t>
  </si>
  <si>
    <t>https://podminky.urs.cz/item/CS_URS_2025_01/735000912</t>
  </si>
  <si>
    <t>735110911</t>
  </si>
  <si>
    <t>Opravy otopných těles článkových litinových přetěsnění radiátorové růžice</t>
  </si>
  <si>
    <t>401287569</t>
  </si>
  <si>
    <t>https://podminky.urs.cz/item/CS_URS_2025_01/735110911</t>
  </si>
  <si>
    <t>10+1364+552</t>
  </si>
  <si>
    <t>735110912</t>
  </si>
  <si>
    <t>Opravy otopných těles článkových litinových rozpojení otopného tělesa teplovodního</t>
  </si>
  <si>
    <t>-1719603662</t>
  </si>
  <si>
    <t>https://podminky.urs.cz/item/CS_URS_2025_01/735110912</t>
  </si>
  <si>
    <t>735110914</t>
  </si>
  <si>
    <t>Opravy otopných těles článkových litinových stažení otopného tělesa</t>
  </si>
  <si>
    <t>-2135635555</t>
  </si>
  <si>
    <t>https://podminky.urs.cz/item/CS_URS_2025_01/735110914</t>
  </si>
  <si>
    <t>735111304</t>
  </si>
  <si>
    <t>Otopná tělesa litinová článková se základním nátěrem výkon 38-152 W/článek připojovací rozteč/hloubka (mm) 500/110 (0,180 m2/kus)</t>
  </si>
  <si>
    <t>1332543237</t>
  </si>
  <si>
    <t>https://podminky.urs.cz/item/CS_URS_2025_01/735111304</t>
  </si>
  <si>
    <t>236*0,18</t>
  </si>
  <si>
    <t>735111304-1</t>
  </si>
  <si>
    <t>Montáž otopná tělesa litinová článková 500/110 mm</t>
  </si>
  <si>
    <t>2139030337</t>
  </si>
  <si>
    <t>10*0,18</t>
  </si>
  <si>
    <t>735111305</t>
  </si>
  <si>
    <t>Otopná tělesa litinová článková se základním nátěrem výkon 38-152 W/článek připojovací rozteč/hloubka (mm) 500/160 (0,255 m2/kus)</t>
  </si>
  <si>
    <t>-1412881640</t>
  </si>
  <si>
    <t>https://podminky.urs.cz/item/CS_URS_2025_01/735111305</t>
  </si>
  <si>
    <t>870*0,255</t>
  </si>
  <si>
    <t>735111305-1</t>
  </si>
  <si>
    <t>Montáž otopné těleso litinové článkové 500/160 mm</t>
  </si>
  <si>
    <t>-1066638248</t>
  </si>
  <si>
    <t>1364*0,255</t>
  </si>
  <si>
    <t>735111308-1</t>
  </si>
  <si>
    <t>Montáž otopná tělesa litinová článková 900/160 mm</t>
  </si>
  <si>
    <t>23337437</t>
  </si>
  <si>
    <t>552*0,44</t>
  </si>
  <si>
    <t>735111810</t>
  </si>
  <si>
    <t>Demontáž otopných těles litinových článkových</t>
  </si>
  <si>
    <t>-1945594759</t>
  </si>
  <si>
    <t>https://podminky.urs.cz/item/CS_URS_2025_01/735111810</t>
  </si>
  <si>
    <t>45*0,185+10*0,18+1364*0,255+604*0,44+301*0,306</t>
  </si>
  <si>
    <t>735151821</t>
  </si>
  <si>
    <t>Demontáž otopných těles panelových dvouřadých stavební délky do 1500 mm</t>
  </si>
  <si>
    <t>-1293200610</t>
  </si>
  <si>
    <t>https://podminky.urs.cz/item/CS_URS_2025_01/735151821</t>
  </si>
  <si>
    <t>735160121</t>
  </si>
  <si>
    <t>Otopná tělesa trubková teplovodní na stěnu výšky tělesa 1 220 mm, délky 450 mm</t>
  </si>
  <si>
    <t>103378504</t>
  </si>
  <si>
    <t>https://podminky.urs.cz/item/CS_URS_2025_01/735160121</t>
  </si>
  <si>
    <t>735160143</t>
  </si>
  <si>
    <t>Otopná tělesa trubková teplovodní na stěnu výšky tělesa 1 820 mm, délky 600 mm</t>
  </si>
  <si>
    <t>-288347159</t>
  </si>
  <si>
    <t>https://podminky.urs.cz/item/CS_URS_2025_01/735160143</t>
  </si>
  <si>
    <t>735160144</t>
  </si>
  <si>
    <t>Otopná tělesa trubková teplovodní na stěnu výšky tělesa 1 820 mm, délky 750 mm</t>
  </si>
  <si>
    <t>1508576701</t>
  </si>
  <si>
    <t>https://podminky.urs.cz/item/CS_URS_2025_01/735160144</t>
  </si>
  <si>
    <t>735191902</t>
  </si>
  <si>
    <t>Ostatní opravy otopných těles vyzkoušení tlakem po opravě otopných těles litinových</t>
  </si>
  <si>
    <t>1602210749</t>
  </si>
  <si>
    <t>https://podminky.urs.cz/item/CS_URS_2025_01/735191902</t>
  </si>
  <si>
    <t>10*0,18+1364*0,255+552*0,44</t>
  </si>
  <si>
    <t>735191904</t>
  </si>
  <si>
    <t>Ostatní opravy otopných těles vyčištění propláchnutím vodou otopných těles litinových</t>
  </si>
  <si>
    <t>-165554369</t>
  </si>
  <si>
    <t>https://podminky.urs.cz/item/CS_URS_2025_01/735191904</t>
  </si>
  <si>
    <t>735191910</t>
  </si>
  <si>
    <t>Ostatní opravy otopných těles napuštění vody do otopného systému včetně potrubí (bez kotle a ohříváků) otopných těles</t>
  </si>
  <si>
    <t>-1001642061</t>
  </si>
  <si>
    <t>https://podminky.urs.cz/item/CS_URS_2025_01/735191910</t>
  </si>
  <si>
    <t>42,48+1,8+221,85+347,82+242,88</t>
  </si>
  <si>
    <t>735494811</t>
  </si>
  <si>
    <t>Vypuštění vody z otopných soustav bez kotlů, ohříváků, zásobníků a nádrží</t>
  </si>
  <si>
    <t>-1466702216</t>
  </si>
  <si>
    <t>https://podminky.urs.cz/item/CS_URS_2025_01/735494811</t>
  </si>
  <si>
    <t>715,811+12*2*0,6*1,4</t>
  </si>
  <si>
    <t>735990001R</t>
  </si>
  <si>
    <t>Doprava otopných těles k renovaci a zpět (do 200km)</t>
  </si>
  <si>
    <t>735191905</t>
  </si>
  <si>
    <t>Ostatní opravy otopných těles odvzdušnění tělesa</t>
  </si>
  <si>
    <t>-1266384199</t>
  </si>
  <si>
    <t>https://podminky.urs.cz/item/CS_URS_2025_01/735191905</t>
  </si>
  <si>
    <t>735291800</t>
  </si>
  <si>
    <t>Demontáž konzol nebo držáků otopných těles, registrů, konvektorů do odpadu</t>
  </si>
  <si>
    <t>-616412326</t>
  </si>
  <si>
    <t>https://podminky.urs.cz/item/CS_URS_2025_01/735291800</t>
  </si>
  <si>
    <t>735 11-8110.R00</t>
  </si>
  <si>
    <t>Tlaková zkouška otopných těles litinových - vodou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</si>
  <si>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</si>
  <si>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</si>
  <si>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-1472522772</t>
  </si>
  <si>
    <t>https://podminky.urs.cz/item/CS_URS_2025_01/998735123</t>
  </si>
  <si>
    <t>783624141</t>
  </si>
  <si>
    <t>Základní nátěr otopných těles jednonásobný litinových akrylátový</t>
  </si>
  <si>
    <t>1191886416</t>
  </si>
  <si>
    <t>https://podminky.urs.cz/item/CS_URS_2025_01/783624141</t>
  </si>
  <si>
    <t>783627147</t>
  </si>
  <si>
    <t>Krycí nátěr (email) otopných těles litinových dvojnásobný akrylátový</t>
  </si>
  <si>
    <t>-606367891</t>
  </si>
  <si>
    <t>https://podminky.urs.cz/item/CS_URS_2025_01/783627147</t>
  </si>
  <si>
    <t>1,8+347,82+242,88 "repasovaná tělesa</t>
  </si>
  <si>
    <t>23-M</t>
  </si>
  <si>
    <t>Montáže potrubí</t>
  </si>
  <si>
    <t>230129901R</t>
  </si>
  <si>
    <t>Montáž ucpávek průchod potrubí zdí nebo průchodkou do DN 300 těsnicí přírubou</t>
  </si>
  <si>
    <t>1170633100</t>
  </si>
  <si>
    <t>2 "pro předizol. potrubí</t>
  </si>
  <si>
    <t>55299001M</t>
  </si>
  <si>
    <t>těsnicí příruba d 162mm s těsnící gumou EDPM</t>
  </si>
  <si>
    <t>-1670503412</t>
  </si>
  <si>
    <t>230199901R</t>
  </si>
  <si>
    <t>Montáž potrubí teplovodů z trub ocelových předizolovaných DN 50, vnějšího průměru D 160 mm</t>
  </si>
  <si>
    <t>1416162862</t>
  </si>
  <si>
    <t>10,5 "přípojka do SO B</t>
  </si>
  <si>
    <t>14399001M</t>
  </si>
  <si>
    <t>potrubí předizolované SDR 11 DUO 50 + 50/162mm</t>
  </si>
  <si>
    <t>1614982749</t>
  </si>
  <si>
    <t>21*1,05 'Přepočtené koeficientem množství</t>
  </si>
  <si>
    <t>230209901R</t>
  </si>
  <si>
    <t>Montáž plastové chráničky průměru přes 200 do 250 mm</t>
  </si>
  <si>
    <t>-738404656</t>
  </si>
  <si>
    <t>1,0+0,5 "pro předizol. potrubí</t>
  </si>
  <si>
    <t>28613538</t>
  </si>
  <si>
    <t>potrubí vodovodní třívrstvé PE100 RC SDR11 250x22,7mm</t>
  </si>
  <si>
    <t>1492868453</t>
  </si>
  <si>
    <t>1,5*1,05 'Přepočtené koeficientem množství</t>
  </si>
  <si>
    <t>HZS</t>
  </si>
  <si>
    <t>Hodinová zúčtovací sazba</t>
  </si>
  <si>
    <t>2101</t>
  </si>
  <si>
    <t>Tlaková a topná zkouška</t>
  </si>
  <si>
    <t>hodina</t>
  </si>
  <si>
    <t>262144</t>
  </si>
  <si>
    <t>099-13</t>
  </si>
  <si>
    <t>proplach otopné soustavy s odmašťovacím přípravkem</t>
  </si>
  <si>
    <t>01.4 - elektroinstalace</t>
  </si>
  <si>
    <t>Úroveň 3:</t>
  </si>
  <si>
    <t>01.4A - elektroinstalace silnoproud</t>
  </si>
  <si>
    <t xml:space="preserve">    741 - Elektroinstalace - silnoproud</t>
  </si>
  <si>
    <t xml:space="preserve">    741-1 - Elektroinstalace - hromosvod</t>
  </si>
  <si>
    <t>VRN - Vedlejší rozpočtové náklady</t>
  </si>
  <si>
    <t xml:space="preserve">    VRN1 - Průzkumné, zeměměřičské a projektové práce</t>
  </si>
  <si>
    <t>1044375462</t>
  </si>
  <si>
    <t>73534551</t>
  </si>
  <si>
    <t>tabulka bezpečnostní plastová s tiskem 210x70mm</t>
  </si>
  <si>
    <t>2078133294</t>
  </si>
  <si>
    <t>Stavební přípomoce, sekání rýh, prorážení prostupů, zazdívka a zaomítnutí prostupů a rýh</t>
  </si>
  <si>
    <t>kp</t>
  </si>
  <si>
    <t>461765920</t>
  </si>
  <si>
    <t>1212722703</t>
  </si>
  <si>
    <t>17,19*0,6 "přesun shozem 60%</t>
  </si>
  <si>
    <t>1149129900</t>
  </si>
  <si>
    <t>17,19-10,314 "přesun z 1. PP</t>
  </si>
  <si>
    <t>1177583051</t>
  </si>
  <si>
    <t>-236066560</t>
  </si>
  <si>
    <t>17,19*6 'Přepočtené koeficientem množství</t>
  </si>
  <si>
    <t>-1290968567</t>
  </si>
  <si>
    <t>17,19/2 "50%</t>
  </si>
  <si>
    <t>997013813</t>
  </si>
  <si>
    <t>Poplatek za uložení stavebního odpadu na skládce (skládkovné) z plastických hmot zatříděného do Katalogu odpadů pod kódem 17 02 03</t>
  </si>
  <si>
    <t>2060738619</t>
  </si>
  <si>
    <t>https://podminky.urs.cz/item/CS_URS_2025_01/997013813</t>
  </si>
  <si>
    <t>4,0 "elektroinstalace</t>
  </si>
  <si>
    <t>1157337986</t>
  </si>
  <si>
    <t>17,19-4,0 "ostatní stavební suť</t>
  </si>
  <si>
    <t>-687503437</t>
  </si>
  <si>
    <t>Elektroinstalace - silnoproud</t>
  </si>
  <si>
    <t>35825276</t>
  </si>
  <si>
    <t>pojistka nožová 315A nízkoztrátová 28,10W, provedení normální, charakteristika gG</t>
  </si>
  <si>
    <t>-840213161</t>
  </si>
  <si>
    <t>741110042</t>
  </si>
  <si>
    <t>Montáž trubek elektroinstalačních s nasunutím nebo našroubováním do krabic plastových ohebných, uložených pevně, vnější O přes 23 do 35 mm</t>
  </si>
  <si>
    <t>1289190840</t>
  </si>
  <si>
    <t>https://podminky.urs.cz/item/CS_URS_2025_01/741110042</t>
  </si>
  <si>
    <t>(202+6682)/1,05</t>
  </si>
  <si>
    <t>741110043</t>
  </si>
  <si>
    <t>Montáž trubek elektroinstalačních s nasunutím nebo našroubováním do krabic plastových ohebných, uložených pevně, vnější O přes 35 mm</t>
  </si>
  <si>
    <t>949857144</t>
  </si>
  <si>
    <t>https://podminky.urs.cz/item/CS_URS_2025_01/741110043</t>
  </si>
  <si>
    <t>(130+30+1018+620)/1,05</t>
  </si>
  <si>
    <t>34571350</t>
  </si>
  <si>
    <t>trubka elektroinstalační ohebná dvouplášťová korugovaná HDPE (chránička) D 32/40mm</t>
  </si>
  <si>
    <t>570133654</t>
  </si>
  <si>
    <t>192,380952380952*1,05 'Přepočtené koeficientem množství</t>
  </si>
  <si>
    <t>34571352</t>
  </si>
  <si>
    <t>trubka elektroinstalační ohebná dvouplášťová korugovaná HDPE (chránička) D 52/63mm</t>
  </si>
  <si>
    <t>762193013</t>
  </si>
  <si>
    <t>123,809523809524*1,05 'Přepočtené koeficientem množství</t>
  </si>
  <si>
    <t>34571354</t>
  </si>
  <si>
    <t>trubka elektroinstalační ohebná dvouplášťová korugovaná HDPE (chránička) D 75/90mm</t>
  </si>
  <si>
    <t>1453484711</t>
  </si>
  <si>
    <t>34571391</t>
  </si>
  <si>
    <t>trubka elektroinstalační plastová bezhalogenová ohebná středně odolná D 18,5/25mm poloměr ohybu &gt;110mm</t>
  </si>
  <si>
    <t>1824834906</t>
  </si>
  <si>
    <t>34571393</t>
  </si>
  <si>
    <t>trubka elektroinstalační plastová bezhalogenová ohebná středně odolná D 30,6/40mm poloměr ohybu &gt;170mm</t>
  </si>
  <si>
    <t>-728316312</t>
  </si>
  <si>
    <t>34571394</t>
  </si>
  <si>
    <t>trubka elektroinstalační plastová bezhalogenová ohebná středně odolná D 38,6/50mm poloměr ohybu &gt;220mm</t>
  </si>
  <si>
    <t>-501066543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</si>
  <si>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</si>
  <si>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</si>
  <si>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1101242592</t>
  </si>
  <si>
    <t>https://podminky.urs.cz/item/CS_URS_2025_01/741112001</t>
  </si>
  <si>
    <t>34571457</t>
  </si>
  <si>
    <t>krabice pod omítku PVC odbočná kruhová D 70mm s víčkem</t>
  </si>
  <si>
    <t>1477347993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</si>
  <si>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</si>
  <si>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</si>
  <si>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-1302709404</t>
  </si>
  <si>
    <t>https://podminky.urs.cz/item/CS_URS_2025_01/741112003</t>
  </si>
  <si>
    <t>34571005M</t>
  </si>
  <si>
    <t>krabice s víčkem V 125/1 a ekvipotenciální svorkovnicí, mat. PVC, 150x150x73mm</t>
  </si>
  <si>
    <t>329503047</t>
  </si>
  <si>
    <t>34571006M</t>
  </si>
  <si>
    <t>zapuštěná krabice pro sběrnicový dotykový panel, bezhlaogenové provedení, rozměry VxŠxh 152x235x50</t>
  </si>
  <si>
    <t>-2042213529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</si>
  <si>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</si>
  <si>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</si>
  <si>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1552430660</t>
  </si>
  <si>
    <t>https://podminky.urs.cz/item/CS_URS_2025_01/741112021</t>
  </si>
  <si>
    <t>34571004M</t>
  </si>
  <si>
    <t>plastová bezhalogenová krabice na povrch s víčkem, světle šedá RAL 7035, ŠxVxH 81x81x54 mm, IP66</t>
  </si>
  <si>
    <t>1278621308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</si>
  <si>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</si>
  <si>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</si>
  <si>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-265241218</t>
  </si>
  <si>
    <t>https://podminky.urs.cz/item/CS_URS_2025_01/741112022</t>
  </si>
  <si>
    <t>34571003M</t>
  </si>
  <si>
    <t xml:space="preserve">požárné odolná elektroinstalační krabice, P90-R,  ŠxVxH 126x126x77 mm</t>
  </si>
  <si>
    <t>-1191502201</t>
  </si>
  <si>
    <t>741112061</t>
  </si>
  <si>
    <t>Montáž krabic elektroinstalačních bez napojení na trubky a lišty, demontáže a montáže víčka a přístroje přístrojových zapuštěných plastových kruhových do zdiva</t>
  </si>
  <si>
    <t>-1794905405</t>
  </si>
  <si>
    <t>https://podminky.urs.cz/item/CS_URS_2025_01/741112061</t>
  </si>
  <si>
    <t>34571450</t>
  </si>
  <si>
    <t>krabice pod omítku PVC přístrojová kruhová D 70mm</t>
  </si>
  <si>
    <t>1644935454</t>
  </si>
  <si>
    <t>741112062</t>
  </si>
  <si>
    <t>Montáž krabic elektroinstalačních bez napojení na trubky a lišty, demontáže a montáže víčka a přístroje přístrojových zapuštěných plastových kruhových pro sádrokartonové příčky</t>
  </si>
  <si>
    <t>-526592072</t>
  </si>
  <si>
    <t>https://podminky.urs.cz/item/CS_URS_2025_01/741112062</t>
  </si>
  <si>
    <t>34571470</t>
  </si>
  <si>
    <t>krabice do dutých stěn PVC odbočná kruhová D 70mm s víčkem</t>
  </si>
  <si>
    <t>-1053197868</t>
  </si>
  <si>
    <t>741110099R</t>
  </si>
  <si>
    <t>Montáž podlahové modulové sestavy</t>
  </si>
  <si>
    <t>1337120567</t>
  </si>
  <si>
    <t>35811001M</t>
  </si>
  <si>
    <t xml:space="preserve">podlahová krabice se sestavou 1x modulová jednofázová zásuvka 230V s přepěťovou ochranou o rozměru 45x45 mm, 3x modulových jednofázových zásuvek 230V rozměrech 45x45 mm </t>
  </si>
  <si>
    <t>1453295514</t>
  </si>
  <si>
    <t>741120001</t>
  </si>
  <si>
    <t>Montáž vodičů izolovaných měděných bez ukončení uložených pod omítku plných a laněných (např. CY), průřezu žíly 0,35 až 6 mm2</t>
  </si>
  <si>
    <t>978117607</t>
  </si>
  <si>
    <t>https://podminky.urs.cz/item/CS_URS_2025_01/741120001</t>
  </si>
  <si>
    <t>(5275+583)*0,2/1,05 "20%</t>
  </si>
  <si>
    <t>34111101</t>
  </si>
  <si>
    <t>kabel silový oheň retardující bezhalogenový bez funkční schopnosti při požáru třída reakce na oheň B2cas1d1a1 jádro Cu 0,6/1kV (1-CXKH-R B2) 1x6mm2</t>
  </si>
  <si>
    <t>589474518</t>
  </si>
  <si>
    <t>34111100M</t>
  </si>
  <si>
    <t>kabel silový oheň retardující bezhalogenový bez funkční schopnosti při požáru třída reakce na oheň B2cas1d1a1 jádro Cu 0,6/1kV (1-CXKH-R B2) 1x4mm2</t>
  </si>
  <si>
    <t>-618423829</t>
  </si>
  <si>
    <t>741120003</t>
  </si>
  <si>
    <t>Montáž vodičů izolovaných měděných bez ukončení uložených pod omítku plných a laněných (např. CY), průřezu žíly 10 až 16 mm2</t>
  </si>
  <si>
    <t>-1535218278</t>
  </si>
  <si>
    <t>https://podminky.urs.cz/item/CS_URS_2025_01/741120003</t>
  </si>
  <si>
    <t>196*0,2/1,05 "20%</t>
  </si>
  <si>
    <t>34111102</t>
  </si>
  <si>
    <t>kabel silový oheň retardující bezhalogenový bez funkční schopnosti při požáru třída reakce na oheň B2cas1d1a1 jádro Cu 0,6/1kV (1-CXKH-R B2) 1x10mm2</t>
  </si>
  <si>
    <t>-144158130</t>
  </si>
  <si>
    <t>741120005</t>
  </si>
  <si>
    <t>Montáž vodičů izolovaných měděných bez ukončení uložených pod omítku plných a laněných (např. CY), průřezu žíly 25 až 35 mm2</t>
  </si>
  <si>
    <t>1788614901</t>
  </si>
  <si>
    <t>https://podminky.urs.cz/item/CS_URS_2025_01/741120005</t>
  </si>
  <si>
    <t>1348*0,2/1,05 "20%</t>
  </si>
  <si>
    <t>34111104</t>
  </si>
  <si>
    <t>kabel silový oheň retardující bezhalogenový bez funkční schopnosti při požáru třída reakce na oheň B2cas1d1a1 jádro Cu 0,6/1kV (1-CXKH-R B2) 1x25mm2</t>
  </si>
  <si>
    <t>911912308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</si>
  <si>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</si>
  <si>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</si>
  <si>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-72578155</t>
  </si>
  <si>
    <t>https://podminky.urs.cz/item/CS_URS_2025_01/741120101</t>
  </si>
  <si>
    <t>(5275+583+196)*0,8/1,05 "80%</t>
  </si>
  <si>
    <t>741120103</t>
  </si>
  <si>
    <t>Montáž vodičů izolovaných měděných bez ukončení uložených v trubkách nebo lištách zatažených plných a laněných s PVC pláštěm, bezhalogenových, ohniodolných (např. CY, CHAH-V) průřezu žíly 25 až 35 mm2</t>
  </si>
  <si>
    <t>-1256974276</t>
  </si>
  <si>
    <t>https://podminky.urs.cz/item/CS_URS_2025_01/741120103</t>
  </si>
  <si>
    <t>1348/1,05</t>
  </si>
  <si>
    <t>741122011</t>
  </si>
  <si>
    <t>Montáž kabelů měděných bez ukončení uložených pod omítku plných kulatých (např. CYKY), počtu a průřezu žil 2x1,5 až 2,5 mm2</t>
  </si>
  <si>
    <t>-1327647506</t>
  </si>
  <si>
    <t>https://podminky.urs.cz/item/CS_URS_2025_01/741122011</t>
  </si>
  <si>
    <t>(213+6391+1062)*0,5/1,05 "2x1,5, 2x2,5, 2x2x0,8 - 50%</t>
  </si>
  <si>
    <t>34111116</t>
  </si>
  <si>
    <t>kabel silový oheň retardující bezhalogenový bez funkční schopnosti při požáru třída reakce na oheň B2cas1d1a1 jádro Cu 0,6/1kV (1-CXKH-R B2) 2x1,5mm2</t>
  </si>
  <si>
    <t>1912787447</t>
  </si>
  <si>
    <t>34111525</t>
  </si>
  <si>
    <t>kabel silový oheň retardující bezhalogenový s funkčností při požáru 180min a P60-R reakce na oheň B2cas1d1a1 jádro Cu 0,6/1kV (1-CSKH-V) 2x2,5mm2</t>
  </si>
  <si>
    <t>-1398848601</t>
  </si>
  <si>
    <t>34121146</t>
  </si>
  <si>
    <t>kabel sdělovací oheň retardující bezhalogenový stíněný laminovanou Al fólií s příložným CuSn drátem bez funkčnosti při požáru reakce na oheň B2cas1d1a1 jádro Cu plné 100V (SHKFH-R) 2x2x0,8mm2</t>
  </si>
  <si>
    <t>679414775</t>
  </si>
  <si>
    <t>741122015</t>
  </si>
  <si>
    <t>Montáž kabelů měděných bez ukončení uložených pod omítku plných kulatých (např. CYKY), počtu a průřezu žil 3x1,5 mm2</t>
  </si>
  <si>
    <t>1669140674</t>
  </si>
  <si>
    <t>https://podminky.urs.cz/item/CS_URS_2025_01/741122015</t>
  </si>
  <si>
    <t>(6039+2851)*0,9/1,05 "90%</t>
  </si>
  <si>
    <t>34111123-1</t>
  </si>
  <si>
    <t>kabel silový oheň retardující bezhalogenový bez funkční schopnosti při požáru třída reakce na oheň B2cas1d1a1 jádro Cu 0,6/1kV (1-CXKH-R B2) 3x1,5mm2 J</t>
  </si>
  <si>
    <t>81996344</t>
  </si>
  <si>
    <t>34111123-2</t>
  </si>
  <si>
    <t>kabel silový oheň retardující bezhalogenový bez funkční schopnosti při požáru třída reakce na oheň B2cas1d1a1 jádro Cu 0,6/1kV (1-CXKH-R B2) 3x1,5mm2 O</t>
  </si>
  <si>
    <t>-1739611733</t>
  </si>
  <si>
    <t>741122016</t>
  </si>
  <si>
    <t>Montáž kabelů měděných bez ukončení uložených pod omítku plných kulatých (např. CYKY), počtu a průřezu žil 3x2,5 až 6 mm2</t>
  </si>
  <si>
    <t>-741224127</t>
  </si>
  <si>
    <t>https://podminky.urs.cz/item/CS_URS_2025_01/741122016</t>
  </si>
  <si>
    <t>12800*0,8/1,05 "3x2,5 80%</t>
  </si>
  <si>
    <t>34111124</t>
  </si>
  <si>
    <t>kabel silový oheň retardující bezhalogenový bez funkční schopnosti při požáru třída reakce na oheň B2cas1d1a1 jádro Cu 0,6/1kV (1-CXKH-R B2) 3x2,5mm2</t>
  </si>
  <si>
    <t>-1732601086</t>
  </si>
  <si>
    <t>741122021</t>
  </si>
  <si>
    <t>Montáž kabelů měděných bez ukončení uložených pod omítku plných kulatých (např. CYKY), počtu a průřezu žil 4x1,5 mm2</t>
  </si>
  <si>
    <t>113829272</t>
  </si>
  <si>
    <t>https://podminky.urs.cz/item/CS_URS_2025_01/741122021</t>
  </si>
  <si>
    <t>415*0,2 "4x1,5 20%</t>
  </si>
  <si>
    <t>34111145</t>
  </si>
  <si>
    <t>kabel silový oheň retardující bezhalogenový bez funkční schopnosti při požáru třída reakce na oheň B2cas1d1a1 jádro Cu 0,6/1kV (1-CXKH-R B2) 4x1,5mm2</t>
  </si>
  <si>
    <t>36420771</t>
  </si>
  <si>
    <t>741122022</t>
  </si>
  <si>
    <t>Montáž kabelů měděných bez ukončení uložených pod omítku plných kulatých (např. CYKY), počtu a průřezu žil 4x2,5 až 4 mm2</t>
  </si>
  <si>
    <t>-2119129298</t>
  </si>
  <si>
    <t>https://podminky.urs.cz/item/CS_URS_2025_01/741122022</t>
  </si>
  <si>
    <t>1777*0,5/1,05 "4x2x0,8 50%</t>
  </si>
  <si>
    <t>34121138</t>
  </si>
  <si>
    <t>kabel sdělovací oheň retardující bezhalogenový stíněný laminovanou Al fólií s příložným CuSn drátem s funkčností při požáru 180min a P90-R/PH120-R reakce na oheň B2cas1d1a1 jádro Cu plné 100V (SSKFH-V) 4x2x0,8mm2</t>
  </si>
  <si>
    <t>2113444549</t>
  </si>
  <si>
    <t>741122031</t>
  </si>
  <si>
    <t>Montáž kabelů měděných bez ukončení uložených pod omítku plných kulatých (např. CYKY), počtu a průřezu žil 5x1,5 až 2,5 mm2</t>
  </si>
  <si>
    <t>-2098993292</t>
  </si>
  <si>
    <t>https://podminky.urs.cz/item/CS_URS_2025_01/741122031</t>
  </si>
  <si>
    <t>(6624+259)*0,5/1,05 "50%</t>
  </si>
  <si>
    <t>34111162</t>
  </si>
  <si>
    <t>kabel silový oheň retardující bezhalogenový bez funkční schopnosti při požáru třída reakce na oheň B2cas1d1a1 jádro Cu 0,6/1kV (1-CXKH-R B2) 5x1,5mm2</t>
  </si>
  <si>
    <t>-218588002</t>
  </si>
  <si>
    <t>34111163</t>
  </si>
  <si>
    <t>kabel silový oheň retardující bezhalogenový bez funkční schopnosti při požáru třída reakce na oheň B2cas1d1a1 jádro Cu 0,6/1kV (1-CXKH-R B2) 5x2,5mm2</t>
  </si>
  <si>
    <t>1716194131</t>
  </si>
  <si>
    <t>741122032</t>
  </si>
  <si>
    <t>Montáž kabelů měděných bez ukončení uložených pod omítku plných kulatých (např. CYKY), počtu a průřezu žil 5x4 až 6 mm2</t>
  </si>
  <si>
    <t>615151594</t>
  </si>
  <si>
    <t>https://podminky.urs.cz/item/CS_URS_2025_01/741122032</t>
  </si>
  <si>
    <t>(199+777+8)*0,5/1,05</t>
  </si>
  <si>
    <t>34111164</t>
  </si>
  <si>
    <t>kabel silový oheň retardující bezhalogenový bez funkční schopnosti při požáru třída reakce na oheň B2cas1d1a1 jádro Cu 0,6/1kV (1-CXKH-R B2) 5x4mm2</t>
  </si>
  <si>
    <t>-736137456</t>
  </si>
  <si>
    <t>34111166</t>
  </si>
  <si>
    <t>kabel silový oheň retardující bezhalogenový bez funkční schopnosti při požáru třída reakce na oheň B2cas1d1a1 jádro Cu 0,6/1kV (1-CXKH-R B2) 5x6mm2</t>
  </si>
  <si>
    <t>2107137149</t>
  </si>
  <si>
    <t>34111587</t>
  </si>
  <si>
    <t>kabel silový oheň retardující bezhalogenový s funkčností při požáru 180min a P60-R reakce na oheň B2cas1d1a1 jádro Cu 0,6/1kV (1-CSKH-V) 5x6mm2</t>
  </si>
  <si>
    <t>614496765</t>
  </si>
  <si>
    <t>741122121</t>
  </si>
  <si>
    <t>Montáž kabelů měděných bez ukončení uložených v trubkách zatažených plných kulatých nebo bezhalogenových (např. CYKY) počtu a průřezu žil 2x1,5 až 6 mm2</t>
  </si>
  <si>
    <t>-84623110</t>
  </si>
  <si>
    <t>https://podminky.urs.cz/item/CS_URS_2025_01/741122121</t>
  </si>
  <si>
    <t>741122122</t>
  </si>
  <si>
    <t>Montáž kabelů měděných bez ukončení uložených v trubkách zatažených plných kulatých nebo bezhalogenových (např. CYKY) počtu a průřezu žil 3x1,5 až 6 mm2</t>
  </si>
  <si>
    <t>1405278856</t>
  </si>
  <si>
    <t>https://podminky.urs.cz/item/CS_URS_2025_01/741122122</t>
  </si>
  <si>
    <t>(6039+2851)*0,1/1,05 "3x1,5 10%</t>
  </si>
  <si>
    <t>12800*0,2/1,05 "3x2,5 20%</t>
  </si>
  <si>
    <t>31/1,05 "3x2,5 protipožární</t>
  </si>
  <si>
    <t>8/1,05 "3x4 protipožární</t>
  </si>
  <si>
    <t>34111532</t>
  </si>
  <si>
    <t>kabel silový oheň retardující bezhalogenový s funkčností při požáru 180min a P60-R reakce na oheň B2cas1d1a1 jádro Cu 0,6/1kV (1-CSKH-V) 3x2,5mm2</t>
  </si>
  <si>
    <t>-1197691912</t>
  </si>
  <si>
    <t>34111533</t>
  </si>
  <si>
    <t>kabel silový oheň retardující bezhalogenový s funkčností při požáru 180min a P60-R reakce na oheň B2cas1d1a1 jádro Cu 0,6/1kV (1-CSKH-V) 3x4mm2</t>
  </si>
  <si>
    <t>1587239651</t>
  </si>
  <si>
    <t>34111581</t>
  </si>
  <si>
    <t>kabel silový oheň retardující bezhalogenový s funkčností při požáru 180min a P60-R reakce na oheň B2cas1d1a1 jádro Cu 0,6/1kV (1-CSKH-V) 4x150mm2</t>
  </si>
  <si>
    <t>-1442791951</t>
  </si>
  <si>
    <t>741122131</t>
  </si>
  <si>
    <t>Montáž kabelů měděných bez ukončení uložených v trubkách zatažených plných kulatých nebo bezhalogenových (např. CYKY) počtu a průřezu žil 4x1,5 až 4 mm2</t>
  </si>
  <si>
    <t>-1832544857</t>
  </si>
  <si>
    <t>https://podminky.urs.cz/item/CS_URS_2025_01/741122131</t>
  </si>
  <si>
    <t>415*0,8 "4x1,5 80%</t>
  </si>
  <si>
    <t>741122138</t>
  </si>
  <si>
    <t>Montáž kabelů měděných bez ukončení uložených v trubkách zatažených plných kulatých nebo bezhalogenových (např. CYKY) počtu a průřezu žil 3x150 až 185 mm2, 3x120+50 až 150+70 mm2</t>
  </si>
  <si>
    <t>1580266921</t>
  </si>
  <si>
    <t>https://podminky.urs.cz/item/CS_URS_2025_01/741122138</t>
  </si>
  <si>
    <t>38/1,05</t>
  </si>
  <si>
    <t>741122142</t>
  </si>
  <si>
    <t>Montáž kabelů měděných bez ukončení uložených v trubkách zatažených plných kulatých nebo bezhalogenových (např. CYKY) počtu a průřezu žil 5x1,5 až 2,5 mm2</t>
  </si>
  <si>
    <t>1975307209</t>
  </si>
  <si>
    <t>https://podminky.urs.cz/item/CS_URS_2025_01/741122142</t>
  </si>
  <si>
    <t>(6624+259)*0,5/1,05 "5x1,5, 5x2,5 50%</t>
  </si>
  <si>
    <t>741122143</t>
  </si>
  <si>
    <t>Montáž kabelů měděných bez ukončení uložených v trubkách zatažených plných kulatých nebo bezhalogenových (např. CYKY) počtu a průřezu žil 5x4 až 6 mm2</t>
  </si>
  <si>
    <t>1369146394</t>
  </si>
  <si>
    <t>https://podminky.urs.cz/item/CS_URS_2025_01/741122143</t>
  </si>
  <si>
    <t>(199+777+8)*0,5/1,05 "5x4, 5x6 50%</t>
  </si>
  <si>
    <t>741122144</t>
  </si>
  <si>
    <t>Montáž kabelů měděných bez ukončení uložených v trubkách zatažených plných kulatých nebo bezhalogenových (např. CYKY) počtu a průřezu žil 5x10 mm2</t>
  </si>
  <si>
    <t>183083856</t>
  </si>
  <si>
    <t>https://podminky.urs.cz/item/CS_URS_2025_01/741122144</t>
  </si>
  <si>
    <t>(422+18)/1,05</t>
  </si>
  <si>
    <t>34111167</t>
  </si>
  <si>
    <t>kabel silový oheň retardující bezhalogenový bez funkční schopnosti při požáru třída reakce na oheň B2cas1d1a1 jádro Cu 0,6/1kV (1-CXKH-R B2) 5x10mm2</t>
  </si>
  <si>
    <t>-257913255</t>
  </si>
  <si>
    <t>34111588</t>
  </si>
  <si>
    <t>kabel silový oheň retardující bezhalogenový s funkčností při požáru 180min a P60-R reakce na oheň B2cas1d1a1 jádro Cu 0,6/1kV (1-CSKH-V) 5x10mm2</t>
  </si>
  <si>
    <t>-1493467695</t>
  </si>
  <si>
    <t>741122145</t>
  </si>
  <si>
    <t>Montáž kabelů měděných bez ukončení uložených v trubkách zatažených plných kulatých nebo bezhalogenových (např. CYKY) počtu a průřezu žil 5x16 mm2</t>
  </si>
  <si>
    <t>375910572</t>
  </si>
  <si>
    <t>https://podminky.urs.cz/item/CS_URS_2025_01/741122145</t>
  </si>
  <si>
    <t>76/1,05</t>
  </si>
  <si>
    <t>34111168</t>
  </si>
  <si>
    <t>kabel silový oheň retardující bezhalogenový bez funkční schopnosti při požáru třída reakce na oheň B2cas1d1a1 jádro Cu 0,6/1kV (1-CXKH-R B2) 5x16mm2</t>
  </si>
  <si>
    <t>-125361402</t>
  </si>
  <si>
    <t>741122159</t>
  </si>
  <si>
    <t>Montáž kabelů měděných bez ukončení uložených v trubkách zatažených plných kulatých nebo bezhalogenových (např. CYKY) počtu a průřezu žil 5x25 až 35mm2</t>
  </si>
  <si>
    <t>766770968</t>
  </si>
  <si>
    <t>https://podminky.urs.cz/item/CS_URS_2025_01/741122159</t>
  </si>
  <si>
    <t>(367+164)/1,05</t>
  </si>
  <si>
    <t>34111170</t>
  </si>
  <si>
    <t>kabel silový oheň retardující bezhalogenový bez funkční schopnosti při požáru třída reakce na oheň B2cas1d1a1 jádro Cu 0,6/1kV (1-CXKH-R B2) 5x25mm2</t>
  </si>
  <si>
    <t>1807038948</t>
  </si>
  <si>
    <t>34111171</t>
  </si>
  <si>
    <t>kabel silový oheň retardující bezhalogenový bez funkční schopnosti při požáru třída reakce na oheň B2cas1d1a1 jádro Cu 0,6/1kV (1-CXKH-R B2) 5x35mm2</t>
  </si>
  <si>
    <t>-1703980052</t>
  </si>
  <si>
    <t>741130005</t>
  </si>
  <si>
    <t>Ukončení vodičů izolovaných s označením a zapojením v rozváděči nebo na přístroji, průřezu žíly do 10 mm2</t>
  </si>
  <si>
    <t>2061934621</t>
  </si>
  <si>
    <t>https://podminky.urs.cz/item/CS_URS_2025_01/741130005</t>
  </si>
  <si>
    <t>741130006</t>
  </si>
  <si>
    <t>Ukončení vodičů izolovaných s označením a zapojením v rozváděči nebo na přístroji, průřezu žíly do 16 mm2</t>
  </si>
  <si>
    <t>-6447064</t>
  </si>
  <si>
    <t>https://podminky.urs.cz/item/CS_URS_2025_01/741130006</t>
  </si>
  <si>
    <t>741130061</t>
  </si>
  <si>
    <t>Ukončení vodičů izolovaných s označením a zapojením nastřelením kabelového oka se smršťovací záklopkou nebo páskou, průřezu žíly do 25 mm2</t>
  </si>
  <si>
    <t>-1434220483</t>
  </si>
  <si>
    <t>https://podminky.urs.cz/item/CS_URS_2025_01/741130061</t>
  </si>
  <si>
    <t>34567122</t>
  </si>
  <si>
    <t>oko kabelové Cu 1-36kV lisovací 25x6</t>
  </si>
  <si>
    <t>-672293953</t>
  </si>
  <si>
    <t>741130062</t>
  </si>
  <si>
    <t>Ukončení vodičů izolovaných s označením a zapojením nastřelením kabelového oka se smršťovací záklopkou nebo páskou, průřezu žíly do 35 mm2</t>
  </si>
  <si>
    <t>-822421018</t>
  </si>
  <si>
    <t>https://podminky.urs.cz/item/CS_URS_2025_01/741130062</t>
  </si>
  <si>
    <t>34567123</t>
  </si>
  <si>
    <t>oko kabelové Cu 1-36kV lisovací 35x6</t>
  </si>
  <si>
    <t>-224254433</t>
  </si>
  <si>
    <t>741130067</t>
  </si>
  <si>
    <t>Ukončení vodičů izolovaných s označením a zapojením nastřelením kabelového oka se smršťovací záklopkou nebo páskou, průřezu žíly do 150 mm2</t>
  </si>
  <si>
    <t>-1315016884</t>
  </si>
  <si>
    <t>https://podminky.urs.cz/item/CS_URS_2025_01/741130067</t>
  </si>
  <si>
    <t>34567138</t>
  </si>
  <si>
    <t>oko kabelové Cu 1-36kV lisovací 150x10</t>
  </si>
  <si>
    <t>-2110253909</t>
  </si>
  <si>
    <t>741139901R</t>
  </si>
  <si>
    <t>Pokládka 1 vedení v chráničce v chodníku (práce+materiál)</t>
  </si>
  <si>
    <t>-1111767685</t>
  </si>
  <si>
    <t>741139902R</t>
  </si>
  <si>
    <t>Pokládka 2 vedení v chráničce v chodníku (práce+materiál)</t>
  </si>
  <si>
    <t>1546581382</t>
  </si>
  <si>
    <t>741139903R</t>
  </si>
  <si>
    <t>Pokládka 3 vedení v chráničce v chodníku (práce+materiál)</t>
  </si>
  <si>
    <t>790332092</t>
  </si>
  <si>
    <t>741210001</t>
  </si>
  <si>
    <t>Montáž rozvodnic oceloplechových nebo plastových bez zapojení vodičů běžných, hmotnosti do 20 kg</t>
  </si>
  <si>
    <t>-453959801</t>
  </si>
  <si>
    <t>https://podminky.urs.cz/item/CS_URS_2025_01/741210001</t>
  </si>
  <si>
    <t>35710005M</t>
  </si>
  <si>
    <t>R112 - okruhová rozvodnice v oceloplechovém zapuštěném provedení, 3xDIN lišta, 72 modulů, VxŠxH 620x590x136 (výklenek: VxŠxH 570x500x127) , IP30, včetně vybavení R1121)</t>
  </si>
  <si>
    <t>1218499691</t>
  </si>
  <si>
    <t>35710006M</t>
  </si>
  <si>
    <t>R113 - okruhová rozvodnice v plastovém zapuštěném provedení s oceloplechovými dvířky, 5xDIN lišta, 70 modulů, VxŠxH 839x359x97 (výklenek: VxŠxH 834x315x88) , IP30, včetně vybavení R1131)</t>
  </si>
  <si>
    <t>1442745728</t>
  </si>
  <si>
    <t>35710007M</t>
  </si>
  <si>
    <t>R224 - okruhová rozvodnice v oceloplechovém zapuštěném provedení, 3xDIN lišta, 72 modulů, VxŠxH 620x590x136 (výklenek: VxŠxH 570x500x127) , IP30, včetně vybavení R2241)</t>
  </si>
  <si>
    <t>-1169664324</t>
  </si>
  <si>
    <t>35710008M</t>
  </si>
  <si>
    <t>R227 - okruhová rozvodnice v oceloplechovém zapuštěném provedení, 3xDIN lišta, 72 modulů, VxŠxH 620x590x136 (výklenek: VxŠxH 570x500x127) , IP30, včetně vybavení R2271)</t>
  </si>
  <si>
    <t>-453124741</t>
  </si>
  <si>
    <t>35710009M</t>
  </si>
  <si>
    <t>RPA2 - okruhová rozvodnice v plastovém nástěnném provedení, 3xDIN lišta, 54 modulů, VxŠxH 586x418x148 , IP65, včetně vybavení RPA21)</t>
  </si>
  <si>
    <t>-140480641</t>
  </si>
  <si>
    <t>35710010M</t>
  </si>
  <si>
    <t>RPA3 - okruhová rozvodnice v plastovém nástěnném provedení, 3xDIN lišta, 54 modulů, VxŠxH 586x418x148 , IP65, včetně vybavení RPA31)</t>
  </si>
  <si>
    <t>-822372338</t>
  </si>
  <si>
    <t>35710011M</t>
  </si>
  <si>
    <t>SPOA1 - skříň přepěťové ochrany v plastovém nástěnném provedení, 2xDIN lišta, 36 modulů, VxŠxH 436x418x148 , IP65, včetně vybavení SPOA11)</t>
  </si>
  <si>
    <t>-276210361</t>
  </si>
  <si>
    <t>35710012M</t>
  </si>
  <si>
    <t>SPOA2 - skříň přepěťové ochrany v plastovém nástěnném provedení s UV odolnosti, 2xDIN lišta, 36 modulů, VxŠxH 436x418x148 , IP65, včetně vybavení SPOA21)</t>
  </si>
  <si>
    <t>904986597</t>
  </si>
  <si>
    <t>35710013M</t>
  </si>
  <si>
    <t>SPONOA - skříň přepěťové ochrany pro nouzové osvětlení v plastovém nástěnném provedení, 2xDIN lišta, 36 modulů, VxŠxH 436x418x148 , IP65, včetně vybavení SPONOA1)</t>
  </si>
  <si>
    <t>543763058</t>
  </si>
  <si>
    <t>35710014M</t>
  </si>
  <si>
    <t>HVB - skříň hlavního vypínače objektu B v oceloplechovém zapuštěném provedení, 1xDIN lišta, 20 modulů, VxŠxH 360x480x200 (výklenek: VxŠxH 360x480x200) , IP43, včetně vybavení HVB1)</t>
  </si>
  <si>
    <t>1253039832</t>
  </si>
  <si>
    <t>35710015M</t>
  </si>
  <si>
    <t>RB11 - okruhová rozvodnice v oceloplechovém zapuštěném provedení, 3xDIN lišta, 72 modulů, VxŠxH 620x590x136 (výklenek: VxŠxH 570x500x127) , IP30, včetně vybavení RB111)</t>
  </si>
  <si>
    <t>907822599</t>
  </si>
  <si>
    <t>35710016M</t>
  </si>
  <si>
    <t>SPONOB - skříň přepěťové ochrany pro nouzové osvětlení v oceloplechovém zapuštěném provedení, 2xDIN lišta, 40 modulů, VxŠxH 520x480x200 (výklenek: VxŠxH 520x480x200) , IP43, včetně vybavení SPONOB1)</t>
  </si>
  <si>
    <t>-175694035</t>
  </si>
  <si>
    <t>35710017M</t>
  </si>
  <si>
    <t>RC11 - okruhová rozvodnice v oceloplechovém zapuštěném provedení, 4xDIN lišta, 96 modulů, VxŠxH 770x590x136 (výklenek: VxŠxH 720x500x127) , IP30, včetně vybavení RC111)</t>
  </si>
  <si>
    <t>-1067452398</t>
  </si>
  <si>
    <t>35710018M</t>
  </si>
  <si>
    <t>OP - ovládací skříňka v plastopvém nástěnném provedení, VxŠxH 80x186x56, IP65 včetně vybavení OP1)</t>
  </si>
  <si>
    <t>768239444</t>
  </si>
  <si>
    <t>741210002</t>
  </si>
  <si>
    <t>Montáž rozvodnic oceloplechových nebo plastových bez zapojení vodičů běžných, hmotnosti do 50 kg</t>
  </si>
  <si>
    <t>-1885810257</t>
  </si>
  <si>
    <t>https://podminky.urs.cz/item/CS_URS_2025_01/741210002</t>
  </si>
  <si>
    <t>35710002M</t>
  </si>
  <si>
    <t>RPO - nástěnný rozvaděč požární ochrany v provedení DP1, s funkčnosti při požátu P30-R, 96 modulů, ŠxVxH 710x835x350, IP54 RPO1)</t>
  </si>
  <si>
    <t>-1492494692</t>
  </si>
  <si>
    <t>35710019M</t>
  </si>
  <si>
    <t>RA01 - okruhová rozvodnice v oceloplechovém zapuštěném provedení s požární klasifikaci EI 30 DP1 S200/Sa, 10xDIN lišta, 216 modulů, VxŠxH 1554x626x227 (výklenek: VxŠxH 1540x610x227) , IP40, včetně vybavení RA011)</t>
  </si>
  <si>
    <t>-1987695264</t>
  </si>
  <si>
    <t>35710020M</t>
  </si>
  <si>
    <t>RA02 - okruhová rozvodnice v oceloplechovém nástěnném provedení, 6xDIN lišta, 210 modulů, VxŠxH 1060x800x262,5, IP30, včetně vybavení RA021)</t>
  </si>
  <si>
    <t>529242539</t>
  </si>
  <si>
    <t>35710021M</t>
  </si>
  <si>
    <t>RA03 - okruhová rozvodnice v oceloplechovém nástěnném provedení, 6xDIN lišta, 210 modulů, VxŠxH 1060x800x262,5, IP55, včetně vybavení RA031)</t>
  </si>
  <si>
    <t>-1155574387</t>
  </si>
  <si>
    <t>35710022M</t>
  </si>
  <si>
    <t>RA04 - okruhová rozvodnice v oceloplechovém zapuštěném provedení s požární klasifikaci EI 30 DP1 S200/Sa, 6xDIN lišta, 78 modulů, VxŠxH 1050x426x240 (výklenek: VxŠxH 1040x410x227) , IP40, včetně vybavení RA041)</t>
  </si>
  <si>
    <t>310432491</t>
  </si>
  <si>
    <t>35710023M</t>
  </si>
  <si>
    <t>RA13 - okruhová rozvodnice v oceloplechovém nástěnném provedení, 8xDIN lišta, 168 modulů, VxŠxH 1260x600x262,5, IP30, včetně vybavení RA131)</t>
  </si>
  <si>
    <t>-1363818611</t>
  </si>
  <si>
    <t>35710024M</t>
  </si>
  <si>
    <t>RA14 - okruhová rozvodnice v oceloplechovém nástěnném provedení, 8xDIN lišta, 168 modulů, VxŠxH 1260x600x262,5, IP30, včetně vybavení RA141)</t>
  </si>
  <si>
    <t>539749011</t>
  </si>
  <si>
    <t>35710025M</t>
  </si>
  <si>
    <t>RA104 - okruhová rozvodnice v oceloplechovém zapuštěném provedení, 5xDIN lišta, 120 modulů, VxŠxH 920x590x136 (výklenek: VxŠxH 870x500x127) , IP30, včetně vybavení R1041)</t>
  </si>
  <si>
    <t>-1115406795</t>
  </si>
  <si>
    <t>35710028M</t>
  </si>
  <si>
    <t>R210 - okruhová rozvodnice v plastovém zapuštěném provedení s oceloplechovými dvířky, 5xDIN lišta, 70 modulů, VxŠxH 839x359x97 (výklenek: VxŠxH 834x315x88) , IP30, včetně vybavení R2101)</t>
  </si>
  <si>
    <t>-1206844416</t>
  </si>
  <si>
    <t>35710029M</t>
  </si>
  <si>
    <t>R211 - okruhová rozvodnice v plastovém zapuštěném provedení s oceloplechovými dvířky, 5xDIN lišta, 70 modulů, VxŠxH 839x359x97 (výklenek: VxŠxH 834x315x88) , IP30, včetně vybavení R2111)</t>
  </si>
  <si>
    <t>-1535199871</t>
  </si>
  <si>
    <t>35710030M</t>
  </si>
  <si>
    <t>RA31 - okruhová rozvodnice v oceloplechovém zapuštěném provedení s požární klasifikaci EI 30 DP1 S200/Sa, 8xDIN lišta, 168 modulů, VxŠxH 1254x626x240 (výklenek: VxŠxH 1240x610x227) , IP40, včetně vybavení RA311)</t>
  </si>
  <si>
    <t>-2036577041</t>
  </si>
  <si>
    <t>35710031M</t>
  </si>
  <si>
    <t>RPA1 - okruhová rozvodnice v oceloplechovém nástěnném provedení, 8xDIN lišta, 168 modulů, VxŠxH 1260x600x270, IP55, včetně vybavení RPA11)</t>
  </si>
  <si>
    <t>-1322949738</t>
  </si>
  <si>
    <t>35710032M</t>
  </si>
  <si>
    <t>RHB - okruhová rozvodnice v oceloplechovém zapuštěném provedení s požární klasifikaci EI 30 DP1 S200/Sa, 6xDIN lišta, 144 modulů, VxŠxH 1050x626x240 (výklenek: VxŠxH 1040x610x227) , IP40, včetně vybavení RHB1)</t>
  </si>
  <si>
    <t>909094152</t>
  </si>
  <si>
    <t>35710033M</t>
  </si>
  <si>
    <t>RB21 - rozvodnice v oceloplechovém zapuštěném provedení s požární klasifikaci EI 30 DP1 S200/Sa, 8xDIN lišta, 168 modulů, VxŠxH 1254x626x240 (výklenek: VxŠxH 1240x610x227) , IP40, včetně vybavení RB211)</t>
  </si>
  <si>
    <t>-1184995257</t>
  </si>
  <si>
    <t>35710034M</t>
  </si>
  <si>
    <t>RB22 - okruhová rozvodnice v oceloplechovém zapuštěném provedení, 6xDIN lišta, 144 modulů, VxŠxH 1070x590x136 (výklenek: VxŠxH 1020x500x127) , IP30, včetně vybavení RB221)</t>
  </si>
  <si>
    <t>-1335833110</t>
  </si>
  <si>
    <t>35710035M</t>
  </si>
  <si>
    <t>RHC - okruhová rozvodnice v oceloplechovém zapuštěném provedení s požární klasifikaci EI 30 DP1 S200/Sa, 8xDIN lišta, 168 modulů, VxŠxH 1254x626x240 (výklenek: VxŠxH 1240x610x227) , IP40, včetně vybavení RHC1)</t>
  </si>
  <si>
    <t>-326828560</t>
  </si>
  <si>
    <t>741210003</t>
  </si>
  <si>
    <t>Montáž rozvodnic oceloplechových nebo plastových bez zapojení vodičů běžných, hmotnosti do 100 kg</t>
  </si>
  <si>
    <t>297692463</t>
  </si>
  <si>
    <t>https://podminky.urs.cz/item/CS_URS_2025_01/741210003</t>
  </si>
  <si>
    <t>35710026M</t>
  </si>
  <si>
    <t>RA21 - okruhová rozvodnice v oceloplechovém zapuštěném provedení s požární klasifikaci EI 30 DP1 S200/Sa, 10xDIN lišta, 216 modulů, VxŠxH 1554x626x227 (výklenek: VxŠxH 1540x610x227) , IP40, včetně vybavení RA211)</t>
  </si>
  <si>
    <t>-730460797</t>
  </si>
  <si>
    <t>35710027M</t>
  </si>
  <si>
    <t>RA22 - okruhová rozvodnice v oceloplechovém zapuštěném provedení s požární klasifikaci EI 30 DP1 S200/Sa, 10xDIN lišta, 216 modulů, VxŠxH 1554x626x227 (výklenek: VxŠxH 1540x610x227) , IP40, včetně vybavení RA221)</t>
  </si>
  <si>
    <t>2121103869</t>
  </si>
  <si>
    <t>35710036M</t>
  </si>
  <si>
    <t>RA11 - okruhová rozvodnice v oceloplechovém zapuštěném provedení s požární klasifikaci EI 30 DP1 S200/Sa, 10xDIN lišta, 216 modulů, VxŠxH 1554x626x227 (výklenek: VxŠxH 1540x610x227) , IP40, včetně vybavení RA111)</t>
  </si>
  <si>
    <t>-1197085030</t>
  </si>
  <si>
    <t>35710037M</t>
  </si>
  <si>
    <t>RA12 - okruhová rozvodnice v oceloplechovém zapuštěném provedení s požární klasifikaci EI 30 DP1 S200/Sa, 10xDIN lišta, 216 modulů, VxŠxH 1554x626x227 (výklenek: VxŠxH 1540x610x227) , IP40, včetně vybavení RA121)</t>
  </si>
  <si>
    <t>1740794457</t>
  </si>
  <si>
    <t>35710038M</t>
  </si>
  <si>
    <t xml:space="preserve">CBS2 - systém decentralizovaného napájení nouzového osvětlení,   verze s kombinovanou elektronickou a bateriovou skříní, VxŠxH 800×400×170, 1 / N / PE 230 V AC, 24 V DC, 28Ah, max. zátěž 334W, 8 okruhů, max. 72W na okruh, IP20 CBS2</t>
  </si>
  <si>
    <t>-468322207</t>
  </si>
  <si>
    <t>741210201</t>
  </si>
  <si>
    <t>Montáž rozvaděčů skříňových nebo panelových bez zapojení vodičů dělitelných, hmotnosti jednoho pole do 200 kg</t>
  </si>
  <si>
    <t>-1511833299</t>
  </si>
  <si>
    <t>https://podminky.urs.cz/item/CS_URS_2025_01/741210201</t>
  </si>
  <si>
    <t>35710001M</t>
  </si>
  <si>
    <t xml:space="preserve">RE - volně stojící oceloplechová skříň s elektroměrovou vanou, 2xDIN lišta + montážní panel, ŠxVxH 425x2000x400,  IP40 RE1)</t>
  </si>
  <si>
    <t>1205896642</t>
  </si>
  <si>
    <t>741210202</t>
  </si>
  <si>
    <t>Montáž rozvaděčů skříňových nebo panelových bez zapojení vodičů dělitelných, hmotnosti jednoho pole do 300 kg</t>
  </si>
  <si>
    <t>1789824108</t>
  </si>
  <si>
    <t>https://podminky.urs.cz/item/CS_URS_2025_01/741210202</t>
  </si>
  <si>
    <t>35710004M</t>
  </si>
  <si>
    <t xml:space="preserve">RHA - volně stojící oceloplechová skříň s elektroměrovou vanou, 10xDIN lišta + montážní panel, ŠxVxH 1000x2000x400,  IP40 RHA1)</t>
  </si>
  <si>
    <t>784436591</t>
  </si>
  <si>
    <t>35710003M</t>
  </si>
  <si>
    <t xml:space="preserve">CBS1 - systém centrálního napájení nouzového osvětlení,   verze s kombinovanou stojanovou elektronickou a bateriovou skříní, VxŠxH 2000×800×600, 3 / N / PE 230 V AC, 216 V DC, 20Ah, max. zátěž 1368W, 24 okruhů, max. 345W na okruh, IP20 CBS1</t>
  </si>
  <si>
    <t>535380192</t>
  </si>
  <si>
    <t>741219901R</t>
  </si>
  <si>
    <t>Zapojení rozvaděčů</t>
  </si>
  <si>
    <t>284144726</t>
  </si>
  <si>
    <t>741311099R</t>
  </si>
  <si>
    <t>Montáž teplotního čidla</t>
  </si>
  <si>
    <t>1085587759</t>
  </si>
  <si>
    <t>40461003M</t>
  </si>
  <si>
    <t>venkovní čidlo teploty nástěnné, pasivní, měřící prvek Pt1000, měřící rozsah -50 až +90 °C, IP65</t>
  </si>
  <si>
    <t>-1498025476</t>
  </si>
  <si>
    <t>40461002M</t>
  </si>
  <si>
    <t>inteligentní prostorové čidlo teploty, napájení 100-240V AC, výstup 0-10V DC, _x000d_
měřící rozsah 0 až +50 °C, s indikací stavu. možnost systému Modbus</t>
  </si>
  <si>
    <t>303188690</t>
  </si>
  <si>
    <t>741310101</t>
  </si>
  <si>
    <t>Montáž spínačů jedno nebo dvoupólových polozapuštěných nebo zapuštěných se zapojením vodičů bezšroubové připojení spínačů, řazení 1-jednopólových</t>
  </si>
  <si>
    <t>-2080659497</t>
  </si>
  <si>
    <t>https://podminky.urs.cz/item/CS_URS_2025_01/741310101</t>
  </si>
  <si>
    <t>34539010</t>
  </si>
  <si>
    <t>přístroj spínače jednopólového, řazení 1, 1So bezšroubové svorky</t>
  </si>
  <si>
    <t>964587404</t>
  </si>
  <si>
    <t>741310102</t>
  </si>
  <si>
    <t>Montáž spínačů jedno nebo dvoupólových polozapuštěných nebo zapuštěných se zapojením vodičů bezšroubové připojení spínačů, řazení 1S-jednopólových s doutnavkou</t>
  </si>
  <si>
    <t>1123571448</t>
  </si>
  <si>
    <t>https://podminky.urs.cz/item/CS_URS_2025_01/741310102</t>
  </si>
  <si>
    <t>34539015</t>
  </si>
  <si>
    <t>přístroj spínače jednopólového, řazení 1, 1So, 1S bezšroubové svorky</t>
  </si>
  <si>
    <t>979924590</t>
  </si>
  <si>
    <t>34539027</t>
  </si>
  <si>
    <t>doutnavka orientační 0,5 mA (univerzální), světlo oranžové</t>
  </si>
  <si>
    <t>1061972679</t>
  </si>
  <si>
    <t>741310104</t>
  </si>
  <si>
    <t>Montáž spínačů jedno nebo dvoupólových polozapuštěných nebo zapuštěných se zapojením vodičů bezšroubové připojení spínačů, řazení 2-dvoupólových</t>
  </si>
  <si>
    <t>453522383</t>
  </si>
  <si>
    <t>https://podminky.urs.cz/item/CS_URS_2025_01/741310104</t>
  </si>
  <si>
    <t>34539011</t>
  </si>
  <si>
    <t>přístroj spínače dvojpólového, řazení 2, 2S bezšroubové svorky</t>
  </si>
  <si>
    <t>-861957862</t>
  </si>
  <si>
    <t>741310121</t>
  </si>
  <si>
    <t>Montáž spínačů jedno nebo dvoupólových polozapuštěných nebo zapuštěných se zapojením vodičů bezšroubové připojení přepínačů, řazení 5-sériových</t>
  </si>
  <si>
    <t>1778336111</t>
  </si>
  <si>
    <t>https://podminky.urs.cz/item/CS_URS_2025_01/741310121</t>
  </si>
  <si>
    <t>34539012</t>
  </si>
  <si>
    <t>přístroj přepínače sériového, řazení 5 bezšroubové svorky</t>
  </si>
  <si>
    <t>1985115213</t>
  </si>
  <si>
    <t>741310122</t>
  </si>
  <si>
    <t>Montáž spínačů jedno nebo dvoupólových polozapuštěných nebo zapuštěných se zapojením vodičů bezšroubové připojení přepínačů, řazení 6-střídavých</t>
  </si>
  <si>
    <t>765290210</t>
  </si>
  <si>
    <t>https://podminky.urs.cz/item/CS_URS_2025_01/741310122</t>
  </si>
  <si>
    <t>34539013</t>
  </si>
  <si>
    <t>přístroj přepínače střídavého, řazení 6, 6So bezšroubové svorky</t>
  </si>
  <si>
    <t>-558911745</t>
  </si>
  <si>
    <t>34539016</t>
  </si>
  <si>
    <t>přístroj přepínače střídavého, řazení 6, 6So, 6S bezšroubové svorky</t>
  </si>
  <si>
    <t>-1845086514</t>
  </si>
  <si>
    <t>741310125</t>
  </si>
  <si>
    <t>Montáž spínačů jedno nebo dvoupólových polozapuštěných nebo zapuštěných se zapojením vodičů bezšroubové připojení přepínačů, řazení 6+6-dvojitých střídavých</t>
  </si>
  <si>
    <t>-710368200</t>
  </si>
  <si>
    <t>https://podminky.urs.cz/item/CS_URS_2025_01/741310125</t>
  </si>
  <si>
    <t>34539017</t>
  </si>
  <si>
    <t>přístroj přepínače střídavého dvojitého, řazení 6+6(6+1) bezšroubové svorky</t>
  </si>
  <si>
    <t>597519304</t>
  </si>
  <si>
    <t>741310126</t>
  </si>
  <si>
    <t>Montáž spínačů jedno nebo dvoupólových polozapuštěných nebo zapuštěných se zapojením vodičů bezšroubové připojení přepínačů, řazení 7-křížových</t>
  </si>
  <si>
    <t>942930252</t>
  </si>
  <si>
    <t>https://podminky.urs.cz/item/CS_URS_2025_01/741310126</t>
  </si>
  <si>
    <t>34539014</t>
  </si>
  <si>
    <t>přístroj přepínače křížového, řazení 7, 7So bezšroubové svorky</t>
  </si>
  <si>
    <t>-1667304042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</si>
  <si>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</si>
  <si>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</si>
  <si>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437377884</t>
  </si>
  <si>
    <t>https://podminky.urs.cz/item/CS_URS_2025_01/741310221</t>
  </si>
  <si>
    <t>34535083</t>
  </si>
  <si>
    <t>ovládač nástěnný žaluziový jednopólový (řazení 1/0+1/0 s blokováním), IP54 , bezšroubové svorky</t>
  </si>
  <si>
    <t>519058934</t>
  </si>
  <si>
    <t>741310251</t>
  </si>
  <si>
    <t>Montáž spínačů jedno nebo dvoupólových polozapuštěných nebo zapuštěných se zapojením vodičů šroubové připojení, pro prostředí venkovní nebo mokré spínačů, řazení 1-jednopólových</t>
  </si>
  <si>
    <t>-194439403</t>
  </si>
  <si>
    <t>https://podminky.urs.cz/item/CS_URS_2025_01/741310251</t>
  </si>
  <si>
    <t>34535025</t>
  </si>
  <si>
    <t>přístroj spínače zapuštěného jednopólového, s krytem, řazení 1, IP44, šroubové svorky</t>
  </si>
  <si>
    <t>195062614</t>
  </si>
  <si>
    <t>34535025-1</t>
  </si>
  <si>
    <t>přístroj spínače zapuštěného jednopólového, s krytem, řazení 1, IP54, šroubové svorky</t>
  </si>
  <si>
    <t>1534379895</t>
  </si>
  <si>
    <t>741310263</t>
  </si>
  <si>
    <t>Montáž spínačů jedno nebo dvoupólových polozapuštěných nebo zapuštěných se zapojením vodičů šroubové připojení, pro prostředí venkovní nebo mokré přepínačů, řazení 6-střídavých</t>
  </si>
  <si>
    <t>1904298263</t>
  </si>
  <si>
    <t>https://podminky.urs.cz/item/CS_URS_2025_01/741310263</t>
  </si>
  <si>
    <t>34535048</t>
  </si>
  <si>
    <t>přístroj přepínače zapuštěného střídavého, s krytem, řazení 6, IP44, šroubové svorky</t>
  </si>
  <si>
    <t>-95809595</t>
  </si>
  <si>
    <t>34535048-1</t>
  </si>
  <si>
    <t>přístroj přepínače zapuštěného střídavého, s krytem, řazení 6, IP54, šroubové svorky</t>
  </si>
  <si>
    <t>-1535070014</t>
  </si>
  <si>
    <t>741310269</t>
  </si>
  <si>
    <t>Montáž spínačů jedno nebo dvoupólových polozapuštěných nebo zapuštěných se zapojením vodičů šroubové připojení, pro prostředí venkovní nebo mokré přepínačů, řazení 7-křížových</t>
  </si>
  <si>
    <t>-1465684111</t>
  </si>
  <si>
    <t>https://podminky.urs.cz/item/CS_URS_2025_01/741310269</t>
  </si>
  <si>
    <t>34535049</t>
  </si>
  <si>
    <t>přístroj přepínače zapuštěného křížového, s krytem, řazení 7, IP44, šroubové svorky</t>
  </si>
  <si>
    <t>-464735271</t>
  </si>
  <si>
    <t>741310401</t>
  </si>
  <si>
    <t>Montáž spínačů tří nebo čtyřpólových nástěnných se zapojením vodičů, pro prostředí normální do 16 A</t>
  </si>
  <si>
    <t>-288009665</t>
  </si>
  <si>
    <t>https://podminky.urs.cz/item/CS_URS_2025_01/741310401</t>
  </si>
  <si>
    <t>34535130</t>
  </si>
  <si>
    <t>přístroj spínače trojpólového kolébkového zapuštěného řazení 3 a 3S</t>
  </si>
  <si>
    <t>-1948807155</t>
  </si>
  <si>
    <t>34539001M</t>
  </si>
  <si>
    <t>kryt spínače trojpólového s potiskem, barva bílá</t>
  </si>
  <si>
    <t>1780308009</t>
  </si>
  <si>
    <t>34539049</t>
  </si>
  <si>
    <t>kryt spínače jednoduchý</t>
  </si>
  <si>
    <t>1769842733</t>
  </si>
  <si>
    <t>34539050</t>
  </si>
  <si>
    <t>kryt spínače dělený</t>
  </si>
  <si>
    <t>-506954640</t>
  </si>
  <si>
    <t>34539052</t>
  </si>
  <si>
    <t>kryt spínače jednoduchý, s průzorem, pro řazení 2S</t>
  </si>
  <si>
    <t>-1204436625</t>
  </si>
  <si>
    <t>34539055</t>
  </si>
  <si>
    <t>kryt stmívače s otočným ovládáním, s upevňovací maticí</t>
  </si>
  <si>
    <t>-82843393</t>
  </si>
  <si>
    <t>34539002M</t>
  </si>
  <si>
    <t>kryt spínače žaluziového kolébkového dělený, s potiskem, bílá barva</t>
  </si>
  <si>
    <t>869567182</t>
  </si>
  <si>
    <t>34539057</t>
  </si>
  <si>
    <t>kryt zaslepovací, s upevňovacím třmenem</t>
  </si>
  <si>
    <t>-1312836752</t>
  </si>
  <si>
    <t>34539059</t>
  </si>
  <si>
    <t>rámeček jednonásobný</t>
  </si>
  <si>
    <t>-1984658809</t>
  </si>
  <si>
    <t>34539060</t>
  </si>
  <si>
    <t>rámeček dvojnásobný</t>
  </si>
  <si>
    <t>1581966250</t>
  </si>
  <si>
    <t>34539061</t>
  </si>
  <si>
    <t>rámeček trojnásobný</t>
  </si>
  <si>
    <t>-1075951923</t>
  </si>
  <si>
    <t>34539062</t>
  </si>
  <si>
    <t>rámeček čtyřnásobný</t>
  </si>
  <si>
    <t>938892280</t>
  </si>
  <si>
    <t>34539063</t>
  </si>
  <si>
    <t>rámeček pětinásobný</t>
  </si>
  <si>
    <t>-110338698</t>
  </si>
  <si>
    <t>35430003M</t>
  </si>
  <si>
    <t>doběhový spínač, vestavný pod vypínač, 230 V, 0,8 A</t>
  </si>
  <si>
    <t>398060940</t>
  </si>
  <si>
    <t>741311071</t>
  </si>
  <si>
    <t>Montáž spínačů speciálních se zapojením vodičů tlačítka nouzového zastavení/vypnutí TOTAL STOP přisazeného nebo nástěnného</t>
  </si>
  <si>
    <t>1713019002</t>
  </si>
  <si>
    <t>https://podminky.urs.cz/item/CS_URS_2025_01/741311071</t>
  </si>
  <si>
    <t>34532001M</t>
  </si>
  <si>
    <t>havarijní tlačítko hlavního vypínače, spuštění rozbitím sklíčka, s kladívkem, 4 spínací kontakty, 4A, 24V DC, IP65</t>
  </si>
  <si>
    <t>-2028411639</t>
  </si>
  <si>
    <t>34532002M</t>
  </si>
  <si>
    <t xml:space="preserve">hlavní vypínač ve funkci nouzového vypínače, 3-pól, 32A, v plastové skříňce, IP65 </t>
  </si>
  <si>
    <t>125370641</t>
  </si>
  <si>
    <t>741313001</t>
  </si>
  <si>
    <t>Montáž zásuvek domovních se zapojením vodičů bezšroubové připojení polozapuštěných nebo zapuštěných 10/16 A, provedení 2P + PE</t>
  </si>
  <si>
    <t>-1604796525</t>
  </si>
  <si>
    <t>https://podminky.urs.cz/item/CS_URS_2025_01/741313001</t>
  </si>
  <si>
    <t>34555241</t>
  </si>
  <si>
    <t>přístroj zásuvky zapuštěné jednonásobné, krytka s clonkami, bezšroubové svorky</t>
  </si>
  <si>
    <t>-1675248003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</si>
  <si>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</si>
  <si>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</si>
  <si>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-2037113904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</si>
  <si>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</si>
  <si>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</si>
  <si>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</si>
  <si>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-1603878353</t>
  </si>
  <si>
    <t>741313052</t>
  </si>
  <si>
    <t>Montáž zásuvek domovních se zapojením vodičů šroubové připojení nástěnných do 25 A, provedení 3P + N + PE</t>
  </si>
  <si>
    <t>200638787</t>
  </si>
  <si>
    <t>https://podminky.urs.cz/item/CS_URS_2025_01/741313052</t>
  </si>
  <si>
    <t>35811002M</t>
  </si>
  <si>
    <t>zásuvka nástěnná, hranatá, 400 V, IP 44, 16 A, 5-pól, UV stabilní, mat. ABS, ŠxVxH 90x108x106 mm</t>
  </si>
  <si>
    <t>10734455</t>
  </si>
  <si>
    <t>35811477</t>
  </si>
  <si>
    <t>zásuvka nástěnná 16A - 5pól, řazení 3P+N+PE IP44, šroubové svorky</t>
  </si>
  <si>
    <t>-1929151842</t>
  </si>
  <si>
    <t>34571007M</t>
  </si>
  <si>
    <t>vývodka kabelová s pětipólovou svorkovnicí, 16A, 400V AC, bílá barva</t>
  </si>
  <si>
    <t>-1299508465</t>
  </si>
  <si>
    <t>741313081</t>
  </si>
  <si>
    <t>Montáž zásuvek domovních se zapojením vodičů šroubové připojení venkovní nebo mokré, provedení 2P</t>
  </si>
  <si>
    <t>-1927722875</t>
  </si>
  <si>
    <t>https://podminky.urs.cz/item/CS_URS_2025_01/741313081</t>
  </si>
  <si>
    <t>34555233</t>
  </si>
  <si>
    <t>zásuvka nástěnná jednonásobná chráněná, s víčkem, IP54, šroubové svorky</t>
  </si>
  <si>
    <t>1893429753</t>
  </si>
  <si>
    <t>741313083</t>
  </si>
  <si>
    <t>Montáž zásuvek domovních se zapojením vodičů šroubové připojení venkovní nebo mokré, provedení 2P + PE dvojí zapojení pro průběžnou montáž</t>
  </si>
  <si>
    <t>-91761417</t>
  </si>
  <si>
    <t>https://podminky.urs.cz/item/CS_URS_2025_01/741313083</t>
  </si>
  <si>
    <t>34555247</t>
  </si>
  <si>
    <t>zásuvka nástěnná jednonásobná s víčkem pro průběžnou montáž, IP54, bezšroubové svorky</t>
  </si>
  <si>
    <t>-1631438597</t>
  </si>
  <si>
    <t>741313082</t>
  </si>
  <si>
    <t>Montáž zásuvek domovních se zapojením vodičů šroubové připojení venkovní nebo mokré, provedení 2P + PE</t>
  </si>
  <si>
    <t>-748661646</t>
  </si>
  <si>
    <t>https://podminky.urs.cz/item/CS_URS_2025_01/741313082</t>
  </si>
  <si>
    <t>34555202</t>
  </si>
  <si>
    <t>zásuvka jednonásobná s ochranným kolíkem a víčkem, 16A, 230V AC, IP44, bílá barva</t>
  </si>
  <si>
    <t>1881386268</t>
  </si>
  <si>
    <t>741330899R</t>
  </si>
  <si>
    <t>Montáž výkonového regulátoru</t>
  </si>
  <si>
    <t>-210268790</t>
  </si>
  <si>
    <t>34530001M</t>
  </si>
  <si>
    <t>přístroj regulátoru výkonového pro systém DALI, otočné ovládání</t>
  </si>
  <si>
    <t>-1366201789</t>
  </si>
  <si>
    <t>34530002M</t>
  </si>
  <si>
    <t>přístroj regulátoru pro systém DALI, otočné ovládání</t>
  </si>
  <si>
    <t>644622268</t>
  </si>
  <si>
    <t>34599001M</t>
  </si>
  <si>
    <t>volně programovatelný sběrnicový dotykový panel s 10palcovým IPS displejem s rozlišením 1280x800,_x000d_
20-32 V DC (SELV), rozměry VxŠxH 180,2x254,6x17,5 mm, barva bílá, IP20</t>
  </si>
  <si>
    <t>1543719952</t>
  </si>
  <si>
    <t>34599002M</t>
  </si>
  <si>
    <t>sběrnicový ovladač 8násobný bez displeje s popis. polem, rozměry VxŠxH 117,1x90,1x13,5 mm, barva studio bílá, IP20</t>
  </si>
  <si>
    <t>-35249055</t>
  </si>
  <si>
    <t>741920001R</t>
  </si>
  <si>
    <t>Ucpávka prostupu kabelového svazku tmelem požární odolnost EI 90 s označením prostupu</t>
  </si>
  <si>
    <t>-792096044</t>
  </si>
  <si>
    <t>741920512</t>
  </si>
  <si>
    <t>Montáž nehořlavé izolační podložky na hořlavý povrch samostatně s vyřezáním z desky, plochy do 0,09 m2</t>
  </si>
  <si>
    <t>-1145164547</t>
  </si>
  <si>
    <t>https://podminky.urs.cz/item/CS_URS_2025_01/741920512</t>
  </si>
  <si>
    <t>34343141-1</t>
  </si>
  <si>
    <t>podložka izolační nehořlavá přístrojová 300x300x5mm</t>
  </si>
  <si>
    <t>-1603748442</t>
  </si>
  <si>
    <t>25,7142857142857*1,05 'Přepočtené koeficientem množství</t>
  </si>
  <si>
    <t>741990001R</t>
  </si>
  <si>
    <t>Montáž nástěnného ovládcího panelu</t>
  </si>
  <si>
    <t>431631878</t>
  </si>
  <si>
    <t>34530003M</t>
  </si>
  <si>
    <t xml:space="preserve">nástěnný ovládací panel pro ovládání nouzového osvětlení, mat. ocelový plech, bílý, </t>
  </si>
  <si>
    <t>1624369898</t>
  </si>
  <si>
    <t>34562001M</t>
  </si>
  <si>
    <t>bezšroubé svorky</t>
  </si>
  <si>
    <t>1576262166</t>
  </si>
  <si>
    <t>741372021</t>
  </si>
  <si>
    <t>Montáž svítidel s integrovaným zdrojem LED se zapojením vodičů interiérových přisazených nástěnných hranatých nebo kruhových, plochy do 0,09 m2</t>
  </si>
  <si>
    <t>-1247480095</t>
  </si>
  <si>
    <t>https://podminky.urs.cz/item/CS_URS_2025_01/741372021</t>
  </si>
  <si>
    <t>34825001M</t>
  </si>
  <si>
    <t xml:space="preserve">D1 - nástěnné svítidlo s přímým a nepřímým osvětlením,  s vestavěným LED modulem 3143lm/25W/3000K/CRI&gt;80, ŠxVxH 98x190x126 mm, barva bílá, IP66 D1</t>
  </si>
  <si>
    <t>968284932</t>
  </si>
  <si>
    <t>34825002M</t>
  </si>
  <si>
    <t xml:space="preserve">D2 - nástěnné svítidlo s přímým a nepřímým osvětlením,  s vestavěným LED modulem 3309lm/25W/4000K/CRI&gt;90, DALI, ŠxVxH 98x190x126 mm, barva bílá, IP66 D2</t>
  </si>
  <si>
    <t>-693066029</t>
  </si>
  <si>
    <t>34825003M</t>
  </si>
  <si>
    <t>F1 - nástěnné svítidlo z kartáčované mosazi a obdélníkovými křišťálovými kapkami, 3xE14, 3x LED 10,2W/1410lm, 2700K, ŠxVxH 323x352x193 mm, IP20 F1</t>
  </si>
  <si>
    <t>-1636516060</t>
  </si>
  <si>
    <t>34825004M</t>
  </si>
  <si>
    <t xml:space="preserve">LC14 - nástěnné svítidlo kulovitého tvaru o průměru 200mm na kovovém tělese, stínítko bílé ručně foukané trojvrstvé sklo opál mat, s vestavěným LED modulem 899lm/8,3W/3000K/CRI&gt;80,  ŠxVxV 200x330x255 mm, barva RAL9016, IP20 LC14</t>
  </si>
  <si>
    <t>-1191321964</t>
  </si>
  <si>
    <t>34825005M</t>
  </si>
  <si>
    <t>OF1 - nástěnné svítidlo válcovitého tvaru, stínidlo třívrstvé sklo TRIPLEX OPAL, s vestavěným LED modulem 1010lm/7W/3000K/CRI&gt;80, ŠxDxV 280x80x107 mm, barva bílá, IP43 OF1</t>
  </si>
  <si>
    <t>344833890</t>
  </si>
  <si>
    <t>34825006M</t>
  </si>
  <si>
    <t>S1 - nástěnné svítidlo čtvercového tvaru, optika asymetrický Wallwasher Up light, s vestavěným LED modulem 797lm/11W/3000K/CRI&gt;80, ŠxDxV 114x113x114 mm, barva bílá, IP65 S1</t>
  </si>
  <si>
    <t>35376870</t>
  </si>
  <si>
    <t>34825007M</t>
  </si>
  <si>
    <t>S2 - nástěnné svítidlo čtvercového tvaru, optika asymetrický Wallwasher Down light, s vestavěným LED modulem 797lm/11W/3000K/CRI&gt;80, ŠxDxV 114x113x114 mm, barva bílá, IP65 S2</t>
  </si>
  <si>
    <t>1301405426</t>
  </si>
  <si>
    <t>741372032</t>
  </si>
  <si>
    <t>Montáž svítidel s integrovaným zdrojem LED se zapojením vodičů interiérových přisazených nástěnných nouzových s piktogramem</t>
  </si>
  <si>
    <t>1175857621</t>
  </si>
  <si>
    <t>https://podminky.urs.cz/item/CS_URS_2025_01/741372032</t>
  </si>
  <si>
    <t>34835001M</t>
  </si>
  <si>
    <t xml:space="preserve">N1 - přisazené nouzové svítidlo LED s piktogramem, dohledová vzdálenost 20m, 2,6W, 6,1VA,  napájené z CBS1 216V DC, ŠxDxV 45x230x160 mm, IP40  N1</t>
  </si>
  <si>
    <t>613758306</t>
  </si>
  <si>
    <t>34835002M</t>
  </si>
  <si>
    <t xml:space="preserve">N2 - přisazené nouzové svítidlo LED s piktogramem, dohledová vzdálenost 28m, 400lm, 4,1W, 8,5VA,  napájené z CBS1 216V DC, ŠxDxV 63x354x162 mm, IP65  N2</t>
  </si>
  <si>
    <t>264159771</t>
  </si>
  <si>
    <t>34835003M</t>
  </si>
  <si>
    <t xml:space="preserve">NH1 - přisazené nouzové svítidlo LED s piktogramem bezpečnostního zařízení (hydrant), trojúhelníkový tvar, dohled. vzdálenost 26m, 323lm, 7,6W, 15,7VA, napájené z CBS1 216V DC,  ŠxDxV 63x354x152 mm, IP40  NH1</t>
  </si>
  <si>
    <t>-1440931649</t>
  </si>
  <si>
    <t>34835004M</t>
  </si>
  <si>
    <t xml:space="preserve">NHP1 - přisazené nouzové svítidlo LED s piktogramem bezpečnostního zařízení (hasící přístroj),  trojúhelníkový tvar, dohled. vzdálenost 26m, 323lm, 7,6W, 15,7VA, napájené z CBS1 216V DC,  ŠxDxV 63x354x152 mm, IP40  NHP1</t>
  </si>
  <si>
    <t>71690482</t>
  </si>
  <si>
    <t>34835005M</t>
  </si>
  <si>
    <t xml:space="preserve">NP1 - přisazené nouzové svítidlo LED, s trojúhelníkovým designem, 248lm, 4,1W, 8,3VA,  napájené z CBS1 176-276V DC, ŠxDxV 69x221x159 mm, IP66  NP1</t>
  </si>
  <si>
    <t>-911373401</t>
  </si>
  <si>
    <t>34835006M</t>
  </si>
  <si>
    <t xml:space="preserve">NT1 - přisazené nouzové svítidlo LED s piktogramem bezpečnostního zařízení (tlačítkový hlásič), trojúhelníkový tvar, dohled. vzdálenost 26m, 323lm, 7,6W, 15,7VA, napájené z CBS1 216V DC,  ŠxDxV 63x354x152 mm, IP40  NT1</t>
  </si>
  <si>
    <t>1383299035</t>
  </si>
  <si>
    <t>34835007M</t>
  </si>
  <si>
    <t xml:space="preserve">N2X - vestavné nouzové svítidlo LED s piktogramem, dohledová vzdálenost 25m, 400lm, 3,8W,  napájené z CBS2 24V DC, ŠxDxV 63x353x152 mm, IP65  N2X</t>
  </si>
  <si>
    <t>1280748588</t>
  </si>
  <si>
    <t>34835008M</t>
  </si>
  <si>
    <t xml:space="preserve">NH1X - přisazené nouzové svítidlo LED s piktogramem bezpečnostního zařízení (hydrant),  trojúhelníkový tvar, dohledová vzdálenost 26m, 323lm, 6,7W,  napájené z CBS2 24V DC, ŠxDxV 63x354x152 mm, IP40  NH1X</t>
  </si>
  <si>
    <t>1966132577</t>
  </si>
  <si>
    <t>34835009M</t>
  </si>
  <si>
    <t xml:space="preserve">NHP1X - přisazené nouzové svítidlo LED s piktogramem bezpečnostního zařízení (hasící přístroj), trojúhelníkový tvar, dohledová vzdálenost 26m, 323lm, 6,7W, napájené z CBS2 24V DC, ŠxDxV 63x354x152 mm, IP40  NHP1X</t>
  </si>
  <si>
    <t>1565642481</t>
  </si>
  <si>
    <t>34835010M</t>
  </si>
  <si>
    <t xml:space="preserve">NT1X - přisazené nouzové svítidlo LED s piktogramem bezpečnostního zařízení (tlačítkový hlásič), trojúhelníkový tvar, dohledová vzdálenost 26m, 323lm, 6,7W,  napájené z CBS2 24V DC,  ŠxDxV 63x354x152 mm, IP40  NT1X</t>
  </si>
  <si>
    <t>-1006430156</t>
  </si>
  <si>
    <t>34835011M</t>
  </si>
  <si>
    <t xml:space="preserve">NA1 - přisazené nouzové svítidlo LED, čtvercové, pro protipanické osvětlení, 3,5m, 361lm, 4,1W, 8,3VA,  napájené z CBS1 216V DC, ŠxDxV 137x137x32 mm, IP41  NA1</t>
  </si>
  <si>
    <t>2003566466</t>
  </si>
  <si>
    <t>34835012M</t>
  </si>
  <si>
    <t xml:space="preserve">NA2 - přisazené nouzové svítidlo LED, čtvercové, pro osvětlení únikových cest, 330lm, 4,1W, 8,3VA,  napájené z CBS1 176-276V DC, ŠxDxV 137x137x32 mm, IP41  NA2</t>
  </si>
  <si>
    <t>788931336</t>
  </si>
  <si>
    <t>34835013M</t>
  </si>
  <si>
    <t xml:space="preserve">NA2IP - přisazené nouzové svítidlo LED, čtvercové, pro osvětlení únikových cest, 302lm, 4,1W, 8,3VA,  napájené z CBS1 216V DC, ŠxDxV 159,2x159,2x56 mm, IP65  NA2IP</t>
  </si>
  <si>
    <t>2008427782</t>
  </si>
  <si>
    <t>34835014M</t>
  </si>
  <si>
    <t xml:space="preserve">NB1 - přisazené nouzové svítidlo LED, s trojúhelníkovým designem, pro osvětlení únikových cest, 248lm, 4,1W, 8,3VA, napájené z CBS1 176-276V DC, ŠxDxV 69x221x159 mm, IP66  NB1</t>
  </si>
  <si>
    <t>665462463</t>
  </si>
  <si>
    <t>34835015M</t>
  </si>
  <si>
    <t xml:space="preserve">NE1 - přisazené nouzové svítidlo LED, obdelnikové, 400lm, 4,1W, 8,5VA,  napájené z CBS1 216V DC, ŠxDxV 63x354x152 mm, IP65  NE1</t>
  </si>
  <si>
    <t>1704935790</t>
  </si>
  <si>
    <t>34835016M</t>
  </si>
  <si>
    <t xml:space="preserve">NA1X - přisazené nouzové svítidlo LED, čtvercové, pro protipanické osvětlení, 3,5m, 361lm, 3,8W,  napájené z CBS2 24V DC, ŠxDxV 137x137x32 mm, IP41  NA1X</t>
  </si>
  <si>
    <t>-990431112</t>
  </si>
  <si>
    <t>34835017M</t>
  </si>
  <si>
    <t xml:space="preserve">NA2X - přisazené nouzové svítidlo LED, čtvercové, pro osvětlení únikových cest, 330lm, 3,8W,  napájené z CBS 24V DC, ŠxDxV 137x137x32 mm, IP41  NA2X</t>
  </si>
  <si>
    <t>1947089902</t>
  </si>
  <si>
    <t>741372061</t>
  </si>
  <si>
    <t>Montáž svítidel s integrovaným zdrojem LED se zapojením vodičů interiérových přisazených stropních hranatých nebo kruhových plochy do 0,09 m2</t>
  </si>
  <si>
    <t>1124463521</t>
  </si>
  <si>
    <t>https://podminky.urs.cz/item/CS_URS_2025_01/741372061</t>
  </si>
  <si>
    <t>34825011M</t>
  </si>
  <si>
    <t xml:space="preserve">H12 - přisazené hliníkové svítidlo kruhové o průměru 172mm, optika opálový difuzor, vyzařovací úhel 64°, s vestav. LED modulem 1280lm atypický upraven na hodnotu 550lm/11,8W/3000K/CRI&gt;80, DALI,  ŠxDxV 172x172x187 mm, barva bílá, IP20 H12</t>
  </si>
  <si>
    <t>314824583</t>
  </si>
  <si>
    <t>34825012M</t>
  </si>
  <si>
    <t>H13 - přisazené hliníkové svítidlo kruhové o průměru 172mm, optika opálový difuzor, vyzařovací úhel 64°, s vestav. LED modulem 1280lm/11,8W/3000K/CRI&gt;80, DALI, ŠxDxV 172x172x187 mm, barva bílá, IP20 H13</t>
  </si>
  <si>
    <t>1730934532</t>
  </si>
  <si>
    <t>34825013M</t>
  </si>
  <si>
    <t>LC1 - přisazené svítidlo kulovitého tvaru o průměru 200mm, stínítko bílé ručně foukané trojvrstvé sklo opál mat, s vestavěným LED modulem 1446lm/11W/3000K/CRI&gt;80, ŠxV 200x210 mm, barva RAL9016, IP40 LC1</t>
  </si>
  <si>
    <t>43061060</t>
  </si>
  <si>
    <t>34825014M</t>
  </si>
  <si>
    <t xml:space="preserve">LC2 - přisazené svítidlo kulovitého tvaru o průměru 280mm, stínítko bílé ručně foukané trojvrstvé sklo opál mat, s vestavěným LED modulem 2839lm/22,7W/3000K/CRI&gt;80,  ŠxV 280x285 mm, barva RAL9016, IP40 LC2</t>
  </si>
  <si>
    <t>2053752126</t>
  </si>
  <si>
    <t>741372062</t>
  </si>
  <si>
    <t>Montáž svítidel s integrovaným zdrojem LED se zapojením vodičů interiérových přisazených stropních hranatých nebo kruhových plochy přes 0,09 do 0,36 m2</t>
  </si>
  <si>
    <t>-1049897744</t>
  </si>
  <si>
    <t>https://podminky.urs.cz/item/CS_URS_2025_01/741372062</t>
  </si>
  <si>
    <t>34825008M</t>
  </si>
  <si>
    <t xml:space="preserve">H3 - přisazené hliníkové kruhové svítidlo s opálovým difuzorem o průměru 410 mm,  s vestavěným LED modulem 1590lm/12,3W/3000K/CRI&gt;80, barva bílá, IP40 H3</t>
  </si>
  <si>
    <t>1893384048</t>
  </si>
  <si>
    <t>34825009M</t>
  </si>
  <si>
    <t xml:space="preserve">H4 - přisazené hliníkové kruhové svítidlo s opálovým difuzorem o průměru 410 mm,  s vestavěným LED modulem 2510lm/19W/3000K/CRI&gt;80, barva bílá, IP40 H4</t>
  </si>
  <si>
    <t>550436271</t>
  </si>
  <si>
    <t>34825010M</t>
  </si>
  <si>
    <t xml:space="preserve">H5 - přisazené hliníkové kruhové svítidlo s opálovým difuzorem o průměru 410 mm,  s vestavěným LED modulem 4010lm/30,6W/3000K/CRI&gt;80, barva bílá, IP40 H5</t>
  </si>
  <si>
    <t>268416641</t>
  </si>
  <si>
    <t>34825015M</t>
  </si>
  <si>
    <t xml:space="preserve">LC3 - přisazené svítidlo kulovitého tvaru o průměru 350mm, stínítko bílé ručně foukané trojvrstvé sklo opál mat, s vestavěným LED modulem 3531lm/28,5W/3000K/CRI&gt;80,  ŠxV 350x345 mm, barva RAL9016, IP40 LC3</t>
  </si>
  <si>
    <t>1020845780</t>
  </si>
  <si>
    <t>34825016M</t>
  </si>
  <si>
    <t>OA1 - přisazené kruhové svítidlo o průměru 350 mm, stínidlo třívrstvé sklo TRIPLEX OPAL, s vestavěným LED modulem 2690lm/18W/3000K/CRI&gt;80, ŠxDxV 350x350x120 mm, barva bílá, IP43 OA1</t>
  </si>
  <si>
    <t>1656396939</t>
  </si>
  <si>
    <t>34825017M</t>
  </si>
  <si>
    <t>OA2 - přisazené kruhové svítidlo o průměru 420 mm, stínidlo třívrstvé sklo TRIPLEX OPAL, s vestavěným LED modulem 4040lm/27W/3000K/CRI&gt;80, ŠxDxV 420x420x125 mm, barva bílá, IP43 OA2</t>
  </si>
  <si>
    <t>873319047</t>
  </si>
  <si>
    <t>34825018M</t>
  </si>
  <si>
    <t>OA3 - přisazené kruhové svítidlo o průměru 490 mm, stínidlo třívrstvé sklo TRIPLEX OPAL, s vestavěným LED modulem 5050lm/34W/3000K/CRI&gt;80, ŠxDxV 490x490x130 mm, barva bílá, IP43 OA3</t>
  </si>
  <si>
    <t>859807697</t>
  </si>
  <si>
    <t>34825019M</t>
  </si>
  <si>
    <t xml:space="preserve">T1 - přisazené plastové čtvercové svítidlo, difuzor translucentní polykarbonát (PC), UV stabilní, nárazuvzdorný, s vestavěným LED modulem 1560lm/9W/4000K/CRI&gt;80,  ŠxDxV 330x330x85 mm, barva bílá, IP54 T1</t>
  </si>
  <si>
    <t>-234290642</t>
  </si>
  <si>
    <t>34825020M</t>
  </si>
  <si>
    <t xml:space="preserve">T2 - přisazené plastové čtvercové svítidlo, difuzor translucentní polykarbonát (PC), UV stabilní, nárazuvzdorný, s vestavěným LED modulem 1930lm/11,4W/4000K/CRI&gt;80,  ŠxDxV 330x330x85 mm, barva bílá, IP54 T2</t>
  </si>
  <si>
    <t>1314638968</t>
  </si>
  <si>
    <t>34825021M</t>
  </si>
  <si>
    <t xml:space="preserve">T3 - přisazené plastové čtvercové svítidlo, difuzor translucentní polykarbonát (PC), UV stabilní, nárazuvzdorný, s vestavěným LED modulem 2540lm/15,7W/4000K/CRI&gt;80,  ŠxDxV 330x330x85 mm, barva bílá, IP54 T3</t>
  </si>
  <si>
    <t>-1272446280</t>
  </si>
  <si>
    <t>34825022M</t>
  </si>
  <si>
    <t xml:space="preserve">T4 - přisazené plastové čtvercové svítidlo, difuzor translucentní polykarbonát (PC), UV stabilní, nárazuvzdorný, s vestavěným LED modulem 3560lm/23,1W/4000K/CRI&gt;80,  ŠxDxV 330x330x85 mm, barva bílá, IP54 T4</t>
  </si>
  <si>
    <t>1905222815</t>
  </si>
  <si>
    <t>34825023M</t>
  </si>
  <si>
    <t xml:space="preserve">T5 - přisazené plastové liniové svítidlo, difuzor translucentní polykarbonát (PC), UV stabilní, nárazuvzdorný,  s vestavěným LED modulem 2600lm/16,1W/4000K/CRI&gt;80, ŠxDxV 109x1160x85 mm, barva bílá, IP54 T5</t>
  </si>
  <si>
    <t>758137990</t>
  </si>
  <si>
    <t>34825024M</t>
  </si>
  <si>
    <t xml:space="preserve">T6 - přisazené plastové liniové svítidlo, difuzor translucentní polykarbonát (PC), UV stabilní, nárazuvzdorný,  s vestavěným LED modulem 3100lm/19,1W/4000K/CRI&gt;80, ŠxDxV 109x1160x85 mm, barva bílá, IP54 T6</t>
  </si>
  <si>
    <t>1232333391</t>
  </si>
  <si>
    <t>741372073</t>
  </si>
  <si>
    <t>Montáž svítidel s integrovaným zdrojem LED se zapojením vodičů interiérových závěsných hranatých nebo kruhových plochy přes 0,09 do 0,36 m2</t>
  </si>
  <si>
    <t>1814556671</t>
  </si>
  <si>
    <t>https://podminky.urs.cz/item/CS_URS_2025_01/741372073</t>
  </si>
  <si>
    <t>34825025M</t>
  </si>
  <si>
    <t>F2 - stropní závěsný lustr z kartáčované mosazi a obdélníkovými křišťálovými kapkami o průměru 1000mm, 30xE14, 30x LED 4,5W/413lm, 2700K, ŠxV 1000x550 mm, IP20 F2</t>
  </si>
  <si>
    <t>-341979025</t>
  </si>
  <si>
    <t>34825030M</t>
  </si>
  <si>
    <t>H8- závěsné hliníkové svítidlo ve tvaru L, typ vyzařování přímo-nepřímě, optika DIR Mikroprisma, optika INDIR čirý kryt, s vestavěným LED modulem 3740lm atypický upraven na 2500lm/23,5W/4000K/CRI&gt;90, DALI, úhel svítidla atypický upraven na 92,3°, ŠxDxV 597x597x69 mm, barva bílá, IP40 H8</t>
  </si>
  <si>
    <t>1556689871</t>
  </si>
  <si>
    <t>34825032M</t>
  </si>
  <si>
    <t xml:space="preserve">LC4 - závěsné svítidlo kulovitého tvaru o průměru 400mm, stínítko bílé ručně foukané trojvrstvé sklo opál mat,  s vestavěným LED modulem 3406lm/25,5W/3000K/CRI&gt;80, barva RAL9016, IP20 LC4</t>
  </si>
  <si>
    <t>-536474598</t>
  </si>
  <si>
    <t>34825033M</t>
  </si>
  <si>
    <t xml:space="preserve">LC5 - závěsné svítidlo kulovitého tvaru o průměru 400mm, stínítko bílé ručně foukané trojvrstvé sklo opál mat,  s vestavěným LED modulem 5076lm/37,3W/3000K/CRI&gt;80, barva RAL9016, IP20 LC5</t>
  </si>
  <si>
    <t>-2057848611</t>
  </si>
  <si>
    <t>34825034M</t>
  </si>
  <si>
    <t xml:space="preserve">LC6 - závěsné svítidlo kulovitého tvaru o průměru 600mm, stínítko bílé ručně foukané trojvrstvé sklo opál mat,  s vestavěným LED modulem 8250lm/55,7W/3000K/CRI&gt;80, barva RAL9016, IP20 LC6</t>
  </si>
  <si>
    <t>1230370152</t>
  </si>
  <si>
    <t>34825035M</t>
  </si>
  <si>
    <t xml:space="preserve">LC7 - závěsné svítidlo kulovitého tvaru o průměru 200mm, stínítko bílé ručně foukané trojvrstvé sklo opál mat,  E27, LED žárovka 1055lm/8,5W/2700K/CRI&gt;80, barva RAL9016, IP20 LC7</t>
  </si>
  <si>
    <t>104123646</t>
  </si>
  <si>
    <t>741372074</t>
  </si>
  <si>
    <t>Montáž svítidel s integrovaným zdrojem LED se zapojením vodičů interiérových závěsných hranatých nebo kruhových liniových</t>
  </si>
  <si>
    <t>-602498603</t>
  </si>
  <si>
    <t>https://podminky.urs.cz/item/CS_URS_2025_01/741372074</t>
  </si>
  <si>
    <t>34825026M</t>
  </si>
  <si>
    <t xml:space="preserve">H1 - závěsné hliníkové svítidlo liniové s matnou parabolickou hliníkovou mřížkou,  s vestavěným LED modulem 2910lm/24,6W/4000K/CRI&gt;80, ŠxDxV 125x1145x50 mm, barva bílá, IP20 H1</t>
  </si>
  <si>
    <t>1057754862</t>
  </si>
  <si>
    <t>34825027M</t>
  </si>
  <si>
    <t xml:space="preserve">H2 - závěsné hliníkové svítidlo liniové s matnou parabolickou hliníkovou mřížkou,  s vestavěným LED modulem 3780lm/33,8W/4000K/CRI&gt;80, ŠxDxV 125x1145x50 mm, barva bílá, IP20 H2</t>
  </si>
  <si>
    <t>2091564765</t>
  </si>
  <si>
    <t>34825028M</t>
  </si>
  <si>
    <t xml:space="preserve">H6 - závěsné hliníkové liniové svítidlo, typ vyzařování přímo-nepřímě, optika DIR Mikroprisma, optika INDIR čirý kryt, s vestav. LED modulem 2750lm/19,7W/4000K/CRI&gt;90, DALI,  ŠxDxV 47x561x69 mm, barva bílá, IP40 H6</t>
  </si>
  <si>
    <t>1456362012</t>
  </si>
  <si>
    <t>34825029M</t>
  </si>
  <si>
    <t xml:space="preserve">H7 - závěsné hliníkové liniové svítidlo, typ vyzařování přímo-nepřímě, optika DIR Mikroprisma, optika INDIR čirý kryt, s vestav. LED modulem 3030lm/19,5W/4000K/CRI&gt;90, DALI, ŠxDxV 47x1403x69 mm,  barva bílá, IP40 H7</t>
  </si>
  <si>
    <t>1084803607</t>
  </si>
  <si>
    <t>34825031M</t>
  </si>
  <si>
    <t xml:space="preserve">H9 - závěsné hliníkové liniové svítidlo, typ vyzařování přímo-nepřímě, optika DIR Mikroprisma, optika INDIR čirý kryt, s vestavěným LED modulem 4150lm/27,4W/4000K/CRI&gt;80, DALI,  ŠxDxV 47x1122x69 mm, barva bílá, IP40 H9</t>
  </si>
  <si>
    <t>-108657317</t>
  </si>
  <si>
    <t>34825036M</t>
  </si>
  <si>
    <t xml:space="preserve">LC8 - závěsné svítidlo liniové, stínítko akrylátové sklo,  s vestavěným LED modulem 1926lm/15,5W/3000K/CRI&gt;80,  ŠxDxV 40x900x80 mm, barva RAL9016, IP40 LC8</t>
  </si>
  <si>
    <t>-2078338926</t>
  </si>
  <si>
    <t>34825037M</t>
  </si>
  <si>
    <t xml:space="preserve">LC9 - závěsné svítidlo liniové, stínítko akrylátové sklo,  s vestavěným LED modulem 2003lm/15,5W/4000K/CRI&gt;80,  ŠxDxV 40x900x80 mm, barva RAL9016, IP40 LC9</t>
  </si>
  <si>
    <t>1257203575</t>
  </si>
  <si>
    <t>34825038M</t>
  </si>
  <si>
    <t xml:space="preserve">LC10 - závěsné svítidlo liniové, stínítko akrylátové sklo,  s vestavěným LED modulem 3712lm/30,7W/3000K/CRI&gt;80,  ŠxDxV 40x900x80 mm, barva RAL9016, IP40 LC10</t>
  </si>
  <si>
    <t>-1850820988</t>
  </si>
  <si>
    <t>34825039M</t>
  </si>
  <si>
    <t xml:space="preserve">LC11 - závěsné svítidlo liniové, stínítko akrylátové sklo,  s vestavěným LED modulem 3712lm/30,7W/3000K/CRI&gt;80,  ŠxDxV 40x900x80 mm, barva RAL9016, IP40 LC11</t>
  </si>
  <si>
    <t>256552543</t>
  </si>
  <si>
    <t>34825040M</t>
  </si>
  <si>
    <t xml:space="preserve">LC12 - závěsné svítidlo liniové, stínítko akrylátové sklo,  s vestavěným LED modulem 5451lm/40W/4000K/CRI&gt;80, ŠxDxV 40x1200x80 mm, barva RAL9016, IP40 LC12</t>
  </si>
  <si>
    <t>2113101471</t>
  </si>
  <si>
    <t>34825041M</t>
  </si>
  <si>
    <t xml:space="preserve">LC13 - závěsné svítidlo liniové, stínítko akrylátové sklo,  s vestavěným LED modulem 6444lm/51W/4000K/CRI&gt;80, ŠxDxV 40x1500x80 mm, barva RAL9016, IP40 LC13</t>
  </si>
  <si>
    <t>758970240</t>
  </si>
  <si>
    <t>34825042M</t>
  </si>
  <si>
    <t xml:space="preserve">T7 - závěsné plastové liniové svítidlo, difuzor čirý PC s nanooptikou (vysoká mechanická odolnost, UV stabilita), s vestavěným LED modulem 2600lm/16,1W/4000K/CRI&gt;80,   ŠxDxV 98x1170x84 mm, barva, IP66 T7</t>
  </si>
  <si>
    <t>-1586527261</t>
  </si>
  <si>
    <t>34825043M</t>
  </si>
  <si>
    <t xml:space="preserve">T8 - závěsné plastové liniové svítidlo, difuzor čirý PC s nanooptikou (vysoká mechanická odolnost, UV stabilita), s vestavěným LED modulem 4300lm/26W/4000K/CRI&gt;80,  ŠxDxV 98x1170x84 mm, IP66 T8</t>
  </si>
  <si>
    <t>768012274</t>
  </si>
  <si>
    <t>741372112</t>
  </si>
  <si>
    <t>Montáž svítidel s integrovaným zdrojem LED se zapojením vodičů interiérových vestavných stropních panelových hranatých nebo kruhových, plochy přes 0,09 do 0,36 m2</t>
  </si>
  <si>
    <t>-1491118921</t>
  </si>
  <si>
    <t>https://podminky.urs.cz/item/CS_URS_2025_01/741372112</t>
  </si>
  <si>
    <t>34825044M</t>
  </si>
  <si>
    <t>H10 - vestavné svítidlo kruhové o průměru 162mm, s nastavitelným úhlem náklonu do 45°, optika reflektor, vyzařovací úhel 62°, s vestavěným LED modulem 2640lm atypický upraven na 1750lm/24,5W/3000K/CRI&gt;80, DALI, ŠxDxV 162x162x95 mm, barva bílá, IP20 h10</t>
  </si>
  <si>
    <t>-1181025863</t>
  </si>
  <si>
    <t>34825045M</t>
  </si>
  <si>
    <t xml:space="preserve">H11 - vestavné svítidlo kruhové o průměru 162mm, s nastavitelným úhlem náklonu do 45°, optika reflektor, vyzařovací úhel 62°, s vestavěným LED modulem 2640lm/24,5W/3000K/CRI&gt;80, DALI,  ŠxDxV 162x162x95 mm, barva bílá, IP20 H11</t>
  </si>
  <si>
    <t>-1771569075</t>
  </si>
  <si>
    <t>34825046M</t>
  </si>
  <si>
    <t>LDV1 - vestavné svítidlo čtvercové do kazetového podhledu 600x600 mm, s vestavěným LED modulem 3640lm atypický upraven na hodnotu 2300lm/28W/4000K/CRI&gt;80, DALIVR, ŠxDxV 595x595x32 mm, barva bílá, IP40/20 LDV1</t>
  </si>
  <si>
    <t>1149155315</t>
  </si>
  <si>
    <t>34825047M</t>
  </si>
  <si>
    <t>LDV2 - vestavné svítidlo čtvercové do kazetového podhledu 600x600 mm, s vestavěným LED modulem 3640lm atypický upraven na hodnotu 2800lm/28W/4000K/CRI&gt;80, DALIVR, ŠxDxV 595x595x32 mm, barva bílá, IP40/20 LDV2</t>
  </si>
  <si>
    <t>-1894228282</t>
  </si>
  <si>
    <t>34825048M</t>
  </si>
  <si>
    <t xml:space="preserve">LDV3 - vestavné svítidlo čtvercové do kazetového podhledu 600x600 mm, s vestavěným LED modulem 3640lm/28W/4000K/CRI&gt;80, DALIVR,  ŠxDxV 595x595x32 mm, barva bílá, IP40/20 LDV3</t>
  </si>
  <si>
    <t>767947710</t>
  </si>
  <si>
    <t>34825049M</t>
  </si>
  <si>
    <t xml:space="preserve">LDV4 - vestavné svítidlo čtvercové do kazetového podhledu 600x600 mm, s vestavěným LED modulem 4320lm/33W/4000K/CRI&gt;80, DALIVR,  ŠxDxV 595x595x32 mm, barva bílá, IP40/20 LDV4</t>
  </si>
  <si>
    <t>-822483809</t>
  </si>
  <si>
    <t>34825050M</t>
  </si>
  <si>
    <t xml:space="preserve">LDV5 - vestavné svítidlo čtvercové do kazetového podhledu 1200x600 mm, s vestavěným LED modulem 5830lm/53W/4000K/CRI&gt;80, UGR&lt;19, DALI,  ŠxDxV 1195x595x34 mm, barva bílá, IP40/20 LDV5</t>
  </si>
  <si>
    <t>-1700163762</t>
  </si>
  <si>
    <t>741372131</t>
  </si>
  <si>
    <t>Montáž svítidel s integrovaným zdrojem LED se zapojením vodičů exteriérových samostatných zemních</t>
  </si>
  <si>
    <t>-1831129597</t>
  </si>
  <si>
    <t>https://podminky.urs.cz/item/CS_URS_2025_01/741372131</t>
  </si>
  <si>
    <t>34845001M</t>
  </si>
  <si>
    <t xml:space="preserve">S3 - zemní svítidlo kruhového tvaru o průměru 209 mm, nastavitelná optika 0-30°, rotace 360°,  s vestavěným LED modulem 717lm/6,1W/3000K/CRI&gt;92,  ŠxDxV 209x209x169 mm, mat. nerezová ocel, zatížení 20kN, IP68 S3</t>
  </si>
  <si>
    <t>990069363</t>
  </si>
  <si>
    <t>34845002M</t>
  </si>
  <si>
    <t xml:space="preserve">S5 - zemní svítidlo obdélníkového tvaru, sklon čočky ±10°, s vestavěným LED modulem 2869lm/24,2W/3000K/CRI&gt;92,  ŠxDxV 93x418x121 mm, mat. nerezová ocel, zatížení 20kN, IP68 S5</t>
  </si>
  <si>
    <t>-2000014007</t>
  </si>
  <si>
    <t>741372162</t>
  </si>
  <si>
    <t>Montáž svítidel s integrovaným zdrojem LED se zapojením vodičů interiérových vestavných nouzových s piktogramem</t>
  </si>
  <si>
    <t>1105754537</t>
  </si>
  <si>
    <t>https://podminky.urs.cz/item/CS_URS_2025_01/741372162</t>
  </si>
  <si>
    <t>34835018M</t>
  </si>
  <si>
    <t xml:space="preserve">NA3 - vestavné nouzové svítidlo LED, kruhové, pro protipanické osvětlení, 3,5m, 361lm, 4,1W, 8,3VA,  napájené z CBS1 176-276V DC, ŠxDxV 120x120x34 mm, IP20  NA3</t>
  </si>
  <si>
    <t>-298056047</t>
  </si>
  <si>
    <t>34835019M</t>
  </si>
  <si>
    <t xml:space="preserve">NC1 - vestavné nouzové svítidlo LED, obdélníkové, pro osvětlení únikových cest, 550lm, 6,8W, 8,6VA,  napájené z CBS1 216V DC, ŠxDxV 52x213x155 mm, IP65 NC1</t>
  </si>
  <si>
    <t>-547917953</t>
  </si>
  <si>
    <t>34835020M</t>
  </si>
  <si>
    <t xml:space="preserve">ND1 - vestavné nouzové svítidlo LED, obdélníkové, pro protipanické osvětlení, 1500lm, 7,1W, 14VA,  napájené z CBS1 216V DC, ŠxDxV 39x265x119 mm, IP65 ND1</t>
  </si>
  <si>
    <t>840861129</t>
  </si>
  <si>
    <t>34835021M</t>
  </si>
  <si>
    <t xml:space="preserve">NF1X - vestavné nouzové svítidlo LED pro schodišťové stupně, lamelová obruba, 29lm, 4,3W,  napájené z CBS2 24V DC, ŠxDxV 97x232x78 mm, IP65  NF1X</t>
  </si>
  <si>
    <t>1859231708</t>
  </si>
  <si>
    <t>34899001M</t>
  </si>
  <si>
    <t>poplatek za recyklaci LED svítidla do 50 cm</t>
  </si>
  <si>
    <t>-799071020</t>
  </si>
  <si>
    <t>34899002M</t>
  </si>
  <si>
    <t>poplatek za recyklaci LED svítidla nad 50 cm</t>
  </si>
  <si>
    <t>-506475325</t>
  </si>
  <si>
    <t>741219902R</t>
  </si>
  <si>
    <t>Kompletace elektroinstalace</t>
  </si>
  <si>
    <t>-859232043</t>
  </si>
  <si>
    <t>741819901R</t>
  </si>
  <si>
    <t>Výchozí revize elektroinstalace</t>
  </si>
  <si>
    <t>115465368</t>
  </si>
  <si>
    <t>741910412</t>
  </si>
  <si>
    <t>Montáž žlabů bez stojiny a výložníků kovových s podpěrkami a příslušenstvím bez víka, šířky do 100 mm</t>
  </si>
  <si>
    <t>251524287</t>
  </si>
  <si>
    <t>https://podminky.urs.cz/item/CS_URS_2025_01/741910412</t>
  </si>
  <si>
    <t>9/1,05</t>
  </si>
  <si>
    <t>34575003M</t>
  </si>
  <si>
    <t>děrovaný kabelový žlab, žárově zinkovaný ponorem, se zachováním funkčnosti při požáru P90-R o rozměrech 100x60 mm včetně uchycení a příslušenství2)</t>
  </si>
  <si>
    <t>602979074</t>
  </si>
  <si>
    <t>741910413</t>
  </si>
  <si>
    <t>Montáž žlabů bez stojiny a výložníků kovových s podpěrkami a příslušenstvím bez víka, šířky do 125 mm</t>
  </si>
  <si>
    <t>171300279</t>
  </si>
  <si>
    <t>https://podminky.urs.cz/item/CS_URS_2025_01/741910413</t>
  </si>
  <si>
    <t>34575001M</t>
  </si>
  <si>
    <t>neděrovaný kabelový žlab s integrovanou spojkou, pozinkován Sendzimirovou metodou, _x000d_
o rozměrech 125x100 včetně uchycení a příslušenství2)</t>
  </si>
  <si>
    <t>-746301767</t>
  </si>
  <si>
    <t>741910414</t>
  </si>
  <si>
    <t>Montáž žlabů bez stojiny a výložníků kovových s podpěrkami a příslušenstvím bez víka, šířky do 250 mm</t>
  </si>
  <si>
    <t>442430895</t>
  </si>
  <si>
    <t>https://podminky.urs.cz/item/CS_URS_2025_01/741910414</t>
  </si>
  <si>
    <t>63/1,05</t>
  </si>
  <si>
    <t>34575002M</t>
  </si>
  <si>
    <t>drátěný kabelový žlab, galvanický pozinkováno, o rozměrech 150x110 včetně uchycení a příslušenství</t>
  </si>
  <si>
    <t>-882822969</t>
  </si>
  <si>
    <t>34571001M</t>
  </si>
  <si>
    <t>kovová příchytka s vnitřním průměrem 40mm pro zachování funkčností trasy při požáru P90-R</t>
  </si>
  <si>
    <t>-2118302489</t>
  </si>
  <si>
    <t>34571002M</t>
  </si>
  <si>
    <t>kovová příchytka s vnitřním průměrem 63mm pro zachování funkčností trasy při požáru P90-R</t>
  </si>
  <si>
    <t>-848390666</t>
  </si>
  <si>
    <t>741990004R</t>
  </si>
  <si>
    <t>Demontáž elektroinstalace vč. přístrojů a světel</t>
  </si>
  <si>
    <t>30553264</t>
  </si>
  <si>
    <t>74199001R</t>
  </si>
  <si>
    <t>naprogramování a oživení systému CBS, zaškolení obsluhy</t>
  </si>
  <si>
    <t>-582356210</t>
  </si>
  <si>
    <t>74199002R</t>
  </si>
  <si>
    <t>naprogramování a oživení sběrnicového systému, zaškolení obsluhy</t>
  </si>
  <si>
    <t>-1650680521</t>
  </si>
  <si>
    <t>74199003R</t>
  </si>
  <si>
    <t>naprogramování a oživení ovládání ventilátoru nad velkým sálem, zaškolení obsluhy</t>
  </si>
  <si>
    <t>-1010947201</t>
  </si>
  <si>
    <t>34599003M</t>
  </si>
  <si>
    <t>drobný montážní materiál</t>
  </si>
  <si>
    <t>-653580932</t>
  </si>
  <si>
    <t>998741113</t>
  </si>
  <si>
    <t>Přesun hmot pro silnoproud stanovený z hmotnosti přesunovaného materiálu vodorovná dopravní vzdálenost do 50 m s omezením mechanizace v objektech výšky přes 12 do 24 m</t>
  </si>
  <si>
    <t>-1428739259</t>
  </si>
  <si>
    <t>https://podminky.urs.cz/item/CS_URS_2025_01/998741113</t>
  </si>
  <si>
    <t>741-1</t>
  </si>
  <si>
    <t>Elektroinstalace - hromosvod</t>
  </si>
  <si>
    <t>741410021</t>
  </si>
  <si>
    <t>Montáž uzemňovacího vedení s upevněním, propojením a připojením pomocí svorek v zemi s izolací spojů pásku průřezu do 120 mm2 v městské zástavbě</t>
  </si>
  <si>
    <t>-242073090</t>
  </si>
  <si>
    <t>35442064</t>
  </si>
  <si>
    <t>pás zemnící 20x3mm FeZn</t>
  </si>
  <si>
    <t>-905354021</t>
  </si>
  <si>
    <t>741420001</t>
  </si>
  <si>
    <t>Montáž hromosvodného vedení svodových drátů nebo lan s podpěrami, O do 10 mm</t>
  </si>
  <si>
    <t>550307874</t>
  </si>
  <si>
    <t>1140+115</t>
  </si>
  <si>
    <t>35441076</t>
  </si>
  <si>
    <t>drát D 8mm Cu</t>
  </si>
  <si>
    <t>-1788288879</t>
  </si>
  <si>
    <t>1140*0,45 'Přepočtené koeficientem množství</t>
  </si>
  <si>
    <t>35441073-1</t>
  </si>
  <si>
    <t>drát D 10mm FeZn izolovaný</t>
  </si>
  <si>
    <t>-1024719942</t>
  </si>
  <si>
    <t>115*0,695 'Přepočtené koeficientem množství</t>
  </si>
  <si>
    <t>35441687</t>
  </si>
  <si>
    <t>podpěra vedení hromosvodu na plechovou krytinu, Cu</t>
  </si>
  <si>
    <t>-923864708</t>
  </si>
  <si>
    <t>741420022</t>
  </si>
  <si>
    <t>Montáž hromosvodného vedení svorek se 3 a více šrouby</t>
  </si>
  <si>
    <t>297915836</t>
  </si>
  <si>
    <t>https://podminky.urs.cz/item/CS_URS_2025_01/741420022</t>
  </si>
  <si>
    <t>24+50+48+92+22+50</t>
  </si>
  <si>
    <t>35442034</t>
  </si>
  <si>
    <t>svorka uzemnění nerez zkušební, 81mm</t>
  </si>
  <si>
    <t>-1241952717</t>
  </si>
  <si>
    <t>35431033</t>
  </si>
  <si>
    <t>svorka uzemnění nerez V4 diagonální k jímací tyči pr. 18-20mm</t>
  </si>
  <si>
    <t>1952319924</t>
  </si>
  <si>
    <t>35431029</t>
  </si>
  <si>
    <t>svorka uzemnění nerez V4 křížová diagonální</t>
  </si>
  <si>
    <t>2077738943</t>
  </si>
  <si>
    <t>35442017</t>
  </si>
  <si>
    <t>svorka uzemnění Cu křížová</t>
  </si>
  <si>
    <t>609649782</t>
  </si>
  <si>
    <t>35441865</t>
  </si>
  <si>
    <t>svorka FeZn k zemnící tyči - D 28mm</t>
  </si>
  <si>
    <t>-1165660359</t>
  </si>
  <si>
    <t>35441986</t>
  </si>
  <si>
    <t>svorka odbočovací a spojovací pro pásek 30x4mm, FeZn</t>
  </si>
  <si>
    <t>-1186969868</t>
  </si>
  <si>
    <t>741420023</t>
  </si>
  <si>
    <t>Montáž hromosvodného vedení svorek na okapové žlaby</t>
  </si>
  <si>
    <t>-937997606</t>
  </si>
  <si>
    <t>https://podminky.urs.cz/item/CS_URS_2025_01/741420023</t>
  </si>
  <si>
    <t>35442022</t>
  </si>
  <si>
    <t>svorka uzemnění Cu na okapové žlaby, 85mm</t>
  </si>
  <si>
    <t>1183711024</t>
  </si>
  <si>
    <t>741420051</t>
  </si>
  <si>
    <t>Montáž hromosvodného vedení ochranných prvků úhelníků nebo trubek s držáky do zdiva</t>
  </si>
  <si>
    <t>-1123641202</t>
  </si>
  <si>
    <t>https://podminky.urs.cz/item/CS_URS_2025_01/741420051</t>
  </si>
  <si>
    <t>35441800</t>
  </si>
  <si>
    <t>úhelník ochranný na ochranu svodu - 1700mm, Cu</t>
  </si>
  <si>
    <t>2039857794</t>
  </si>
  <si>
    <t>741420101</t>
  </si>
  <si>
    <t>Montáž oddáleného vedení držáků do zdiva</t>
  </si>
  <si>
    <t>441553061</t>
  </si>
  <si>
    <t>https://podminky.urs.cz/item/CS_URS_2025_01/741420101</t>
  </si>
  <si>
    <t>48+201</t>
  </si>
  <si>
    <t>35442206-1</t>
  </si>
  <si>
    <t>Držák vedení na fasádu pro izolované vodiče, mat. nerez</t>
  </si>
  <si>
    <t>1045413223</t>
  </si>
  <si>
    <t>35442207-1</t>
  </si>
  <si>
    <t>Držák vedení na fasádu, mat. nerez</t>
  </si>
  <si>
    <t>1932648189</t>
  </si>
  <si>
    <t>741420102</t>
  </si>
  <si>
    <t>Montáž oddáleného vedení držáků do dřeva</t>
  </si>
  <si>
    <t>-1110123552</t>
  </si>
  <si>
    <t>https://podminky.urs.cz/item/CS_URS_2025_01/741420102</t>
  </si>
  <si>
    <t>35442001M</t>
  </si>
  <si>
    <t>Držák vedení na hřebenáče s nastavitelným rozsahem, mat. Cu</t>
  </si>
  <si>
    <t>-1211691218</t>
  </si>
  <si>
    <t>35442002M</t>
  </si>
  <si>
    <t>Držák vedení pod taškovou krytinu se vzpěrou s prolisovánými háčky, mat. Cu</t>
  </si>
  <si>
    <t>628901400</t>
  </si>
  <si>
    <t>741430004</t>
  </si>
  <si>
    <t>Montáž jímacích tyčí délky do 3 m, na střešní hřeben</t>
  </si>
  <si>
    <t>586653919</t>
  </si>
  <si>
    <t>https://podminky.urs.cz/item/CS_URS_2025_01/741430004</t>
  </si>
  <si>
    <t>35441117</t>
  </si>
  <si>
    <t>tyč jímací s kovaným hrotem 1500mm Cu</t>
  </si>
  <si>
    <t>-1197887995</t>
  </si>
  <si>
    <t>741440031</t>
  </si>
  <si>
    <t>Montáž zemnicích desek a tyčí s připojením na svodové nebo uzemňovací vedení bez příslušenství tyčí, délky do 2 m</t>
  </si>
  <si>
    <t>-1064418166</t>
  </si>
  <si>
    <t>https://podminky.urs.cz/item/CS_URS_2025_01/741440031</t>
  </si>
  <si>
    <t>35442092</t>
  </si>
  <si>
    <t>tyč zemnící 1,5m FeZn</t>
  </si>
  <si>
    <t>222988399</t>
  </si>
  <si>
    <t>741820099R</t>
  </si>
  <si>
    <t>Revize hromosvodu</t>
  </si>
  <si>
    <t>777439440</t>
  </si>
  <si>
    <t>741990002R</t>
  </si>
  <si>
    <t>Zákres skutečného stavu hromosvodu</t>
  </si>
  <si>
    <t>560422795</t>
  </si>
  <si>
    <t>35440001M</t>
  </si>
  <si>
    <t>Drobný montážní materiál</t>
  </si>
  <si>
    <t>520865238</t>
  </si>
  <si>
    <t>35442196</t>
  </si>
  <si>
    <t>páska nerezová</t>
  </si>
  <si>
    <t>1657865283</t>
  </si>
  <si>
    <t>741420099R</t>
  </si>
  <si>
    <t>Demontáž hromosvodu</t>
  </si>
  <si>
    <t>1565981489</t>
  </si>
  <si>
    <t>1706732928</t>
  </si>
  <si>
    <t>751614121</t>
  </si>
  <si>
    <t>Montáž monitorovacího, řídícího a ovládacího zařízení čidla CO2</t>
  </si>
  <si>
    <t>1873533515</t>
  </si>
  <si>
    <t>https://podminky.urs.cz/item/CS_URS_2025_01/751614121</t>
  </si>
  <si>
    <t>40461001M</t>
  </si>
  <si>
    <t>inteligentní prostorové čidlo oxidu uhličitého CO/2, napájení 100-240V AC, výstup 0-10V DC, _x000d_
měřící rozsah CO/2 450-2000 ppm, s indikací stavu</t>
  </si>
  <si>
    <t>52413005</t>
  </si>
  <si>
    <t>460903123</t>
  </si>
  <si>
    <t>Zazdění a začištění skříně pro rozvod nn včetně vysekání otvoru pro skříň a kabelový svod ve zdivu a obnovy okolní povrchové úpravy bez koncovkového dílu hloubky do 30 cm výšky 45 cm a šířky přes 45 do 60 cm</t>
  </si>
  <si>
    <t>695857349</t>
  </si>
  <si>
    <t>https://podminky.urs.cz/item/CS_URS_2025_01/460903123</t>
  </si>
  <si>
    <t>460903213</t>
  </si>
  <si>
    <t>Zazdění a začištění skříně pro rozvod nn včetně vysekání otvoru pro skříň a kabelový svod ve zdivu a obnovy okolní povrchové úpravy bez koncovkového dílu hloubky do 30 cm výšky 60 cm a šířky přes 45 do 60 cm</t>
  </si>
  <si>
    <t>-288544803</t>
  </si>
  <si>
    <t>https://podminky.urs.cz/item/CS_URS_2025_01/460903213</t>
  </si>
  <si>
    <t>460903311</t>
  </si>
  <si>
    <t>Zazdění a začištění skříně pro rozvod nn včetně vysekání otvoru pro skříň a kabelový svod ve zdivu a obnovy okolní povrchové úpravy bez koncovkového dílu hloubky do 30 cm výšky 105 cm a šířky do 75 cm</t>
  </si>
  <si>
    <t>1667586149</t>
  </si>
  <si>
    <t>https://podminky.urs.cz/item/CS_URS_2025_01/460903311</t>
  </si>
  <si>
    <t>460903313</t>
  </si>
  <si>
    <t>Zazdění a začištění skříně pro rozvod nn včetně vysekání otvoru pro skříň a kabelový svod ve zdivu a obnovy okolní povrchové úpravy bez koncovkového dílu hloubky do 30 cm výšky 105 cm a šířky přes 90 do 105 cm</t>
  </si>
  <si>
    <t>2019894948</t>
  </si>
  <si>
    <t>https://podminky.urs.cz/item/CS_URS_2025_01/460903313</t>
  </si>
  <si>
    <t>Vedlejší rozpočtové náklady</t>
  </si>
  <si>
    <t>VRN1</t>
  </si>
  <si>
    <t>Průzkumné, zeměměřičské a projektové práce</t>
  </si>
  <si>
    <t>013254000</t>
  </si>
  <si>
    <t>Dokumentace skutečného provedení stavby</t>
  </si>
  <si>
    <t>756881549</t>
  </si>
  <si>
    <t>https://podminky.urs.cz/item/CS_URS_2025_01/013254000</t>
  </si>
  <si>
    <t>01.4B - elektroinstalace slaboproud</t>
  </si>
  <si>
    <t>742 - Elektroinstalace - slaboproud</t>
  </si>
  <si>
    <t xml:space="preserve">    742.1 - EPS - Elektrická požární signalizace</t>
  </si>
  <si>
    <t xml:space="preserve">    D3 - Rozvody</t>
  </si>
  <si>
    <t xml:space="preserve">    D1 - Materiál</t>
  </si>
  <si>
    <t xml:space="preserve">    D4 - Ostatní </t>
  </si>
  <si>
    <t xml:space="preserve">    742.2 - NZS - Evakuační rozhlas</t>
  </si>
  <si>
    <t xml:space="preserve">    Ústředna a detektory - Ústředna a detektory</t>
  </si>
  <si>
    <t xml:space="preserve">    742.3 - SK - Strukturovaná kabeláž</t>
  </si>
  <si>
    <t xml:space="preserve">    D5 - Aktivní prvky</t>
  </si>
  <si>
    <t xml:space="preserve">    742.4 - PZTS - Poplachový zabezpečovací a tísňový systém</t>
  </si>
  <si>
    <t xml:space="preserve">    742.5 - DT - Domácí telefon</t>
  </si>
  <si>
    <t xml:space="preserve">    D6 - Vstup budova C</t>
  </si>
  <si>
    <t xml:space="preserve">    D2 - Vstup budova B</t>
  </si>
  <si>
    <t xml:space="preserve">    742.6 - CCTV - Uzavřený kamerový systém</t>
  </si>
  <si>
    <t xml:space="preserve">    742.7 - KT - Kabelové trasy pro SK</t>
  </si>
  <si>
    <t>1909232087</t>
  </si>
  <si>
    <t>0,03*145,25</t>
  </si>
  <si>
    <t>611315101</t>
  </si>
  <si>
    <t>Vápenná omítka rýh hrubá ve stropech, šířky rýhy do 150 mm</t>
  </si>
  <si>
    <t>-1634990173</t>
  </si>
  <si>
    <t>https://podminky.urs.cz/item/CS_URS_2025_01/611315101</t>
  </si>
  <si>
    <t>612135101</t>
  </si>
  <si>
    <t>Hrubá výplň rýh maltou jakékoli šířky rýhy ve stěnách</t>
  </si>
  <si>
    <t>-1888763388</t>
  </si>
  <si>
    <t>https://podminky.urs.cz/item/CS_URS_2025_01/612135101</t>
  </si>
  <si>
    <t>0,03*(290,5+1307,25)+0,05*(290,5+871,5)</t>
  </si>
  <si>
    <t>612315101</t>
  </si>
  <si>
    <t>Vápenná omítka rýh hrubá ve stěnách, šířky rýhy do 150 mm</t>
  </si>
  <si>
    <t>-538329075</t>
  </si>
  <si>
    <t>https://podminky.urs.cz/item/CS_URS_2025_01/612315101</t>
  </si>
  <si>
    <t>974029121</t>
  </si>
  <si>
    <t>Vysekání rýh ve zdivu kamenném do hl. 30 mm a šířky do 30 mm</t>
  </si>
  <si>
    <t>-131635611</t>
  </si>
  <si>
    <t>https://podminky.urs.cz/item/CS_URS_2025_01/974029121</t>
  </si>
  <si>
    <t>2905*0,2*0,5</t>
  </si>
  <si>
    <t>974029132</t>
  </si>
  <si>
    <t>Vysekání rýh ve zdivu kamenném do hl. 50 mm a šířky do 70 mm</t>
  </si>
  <si>
    <t>167469178</t>
  </si>
  <si>
    <t>https://podminky.urs.cz/item/CS_URS_2025_01/974029132</t>
  </si>
  <si>
    <t>974031121</t>
  </si>
  <si>
    <t>Vysekání rýh ve zdivu cihelném na maltu vápennou nebo vápenocementovou do hl. 30 mm a šířky do 30 mm</t>
  </si>
  <si>
    <t>135753593</t>
  </si>
  <si>
    <t>https://podminky.urs.cz/item/CS_URS_2025_01/974031121</t>
  </si>
  <si>
    <t>2905*0,75*0,6</t>
  </si>
  <si>
    <t>974031132</t>
  </si>
  <si>
    <t>Vysekání rýh ve zdivu cihelném na maltu vápennou nebo vápenocementovou do hl. 50 mm a šířky do 70 mm</t>
  </si>
  <si>
    <t>-748843634</t>
  </si>
  <si>
    <t>https://podminky.urs.cz/item/CS_URS_2025_01/974031132</t>
  </si>
  <si>
    <t>2905*0,75*0,4</t>
  </si>
  <si>
    <t>973031616</t>
  </si>
  <si>
    <t>Vysekání výklenků nebo kapes ve zdivu z cihel na maltu vápennou nebo vápenocementovou kapes pro špalíky a krabice, velikosti do 100x100x50 mm</t>
  </si>
  <si>
    <t>-1064169687</t>
  </si>
  <si>
    <t>https://podminky.urs.cz/item/CS_URS_2025_01/973031616</t>
  </si>
  <si>
    <t>974082172</t>
  </si>
  <si>
    <t>Vysekání rýh pro ploché vodiče v omítce vápenné nebo vápenocementové stropů nebo kleneb, šířky do 30 mm</t>
  </si>
  <si>
    <t>-1068120561</t>
  </si>
  <si>
    <t>https://podminky.urs.cz/item/CS_URS_2025_01/974082172</t>
  </si>
  <si>
    <t>2905*0,05</t>
  </si>
  <si>
    <t>provedení ucpávek kabelových prostupů tmelem protipožární s označením prostupu</t>
  </si>
  <si>
    <t>-1850466513</t>
  </si>
  <si>
    <t>průrazy</t>
  </si>
  <si>
    <t>Zhotovení průrazů soubor</t>
  </si>
  <si>
    <t>1700403296</t>
  </si>
  <si>
    <t>Stavební přípomoce, zazdívka a zaomítnutí prostupů a rýh</t>
  </si>
  <si>
    <t>-632982702</t>
  </si>
  <si>
    <t>-1636266082</t>
  </si>
  <si>
    <t>15,966*0,6 "přesun shozem 60%</t>
  </si>
  <si>
    <t>842291294</t>
  </si>
  <si>
    <t>15,966*0,4 "přesun z 1. PP</t>
  </si>
  <si>
    <t>2111771726</t>
  </si>
  <si>
    <t>15,966-7,983</t>
  </si>
  <si>
    <t>-827894885</t>
  </si>
  <si>
    <t>15,966*6 'Přepočtené koeficientem množství</t>
  </si>
  <si>
    <t>1440617563</t>
  </si>
  <si>
    <t>15,966/2 "50%</t>
  </si>
  <si>
    <t>1195859731</t>
  </si>
  <si>
    <t>-106944394</t>
  </si>
  <si>
    <t>-673697465</t>
  </si>
  <si>
    <t>Elektroinstalace - slaboproud</t>
  </si>
  <si>
    <t>742.1</t>
  </si>
  <si>
    <t>EPS - Elektrická požární signalizace</t>
  </si>
  <si>
    <t>D3</t>
  </si>
  <si>
    <t>Rozvody</t>
  </si>
  <si>
    <t>742110002</t>
  </si>
  <si>
    <t>Montáž trubek elektroinstalačních plastových ohebných uložených pod omítku</t>
  </si>
  <si>
    <t>2110510304</t>
  </si>
  <si>
    <t>https://podminky.urs.cz/item/CS_URS_2025_01/742110002</t>
  </si>
  <si>
    <t>100/1,05</t>
  </si>
  <si>
    <t>34571072-1</t>
  </si>
  <si>
    <t>trubka elektroinstalační ohebná LPE-2 2323</t>
  </si>
  <si>
    <t>1955870475</t>
  </si>
  <si>
    <t>742121001</t>
  </si>
  <si>
    <t>Montáž kabelů sdělovacích pro vnitřní rozvody počtu žil do 15</t>
  </si>
  <si>
    <t>515414660</t>
  </si>
  <si>
    <t>https://podminky.urs.cz/item/CS_URS_2025_01/742121001</t>
  </si>
  <si>
    <t>(1374+13+17)/1,05</t>
  </si>
  <si>
    <t>34121132</t>
  </si>
  <si>
    <t>kabel sdělovací oheň retardující bezhalogenový stíněný laminovanou Al fólií s příložným CuSn drátem s funkčností při požáru 180min a P90-R/PH120-R reakce na oheň B2cas1d1a1 jádro Cu plné 100V (SSKFH-V) 1x2x0,8mm2</t>
  </si>
  <si>
    <t>-927346793</t>
  </si>
  <si>
    <t>1300 "hlásiče, magnety, relé</t>
  </si>
  <si>
    <t>74 "majáky, vypnutí výtahu</t>
  </si>
  <si>
    <t>34121136</t>
  </si>
  <si>
    <t>kabel sdělovací oheň retardující bezhalogenový stíněný laminovanou Al fólií s příložným CuSn drátem s funkčností při požáru 180min a P90-R/PH120-R reakce na oheň B2cas1d1a1 jádro Cu plné 100V (SSKFH-V) 3x2x0,8mm2</t>
  </si>
  <si>
    <t>-1215554240</t>
  </si>
  <si>
    <t>13 "připojení KTPO</t>
  </si>
  <si>
    <t>34121101M</t>
  </si>
  <si>
    <t>kabel sdělovací JXFE-V FE180 6x2x0,8</t>
  </si>
  <si>
    <t>-1304407182</t>
  </si>
  <si>
    <t>D1</t>
  </si>
  <si>
    <t>Materiál</t>
  </si>
  <si>
    <t>742210001R</t>
  </si>
  <si>
    <t>Montáž ústředny EPS dvou nebo tříkruhové</t>
  </si>
  <si>
    <t>-765496361</t>
  </si>
  <si>
    <t>59081001M</t>
  </si>
  <si>
    <t>ústředna EPS 2 kruhové linky, aku 2x38Ah</t>
  </si>
  <si>
    <t>1278467248</t>
  </si>
  <si>
    <t>742210002R</t>
  </si>
  <si>
    <t>Montáž štítků</t>
  </si>
  <si>
    <t>-191941779</t>
  </si>
  <si>
    <t>59081002M</t>
  </si>
  <si>
    <t>sada štítků ZX CZ</t>
  </si>
  <si>
    <t>1042450578</t>
  </si>
  <si>
    <t>742210003R</t>
  </si>
  <si>
    <t>Montáž karty</t>
  </si>
  <si>
    <t>-417042435</t>
  </si>
  <si>
    <t>59081003M</t>
  </si>
  <si>
    <t>karta rozšíření pro OPPO a KTPO</t>
  </si>
  <si>
    <t>883321947</t>
  </si>
  <si>
    <t>742210004R</t>
  </si>
  <si>
    <t>Montáž ovládacího pultu PO</t>
  </si>
  <si>
    <t>1242973671</t>
  </si>
  <si>
    <t>59081004M</t>
  </si>
  <si>
    <t>ovládací pult PO dle DIN 14661, CZ popis</t>
  </si>
  <si>
    <t>-99698656</t>
  </si>
  <si>
    <t>742210005R</t>
  </si>
  <si>
    <t>Montáž výstupní desky</t>
  </si>
  <si>
    <t>-1805663133</t>
  </si>
  <si>
    <t>55779002M</t>
  </si>
  <si>
    <t>Vstupně výstupní deska, 8xvst., 8xvyst.</t>
  </si>
  <si>
    <t>1893735045</t>
  </si>
  <si>
    <t>742210006R</t>
  </si>
  <si>
    <t>Montáž pojistkové desky</t>
  </si>
  <si>
    <t>144066127</t>
  </si>
  <si>
    <t>55779003M</t>
  </si>
  <si>
    <t>deska pojistek</t>
  </si>
  <si>
    <t>-293314297</t>
  </si>
  <si>
    <t>742210008R</t>
  </si>
  <si>
    <t>Montáž zásuvky</t>
  </si>
  <si>
    <t>-551505111</t>
  </si>
  <si>
    <t>59081011M</t>
  </si>
  <si>
    <t>zásuvka</t>
  </si>
  <si>
    <t>-1948767774</t>
  </si>
  <si>
    <t>742210009R</t>
  </si>
  <si>
    <t xml:space="preserve">Montáž adaptéru </t>
  </si>
  <si>
    <t>-1775809698</t>
  </si>
  <si>
    <t>59081012M</t>
  </si>
  <si>
    <t>adresovatelný adaptér pro připojení lineárního hlásiče</t>
  </si>
  <si>
    <t>1535201668</t>
  </si>
  <si>
    <t>742210010R</t>
  </si>
  <si>
    <t>Montáž konzoly</t>
  </si>
  <si>
    <t>-1549357101</t>
  </si>
  <si>
    <t>59081014M</t>
  </si>
  <si>
    <t>Montážní konzola</t>
  </si>
  <si>
    <t>1609201698</t>
  </si>
  <si>
    <t>742210011R</t>
  </si>
  <si>
    <t>Montáž integračního modulu</t>
  </si>
  <si>
    <t>686633846</t>
  </si>
  <si>
    <t>59081015M</t>
  </si>
  <si>
    <t>vstupně výstupní adresovatelný modul 3x vstup, 4x výstup</t>
  </si>
  <si>
    <t>-2095107542</t>
  </si>
  <si>
    <t>742210015R</t>
  </si>
  <si>
    <t>Montáž držáku pro samolepky</t>
  </si>
  <si>
    <t>-817074523</t>
  </si>
  <si>
    <t>59081021M</t>
  </si>
  <si>
    <t>držák pro samolepky bal. 100 ks</t>
  </si>
  <si>
    <t>-1909012833</t>
  </si>
  <si>
    <t>PK EPS</t>
  </si>
  <si>
    <t>provozní kniha EPS, dle Cechu EPS ČR</t>
  </si>
  <si>
    <t>-624860838</t>
  </si>
  <si>
    <t>742210016R</t>
  </si>
  <si>
    <t>Montáž přepěťové ochrany</t>
  </si>
  <si>
    <t>-462002852</t>
  </si>
  <si>
    <t>59081022M</t>
  </si>
  <si>
    <t>Přepěťová ochrana přívodu NN DA275</t>
  </si>
  <si>
    <t>-1074806886</t>
  </si>
  <si>
    <t>742210041</t>
  </si>
  <si>
    <t>Montáž akumulátoru 2 x 12 V pro ústřednu EPS</t>
  </si>
  <si>
    <t>-1461586472</t>
  </si>
  <si>
    <t>https://podminky.urs.cz/item/CS_URS_2025_01/742210041</t>
  </si>
  <si>
    <t>34621001M</t>
  </si>
  <si>
    <t>akumulátor 12 V, 38 Ah</t>
  </si>
  <si>
    <t>-2031548549</t>
  </si>
  <si>
    <t>59081005M</t>
  </si>
  <si>
    <t>HW klíč a SW licence pro programování</t>
  </si>
  <si>
    <t>-667893214</t>
  </si>
  <si>
    <t>59081006M</t>
  </si>
  <si>
    <t>programovací kabel</t>
  </si>
  <si>
    <t>890636338</t>
  </si>
  <si>
    <t>742210111</t>
  </si>
  <si>
    <t>Montáž klíčového trezoru se zámkovou vložkou</t>
  </si>
  <si>
    <t>1440242576</t>
  </si>
  <si>
    <t>https://podminky.urs.cz/item/CS_URS_2025_01/742210111</t>
  </si>
  <si>
    <t>55779001M</t>
  </si>
  <si>
    <t>klíčový trezor požární s přípravou pro vložku FAB, 24 V</t>
  </si>
  <si>
    <t>1721014109</t>
  </si>
  <si>
    <t>742210121</t>
  </si>
  <si>
    <t>Montáž hlásiče automatického bodového</t>
  </si>
  <si>
    <t>-2045229161</t>
  </si>
  <si>
    <t>https://podminky.urs.cz/item/CS_URS_2025_01/742210121</t>
  </si>
  <si>
    <t>59081008M</t>
  </si>
  <si>
    <t xml:space="preserve">hlásič interaktivní multisenzorový </t>
  </si>
  <si>
    <t>-693230825</t>
  </si>
  <si>
    <t>742210151</t>
  </si>
  <si>
    <t>Montáž hlásiče tlačítkového se sklíčkem</t>
  </si>
  <si>
    <t>1465118512</t>
  </si>
  <si>
    <t>https://podminky.urs.cz/item/CS_URS_2025_01/742210151</t>
  </si>
  <si>
    <t>59081009M</t>
  </si>
  <si>
    <t>tlačítkový hlásič s izolátorem</t>
  </si>
  <si>
    <t>1665713338</t>
  </si>
  <si>
    <t>59081010M</t>
  </si>
  <si>
    <t>tlačítkový hlásič s izolátorem venkovní</t>
  </si>
  <si>
    <t>-739678110</t>
  </si>
  <si>
    <t>742210152R</t>
  </si>
  <si>
    <t xml:space="preserve">Montáž lineárního hlásiče </t>
  </si>
  <si>
    <t>450457028</t>
  </si>
  <si>
    <t>59081013M</t>
  </si>
  <si>
    <t>lineární hlásič 5 až 50m</t>
  </si>
  <si>
    <t>2037271233</t>
  </si>
  <si>
    <t>742210231</t>
  </si>
  <si>
    <t>Montáž magnetu přídržného s tlačítkem</t>
  </si>
  <si>
    <t>1037881218</t>
  </si>
  <si>
    <t>https://podminky.urs.cz/item/CS_URS_2025_01/742210231</t>
  </si>
  <si>
    <t>59081304</t>
  </si>
  <si>
    <t>magnet přídržný, 40 kg, s tlačítkem, kotva s kloubem</t>
  </si>
  <si>
    <t>1652218743</t>
  </si>
  <si>
    <t>59081307</t>
  </si>
  <si>
    <t>magnet přídržný, 85 kg, univerzální s tlačítkem, kotva s kloubem</t>
  </si>
  <si>
    <t>-1511710444</t>
  </si>
  <si>
    <t>59081020M</t>
  </si>
  <si>
    <t>samolepky s čísly adres</t>
  </si>
  <si>
    <t>-2141981043</t>
  </si>
  <si>
    <t>742210261</t>
  </si>
  <si>
    <t>Montáž světelných nebo zvukových prvků EPS sirény, majáku nebo signalizace</t>
  </si>
  <si>
    <t>-429614910</t>
  </si>
  <si>
    <t>https://podminky.urs.cz/item/CS_URS_2025_01/742210261</t>
  </si>
  <si>
    <t>59081019M</t>
  </si>
  <si>
    <t xml:space="preserve">zábleskový maják podle  EN54-23</t>
  </si>
  <si>
    <t>-1101536695</t>
  </si>
  <si>
    <t>742210301</t>
  </si>
  <si>
    <t>Montáž vstupně výstupního reléového prvku 1 kontakt s krytem</t>
  </si>
  <si>
    <t>1922130129</t>
  </si>
  <si>
    <t>https://podminky.urs.cz/item/CS_URS_2025_01/742210301</t>
  </si>
  <si>
    <t>59081017M</t>
  </si>
  <si>
    <t>Pomocné relé 230V/16A, AC/DC24V, 1W</t>
  </si>
  <si>
    <t>956458527</t>
  </si>
  <si>
    <t>59081018M</t>
  </si>
  <si>
    <t>testovací plyn (aerosol) pro hlásiče kouře</t>
  </si>
  <si>
    <t>924203361</t>
  </si>
  <si>
    <t>742210303</t>
  </si>
  <si>
    <t>Montáž vstupně výstupního reléového prvku 4 kontakty s krytem</t>
  </si>
  <si>
    <t>2014475387</t>
  </si>
  <si>
    <t>https://podminky.urs.cz/item/CS_URS_2025_01/742210303</t>
  </si>
  <si>
    <t>59081016M</t>
  </si>
  <si>
    <t>relé 250V/10A pro vypínání VZT, klapek a výtahu</t>
  </si>
  <si>
    <t>-2064744263</t>
  </si>
  <si>
    <t>D4</t>
  </si>
  <si>
    <t xml:space="preserve">Ostatní </t>
  </si>
  <si>
    <t>742210095R</t>
  </si>
  <si>
    <t>Zazdění klíčového trezoru do betonové stěny vč. vysekání niky</t>
  </si>
  <si>
    <t>-1585237224</t>
  </si>
  <si>
    <t>59081024M</t>
  </si>
  <si>
    <t>drobný elektroinstalační materiál</t>
  </si>
  <si>
    <t>108785559</t>
  </si>
  <si>
    <t>742210097R</t>
  </si>
  <si>
    <t>sestavení a oživení systému EPS</t>
  </si>
  <si>
    <t>-68961061</t>
  </si>
  <si>
    <t>742210098R</t>
  </si>
  <si>
    <t>Výchozí revize systému EPS vč. funkční zkoušky</t>
  </si>
  <si>
    <t>-2130925716</t>
  </si>
  <si>
    <t>59081023M</t>
  </si>
  <si>
    <t>zákaznické texty - programovací tabulky</t>
  </si>
  <si>
    <t>1892646931</t>
  </si>
  <si>
    <t>742210099R</t>
  </si>
  <si>
    <t>Odzkoušení a oživení systému</t>
  </si>
  <si>
    <t>392071792</t>
  </si>
  <si>
    <t>742.2</t>
  </si>
  <si>
    <t>NZS - Evakuační rozhlas</t>
  </si>
  <si>
    <t>742120001R</t>
  </si>
  <si>
    <t>Montáž mikrofonního kabelu</t>
  </si>
  <si>
    <t>-851304499</t>
  </si>
  <si>
    <t>34169001M</t>
  </si>
  <si>
    <t xml:space="preserve">kabel mikrofonní 4x0,14mm2 </t>
  </si>
  <si>
    <t>1266546577</t>
  </si>
  <si>
    <t>-1210198055</t>
  </si>
  <si>
    <t>894/1,05</t>
  </si>
  <si>
    <t>271859731</t>
  </si>
  <si>
    <t>Ústředna a detektory</t>
  </si>
  <si>
    <t>742310001R</t>
  </si>
  <si>
    <t>Montáž řídící jednotky</t>
  </si>
  <si>
    <t>218439107</t>
  </si>
  <si>
    <t>40466001M</t>
  </si>
  <si>
    <t>řídící jednotka</t>
  </si>
  <si>
    <t>-874274376</t>
  </si>
  <si>
    <t>742410001</t>
  </si>
  <si>
    <t>Montáž rozhlasu systémového zesilovače</t>
  </si>
  <si>
    <t>-1252798408</t>
  </si>
  <si>
    <t>https://podminky.urs.cz/item/CS_URS_2025_01/742410001</t>
  </si>
  <si>
    <t>38444005</t>
  </si>
  <si>
    <t>zesilovač 2x500W</t>
  </si>
  <si>
    <t>-1419696599</t>
  </si>
  <si>
    <t>742410031</t>
  </si>
  <si>
    <t>Montáž rozhlasu koncového modulu - detekce zkratu a rozpojení</t>
  </si>
  <si>
    <t>-116541529</t>
  </si>
  <si>
    <t>https://podminky.urs.cz/item/CS_URS_2025_01/742410031</t>
  </si>
  <si>
    <t>38488006</t>
  </si>
  <si>
    <t>modul zakončovací pro hlídání reproduktorových linek</t>
  </si>
  <si>
    <t>-1855239320</t>
  </si>
  <si>
    <t>742410101</t>
  </si>
  <si>
    <t>Montáž rozhlasu dálkové stanice hlasatele</t>
  </si>
  <si>
    <t>-1386968870</t>
  </si>
  <si>
    <t>https://podminky.urs.cz/item/CS_URS_2025_01/742410101</t>
  </si>
  <si>
    <t>38448001M</t>
  </si>
  <si>
    <t>stanice hlasatele pro použití společně se zesilovačem</t>
  </si>
  <si>
    <t>-1920708310</t>
  </si>
  <si>
    <t>742220161</t>
  </si>
  <si>
    <t>Montáž akumulátoru 12 V</t>
  </si>
  <si>
    <t>118715769</t>
  </si>
  <si>
    <t>https://podminky.urs.cz/item/CS_URS_2025_01/742220161</t>
  </si>
  <si>
    <t>34641001M</t>
  </si>
  <si>
    <t>akumulátor 12V/100Ah</t>
  </si>
  <si>
    <t>-2072128845</t>
  </si>
  <si>
    <t>34641002M</t>
  </si>
  <si>
    <t>nabíječ baterií 24V, EN-54-4</t>
  </si>
  <si>
    <t>-1401209956</t>
  </si>
  <si>
    <t>742430001</t>
  </si>
  <si>
    <t>Montáž audiovizuální techniky projektoru včetně držáku a uchycením na strop nebo na stěnu</t>
  </si>
  <si>
    <t>-1473165901</t>
  </si>
  <si>
    <t>https://podminky.urs.cz/item/CS_URS_2025_01/742430001</t>
  </si>
  <si>
    <t>38478001M</t>
  </si>
  <si>
    <t>obousměrný zvukový projektor 10W, EVAC</t>
  </si>
  <si>
    <t>-1693233695</t>
  </si>
  <si>
    <t>38478002M</t>
  </si>
  <si>
    <t>zvukový projektor 10W</t>
  </si>
  <si>
    <t>-959700966</t>
  </si>
  <si>
    <t>742410062</t>
  </si>
  <si>
    <t>Montáž rozhlasu reproduktoru podhledového s krytem</t>
  </si>
  <si>
    <t>240958267</t>
  </si>
  <si>
    <t>https://podminky.urs.cz/item/CS_URS_2025_01/742410062</t>
  </si>
  <si>
    <t>38447001M</t>
  </si>
  <si>
    <t>skříňkový reproduktor A/B</t>
  </si>
  <si>
    <t>891402451</t>
  </si>
  <si>
    <t>742310002R</t>
  </si>
  <si>
    <t>Montáž datového rozvaděče</t>
  </si>
  <si>
    <t>-594600140</t>
  </si>
  <si>
    <t>34641003M</t>
  </si>
  <si>
    <t>19" datový rozvaděč 800x800</t>
  </si>
  <si>
    <t>270676270</t>
  </si>
  <si>
    <t>742310003R</t>
  </si>
  <si>
    <t>Montáž poličky</t>
  </si>
  <si>
    <t>242794117</t>
  </si>
  <si>
    <t>34641004M</t>
  </si>
  <si>
    <t>polička pevná 30kg</t>
  </si>
  <si>
    <t>1854619280</t>
  </si>
  <si>
    <t>742310004R</t>
  </si>
  <si>
    <t>Montáž panelu</t>
  </si>
  <si>
    <t>-71351095</t>
  </si>
  <si>
    <t>34641005M</t>
  </si>
  <si>
    <t>vyvazovací panel 1U</t>
  </si>
  <si>
    <t>-927174916</t>
  </si>
  <si>
    <t>34641007M</t>
  </si>
  <si>
    <t>rozvodný panel 8x230V</t>
  </si>
  <si>
    <t>-1055417152</t>
  </si>
  <si>
    <t>742230006</t>
  </si>
  <si>
    <t>Montáž kamerového systému ventilátoru, termostatu a vzduchového filtru pro kryty</t>
  </si>
  <si>
    <t>-833088048</t>
  </si>
  <si>
    <t>https://podminky.urs.cz/item/CS_URS_2025_01/742230006</t>
  </si>
  <si>
    <t>34641006M</t>
  </si>
  <si>
    <t>ventilační jednotka, 4xvenitlátor, termostat</t>
  </si>
  <si>
    <t>-135159910</t>
  </si>
  <si>
    <t>1945174347</t>
  </si>
  <si>
    <t>724310006R</t>
  </si>
  <si>
    <t>Oživení systému</t>
  </si>
  <si>
    <t>191697878</t>
  </si>
  <si>
    <t>724310005R</t>
  </si>
  <si>
    <t>Revize systému</t>
  </si>
  <si>
    <t>1874733999</t>
  </si>
  <si>
    <t>742.3</t>
  </si>
  <si>
    <t>SK - Strukturovaná kabeláž</t>
  </si>
  <si>
    <t>742330005</t>
  </si>
  <si>
    <t>Montáž strukturované kabeláže rozvaděče stojanového přes 30U</t>
  </si>
  <si>
    <t>-843735323</t>
  </si>
  <si>
    <t>https://podminky.urs.cz/item/CS_URS_2025_01/742330005</t>
  </si>
  <si>
    <t>35712098M</t>
  </si>
  <si>
    <t>datový rozvaděč 37U/600x600</t>
  </si>
  <si>
    <t>1628934966</t>
  </si>
  <si>
    <t>742330004</t>
  </si>
  <si>
    <t>Montáž strukturované kabeláže rozvaděče stojanového do 30U</t>
  </si>
  <si>
    <t>1695320678</t>
  </si>
  <si>
    <t>https://podminky.urs.cz/item/CS_URS_2025_01/742330004</t>
  </si>
  <si>
    <t>35712099M</t>
  </si>
  <si>
    <t>datový rozvaděč 12U/600x600</t>
  </si>
  <si>
    <t>1022749503</t>
  </si>
  <si>
    <t>742330021</t>
  </si>
  <si>
    <t>Montáž strukturované kabeláže příslušenství a ostatní práce k rozvaděčům police</t>
  </si>
  <si>
    <t>-974444217</t>
  </si>
  <si>
    <t>https://podminky.urs.cz/item/CS_URS_2025_01/742330021</t>
  </si>
  <si>
    <t>35712066</t>
  </si>
  <si>
    <t>police rozvaděče 19" perforovaná 1U/250mm nosnost 20kg</t>
  </si>
  <si>
    <t>105209382</t>
  </si>
  <si>
    <t>742330022</t>
  </si>
  <si>
    <t>Montáž strukturované kabeláže příslušenství a ostatní práce k rozvaděčům napájecího panelu</t>
  </si>
  <si>
    <t>-1835495792</t>
  </si>
  <si>
    <t>https://podminky.urs.cz/item/CS_URS_2025_01/742330022</t>
  </si>
  <si>
    <t>35712001M</t>
  </si>
  <si>
    <t>průchozí panel s kartáčem</t>
  </si>
  <si>
    <t>1322872278</t>
  </si>
  <si>
    <t>742330001R</t>
  </si>
  <si>
    <t>Montáž koleček</t>
  </si>
  <si>
    <t>321741235</t>
  </si>
  <si>
    <t>35712002M</t>
  </si>
  <si>
    <t>sada koleček s brzdou</t>
  </si>
  <si>
    <t>-1224264726</t>
  </si>
  <si>
    <t>742330023</t>
  </si>
  <si>
    <t>Montáž strukturované kabeláže příslušenství a ostatní práce k rozvaděčům vyvazovacíhoho panelu 1U</t>
  </si>
  <si>
    <t>1782003607</t>
  </si>
  <si>
    <t>https://podminky.urs.cz/item/CS_URS_2025_01/742330023</t>
  </si>
  <si>
    <t>37451145</t>
  </si>
  <si>
    <t>panel vyvazovací 5x plastové oko s průchody 1U 19"</t>
  </si>
  <si>
    <t>1865483449</t>
  </si>
  <si>
    <t>742330037</t>
  </si>
  <si>
    <t>Montáž strukturované kabeláže příslušenství a ostatní práce k rozvaděčům jednotky ventilační do stropu či podlahy stojanového rozvaděče</t>
  </si>
  <si>
    <t>1216296463</t>
  </si>
  <si>
    <t>https://podminky.urs.cz/item/CS_URS_2025_01/742330037</t>
  </si>
  <si>
    <t>42914000</t>
  </si>
  <si>
    <t>jednotka ventilační rozvaděče univerzální se 2 ventilátory do stropu nebo podlahy</t>
  </si>
  <si>
    <t>-401524418</t>
  </si>
  <si>
    <t>742330036</t>
  </si>
  <si>
    <t>Montáž strukturované kabeláže příslušenství a ostatní práce k rozvaděčům sestavení optické vany</t>
  </si>
  <si>
    <t>-552662564</t>
  </si>
  <si>
    <t>https://podminky.urs.cz/item/CS_URS_2025_01/742330036</t>
  </si>
  <si>
    <t>35759005</t>
  </si>
  <si>
    <t>vana optická neosazená výsuvná 1U 1xkazeta pro 24 svárů 12xSC duplex</t>
  </si>
  <si>
    <t>-1212943922</t>
  </si>
  <si>
    <t>34123003M</t>
  </si>
  <si>
    <t>patch kabel 9/125</t>
  </si>
  <si>
    <t>1544294599</t>
  </si>
  <si>
    <t>742330003R</t>
  </si>
  <si>
    <t>Montáž strukturované kabeláže příslušenství a ostatní práce k rozvaděčům rozvodného panelu r</t>
  </si>
  <si>
    <t>357862574</t>
  </si>
  <si>
    <t>35712003M</t>
  </si>
  <si>
    <t>Rozvodný panel 230V</t>
  </si>
  <si>
    <t>-665758105</t>
  </si>
  <si>
    <t>742330024</t>
  </si>
  <si>
    <t>Montáž strukturované kabeláže příslušenství a ostatní práce k rozvaděčům patch panelu 24 portů</t>
  </si>
  <si>
    <t>-571410439</t>
  </si>
  <si>
    <t>https://podminky.urs.cz/item/CS_URS_2025_01/742330024</t>
  </si>
  <si>
    <t>37451001M</t>
  </si>
  <si>
    <t>Patch panel 24xRJ45 UTP Cat6</t>
  </si>
  <si>
    <t>570620774</t>
  </si>
  <si>
    <t xml:space="preserve">sada montážní </t>
  </si>
  <si>
    <t>1970514287</t>
  </si>
  <si>
    <t>34123001M</t>
  </si>
  <si>
    <t>patch kabel 1m cat6, balení 5 ks</t>
  </si>
  <si>
    <t>-14097186</t>
  </si>
  <si>
    <t>742330012</t>
  </si>
  <si>
    <t>Montáž strukturované kabeláže zařízení do rozvaděče switche, UPS, DVR, server bez nastavení</t>
  </si>
  <si>
    <t>-1615735048</t>
  </si>
  <si>
    <t>https://podminky.urs.cz/item/CS_URS_2025_01/742330012</t>
  </si>
  <si>
    <t>34123002M</t>
  </si>
  <si>
    <t>UPS 1600VA (1000W)</t>
  </si>
  <si>
    <t>-1003632847</t>
  </si>
  <si>
    <t>742124002</t>
  </si>
  <si>
    <t>Montáž kabelů datových FTP, UTP, STP pro vnitřní rozvody do trubky</t>
  </si>
  <si>
    <t>760480646</t>
  </si>
  <si>
    <t>https://podminky.urs.cz/item/CS_URS_2025_01/742124002</t>
  </si>
  <si>
    <t>6216/1,05</t>
  </si>
  <si>
    <t>34121265</t>
  </si>
  <si>
    <t>kabel datový venkovní jádro Cu plné plášť PE (U/UTP) kategorie 6</t>
  </si>
  <si>
    <t>1207322856</t>
  </si>
  <si>
    <t>5180*1,2 'Přepočtené koeficientem množství</t>
  </si>
  <si>
    <t>742110013</t>
  </si>
  <si>
    <t>Montáž trubek elektroinstalačních plastových tuhých pro vnitřní rozvody pro optická vlákna</t>
  </si>
  <si>
    <t>-741736</t>
  </si>
  <si>
    <t>https://podminky.urs.cz/item/CS_URS_2025_01/742110013</t>
  </si>
  <si>
    <t>200/1,05</t>
  </si>
  <si>
    <t>34571801M</t>
  </si>
  <si>
    <t>chránička optického kabelu mikrotrubička 10/6</t>
  </si>
  <si>
    <t>-233188631</t>
  </si>
  <si>
    <t>190,47619047619*1,05 'Přepočtené koeficientem množství</t>
  </si>
  <si>
    <t>742330044</t>
  </si>
  <si>
    <t>Montáž strukturované kabeláže zásuvek datových pod omítku, do nábytku, do parapetního žlabu nebo podlahové krabice 1 až 6 pozic</t>
  </si>
  <si>
    <t>-1262946989</t>
  </si>
  <si>
    <t>https://podminky.urs.cz/item/CS_URS_2025_01/742330044</t>
  </si>
  <si>
    <t>37451170</t>
  </si>
  <si>
    <t>modul zásuvkový se záclonkou přímý (neosazený) pro keystone 2xRJ45 45x45mm</t>
  </si>
  <si>
    <t>-276663539</t>
  </si>
  <si>
    <t>37451183</t>
  </si>
  <si>
    <t>modul zásuvkový 1xRJ45 osazený 22,5x45mm se záclonkou úhlový UTP Cat6</t>
  </si>
  <si>
    <t>773239428</t>
  </si>
  <si>
    <t>37451006</t>
  </si>
  <si>
    <t>přístroj zásuvky TV+R+SAT, koncový (typ EU 3303)</t>
  </si>
  <si>
    <t>141504652</t>
  </si>
  <si>
    <t>37451015</t>
  </si>
  <si>
    <t>kryt zásuvky televizní, rozhlasové (a satelitní)</t>
  </si>
  <si>
    <t>651590243</t>
  </si>
  <si>
    <t>1999759738</t>
  </si>
  <si>
    <t>D5</t>
  </si>
  <si>
    <t>Aktivní prvky</t>
  </si>
  <si>
    <t>769743408</t>
  </si>
  <si>
    <t>35712004M</t>
  </si>
  <si>
    <t>switch 48 portů , 4x SFP port</t>
  </si>
  <si>
    <t>1942607199</t>
  </si>
  <si>
    <t>35712005M</t>
  </si>
  <si>
    <t>switch 20portů, 16x PoE</t>
  </si>
  <si>
    <t>-2140227806</t>
  </si>
  <si>
    <t>40371002M</t>
  </si>
  <si>
    <t>kontroler, PoE switch a gateway, 8xGE s PoE+, 110W</t>
  </si>
  <si>
    <t>-557237301</t>
  </si>
  <si>
    <t>742330061</t>
  </si>
  <si>
    <t>Montáž strukturované kabeláže bodu přístupového včetně nastavení</t>
  </si>
  <si>
    <t>141341387</t>
  </si>
  <si>
    <t>https://podminky.urs.cz/item/CS_URS_2025_01/742330061</t>
  </si>
  <si>
    <t>40371001M</t>
  </si>
  <si>
    <t>přístupový bod stropní, 4x4MU-MIMO,1x2,5Gbps</t>
  </si>
  <si>
    <t>1202942265</t>
  </si>
  <si>
    <t>-778767121</t>
  </si>
  <si>
    <t>-1185726227</t>
  </si>
  <si>
    <t>-235805116</t>
  </si>
  <si>
    <t>742330101</t>
  </si>
  <si>
    <t>Montáž strukturované kabeláže měření segmentu metalického s vyhotovením protokolu</t>
  </si>
  <si>
    <t>453955791</t>
  </si>
  <si>
    <t>https://podminky.urs.cz/item/CS_URS_2025_01/742330101</t>
  </si>
  <si>
    <t>742.4</t>
  </si>
  <si>
    <t>PZTS - Poplachový zabezpečovací a tísňový systém</t>
  </si>
  <si>
    <t>742220008</t>
  </si>
  <si>
    <t>Montáž ústředny PZTS se zdrojem s komunikátorem přes 12 linek</t>
  </si>
  <si>
    <t>-1108599145</t>
  </si>
  <si>
    <t>https://podminky.urs.cz/item/CS_URS_2025_01/742220008</t>
  </si>
  <si>
    <t>40462001M</t>
  </si>
  <si>
    <t>ústředna s GSM a LAN komunikátorem</t>
  </si>
  <si>
    <t>-137078380</t>
  </si>
  <si>
    <t>34621002M</t>
  </si>
  <si>
    <t>akumulátor 12V 18Ah</t>
  </si>
  <si>
    <t>-684418037</t>
  </si>
  <si>
    <t>742220141</t>
  </si>
  <si>
    <t>Montáž klávesnice pro dodanou ústřednu</t>
  </si>
  <si>
    <t>1669389756</t>
  </si>
  <si>
    <t>https://podminky.urs.cz/item/CS_URS_2025_01/742220141</t>
  </si>
  <si>
    <t>40467024</t>
  </si>
  <si>
    <t>klávesnice sběrnicová se čtečkou bezkontaktních RFID čipů, venkovní</t>
  </si>
  <si>
    <t>-1368325544</t>
  </si>
  <si>
    <t>40467002M</t>
  </si>
  <si>
    <t>přídavný ovládací segment</t>
  </si>
  <si>
    <t>925033981</t>
  </si>
  <si>
    <t>742220081</t>
  </si>
  <si>
    <t>Montáž čtečky bezkontaktních karet</t>
  </si>
  <si>
    <t>827648579</t>
  </si>
  <si>
    <t>https://podminky.urs.cz/item/CS_URS_2025_01/742220081</t>
  </si>
  <si>
    <t>40467004</t>
  </si>
  <si>
    <t>čtečka venkovní sběrnicová, pro bezkontaktní RFID čipy</t>
  </si>
  <si>
    <t>1092769258</t>
  </si>
  <si>
    <t>742220071</t>
  </si>
  <si>
    <t>Montáž dveřního modulu pro připojení čteček v krytu bez vstupů</t>
  </si>
  <si>
    <t>1037479137</t>
  </si>
  <si>
    <t>https://podminky.urs.cz/item/CS_URS_2025_01/742220071</t>
  </si>
  <si>
    <t>40467003M</t>
  </si>
  <si>
    <t>sběrnicový modul pro obsluhu elektrického otvírače</t>
  </si>
  <si>
    <t>-2136029794</t>
  </si>
  <si>
    <t>742220232</t>
  </si>
  <si>
    <t>Montáž příslušenství pro PZTS detektor na stěnu nebo na strop</t>
  </si>
  <si>
    <t>-184622767</t>
  </si>
  <si>
    <t>https://podminky.urs.cz/item/CS_URS_2025_01/742220232</t>
  </si>
  <si>
    <t>40461021</t>
  </si>
  <si>
    <t>detektor pohybu sběrnicový</t>
  </si>
  <si>
    <t>1724672354</t>
  </si>
  <si>
    <t>40461022</t>
  </si>
  <si>
    <t>detektor sběrnicový pohybu osob PIR a rozbití skla</t>
  </si>
  <si>
    <t>1910762266</t>
  </si>
  <si>
    <t>742220235</t>
  </si>
  <si>
    <t>Montáž příslušenství pro PZTS magnetický kontakt povrchový</t>
  </si>
  <si>
    <t>-288211509</t>
  </si>
  <si>
    <t>https://podminky.urs.cz/item/CS_URS_2025_01/742220235</t>
  </si>
  <si>
    <t>40461035</t>
  </si>
  <si>
    <t>kontakt magnetický, ovál</t>
  </si>
  <si>
    <t>974414377</t>
  </si>
  <si>
    <t>40465005</t>
  </si>
  <si>
    <t>přívěsek bezkontaktní</t>
  </si>
  <si>
    <t>-1532841740</t>
  </si>
  <si>
    <t>-303234709</t>
  </si>
  <si>
    <t>40467004M</t>
  </si>
  <si>
    <t>duální čtečka RFID karet k PC</t>
  </si>
  <si>
    <t>-812897197</t>
  </si>
  <si>
    <t>742123001</t>
  </si>
  <si>
    <t>Montáž přepěťové ochrany pro slaboproudá zařízení</t>
  </si>
  <si>
    <t>-1732990529</t>
  </si>
  <si>
    <t>https://podminky.urs.cz/item/CS_URS_2025_01/742123001</t>
  </si>
  <si>
    <t>40467005M</t>
  </si>
  <si>
    <t>přepěťová ochrana přívodu NN</t>
  </si>
  <si>
    <t>1434985339</t>
  </si>
  <si>
    <t>742220172</t>
  </si>
  <si>
    <t>Montáž komunikátoru do ústředny bez držáku GSM</t>
  </si>
  <si>
    <t>1118793239</t>
  </si>
  <si>
    <t>https://podminky.urs.cz/item/CS_URS_2025_01/742220172</t>
  </si>
  <si>
    <t>40466002M</t>
  </si>
  <si>
    <t>sada pro nouzovou signalizaci WC invalida</t>
  </si>
  <si>
    <t>-122686855</t>
  </si>
  <si>
    <t>-1351482222</t>
  </si>
  <si>
    <t>(231+12)/1,05</t>
  </si>
  <si>
    <t>34126001M</t>
  </si>
  <si>
    <t>kabel pro sběrnicové detektory CC 01</t>
  </si>
  <si>
    <t>1893001220</t>
  </si>
  <si>
    <t>34126002M</t>
  </si>
  <si>
    <t>kabel pro nouzovou signalizaci, uložení, sádrování</t>
  </si>
  <si>
    <t>477211074</t>
  </si>
  <si>
    <t>-1424277481</t>
  </si>
  <si>
    <t>742220001R</t>
  </si>
  <si>
    <t>1029145160</t>
  </si>
  <si>
    <t>742220511</t>
  </si>
  <si>
    <t>Zkoušky a revize PZTS revize výchozí systému PZTS</t>
  </si>
  <si>
    <t>1768384958</t>
  </si>
  <si>
    <t>https://podminky.urs.cz/item/CS_URS_2025_01/742220511</t>
  </si>
  <si>
    <t>742.5</t>
  </si>
  <si>
    <t>DT - Domácí telefon</t>
  </si>
  <si>
    <t>D6</t>
  </si>
  <si>
    <t>Vstup budova C</t>
  </si>
  <si>
    <t>742110505</t>
  </si>
  <si>
    <t>Montáž krabic elektroinstalačních s víčkem zapuštěných plastových odbočných čtyřhranných</t>
  </si>
  <si>
    <t>-918524608</t>
  </si>
  <si>
    <t>https://podminky.urs.cz/item/CS_URS_2025_01/742110505</t>
  </si>
  <si>
    <t>krabice pod omítku PVC čtvercová 105,5x102,5x55mm s víčkem, 1 modul</t>
  </si>
  <si>
    <t>-1562419305</t>
  </si>
  <si>
    <t>742110001R</t>
  </si>
  <si>
    <t>Kompletace příslušenství modulu vrátného</t>
  </si>
  <si>
    <t>65893258</t>
  </si>
  <si>
    <t>40468004</t>
  </si>
  <si>
    <t>rámeček se stříškou pro biometrické čtečky</t>
  </si>
  <si>
    <t>77088572</t>
  </si>
  <si>
    <t>742310002</t>
  </si>
  <si>
    <t>Montáž domovního telefonu komunikačního tabla</t>
  </si>
  <si>
    <t>1645392733</t>
  </si>
  <si>
    <t>https://podminky.urs.cz/item/CS_URS_2025_01/742310002</t>
  </si>
  <si>
    <t>38226050</t>
  </si>
  <si>
    <t>modul do panelu domovního telefonu kovový podsvětlená jmenovka 2 dvojitá tlačítka</t>
  </si>
  <si>
    <t>976159504</t>
  </si>
  <si>
    <t>742320001</t>
  </si>
  <si>
    <t>Montáž elektricky ovládaných zámků s mechanickým přepínačem otevřeno/zavřeno do zárubně</t>
  </si>
  <si>
    <t>242332482</t>
  </si>
  <si>
    <t>https://podminky.urs.cz/item/CS_URS_2025_01/742320001</t>
  </si>
  <si>
    <t>54978003</t>
  </si>
  <si>
    <t>zámek elektrický s mechanickým přepínačem 12V</t>
  </si>
  <si>
    <t>451909788</t>
  </si>
  <si>
    <t>742310006</t>
  </si>
  <si>
    <t>Montáž domovního telefonu nástěnného audio/video telefonu</t>
  </si>
  <si>
    <t>-925675682</t>
  </si>
  <si>
    <t>https://podminky.urs.cz/item/CS_URS_2025_01/742310006</t>
  </si>
  <si>
    <t>38226066</t>
  </si>
  <si>
    <t>telefon domácí nástěnný pro povrchovou instalaci</t>
  </si>
  <si>
    <t>-2134284427</t>
  </si>
  <si>
    <t>742320031</t>
  </si>
  <si>
    <t>Montáž elektricky ovládaných zámků ostatní prvky napájecího zdroje</t>
  </si>
  <si>
    <t>-1696140370</t>
  </si>
  <si>
    <t>https://podminky.urs.cz/item/CS_URS_2025_01/742320031</t>
  </si>
  <si>
    <t>40463002</t>
  </si>
  <si>
    <t>zdroj ústředny, napájecí, 12V DC/8Ah</t>
  </si>
  <si>
    <t>401360005</t>
  </si>
  <si>
    <t>D2</t>
  </si>
  <si>
    <t>Vstup budova B</t>
  </si>
  <si>
    <t>742240001</t>
  </si>
  <si>
    <t>Montáž elektronické kontroly vstupu čtečky karet</t>
  </si>
  <si>
    <t>236402257</t>
  </si>
  <si>
    <t>https://podminky.urs.cz/item/CS_URS_2025_01/742240001</t>
  </si>
  <si>
    <t>40467006M</t>
  </si>
  <si>
    <t>venkovní hlavní jednotka s kamerou</t>
  </si>
  <si>
    <t>118837430</t>
  </si>
  <si>
    <t>40467007M</t>
  </si>
  <si>
    <t>panel záslepka</t>
  </si>
  <si>
    <t>-46708769</t>
  </si>
  <si>
    <t>-719051043</t>
  </si>
  <si>
    <t>40467008M</t>
  </si>
  <si>
    <t>Bluetooth a RFID čtečka 125 kHz, 13,56 MHz</t>
  </si>
  <si>
    <t>1946002823</t>
  </si>
  <si>
    <t>742240004</t>
  </si>
  <si>
    <t>Montáž elektronické kontroly vstupu panelu docházkového systému</t>
  </si>
  <si>
    <t>-918214365</t>
  </si>
  <si>
    <t>https://podminky.urs.cz/item/CS_URS_2025_01/742240004</t>
  </si>
  <si>
    <t>38292001M</t>
  </si>
  <si>
    <t>rám pro instalaci do zdi - 3 moduly</t>
  </si>
  <si>
    <t>996886980</t>
  </si>
  <si>
    <t>742110002R</t>
  </si>
  <si>
    <t>Montáž instalační krabice</t>
  </si>
  <si>
    <t>-388545349</t>
  </si>
  <si>
    <t xml:space="preserve">krabice do zdi - 3  moduly</t>
  </si>
  <si>
    <t>-835325491</t>
  </si>
  <si>
    <t>742360001R</t>
  </si>
  <si>
    <t>Montáž ochranného spínače s I/O modulem</t>
  </si>
  <si>
    <t>1054406933</t>
  </si>
  <si>
    <t>38292002M</t>
  </si>
  <si>
    <t>ochranný spínač - tamper</t>
  </si>
  <si>
    <t>1943830453</t>
  </si>
  <si>
    <t>38292003M</t>
  </si>
  <si>
    <t>I/O modul bezpečné dveře</t>
  </si>
  <si>
    <t>976443947</t>
  </si>
  <si>
    <t>38292004M</t>
  </si>
  <si>
    <t>odpovídací modul</t>
  </si>
  <si>
    <t>-1891363652</t>
  </si>
  <si>
    <t>742110003R</t>
  </si>
  <si>
    <t>Montáž instalační krabice na stůl</t>
  </si>
  <si>
    <t>431138944</t>
  </si>
  <si>
    <t>krabice pro instalaci na stůl</t>
  </si>
  <si>
    <t>719340618</t>
  </si>
  <si>
    <t>742220211</t>
  </si>
  <si>
    <t>Montáž zálohového napájecího zdroje s dobíječem a akumulátorem</t>
  </si>
  <si>
    <t>-295810086</t>
  </si>
  <si>
    <t>https://podminky.urs.cz/item/CS_URS_2025_01/742220211</t>
  </si>
  <si>
    <t>40463001M</t>
  </si>
  <si>
    <t xml:space="preserve">záložní zdroj, napájecí, 12V </t>
  </si>
  <si>
    <t>1193905970</t>
  </si>
  <si>
    <t>1528245951</t>
  </si>
  <si>
    <t>34621003M</t>
  </si>
  <si>
    <t>akumulátor 12 V, kapacita 7Ah</t>
  </si>
  <si>
    <t>-1421120107</t>
  </si>
  <si>
    <t>95321001M</t>
  </si>
  <si>
    <t>licence 300 uživatelů, 30 zařízení</t>
  </si>
  <si>
    <t>435547427</t>
  </si>
  <si>
    <t>669330360</t>
  </si>
  <si>
    <t>(46+14)/1,05</t>
  </si>
  <si>
    <t>34113007</t>
  </si>
  <si>
    <t>kabel instalační flexibilní plochý jádro Cu lanované izolace PVC plášť PVC 300/300V (H03VVH2-F) 2x0,75mm2</t>
  </si>
  <si>
    <t>-21098594</t>
  </si>
  <si>
    <t>34121264</t>
  </si>
  <si>
    <t>kabel datový venkovní jádro Cu plné plášť PE (U/UTP) kategorie 5e</t>
  </si>
  <si>
    <t>826399470</t>
  </si>
  <si>
    <t>-1837560027</t>
  </si>
  <si>
    <t>35889001M</t>
  </si>
  <si>
    <t>Přepěťová ochrana přívodu NN</t>
  </si>
  <si>
    <t>-2109643645</t>
  </si>
  <si>
    <t>742330004R</t>
  </si>
  <si>
    <t>Měření kabelů včetně zpracování protokolu</t>
  </si>
  <si>
    <t>2144588377</t>
  </si>
  <si>
    <t>742210094R</t>
  </si>
  <si>
    <t xml:space="preserve">sestavení a oživení systému </t>
  </si>
  <si>
    <t>1393279090</t>
  </si>
  <si>
    <t>701034441</t>
  </si>
  <si>
    <t>1 "pro krabici</t>
  </si>
  <si>
    <t>742.6</t>
  </si>
  <si>
    <t>CCTV - Uzavřený kamerový systém</t>
  </si>
  <si>
    <t>742230003</t>
  </si>
  <si>
    <t>Montáž kamerového systému venkovní kamery</t>
  </si>
  <si>
    <t>1139332527</t>
  </si>
  <si>
    <t>https://podminky.urs.cz/item/CS_URS_2025_01/742230003</t>
  </si>
  <si>
    <t>38475001M</t>
  </si>
  <si>
    <t>IP kamera venkovní, 4 Mpx,2688x1520/25obr., H265+, f=2,8mm, PoE, IR až 30m, 3 osé nastavení</t>
  </si>
  <si>
    <t>-174686728</t>
  </si>
  <si>
    <t>742230007</t>
  </si>
  <si>
    <t>Montáž kamerového systému konzoly pro kryt nebo kameru</t>
  </si>
  <si>
    <t>51448048</t>
  </si>
  <si>
    <t>https://podminky.urs.cz/item/CS_URS_2025_01/742230007</t>
  </si>
  <si>
    <t>38479001M</t>
  </si>
  <si>
    <t>konzola s montážním boxem</t>
  </si>
  <si>
    <t>1431879300</t>
  </si>
  <si>
    <t>742230001</t>
  </si>
  <si>
    <t>Montáž kamerového systému DVR nebo NAS, nahrávacího zařízení pro kamery</t>
  </si>
  <si>
    <t>1077176031</t>
  </si>
  <si>
    <t>https://podminky.urs.cz/item/CS_URS_2025_01/742230001</t>
  </si>
  <si>
    <t>38471001M</t>
  </si>
  <si>
    <t>videorekordér síťový (NVR) s PoE pro záznam 16 IP kamer, 2x sada HDD</t>
  </si>
  <si>
    <t>-1538419731</t>
  </si>
  <si>
    <t>40332005</t>
  </si>
  <si>
    <t>HDD k rekordérům kamerových systémů 6TB</t>
  </si>
  <si>
    <t>1216455200</t>
  </si>
  <si>
    <t>638061876</t>
  </si>
  <si>
    <t>271301963</t>
  </si>
  <si>
    <t>35889002M</t>
  </si>
  <si>
    <t>přepěťová ochrana vedení UTP od venkovních kamer</t>
  </si>
  <si>
    <t>-1522524744</t>
  </si>
  <si>
    <t>Pol57</t>
  </si>
  <si>
    <t>Oživení systému, programování kamer, záznamu, přístupů</t>
  </si>
  <si>
    <t>798652864</t>
  </si>
  <si>
    <t>-68117976</t>
  </si>
  <si>
    <t>573/1,05</t>
  </si>
  <si>
    <t>34121273</t>
  </si>
  <si>
    <t>kabel datový venkovní se stíněnými páry Al fólií jádro Cu plné (U/FTP) kategorie 6a</t>
  </si>
  <si>
    <t>-1324143657</t>
  </si>
  <si>
    <t>-1078704872</t>
  </si>
  <si>
    <t>-349229570</t>
  </si>
  <si>
    <t>742.7</t>
  </si>
  <si>
    <t>KT - Kabelové trasy pro SK</t>
  </si>
  <si>
    <t>-466052710</t>
  </si>
  <si>
    <t>-747016301</t>
  </si>
  <si>
    <t>34571563-1</t>
  </si>
  <si>
    <t>krabice pod omítku PVC odbočná kruhová D 100mm s víčkem</t>
  </si>
  <si>
    <t>325169238</t>
  </si>
  <si>
    <t>2007221537</t>
  </si>
  <si>
    <t>1815216604</t>
  </si>
  <si>
    <t>-1839406485</t>
  </si>
  <si>
    <t>34571524</t>
  </si>
  <si>
    <t>krabice pod omítku PVC odbočná čtvercová 125x125mm s víčkem</t>
  </si>
  <si>
    <t>1203628016</t>
  </si>
  <si>
    <t>741110061</t>
  </si>
  <si>
    <t>Montáž trubek elektroinstalačních s nasunutím nebo našroubováním do krabic plastových ohebných, uložených pod omítku, vnější O přes 11 do 23 mm</t>
  </si>
  <si>
    <t>1298763989</t>
  </si>
  <si>
    <t>https://podminky.urs.cz/item/CS_URS_2025_01/741110061</t>
  </si>
  <si>
    <t>477/1,05</t>
  </si>
  <si>
    <t>34571063</t>
  </si>
  <si>
    <t>trubka elektroinstalační ohebná z PVC bílá d 23mm</t>
  </si>
  <si>
    <t>-449374943</t>
  </si>
  <si>
    <t>454,285714285714*1,05 'Přepočtené koeficientem množství</t>
  </si>
  <si>
    <t>741110062</t>
  </si>
  <si>
    <t>Montáž trubek elektroinstalačních s nasunutím nebo našroubováním do krabic plastových ohebných, uložených pod omítku, vnější O přes 23 do 35 mm</t>
  </si>
  <si>
    <t>-2031205162</t>
  </si>
  <si>
    <t>https://podminky.urs.cz/item/CS_URS_2025_01/741110062</t>
  </si>
  <si>
    <t>262/1,05</t>
  </si>
  <si>
    <t>34571064</t>
  </si>
  <si>
    <t>trubka elektroinstalační ohebná z PVC bílá d 29mm</t>
  </si>
  <si>
    <t>1604571586</t>
  </si>
  <si>
    <t>249,52380952381*1,05 'Přepočtené koeficientem množství</t>
  </si>
  <si>
    <t>741110063</t>
  </si>
  <si>
    <t>Montáž trubek elektroinstalačních s nasunutím nebo našroubováním do krabic plastových ohebných, uložených pod omítku, vnější O přes 35 mm</t>
  </si>
  <si>
    <t>617693016</t>
  </si>
  <si>
    <t>https://podminky.urs.cz/item/CS_URS_2025_01/741110063</t>
  </si>
  <si>
    <t>310/1,05</t>
  </si>
  <si>
    <t>34571065</t>
  </si>
  <si>
    <t>trubka elektroinstalační ohebná z PVC bílá d 36mm</t>
  </si>
  <si>
    <t>-2007864065</t>
  </si>
  <si>
    <t>295,238095238095*1,05 'Přepočtené koeficientem množství</t>
  </si>
  <si>
    <t>741910411</t>
  </si>
  <si>
    <t>Montáž žlabů bez stojiny a výložníků kovových s podpěrkami a příslušenstvím bez víka, šířky do 50 mm</t>
  </si>
  <si>
    <t>575607658</t>
  </si>
  <si>
    <t>https://podminky.urs.cz/item/CS_URS_2025_01/741910411</t>
  </si>
  <si>
    <t>741910421</t>
  </si>
  <si>
    <t>Montáž žlabů bez stojiny a výložníků kovových s podpěrkami a příslušenstvím uzavření víkem</t>
  </si>
  <si>
    <t>-1188882649</t>
  </si>
  <si>
    <t>https://podminky.urs.cz/item/CS_URS_2025_01/741910421</t>
  </si>
  <si>
    <t>34575491</t>
  </si>
  <si>
    <t>žlab kabelový pozinkovaný 2m/ks 50x62</t>
  </si>
  <si>
    <t>-1712350654</t>
  </si>
  <si>
    <t>12*1,05 'Přepočtené koeficientem množství</t>
  </si>
  <si>
    <t>34575002</t>
  </si>
  <si>
    <t>víko žlabu pozinkované 2m/ks š 62mm</t>
  </si>
  <si>
    <t>-652191439</t>
  </si>
  <si>
    <t>741110512</t>
  </si>
  <si>
    <t>Montáž lišt a kanálků elektroinstalačních se spojkami, ohyby a rohy a s nasunutím do krabic vkládacích s víčkem, šířky do přes 60 do 120 mm</t>
  </si>
  <si>
    <t>1322779514</t>
  </si>
  <si>
    <t>https://podminky.urs.cz/item/CS_URS_2025_01/741110512</t>
  </si>
  <si>
    <t>34571215</t>
  </si>
  <si>
    <t>kanál elektroinstalační hranatý PVC 80x40mm</t>
  </si>
  <si>
    <t>-1396883137</t>
  </si>
  <si>
    <t>3*1,05 'Přepočtené koeficientem množství</t>
  </si>
  <si>
    <t>998742122</t>
  </si>
  <si>
    <t>Přesun hmot pro slaboproud stanovený z hmotnosti přesunovaného materiálu vodorovná dopravní vzdálenost do 50 m ruční (bez užití mechanizace) v objektech výšky přes 6 do 12 m</t>
  </si>
  <si>
    <t>-1927890660</t>
  </si>
  <si>
    <t>https://podminky.urs.cz/item/CS_URS_2025_01/998742122</t>
  </si>
  <si>
    <t>741110001R</t>
  </si>
  <si>
    <t>Montáž vodotěsné chráničky</t>
  </si>
  <si>
    <t>-2082455026</t>
  </si>
  <si>
    <t>vodotěsná flexibilní chránička nerez 10m</t>
  </si>
  <si>
    <t>-653485449</t>
  </si>
  <si>
    <t>589410740</t>
  </si>
  <si>
    <t>977877076</t>
  </si>
  <si>
    <t>01.5 - vzduchotechnika</t>
  </si>
  <si>
    <t>SO 01 - Objekt A</t>
  </si>
  <si>
    <t xml:space="preserve">    Zařízení 1 - větrání sálu, balkonu a jeviště (obnovení stávajícího větrání)</t>
  </si>
  <si>
    <t xml:space="preserve">    Zařízení 2 - větrání nahrávací studio, zvukaři</t>
  </si>
  <si>
    <t xml:space="preserve">    Zařízení 3 - komerce, návštěvníci 1.PP</t>
  </si>
  <si>
    <t xml:space="preserve">    Zařízení 4 - odvod vlhkosti přísálí</t>
  </si>
  <si>
    <t xml:space="preserve">    Zařízení 5 - keramická pec</t>
  </si>
  <si>
    <t xml:space="preserve">    Zařízení 6 - sociální zázemí 1.PP a 1.NP</t>
  </si>
  <si>
    <t xml:space="preserve">    Zařízení 7 - sociální zázemí 2.NP</t>
  </si>
  <si>
    <t xml:space="preserve">    Zařízení 8 - technické zázemí KGJ</t>
  </si>
  <si>
    <t>SO 02 - objekt B</t>
  </si>
  <si>
    <t xml:space="preserve">    Zařízení 10 -  větrání kuchyňky</t>
  </si>
  <si>
    <t xml:space="preserve">    Zařízení 11 - sociální zázemí ubytovna</t>
  </si>
  <si>
    <t xml:space="preserve">    Zařízení 9 - větrání úklidu</t>
  </si>
  <si>
    <t>SO 03 - objekt C</t>
  </si>
  <si>
    <t xml:space="preserve">    Zařízení 12 - sociální zázemí ubytovna</t>
  </si>
  <si>
    <t xml:space="preserve">    Zařízení 13 - větrání kuchyňky</t>
  </si>
  <si>
    <t xml:space="preserve">    Zařízení 14 - větrání sklepa</t>
  </si>
  <si>
    <t xml:space="preserve">    Ostatní - Ostatní dodávky VZT</t>
  </si>
  <si>
    <t>MaR - měření a regulace pto VZT</t>
  </si>
  <si>
    <t xml:space="preserve">    Rozvaděč MaR DT1 - Rozvaděč MaR DT1 - Integrace Modbus komunikace vzduchotechnických jednotek </t>
  </si>
  <si>
    <t xml:space="preserve">    Kabely - Dodávka kabelových rozvodů</t>
  </si>
  <si>
    <t xml:space="preserve">    Elektromontáže - Dodávka elektromontáží</t>
  </si>
  <si>
    <t xml:space="preserve">    MaR ostatní - Ostatní dodávky aR</t>
  </si>
  <si>
    <t>-9562723</t>
  </si>
  <si>
    <t>973021511</t>
  </si>
  <si>
    <t>Vysekání výklenků nebo kapes ve zdivu z kamene výklenků, pohledové plochy přes 0,25 m2</t>
  </si>
  <si>
    <t>608587536</t>
  </si>
  <si>
    <t>https://podminky.urs.cz/item/CS_URS_2025_01/973021511</t>
  </si>
  <si>
    <t>2*0,15*0,6*0,45 "VZT zař.3 mřížky na fasádě 600x450mm</t>
  </si>
  <si>
    <t>977151124</t>
  </si>
  <si>
    <t>Jádrové vrty diamantovými korunkami do stavebních materiálů (železobetonu, betonu, cihel, obkladů, dlažeb, kamene) průměru přes 150 do 180 mm</t>
  </si>
  <si>
    <t>2045655387</t>
  </si>
  <si>
    <t>https://podminky.urs.cz/item/CS_URS_2025_01/977151124</t>
  </si>
  <si>
    <t>2*0,3 "VZT zař.6 prostupy stropem</t>
  </si>
  <si>
    <t>977151126</t>
  </si>
  <si>
    <t>Jádrové vrty diamantovými korunkami do stavebních materiálů (železobetonu, betonu, cihel, obkladů, dlažeb, kamene) průměru přes 200 do 225 mm</t>
  </si>
  <si>
    <t>-1038459334</t>
  </si>
  <si>
    <t>https://podminky.urs.cz/item/CS_URS_2025_01/977151126</t>
  </si>
  <si>
    <t xml:space="preserve">1,55+2*0,3+1,3+1,0 "VZT zař. 3 prostup z M 01. do 0.2, vstupy do komínu v M 0.03+0.4 a z M 0.21 do 0.15 a  0.27</t>
  </si>
  <si>
    <t>977151127</t>
  </si>
  <si>
    <t>Jádrové vrty diamantovými korunkami do stavebních materiálů (železobetonu, betonu, cihel, obkladů, dlažeb, kamene) průměru přes 225 do 250 mm</t>
  </si>
  <si>
    <t>2003745178</t>
  </si>
  <si>
    <t>https://podminky.urs.cz/item/CS_URS_2025_01/977151127</t>
  </si>
  <si>
    <t>977151128</t>
  </si>
  <si>
    <t>Jádrové vrty diamantovými korunkami do stavebních materiálů (železobetonu, betonu, cihel, obkladů, dlažeb, kamene) průměru přes 250 do 300 mm</t>
  </si>
  <si>
    <t>543932418</t>
  </si>
  <si>
    <t>https://podminky.urs.cz/item/CS_URS_2025_01/977151128</t>
  </si>
  <si>
    <t>0,3+0,5 "VZT zař.6 prostupy stěnou a stropem</t>
  </si>
  <si>
    <t xml:space="preserve">1,95+1,8+0,3+1,3+1,0 "VZT zař.3 prostupy z M 0.10 do 0.20 a 0.22, z M 0.21 do 0.15 a  0.27</t>
  </si>
  <si>
    <t>977151129</t>
  </si>
  <si>
    <t>Jádrové vrty diamantovými korunkami do stavebních materiálů (železobetonu, betonu, cihel, obkladů, dlažeb, kamene) průměru přes 300 do 350 mm</t>
  </si>
  <si>
    <t>1273311863</t>
  </si>
  <si>
    <t>https://podminky.urs.cz/item/CS_URS_2025_01/977151129</t>
  </si>
  <si>
    <t>2*2,0 "VZT zař. 3 prostupy na fasádu</t>
  </si>
  <si>
    <t>-10151439</t>
  </si>
  <si>
    <t>(4,107+0,174)*0,6 "přesun shozem 60%</t>
  </si>
  <si>
    <t>-55624463</t>
  </si>
  <si>
    <t>4,281-2,569 "přesun z 1. PP</t>
  </si>
  <si>
    <t>-1828730549</t>
  </si>
  <si>
    <t>782826488</t>
  </si>
  <si>
    <t>4,281*6 'Přepočtené koeficientem množství</t>
  </si>
  <si>
    <t>-229594096</t>
  </si>
  <si>
    <t>4,281/2 "50%</t>
  </si>
  <si>
    <t>-342804598</t>
  </si>
  <si>
    <t>1162857557</t>
  </si>
  <si>
    <t>751111812</t>
  </si>
  <si>
    <t>Demontáž ventilátoru axiálního nízkotlakého kruhové potrubí, průměru přes 200 do 400 mm</t>
  </si>
  <si>
    <t>-164348944</t>
  </si>
  <si>
    <t>https://podminky.urs.cz/item/CS_URS_2025_01/751111812</t>
  </si>
  <si>
    <t>2+4 "velký sál výměna za poz. 1.01, 1.02</t>
  </si>
  <si>
    <t>-425556314</t>
  </si>
  <si>
    <t>714061124</t>
  </si>
  <si>
    <t>751398814</t>
  </si>
  <si>
    <t>Demontáž ostatních zařízení větrací mřížky z kruhového potrubí, průměru přes 300 do 400 mm</t>
  </si>
  <si>
    <t>1773462435</t>
  </si>
  <si>
    <t>https://podminky.urs.cz/item/CS_URS_2025_01/751398814</t>
  </si>
  <si>
    <t>751398842</t>
  </si>
  <si>
    <t>Demontáž ostatních zařízení protidešťové žaluzie nebo žaluziové klapky z kruhového potrubí, průměru přes 300 do 400 mm</t>
  </si>
  <si>
    <t>362703700</t>
  </si>
  <si>
    <t>https://podminky.urs.cz/item/CS_URS_2025_01/751398842</t>
  </si>
  <si>
    <t>2 "velký sál výměna za poz. 1.03</t>
  </si>
  <si>
    <t>-1700118566</t>
  </si>
  <si>
    <t>3,5 "M 1.23</t>
  </si>
  <si>
    <t>751511816</t>
  </si>
  <si>
    <t>Demontáž potrubí plechového skupiny I kruhového s přírubou nebo bez příruby tloušťky plechu 0,6 mm, průměru přes 200 do 300 mm</t>
  </si>
  <si>
    <t>-535662204</t>
  </si>
  <si>
    <t>https://podminky.urs.cz/item/CS_URS_2025_01/751511816</t>
  </si>
  <si>
    <t>5 "M 1.23</t>
  </si>
  <si>
    <t>SO 01</t>
  </si>
  <si>
    <t>Objekt A</t>
  </si>
  <si>
    <t>Zařízení 1</t>
  </si>
  <si>
    <t>větrání sálu, balkonu a jeviště (obnovení stávajícího větrání)</t>
  </si>
  <si>
    <t>751111133</t>
  </si>
  <si>
    <t>Montáž ventilátoru axiálního nízkotlakého potrubního základního, průměru přes 300 do 400 mm</t>
  </si>
  <si>
    <t>-777817687</t>
  </si>
  <si>
    <t>Poznámka k položce:_x000d_
Umístění ve zdi pod stropem v 1.NP (půdorys 1.NP)</t>
  </si>
  <si>
    <t>1.01</t>
  </si>
  <si>
    <t xml:space="preserve">Úsporný potrubní axiální ventilátor pr. 315 (2500 m3/h, 50 Pa)  ; Pel jm= 0,17kW, 230V, 50Hz, I= 1,1A</t>
  </si>
  <si>
    <t>-1482105709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</si>
  <si>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CO2. vč. montážní konzoly.</t>
  </si>
  <si>
    <t>751111134</t>
  </si>
  <si>
    <t>Montáž ventilátoru axiálního nízkotlakého potrubního základního, průměru přes 400 do 500 mm</t>
  </si>
  <si>
    <t>-1191027849</t>
  </si>
  <si>
    <t xml:space="preserve">Poznámka k položce:_x000d_
Umístění ve stropě sálu  v 2.NP (půdorys 2.NP)</t>
  </si>
  <si>
    <t>1.02</t>
  </si>
  <si>
    <t xml:space="preserve">Úsporný potrubní axiální ventilátor pr. 400 (4000 m3/h, 70 Pa)  ; Pel jm= 0,33kW, 230V, 50Hz, I= 1,4A</t>
  </si>
  <si>
    <t>-302328585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</si>
  <si>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teploty. vč. montážní konzoly.</t>
  </si>
  <si>
    <t>751398022</t>
  </si>
  <si>
    <t>Montáž ostatních zařízení větrací mřížky stěnové, průřezu přes 0,04 do 0,100 m2</t>
  </si>
  <si>
    <t>-2005333334</t>
  </si>
  <si>
    <t>https://podminky.urs.cz/item/CS_URS_2025_01/751398022</t>
  </si>
  <si>
    <t>Poznámka k položce:_x000d_
Umístění před/za ventilátorem jako krytí motoru (půdorys 1.NP)</t>
  </si>
  <si>
    <t>1.04</t>
  </si>
  <si>
    <t>Krycí mřížka pr. 315</t>
  </si>
  <si>
    <t>-644343438</t>
  </si>
  <si>
    <t>Poznámka k položce:_x000d_
Kruhová mřížka z tahokovu</t>
  </si>
  <si>
    <t>1.05</t>
  </si>
  <si>
    <t>Krycí mřížka pr. 400</t>
  </si>
  <si>
    <t>-209653040</t>
  </si>
  <si>
    <t>751398042</t>
  </si>
  <si>
    <t>Montáž ostatních zařízení protidešťové žaluzie nebo žaluziové klapky na kruhové potrubí, průměru přes 300 do 400 mm</t>
  </si>
  <si>
    <t>1050522627</t>
  </si>
  <si>
    <t>Poznámka k položce:_x000d_
Umístění na fasádě objektu (půdorys 1.NP)</t>
  </si>
  <si>
    <t>1.03</t>
  </si>
  <si>
    <t>Žaluziová klapka elektricky ovládáná pr. 315</t>
  </si>
  <si>
    <t>-921346204</t>
  </si>
  <si>
    <t>Poznámka k položce:_x000d_
Ovládací servomotor 230V/ 50Hz, bez napětí zavřená (pomocí pružin), trvale pod napětím otevřená, max. rychlost 10m/s</t>
  </si>
  <si>
    <t>75151-5013</t>
  </si>
  <si>
    <t>Montáž požární klapky</t>
  </si>
  <si>
    <t>1955669670</t>
  </si>
  <si>
    <t>Poznámka k položce:_x000d_
Umístění v zakrytí odtahových ventilátorů v prostoru krovu (půdorys 2.NP)</t>
  </si>
  <si>
    <t>1.06</t>
  </si>
  <si>
    <t>Požární lamelová klapka 800x400 - EI45 se servo 24V a ovládáním přes EPS</t>
  </si>
  <si>
    <t>-613931638</t>
  </si>
  <si>
    <t xml:space="preserve">Poznámka k položce:_x000d_
Požární lamelová klapka do zdi tl. 150  s požární odolností  45minut se servopohonem BF-24T. U požárních klapek "napětí 24V AC, signalizace otevřené klapky".  Požární klapku opatřit požární ucpávkou. + napojení na EPS</t>
  </si>
  <si>
    <t>Zařízení 2</t>
  </si>
  <si>
    <t>větrání nahrávací studio, zvukaři</t>
  </si>
  <si>
    <t>713411122</t>
  </si>
  <si>
    <t>Montáž izolace tepelné potrubí a ohybů pásy nebo rohožemi s povrchovou úpravou hliníkovou fólií připevněnými ocelovým drátem potrubí dvouvrstvá</t>
  </si>
  <si>
    <t>-1948880953</t>
  </si>
  <si>
    <t>https://podminky.urs.cz/item/CS_URS_2025_01/713411122</t>
  </si>
  <si>
    <t xml:space="preserve">Poznámka k položce:_x000d_
Umístění na rozvodech pod stropem v prostoru velínu v 1.NP a 2. NP  (půdorys 1.NP)</t>
  </si>
  <si>
    <t>63152023-1</t>
  </si>
  <si>
    <t>rohož izolační z minerální vlny pro technickou izolaci s Al folií 66kg/m3 max. teplota do 400°C tl 40mm</t>
  </si>
  <si>
    <t>-91824136</t>
  </si>
  <si>
    <t>63152099M</t>
  </si>
  <si>
    <t xml:space="preserve">Požární izolace -  požárně izolovat na EI 45/DP1, požární odolnost zevnitř ven  (i › o) typ B - tl. 60 mm - potrubí v prostoru krovu</t>
  </si>
  <si>
    <t>-1061795411</t>
  </si>
  <si>
    <t>751311092</t>
  </si>
  <si>
    <t>Montáž vyústi čtyřhranné do čtyřhranného potrubí, průřezu přes 0,040 do 0,080 m2</t>
  </si>
  <si>
    <t>-605840086</t>
  </si>
  <si>
    <t>https://podminky.urs.cz/item/CS_URS_2025_01/751311092</t>
  </si>
  <si>
    <t>Poznámka k položce:_x000d_
Umístění ve velínu nahrávacího studia v 1.NP (půdorys 1.NP)</t>
  </si>
  <si>
    <t>2.10</t>
  </si>
  <si>
    <t>Vyústka přívodní dvouřadá 400x150 s regulací R2</t>
  </si>
  <si>
    <t>1115723460</t>
  </si>
  <si>
    <t>Poznámka k položce:_x000d_
Komfortní jednořadá vyústka s nastavitelnými listy s roztečí 20mm z Al Profilu s transapretním eloxem, vč. upevňovacího rámečku</t>
  </si>
  <si>
    <t>2.11</t>
  </si>
  <si>
    <t>Vyústka odvodní jednořadá 400x150 s regulací R1</t>
  </si>
  <si>
    <t>-1884241545</t>
  </si>
  <si>
    <t>751311095</t>
  </si>
  <si>
    <t>Montáž vyústi čtyřhranné do čtyřhranného potrubí, průřezu přes 0,200 do 0,250 m2</t>
  </si>
  <si>
    <t>-1255822715</t>
  </si>
  <si>
    <t>https://podminky.urs.cz/item/CS_URS_2025_01/751311095</t>
  </si>
  <si>
    <t>Poznámka k položce:_x000d_
Umístění v nahrávacím studiu v 1.NP (půdorys 1.NP)</t>
  </si>
  <si>
    <t>2.12</t>
  </si>
  <si>
    <t>Vyústka odvodní jednořadá 800x300 s regulací R1</t>
  </si>
  <si>
    <t>-463317934</t>
  </si>
  <si>
    <t>751311096</t>
  </si>
  <si>
    <t>Montáž vyústi čtyřhranné do čtyřhranného potrubí, průřezu přes 0,250 m2</t>
  </si>
  <si>
    <t>-1851675527</t>
  </si>
  <si>
    <t>2.09</t>
  </si>
  <si>
    <t>Tryskový difuzor vzduchu pro instalaci do čtyřhrannkého potrubí velikost 1000, 4řadý, pro 500m3/h</t>
  </si>
  <si>
    <t>-1421517304</t>
  </si>
  <si>
    <t>Poznámka k položce:_x000d_
Difuzor z pozinkované oceli, přední deska s polymerními tryskami a zadní perforované vyrovnávací skříně proudění vzduchu, trysky nastavitelné 360°. RAL dle stavby</t>
  </si>
  <si>
    <t>751344121</t>
  </si>
  <si>
    <t>Montáž tlumičů hluku pro čtyřhranné potrubí, průřezu do 0,150 m2</t>
  </si>
  <si>
    <t>766824937</t>
  </si>
  <si>
    <t>https://podminky.urs.cz/item/CS_URS_2025_01/751344121</t>
  </si>
  <si>
    <t>Poznámka k položce:_x000d_
Umístění před a za VZT jednotkou v prostoru krovu (půdorys 2.NP)</t>
  </si>
  <si>
    <t>2.04</t>
  </si>
  <si>
    <t>Tlumič hluku 200x500, dl. 1000 sestavený z tlumící buňky 200x200x1000 (2ks)</t>
  </si>
  <si>
    <t>-2033456037</t>
  </si>
  <si>
    <t xml:space="preserve">Poznámka k položce:_x000d_
Buňkový tlumič hluku s kostrou z pozinkovaného plechu. Výplň z nehořlavého zvukově izolačního materiálu  krytého děrovaným plechem. Pro instalaci do čtyřhranného potrubí.</t>
  </si>
  <si>
    <t>2.05</t>
  </si>
  <si>
    <t>Tlumič hluku 200x400, dl. 1000 sestavený z tlumící buňky 200x200x1000 (2ks)</t>
  </si>
  <si>
    <t>-1332429816</t>
  </si>
  <si>
    <t>2.06</t>
  </si>
  <si>
    <t>Tlumič hluku 300x300, dl. 1000 sestavený z tlumící buňky 300x300x1000 (1ks)</t>
  </si>
  <si>
    <t>-1742870416</t>
  </si>
  <si>
    <t>751398051</t>
  </si>
  <si>
    <t>Montáž ostatních zařízení protidešťové žaluzie nebo žaluziové klapky na čtyřhranné potrubí, průřezu do 0,150 m2</t>
  </si>
  <si>
    <t>-46108076</t>
  </si>
  <si>
    <t>Poznámka k položce:_x000d_
Umístění v prostoru krovu v 2.NP (půdorys 2.NP)</t>
  </si>
  <si>
    <t>2.07</t>
  </si>
  <si>
    <t xml:space="preserve">Protidešťová žaluzie 355x355, komfortní provedení vč  síta</t>
  </si>
  <si>
    <t>-587136770</t>
  </si>
  <si>
    <t xml:space="preserve">Poznámka k položce:_x000d_
Protidešťová žaluzie komfortní  z ocelového  pozinkovaného plechu  včetně   síta  - RAL dle architekta a barvy fasády. Jednotlivé listy jsou upevněny do rámu žaluzie . Rám i listy jsou z pozinkovaného plechu. Rám žaluzie je vyroben z tenkostěných profilů 30÷50mm. U rozměrů širších 800 mm je uprostřed mezi listy  vložena příčka.</t>
  </si>
  <si>
    <t>751510042-1</t>
  </si>
  <si>
    <t>Montáž vzduchotechnické potrubí z pozinkovaného plechu kruhové, trouba spirálně vinutá bez příruby, průměru přes 100 do 200 mm</t>
  </si>
  <si>
    <t>1703470406</t>
  </si>
  <si>
    <t>42981099</t>
  </si>
  <si>
    <t>Potrubí Spiro pr. 160, 30% tvarovek, pozink. plech</t>
  </si>
  <si>
    <t>186478969</t>
  </si>
  <si>
    <t>Poznámka k položce:_x000d_
Potrubí bude zhotoveno ve třídě těsnosti ATC 2 (původní těsnost D)</t>
  </si>
  <si>
    <t>751510043-1</t>
  </si>
  <si>
    <t>Montáž vzduchotechnické potrubí z pozinkovaného plechu kruhové, trouba spirálně vinutá bez příruby, průměru přes 200 do 300 mm</t>
  </si>
  <si>
    <t>299591266</t>
  </si>
  <si>
    <t>42981104</t>
  </si>
  <si>
    <t>Potrubí Spiro pr. 280</t>
  </si>
  <si>
    <t>116692447</t>
  </si>
  <si>
    <t>751510044-1</t>
  </si>
  <si>
    <t>Montáž vzduchotechnické potrubí z pozinkovaného plechu kruhové, trouba spirálně vinutá bez příruby, průměru přes 300 do 400 mm</t>
  </si>
  <si>
    <t>-1635109997</t>
  </si>
  <si>
    <t>42981106</t>
  </si>
  <si>
    <t>Potrubí Spiro pr. 315</t>
  </si>
  <si>
    <t>1447808472</t>
  </si>
  <si>
    <t>751511021</t>
  </si>
  <si>
    <t>Montáž potrubí plechového skupiny I čtyřhranného s přírubou tloušťky plechu 0,8 mm, průřezu do 0,13 m2</t>
  </si>
  <si>
    <t>-1969637768</t>
  </si>
  <si>
    <t>https://podminky.urs.cz/item/CS_URS_2025_01/751511021</t>
  </si>
  <si>
    <t>42982104</t>
  </si>
  <si>
    <t>Čtyřhranné potrubí sk. I, pozink, do obvodu 1050, 50% tvarovek</t>
  </si>
  <si>
    <t>1638651980</t>
  </si>
  <si>
    <t>Poznámka k položce:_x000d_
Potrubí bude zhotoveno ve třídě těsnosti ATC 3 (původní těsnost D)</t>
  </si>
  <si>
    <t>751511022</t>
  </si>
  <si>
    <t>Montáž potrubí plechového skupiny I čtyřhranného s přírubou tloušťky plechu 0,8 mm, průřezu přes 0,13 do 0,28 m2</t>
  </si>
  <si>
    <t>1671221552</t>
  </si>
  <si>
    <t>https://podminky.urs.cz/item/CS_URS_2025_01/751511022</t>
  </si>
  <si>
    <t>42982106</t>
  </si>
  <si>
    <t>Čtyřhranné potrubí sk. I, pozink, do obvodu 1500, 30% tvarovek</t>
  </si>
  <si>
    <t>1975476798</t>
  </si>
  <si>
    <t>751511023</t>
  </si>
  <si>
    <t>Montáž potrubí plechového skupiny I čtyřhranného s přírubou tloušťky plechu 0,8 mm, průřezu přes 0,28 do 0,50 m2</t>
  </si>
  <si>
    <t>-1601906863</t>
  </si>
  <si>
    <t>https://podminky.urs.cz/item/CS_URS_2025_01/751511023</t>
  </si>
  <si>
    <t>42982110</t>
  </si>
  <si>
    <t>Čtyřhranné potrubí sk. I, pozink, do obvodu 2630, 50% tvarovek</t>
  </si>
  <si>
    <t>958226564</t>
  </si>
  <si>
    <t>751514762</t>
  </si>
  <si>
    <t>Montáž protidešťové stříšky nebo výfukové hlavice do plechového potrubí kruhové s přírubou, průměru přes 100 do 200 mm</t>
  </si>
  <si>
    <t>-198079127</t>
  </si>
  <si>
    <t>Poznámka k položce:_x000d_
Umístění na střeše objektu (půdorys střechy)</t>
  </si>
  <si>
    <t>2.08</t>
  </si>
  <si>
    <t>Střešní ventilační hlavice pr. 280</t>
  </si>
  <si>
    <t>1039845987</t>
  </si>
  <si>
    <t>Poznámka k položce:_x000d_
Hlavice z pozinkovaného plechu s ochranou proti zatékání</t>
  </si>
  <si>
    <t>751514862</t>
  </si>
  <si>
    <t>Montáž regulační nebo měřící clony do plechového potrubí kruhové s přírubou, průměru přes 100 do 200 mm</t>
  </si>
  <si>
    <t>-1511885738</t>
  </si>
  <si>
    <t>2.13</t>
  </si>
  <si>
    <t>Omezovací regulátor průtoku vzduchu pr. 160</t>
  </si>
  <si>
    <t>1266268073</t>
  </si>
  <si>
    <t>Poznámka k položce:_x000d_
Kruhový, mechanický samočinný regulátor průtoku vzduchu pro vložení do potrubí, pro vyvážení konstantních průtoků vzduchu ve větracích zařízeních. Přesné nastavení průtoku vzduchu pomocí stupnice.</t>
  </si>
  <si>
    <t>751515013</t>
  </si>
  <si>
    <t>Montáž protipožární klapky do plechového potrubí čtyřhranné do stěny s přírubou, průřezu přes 0,070 do 0,140 m2</t>
  </si>
  <si>
    <t>-1095365174</t>
  </si>
  <si>
    <t>2.02</t>
  </si>
  <si>
    <t>Požární klapka 300x300 - EI45 se servopohonem 24V a ovládáním přes EPS</t>
  </si>
  <si>
    <t>-916615012</t>
  </si>
  <si>
    <t>2.03</t>
  </si>
  <si>
    <t>Požární klapka 250x250 - EI45 se servopohonem 24V a ovládáním přes EPS</t>
  </si>
  <si>
    <t>1361869634</t>
  </si>
  <si>
    <t xml:space="preserve">Poznámka k položce:_x000d_
Požární klapka do čtyřhranného potrubí  s požární odolností  45minut se servopohonem BF-24T. U požárních klapek "napětí 24V AC, signalizace otevřené klapky".  Požární klapku opatřit požární ucpávkou. + napojení na EPS</t>
  </si>
  <si>
    <t>751611122</t>
  </si>
  <si>
    <t>Montáž vzduchotechnické jednotky s rekuperací tepla centrální podstropní s výměnou vzduchu přes 1000 do 4500 m3/h</t>
  </si>
  <si>
    <t>-2053908259</t>
  </si>
  <si>
    <t>2.01</t>
  </si>
  <si>
    <t xml:space="preserve">Vzduchotechnická jednotka, vnitřní horizontální podlahové provedení, vč. příslušenství (pružné manžety - spojky, sifony s podtl. uzávěrem. Akustický výkon na plášti jednotky 67dB(A). Servisní vypínač.  Hmotnost jednotky max. 320kg. Parametry dle EN-13053 02/2012  Erp (EU) č.:1253 / 2014 (2018).</t>
  </si>
  <si>
    <t>56183025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</si>
  <si>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5,0kW (Qt skut 3,6 kW), ventilátor s EC motorem (V= 1200 m3/h, pext=350Pa), Peljm =  0,49kW, 230V, 50Hz, 2,1A, pružná manžeta._x000d_
Odvod vzduchu : pružná manžeta, klapka se servopohonem, filtr M5, deskový výměník ZZT se směšovací klapkou, ventilátor s EC motorem (V= 1000 m3/h, pext=350Pa), Peljm = 0,43kW, 230V, 50Hz, 1,9A, pružná manžeta. _x000d_
VZT jednotka bude vybavena  kompletně integrovanou MaR s řídící jednotkou Digireg M1-Vx pro instalaci na zeď, včetně veškerých čidel, servomotorů a vnitřní kabeláže. Dálkový ovladač umístěný ve větraném prostoru (velín) vč. prokabelování. Dodavatel VZT  provede propojení s M+R (nadřazený pomocí Modbus) a zprovoznění VZT jednotky společně s MaR a odbornou firmou.</t>
  </si>
  <si>
    <t>75199-01</t>
  </si>
  <si>
    <t>Startpack - nastavení, oživení a spuštění VZT jednotky</t>
  </si>
  <si>
    <t>399454910</t>
  </si>
  <si>
    <t>75199-02</t>
  </si>
  <si>
    <t>Montáž čidla kouře a propojení</t>
  </si>
  <si>
    <t>1982366673</t>
  </si>
  <si>
    <t>Poznámka k položce:_x000d_
Umístění v nasávacím potrubí VZT jednotky</t>
  </si>
  <si>
    <t>2.01a</t>
  </si>
  <si>
    <t xml:space="preserve">Čidlo kouře do nasávacího potrubí vč. transformátoru pro kouř. Čidlo (24V) a  potřebné kabeláže</t>
  </si>
  <si>
    <t>1425393270</t>
  </si>
  <si>
    <t>Poznámka k položce:_x000d_
Zavřeno - VZT běží, otevřeno - čidlo hlásí kouř a jednotka se vypíná</t>
  </si>
  <si>
    <t>Zařízení 3</t>
  </si>
  <si>
    <t>komerce, návštěvníci 1.PP</t>
  </si>
  <si>
    <t>-2031045443</t>
  </si>
  <si>
    <t>Poznámka k položce:_x000d_
Umístění v prostoru suterénu v 1.PP (půdorys 1.PP)</t>
  </si>
  <si>
    <t>63152099M.1</t>
  </si>
  <si>
    <t>1826079009</t>
  </si>
  <si>
    <t>751311091</t>
  </si>
  <si>
    <t>Montáž vyústi čtyřhranné do čtyřhranného potrubí, průřezu do 0,040 m2</t>
  </si>
  <si>
    <t>-1495318207</t>
  </si>
  <si>
    <t>https://podminky.urs.cz/item/CS_URS_2025_01/751311091</t>
  </si>
  <si>
    <t>3.11</t>
  </si>
  <si>
    <t>Vyústka přívodní dvouřadá 200x200 s regulací R2</t>
  </si>
  <si>
    <t>460649489</t>
  </si>
  <si>
    <t>Poznámka k položce:_x000d_
Komfortní dvouřadá vyústka s nastavitelnými listy s roztečí 20mm z Al Profilu s transapretním eloxem, vč. upevňovacího rámečku</t>
  </si>
  <si>
    <t>751311093</t>
  </si>
  <si>
    <t>Montáž vyústi čtyřhranné do čtyřhranného potrubí, průřezu přes 0,080 do 0,150 m2</t>
  </si>
  <si>
    <t>-1606454345</t>
  </si>
  <si>
    <t>https://podminky.urs.cz/item/CS_URS_2025_01/751311093</t>
  </si>
  <si>
    <t>3.12</t>
  </si>
  <si>
    <t>Vyústka odvodní jednořadá 600x200 s regulací R1</t>
  </si>
  <si>
    <t>-1081488260</t>
  </si>
  <si>
    <t>283013245</t>
  </si>
  <si>
    <t>3.10</t>
  </si>
  <si>
    <t>Vyústka přívodní dvouřadá 600x400 s regulací R2</t>
  </si>
  <si>
    <t>2021867136</t>
  </si>
  <si>
    <t>751322012</t>
  </si>
  <si>
    <t>Montáž talířových ventilů, anemostatů, dýz talířového ventilu, průměru přes 100 do 200 mm</t>
  </si>
  <si>
    <t>1056019537</t>
  </si>
  <si>
    <t>https://podminky.urs.cz/item/CS_URS_2025_01/751322012</t>
  </si>
  <si>
    <t>Poznámka k položce:_x000d_
Umístění na potrubí v prostoru šatny v 1.PP (půdorys 1.PP)</t>
  </si>
  <si>
    <t>3.13</t>
  </si>
  <si>
    <t>Plastový ventil univerzální pr. 160</t>
  </si>
  <si>
    <t>-1724136711</t>
  </si>
  <si>
    <t>Poznámka k položce:_x000d_
Univerzální plastový ventil s nastavitelnými regulačními listy pro regulaci průtoku a směru proudu vzduchu vč. vložky pro instalaci do SDK podhledu.</t>
  </si>
  <si>
    <t>3.14</t>
  </si>
  <si>
    <t>Plastový ventil univerzální pr. 125</t>
  </si>
  <si>
    <t>2070752466</t>
  </si>
  <si>
    <t>3.15</t>
  </si>
  <si>
    <t>Plastový ventil univerzální pr. 100</t>
  </si>
  <si>
    <t>-1645522197</t>
  </si>
  <si>
    <t>751344122</t>
  </si>
  <si>
    <t>Montáž tlumičů hluku pro čtyřhranné potrubí, průřezu přes 0,150 do 0,300 m2</t>
  </si>
  <si>
    <t>495615369</t>
  </si>
  <si>
    <t>https://podminky.urs.cz/item/CS_URS_2025_01/751344122</t>
  </si>
  <si>
    <t>Poznámka k položce:_x000d_
Umístění před a za VZT jednotkou v prostoru krovuinstalačním tunelu 1.PP (půdorys 1.P)</t>
  </si>
  <si>
    <t>3.07</t>
  </si>
  <si>
    <t>Tlumič hluku 500x300, dl.1000 sestavený z tlumící buňky 250x300x1000 (2ks)</t>
  </si>
  <si>
    <t>188303329</t>
  </si>
  <si>
    <t>3.08</t>
  </si>
  <si>
    <t>Tlumič hluku 500x300, dl.1500 sestavený z tlumící buňky 250x300x1200 (2ks)</t>
  </si>
  <si>
    <t>198388970</t>
  </si>
  <si>
    <t>751398052</t>
  </si>
  <si>
    <t>Montáž ostatních zařízení protidešťové žaluzie nebo žaluziové klapky na čtyřhranné potrubí, průřezu přes 0,150 do 0,300 m2</t>
  </si>
  <si>
    <t>-1141068686</t>
  </si>
  <si>
    <t>https://podminky.urs.cz/item/CS_URS_2025_01/751398052</t>
  </si>
  <si>
    <t>Poznámka k položce:_x000d_
Umístění na fasádě 1.PP (půdorys 1.PP)</t>
  </si>
  <si>
    <t>3.09</t>
  </si>
  <si>
    <t xml:space="preserve">Protidešťová žaluzie 600x450, komfortní provedení vč  síta</t>
  </si>
  <si>
    <t>-1214791848</t>
  </si>
  <si>
    <t xml:space="preserve">Poznámka k položce:_x000d_
Mřížka / protidešťová žaluzie komfortní  z ocelového  pozinkovaného plechu  včetně   síta  - RAL dle architekta a barvy fasády.</t>
  </si>
  <si>
    <t>-1407431001</t>
  </si>
  <si>
    <t>42981010</t>
  </si>
  <si>
    <t>Potrubí Spiro pr. 100, 10% tvarovek, pozink. plech</t>
  </si>
  <si>
    <t>1196082593</t>
  </si>
  <si>
    <t>42981097</t>
  </si>
  <si>
    <t>Potrubí Spiro pr. 125, 20% tvarovek, pozink. plech</t>
  </si>
  <si>
    <t>-1968851771</t>
  </si>
  <si>
    <t>42981099A</t>
  </si>
  <si>
    <t>Potrubí Spiro pr. 160, 20% tvarovek, pozink. plech</t>
  </si>
  <si>
    <t>1891493175</t>
  </si>
  <si>
    <t>994975729</t>
  </si>
  <si>
    <t>42981015</t>
  </si>
  <si>
    <t>Potrubí Spiro pr. 200, 30% tvarovek, pozink. plech</t>
  </si>
  <si>
    <t>-916071361</t>
  </si>
  <si>
    <t>42981102</t>
  </si>
  <si>
    <t>Potrubí Spiro pr. 225, 20% tvarovek, pozink. plech</t>
  </si>
  <si>
    <t>504956610</t>
  </si>
  <si>
    <t>42981103</t>
  </si>
  <si>
    <t>Potrubí Spiro pr. 250, 30% tvarovek, pozink. plech</t>
  </si>
  <si>
    <t>153784908</t>
  </si>
  <si>
    <t>669223595</t>
  </si>
  <si>
    <t>42981106A</t>
  </si>
  <si>
    <t>Potrubí Spiro pr. 315, 30% tvarovek, pozink. plech</t>
  </si>
  <si>
    <t>1930720406</t>
  </si>
  <si>
    <t>42981107</t>
  </si>
  <si>
    <t>Potrubí Spiro pr. 355, 20% tvarovek, pozink. plech</t>
  </si>
  <si>
    <t>978662396</t>
  </si>
  <si>
    <t>42981022</t>
  </si>
  <si>
    <t>Potrubí Spiro pr. 400</t>
  </si>
  <si>
    <t>593415202</t>
  </si>
  <si>
    <t>-1155804611</t>
  </si>
  <si>
    <t>42982104A</t>
  </si>
  <si>
    <t>Čtyřhranné potrubí sk. I, pozink, do obvodu 1050, 90% tvarovek</t>
  </si>
  <si>
    <t>-477870510</t>
  </si>
  <si>
    <t xml:space="preserve">Poznámka k položce:_x000d_
Potrubí bude zhotoveno ve třídě těsnosti ATC 3 (původní těsnost C)_x000d_
</t>
  </si>
  <si>
    <t>-662750135</t>
  </si>
  <si>
    <t>42982106A</t>
  </si>
  <si>
    <t>Čtyřhranné potrubí sk. I, pozink, do obvodu 1500, 80% tvarovek</t>
  </si>
  <si>
    <t>691934213</t>
  </si>
  <si>
    <t>42982106B</t>
  </si>
  <si>
    <t>Čtyřhranné potrubí sk. I, pozink, do obvodu 1890, 40% tvarovek</t>
  </si>
  <si>
    <t>728281039</t>
  </si>
  <si>
    <t>466398064</t>
  </si>
  <si>
    <t>42982110A</t>
  </si>
  <si>
    <t>Čtyřhranné potrubí sk. I, pozink, do obvodu 2630, 80% tvarovek</t>
  </si>
  <si>
    <t>-1565955191</t>
  </si>
  <si>
    <t>Poznámka k položce:_x000d_
Potrubí bude zhotoveno ve třídě těsnosti ATC 3 (původní těsnost C)</t>
  </si>
  <si>
    <t>751514611</t>
  </si>
  <si>
    <t>Montáž škrtící klapky nebo zpětné klapky do plechového potrubí čtyřhranné s přírubou, průřezu do 0,035 m2</t>
  </si>
  <si>
    <t>-1643735275</t>
  </si>
  <si>
    <t>https://podminky.urs.cz/item/CS_URS_2025_01/751514611</t>
  </si>
  <si>
    <t>Poznámka k položce:_x000d_
Umístění v potrubí do komínového sopouchu v prostorách komercí (půdorys 1.PP)</t>
  </si>
  <si>
    <t>3.17</t>
  </si>
  <si>
    <t>Zpětná klapka těsná vsuvná pr. 200</t>
  </si>
  <si>
    <t>-11071067</t>
  </si>
  <si>
    <t>Poznámka k položce:_x000d_
Zpětná klapka pro kruhové potrubí, z galvanizované oceli, provedení „motýlová“.</t>
  </si>
  <si>
    <t>751514863</t>
  </si>
  <si>
    <t>Montáž regulační nebo měřící clony do plechového potrubí kruhové s přírubou, průměru přes 200 do 300 mm</t>
  </si>
  <si>
    <t>251758809</t>
  </si>
  <si>
    <t>3.16</t>
  </si>
  <si>
    <t>Omezovací regulátor průtoku vzduchu pr. 250</t>
  </si>
  <si>
    <t>426772194</t>
  </si>
  <si>
    <t>751515013.1</t>
  </si>
  <si>
    <t>729242707</t>
  </si>
  <si>
    <t>3.02</t>
  </si>
  <si>
    <t>Požární klapka 355x300 - EI45 se servopohonem 24V a ovládáním přes EPS</t>
  </si>
  <si>
    <t>206039801</t>
  </si>
  <si>
    <t>751515063</t>
  </si>
  <si>
    <t>Montáž protipožární klapky do plechového potrubí kruhové do stěny bez příruby, průměru přes 200 do 300 mm</t>
  </si>
  <si>
    <t>-204153120</t>
  </si>
  <si>
    <t>Poznámka k položce:_x000d_
Umístění v instalačním tunelu v 1.PP (půdorys 1.PP)</t>
  </si>
  <si>
    <t>3.03</t>
  </si>
  <si>
    <t>Požární klapka pr. 250 - EI45 se servopohonem 24V a ovládáním přes EPS</t>
  </si>
  <si>
    <t>137738485</t>
  </si>
  <si>
    <t xml:space="preserve">Poznámka k položce:_x000d_
Požární klapka do kruhového potrubí  s požární odolností  45minut se servopohonem BF-24T. U požárních klapek "napětí 24V AC, signalizace otevřené klapky".  Požární klapku opatřit požární ucpávkou. + napojení na EPS</t>
  </si>
  <si>
    <t>3.04</t>
  </si>
  <si>
    <t>Požární klapka pr. 225 - EI45 se servopohonem 24V a ovládáním přes EPS</t>
  </si>
  <si>
    <t>-2137872549</t>
  </si>
  <si>
    <t>3.05</t>
  </si>
  <si>
    <t>Požární klapka pr. 200 - EI45 se servopohonem 24V a ovládáním přes EPS</t>
  </si>
  <si>
    <t>-1208080844</t>
  </si>
  <si>
    <t>3.06</t>
  </si>
  <si>
    <t>Požární klapka pr. 125 - EI45 se servopohonem 24V a ovládáním přes EPS</t>
  </si>
  <si>
    <t>620054614</t>
  </si>
  <si>
    <t>751611116</t>
  </si>
  <si>
    <t>Montáž vzduchotechnické jednotky s rekuperací tepla centrální stojaté s výměnou vzduchu přes 1000 do 5000 m3/h</t>
  </si>
  <si>
    <t>2055641666</t>
  </si>
  <si>
    <t>https://podminky.urs.cz/item/CS_URS_2025_01/751611116</t>
  </si>
  <si>
    <t>3.01</t>
  </si>
  <si>
    <t xml:space="preserve">Vzduchotechnická jednotka, vnitřní stojaté provedení s hrdly nahoru, vč. příslušenství (pružné manžety - spojky, sifony s podtl. uzávěrem. Akustický výkon na plášti jednotky 63 dB(A).  Servisní vypínač. Parametry dle EN-13053 02/2012  Erp (EU) č.:1253 / 2014 (2018).</t>
  </si>
  <si>
    <t>-887933789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</si>
  <si>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7,0kW (Qt skut 6,51 kW), ventilátor s EC motorem (V= 2000 m3/h, pext=400Pa), Peljm =  0,71kW, 400V, 50Hz, 1,0A, pružná manžeta._x000d_
Odvod vzduchu : pružná manžeta, klapka se servopohonem, filtr M5, deskový výměník ZZT se směšovací klapkou, ventilátor s EC motorem (V= 1600 m3/h, pext=400Pa), Peljm = 0,58kW, 230V, 50Hz, 0,8A, pružná manžeta._x000d_
VZT jednotka bude vybavena  kompletně integrovanou MaR s řídící jednotkou Digireg M1-Vx pro instalaci na zeď, včetně veškerých čidel, servomotorů a vnitřní kabeláže. Dálkový ovladač umístěný ve větraném prostoru vč. prokabelování. Dodavatel VZT  provede propojení s M+R (nadřazený pomocí Modbus) a zprovoznění VZT jednotky společně s MaR a odbornou firmou.</t>
  </si>
  <si>
    <t>-710903622</t>
  </si>
  <si>
    <t>-263108272</t>
  </si>
  <si>
    <t>3.01a</t>
  </si>
  <si>
    <t>1714030713</t>
  </si>
  <si>
    <t>Zařízení 4</t>
  </si>
  <si>
    <t>odvod vlhkosti přísálí</t>
  </si>
  <si>
    <t>751611110</t>
  </si>
  <si>
    <t>Montáž vzduchotechnické jednotky s rekuperací tepla centrální nástěnné s výměnou vzduchu do 300 m3/h</t>
  </si>
  <si>
    <t>1729808833</t>
  </si>
  <si>
    <t>https://podminky.urs.cz/item/CS_URS_2025_01/751611110</t>
  </si>
  <si>
    <t>Poznámka k položce:_x000d_
Umístění ve zdi či okenně do anglického dvorku 1.PP (půdorys 1.PP)</t>
  </si>
  <si>
    <t>4.01</t>
  </si>
  <si>
    <t xml:space="preserve">Malá větrací jednotka s regenerací tepla (účinnosst ZZT min. 93%). Max. průtok 60m/h3. Tubus jednotky pr. 160 pro instalaci do zdi tl stěny 250-500mm.  Akustický tlak  30 dB(A) ve 3m. Vč. vlastního čidla vlhkosti a dálkového ovladače.</t>
  </si>
  <si>
    <t>1286288150</t>
  </si>
  <si>
    <t>Zařízení 5</t>
  </si>
  <si>
    <t>keramická pec</t>
  </si>
  <si>
    <t>751122094</t>
  </si>
  <si>
    <t>Montáž ventilátoru radiálního nízkotlakého potrubního základního do kruhového potrubí, průměru přes 300 do 400 mm</t>
  </si>
  <si>
    <t>-848402247</t>
  </si>
  <si>
    <t>Poznámka k položce:_x000d_
Umístění v potrubí pod stropem v 1.NP (půdorys 1.NP)</t>
  </si>
  <si>
    <t>5.01</t>
  </si>
  <si>
    <t xml:space="preserve">Úsporný potrubní radiální ventilátor do kruhového potrubí  pr. 315 (1200 m3/h, 180 Pa)  ; Pel jm= 0,18kW, 230/400V, 50Hz, I= 1,20A</t>
  </si>
  <si>
    <t>60750254</t>
  </si>
  <si>
    <t xml:space="preserve">Poznámka k položce:_x000d_
Skříň ventilátoru z ocelového plechu, opatřeným čenrým polyesterovým lakem. Oběžné kolo s dozadu zahnutými lopatkami, nalisované na vnější rotor motoru. EC motor s tepelnou a elektronickou ochranou proti přetížení, ložiska s tukovou náplní, třída izolace B, krytí IP44. Regulace analogovým řídícím signálem 0-10V od čidla teploty.  Vč. montážní konzole a montážních spojek</t>
  </si>
  <si>
    <t>751344114</t>
  </si>
  <si>
    <t>Montáž tlumičů hluku pro kruhové potrubí, průměru přes 300 do 400 mm</t>
  </si>
  <si>
    <t>306163850</t>
  </si>
  <si>
    <t>https://podminky.urs.cz/item/CS_URS_2025_01/751344114</t>
  </si>
  <si>
    <t>Poznámka k položce:_x000d_
Umístění v odvodním potrubí potrubí (půdorys 1.NP)</t>
  </si>
  <si>
    <t>5.05</t>
  </si>
  <si>
    <t>Kruhový tlumič hluku pr. 315, dl. 600</t>
  </si>
  <si>
    <t>1991077660</t>
  </si>
  <si>
    <t>Poznámka k položce:_x000d_
Vnější plášť z galvanizovaného plechu, vnitřní plášť z perforovaného plechu, prostor mezi vyplněn minerální vlnou, z vnitřní strany netkaná textilie</t>
  </si>
  <si>
    <t>751377023</t>
  </si>
  <si>
    <t>Montáž odsávacích stropů, zákrytů odsávacího zákrytu (digestoř) průmyslového nástěnného, průřezu přes 1,5 do 2,0 m2</t>
  </si>
  <si>
    <t>-1630649246</t>
  </si>
  <si>
    <t>Poznámka k položce:_x000d_
Umístění nad keramickou pecí (půdorys 1.NP)</t>
  </si>
  <si>
    <t>5.04</t>
  </si>
  <si>
    <t>Akumulační odsávací zákryt nástěnný 1400x1200x450 pr. 315</t>
  </si>
  <si>
    <t>-259832990</t>
  </si>
  <si>
    <t>Poznámka k položce:_x000d_
Nerezový zákryt, bez odlučovačů tuku a osvětlení</t>
  </si>
  <si>
    <t>751398014</t>
  </si>
  <si>
    <t>Montáž ostatních zařízení větrací mřížky na kruhové potrubí, průměru přes 300 do 400 mm</t>
  </si>
  <si>
    <t>192948816</t>
  </si>
  <si>
    <t>https://podminky.urs.cz/item/CS_URS_2025_01/751398014</t>
  </si>
  <si>
    <t>Poznámka k položce:_x000d_
Umístění v přívodním potrubí potrubí (půdorys 1.NP)</t>
  </si>
  <si>
    <t>5.06</t>
  </si>
  <si>
    <t>-1716438395</t>
  </si>
  <si>
    <t>751510044-1.1</t>
  </si>
  <si>
    <t>-640817300</t>
  </si>
  <si>
    <t xml:space="preserve">Poznámka k položce:_x000d_
Umístění v  1.NP  pod stropem a stoupačka (půdorys 1.NP, řez)</t>
  </si>
  <si>
    <t>42981106B</t>
  </si>
  <si>
    <t>Potrubí Spiro pr. 315, 20% tvarovek, pozink. plech</t>
  </si>
  <si>
    <t>-1632515933</t>
  </si>
  <si>
    <t>751514681</t>
  </si>
  <si>
    <t>Montáž škrtící klapky nebo zpětné klapky do plechového potrubí kruhové bez příruby, průměru přes 300 do 400 mm</t>
  </si>
  <si>
    <t>-357236453</t>
  </si>
  <si>
    <t>https://podminky.urs.cz/item/CS_URS_2025_01/751514681</t>
  </si>
  <si>
    <t>Poznámka k položce:_x000d_
Umístění v potrubí přívod a odvodní potrubí (půdorys 1.NP)</t>
  </si>
  <si>
    <t>5.03</t>
  </si>
  <si>
    <t>Zpětná klapka těsná vsuvná pr. 315</t>
  </si>
  <si>
    <t>31652550</t>
  </si>
  <si>
    <t>751514764</t>
  </si>
  <si>
    <t>Montáž protidešťové stříšky nebo výfukové hlavice do plechového potrubí kruhové s přírubou, průměru přes 300 do 400 mm</t>
  </si>
  <si>
    <t>-1544470341</t>
  </si>
  <si>
    <t>https://podminky.urs.cz/item/CS_URS_2025_01/751514764</t>
  </si>
  <si>
    <t>5.02</t>
  </si>
  <si>
    <t>Střešní ventilační hlavice pr. 315</t>
  </si>
  <si>
    <t>2120366725</t>
  </si>
  <si>
    <t>Zařízení 6</t>
  </si>
  <si>
    <t>sociální zázemí 1.PP a 1.NP</t>
  </si>
  <si>
    <t>456518706</t>
  </si>
  <si>
    <t xml:space="preserve">Poznámka k položce:_x000d_
Umístění na potrubí pod stropem + stoupačka  (půdorys 1.PP a 1.NP)</t>
  </si>
  <si>
    <t>1479036686</t>
  </si>
  <si>
    <t>751133012</t>
  </si>
  <si>
    <t>Montáž ventilátoru diagonálního nízkotlakého potrubního nevýbušného, průměru přes 100 do 200 mm</t>
  </si>
  <si>
    <t>830116336</t>
  </si>
  <si>
    <t>https://podminky.urs.cz/item/CS_URS_2025_01/751133012</t>
  </si>
  <si>
    <t>Poznámka k položce:_x000d_
Umístění v podhledu (půdorys 1.PP a 1.NP)</t>
  </si>
  <si>
    <t>6.01</t>
  </si>
  <si>
    <t xml:space="preserve">Diagonální potrubní ventilátor pr. 200 (550 m3/h, 150 Pa)  ; Pel jm= 0,17kW, 230V, 50Hz, I= 0,50A, vč. spojovacích manžet</t>
  </si>
  <si>
    <t>1989702126</t>
  </si>
  <si>
    <t>6.02</t>
  </si>
  <si>
    <t xml:space="preserve">Diagonální potrubní ventilátor pr. 160 (250~350 m3/h, 100~150 Pa)  ; Pel jm= 0,05kW, 230V, 50Hz, I= 0,25, vč. spojovacích manžet</t>
  </si>
  <si>
    <t>666766317</t>
  </si>
  <si>
    <t>Poznámka k položce:_x000d_
Skříň ventilátoru se skládá z montážní lišty s dvěma hrdly a motoru, který je s hrdly spojen rychloupínacími sponami. Konstrukce umožňuje demontáž motorové části bez nutnosti odpojit potrubí. Střídavé motory, trojí vinutí.. Motor vybaven tepelnou pojistkou. Ložiska kuličková s tukovou náplní na dobu životnosti. Třída izolace F, krytí je IP 44.</t>
  </si>
  <si>
    <t>-1773482167</t>
  </si>
  <si>
    <t xml:space="preserve">Poznámka k položce:_x000d_
Umístění na potrubí pod stropem  (půdorys 1.PP a 1.NP)</t>
  </si>
  <si>
    <t>6.06</t>
  </si>
  <si>
    <t>Talířový ventil odvodní kovový pr. 160, vč. montážního rámečku</t>
  </si>
  <si>
    <t>711061541</t>
  </si>
  <si>
    <t>Poznámka k položce:_x000d_
Talířový ventil z ocelového plechu, RAL 9003, těsnění z pěnové hmoty, nastavení pomocí otáčení regulačního kužele, zajištěno kontramatkou.</t>
  </si>
  <si>
    <t>6.09</t>
  </si>
  <si>
    <t>Talířový ventil odvodní kovový pr. 125, vč. montážního rámečku</t>
  </si>
  <si>
    <t>1232327955</t>
  </si>
  <si>
    <t>6.10</t>
  </si>
  <si>
    <t>Talířový ventil odvodní kovový pr. 100, vč. montážního rámečku</t>
  </si>
  <si>
    <t>1386353006</t>
  </si>
  <si>
    <t>751344112</t>
  </si>
  <si>
    <t>Montáž tlumičů hluku pro kruhové potrubí, průměru přes 100 do 200 mm</t>
  </si>
  <si>
    <t>-1654812376</t>
  </si>
  <si>
    <t>https://podminky.urs.cz/item/CS_URS_2025_01/751344112</t>
  </si>
  <si>
    <t>6.07</t>
  </si>
  <si>
    <t>Kruhový tlumič hluku pr. 200, dl. 600</t>
  </si>
  <si>
    <t>-941692296</t>
  </si>
  <si>
    <t>751398012</t>
  </si>
  <si>
    <t>Montáž ostatních zařízení větrací mřížky na kruhové potrubí, průměru přes 100 do 200 mm</t>
  </si>
  <si>
    <t>-1655239984</t>
  </si>
  <si>
    <t>https://podminky.urs.cz/item/CS_URS_2025_01/751398012</t>
  </si>
  <si>
    <t>1877576095</t>
  </si>
  <si>
    <t>Poznámka k položce:_x000d_
Rám a lamely z plastu, lamely pevné</t>
  </si>
  <si>
    <t>514699341</t>
  </si>
  <si>
    <t>42981010A</t>
  </si>
  <si>
    <t>Potrubí Spiro pr. 100, 40% tvarovek, pozink. plech</t>
  </si>
  <si>
    <t>-88466252</t>
  </si>
  <si>
    <t>42981097A</t>
  </si>
  <si>
    <t>Potrubí Spiro pr. 125, 30% tvarovek, pozink. plech</t>
  </si>
  <si>
    <t>1334300658</t>
  </si>
  <si>
    <t>42981099B</t>
  </si>
  <si>
    <t>Potrubí Spiro pr. 160, 70% tvarovek, pozink. plech</t>
  </si>
  <si>
    <t>-1207057034</t>
  </si>
  <si>
    <t>-901255257</t>
  </si>
  <si>
    <t>640154882</t>
  </si>
  <si>
    <t>751514679</t>
  </si>
  <si>
    <t>Montáž škrtící klapky nebo zpětné klapky do plechového potrubí kruhové bez příruby, průměru přes 100 do 200 mm</t>
  </si>
  <si>
    <t>603034051</t>
  </si>
  <si>
    <t>https://podminky.urs.cz/item/CS_URS_2025_01/751514679</t>
  </si>
  <si>
    <t>6.03</t>
  </si>
  <si>
    <t>-1772607013</t>
  </si>
  <si>
    <t>6.04</t>
  </si>
  <si>
    <t>Zpětná klapka těsná vsuvná pr. 160</t>
  </si>
  <si>
    <t>762315740</t>
  </si>
  <si>
    <t>751514762.1</t>
  </si>
  <si>
    <t>1593185799</t>
  </si>
  <si>
    <t>6.05</t>
  </si>
  <si>
    <t>Střešní ventilační hlavice pr. 200</t>
  </si>
  <si>
    <t>1803782956</t>
  </si>
  <si>
    <t>751537112-1</t>
  </si>
  <si>
    <t>Montáž potrubí ohebného kruhového izolovaného minerální vatou z Al laminátu, průměru přes 100 do 200 mm</t>
  </si>
  <si>
    <t>1714800848</t>
  </si>
  <si>
    <t xml:space="preserve">Poznámka k položce:_x000d_
Umístění v podledu pod stropem  (půdorys 1.PP a 1.NP)</t>
  </si>
  <si>
    <t>42981634</t>
  </si>
  <si>
    <t>Ohebná hadice akusticky izolovaná, pr. 100</t>
  </si>
  <si>
    <t>-878954571</t>
  </si>
  <si>
    <t>Poznámka k položce:_x000d_
Ohebná Al laminátová hadice s tepelnou a hlukovou izolací z vrstvy minerální vaty tloušťky 25 mm, 16 kg/m3, parozábrana – zpevněný Al laminát Vnitřní hadice je perforovaná jako tlumič hluku.</t>
  </si>
  <si>
    <t>42981635</t>
  </si>
  <si>
    <t>Ohebná hadice akusticky izolovaná, pr. 127</t>
  </si>
  <si>
    <t>439200461</t>
  </si>
  <si>
    <t>Zařízení 7</t>
  </si>
  <si>
    <t>sociální zázemí 2.NP</t>
  </si>
  <si>
    <t>-121931367</t>
  </si>
  <si>
    <t xml:space="preserve">Poznámka k položce:_x000d_
Umístění na potrubí pod stropem + stoupačka  (půdorys 2.NP)</t>
  </si>
  <si>
    <t>-1082341134</t>
  </si>
  <si>
    <t>-284600104</t>
  </si>
  <si>
    <t>Poznámka k položce:_x000d_
Umístění v podhledu (půdorys 2.NP)</t>
  </si>
  <si>
    <t>7.01</t>
  </si>
  <si>
    <t xml:space="preserve">Diagonální potrubní ventilátor pr. 160 (400 m3/h, 120 Pa)  ; Pel jm= 0,05kW, 230V, 50Hz, I= 0,25, vč. spojovacích manžet</t>
  </si>
  <si>
    <t>601789802</t>
  </si>
  <si>
    <t>1489266744</t>
  </si>
  <si>
    <t>7.05</t>
  </si>
  <si>
    <t>1451335444</t>
  </si>
  <si>
    <t>7.06</t>
  </si>
  <si>
    <t>-701247218</t>
  </si>
  <si>
    <t>751344113</t>
  </si>
  <si>
    <t>Montáž tlumičů hluku pro kruhové potrubí, průměru přes 200 do 300 mm</t>
  </si>
  <si>
    <t>1465976246</t>
  </si>
  <si>
    <t>https://podminky.urs.cz/item/CS_URS_2025_01/751344113</t>
  </si>
  <si>
    <t>Poznámka k položce:_x000d_
Umístění v odvodním potrubí potrubí (půdorys 2.NP)</t>
  </si>
  <si>
    <t>7.04</t>
  </si>
  <si>
    <t>-82871798</t>
  </si>
  <si>
    <t>-1435605109</t>
  </si>
  <si>
    <t>1256581778</t>
  </si>
  <si>
    <t>-1698582007</t>
  </si>
  <si>
    <t>42981097B</t>
  </si>
  <si>
    <t>1514439838</t>
  </si>
  <si>
    <t>42981099C</t>
  </si>
  <si>
    <t>-1755956022</t>
  </si>
  <si>
    <t>-146244840</t>
  </si>
  <si>
    <t>42981015A</t>
  </si>
  <si>
    <t>-1219953217</t>
  </si>
  <si>
    <t>631160571</t>
  </si>
  <si>
    <t>7.02</t>
  </si>
  <si>
    <t>-2006241786</t>
  </si>
  <si>
    <t>751514762.2</t>
  </si>
  <si>
    <t>139396694</t>
  </si>
  <si>
    <t>7.03</t>
  </si>
  <si>
    <t>-399974423</t>
  </si>
  <si>
    <t>-1662480254</t>
  </si>
  <si>
    <t>42981634A</t>
  </si>
  <si>
    <t>1649722730</t>
  </si>
  <si>
    <t>42981635A</t>
  </si>
  <si>
    <t>Ohebná hadice akusticky izolovaná, pr. 125</t>
  </si>
  <si>
    <t>-1914194376</t>
  </si>
  <si>
    <t>Zařízení 8</t>
  </si>
  <si>
    <t>technické zázemí KGJ</t>
  </si>
  <si>
    <t>-106010115</t>
  </si>
  <si>
    <t xml:space="preserve">Poznámka k položce:_x000d_
Umístění na potrubí pod stropem + stoupačka  (půdorys 1.PP)</t>
  </si>
  <si>
    <t>1363543336</t>
  </si>
  <si>
    <t>-1796366576</t>
  </si>
  <si>
    <t xml:space="preserve">Poznámka k položce:_x000d_
Umístění ve stěně  1.PP (půdorys 1.PP)</t>
  </si>
  <si>
    <t>8.12</t>
  </si>
  <si>
    <t>Stěnová mřížka jednořadá pro čtyřhranné potrubí 500x200, hliník. Provedení</t>
  </si>
  <si>
    <t>-714276053</t>
  </si>
  <si>
    <t>Poznámka k položce:_x000d_
Stěnová mřížka z Al profilu s transparentním eloxem, rozteč lamel 12,5mm, natočení 0° bez regulace průtoku</t>
  </si>
  <si>
    <t>1001693452</t>
  </si>
  <si>
    <t>Poznámka k položce:_x000d_
Umístění před a za VZT jednotkou pod stropem (půdorys 1.PP)</t>
  </si>
  <si>
    <t>8.03</t>
  </si>
  <si>
    <t>Flexibilní tlumič do kruhového potrubí pr. 200/50 dl. 1000 mm</t>
  </si>
  <si>
    <t>-1986079166</t>
  </si>
  <si>
    <t>Poznámka k položce:_x000d_
Ohebný tlumič hluku, tepelná izolace ze skelných vláken 50mm. Vnitřní hadice z netkané textilie, vnější plášt z laminovaného hliníku</t>
  </si>
  <si>
    <t>-202298809</t>
  </si>
  <si>
    <t>Poznámka k položce:_x000d_
Umístění na fasádě objektu (půdorys 1.PP)</t>
  </si>
  <si>
    <t>8.04</t>
  </si>
  <si>
    <t>Protidešťová žaluzie pro kruhové potrubí pr. 200</t>
  </si>
  <si>
    <t>-1480453167</t>
  </si>
  <si>
    <t>-156468029</t>
  </si>
  <si>
    <t xml:space="preserve">Poznámka k položce:_x000d_
Umístění v potrubí  v 1.PP (půdorys 1.PP)</t>
  </si>
  <si>
    <t>8.06</t>
  </si>
  <si>
    <t>Krycí mřížka pr. 125</t>
  </si>
  <si>
    <t>-131459378</t>
  </si>
  <si>
    <t>8.07</t>
  </si>
  <si>
    <t>Krycí mřížka pr. 200</t>
  </si>
  <si>
    <t>-1479457497</t>
  </si>
  <si>
    <t>751398013</t>
  </si>
  <si>
    <t>Montáž ostatních zařízení větrací mřížky na kruhové potrubí, průměru přes 200 do 300 mm</t>
  </si>
  <si>
    <t>-1882116209</t>
  </si>
  <si>
    <t>https://podminky.urs.cz/item/CS_URS_2025_01/751398013</t>
  </si>
  <si>
    <t>8.08</t>
  </si>
  <si>
    <t>Krycí mřížka pr. 250</t>
  </si>
  <si>
    <t>112427395</t>
  </si>
  <si>
    <t>751398051.1</t>
  </si>
  <si>
    <t>1755478505</t>
  </si>
  <si>
    <t>8.09</t>
  </si>
  <si>
    <t>Krycí mřížka 200x400</t>
  </si>
  <si>
    <t>-1493989530</t>
  </si>
  <si>
    <t>75151-0014</t>
  </si>
  <si>
    <t>Montáž čtyřhranného potrubí</t>
  </si>
  <si>
    <t>1620853506</t>
  </si>
  <si>
    <t>1299305341</t>
  </si>
  <si>
    <t>845703467</t>
  </si>
  <si>
    <t>-1694501296</t>
  </si>
  <si>
    <t>464567903</t>
  </si>
  <si>
    <t>1195117480</t>
  </si>
  <si>
    <t>828340260</t>
  </si>
  <si>
    <t>42982106C</t>
  </si>
  <si>
    <t>Čtyřhranné potrubí sk. I, pozink, do obvodu 1500</t>
  </si>
  <si>
    <t>1807494924</t>
  </si>
  <si>
    <t>42982106D</t>
  </si>
  <si>
    <t>Čtyřhranné potrubí sk. I, pozink, do obvodu 1890</t>
  </si>
  <si>
    <t>2057534481</t>
  </si>
  <si>
    <t>-2003074040</t>
  </si>
  <si>
    <t>8.11</t>
  </si>
  <si>
    <t>Zpětná klapka těsná vsuvná pr. 125</t>
  </si>
  <si>
    <t>1219017739</t>
  </si>
  <si>
    <t>751514680</t>
  </si>
  <si>
    <t>Montáž škrtící klapky nebo zpětné klapky do plechového potrubí kruhové bez příruby, průměru přes 200 do 300 mm</t>
  </si>
  <si>
    <t>-280102786</t>
  </si>
  <si>
    <t>https://podminky.urs.cz/item/CS_URS_2025_01/751514680</t>
  </si>
  <si>
    <t>8.10</t>
  </si>
  <si>
    <t>Zpětná klapka těsná vsuvná pr. 250</t>
  </si>
  <si>
    <t>1180933616</t>
  </si>
  <si>
    <t>751514863.1</t>
  </si>
  <si>
    <t>-1535815879</t>
  </si>
  <si>
    <t>Poznámka k položce:_x000d_
Umístění v potrubí na nasávání v 1.PP (půdorys 1.PP)</t>
  </si>
  <si>
    <t>8.05</t>
  </si>
  <si>
    <t>Regulační klapka kruhová pr. 200 ovládání servopohonem 24V</t>
  </si>
  <si>
    <t>-15455430</t>
  </si>
  <si>
    <t>751515013.2</t>
  </si>
  <si>
    <t>396320931</t>
  </si>
  <si>
    <t>Poznámka k položce:_x000d_
Umístění ve zdi mezi technickými místnsotmi v 1.PP (půdorys 1.PP)</t>
  </si>
  <si>
    <t>8.02</t>
  </si>
  <si>
    <t>Požární lamelová klapka 200x400 - EI45 se servo 24V a ovládáním přes EPS</t>
  </si>
  <si>
    <t>1484330361</t>
  </si>
  <si>
    <t>751611113</t>
  </si>
  <si>
    <t>Montáž vzduchotechnické jednotky vč. zprovoznění</t>
  </si>
  <si>
    <t>-222657497</t>
  </si>
  <si>
    <t>Poznámka k položce:_x000d_
Umístění pod stropem v prostoru technického zázemí v 1.PP (půdorys 1.PP)</t>
  </si>
  <si>
    <t>8.01</t>
  </si>
  <si>
    <t xml:space="preserve">Malá přívodní jednotka (kompakt) s elektrickým ohřevem vzduchu vč. příslušenství (pružné manžety - spojky). Akustický výkon na plášti jednotky 54dB(A).  Servisní vypínač. </t>
  </si>
  <si>
    <t>1014605598</t>
  </si>
  <si>
    <t xml:space="preserve">Poznámka k položce:_x000d_
Přívod vzduchu : pružná manžeta, filtr F7, ventilátor s EC motorem (V= 300 m3/h, pext=250Pa), Peljm =  0,06kW, 230V, 50Hz, 0,5A, elektrický ohřívač Peljm =  3,0kW, 230V, 50Hz, 13A, pružná manžeta_x000d_
VZT jednotka bude vybavena  kompletně integrovanou MaR s řídící jednotkou Digireg M1-E8-2 pro instalaci na zeď, včetně veškerých čidel, servomotorů a vnitřní kabeláže. Dálkový ovladač umístěný ve větraném prostoru (KGJ) vč. prokabelování  *** Dodavatel VZT  provede propojení s M+R (nadřazený pomocí Modbus) a zprovoznění VZT jednotky společně s MaR a odbornou firmou.</t>
  </si>
  <si>
    <t>75199-01.1</t>
  </si>
  <si>
    <t>-742758773</t>
  </si>
  <si>
    <t>-130841798</t>
  </si>
  <si>
    <t>8.01a</t>
  </si>
  <si>
    <t>758700161</t>
  </si>
  <si>
    <t>SO 02</t>
  </si>
  <si>
    <t>objekt B</t>
  </si>
  <si>
    <t>Zařízení 10</t>
  </si>
  <si>
    <t xml:space="preserve"> větrání kuchyňky</t>
  </si>
  <si>
    <t>334232622</t>
  </si>
  <si>
    <t>-126970771</t>
  </si>
  <si>
    <t>751377012</t>
  </si>
  <si>
    <t>Montáž odsávacích stropů, zákrytů odsávacího zákrytu (digestoř) bytového komínového</t>
  </si>
  <si>
    <t>1821383938</t>
  </si>
  <si>
    <t>https://podminky.urs.cz/item/CS_URS_2025_01/751377012</t>
  </si>
  <si>
    <t>10.01</t>
  </si>
  <si>
    <t>Odsavače par s vlastním motorem (Vmax. 150 m3/h) a 3st. ovládáním otáček a osvětlením</t>
  </si>
  <si>
    <t>-1510719910</t>
  </si>
  <si>
    <t>1579810664</t>
  </si>
  <si>
    <t>42981097D</t>
  </si>
  <si>
    <t>766785798</t>
  </si>
  <si>
    <t>-275068441</t>
  </si>
  <si>
    <t>10.02</t>
  </si>
  <si>
    <t>1620759996</t>
  </si>
  <si>
    <t>Zařízení 11</t>
  </si>
  <si>
    <t>sociální zázemí ubytovna</t>
  </si>
  <si>
    <t>-1012819766</t>
  </si>
  <si>
    <t>1845400292</t>
  </si>
  <si>
    <t>-1369284649</t>
  </si>
  <si>
    <t>Poznámka k položce:_x000d_
Umístění v podhledu (půdorys 1.NP)</t>
  </si>
  <si>
    <t>11.01</t>
  </si>
  <si>
    <t xml:space="preserve">Diagonální potrubní ventilátor pr. 125 (80 m3/h, 80 Pa)  ; Pel jm= 0,03kW, 230V, 50Hz, I= 0,10, vč. spojovacích manžet</t>
  </si>
  <si>
    <t>721443294</t>
  </si>
  <si>
    <t>-635230125</t>
  </si>
  <si>
    <t>11.03</t>
  </si>
  <si>
    <t>567137147</t>
  </si>
  <si>
    <t>1837580201</t>
  </si>
  <si>
    <t>1036265091</t>
  </si>
  <si>
    <t>-2071512010</t>
  </si>
  <si>
    <t>11.02</t>
  </si>
  <si>
    <t>1431661063</t>
  </si>
  <si>
    <t>751537112</t>
  </si>
  <si>
    <t>1993137535</t>
  </si>
  <si>
    <t>https://podminky.urs.cz/item/CS_URS_2025_01/751537112</t>
  </si>
  <si>
    <t>-1143402212</t>
  </si>
  <si>
    <t>Zařízení 9</t>
  </si>
  <si>
    <t>větrání úklidu</t>
  </si>
  <si>
    <t>751111012</t>
  </si>
  <si>
    <t>Montáž ventilátoru axiálního nízkotlakého nástěnného základního, průměru přes 100 do 200 mm</t>
  </si>
  <si>
    <t>-98525837</t>
  </si>
  <si>
    <t>Poznámka k položce:_x000d_
Umístění ve zdi (půdorys 1.NP)</t>
  </si>
  <si>
    <t>9.01</t>
  </si>
  <si>
    <t xml:space="preserve">Axiální nástěnný ventilátor pr. 110 (60 m3/h, 20 Pa)  ; Pel jm= 0,06kW, 230V, 50Hz, I= 0,08, vč. spojovacích manžet</t>
  </si>
  <si>
    <t>-225357582</t>
  </si>
  <si>
    <t>Poznámka k položce:_x000d_
Skříň z nárazuvzdorného plastu ABS, barva bílá. Ventilátor má zpětnou klapku. Oběžné kolo axiální. Motor asynchornní, s ochranou proti přetížení. Motor s tepelnou pojistkou, krytí IP45 Autonomní regulace otáček dle čidla vlhkosti</t>
  </si>
  <si>
    <t>2103213514</t>
  </si>
  <si>
    <t xml:space="preserve">Poznámka k položce:_x000d_
Umístění v fasádě  v 1.PP (půdorys 1.PP)</t>
  </si>
  <si>
    <t>9.02</t>
  </si>
  <si>
    <t>Krycí mřížka pr. 100</t>
  </si>
  <si>
    <t>273932567</t>
  </si>
  <si>
    <t>2141389210</t>
  </si>
  <si>
    <t>42981097C</t>
  </si>
  <si>
    <t>Potrubí Spiro pr. 125</t>
  </si>
  <si>
    <t>1581621288</t>
  </si>
  <si>
    <t>SO 03</t>
  </si>
  <si>
    <t>objekt C</t>
  </si>
  <si>
    <t>Zařízení 12</t>
  </si>
  <si>
    <t>-717774085</t>
  </si>
  <si>
    <t>-742956324</t>
  </si>
  <si>
    <t>-2099135283</t>
  </si>
  <si>
    <t>12.01</t>
  </si>
  <si>
    <t xml:space="preserve">Diagonální potrubní ventilátor pr. 125 (80~140 m3/h, 80~100 Pa)  ; Pel jm= 0,03kW, 230V, 50Hz, I= 0,10, vč. spojovacích manžet</t>
  </si>
  <si>
    <t>1459525298</t>
  </si>
  <si>
    <t>2119937958</t>
  </si>
  <si>
    <t>Poznámka k položce:_x000d_
Umístění v podhledu (půdorys 1-2.NP)</t>
  </si>
  <si>
    <t>12.03</t>
  </si>
  <si>
    <t>1823335745</t>
  </si>
  <si>
    <t>12.04</t>
  </si>
  <si>
    <t>-1448306690</t>
  </si>
  <si>
    <t>574629416</t>
  </si>
  <si>
    <t xml:space="preserve">Poznámka k položce:_x000d_
Umístění na potrubí pod stropem  (půdorys 1-2.NP)</t>
  </si>
  <si>
    <t>42981010B</t>
  </si>
  <si>
    <t>Potrubí Spiro pr. 100, 20% tvarovek, pozink. plech</t>
  </si>
  <si>
    <t>675122803</t>
  </si>
  <si>
    <t>-1822505350</t>
  </si>
  <si>
    <t>-1921520771</t>
  </si>
  <si>
    <t>12.02</t>
  </si>
  <si>
    <t>-403474718</t>
  </si>
  <si>
    <t>1827587523</t>
  </si>
  <si>
    <t>-1125128005</t>
  </si>
  <si>
    <t>-115678220</t>
  </si>
  <si>
    <t>Zařízení 13</t>
  </si>
  <si>
    <t>větrání kuchyňky</t>
  </si>
  <si>
    <t>-1773054019</t>
  </si>
  <si>
    <t>-585454203</t>
  </si>
  <si>
    <t>-347054617</t>
  </si>
  <si>
    <t>13.01</t>
  </si>
  <si>
    <t>1653140140</t>
  </si>
  <si>
    <t>352211697</t>
  </si>
  <si>
    <t>-308272568</t>
  </si>
  <si>
    <t>-146902454</t>
  </si>
  <si>
    <t>13.02</t>
  </si>
  <si>
    <t>377883376</t>
  </si>
  <si>
    <t>Zařízení 14</t>
  </si>
  <si>
    <t>větrání sklepa</t>
  </si>
  <si>
    <t>713411122.1</t>
  </si>
  <si>
    <t>1814841617</t>
  </si>
  <si>
    <t>https://podminky.urs.cz/item/CS_URS_2025_01/713411122.1</t>
  </si>
  <si>
    <t>Poznámka k položce:_x000d_
Umístění v prostoru suterénu v 1.NP (půdorys 1.NP)</t>
  </si>
  <si>
    <t>63152098M</t>
  </si>
  <si>
    <t xml:space="preserve">Požární izolace -  požárně izolovat na EI 45/DP1, požární odolnost zevnitř ven  (i › o) typ B - tl. 75 mm - potrubí v podhledu v 1.NP</t>
  </si>
  <si>
    <t>-1631069574</t>
  </si>
  <si>
    <t>-732821961</t>
  </si>
  <si>
    <t xml:space="preserve">Poznámka k položce:_x000d_
Umístění pod stropem  (půdorys 1.PP)</t>
  </si>
  <si>
    <t>14.01</t>
  </si>
  <si>
    <t>892496643</t>
  </si>
  <si>
    <t>572558293</t>
  </si>
  <si>
    <t>14.03</t>
  </si>
  <si>
    <t>-1472056999</t>
  </si>
  <si>
    <t>-1652105846</t>
  </si>
  <si>
    <t xml:space="preserve">Poznámka k položce:_x000d_
Umístění na potrubí  v 1.PP a na fasádě v 1.NP (půdorys 1.NP a 1.PP)</t>
  </si>
  <si>
    <t>14.04</t>
  </si>
  <si>
    <t>460049687</t>
  </si>
  <si>
    <t>-173913421</t>
  </si>
  <si>
    <t>-2063802603</t>
  </si>
  <si>
    <t>-1924272054</t>
  </si>
  <si>
    <t>14.02</t>
  </si>
  <si>
    <t>-1520628086</t>
  </si>
  <si>
    <t>Ostatní</t>
  </si>
  <si>
    <t>Ostatní dodávky VZT</t>
  </si>
  <si>
    <t>751001</t>
  </si>
  <si>
    <t>Montážní a spojovací materiál</t>
  </si>
  <si>
    <t>150195395</t>
  </si>
  <si>
    <t>751002</t>
  </si>
  <si>
    <t>Doprava a přesun materiálu</t>
  </si>
  <si>
    <t>km</t>
  </si>
  <si>
    <t>-595083936</t>
  </si>
  <si>
    <t>751003</t>
  </si>
  <si>
    <t>Značení vzduchotechnického zařízení a potrubí dle platných ČSN</t>
  </si>
  <si>
    <t>hod</t>
  </si>
  <si>
    <t>2068412579</t>
  </si>
  <si>
    <t>751004</t>
  </si>
  <si>
    <t>Komplexní zkouška, zaregulování</t>
  </si>
  <si>
    <t>1110406023</t>
  </si>
  <si>
    <t>751005</t>
  </si>
  <si>
    <t>Realizační dokumentace</t>
  </si>
  <si>
    <t>876063423</t>
  </si>
  <si>
    <t>751006</t>
  </si>
  <si>
    <t>Dokumentace skutečného provedení</t>
  </si>
  <si>
    <t>-1273396257</t>
  </si>
  <si>
    <t>751007</t>
  </si>
  <si>
    <t>Předávací dokumentace, zaškolení obsluhy</t>
  </si>
  <si>
    <t>-603930144</t>
  </si>
  <si>
    <t>MaR</t>
  </si>
  <si>
    <t>měření a regulace pto VZT</t>
  </si>
  <si>
    <t>Rozvaděč MaR DT1</t>
  </si>
  <si>
    <t xml:space="preserve">Rozvaděč MaR DT1 - Integrace Modbus komunikace vzduchotechnických jednotek </t>
  </si>
  <si>
    <t>PLC regulátor IMIO10</t>
  </si>
  <si>
    <t>Domat PLC, procesor i.MX6 UL, OS Linux, 2x Ethernet, RS485, 4AI, 2AO, 4DI, 6DO</t>
  </si>
  <si>
    <t>-1063597976</t>
  </si>
  <si>
    <t>Terminál HT300</t>
  </si>
  <si>
    <t>LCD display 4x20 znaků pro více SoftPLC runtime, komunikace přes Ethernet, napájení 10..35Vss/24VAC</t>
  </si>
  <si>
    <t>2030100796</t>
  </si>
  <si>
    <t>Ethernet</t>
  </si>
  <si>
    <t>Ethernetový switch 8x RJ45</t>
  </si>
  <si>
    <t>973564003</t>
  </si>
  <si>
    <t>DT1</t>
  </si>
  <si>
    <t>Dodávka rozvaděče MaR DT1, včetně přístrojového vybavení - jistící a spínací prvky, svorky, transformátoru, apod. (specifikace výkresová část PD)</t>
  </si>
  <si>
    <t>-328699049</t>
  </si>
  <si>
    <t>Montážní práce rozvaděč MaR DT1</t>
  </si>
  <si>
    <t>670230072</t>
  </si>
  <si>
    <t>Kabely</t>
  </si>
  <si>
    <t>Dodávka kabelových rozvodů</t>
  </si>
  <si>
    <t>SYKFY 2x2x0,8</t>
  </si>
  <si>
    <t>Dodávka kabelových rozvodů - sdělovací SYKFY 2x2x0,8</t>
  </si>
  <si>
    <t>-720748988</t>
  </si>
  <si>
    <t>el. komponenty</t>
  </si>
  <si>
    <t>Elektroinstalační úložný materiál (vkládací lišty, kanálové žlaby, chráničky, ohebná trubka PVC, popř. kolena, tvarovky, apod.)</t>
  </si>
  <si>
    <t>-1521617094</t>
  </si>
  <si>
    <t>el. komponenty.1</t>
  </si>
  <si>
    <t>Podružný a upevňující materiál</t>
  </si>
  <si>
    <t>329953472</t>
  </si>
  <si>
    <t>el. komponenty.2</t>
  </si>
  <si>
    <t>Popisovací štítky</t>
  </si>
  <si>
    <t>2137590975</t>
  </si>
  <si>
    <t>Elektromontáže</t>
  </si>
  <si>
    <t>Dodávka elektromontáží</t>
  </si>
  <si>
    <t>el. montáže 1</t>
  </si>
  <si>
    <t>Elektromontážní práce MaR</t>
  </si>
  <si>
    <t>-572605388</t>
  </si>
  <si>
    <t>el. montáže 2</t>
  </si>
  <si>
    <t>Montáž komponentů MaR</t>
  </si>
  <si>
    <t>-1571434900</t>
  </si>
  <si>
    <t>revize</t>
  </si>
  <si>
    <t>Výchozí elektro revize</t>
  </si>
  <si>
    <t>544349988</t>
  </si>
  <si>
    <t>MaR ostatní</t>
  </si>
  <si>
    <t>Ostatní dodávky aR</t>
  </si>
  <si>
    <t>ost. 1</t>
  </si>
  <si>
    <t>Zpracování řídícího SW pro DDC regulátor - integrace MODBus protokolu vzduchotechnických jednotek 5.01 a 1.01</t>
  </si>
  <si>
    <t>d.b.</t>
  </si>
  <si>
    <t>-735794462</t>
  </si>
  <si>
    <t>ost. 2</t>
  </si>
  <si>
    <t>Oživení regulace a provedení funkčních zkoušek</t>
  </si>
  <si>
    <t>-904551153</t>
  </si>
  <si>
    <t>ost. 3</t>
  </si>
  <si>
    <t>Uvedení do provozu</t>
  </si>
  <si>
    <t>442879656</t>
  </si>
  <si>
    <t>ost. 4</t>
  </si>
  <si>
    <t>Zaškolení obsluhy</t>
  </si>
  <si>
    <t>784612361</t>
  </si>
  <si>
    <t>ost. 5</t>
  </si>
  <si>
    <t>2107081564</t>
  </si>
  <si>
    <t>02A - fasáda, pavlač - revize 1</t>
  </si>
  <si>
    <t xml:space="preserve">    764 - Konstrukce klempířské</t>
  </si>
  <si>
    <t>310236241</t>
  </si>
  <si>
    <t>Zazdívka otvorů ve zdivu nadzákladovém cihlami pálenými plochy přes 0,0225 m2 do 0,09 m2, ve zdi tl. do 300 mm</t>
  </si>
  <si>
    <t>-1722383240</t>
  </si>
  <si>
    <t>https://podminky.urs.cz/item/CS_URS_2025_02/310236241</t>
  </si>
  <si>
    <t>4 "ventilační mřížky ul. Kamenná</t>
  </si>
  <si>
    <t>-1104155187</t>
  </si>
  <si>
    <t>zazděné otvory ve fasádě</t>
  </si>
  <si>
    <t>2 "SO 01 obj. A světlík</t>
  </si>
  <si>
    <t>2 "SO 02 obj. B dominikánská ul. zazděné dveře + průjezd</t>
  </si>
  <si>
    <t xml:space="preserve">1 "zkušební sál </t>
  </si>
  <si>
    <t>15 "M 1.02, 1.12-13 vybourané parapety oken do rajského dvora</t>
  </si>
  <si>
    <t>619990001R</t>
  </si>
  <si>
    <t>Ochrana krytiny domu 220/7 pod stavbu lešení na severní stěně východního křídla podkladní textilie, izolační fólie, desky XPS 100mm, OSB desky</t>
  </si>
  <si>
    <t>1828984553</t>
  </si>
  <si>
    <t>14,6*4 "</t>
  </si>
  <si>
    <t>1561028247</t>
  </si>
  <si>
    <t>roznášecí a ochranná vrstva pod lešení na střeše</t>
  </si>
  <si>
    <t>2,0*9,7 "zkušební sál - západní pohled na střeše hlavního sálu</t>
  </si>
  <si>
    <t>2,0*(25,7+3,5) "severní pohled nad střechou hlavního sálu</t>
  </si>
  <si>
    <t>2,0*3,5 "zkušební sál severní pohled - na ploché střeše z vnitrobloku</t>
  </si>
  <si>
    <t>2,0*6,6 "západní pohled nad střechou velkého sálu mezi severním křídlem a zkušebním sálem - pod prostorové lešení</t>
  </si>
  <si>
    <t>2,0*5,0 "SO 03 obj. C - střecha krčku</t>
  </si>
  <si>
    <t>2,5*44,0 "pod lešení na chodníku v Kamenné ul.</t>
  </si>
  <si>
    <t>1586435166</t>
  </si>
  <si>
    <t>218 "viz ochrana deskami</t>
  </si>
  <si>
    <t>621325112</t>
  </si>
  <si>
    <t>Oprava vápenné omítky vnějších ploch stupně členitosti 1 hladké podhledů, v rozsahu opravované plochy přes 10 do 30%</t>
  </si>
  <si>
    <t>-805398404</t>
  </si>
  <si>
    <t>https://podminky.urs.cz/item/CS_URS_2025_01/621325112</t>
  </si>
  <si>
    <t>(4,5+0,76)*(7,74+1,3)*1,25+0,6*(3,45+1,1)+0,75*(3,45+0,55) "SO 02 obj. B vnitřní dvůr - podhled průjezdu</t>
  </si>
  <si>
    <t>621311131</t>
  </si>
  <si>
    <t>Vápenný štuk vnějších ploch tloušťky do 3 mm podhledů</t>
  </si>
  <si>
    <t>776771980</t>
  </si>
  <si>
    <t>https://podminky.urs.cz/item/CS_URS_2025_01/621311131</t>
  </si>
  <si>
    <t>65,168 "SO 02 obj. B vnitřní dvůr - podhled průjezdu</t>
  </si>
  <si>
    <t>1633196833</t>
  </si>
  <si>
    <t>(12,5*1,0/2+4,5*0,8) "SO 01 obj. A východní křídlo - pohled z ul. Kamenné sokl</t>
  </si>
  <si>
    <t>0,5*(11,345-1,74+8,52+3,75) "SO 01 obj. A nádvoří - sokl</t>
  </si>
  <si>
    <t>9,5*5,0/2-1,08*1,36 "SO 01 obj. A nádvoří pohlez západ štít</t>
  </si>
  <si>
    <t>4,7*(0,8+0,3)/2+0,6*0,3 "SO 02 obj. B pohled z nádvoří - sokl</t>
  </si>
  <si>
    <t>15,8*(1,5+0,9)/2+(39,44-15,8-1,4)*(1,8+0,5)/2 "SO 02 obj. B JZ pohled - sokl Dominikánská ul.</t>
  </si>
  <si>
    <t xml:space="preserve">0,25*(2,05+24,325+2,7-1,45-1,125) "SO 02 obj. B SV pohled z nádvoří - sokl </t>
  </si>
  <si>
    <t xml:space="preserve">0,25*(2*(0,32+0,75+0,5)+3,92+1,71+1,35+1,265+1,0+6,74+0,9) "SO 02 obj. B  průjezd - sokl </t>
  </si>
  <si>
    <t>(10,7-3,0)*1,3/2+4,7*(0,8+0,3)/2+0,6*0,3 "SO 03 obj. C Z pohled - sokl</t>
  </si>
  <si>
    <t>622311191</t>
  </si>
  <si>
    <t>Omítka vápenná vnějších ploch nanášená ručně Příplatek k cenám za každých dalších i započatých 5 mm tloušťky omítky přes 15 mm stěn</t>
  </si>
  <si>
    <t>-1509146807</t>
  </si>
  <si>
    <t>https://podminky.urs.cz/item/CS_URS_2025_01/622311191</t>
  </si>
  <si>
    <t>3*109,771 "nové omítky soklů</t>
  </si>
  <si>
    <t>-3*22,281 "SO 01 obj. A nádvoří pohlez západ štít</t>
  </si>
  <si>
    <t>622325251</t>
  </si>
  <si>
    <t>Oprava vápenné omítky s celoplošným přeštukováním vnějších ploch stupně členitosti 1, v rozsahu opravované plochy do 10%</t>
  </si>
  <si>
    <t>-578874823</t>
  </si>
  <si>
    <t>https://podminky.urs.cz/item/CS_URS_2025_01/622325251</t>
  </si>
  <si>
    <t>"SO 02 obj. B vnitřní dvůr 2. NP pavlač</t>
  </si>
  <si>
    <t>2,75*(2,05+24,325+2,7-1,45-1,125) "celá plocha</t>
  </si>
  <si>
    <t>-(7*0,97*1,4+4*0,97*1,85) "okna, dveře</t>
  </si>
  <si>
    <t>-0,25*(7*2*(0,97+1,9)+4*(0,98+2*2,35)) "kamenné ostění</t>
  </si>
  <si>
    <t>622325252</t>
  </si>
  <si>
    <t>Oprava vápenné omítky s celoplošným přeštukováním vnějších ploch stupně členitosti 1, v rozsahu opravované plochy přes 10 do 30%</t>
  </si>
  <si>
    <t>-217593874</t>
  </si>
  <si>
    <t>https://podminky.urs.cz/item/CS_URS_2025_01/622325252</t>
  </si>
  <si>
    <t xml:space="preserve">východní křídlo </t>
  </si>
  <si>
    <t>východní pohled stěna od úrovně 1.NP (ul. Kamenná)</t>
  </si>
  <si>
    <t>40,52*(16,11-0,4-3,908)"plocha</t>
  </si>
  <si>
    <t>-(11*1,0*2,0+1,0*(1,68+8*1,85)+1,0*(1,35+2*1,54+8*1,45)+1,5*(2,85+2,58)) "okna</t>
  </si>
  <si>
    <t>-1,5*2,4 "nika se sochou</t>
  </si>
  <si>
    <t>-(0,25*2*(11*(1,5+2,0)+9*1,5+1,68+8*1,85+11*1,5+1,35+2*1,54+8*1,45)+0,8*2*2,58+0,5*4,08) "kamenné ostění</t>
  </si>
  <si>
    <t>severní pohled stěna pohled z ul. Kamenná</t>
  </si>
  <si>
    <t>11,055*(16,11-0,4-3,99+5,0/2) "plocha</t>
  </si>
  <si>
    <t xml:space="preserve">-6,56*6,0 "dům č.220/7 </t>
  </si>
  <si>
    <t>-(1,0*(2,0+1,56+1,85+1,45+2,25)+2*0,8*1,0+(PI*0,25*0,25*1)) "okna</t>
  </si>
  <si>
    <t>-0,25*2*(5*1,5+2,0+1,56+1,85+1,45+2,25) "kamenné ostění</t>
  </si>
  <si>
    <t xml:space="preserve">11,0*(2,3+9,6)-(1,18*1,36+0,95*1,111+1,0*2,0) "cvičební sál 2.NP severní pohled </t>
  </si>
  <si>
    <t>2,0*(14,15+20,45)/2-(4*1,7*1,15+3,142*0,85*0,85/2) "nad střechou kvadratury - západní pohled z rajského dvora</t>
  </si>
  <si>
    <t>"SO 02 obj. B nádvoří</t>
  </si>
  <si>
    <t>3,6*(2,05+24,325+2,7-1,45-1,125) "pavlač 1. NP celá plocha</t>
  </si>
  <si>
    <t>-(2*0,98*1,36+4*0,98*1,46+0,95*2,0+1,25*2,03) "okna, dveře</t>
  </si>
  <si>
    <t>-0,25*(2*2*(0,98+1,86)+5*2*(0,98+1,46)+0,95+2*2,5) "kamenné ostění</t>
  </si>
  <si>
    <t>SO 03 obj. C dvorek k č.p. 261</t>
  </si>
  <si>
    <t>4,99*4,5+14,3*(9,7+1,5/2)+2,8*3,6+(1,7+7,0)*(10,05-3,47) "plocha</t>
  </si>
  <si>
    <t>-2*(4,7*3,0) "průchod do bytu</t>
  </si>
  <si>
    <t>-(8*0,5*0,7+2*1,0*1,8+3*0,6*1,0+1,1*1,2) "otvory</t>
  </si>
  <si>
    <t>-0,25*2*(8*(1,0+0,7)+2*(1,5+1,8)+3*(1,1+1,0)+1,6+1,2) "kamenné ostění</t>
  </si>
  <si>
    <t>622325253</t>
  </si>
  <si>
    <t>Oprava vápenné omítky s celoplošným přeštukováním vnějších ploch stupně členitosti 1, v rozsahu opravované plochy přes 30 do 50%</t>
  </si>
  <si>
    <t>1736861593</t>
  </si>
  <si>
    <t>https://podminky.urs.cz/item/CS_URS_2025_01/622325253</t>
  </si>
  <si>
    <t>východní křídlo - pohled z ul. Kamenné - úroveň 1.PP</t>
  </si>
  <si>
    <t>40,5*(2,7+5,16)/2+4,5*4,8"plocha</t>
  </si>
  <si>
    <t>-(3*1,12*1,35+2*1,0*2,0+1,9*2,85+4*1,0*1,8+1,9*2,85) "otvory</t>
  </si>
  <si>
    <t>-(12,5*1,0/2+4,5*0,8) "sokl - celé otlučení</t>
  </si>
  <si>
    <t>-0,25*(3*2*(1,62+1,35)+2,75+3*2,0+2*(2*2,3+2,75+4*1,8))+2*0,6*2,85+0,4*3,1 "kamenné ostění</t>
  </si>
  <si>
    <t xml:space="preserve">-0,25*(40,5+4,5) "kamenná římsa </t>
  </si>
  <si>
    <t xml:space="preserve">"stěny pohled z nádvoří </t>
  </si>
  <si>
    <t>8,52*8,07+3,75*3,5+(11,345+19,715)*7,9 "plocha</t>
  </si>
  <si>
    <t>-(2*1,34*2,0+4*1,25*1,5+3*1,23*2,4+1,05*1,0+3*1,0*1,95+1,22*2,32) "okna, dveře</t>
  </si>
  <si>
    <t>-0,25*2*(1,8+2,1+2*(1,6+2,0)+4*1,7+2*2,0+2*1,55+1,5+2,0) "kamenné ostění</t>
  </si>
  <si>
    <t xml:space="preserve">Mezisoučet </t>
  </si>
  <si>
    <t>30,9*2,5+5,2*8,5-(3*1,22*1,6+1,1*1,95+1,03*1,55+0,7*2,0+1,09*1,9+2*0,97*1,95+1,0*1,45)"severní křídlo severní pohled</t>
  </si>
  <si>
    <t>-0,25*(2*(3*(1,22+2,1)+1,1+2,45+1,03+2,05+1,09+2,4+0,97+2,45)+0,7+2*2,35) "severní křídlo severní pohled kamenné ostění</t>
  </si>
  <si>
    <t>5,8*8,5-3*0,97*1,95 "křídlo kinosálu jižní pohled</t>
  </si>
  <si>
    <t>rajský dvůr</t>
  </si>
  <si>
    <t>(14,955+2*13,205+13,325)*8,65</t>
  </si>
  <si>
    <t>29,2*6,7+ 11,3*(10,05-3,47)+3,5*3,6+8,5*(12,45-3,47)+11,4*(12,45-3,75)+(19,7+3,3)*(12,45-4,03) "plocha</t>
  </si>
  <si>
    <t>otvory</t>
  </si>
  <si>
    <t xml:space="preserve">-(3,0*2,5+2*3,4*3,3+2,0*(2*0,9+5*0,8+1,3+1,0)+1,16*3,31+2*0,9*1,42+4*0,95*1,42+1,0*(3*2,02+0,6)+4*1,24*2,32+4*1,0*1,68+3*0,9*1,35+0,9*1,0+4*0,9*1,35) </t>
  </si>
  <si>
    <t>-2*0,25*(2*(1,4+1,42)+4*(1,45+1,42)+1,5*4+3*2,02+0,6+4*(1,74+2,32)+4*(1,5+1,68)+3*(1,4+1,35)+1,4+1,0+4*(1,4+1,35)) "kamenné ostění okna</t>
  </si>
  <si>
    <t>-0,25*(2*5*2,0+1,5+1,66+2*3,31) "kamenné ostění dveře</t>
  </si>
  <si>
    <t>10,725*6,8-(3,45*(2,45+0,55)+1,0*2,63+4*1,07+1,66) "JV pohled č.p.123</t>
  </si>
  <si>
    <t xml:space="preserve">2,5*(2*(0,32+0,75+0,5)+3,92+1,71+1,35+1,265+1,0+6,74+0,9-2*0,8*2,0) "průjezd </t>
  </si>
  <si>
    <t>5,1*2,4-2*1,1*1,48 "SO 03 obj. C krček do vnitrobloku</t>
  </si>
  <si>
    <t>622325258</t>
  </si>
  <si>
    <t>Oprava vápenné omítky s celoplošným přeštukováním vnějších ploch stupně členitosti 1, v rozsahu opravované plochy přes 65 do 80%</t>
  </si>
  <si>
    <t>2124529433</t>
  </si>
  <si>
    <t>https://podminky.urs.cz/item/CS_URS_2025_01/622325258</t>
  </si>
  <si>
    <t>14,335*(10,6+9,15)/2-(4,6*(3,0+4,4)/2+3*0,6*0,8+3*0,7*0,8) "velký sál západní pohled</t>
  </si>
  <si>
    <t>24,44*9,914-(3,0*3,5+5*1,31*1,83) "velký sál severní pohled</t>
  </si>
  <si>
    <t xml:space="preserve">4,2*6,3-1,17*1,95 "cvičební sál 1.NP severní pohled </t>
  </si>
  <si>
    <t xml:space="preserve">"pohledy z Jánského nám. </t>
  </si>
  <si>
    <t>10,7*(6,5+7,7)/2+6,5*(8,1+8,8)/2 "plocha</t>
  </si>
  <si>
    <t>0,3*(2*2,0+3,0+1,1) "ostění vjezdu do dvora</t>
  </si>
  <si>
    <t>-((10,7-3,0)*1,3/2+4,7*(0,8+0,3)/2+0,6*0,3) "SZ pohled - sokl</t>
  </si>
  <si>
    <t>-(1,3*1,97+1,04*1,2+6*0,85*1,2+2*1,0*1,68+3,0*2,5+4*1,0*1,65) "otvory</t>
  </si>
  <si>
    <t>-0,25*2*(1,54+1,2+6*(1,35+1,2)+2*(1,5+1,68)+4*(1,5+1,65))+0,35*(2,0+2*1,97) "kamenné ostění</t>
  </si>
  <si>
    <t xml:space="preserve">JZ pohled ul. Dominikánská </t>
  </si>
  <si>
    <t>39,44*(6,5+5,0)/2 "celá plocha</t>
  </si>
  <si>
    <t>-46,225 "sokl</t>
  </si>
  <si>
    <t>-(1,0*2,0+0,83*1,03+3*0,97*0,73+3*0,5*0,7+1,8*(0,7+1,9)/2) "okna, dveře</t>
  </si>
  <si>
    <t>-0,25*(1,0+2*2,25) "kamenné ostění</t>
  </si>
  <si>
    <t>622325658</t>
  </si>
  <si>
    <t>Oprava vápenné omítky s celoplošným přeštukováním vnějších ploch stupně členitosti 5, v rozsahu opravované plochy přes 65 do 80%</t>
  </si>
  <si>
    <t>1619017598</t>
  </si>
  <si>
    <t>https://podminky.urs.cz/item/CS_URS_2025_01/622325658</t>
  </si>
  <si>
    <t>1,2*(41,0+10,5+13,0+2*7,9) " východní křídlo římsy vč. štítu RŠ 120cm</t>
  </si>
  <si>
    <t>hlavní římsy + štíty ostatní - RŠ 70 cm</t>
  </si>
  <si>
    <t>0,7*(103,8+79,5+121,0+50,8) "žlaby dle výpisu klemp. prvků</t>
  </si>
  <si>
    <t>0,7*(2*7,5+9,0) "SO 02 obj. A západní pohled štítové stěny</t>
  </si>
  <si>
    <t>-0,7*(41,0+13,0) "východní křídlo hlavní římsy</t>
  </si>
  <si>
    <t>-0,7*(1,91+24,78+2,55) "SO 02 obj. B zastřešení pavlače</t>
  </si>
  <si>
    <t>622990001R</t>
  </si>
  <si>
    <t>Provedení zkušebních vzorků omítek a nátěrů, rozměr 1x1m, jádro, štuk a nátěrové vrstvy</t>
  </si>
  <si>
    <t>179775038</t>
  </si>
  <si>
    <t>1227203205</t>
  </si>
  <si>
    <t>4,7 "pod oplechování říms K30</t>
  </si>
  <si>
    <t>8,5+6,6 "pod oplechování parapetu K12, K35</t>
  </si>
  <si>
    <t>629135102-1</t>
  </si>
  <si>
    <t>Vyrovnávací vrstva z cementové malty pod klempířskými prvky šířky přes 300 mm</t>
  </si>
  <si>
    <t>-610750565</t>
  </si>
  <si>
    <t>0,35*12,8+0,33*48,9+0,405*10,6+0,655*1,5 "pod oplechování říms K30</t>
  </si>
  <si>
    <t>-96421456</t>
  </si>
  <si>
    <t>941111111</t>
  </si>
  <si>
    <t>Lešení řadové trubkové lehké pracovní s podlahami s provozním zatížením tř. 3 do 200 kg/m2 šířky tř. W06 od 0,6 do 0,9 m výšky do 10 m montáž</t>
  </si>
  <si>
    <t>879983546</t>
  </si>
  <si>
    <t>https://podminky.urs.cz/item/CS_URS_2025_01/941111111</t>
  </si>
  <si>
    <t>9,7*5,7 "zkušební sál - západní pohled na střeše hlavního sálu</t>
  </si>
  <si>
    <t>(25,7+3,5)*4,3 "severní pohled nad střechou hlavního sálu</t>
  </si>
  <si>
    <t>941111112</t>
  </si>
  <si>
    <t>Lešení řadové trubkové lehké pracovní s podlahami s provozním zatížením tř. 3 do 200 kg/m2 šířky tř. W06 od 0,6 do 0,9 m výšky přes 10 do 25 m montáž</t>
  </si>
  <si>
    <t>-1130973274</t>
  </si>
  <si>
    <t>https://podminky.urs.cz/item/CS_URS_2025_01/941111112</t>
  </si>
  <si>
    <t>3,9*18,9 "východní křídlo severní pohled - na chodníku</t>
  </si>
  <si>
    <t>7,2*7,5 "východní křídlo severní pohled - na střeše sousedního objektu (bobrovka)</t>
  </si>
  <si>
    <t>7,4*4,7 "zkušební sál severní pohled - na střeše sousedního objektu (bobrovka)</t>
  </si>
  <si>
    <t>3,5*8,3 "zkušební sál severní pohled - na ploché střeše z vnitrobloku</t>
  </si>
  <si>
    <t>11,0*6,3/2 "východní křídlo - severní štít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</si>
  <si>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</si>
  <si>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</si>
  <si>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1993068520</t>
  </si>
  <si>
    <t>https://podminky.urs.cz/item/CS_URS_2025_01/941111211</t>
  </si>
  <si>
    <t>180,85*350 'Přepočtené koeficientem množství</t>
  </si>
  <si>
    <t>941111212</t>
  </si>
  <si>
    <t>Lešení řadové trubkové lehké pracovní s podlahami s provozním zatížením tř. 3 do 200 kg/m2 šířky tř. W06 od 0,6 do 0,9 m výšky přes 10 do 25 m příplatek k ceně za každý den použití</t>
  </si>
  <si>
    <t>-181163153</t>
  </si>
  <si>
    <t>https://podminky.urs.cz/item/CS_URS_2025_01/941111212</t>
  </si>
  <si>
    <t>226,19*350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</si>
  <si>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</si>
  <si>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</si>
  <si>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1196979728</t>
  </si>
  <si>
    <t>https://podminky.urs.cz/item/CS_URS_2025_01/941111811</t>
  </si>
  <si>
    <t>941111812</t>
  </si>
  <si>
    <t>Lešení řadové trubkové lehké pracovní s podlahami s provozním zatížením tř. 3 do 200 kg/m2 šířky tř. W06 od 0,6 do 0,9 m výšky přes 10 do 25 m demontáž</t>
  </si>
  <si>
    <t>-163074282</t>
  </si>
  <si>
    <t>https://podminky.urs.cz/item/CS_URS_2025_01/941111812</t>
  </si>
  <si>
    <t>941211111</t>
  </si>
  <si>
    <t>Lešení řadové rámové lehké pracovní s podlahami s provozním zatížením tř. 3 do 200 kg/m2 šířky tř. SW06 od 0,6 do 0,9 m výšky do 10 m montáž</t>
  </si>
  <si>
    <t>1292360568</t>
  </si>
  <si>
    <t>https://podminky.urs.cz/item/CS_URS_2025_01/941211111</t>
  </si>
  <si>
    <t>(3,8+11,3+19,1)*11,4 "SO 01 obj. A pohledy z nádvoří</t>
  </si>
  <si>
    <t xml:space="preserve">(2,1+24,3+2,7)*9,5 "SO 02 obj. B  pohled SV z nádvoří </t>
  </si>
  <si>
    <t xml:space="preserve">40,4*(8,4+6,9)/2  "SO 02 obj. B - dominikánská ul.</t>
  </si>
  <si>
    <t>2*(15,0+12,1)*10,4 "rajský dvůr</t>
  </si>
  <si>
    <t>10,7*8,4 "SO 02 obj. B JV pohled z nádvoří</t>
  </si>
  <si>
    <t>12,7*(8,4+9,7)/2 "SO 02 obj. B západní pohled z Jánského nám.</t>
  </si>
  <si>
    <t>8,5*(10,4+11,0)/2 "SO 03 obj. C západní pohled z Jánského nám.</t>
  </si>
  <si>
    <t>9,8*11,0-4,5*(5,8+4,3)/2 "SO 03 obj. C východní pohled ze dvora</t>
  </si>
  <si>
    <t>2*4,2*5,3 "dvůr obj. č.p.261</t>
  </si>
  <si>
    <t>941211112</t>
  </si>
  <si>
    <t>Lešení řadové rámové lehké pracovní s podlahami s provozním zatížením tř. 3 do 200 kg/m2 šířky tř. SW06 od 0,6 do 0,9 m výšky přes 10 do 25 m montáž</t>
  </si>
  <si>
    <t>1548617691</t>
  </si>
  <si>
    <t>https://podminky.urs.cz/item/CS_URS_2025_01/941211112</t>
  </si>
  <si>
    <t>42,5*(16,4+18,9)/2 "východní křídlo východní pohled</t>
  </si>
  <si>
    <t xml:space="preserve">25,4*12,5 "velký sál - severní pohled z vnitrobloku </t>
  </si>
  <si>
    <t>14,3*(14,5+13,0)/2-4,5*(5,8+4,3)/2 "velký sál - západní štít</t>
  </si>
  <si>
    <t>9,5*10,6+9,5*6,2/2 "SO 01 obj. A - západní štít na nádvoří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</si>
  <si>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</si>
  <si>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</si>
  <si>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-1589111432</t>
  </si>
  <si>
    <t>https://podminky.urs.cz/item/CS_URS_2025_01/941211211</t>
  </si>
  <si>
    <t>1964,43*350 'Přepočtené koeficientem množství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</si>
  <si>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</si>
  <si>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</si>
  <si>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929689899</t>
  </si>
  <si>
    <t>https://podminky.urs.cz/item/CS_URS_2025_01/941211212</t>
  </si>
  <si>
    <t>1371,675*350 'Přepočtené koeficientem množství</t>
  </si>
  <si>
    <t>941211811</t>
  </si>
  <si>
    <t>Lešení řadové rámové lehké pracovní s podlahami s provozním zatížením tř. 3 do 200 kg/m2 šířky tř. SW06 od 0,6 do 0,9 m výšky do 10 m demontáž</t>
  </si>
  <si>
    <t>-2138348679</t>
  </si>
  <si>
    <t>https://podminky.urs.cz/item/CS_URS_2025_01/941211811</t>
  </si>
  <si>
    <t>941211812</t>
  </si>
  <si>
    <t>Lešení řadové rámové lehké pracovní s podlahami s provozním zatížením tř. 3 do 200 kg/m2 šířky tř. SW06 od 0,6 do 0,9 m výšky přes 10 do 25 m demontáž</t>
  </si>
  <si>
    <t>-1622623301</t>
  </si>
  <si>
    <t>https://podminky.urs.cz/item/CS_URS_2025_01/941211812</t>
  </si>
  <si>
    <t>942211111</t>
  </si>
  <si>
    <t>Lešení vysunuté dílcové pracovní z konstrukce, z otvorů nebo při povrchu stropní konstrukce bez podepření, ve výšce pracovní podlahy do 20 m montáž</t>
  </si>
  <si>
    <t>-1073556006</t>
  </si>
  <si>
    <t>https://podminky.urs.cz/item/CS_URS_2025_01/942211111</t>
  </si>
  <si>
    <t>pod hlavní římsy</t>
  </si>
  <si>
    <t>0,5*(103,8+79,5+121,0+50,8) "žlaby dle výpisu klemp. prvků</t>
  </si>
  <si>
    <t>-0,5*(1,91+24,78+2,55) "SO 02 obj. B zastřešení pavlače</t>
  </si>
  <si>
    <t>7,2*1,0 "východní křídlo severní pohled - na střeše sousedního objektu č.p. 220 (bobrovka)</t>
  </si>
  <si>
    <t>942211211</t>
  </si>
  <si>
    <t>Lešení vysunuté dílcové pracovní z konstrukce, z otvorů nebo při povrchu stropní konstrukce bez podepření, ve výšce pracovní podlahy do 20 m příplatek k ceně za každý den použití</t>
  </si>
  <si>
    <t>21249331</t>
  </si>
  <si>
    <t>https://podminky.urs.cz/item/CS_URS_2025_01/942211211</t>
  </si>
  <si>
    <t>170,13*350 'Přepočtené koeficientem množství</t>
  </si>
  <si>
    <t>942211811</t>
  </si>
  <si>
    <t>Lešení vysunuté dílcové pracovní z konstrukce, z otvorů nebo při povrchu stropní konstrukce bez podepření, ve výšce pracovní podlahy do 20 m demontáž</t>
  </si>
  <si>
    <t>-354622311</t>
  </si>
  <si>
    <t>https://podminky.urs.cz/item/CS_URS_2025_01/942211811</t>
  </si>
  <si>
    <t>942321112</t>
  </si>
  <si>
    <t>Konzoly u dílcového pracovního lešení šířky přes 0,5 do 1,1 m výšky přes 10 do 25 m montáž</t>
  </si>
  <si>
    <t>2021746775</t>
  </si>
  <si>
    <t>https://podminky.urs.cz/item/CS_URS_2025_01/942321112</t>
  </si>
  <si>
    <t>170,13 "viz vysunuté konstrukce lešení</t>
  </si>
  <si>
    <t>942321212</t>
  </si>
  <si>
    <t>Konzoly u dílcového pracovního lešení šířky přes 0,5 do 1,1 m výšky přes 10 do 25 m příplatek k ceně za každý den použití</t>
  </si>
  <si>
    <t>733655160</t>
  </si>
  <si>
    <t>https://podminky.urs.cz/item/CS_URS_2025_01/942321212</t>
  </si>
  <si>
    <t>942321812</t>
  </si>
  <si>
    <t>Konzoly u dílcového pracovního lešení šířky přes 0,5 do 1,1 m výšky přes 10 do 25 m demontáž</t>
  </si>
  <si>
    <t>1762341439</t>
  </si>
  <si>
    <t>https://podminky.urs.cz/item/CS_URS_2025_01/942321812</t>
  </si>
  <si>
    <t>159676875</t>
  </si>
  <si>
    <t>2,0*6,6*2,5 "západní pohled nad střechou velkého sálu mezi severním křídlem a zkušebním sálem</t>
  </si>
  <si>
    <t>1224953999</t>
  </si>
  <si>
    <t>33*350 'Přepočtené koeficientem množství</t>
  </si>
  <si>
    <t>-1881223731</t>
  </si>
  <si>
    <t>944511111</t>
  </si>
  <si>
    <t>Síť ochranná zavěšená na konstrukci lešení z textilie z umělých vláken montáž</t>
  </si>
  <si>
    <t>-698507334</t>
  </si>
  <si>
    <t>https://podminky.urs.cz/item/CS_URS_2025_01/944511111</t>
  </si>
  <si>
    <t>180,85+226,19+1964,43+1371,675 "viz plochy řadového lešení</t>
  </si>
  <si>
    <t>6,6*2,5 "viz prostorové lešení</t>
  </si>
  <si>
    <t>944511211</t>
  </si>
  <si>
    <t>Síť ochranná zavěšená na konstrukci lešení z textilie z umělých vláken příplatek k ceně za každý den použití</t>
  </si>
  <si>
    <t>2013866846</t>
  </si>
  <si>
    <t>https://podminky.urs.cz/item/CS_URS_2025_01/944511211</t>
  </si>
  <si>
    <t>3759,645*350 'Přepočtené koeficientem množství</t>
  </si>
  <si>
    <t>944511811</t>
  </si>
  <si>
    <t>Síť ochranná zavěšená na konstrukci lešení z textilie z umělých vláken demontáž</t>
  </si>
  <si>
    <t>1793426654</t>
  </si>
  <si>
    <t>https://podminky.urs.cz/item/CS_URS_2025_01/944511811</t>
  </si>
  <si>
    <t>944711111</t>
  </si>
  <si>
    <t>Stříška záchytná zřizovaná současně s lehkým nebo těžkým lešením šířky do 1,5 m montáž</t>
  </si>
  <si>
    <t>-1166452796</t>
  </si>
  <si>
    <t>https://podminky.urs.cz/item/CS_URS_2025_01/944711111</t>
  </si>
  <si>
    <t>42,5 "východní křídlo východní pohled Kamenná ul.</t>
  </si>
  <si>
    <t>4,5 "východní křídlo severní pohled Kamenná ul.</t>
  </si>
  <si>
    <t>12 "SO 02 obj. B západní pohled z Jánského nám.</t>
  </si>
  <si>
    <t xml:space="preserve">40,4  "SO 02 obj. B - dominikánská ul.</t>
  </si>
  <si>
    <t>8,5 "SO 03 obj. C západní pohled z Jánského nám.</t>
  </si>
  <si>
    <t>944711211</t>
  </si>
  <si>
    <t>Stříška záchytná zřizovaná současně s lehkým nebo těžkým lešením šířky do 1,5 m příplatek k ceně za každý den použití</t>
  </si>
  <si>
    <t>-1837720574</t>
  </si>
  <si>
    <t>https://podminky.urs.cz/item/CS_URS_2025_01/944711211</t>
  </si>
  <si>
    <t>107,9*350 'Přepočtené koeficientem množství</t>
  </si>
  <si>
    <t>944711811</t>
  </si>
  <si>
    <t>Stříška záchytná zřizovaná současně s lehkým nebo těžkým lešením šířky do 1,5 m demontáž</t>
  </si>
  <si>
    <t>-917033591</t>
  </si>
  <si>
    <t>https://podminky.urs.cz/item/CS_URS_2025_01/944711811</t>
  </si>
  <si>
    <t>1771606447</t>
  </si>
  <si>
    <t xml:space="preserve">0,9*2*(2,1+24,3+2,7) "SO 02 obj. B 1. + 2. NP pod a na pavlači pohled SV z nádvoří </t>
  </si>
  <si>
    <t>4,5*13,0 "SO 02 obj. B průjezd do dvora</t>
  </si>
  <si>
    <t>-1843883758</t>
  </si>
  <si>
    <t>2,0*6,6*3 "západní pohled nad střechou velkého sálu mezi severním křídlem a zkušebním sálem</t>
  </si>
  <si>
    <t>927628586</t>
  </si>
  <si>
    <t>39,6*350 'Přepočtené koeficientem množství</t>
  </si>
  <si>
    <t>-838081684</t>
  </si>
  <si>
    <t>949521111</t>
  </si>
  <si>
    <t>Podchod u dílcových lešení zřizovaný současně s lehkým nebo těžkým pracovním lešením, šířky do 1,5 m montáž</t>
  </si>
  <si>
    <t>-1960104220</t>
  </si>
  <si>
    <t>https://podminky.urs.cz/item/CS_URS_2025_01/949521111</t>
  </si>
  <si>
    <t>10*2,5+4,0 "vstupy do objektů</t>
  </si>
  <si>
    <t>949521211</t>
  </si>
  <si>
    <t>Podchod u dílcových lešení zřizovaný současně s lehkým nebo těžkým pracovním lešením, šířky do 1,5 m příplatek k ceně za každý den použití</t>
  </si>
  <si>
    <t>23570924</t>
  </si>
  <si>
    <t>https://podminky.urs.cz/item/CS_URS_2025_01/949521211</t>
  </si>
  <si>
    <t>29*350 'Přepočtené koeficientem množství</t>
  </si>
  <si>
    <t>949521811</t>
  </si>
  <si>
    <t>Podchod u dílcových lešení zřizovaný současně s lehkým nebo těžkým pracovním lešením, šířky do 1,5 m demontáž</t>
  </si>
  <si>
    <t>795249875</t>
  </si>
  <si>
    <t>https://podminky.urs.cz/item/CS_URS_2025_01/949521811</t>
  </si>
  <si>
    <t>949990001R</t>
  </si>
  <si>
    <t>Montáž a demontáž ochranné konstrukce z desek na lešenové zábradlí posledního podlaží v úrovni hlavní římsy v. min 120cm</t>
  </si>
  <si>
    <t>-2075396910</t>
  </si>
  <si>
    <t>14,5 "zkušební sál severní pohled</t>
  </si>
  <si>
    <t>60726244</t>
  </si>
  <si>
    <t>deska dřevoštěpková OSB 3 ostrá hrana nebroušená tl 18mm</t>
  </si>
  <si>
    <t>592097222</t>
  </si>
  <si>
    <t>117,9*1,2</t>
  </si>
  <si>
    <t>141,48*1,1 'Přepočtené koeficientem množství</t>
  </si>
  <si>
    <t>-1070403437</t>
  </si>
  <si>
    <t>1539679262</t>
  </si>
  <si>
    <t>-240120142</t>
  </si>
  <si>
    <t>982328136</t>
  </si>
  <si>
    <t>1474768173</t>
  </si>
  <si>
    <t>https://podminky.urs.cz/item/CS_URS_2025_02/976082131</t>
  </si>
  <si>
    <t>4 "držáky pro prapory</t>
  </si>
  <si>
    <t>-1652169589</t>
  </si>
  <si>
    <t>65,168 "viz oprava omítek stropů do 30%</t>
  </si>
  <si>
    <t>978015321</t>
  </si>
  <si>
    <t>Otlučení vápenných nebo vápenocementových omítek vnějších ploch s vyškrabáním spar a s očištěním zdiva stupně členitosti 1 a 2, v rozsahu do 10 %</t>
  </si>
  <si>
    <t>-1356769648</t>
  </si>
  <si>
    <t>https://podminky.urs.cz/item/CS_URS_2025_01/978015321</t>
  </si>
  <si>
    <t>40,66 "viz oprava omítek do 10%</t>
  </si>
  <si>
    <t>978015341</t>
  </si>
  <si>
    <t>Otlučení vápenných nebo vápenocementových omítek vnějších ploch s vyškrabáním spar a s očištěním zdiva stupně členitosti 1 a 2, v rozsahu přes 10 do 30 %</t>
  </si>
  <si>
    <t>77321764</t>
  </si>
  <si>
    <t>https://podminky.urs.cz/item/CS_URS_2025_01/978015341</t>
  </si>
  <si>
    <t>864,797 "viz oprava omítek do 30%</t>
  </si>
  <si>
    <t>978015361</t>
  </si>
  <si>
    <t>Otlučení vápenných nebo vápenocementových omítek vnějších ploch s vyškrabáním spar a s očištěním zdiva stupně členitosti 1 a 2, v rozsahu přes 30 do 50 %</t>
  </si>
  <si>
    <t>1869129808</t>
  </si>
  <si>
    <t>https://podminky.urs.cz/item/CS_URS_2025_01/978015361</t>
  </si>
  <si>
    <t>1629,1 "viz oprava omítek do 50%</t>
  </si>
  <si>
    <t>978015381</t>
  </si>
  <si>
    <t>Otlučení vápenných nebo vápenocementových omítek vnějších ploch s vyškrabáním spar a s očištěním zdiva stupně členitosti 1 a 2, v rozsahu přes 65 do 80 %</t>
  </si>
  <si>
    <t>999340998</t>
  </si>
  <si>
    <t>https://podminky.urs.cz/item/CS_URS_2025_01/978015381</t>
  </si>
  <si>
    <t>617,964 "viz oprava omítek do 80%</t>
  </si>
  <si>
    <t>978015391</t>
  </si>
  <si>
    <t>Otlučení vápenných nebo vápenocementových omítek vnějších ploch s vyškrabáním spar a s očištěním zdiva stupně členitosti 1 a 2, v rozsahu přes 80 do 100 %</t>
  </si>
  <si>
    <t>1262354545</t>
  </si>
  <si>
    <t>https://podminky.urs.cz/item/CS_URS_2025_01/978015391</t>
  </si>
  <si>
    <t>109,771 "viz nová omítka stěn</t>
  </si>
  <si>
    <t>978019371</t>
  </si>
  <si>
    <t>Otlučení vápenných nebo vápenocementových omítek vnějších ploch s vyškrabáním spar a s očištěním zdiva stupně členitosti 3 až 5, v rozsahu přes 50 do 65 %</t>
  </si>
  <si>
    <t>-974161176</t>
  </si>
  <si>
    <t>https://podminky.urs.cz/item/CS_URS_2025_01/978019371</t>
  </si>
  <si>
    <t>303,462 "viz oprava omítek 4 do 65%</t>
  </si>
  <si>
    <t>978035127</t>
  </si>
  <si>
    <t>Odstranění tenkovrstvých omítek nebo štuku tloušťky přes 2 mm odsekáním, rozsahu přes 50 do 100%</t>
  </si>
  <si>
    <t>1297036445</t>
  </si>
  <si>
    <t>https://podminky.urs.cz/item/CS_URS_2025_01/978035127</t>
  </si>
  <si>
    <t>65,168*0,7+40,66*0,9+864,797*0,7+1629,1*0,5+617,964*0,3+303,462*0,35 "zbytek plochy po otlučení pro opravu</t>
  </si>
  <si>
    <t>978036191</t>
  </si>
  <si>
    <t>Otlučení cementových omítek vnějších ploch s vyškrabáním spar zdiva a s očištěním povrchu, v rozsahu přes 80 do 100 %</t>
  </si>
  <si>
    <t>1945646129</t>
  </si>
  <si>
    <t>https://podminky.urs.cz/item/CS_URS_2025_01/978036191</t>
  </si>
  <si>
    <t>4,7*0,28 "pod oplechování římsy K30</t>
  </si>
  <si>
    <t>0,35*12,8+0,33*48,9+0,405*10,6+0,655*1,5 "pod oplechování říms</t>
  </si>
  <si>
    <t>8,5*0,125+6,6*0,2 "pod oplechování parapetů K12, K35</t>
  </si>
  <si>
    <t>97999001R</t>
  </si>
  <si>
    <t>Demontáž informačních cedulí a nástěnek na východní a západní fasádě</t>
  </si>
  <si>
    <t>Poznámka k položce:_x000d_
Janské nám. 4 ks_x000d_
ul. Kamenná 5 ks</t>
  </si>
  <si>
    <t>97999002R</t>
  </si>
  <si>
    <t>Demontáž lampy veřejného osvětlení z fasády a zpětná montáž včetně zapojení</t>
  </si>
  <si>
    <t>-303993027</t>
  </si>
  <si>
    <t>40,66+864,797+1629,1+617,964+303,462 "celá plocha stěn</t>
  </si>
  <si>
    <t>807251834</t>
  </si>
  <si>
    <t>65,168 "průjezd</t>
  </si>
  <si>
    <t>997010991R</t>
  </si>
  <si>
    <t>Výkup měděného odpadu</t>
  </si>
  <si>
    <t>1726511498</t>
  </si>
  <si>
    <t>201 "klemp. prvky</t>
  </si>
  <si>
    <t>997013156</t>
  </si>
  <si>
    <t>Vnitrostaveništní doprava suti a vybouraných hmot vodorovně do 50 m s naložením s omezením mechanizace pro budovy a haly výšky přes 18 do 21 m</t>
  </si>
  <si>
    <t>302699776</t>
  </si>
  <si>
    <t>https://podminky.urs.cz/item/CS_URS_2025_01/997013156</t>
  </si>
  <si>
    <t>797427815</t>
  </si>
  <si>
    <t>127,168*6 'Přepočtené koeficientem množství</t>
  </si>
  <si>
    <t>1909068650</t>
  </si>
  <si>
    <t>-556745901</t>
  </si>
  <si>
    <t>124,243-0,201</t>
  </si>
  <si>
    <t>-1456719396</t>
  </si>
  <si>
    <t>-1344256515</t>
  </si>
  <si>
    <t>131,017/3 "přeložení materiálu na malý nákladní automobil 1/3 množství</t>
  </si>
  <si>
    <t>Konstrukce klempířské</t>
  </si>
  <si>
    <t>764002851</t>
  </si>
  <si>
    <t>Demontáž klempířských konstrukcí oplechování parapetů do suti</t>
  </si>
  <si>
    <t>1381706203</t>
  </si>
  <si>
    <t>https://podminky.urs.cz/item/CS_URS_2025_01/764002851</t>
  </si>
  <si>
    <t>8,5+6,8 "viz výpis klemp. prvků</t>
  </si>
  <si>
    <t>764002861</t>
  </si>
  <si>
    <t>Demontáž klempířských konstrukcí oplechování říms do suti</t>
  </si>
  <si>
    <t>-1187090388</t>
  </si>
  <si>
    <t>https://podminky.urs.cz/item/CS_URS_2025_01/764002861</t>
  </si>
  <si>
    <t>12,8+48,9+10,6+4,7+1,5 "viz výpis klemp. prvků</t>
  </si>
  <si>
    <t>764216401-1</t>
  </si>
  <si>
    <t>Oplechování parapetů z pozinkovaného plechu rovných mechanicky kotvené, rš 125 mm K12</t>
  </si>
  <si>
    <t>-946786051</t>
  </si>
  <si>
    <t>8,5 "K12</t>
  </si>
  <si>
    <t>764236403-1</t>
  </si>
  <si>
    <t>Oplechování parapetů z měděného plechu rovných mechanicky kotvených, bez rohů rš 200 mm K35</t>
  </si>
  <si>
    <t>-2045005136</t>
  </si>
  <si>
    <t>6,6 "viz výpis klemp. prvků K35</t>
  </si>
  <si>
    <t>764238405-1</t>
  </si>
  <si>
    <t>Oplechování říms a ozdobných prvků z měděného plechu rovných, bez rohů mechanicky kotvené rš 420 mm, K30</t>
  </si>
  <si>
    <t>1748717335</t>
  </si>
  <si>
    <t>4,7 "výpis klemp. prvků K30</t>
  </si>
  <si>
    <t>764238406-1</t>
  </si>
  <si>
    <t>Oplechování říms a ozdobných prvků z měděného plechu rovných, bez rohů mechanicky kotvené rš 490 mm, K24</t>
  </si>
  <si>
    <t>-1882981255</t>
  </si>
  <si>
    <t>12,8 "výpis klemp. prvků K24</t>
  </si>
  <si>
    <t>764238406-2</t>
  </si>
  <si>
    <t>Oplechování říms a ozdobných prvků z měděného plechu rovných, bez rohů mechanicky kotvené rš 480 mm, K25</t>
  </si>
  <si>
    <t>-1744941755</t>
  </si>
  <si>
    <t>48,9 "výpis klemp. prvků K24</t>
  </si>
  <si>
    <t>764238406-3</t>
  </si>
  <si>
    <t>Oplechování říms a ozdobných prvků z měděného plechu rovných, bez rohů mechanicky kotvené rš 420 mm, K29</t>
  </si>
  <si>
    <t>-1254359760</t>
  </si>
  <si>
    <t>10,6 "výpis klemp. prvků K29</t>
  </si>
  <si>
    <t>764238411-1</t>
  </si>
  <si>
    <t>Oplechování říms a ozdobných prvků z měděného plechu rovných, bez rohů mechanicky kotvené přes rš 795 mm, K32</t>
  </si>
  <si>
    <t>669894430</t>
  </si>
  <si>
    <t>1,5 "výpis klemp. prvků K32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</si>
  <si>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</si>
  <si>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</si>
  <si>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66028511</t>
  </si>
  <si>
    <t>https://podminky.urs.cz/item/CS_URS_2025_01/998764113</t>
  </si>
  <si>
    <t>783101201</t>
  </si>
  <si>
    <t>Příprava podkladu truhlářských konstrukcí před provedením nátěru broušení smirkovým papírem nebo plátnem hrubé</t>
  </si>
  <si>
    <t>551637197</t>
  </si>
  <si>
    <t>https://podminky.urs.cz/item/CS_URS_2025_01/783101201</t>
  </si>
  <si>
    <t>210,332 "pavlač</t>
  </si>
  <si>
    <t>783106801</t>
  </si>
  <si>
    <t>Odstranění nátěrů z truhlářských konstrukcí obroušením</t>
  </si>
  <si>
    <t>-99242082</t>
  </si>
  <si>
    <t>https://podminky.urs.cz/item/CS_URS_2025_01/783106801</t>
  </si>
  <si>
    <t>pavlač</t>
  </si>
  <si>
    <t>1,075*(2,235+24,62+3,205) "podlaha</t>
  </si>
  <si>
    <t>1,675*(2,235+24,62+3,205) "podhled 2. NP</t>
  </si>
  <si>
    <t>2*1,0*(2,235+24,62+3,205)*0,7 "zábradlí</t>
  </si>
  <si>
    <t>7*(2,75*4*0,25+4*0,5*0,5) "sloupy</t>
  </si>
  <si>
    <t>(2,235+24,62+3,205)*(1,075+0,1+2*0,1)+30*(1,075*2*0,25+0,25*0,25) "podhled 1. NP</t>
  </si>
  <si>
    <t>-1702462528</t>
  </si>
  <si>
    <t>783163101</t>
  </si>
  <si>
    <t>Napouštěcí nátěr truhlářských konstrukcí jednonásobný olejový</t>
  </si>
  <si>
    <t>1705129686</t>
  </si>
  <si>
    <t>https://podminky.urs.cz/item/CS_URS_2025_01/783163101</t>
  </si>
  <si>
    <t>1623705637</t>
  </si>
  <si>
    <t>783168211</t>
  </si>
  <si>
    <t>Lakovací nátěr truhlářských konstrukcí dvojnásobný s mezibroušením olejový</t>
  </si>
  <si>
    <t>-1764032071</t>
  </si>
  <si>
    <t>https://podminky.urs.cz/item/CS_URS_2025_01/783168211</t>
  </si>
  <si>
    <t>-2119789528</t>
  </si>
  <si>
    <t>3455,983 "celá plocha stěn</t>
  </si>
  <si>
    <t>783823187</t>
  </si>
  <si>
    <t>Penetrační nátěr omítek hladkých omítek hladkých, zrnitých tenkovrstvých nebo štukových stupně členitosti 5 vápenný</t>
  </si>
  <si>
    <t>1435182707</t>
  </si>
  <si>
    <t>https://podminky.urs.cz/item/CS_URS_2025_01/783823187</t>
  </si>
  <si>
    <t>303,462 "viz oprava omítek st. 5</t>
  </si>
  <si>
    <t>1892697745</t>
  </si>
  <si>
    <t>783827487</t>
  </si>
  <si>
    <t>Krycí (ochranný) nátěr omítek dvojnásobný hladkých omítek hladkých, zrnitých tenkovrstvých nebo štukových stupně členitosti 5 vápenný</t>
  </si>
  <si>
    <t>-1799349152</t>
  </si>
  <si>
    <t>https://podminky.urs.cz/item/CS_URS_2025_01/783827487</t>
  </si>
  <si>
    <t>783897603</t>
  </si>
  <si>
    <t>Krycí (ochranný) nátěr omítek Příplatek k cenám za zvýšenou pracnost provádění styku 2 barev dvojnásobného nátěru</t>
  </si>
  <si>
    <t>833108814</t>
  </si>
  <si>
    <t>https://podminky.urs.cz/item/CS_URS_2025_01/783897603</t>
  </si>
  <si>
    <t>430,16 "ozdobné římsy</t>
  </si>
  <si>
    <t>783897611</t>
  </si>
  <si>
    <t>Krycí (ochranný) nátěr omítek Příplatek k cenám za provádění barevného nátěru v odstínu středně sytém dvojnásobného</t>
  </si>
  <si>
    <t>-1257683378</t>
  </si>
  <si>
    <t>https://podminky.urs.cz/item/CS_URS_2025_01/783897611</t>
  </si>
  <si>
    <t>303,462 "ozdobné římsy</t>
  </si>
  <si>
    <t>3455,983 "celá plocha fasády</t>
  </si>
  <si>
    <t>03 - střechy</t>
  </si>
  <si>
    <t xml:space="preserve">    712 - Povlakové krytiny</t>
  </si>
  <si>
    <t>314231511</t>
  </si>
  <si>
    <t>Zdivo komínových nebo ventilačních těles dosavadních objektů volně stojících nad střešní rovinou na maltu cementovou včetně spárování, o průřezu průduchu do 150x150 mm z cihel pálených plných, pevnosti P 40 dl. 290 mm,</t>
  </si>
  <si>
    <t>-739424981</t>
  </si>
  <si>
    <t>https://podminky.urs.cz/item/CS_URS_2025_01/314231511</t>
  </si>
  <si>
    <t>0,5*(3*1,3*0,75+0,65*0,75) "východní křídlo komíny 50cm od koruny</t>
  </si>
  <si>
    <t>0,5*(0,8*0,7+0,95*0,75) "konvent sever komíny 50 cm od koruny</t>
  </si>
  <si>
    <t>(0,5*0,5+0,8*0,6)*0,5 "SO 02 obj. B komíny 50cm od koruny</t>
  </si>
  <si>
    <t>0,8*0,55*0,5 "SO 03 obj. C komín 50cm od koruny</t>
  </si>
  <si>
    <t>316381115</t>
  </si>
  <si>
    <t>Komínové krycí desky z betonu tř. C 12/15 až C 16/20 s případnou konstrukční obvodovou výztuží včetně bednění, s potěrem nebo s povrchem vyhlazeným ve spádu k okrajům, s přesahem do 70 mm sešikmeným v podhledu proti zatékání, tl. přes 50 do 80 mm</t>
  </si>
  <si>
    <t>448572612</t>
  </si>
  <si>
    <t>https://podminky.urs.cz/item/CS_URS_2025_01/316381115</t>
  </si>
  <si>
    <t xml:space="preserve">3*1,4*0,85+0,75*0,85 "východní křídlo komíny </t>
  </si>
  <si>
    <t>0,9*0,8+1,05*0,85 "konvent sever komíny</t>
  </si>
  <si>
    <t xml:space="preserve">0,6*0,6+0,9*0,7 "SO 02 obj. B komíny </t>
  </si>
  <si>
    <t xml:space="preserve">0,9*0,65 "SO 03 obj. C komín </t>
  </si>
  <si>
    <t>-1414857791</t>
  </si>
  <si>
    <t>4*2*0,8 "SO 01 obj. A konvent západ + sever boky vikýřů</t>
  </si>
  <si>
    <t>4*0,8 "SO 02 obj. B boky vikýřů</t>
  </si>
  <si>
    <t>2*0,5 "SO 02 obj. B čela vikýřů</t>
  </si>
  <si>
    <t>-1885578513</t>
  </si>
  <si>
    <t>2*1,8*1,45 "SO 01 obj. A konvent sever boky vikýře</t>
  </si>
  <si>
    <t>2*1,8*1,45 "SO 02 obj. B boky vikýře nad průjezdem</t>
  </si>
  <si>
    <t>612315203</t>
  </si>
  <si>
    <t>Vápenná omítka jednotlivých malých ploch hrubá na stěnách, plochy jednotlivě přes 0,25 do 1 m2</t>
  </si>
  <si>
    <t>-2038759320</t>
  </si>
  <si>
    <t>https://podminky.urs.cz/item/CS_URS_2025_01/612315203</t>
  </si>
  <si>
    <t>4*4 "SO 01 obj. A boky vikýřů</t>
  </si>
  <si>
    <t>2*4 "SO 02 obj. B boky vikýřů</t>
  </si>
  <si>
    <t>2 "SO 02 obj. B čela vikýřů</t>
  </si>
  <si>
    <t>612315205</t>
  </si>
  <si>
    <t>Vápenná omítka jednotlivých malých ploch hrubá na stěnách, plochy jednotlivě přes 1,0 do 4 m2</t>
  </si>
  <si>
    <t>-1425365038</t>
  </si>
  <si>
    <t>https://podminky.urs.cz/item/CS_URS_2025_01/612315205</t>
  </si>
  <si>
    <t xml:space="preserve">2*2 "SO 01 obj. A  konvent sever boky vikýře </t>
  </si>
  <si>
    <t>2*2 "SO 02 obj. B boky vikýře nad průjezdem</t>
  </si>
  <si>
    <t>622325656</t>
  </si>
  <si>
    <t>Oprava vápenné omítky s celoplošným přeštukováním vnějších ploch stupně členitosti 5, v rozsahu opravované plochy přes 40 do 50%</t>
  </si>
  <si>
    <t>-567198557</t>
  </si>
  <si>
    <t>https://podminky.urs.cz/item/CS_URS_2025_01/622325656</t>
  </si>
  <si>
    <t>2*3,0*1,6/2+2,4*1,6+2,4*1,5/2-0,97*1,45 "SO 01 obj. A východní křídlo vikýř</t>
  </si>
  <si>
    <t>623311121</t>
  </si>
  <si>
    <t>Omítka vápenná vnějších ploch nanášená ručně jednovrstvá, tloušťky do 15 mm hladká pilířů nebo sloupů</t>
  </si>
  <si>
    <t>-68024266</t>
  </si>
  <si>
    <t>https://podminky.urs.cz/item/CS_URS_2025_01/623311121</t>
  </si>
  <si>
    <t>2*1,6*(3*(1,3+0,75)+0,65+0,75) "východní křídlo komíny</t>
  </si>
  <si>
    <t>1,4*2*(0,8+0,7+0,95+0,75) "konvent sever komíny</t>
  </si>
  <si>
    <t>(4*0,5+2*(0,8+0,6))*1,4 "SO 02 obj. B komíny</t>
  </si>
  <si>
    <t>2*(0,8+0,55)*1,2 "SO 03 obj. C komín</t>
  </si>
  <si>
    <t>739896789</t>
  </si>
  <si>
    <t>2,2 "pod oplechování atiky K33</t>
  </si>
  <si>
    <t>-703079421</t>
  </si>
  <si>
    <t>0,995*12,8+0,775*4,4+0,425*12,8+0,34*42,4+0,75*3,5 "pod oplechování atik</t>
  </si>
  <si>
    <t>629999042</t>
  </si>
  <si>
    <t>Příplatky k cenám úprav vnějších povrchů za ztížené pracovní podmínky práce v nadstřešní části objektu</t>
  </si>
  <si>
    <t>-1123993244</t>
  </si>
  <si>
    <t xml:space="preserve">Poznámka k souboru cen:_x000d_
1. Cena -9001 je určena pro předepsané vícenásobné kropení např. u pórobetonu._x000d_
2. Cenu -9011 lze použít pro ocenění provádění:_x000d_
a) různobarevných ploch omítek,_x000d_
b) přechodů různých struktur omítek,_x000d_
c) pracovní spáry v případě, že nelze provést celou plochu najednou,_x000d_
d) šambrán,_x000d_
e) přechodů různých materiálů._x000d_
3. Cena -9022 je určena pro ocenění omítání:_x000d_
a) zaoblených rohů stěn s poloměrem větším než 100 mm jako příplatek ke stěnám,_x000d_
b) kulatých sloupů jako příplatek k pilířům nebo sloupům. Měrná jednotka se určuje v m2 rozvinuté plochy zaoblení._x000d_
4. Ceny -9031 až -9032 jsou určeny pro omítání ploch s využitím omítkových profilů, kde úhrnná plocha jednotlivých otvorů v souvisle omítané fasádě je větší než 45 % z celkové plochy průčelí. Nevztahuje se na průčelí se souvislými pásy oken neohraničených omítkou alespoň ze tří stran. Měrná jednotka se určuje v m2 celkové omítané plochy jednotlivých průčelí (uliční, dvorní, štítové)._x000d_
5. Ceny -9031 až -9032 nelze použít pro vyspravení, zatření, hydrofobizaci a tenkovrstvé omítky._x000d_
6. K cenám úprav vnějších povrchů lze případně použít i ceny příplatků souboru cen 619 99- této části katalogu_x000d_
</t>
  </si>
  <si>
    <t>26*1,0+8*2,0+9,034+43,08 "komíny</t>
  </si>
  <si>
    <t>1597589853</t>
  </si>
  <si>
    <t>-717566779</t>
  </si>
  <si>
    <t>978019361</t>
  </si>
  <si>
    <t>Otlučení vápenných nebo vápenocementových omítek vnějších ploch s vyškrabáním spar a s očištěním zdiva stupně členitosti 3 až 5, v rozsahu přes 40 do 50 %</t>
  </si>
  <si>
    <t>270185400</t>
  </si>
  <si>
    <t>https://podminky.urs.cz/item/CS_URS_2025_01/978019361</t>
  </si>
  <si>
    <t>1861132026</t>
  </si>
  <si>
    <t>38,627+2,2*0,24 "podkladní vrstva pod klempířskými prvky - atiky</t>
  </si>
  <si>
    <t>979031111</t>
  </si>
  <si>
    <t>Očištění plných cihel od malty vápenocementové</t>
  </si>
  <si>
    <t>818651765</t>
  </si>
  <si>
    <t>https://podminky.urs.cz/item/CS_URS_2025_01/979031111</t>
  </si>
  <si>
    <t>3,156 "zdivo vikýřů</t>
  </si>
  <si>
    <t>985221021</t>
  </si>
  <si>
    <t>Postupné rozebírání zdiva pro další použití cihelného, objemu do 1 m3</t>
  </si>
  <si>
    <t>551300525</t>
  </si>
  <si>
    <t>https://podminky.urs.cz/item/CS_URS_2025_01/985221021</t>
  </si>
  <si>
    <t>0,15*2*0,5 "SO 02 obj. B čela vikýřů</t>
  </si>
  <si>
    <t>0,15*4*2*0,8 "SO 01 obj. A konvent západ + sever boky vikýřů</t>
  </si>
  <si>
    <t>0,15*2*1,8*1,45 "SO 01 obj. A konvent sever boky vikýře</t>
  </si>
  <si>
    <t>0,15*2*1,8*1,45 "SO 02 obj. B boky vikýře nad průjezdem</t>
  </si>
  <si>
    <t>0,15*4*0,8 "SO 02 obj. B boky vikýřů</t>
  </si>
  <si>
    <t>94999001R</t>
  </si>
  <si>
    <t>Lešení pro opravy komínů nad střešní konstrukcí - montáž + demontáž</t>
  </si>
  <si>
    <t>-227144523</t>
  </si>
  <si>
    <t>830189350</t>
  </si>
  <si>
    <t>18886-776 "Cu krytina a příslušenství</t>
  </si>
  <si>
    <t>1207 "demontované šablony z JZ křídla</t>
  </si>
  <si>
    <t>-1222478095</t>
  </si>
  <si>
    <t>-256799633</t>
  </si>
  <si>
    <t>https://podminky.urs.cz/item/CS_URS_2025_01/997013501</t>
  </si>
  <si>
    <t>-1576527833</t>
  </si>
  <si>
    <t>81,831*6 'Přepočtené koeficientem množství</t>
  </si>
  <si>
    <t>-1520816970</t>
  </si>
  <si>
    <t>1490897558</t>
  </si>
  <si>
    <t>78,703-(41,638+18,11)</t>
  </si>
  <si>
    <t>1997303576</t>
  </si>
  <si>
    <t>2022078354</t>
  </si>
  <si>
    <t>(108,113+18,973)/3 "přeložení materiálu na malý nákladní automobil 1/3 množství</t>
  </si>
  <si>
    <t>Povlakové krytiny</t>
  </si>
  <si>
    <t>712431111</t>
  </si>
  <si>
    <t>Provedení povlakové krytiny střech šikmých přes 10° do 30° pásy na sucho podkladní samolepící asfaltový pás</t>
  </si>
  <si>
    <t>1299891959</t>
  </si>
  <si>
    <t>https://podminky.urs.cz/item/CS_URS_2025_01/712431111</t>
  </si>
  <si>
    <t>319,698 "velký sál</t>
  </si>
  <si>
    <t>62853001</t>
  </si>
  <si>
    <t>pás asfaltový samolepicí modifikovaný SBS s vložkou ze skleněné tkaniny se spalitelnou fólií nebo jemnozrnným minerálním posypem nebo textilií na horním povrchu tl 4,0mm</t>
  </si>
  <si>
    <t>1849357354</t>
  </si>
  <si>
    <t>319,698*1,1655 'Přepočtené koeficientem množství</t>
  </si>
  <si>
    <t>712431801</t>
  </si>
  <si>
    <t>Odstranění povlakové krytiny střech šikmých přes 10° do 30° z pásů uložených na sucho AIP nebo NAIP</t>
  </si>
  <si>
    <t>1630403360</t>
  </si>
  <si>
    <t>https://podminky.urs.cz/item/CS_URS_2025_01/712431801</t>
  </si>
  <si>
    <t xml:space="preserve">529,592 "viz dmtž bednění střech do sklonu 30° </t>
  </si>
  <si>
    <t>712461705</t>
  </si>
  <si>
    <t>Provedení povlakové krytiny střech šikmých přes 10° do 30° fólií přilepenou se svařovanými spoji</t>
  </si>
  <si>
    <t>-537677858</t>
  </si>
  <si>
    <t>https://podminky.urs.cz/item/CS_URS_2025_01/712461705</t>
  </si>
  <si>
    <t>24,44*(0,25+0,13+0,459+0,34)+(25,715+4,5)*(0,4+0,15+0,6) "střecha nad velkým sálem úžlabí detail D6</t>
  </si>
  <si>
    <t>28322012</t>
  </si>
  <si>
    <t>fólie hydroizolační střešní mPVC mechanicky kotvená šedá tl 1,5mm</t>
  </si>
  <si>
    <t>440689107</t>
  </si>
  <si>
    <t>63,562*1,1655 'Přepočtené koeficientem množství</t>
  </si>
  <si>
    <t>712631801</t>
  </si>
  <si>
    <t>Odstranění povlakové krytiny střech šikmých přes 30° z pásů uložených na sucho AIP nebo NAIP</t>
  </si>
  <si>
    <t>-1082370259</t>
  </si>
  <si>
    <t>https://podminky.urs.cz/item/CS_URS_2025_01/712631801</t>
  </si>
  <si>
    <t xml:space="preserve">2657,062-529,592 "viz dmtž bednění střech sklonu nad 30° </t>
  </si>
  <si>
    <t>998712102</t>
  </si>
  <si>
    <t>Přesun hmot pro povlakové krytiny stanovený z hmotnosti přesunovaného materiálu vodorovná dopravní vzdálenost do 50 m základní v objektech výšky přes 6 do 12 m</t>
  </si>
  <si>
    <t>-708054078</t>
  </si>
  <si>
    <t>https://podminky.urs.cz/item/CS_URS_2025_01/998712102</t>
  </si>
  <si>
    <t>713141212</t>
  </si>
  <si>
    <t>Montáž tepelné izolace střech plochých atikovými klíny přilepenými za studena nízkoexpanzní (PUR) pěnou</t>
  </si>
  <si>
    <t>-895233731</t>
  </si>
  <si>
    <t>https://podminky.urs.cz/item/CS_URS_2025_01/713141212</t>
  </si>
  <si>
    <t>2*54,655 "střecha nad velkým sálem úžlabí detail D6</t>
  </si>
  <si>
    <t>-616842562</t>
  </si>
  <si>
    <t>109,31*1,05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</si>
  <si>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</si>
  <si>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</si>
  <si>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-398795891</t>
  </si>
  <si>
    <t>https://podminky.urs.cz/item/CS_URS_2025_01/998713102</t>
  </si>
  <si>
    <t>762000000</t>
  </si>
  <si>
    <t>Oprava krovů dle PD - Vy´pis poruch a oprav krovu°</t>
  </si>
  <si>
    <t>797377788</t>
  </si>
  <si>
    <t>762341210</t>
  </si>
  <si>
    <t>Montáž bednění střech rovných a šikmých sklonu do 60° s vyřezáním otvorů z prken hrubých na sraz tl. do 32 mm</t>
  </si>
  <si>
    <t>-1059722006</t>
  </si>
  <si>
    <t>https://podminky.urs.cz/item/CS_URS_2025_01/762341210</t>
  </si>
  <si>
    <t>425,523 "viz krytina ze svitků do 30°</t>
  </si>
  <si>
    <t>2075,317 "viz krytina ze svitků 30-60°</t>
  </si>
  <si>
    <t>319,698 "velký sál druhá vrstva</t>
  </si>
  <si>
    <t>762341410</t>
  </si>
  <si>
    <t>Montáž bednění střech střešních žlabů s vytvořením spádu dna z prken hrubých tl. do 32 mm</t>
  </si>
  <si>
    <t>-352457675</t>
  </si>
  <si>
    <t>https://podminky.urs.cz/item/CS_URS_2025_01/762341410</t>
  </si>
  <si>
    <t>54,655*(0,16+0,13) "střecha nad velkým sálem úžlabí detail D6</t>
  </si>
  <si>
    <t>60511110</t>
  </si>
  <si>
    <t>řezivo jehličnaté smrk, borovice š přes 80mm tl 24mm dl 4m</t>
  </si>
  <si>
    <t>800440330</t>
  </si>
  <si>
    <t>(2820,538+15,85)*0,025</t>
  </si>
  <si>
    <t>70,91*1,1 'Přepočtené koeficientem množství</t>
  </si>
  <si>
    <t>762341811</t>
  </si>
  <si>
    <t>Demontáž bednění a laťování bednění střech rovných, obloukových, sklonu do 60° se všemi nadstřešními konstrukcemi z prken hrubých, hoblovaných tl. do 32 mm</t>
  </si>
  <si>
    <t>-247907284</t>
  </si>
  <si>
    <t>https://podminky.urs.cz/item/CS_URS_2025_01/762341811</t>
  </si>
  <si>
    <t>-(164,087+192,328) "viz dmtž bitumenové krytiny</t>
  </si>
  <si>
    <t>512,637 "viz krytina bobrovka</t>
  </si>
  <si>
    <t>762342214</t>
  </si>
  <si>
    <t>Montáž laťování střech jednoduchých sklonu do 60° při osové vzdálenosti latí přes 150 do 360 mm</t>
  </si>
  <si>
    <t>-705380941</t>
  </si>
  <si>
    <t>https://podminky.urs.cz/item/CS_URS_2025_01/762342214</t>
  </si>
  <si>
    <t>762342511</t>
  </si>
  <si>
    <t>Montáž laťování montáž kontralatí na podklad bez tepelné izolace</t>
  </si>
  <si>
    <t>-267433043</t>
  </si>
  <si>
    <t>https://podminky.urs.cz/item/CS_URS_2025_01/762342511</t>
  </si>
  <si>
    <t>319,698+8,1+4,7 "velký sál</t>
  </si>
  <si>
    <t>-1114937312</t>
  </si>
  <si>
    <t>Poznámka k položce:_x000d_
lať 40x60mm</t>
  </si>
  <si>
    <t xml:space="preserve">422,443*4,5*0,04*0,06 "SO 02 - obj. B </t>
  </si>
  <si>
    <t xml:space="preserve">90,194*4,5*0,04*0,06 "SO 03 - obj. C </t>
  </si>
  <si>
    <t>5,536*1,1 'Přepočtené koeficientem množství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</si>
  <si>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</si>
  <si>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</si>
  <si>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-958174398</t>
  </si>
  <si>
    <t>https://podminky.urs.cz/item/CS_URS_2025_01/762342812</t>
  </si>
  <si>
    <t>164,087+192,328 "konvent západ viz dmtž bitumenové krytiny</t>
  </si>
  <si>
    <t>762361114</t>
  </si>
  <si>
    <t>Montáž spádových klínů pro rovné střechy s připojením na nosnou konstrukci z řeziva průřezové plochy do 120 cm2</t>
  </si>
  <si>
    <t>-964750146</t>
  </si>
  <si>
    <t>https://podminky.urs.cz/item/CS_URS_2025_01/762361114</t>
  </si>
  <si>
    <t>9*0,5 "SO 03 - obj. C střecha nad krčkem</t>
  </si>
  <si>
    <t>1979599619</t>
  </si>
  <si>
    <t>4,5*0,06*0,08 "SO 03 - obj. C - střecha nad krčkem 60x80mm</t>
  </si>
  <si>
    <t>0,022*1,1 'Přepočtené koeficientem množství</t>
  </si>
  <si>
    <t>762395000</t>
  </si>
  <si>
    <t>Spojovací prostředky krovů, bednění a laťování, nadstřešních konstrukcí svorníky, prkna, hřebíky, pásová ocel, vruty</t>
  </si>
  <si>
    <t>-1625649540</t>
  </si>
  <si>
    <t>https://podminky.urs.cz/item/CS_URS_2025_01/762395000</t>
  </si>
  <si>
    <t>(78,001+6,09+0,024)/1,1-0,665 "odečet za kontralatě</t>
  </si>
  <si>
    <t>2059980242</t>
  </si>
  <si>
    <t>764001821</t>
  </si>
  <si>
    <t>Demontáž klempířských konstrukcí krytiny ze svitků nebo tabulí do suti</t>
  </si>
  <si>
    <t>551766644</t>
  </si>
  <si>
    <t>https://podminky.urs.cz/item/CS_URS_2025_01/764001821</t>
  </si>
  <si>
    <t>východní křídlo</t>
  </si>
  <si>
    <t xml:space="preserve">1,0*(37,65+39,3) "oplechování okapové hrany sklon 35,6° </t>
  </si>
  <si>
    <t xml:space="preserve">5,17*(14,15+15,055)/2 "východ celá plocha sklon 7,1° </t>
  </si>
  <si>
    <t>1,0*12,405 "jih oplechování okapové hrany sklon 20,9°</t>
  </si>
  <si>
    <t>1,0*9,98 "sever sklon 40,9° oplechování okapové hrany</t>
  </si>
  <si>
    <t>1,0*26,015 "sever sklon 44,8° oplechování okapové hrany</t>
  </si>
  <si>
    <t>1,0*13,5 "sever sklon 43,3° oplechování okapové hrany</t>
  </si>
  <si>
    <t>9,105 "sever sklon 49,9° oplechování okapové hrany1,0*</t>
  </si>
  <si>
    <t xml:space="preserve">1,0*(2*(0,57+6,03+4,95)+8,08) "nad zkušebním sálem M 2.25  sklon 40,3° oplechování okapové hrany</t>
  </si>
  <si>
    <t xml:space="preserve">4,99*(2,935+2,085)/2 "mezi konvent sever a M 2.25   sklon 7,1°</t>
  </si>
  <si>
    <t>velký sál</t>
  </si>
  <si>
    <t>2,0*6,6+5,4*2,5+5,4*0,9/2+(26,1-2,5)*(5,4+8,8)/2 "sklon 15,4°</t>
  </si>
  <si>
    <t>4,95*(26,1+23,6)/2 "sklon 16,5°</t>
  </si>
  <si>
    <t>1,0*(11,095+9,305) "oplechování okapové hrany nad průjezdem</t>
  </si>
  <si>
    <t>(40,11+31,1)/2*3,4 "část do ul. Dominikánská sklon 40,7°</t>
  </si>
  <si>
    <t>(31,1+28,3)/2*2,23 "část do dvora sklon 32,1°</t>
  </si>
  <si>
    <t>(28,3+24,78)/2*2,55+1,85*(2,55+2,1)/2+0,95*2,1/2+1,6*2,55/2+2,65*1,55/2 "část do dvora sklon 20°</t>
  </si>
  <si>
    <t>-2*(0,9*(1,9+2,45)/2) "vikýře do dvora sklon 32,1°</t>
  </si>
  <si>
    <t>4*0,65*(1,575+2,025)/2 "zastřešení vikýřů do dvora sklon 32,1°</t>
  </si>
  <si>
    <t>SO 03 - obj. C</t>
  </si>
  <si>
    <t>1,0*(5,785+6,525) "oplechování okapové hrany sklon 38,5°</t>
  </si>
  <si>
    <t>32,4 "střecha nad krčkem sklon 26°</t>
  </si>
  <si>
    <t>764001841</t>
  </si>
  <si>
    <t>Demontáž klempířských konstrukcí krytiny ze šablon do suti</t>
  </si>
  <si>
    <t>-816474879</t>
  </si>
  <si>
    <t>https://podminky.urs.cz/item/CS_URS_2025_01/764001841</t>
  </si>
  <si>
    <t xml:space="preserve">3,9*(43,045+42,945)/2+2,5*43,045+1,4*(43,045+42,75)/2 "sklon 44,5° </t>
  </si>
  <si>
    <t xml:space="preserve">4,0*(43,045+37,65)/2+2,3*39,3+1,7*(39,3+41,15)/2 "sklon 35,6° </t>
  </si>
  <si>
    <t xml:space="preserve">-1,0*(37,65+39,3) "oplechování okapové hrany sklon 35,6° </t>
  </si>
  <si>
    <t>-(4,2*3,9/2+1,0*1,3) "střecha konventu sklon 35,6</t>
  </si>
  <si>
    <t>(2,46-1,0)*(12,405+18,7)/2 "jih sklon 20,9°</t>
  </si>
  <si>
    <t>7,23*(18,7+24,7)/2-(2*1,75*0,95+2,1*1,35) "jih sklon 31,8°</t>
  </si>
  <si>
    <t>2*3,98*3,2/2+3,98*(5,3+3,5)/2+3,98*(5,5+3,2)/2 "západ sklon 42,0+43,3°</t>
  </si>
  <si>
    <t xml:space="preserve">3,0*2,1/2+3,8*3,2/2  "západ sklon 36,2°</t>
  </si>
  <si>
    <t xml:space="preserve">(2,45+2,2)/2*(2,605+1,0+1,495)/2+3,4*9,98 "sever sklon 40,9° </t>
  </si>
  <si>
    <t>-1,0*9,98 "sever sklon 40,9° oplechování okapové hrany</t>
  </si>
  <si>
    <t>+(3,4+3,8)/2*7,4+(3,8*3,9)/2*18,5 "sever sklon 44,8°</t>
  </si>
  <si>
    <t>-1,0*(10,02+14,495+1,5) "sever sklon 44,8° oplechování okapové hrany</t>
  </si>
  <si>
    <t xml:space="preserve">4,135*(1,735+0,5+20,355)+2,8*3,3/2 "sever sklon 44,3° </t>
  </si>
  <si>
    <t xml:space="preserve">4,415*18,095 "sever sklon 48,6° </t>
  </si>
  <si>
    <t>4,145*(12,522+21,2)/2 "sever sklon 43,3°</t>
  </si>
  <si>
    <t>-1,0*13,5 "sever sklon 43,3° oplechování okapové hrany</t>
  </si>
  <si>
    <t>4,145*(2,75+2*(1,9+6,355)+6,1)/2-(1,6*4,145) "sever sklon 49,9°</t>
  </si>
  <si>
    <t>-1,0*(2,75+6,355) "sever sklon 49,9° oplechování okapové hrany</t>
  </si>
  <si>
    <t>3,625*12,52+5,205*(3,625+3,5)/2+3,625*6,4/2+2,8*3,3/2 "sever sklon 48,1°</t>
  </si>
  <si>
    <t>(2,9+2,4)/2*(6,005+1,9)-1,6*(0,85+1,2/2) "sever sklon 54,8°</t>
  </si>
  <si>
    <t>2*0,75*(1,8+2,4)/2+2*1,4*(3,71+4,615)/2 "sever vikýře</t>
  </si>
  <si>
    <t xml:space="preserve">2*5,705*(0,57+6,03+4,95+7,45)/2+5,705*8,08/2-1,1*(2,5+0,85/2) "nad zkušebním sálem M 2.25 sklon 40,3° </t>
  </si>
  <si>
    <t>2*0,75*(1,8+2,4)/2 "nad zkušebním sálem M 2.25 vikýř</t>
  </si>
  <si>
    <t xml:space="preserve">-1,0*(2*(0,57+6,03+4,95)+8,08) "nad zkušebním sálem M 2.25  sklon 40,3° oplechování okapové hrany</t>
  </si>
  <si>
    <t>7,065*(11,095+9,088)/2+4,55*2,45/2+7,65*(9,305+9,088)/2+5,6*2,55/2 "nad průjezdem celá plocha sklon 38,2°</t>
  </si>
  <si>
    <t>-1,0*(11,095+9,305) "oplechování okapové hrany</t>
  </si>
  <si>
    <t>-(1,35*(0,705+2,42)+1,35*0,95/2) "vikýř nad průjezdem</t>
  </si>
  <si>
    <t>2*(1,3*(2,42+3,37)/2) "zastřešení vikýře nad průjezdem</t>
  </si>
  <si>
    <t xml:space="preserve">(5,785+6,175)/2*7,315+(6,525+6,175)/2*7,315 "celá plocha  38,5°</t>
  </si>
  <si>
    <t>-1,0*(5,785+6,525) "oplechování okapové hrany</t>
  </si>
  <si>
    <t>764001861</t>
  </si>
  <si>
    <t>Demontáž klempířských konstrukcí oplechování hřebene z hřebenáčů do suti</t>
  </si>
  <si>
    <t>1153768354</t>
  </si>
  <si>
    <t>https://podminky.urs.cz/item/CS_URS_2025_01/764001861</t>
  </si>
  <si>
    <t>43,045+3,995 "východní křídlo</t>
  </si>
  <si>
    <t>5,5+3,2 "západ</t>
  </si>
  <si>
    <t>18,185+1,2+13,225+0,955+11,775+2,38+4,615 "sever</t>
  </si>
  <si>
    <t xml:space="preserve">8,15 "nad zkušebním sálem M 2.25 </t>
  </si>
  <si>
    <t>9,088+3,37+2*2,025 "SO 02 obj. B</t>
  </si>
  <si>
    <t>6,175 "SO 03 - obj. C</t>
  </si>
  <si>
    <t>764001881</t>
  </si>
  <si>
    <t>Demontáž klempířských konstrukcí oplechování nároží z hřebenáčů do suti</t>
  </si>
  <si>
    <t>-993819462</t>
  </si>
  <si>
    <t>https://podminky.urs.cz/item/CS_URS_2025_01/764001881</t>
  </si>
  <si>
    <t xml:space="preserve">2*6,7 "SO 01 obj. A nad zkušebním sálem M 2.25 </t>
  </si>
  <si>
    <t>7,85+4,3 "SO 02 obj. B</t>
  </si>
  <si>
    <t>764001891</t>
  </si>
  <si>
    <t>Demontáž klempířských konstrukcí oplechování úžlabí do suti</t>
  </si>
  <si>
    <t>1500599912</t>
  </si>
  <si>
    <t>https://podminky.urs.cz/item/CS_URS_2025_01/764001891</t>
  </si>
  <si>
    <t>2*(4,1+0,9) "východní křídlo</t>
  </si>
  <si>
    <t>2*5,5 "východ</t>
  </si>
  <si>
    <t>5,2+6,8+9,2+7,1 "západ</t>
  </si>
  <si>
    <t>2*(1,0+1,85) "sever</t>
  </si>
  <si>
    <t xml:space="preserve">2*1,0 "nad zkušebním sálem M 2.25 </t>
  </si>
  <si>
    <t>5,5+9,2 "SO 02 - obj. B vč. vikýřů K13</t>
  </si>
  <si>
    <t>764002821</t>
  </si>
  <si>
    <t>Demontáž klempířských konstrukcí střešního výlezu do suti</t>
  </si>
  <si>
    <t>957133655</t>
  </si>
  <si>
    <t>https://podminky.urs.cz/item/CS_URS_2025_01/764002821</t>
  </si>
  <si>
    <t>4 "východní křídlo</t>
  </si>
  <si>
    <t>4 "sever</t>
  </si>
  <si>
    <t xml:space="preserve">1 "nad zkušebním sálem M 2.25 </t>
  </si>
  <si>
    <t>2 "velký sál</t>
  </si>
  <si>
    <t>3 "SO 02 - obj. B</t>
  </si>
  <si>
    <t>4 "SO 03 - obj. C</t>
  </si>
  <si>
    <t>764002831</t>
  </si>
  <si>
    <t>Demontáž klempířských konstrukcí sněhového zachytávače průběžného do suti</t>
  </si>
  <si>
    <t>-922188966</t>
  </si>
  <si>
    <t>https://podminky.urs.cz/item/CS_URS_2025_01/764002831</t>
  </si>
  <si>
    <t>76,9 "východní křídlo</t>
  </si>
  <si>
    <t>12,4 "konvent jih</t>
  </si>
  <si>
    <t>12,5+10,6+25,7+9,5 "konvent sever</t>
  </si>
  <si>
    <t xml:space="preserve">11,4+8,0+6,6 "nad zkušebním sálem M 2.25 </t>
  </si>
  <si>
    <t>40,11+11,095+9,305+1,91+24,78+2,55 "SO 02 - obj. B</t>
  </si>
  <si>
    <t xml:space="preserve">5,785+6,525 "SO 03 - obj. C </t>
  </si>
  <si>
    <t>764002841</t>
  </si>
  <si>
    <t>Demontáž klempířských konstrukcí oplechování horních ploch zdí a nadezdívek do suti</t>
  </si>
  <si>
    <t>-1903857606</t>
  </si>
  <si>
    <t>https://podminky.urs.cz/item/CS_URS_2025_01/764002841</t>
  </si>
  <si>
    <t>12,8+4,4+12,8+42,4+2,2+3,5 "viz výpis klemp. prvků</t>
  </si>
  <si>
    <t>764002871</t>
  </si>
  <si>
    <t>Demontáž klempířských konstrukcí lemování zdí do suti</t>
  </si>
  <si>
    <t>731628026</t>
  </si>
  <si>
    <t>https://podminky.urs.cz/item/CS_URS_2025_01/764002871</t>
  </si>
  <si>
    <t>77,4+4,5+3,9+1,3+241,7+12,8 "výpis klemp. prvků K4, K6, K7, K8, K21, K28</t>
  </si>
  <si>
    <t>764002881</t>
  </si>
  <si>
    <t>Demontáž klempířských konstrukcí lemování střešních prostupů do suti</t>
  </si>
  <si>
    <t>-1227577453</t>
  </si>
  <si>
    <t>https://podminky.urs.cz/item/CS_URS_2025_01/764002881</t>
  </si>
  <si>
    <t>0,5*2*(0,9+0,5) "SO 01 obj. A konvent sever komín</t>
  </si>
  <si>
    <t>0,5*2*(1,06+0,9+3*(1,65+0,9)) "východní křídlo komíny</t>
  </si>
  <si>
    <t>0,5*2*(0,78+0,5+1,0+0,7)"SO 02 - obj. B komíny</t>
  </si>
  <si>
    <t>0,5*2*(1,0+0,55) "SO 03 - obj. C komín</t>
  </si>
  <si>
    <t>764004801</t>
  </si>
  <si>
    <t>Demontáž klempířských konstrukcí žlabu podokapního do suti</t>
  </si>
  <si>
    <t>68956594</t>
  </si>
  <si>
    <t>https://podminky.urs.cz/item/CS_URS_2025_01/764004801</t>
  </si>
  <si>
    <t>103,8+79,9+121,0+50,8 "viz nové žlaby dle výpisu prvků</t>
  </si>
  <si>
    <t>764004841</t>
  </si>
  <si>
    <t>Demontáž klempířských konstrukcí háku do suti</t>
  </si>
  <si>
    <t>604203938</t>
  </si>
  <si>
    <t>https://podminky.urs.cz/item/CS_URS_2025_01/764004841</t>
  </si>
  <si>
    <t>110+162+73+116 "viz nové háky dle výpisu prvků</t>
  </si>
  <si>
    <t>764004861</t>
  </si>
  <si>
    <t>Demontáž klempířských konstrukcí svodu do suti</t>
  </si>
  <si>
    <t>-1747211243</t>
  </si>
  <si>
    <t>https://podminky.urs.cz/item/CS_URS_2025_01/764004861</t>
  </si>
  <si>
    <t>52,2+56,4+22,2+63,6 "viz nové svody dle výpisu prvků</t>
  </si>
  <si>
    <t>764004871</t>
  </si>
  <si>
    <t>Demontáž klempířských konstrukcí objímek svodu včetně upevnovacích prostředků ( trnů, hmoždinek apod.) do suti</t>
  </si>
  <si>
    <t>1210506653</t>
  </si>
  <si>
    <t>https://podminky.urs.cz/item/CS_URS_2025_01/764004871</t>
  </si>
  <si>
    <t>194,4/2-0,2</t>
  </si>
  <si>
    <t>764131411</t>
  </si>
  <si>
    <t>Krytina ze svitků nebo tabulí z měděného plechu s úpravou u okapů, prostupů a výčnělků střechy rovné drážkováním ze svitků rš 670 mm, sklon střechy do 30°</t>
  </si>
  <si>
    <t>861842255</t>
  </si>
  <si>
    <t>https://podminky.urs.cz/item/CS_URS_2025_01/764131411</t>
  </si>
  <si>
    <t xml:space="preserve">SO 01 - obj. A </t>
  </si>
  <si>
    <t>75,495 "východ celá plocha sklon 7,1° viz dmtž krytiny ze svitků</t>
  </si>
  <si>
    <t>12,405 "jih oplechování okapové hrany sklon 20,9° viz dmtž krytiny ze svitků</t>
  </si>
  <si>
    <t xml:space="preserve">12,525 "mezi konvent sever a M 2.25   sklon 7,1° viz dmtž krytiny ze svitků</t>
  </si>
  <si>
    <t>196,69 "sklon 15,4°</t>
  </si>
  <si>
    <t>123,008 "sklon 16,5°</t>
  </si>
  <si>
    <t>32,4 "SO 03 - obj. C - střecha nad krčkem sklon 26°</t>
  </si>
  <si>
    <t>764131413</t>
  </si>
  <si>
    <t>Krytina ze svitků nebo tabulí z měděného plechu s úpravou u okapů, prostupů a výčnělků střechy rovné drážkováním ze svitků rš 670 mm, sklon střechy přes 30 do 60°</t>
  </si>
  <si>
    <t>-1579158944</t>
  </si>
  <si>
    <t>https://podminky.urs.cz/item/CS_URS_2025_01/764131413</t>
  </si>
  <si>
    <t>76,95+596,072 "východní křídlo viz dmtž plechové krytiny a šablon sklon 36,2-44,5°</t>
  </si>
  <si>
    <t>150,731 "jih viz dmtž šablon sklon 31,8°</t>
  </si>
  <si>
    <t>47,561 "západ sklon viz dmtž šablon 42,0+43,3°</t>
  </si>
  <si>
    <t>9,23 "západ viz dmtž šablon sklon 36,2°</t>
  </si>
  <si>
    <t>164,087 "západ viz dmtž bitumenové krytiny sklon 42,0+43,3°</t>
  </si>
  <si>
    <t>192,328 "západ viz dmtž bitumenové krytiny sklon 36,2°</t>
  </si>
  <si>
    <t>6,3 "západ vikýře sklon 45°</t>
  </si>
  <si>
    <t>9,98+39,861 "sever viz dmtž plechové krytiny a šablon sklon 40,9°</t>
  </si>
  <si>
    <t>26,015+163,725 "sever viz dmtž plechové krytiny a šablon sklon 44,8° o</t>
  </si>
  <si>
    <t xml:space="preserve">98,03 "sever viz dmtž šablon sklon 44,3° </t>
  </si>
  <si>
    <t xml:space="preserve">79,889 "sever viz dmtž šablon sklon 48,6° </t>
  </si>
  <si>
    <t xml:space="preserve">13,5+69,889 "viz dmtž plechové krytiny a šablon  sever sklon 43,3° </t>
  </si>
  <si>
    <t>9,105+45,927 "sever viz dmtž plechové krytiny a šablon sklon 49,9° o</t>
  </si>
  <si>
    <t>80,148 "sever viz dmtž šablon sklon 48,1°</t>
  </si>
  <si>
    <t>18,628 "sever viz dmtž šablon sklon 54,8°</t>
  </si>
  <si>
    <t>14,805 "sever vikýře sklon 45°</t>
  </si>
  <si>
    <t xml:space="preserve">31,18+128,226 "nad zkušebním sálem M 2.25 viz dmtž plechové krytiny a šablon  sklon 40,3°</t>
  </si>
  <si>
    <t>3,15 "nad zkušebním sálem M 2.25 vikýř sklon 45°</t>
  </si>
  <si>
    <t>764131491</t>
  </si>
  <si>
    <t>Krytina ze svitků nebo tabulí z měděného plechu s úpravou u okapů, prostupů a výčnělků Příplatek k cenám za těsnění drážek ve sklonu do 10°</t>
  </si>
  <si>
    <t>1556217110</t>
  </si>
  <si>
    <t>https://podminky.urs.cz/item/CS_URS_2025_01/764131491</t>
  </si>
  <si>
    <t>75,495+12,525</t>
  </si>
  <si>
    <t>764231405</t>
  </si>
  <si>
    <t>Oplechování střešních prvků z měděného plechu hřebene větraného, včetně větrací mřížky rš 400 mm</t>
  </si>
  <si>
    <t>-1002546329</t>
  </si>
  <si>
    <t>https://podminky.urs.cz/item/CS_URS_2025_01/764231405</t>
  </si>
  <si>
    <t>26,1 "velký sál</t>
  </si>
  <si>
    <t>764231467-1</t>
  </si>
  <si>
    <t>Oplechování střešních prvků z měděného plechu úžlabí rš 630 mm, K20</t>
  </si>
  <si>
    <t>60156558</t>
  </si>
  <si>
    <t>85,7 "výpis klemp. prvků K20</t>
  </si>
  <si>
    <t>764232434</t>
  </si>
  <si>
    <t>Oplechování střešních prvků z měděného plechu okapu okapovým plechem střechy rovné rš 330 mm</t>
  </si>
  <si>
    <t>-17082629</t>
  </si>
  <si>
    <t>https://podminky.urs.cz/item/CS_URS_2025_01/764232434</t>
  </si>
  <si>
    <t>54,655 "střecha nad velkým sálem úžlabí detail D6</t>
  </si>
  <si>
    <t>764234404-1</t>
  </si>
  <si>
    <t>Oplechování horních ploch zdí a nadezdívek (atik) z měděného plechu mechanicky kotvených rš 340 mm, K33</t>
  </si>
  <si>
    <t>1934133437</t>
  </si>
  <si>
    <t>2,2 "výpis klemp. prvků K33</t>
  </si>
  <si>
    <t>764234406-1</t>
  </si>
  <si>
    <t>Oplechování horních ploch zdí a nadezdívek (atik) z měděného plechu mechanicky kotvených rš 500 mm, K27</t>
  </si>
  <si>
    <t>1358352842</t>
  </si>
  <si>
    <t>12,8 "výpis klemp. prvků K27</t>
  </si>
  <si>
    <t>764234406-2</t>
  </si>
  <si>
    <t>Oplechování horních ploch zdí a nadezdívek (atik) z měděného plechu mechanicky kotvených rš 540 mm, K31</t>
  </si>
  <si>
    <t>-100172318</t>
  </si>
  <si>
    <t>42,4 "výpis klemp. prvků K31</t>
  </si>
  <si>
    <t>764234411-3</t>
  </si>
  <si>
    <t>Oplechování horních ploch zdí a nadezdívek (atik) z měděného plechu mechanicky kotvených rš 950 mm, K34</t>
  </si>
  <si>
    <t>-1117282171</t>
  </si>
  <si>
    <t>3,5 "výpis klemp. prvků K34</t>
  </si>
  <si>
    <t>764234411-1</t>
  </si>
  <si>
    <t>Oplechování horních ploch zdí a nadezdívek (atik) z měděného plechu mechanicky kotvených přes rš 1197 mm, K23</t>
  </si>
  <si>
    <t>-1745344185</t>
  </si>
  <si>
    <t>12,8 "výpis klemp. prvků K23</t>
  </si>
  <si>
    <t>764234411-2</t>
  </si>
  <si>
    <t>Oplechování horních ploch zdí a nadezdívek (atik) z měděného plechu mechanicky kotvených přes rš 915 mm, K26</t>
  </si>
  <si>
    <t>-1571251771</t>
  </si>
  <si>
    <t>4,4 "výpis klemp. prvků K26</t>
  </si>
  <si>
    <t>764239901R</t>
  </si>
  <si>
    <t xml:space="preserve">Větrací pás na okapové hraně pro odvětrání střechy </t>
  </si>
  <si>
    <t>1360569266</t>
  </si>
  <si>
    <t>24,44+25,715+4,5 "střecha nad velkým sálem</t>
  </si>
  <si>
    <t>764311613-4</t>
  </si>
  <si>
    <t>Lemování zdí z pozinkovaného plechu s povrchovou úpravou boční nebo horní rovné, střech s krytinou skládanou mimo prejzovou rš 252 mm, K7</t>
  </si>
  <si>
    <t>427496520</t>
  </si>
  <si>
    <t>3,9 "výpis klemp. prvků K7</t>
  </si>
  <si>
    <t>764311614-3</t>
  </si>
  <si>
    <t>Lemování zdí z pozinkovaného plechu s povrchovou úpravou boční nebo horní rovné, střech s krytinou skládanou mimo prejzovou rš 325 mm, K6</t>
  </si>
  <si>
    <t>-148219732</t>
  </si>
  <si>
    <t>4,5 "výpis klemp. prvků K6</t>
  </si>
  <si>
    <t>764311614-2</t>
  </si>
  <si>
    <t>Lemování zdí z pozinkovaného plechu s povrchovou úpravou boční nebo horní rovné, střech s krytinou skládanou mimo prejzovou - krycí lišta rš 145 mm, K5</t>
  </si>
  <si>
    <t>1023905504</t>
  </si>
  <si>
    <t>83,8 "výpis klemp. prvků K5</t>
  </si>
  <si>
    <t>764311614-1</t>
  </si>
  <si>
    <t>Lemování zdí z pozinkovaného plechu s povrchovou úpravou boční nebo horní rovné, střech s krytinou skládanou mimo prejzovou rš 340 mm, K4</t>
  </si>
  <si>
    <t>-312677525</t>
  </si>
  <si>
    <t>77,4 "výpis klemp. prvků K4</t>
  </si>
  <si>
    <t>764314612</t>
  </si>
  <si>
    <t>Lemování prostupů z pozinkovaného plechu s povrchovou úpravou bez lišty, střech s krytinou skládanou nebo z plechu</t>
  </si>
  <si>
    <t>-819181195</t>
  </si>
  <si>
    <t>https://podminky.urs.cz/item/CS_URS_2025_01/764314612</t>
  </si>
  <si>
    <t xml:space="preserve">SO 01 </t>
  </si>
  <si>
    <t>0,5*2*(1,1+0,85) "konvent západ komín</t>
  </si>
  <si>
    <t>1,0*1,0 "výfuk VZT zař.2 - odvětrání nahrávacího studia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</si>
  <si>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</si>
  <si>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</si>
  <si>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-2120667045</t>
  </si>
  <si>
    <t>https://podminky.urs.cz/item/CS_URS_2025_01/764315622</t>
  </si>
  <si>
    <t>1 "SO 03 - obj. C odvětrání kanalizace</t>
  </si>
  <si>
    <t>764315625</t>
  </si>
  <si>
    <t>Lemování trub, konzol, držáků a ostatních kusových prvků z pozinkovaného plechu s povrchovou úpravou střech s krytinou skládanou mimo prejzovou nebo z plechu, průměr přes 200 do 300 mm</t>
  </si>
  <si>
    <t>-321421706</t>
  </si>
  <si>
    <t>https://podminky.urs.cz/item/CS_URS_2025_01/764315625</t>
  </si>
  <si>
    <t>1 "výfuk VZT odvětrání zař. 6</t>
  </si>
  <si>
    <t>764331414-3</t>
  </si>
  <si>
    <t>Lemování zdí z měděného plechu boční nebo horní rovných, střech s krytinou skládanou mimo prejzovou rš 300 mm</t>
  </si>
  <si>
    <t>-1614405806</t>
  </si>
  <si>
    <t>12,8 "výpis klemp. prvků K28</t>
  </si>
  <si>
    <t>764331414-1</t>
  </si>
  <si>
    <t>Lemování zdí z měděného plechu boční nebo horní rovných, střech s krytinou skládanou mimo prejzovou rš 340 mm, K21</t>
  </si>
  <si>
    <t>1217537083</t>
  </si>
  <si>
    <t>241,7 "výpis klemp. prvků K21</t>
  </si>
  <si>
    <t>764331414-2</t>
  </si>
  <si>
    <t>Lemování zdí z měděného plechu boční nebo horní rovných, střech s krytinou skládanou mimo prejzovou rš 145 mm, krycí lišta K22</t>
  </si>
  <si>
    <t>1636387861</t>
  </si>
  <si>
    <t>241,7 "výpis klemp. prvků K22</t>
  </si>
  <si>
    <t>764331417</t>
  </si>
  <si>
    <t>Lemování zdí z měděného plechu boční nebo horní rovných, střech s krytinou skládanou mimo prejzovou rš 670 mm, K8</t>
  </si>
  <si>
    <t>-151671532</t>
  </si>
  <si>
    <t>https://podminky.urs.cz/item/CS_URS_2025_01/764331417</t>
  </si>
  <si>
    <t>1,3 "výpis klemp. prvků K8</t>
  </si>
  <si>
    <t>764511602</t>
  </si>
  <si>
    <t>Žlab podokapní z pozinkovaného plechu s povrchovou úpravou včetně háků a čel půlkruhový rš 330 mm, K2</t>
  </si>
  <si>
    <t>-1898978660</t>
  </si>
  <si>
    <t>https://podminky.urs.cz/item/CS_URS_2025_01/764511602</t>
  </si>
  <si>
    <t>103,8 "výpis klemp. prvků K1 + K2</t>
  </si>
  <si>
    <t>764518622</t>
  </si>
  <si>
    <t>Svod z pozinkovaného plechu s upraveným povrchem včetně objímek, kolen a odskoků kruhový, průměru 100 mm, K3</t>
  </si>
  <si>
    <t>393543355</t>
  </si>
  <si>
    <t>https://podminky.urs.cz/item/CS_URS_2025_01/764518622</t>
  </si>
  <si>
    <t>52,2 "výpis klemp. prvků K3</t>
  </si>
  <si>
    <t>764531403-1</t>
  </si>
  <si>
    <t>Žlab podokapní z měděného plechu včetně háků a čel půlkruhový rš 280 mm, K17</t>
  </si>
  <si>
    <t>-472147809</t>
  </si>
  <si>
    <t>79,9 "výpis klemp. prvků K15 + K17</t>
  </si>
  <si>
    <t>764531404</t>
  </si>
  <si>
    <t>Žlab podokapní z měděného plechu včetně háků a čel půlkruhový rš 330 mm, K10</t>
  </si>
  <si>
    <t>-1773948461</t>
  </si>
  <si>
    <t>https://podminky.urs.cz/item/CS_URS_2025_01/764531404</t>
  </si>
  <si>
    <t>121 "výpis klemp. prvků K9 + K10</t>
  </si>
  <si>
    <t>764531405</t>
  </si>
  <si>
    <t>Žlab podokapní z měděného plechu včetně háků a čel půlkruhový rš 400 mm, K16</t>
  </si>
  <si>
    <t>1030169193</t>
  </si>
  <si>
    <t>https://podminky.urs.cz/item/CS_URS_2025_01/764531405</t>
  </si>
  <si>
    <t>50,8 "výpis klemp. prvků K14 + K16</t>
  </si>
  <si>
    <t>764538422</t>
  </si>
  <si>
    <t>Svod z měděného plechu včetně objímek, kolen a odskoků kruhový, průměru 100 mm, K11</t>
  </si>
  <si>
    <t>-2044124017</t>
  </si>
  <si>
    <t>https://podminky.urs.cz/item/CS_URS_2025_01/764538422</t>
  </si>
  <si>
    <t>56,4 "výpis klemp. prvků K11</t>
  </si>
  <si>
    <t>764538423</t>
  </si>
  <si>
    <t>Svod z měděného plechu včetně objímek, kolen a odskoků kruhový, průměru 120 mm, K19</t>
  </si>
  <si>
    <t>-1185466357</t>
  </si>
  <si>
    <t>https://podminky.urs.cz/item/CS_URS_2025_01/764538423</t>
  </si>
  <si>
    <t>63,6 "výpis klemp. prvků K19</t>
  </si>
  <si>
    <t>764538424</t>
  </si>
  <si>
    <t>Svod z měděného plechu včetně objímek, kolen a odskoků kruhový, průměru 150 mm, K18</t>
  </si>
  <si>
    <t>447279353</t>
  </si>
  <si>
    <t>https://podminky.urs.cz/item/CS_URS_2025_01/764538424</t>
  </si>
  <si>
    <t>22,5 "výpis klemp. prvků K18</t>
  </si>
  <si>
    <t>764990001R</t>
  </si>
  <si>
    <t>Montáž stoupací plošiny pro plechovou krytinu</t>
  </si>
  <si>
    <t>-1705152785</t>
  </si>
  <si>
    <t>55351001M</t>
  </si>
  <si>
    <t>plošina stoupací pro falcované střechy 250x670mm (2x závěsný držák, spojovací materiál, plošina)</t>
  </si>
  <si>
    <t>-1935122472</t>
  </si>
  <si>
    <t>5 "východní křídlo</t>
  </si>
  <si>
    <t>4 "konvent západ</t>
  </si>
  <si>
    <t>10 "konvent sever</t>
  </si>
  <si>
    <t>55351002M</t>
  </si>
  <si>
    <t>plošina stoupací pro falcované střechy 250x1000mm (2x závěsný držák, spojovací materiál, plošina)</t>
  </si>
  <si>
    <t>-649009067</t>
  </si>
  <si>
    <t xml:space="preserve">SO 01 obj. A </t>
  </si>
  <si>
    <t>6 "východní křídlo</t>
  </si>
  <si>
    <t>1 "konvent západ</t>
  </si>
  <si>
    <t>1 "konvent sever</t>
  </si>
  <si>
    <t>55351003M</t>
  </si>
  <si>
    <t>plošina stoupací pro falcované střechy 250x1340mm (2x závěsný držák, spojovací materiál, plošina)</t>
  </si>
  <si>
    <t>-627312874</t>
  </si>
  <si>
    <t>3 "východní křídlo</t>
  </si>
  <si>
    <t>3 "konvent sever</t>
  </si>
  <si>
    <t>764990002R</t>
  </si>
  <si>
    <t>Montáž mříže sněholamu pro plechovou krytinu</t>
  </si>
  <si>
    <t>517950921</t>
  </si>
  <si>
    <t>39,3+20,455+19,565+5,0+37,65+42,945 "východní křídlo</t>
  </si>
  <si>
    <t>14,2 "jih</t>
  </si>
  <si>
    <t>15,095+24,955+12,21+4,76+7,94+2*0,5+19,715 "západ</t>
  </si>
  <si>
    <t>13,465+21,56+1,735+20,355+18,095+25,335+9,985+2,605+1,495 "sever</t>
  </si>
  <si>
    <t xml:space="preserve">1,655+2,365+6,125+7,2+10,95 "nad zkušebním sálem M 2.25 </t>
  </si>
  <si>
    <t>59660001M</t>
  </si>
  <si>
    <t>komplet protisněhový (4x držák mříže, sněhová mříž d 3000mm, 2x spojka mříže)</t>
  </si>
  <si>
    <t>1987714454</t>
  </si>
  <si>
    <t>13+6+6+2+13+14 "východní křídlo</t>
  </si>
  <si>
    <t>5 "jih</t>
  </si>
  <si>
    <t>5+8+4+2+3+1+6 "západ</t>
  </si>
  <si>
    <t>4+7+1+7+6+8+3+1+1 "sever</t>
  </si>
  <si>
    <t xml:space="preserve">1+1+2+3 "nad zkušebním sálem M 2.25 </t>
  </si>
  <si>
    <t>764990003R</t>
  </si>
  <si>
    <t>Montáž bezpečnostního háku pro plechovou krytinu</t>
  </si>
  <si>
    <t>-2132008422</t>
  </si>
  <si>
    <t>7 "východní křídlo</t>
  </si>
  <si>
    <t>10 "konvent</t>
  </si>
  <si>
    <t xml:space="preserve">2 "nad zkušebním sálem M 2.25 </t>
  </si>
  <si>
    <t>59244014</t>
  </si>
  <si>
    <t>sada bezpečnostního háku včetně připevňovacího profilu a kotevního materiálu</t>
  </si>
  <si>
    <t>-1333083515</t>
  </si>
  <si>
    <t>-230491607</t>
  </si>
  <si>
    <t>765113121</t>
  </si>
  <si>
    <t>Krytina keramická drážková sklonu střechy do 30° okapová hrana s větrací mřížkou jednoduchou</t>
  </si>
  <si>
    <t>1575259839</t>
  </si>
  <si>
    <t>https://podminky.urs.cz/item/CS_URS_2025_01/765113121</t>
  </si>
  <si>
    <t xml:space="preserve">103,8+121,0 "viz žlaby podokapní K1,K2 + K9,K10 </t>
  </si>
  <si>
    <t>765114021-1</t>
  </si>
  <si>
    <t>Krytina keramická hladká bobrovka sklonu střechy do 30° na sucho šupinové krytí režná, segmentový řez</t>
  </si>
  <si>
    <t>-1168066509</t>
  </si>
  <si>
    <t>SO 02 obj B</t>
  </si>
  <si>
    <t>345,373 " viz odstranění povlakové krytiny nad 30°</t>
  </si>
  <si>
    <t>77,07 " viz odstranění povlakové krytiny do 30°</t>
  </si>
  <si>
    <t>90,194 "celá plocha viz odstranění povlakové krytiny nad 30°</t>
  </si>
  <si>
    <t>59660010-1</t>
  </si>
  <si>
    <t>taška bobrovka režná základní segmentový řez</t>
  </si>
  <si>
    <t>-391128339</t>
  </si>
  <si>
    <t>59660026</t>
  </si>
  <si>
    <t>taška bobrovka režná větrací</t>
  </si>
  <si>
    <t>468763299</t>
  </si>
  <si>
    <t>2*46,4-0,8 " 02 obj. B</t>
  </si>
  <si>
    <t>2*6,2-0,4 "SO 03 - obj. C</t>
  </si>
  <si>
    <t>765114251</t>
  </si>
  <si>
    <t>Krytina keramická hladká bobrovka sklonu střechy do 30° nárožní hrana do malty, z hřebenáčů režných</t>
  </si>
  <si>
    <t>-1556667615</t>
  </si>
  <si>
    <t>https://podminky.urs.cz/item/CS_URS_2025_01/765114251</t>
  </si>
  <si>
    <t>765114351</t>
  </si>
  <si>
    <t>Krytina keramická hladká bobrovka sklonu střechy do 30° hřeben zplna do malty, z hřebenáčů režných</t>
  </si>
  <si>
    <t>267846334</t>
  </si>
  <si>
    <t>https://podminky.urs.cz/item/CS_URS_2025_01/765114351</t>
  </si>
  <si>
    <t>31,1+9,088 "SO 02 obj. B</t>
  </si>
  <si>
    <t>765114421</t>
  </si>
  <si>
    <t>Krytina keramická hladká bobrovka sklonu střechy do 30° úžlabí vykládané vložené z tašek režných</t>
  </si>
  <si>
    <t>2060163071</t>
  </si>
  <si>
    <t>https://podminky.urs.cz/item/CS_URS_2025_01/765114421</t>
  </si>
  <si>
    <t>5,5 "SO 02 obj. B</t>
  </si>
  <si>
    <t>765114581</t>
  </si>
  <si>
    <t>Krytina keramická hladká bobrovka Příplatek k cenám za sklon přes 30°do 40°</t>
  </si>
  <si>
    <t>-515953744</t>
  </si>
  <si>
    <t>https://podminky.urs.cz/item/CS_URS_2025_01/765114581</t>
  </si>
  <si>
    <t>1,0*(11,095+9,305) "oplechování okapové hrany nad průjezdem sklon 38,2°</t>
  </si>
  <si>
    <t>145,464 "nad průjezdem sklon 38,2°</t>
  </si>
  <si>
    <t>90,194 "celá plocha</t>
  </si>
  <si>
    <t>765114585</t>
  </si>
  <si>
    <t>Krytina keramická hladká bobrovka Příplatek k cenám za sklon přes 40°do 50°</t>
  </si>
  <si>
    <t>1456226877</t>
  </si>
  <si>
    <t>https://podminky.urs.cz/item/CS_URS_2025_01/765114585</t>
  </si>
  <si>
    <t>(40,11+31,1)/2*3,4 "SO 02 obj. B část do ul. Dominikánská sklon 40,7°</t>
  </si>
  <si>
    <t>765115021</t>
  </si>
  <si>
    <t>Montáž střešních doplňků krytiny keramické speciálních tašek větracích, protisněhových, prostupových, ukončovacích hladkých (bobrovky) na sucho</t>
  </si>
  <si>
    <t>-116658574</t>
  </si>
  <si>
    <t>https://podminky.urs.cz/item/CS_URS_2025_01/765115021</t>
  </si>
  <si>
    <t xml:space="preserve">SO 02 - obj. B </t>
  </si>
  <si>
    <t>6 "odvětrání kanalizace</t>
  </si>
  <si>
    <t xml:space="preserve">SO 03 - obj. C </t>
  </si>
  <si>
    <t>1 "odvětrání kanalizace</t>
  </si>
  <si>
    <t>1 "anténní prostup</t>
  </si>
  <si>
    <t>20 "stoupací tašky</t>
  </si>
  <si>
    <t>59660202M</t>
  </si>
  <si>
    <t>prostupová taška bobrovka pro odvětrání kanalizace</t>
  </si>
  <si>
    <t>911573823</t>
  </si>
  <si>
    <t>59660201M</t>
  </si>
  <si>
    <t>anténní nástavec pro tašku keramickou</t>
  </si>
  <si>
    <t>-1496091856</t>
  </si>
  <si>
    <t>1 "SO 03 - obj. C</t>
  </si>
  <si>
    <t>55345031</t>
  </si>
  <si>
    <t>taška kovová nosná stoupací plošiny bez držáku pro keramickou střešní krytinu</t>
  </si>
  <si>
    <t>-408365316</t>
  </si>
  <si>
    <t>10*2 "SO 02 objekt B</t>
  </si>
  <si>
    <t>765115202</t>
  </si>
  <si>
    <t>Montáž střešních doplňků krytiny keramické nástavce pro odvětrání kanalizace</t>
  </si>
  <si>
    <t>-72146516</t>
  </si>
  <si>
    <t>https://podminky.urs.cz/item/CS_URS_2025_01/765115202</t>
  </si>
  <si>
    <t>59660212</t>
  </si>
  <si>
    <t>nástavec pro odvětrání kanalizace</t>
  </si>
  <si>
    <t>-824129115</t>
  </si>
  <si>
    <t>6 "SO 02 - obj. B</t>
  </si>
  <si>
    <t>765115302</t>
  </si>
  <si>
    <t>Montáž střešních doplňků krytiny keramické střešního výlezu plochy jednotlivě přes 0,25 m2</t>
  </si>
  <si>
    <t>-908415841</t>
  </si>
  <si>
    <t>https://podminky.urs.cz/item/CS_URS_2025_01/765115302</t>
  </si>
  <si>
    <t>19 "výpis oken O54</t>
  </si>
  <si>
    <t>59244099M</t>
  </si>
  <si>
    <t>okno střešní výstupní 600x750mm vč. lemování, O54</t>
  </si>
  <si>
    <t>-1255451309</t>
  </si>
  <si>
    <t>765115352</t>
  </si>
  <si>
    <t>Montáž střešních doplňků krytiny keramické stoupací plošiny délky přes 400 do 800 mm</t>
  </si>
  <si>
    <t>1562666271</t>
  </si>
  <si>
    <t>https://podminky.urs.cz/item/CS_URS_2025_01/765115352</t>
  </si>
  <si>
    <t>7 "SO 02 - obj. B</t>
  </si>
  <si>
    <t>3 "SO 03 - obj. C</t>
  </si>
  <si>
    <t>59660007</t>
  </si>
  <si>
    <t>komplet stoupací rovný pro keramickou krytinu rošt š 250mm d 800mm (2x závěsný držák, spojovací materiál, plošina)</t>
  </si>
  <si>
    <t>-620813426</t>
  </si>
  <si>
    <t>765115401</t>
  </si>
  <si>
    <t>Montáž střešních doplňků krytiny keramické protisněhové zábrany háku</t>
  </si>
  <si>
    <t>470255038</t>
  </si>
  <si>
    <t>https://podminky.urs.cz/item/CS_URS_2025_01/765115401</t>
  </si>
  <si>
    <t>422,433*1,8-0,38 "SO 02 obj B</t>
  </si>
  <si>
    <t>90,194*1,8-0,349 "SO 03 - obj. C</t>
  </si>
  <si>
    <t>59660241</t>
  </si>
  <si>
    <t>hák protisněhový keramické hladké krytiny</t>
  </si>
  <si>
    <t>59226975</t>
  </si>
  <si>
    <t>422,433*1,8-0,379 "SO 02 obj B</t>
  </si>
  <si>
    <t>162 "SO 03 - obj. C</t>
  </si>
  <si>
    <t>765115421</t>
  </si>
  <si>
    <t>Montáž střešních doplňků krytiny keramické bezpečnostního háku</t>
  </si>
  <si>
    <t>-827287631</t>
  </si>
  <si>
    <t>https://podminky.urs.cz/item/CS_URS_2025_01/765115421</t>
  </si>
  <si>
    <t>2 "SO 02 - obj. B</t>
  </si>
  <si>
    <t>2 "SO 03 - obj. C</t>
  </si>
  <si>
    <t>-1615283066</t>
  </si>
  <si>
    <t>765152811</t>
  </si>
  <si>
    <t>Demontáž krytiny bitumenové vlnité sklonu do 30° k dalšímu použití</t>
  </si>
  <si>
    <t>1799497903</t>
  </si>
  <si>
    <t>https://podminky.urs.cz/item/CS_URS_2025_01/765152811</t>
  </si>
  <si>
    <t>SO 01 obj. A konvent západ</t>
  </si>
  <si>
    <t>3,98*(2*(22,08+6,948)+24,8+23,5)/2-47,561 "západ sklon 42,0+43,3°</t>
  </si>
  <si>
    <t>4,97*(18,65+24,8+23,5+14,16)/2-9,23 "západ sklon 36,2°</t>
  </si>
  <si>
    <t>765152831</t>
  </si>
  <si>
    <t>Demontáž krytiny bitumenové vlnité sklonu do 30° hřebene k dalšímu použití</t>
  </si>
  <si>
    <t>-1437929028</t>
  </si>
  <si>
    <t>https://podminky.urs.cz/item/CS_URS_2025_01/765152831</t>
  </si>
  <si>
    <t>22,08+6,948-(5,5+3,2) "SO 01 obj. A konvent západ</t>
  </si>
  <si>
    <t>765152891</t>
  </si>
  <si>
    <t>Demontáž krytiny bitumenové vlnité Příplatek k cenám za sklon přes 30° demontáže krytiny</t>
  </si>
  <si>
    <t>-1860580750</t>
  </si>
  <si>
    <t>https://podminky.urs.cz/item/CS_URS_2025_01/765152891</t>
  </si>
  <si>
    <t>164,087 "SO 01 obj. A konvent západ sklon 42,0+43,3°</t>
  </si>
  <si>
    <t>765152895</t>
  </si>
  <si>
    <t>Demontáž krytiny bitumenové vlnité Příplatek k cenám za sklon přes 30° demontáže hřebene</t>
  </si>
  <si>
    <t>828446272</t>
  </si>
  <si>
    <t>https://podminky.urs.cz/item/CS_URS_2025_01/765152895</t>
  </si>
  <si>
    <t>20,328 "SO 01 obj. A konvent západ</t>
  </si>
  <si>
    <t>765191001</t>
  </si>
  <si>
    <t>Montáž pojistné hydroizolační nebo parotěsné fólie kladené ve sklonu do 20° lepením (vodotěsné podstřeší) na bednění nebo tepelnou izolaci</t>
  </si>
  <si>
    <t>-1177698845</t>
  </si>
  <si>
    <t>https://podminky.urs.cz/item/CS_URS_2025_01/765191001</t>
  </si>
  <si>
    <t>28329223</t>
  </si>
  <si>
    <t>fólie difuzně propustné s nakašírovanou strukturovanou rohoží pod hladkou plechovou krytinu</t>
  </si>
  <si>
    <t>-868901606</t>
  </si>
  <si>
    <t>319,698*1,1 'Přepočtené koeficientem množství</t>
  </si>
  <si>
    <t>765191031</t>
  </si>
  <si>
    <t>Montáž pojistné hydroizolační nebo parotěsné fólie lepení těsnících pásků pod kontralatě</t>
  </si>
  <si>
    <t>-957598123</t>
  </si>
  <si>
    <t>https://podminky.urs.cz/item/CS_URS_2025_01/765191031</t>
  </si>
  <si>
    <t>332,498"velký sál</t>
  </si>
  <si>
    <t>28355057</t>
  </si>
  <si>
    <t>páska těsnící jednostranně lepící pěnová pod kontralatě š 60mm</t>
  </si>
  <si>
    <t>2027253579</t>
  </si>
  <si>
    <t>332,498*1,1 'Přepočtené koeficientem množství</t>
  </si>
  <si>
    <t>765192001</t>
  </si>
  <si>
    <t>Nouzové zakrytí střechy plachtou</t>
  </si>
  <si>
    <t>-38420199</t>
  </si>
  <si>
    <t>https://podminky.urs.cz/item/CS_URS_2025_01/765192001</t>
  </si>
  <si>
    <t>452,523+2075,317+224,8+512,637</t>
  </si>
  <si>
    <t>998765113</t>
  </si>
  <si>
    <t>Přesun hmot pro krytiny skládané stanovený z hmotnosti přesunovaného materiálu vodorovná dopravní vzdálenost do 50 m s omezením mechanizace na objektech výšky přes 12 do 24 m</t>
  </si>
  <si>
    <t>644411520</t>
  </si>
  <si>
    <t>https://podminky.urs.cz/item/CS_URS_2025_01/998765113</t>
  </si>
  <si>
    <t>-2057681293</t>
  </si>
  <si>
    <t>43,08 "komíny nad střechou</t>
  </si>
  <si>
    <t>3,156/0,15*2+6,754 "vikýře</t>
  </si>
  <si>
    <t>-263708525</t>
  </si>
  <si>
    <t xml:space="preserve">91,914 "viz penetrční nátěr </t>
  </si>
  <si>
    <t>04A - venkovní plochy a komunikace - revize 1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</si>
  <si>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</si>
  <si>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</si>
  <si>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-1658482874</t>
  </si>
  <si>
    <t>https://podminky.urs.cz/item/CS_URS_2025_01/113106123</t>
  </si>
  <si>
    <t>1,6*2*(13,75+8,86) "rajský dvůr</t>
  </si>
  <si>
    <t>113107121</t>
  </si>
  <si>
    <t>Odstranění podkladů nebo krytů ručně s přemístěním hmot na skládku na vzdálenost do 3 m nebo s naložením na dopravní prostředek z kameniva hrubého drceného, o tl. vrstvy do 100 mm</t>
  </si>
  <si>
    <t>-1284451954</t>
  </si>
  <si>
    <t>https://podminky.urs.cz/item/CS_URS_2025_01/113107121</t>
  </si>
  <si>
    <t>72,352 "rajský dvůr pod dlažbou</t>
  </si>
  <si>
    <t>113107230</t>
  </si>
  <si>
    <t>Odstranění podkladů nebo krytů strojně plochy jednotlivě přes 200 m2 s přemístěním hmot na skládku na vzdálenost do 20 m nebo s naložením na dopravní prostředek z betonu prostého, o tl. vrstvy do 100 mm</t>
  </si>
  <si>
    <t>1554688474</t>
  </si>
  <si>
    <t>https://podminky.urs.cz/item/CS_URS_2025_01/113107230</t>
  </si>
  <si>
    <t>36,12+353,48+103,64 "celá plocha + rajský dvůr</t>
  </si>
  <si>
    <t>-14,95*13,26 "rajský dvůr</t>
  </si>
  <si>
    <t>-44 "zelená plocha</t>
  </si>
  <si>
    <t>0,6*5,5 "okap. chodník</t>
  </si>
  <si>
    <t>-2,5*17,0 "štěrková plocha</t>
  </si>
  <si>
    <t>113107321</t>
  </si>
  <si>
    <t>Odstranění podkladů nebo krytů strojně plochy jednotlivě do 50 m2 s přemístěním hmot na skládku na vzdálenost do 3 m nebo s naložením na dopravní prostředek z kameniva hrubého drceného, o tl. vrstvy do 100 mm</t>
  </si>
  <si>
    <t>-1876952472</t>
  </si>
  <si>
    <t>https://podminky.urs.cz/item/CS_URS_2025_01/113107321</t>
  </si>
  <si>
    <t>2,5*17,0 "štěrková plocha</t>
  </si>
  <si>
    <t>113201111</t>
  </si>
  <si>
    <t>Vytrhání obrub s vybouráním lože, s přemístěním hmot na skládku na vzdálenost do 3 m nebo s naložením na dopravní prostředek chodníkových ležatých</t>
  </si>
  <si>
    <t>-1298091305</t>
  </si>
  <si>
    <t>https://podminky.urs.cz/item/CS_URS_2025_01/113201111</t>
  </si>
  <si>
    <t>6,74+2,65+0,82 "průjezd</t>
  </si>
  <si>
    <t>113202111</t>
  </si>
  <si>
    <t>Vytrhání obrub s vybouráním lože, s přemístěním hmot na skládku na vzdálenost do 3 m nebo s naložením na dopravní prostředek z krajníků nebo obrubníků stojatých</t>
  </si>
  <si>
    <t>1576740522</t>
  </si>
  <si>
    <t>https://podminky.urs.cz/item/CS_URS_2025_01/113202111</t>
  </si>
  <si>
    <t>8,3 "mezi SO A a SO B</t>
  </si>
  <si>
    <t>113204111</t>
  </si>
  <si>
    <t>Vytrhání obrub s vybouráním lože, s přemístěním hmot na skládku na vzdálenost do 3 m nebo s naložením na dopravní prostředek záhonových</t>
  </si>
  <si>
    <t>472292053</t>
  </si>
  <si>
    <t>https://podminky.urs.cz/item/CS_URS_2025_01/113204111</t>
  </si>
  <si>
    <t>2*(13,75+12,06+10,55+8,86) "rajský dvůr</t>
  </si>
  <si>
    <t>122251103</t>
  </si>
  <si>
    <t>Odkopávky a prokopávky nezapažené strojně v hornině třídy těžitelnosti I skupiny 3 přes 50 do 100 m3</t>
  </si>
  <si>
    <t>767910360</t>
  </si>
  <si>
    <t>https://podminky.urs.cz/item/CS_URS_2025_01/122251103</t>
  </si>
  <si>
    <t>0,3*(8,3+3,75)/2*5,7 "nádvoří - stávající zelená zvýšená plocha</t>
  </si>
  <si>
    <t>0,3*(36,12+353,48+103,64) "nádvoří celá plocha</t>
  </si>
  <si>
    <t>129910001R</t>
  </si>
  <si>
    <t>Rozbourání betonového květináče</t>
  </si>
  <si>
    <t>2131349799</t>
  </si>
  <si>
    <t>8 "rajský dvůr</t>
  </si>
  <si>
    <t>133112811</t>
  </si>
  <si>
    <t>Hloubení nezapažených šachet ručně v horninách třídy těžitelnosti I skupiny 1 a 2, půdorysná plocha výkopu do 4 m2</t>
  </si>
  <si>
    <t>-1208626374</t>
  </si>
  <si>
    <t>https://podminky.urs.cz/item/CS_URS_2025_01/133112811</t>
  </si>
  <si>
    <t>26*0,5*0,3*0,7 "patky kotvení obruby Z14</t>
  </si>
  <si>
    <t>659138339</t>
  </si>
  <si>
    <t>15,546+0,308+0,01 "rajský dvůr ornice a substrát</t>
  </si>
  <si>
    <t>276478543</t>
  </si>
  <si>
    <t>15,864 "rajský dvůr výkopy, ornice</t>
  </si>
  <si>
    <t>15,864*2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</si>
  <si>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</si>
  <si>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</si>
  <si>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85145673</t>
  </si>
  <si>
    <t>https://podminky.urs.cz/item/CS_URS_2025_01/181111111</t>
  </si>
  <si>
    <t>103,64 "celá plocha zeleně</t>
  </si>
  <si>
    <t>181311103</t>
  </si>
  <si>
    <t>Rozprostření a urovnání ornice v rovině nebo ve svahu sklonu do 1:5 ručně při souvislé ploše, tl. vrstvy do 200 mm</t>
  </si>
  <si>
    <t>1406437822</t>
  </si>
  <si>
    <t>https://podminky.urs.cz/item/CS_URS_2025_01/181311103</t>
  </si>
  <si>
    <t>10364101</t>
  </si>
  <si>
    <t>zemina pro terénní úpravy - ornice</t>
  </si>
  <si>
    <t>-407600153</t>
  </si>
  <si>
    <t>103,64*0,15 'Přepočtené koeficientem množství</t>
  </si>
  <si>
    <t>181411121</t>
  </si>
  <si>
    <t>Založení trávníku na půdě předem připravené plochy do 1000 m2 výsevem včetně utažení lučního v rovině nebo na svahu do 1:5</t>
  </si>
  <si>
    <t>2043036039</t>
  </si>
  <si>
    <t>https://podminky.urs.cz/item/CS_URS_2025_01/181411121</t>
  </si>
  <si>
    <t>00572472</t>
  </si>
  <si>
    <t>osivo směs travní krajinná-rovinná</t>
  </si>
  <si>
    <t>1149358565</t>
  </si>
  <si>
    <t>103,64*0,02 'Přepočtené koeficientem množství</t>
  </si>
  <si>
    <t>183101315</t>
  </si>
  <si>
    <t>Hloubení jamek pro vysazování rostlin v zemině skupiny 1 až 4 s výměnou půdy z 100% v rovině nebo na svahu do 1:5, objemu přes 0,125 do 0,40 m3</t>
  </si>
  <si>
    <t>-1325174939</t>
  </si>
  <si>
    <t>https://podminky.urs.cz/item/CS_URS_2025_01/183101315</t>
  </si>
  <si>
    <t>1 "rajský dvůr</t>
  </si>
  <si>
    <t>183101321</t>
  </si>
  <si>
    <t>Hloubení jamek pro vysazování rostlin v zemině skupiny 1 až 4 s výměnou půdy z 100% v rovině nebo na svahu do 1:5, objemu přes 0,40 do 1,00 m3</t>
  </si>
  <si>
    <t>496473559</t>
  </si>
  <si>
    <t>https://podminky.urs.cz/item/CS_URS_2025_01/183101321</t>
  </si>
  <si>
    <t>1 "nádvoří pro platan</t>
  </si>
  <si>
    <t>10321100</t>
  </si>
  <si>
    <t>zahradní substrát pro výsadbu VL</t>
  </si>
  <si>
    <t>-1524963813</t>
  </si>
  <si>
    <t>184102115</t>
  </si>
  <si>
    <t>Výsadba dřeviny s balem do předem vyhloubené jamky se zalitím v rovině nebo na svahu do 1:5, při průměru balu přes 500 do 600 mm</t>
  </si>
  <si>
    <t>2060481194</t>
  </si>
  <si>
    <t>https://podminky.urs.cz/item/CS_URS_2025_01/184102115</t>
  </si>
  <si>
    <t>02650402M</t>
  </si>
  <si>
    <t>dřín květnatý v. 140-160cm</t>
  </si>
  <si>
    <t>1498202638</t>
  </si>
  <si>
    <t>184102117</t>
  </si>
  <si>
    <t>Výsadba dřeviny s balem do předem vyhloubené jamky se zalitím v rovině nebo na svahu do 1:5, při průměru balu přes 800 do 1000 mm</t>
  </si>
  <si>
    <t>1576080132</t>
  </si>
  <si>
    <t>https://podminky.urs.cz/item/CS_URS_2025_01/184102117</t>
  </si>
  <si>
    <t>02650401M</t>
  </si>
  <si>
    <t>zakrslý platan alphen s globe v. 150-200cm</t>
  </si>
  <si>
    <t>-1585264821</t>
  </si>
  <si>
    <t>184215132</t>
  </si>
  <si>
    <t>Ukotvení dřeviny kůly v rovině nebo na svahu do 1:5 třemi kůly, délky přes 1 do 2 m</t>
  </si>
  <si>
    <t>2144106124</t>
  </si>
  <si>
    <t>https://podminky.urs.cz/item/CS_URS_2025_01/184215132</t>
  </si>
  <si>
    <t>60591251</t>
  </si>
  <si>
    <t>kůl vyvazovací dřevěný impregnovaný D 8cm dl 1,5m</t>
  </si>
  <si>
    <t>1869721328</t>
  </si>
  <si>
    <t>1*3 'Přepočtené koeficientem množství</t>
  </si>
  <si>
    <t>60591253</t>
  </si>
  <si>
    <t>kůl vyvazovací dřevěný impregnovaný D 8cm dl 2m</t>
  </si>
  <si>
    <t>1063699754</t>
  </si>
  <si>
    <t>184215413</t>
  </si>
  <si>
    <t>Zhotovení závlahové mísy u solitérních dřevin v rovině nebo na svahu do 1:5, o průměru mísy přes 1 m</t>
  </si>
  <si>
    <t>-391224463</t>
  </si>
  <si>
    <t>https://podminky.urs.cz/item/CS_URS_2025_01/184215413</t>
  </si>
  <si>
    <t>145442057</t>
  </si>
  <si>
    <t>2*0,005 'Přepočtené koeficientem množství</t>
  </si>
  <si>
    <t>184813511</t>
  </si>
  <si>
    <t>Chemické odplevelení půdy před založením kultury, trávníku nebo zpevněných ploch ručně o jakékoli výměře postřikem na široko v rovině nebo na svahu do 1:5</t>
  </si>
  <si>
    <t>604206469</t>
  </si>
  <si>
    <t>https://podminky.urs.cz/item/CS_URS_2025_01/184813511</t>
  </si>
  <si>
    <t>1695045265</t>
  </si>
  <si>
    <t>26*0,5*0,3*0,7*1,035 "patky kotvení obruby Z14</t>
  </si>
  <si>
    <t>564871011-1</t>
  </si>
  <si>
    <t>Podklad ze štěrkodrti ŠD s rozprostřením a zhutněním plochy jednotlivě do 100 m2, po zhutnění tl. 250 mm ručně</t>
  </si>
  <si>
    <t>-1672417531</t>
  </si>
  <si>
    <t>4,0*(14,96+9,26) "rajský dvůr</t>
  </si>
  <si>
    <t>564871111</t>
  </si>
  <si>
    <t>Podklad ze štěrkodrti ŠD 0/63 s rozprostřením a zhutněním plochy přes 100 m2, po zhutnění tl. 250 mm</t>
  </si>
  <si>
    <t>-60659511</t>
  </si>
  <si>
    <t>https://podminky.urs.cz/item/CS_URS_2025_01/564871111</t>
  </si>
  <si>
    <t>353,48+36,12 "celá plocha dlažby</t>
  </si>
  <si>
    <t>-11,147 "dlažba pod schodištěm</t>
  </si>
  <si>
    <t>-96,88 "rajský dvůr</t>
  </si>
  <si>
    <t>1823944583</t>
  </si>
  <si>
    <t>281,573-36,12 "nádvoří</t>
  </si>
  <si>
    <t>96,88 "rajský dvůr</t>
  </si>
  <si>
    <t>-1309259869</t>
  </si>
  <si>
    <t>0,1*(281,573-36,12)*2,8 "nádvoří</t>
  </si>
  <si>
    <t>0,1*96,88*2,8 "rajský dvůr</t>
  </si>
  <si>
    <t>95,853*1,1 'Přepočtené koeficientem množství</t>
  </si>
  <si>
    <t>596811220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</si>
  <si>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do 50 m2</t>
  </si>
  <si>
    <t>1904034134</t>
  </si>
  <si>
    <t>https://podminky.urs.cz/item/CS_URS_2025_01/596811220</t>
  </si>
  <si>
    <t>36,12 "nádvoří</t>
  </si>
  <si>
    <t>58381101M</t>
  </si>
  <si>
    <t>deska dlažební tryskaná žula 200x600mm tl 100mm</t>
  </si>
  <si>
    <t>1423313398</t>
  </si>
  <si>
    <t>36,12*1,1 'Přepočtené koeficientem množství</t>
  </si>
  <si>
    <t>599432111-1</t>
  </si>
  <si>
    <t>Vyplnění spár dlažby (přídlažby) z lomového kamene v jakémkoliv sklonu plochy a jakékoliv tloušťky kamenivem těženým 2-5mm</t>
  </si>
  <si>
    <t>1343030403</t>
  </si>
  <si>
    <t>281,573 "nádvoří</t>
  </si>
  <si>
    <t>936124001R</t>
  </si>
  <si>
    <t>D+M lavičky kruhové kotvené zemními vruty, ocel. konstrukce, dřevěný sedák viz PD</t>
  </si>
  <si>
    <t>-1286657313</t>
  </si>
  <si>
    <t>953961114</t>
  </si>
  <si>
    <t>Kotva chemická s vyvrtáním otvoru do betonu, železobetonu nebo tvrdého kamene tmel, velikost M 16, hloubka 125 mm</t>
  </si>
  <si>
    <t>-564613627</t>
  </si>
  <si>
    <t>https://podminky.urs.cz/item/CS_URS_2025_01/953961114</t>
  </si>
  <si>
    <t>26*5 "kotvení obruby Z14</t>
  </si>
  <si>
    <t>218411412</t>
  </si>
  <si>
    <t>18,812+3,618+6,4 "rajský dvůr</t>
  </si>
  <si>
    <t>114045458</t>
  </si>
  <si>
    <t>103,236*6 'Přepočtené koeficientem množství</t>
  </si>
  <si>
    <t>-1816574553</t>
  </si>
  <si>
    <t>-219164993</t>
  </si>
  <si>
    <t>2,348+1,702+28,83</t>
  </si>
  <si>
    <t>568130951</t>
  </si>
  <si>
    <t>90,937-32,88</t>
  </si>
  <si>
    <t>997221141</t>
  </si>
  <si>
    <t>Vodorovná doprava suti stavebním kolečkem s naložením a se složením ze sypkých materiálů, na vzdálenost do 50 m</t>
  </si>
  <si>
    <t>-466369597</t>
  </si>
  <si>
    <t>https://podminky.urs.cz/item/CS_URS_2025_01/997221141</t>
  </si>
  <si>
    <t>12,3 "rajský dvůr</t>
  </si>
  <si>
    <t>-2061347234</t>
  </si>
  <si>
    <t>197,619-48,849 "nádvoří</t>
  </si>
  <si>
    <t>998229112</t>
  </si>
  <si>
    <t>Přesun hmot ruční pro pozemní komunikace s naložením a složením na vzdálenost do 50 m, s krytem dlážděným</t>
  </si>
  <si>
    <t>-887382581</t>
  </si>
  <si>
    <t>https://podminky.urs.cz/item/CS_URS_2025_01/998229112</t>
  </si>
  <si>
    <t>9,698+27,126+5,015+7,007+0,003 "rajský dvůr</t>
  </si>
  <si>
    <t>55,706 "rajský dvůr štěrkodrť</t>
  </si>
  <si>
    <t>998231411</t>
  </si>
  <si>
    <t>Přesun hmot pro sadovnické a krajinářské úpravy ručně (bez užití mechanizace) dopravní vzdálenost do 100 m</t>
  </si>
  <si>
    <t>-384655621</t>
  </si>
  <si>
    <t>https://podminky.urs.cz/item/CS_URS_2025_01/998231411</t>
  </si>
  <si>
    <t>1149769911</t>
  </si>
  <si>
    <t>1421,23 "obruba Z14</t>
  </si>
  <si>
    <t>76799001M</t>
  </si>
  <si>
    <t>obruba ocelová P6 vč. kotevních prvků a spojovacího materiálu, žárové zinkování, přášková barva Z14</t>
  </si>
  <si>
    <t>1454791624</t>
  </si>
  <si>
    <t>2*(10,95+9,26)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</si>
  <si>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</si>
  <si>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</si>
  <si>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859571744</t>
  </si>
  <si>
    <t>05 - vnější sítě - kanalizace, vodovod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</si>
  <si>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</si>
  <si>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</si>
  <si>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1212648813</t>
  </si>
  <si>
    <t>https://podminky.urs.cz/item/CS_URS_2025_01/113106023</t>
  </si>
  <si>
    <t>9,0*1,5 "chodník Jánské náměstí</t>
  </si>
  <si>
    <t>113106051</t>
  </si>
  <si>
    <t>Rozebrání dlažeb a dílců při překopech inženýrských sítí s přemístěním hmot na skládku na vzdálenost do 3 m nebo s naložením na dopravní prostředek ručně vozovek a ploch, s jakoukoliv výplní spár z velkých kostek s ložem z kameniva těženého</t>
  </si>
  <si>
    <t>-1467745683</t>
  </si>
  <si>
    <t>https://podminky.urs.cz/item/CS_URS_2025_01/113106051</t>
  </si>
  <si>
    <t>15 "před vjezdem z Jánského nám.</t>
  </si>
  <si>
    <t>119002121</t>
  </si>
  <si>
    <t>Pomocné konstrukce při zabezpečení výkopu vodorovné pochozí přechodová lávka délky do 2 m včetně zábradlí zřízení</t>
  </si>
  <si>
    <t>1129931236</t>
  </si>
  <si>
    <t>https://podminky.urs.cz/item/CS_URS_2025_01/119002121</t>
  </si>
  <si>
    <t>119002122</t>
  </si>
  <si>
    <t>Pomocné konstrukce při zabezpečení výkopu vodorovné pochozí přechodová lávka délky do 2 m včetně zábradlí odstranění</t>
  </si>
  <si>
    <t>2087382448</t>
  </si>
  <si>
    <t>https://podminky.urs.cz/item/CS_URS_2025_01/119002122</t>
  </si>
  <si>
    <t>119002411</t>
  </si>
  <si>
    <t>Pomocné konstrukce při zabezpečení výkopu vodorovné pojízdné z tlustého ocelového plechu šířky výkopu do 1 m zřízení</t>
  </si>
  <si>
    <t>-409318120</t>
  </si>
  <si>
    <t>https://podminky.urs.cz/item/CS_URS_2025_01/119002411</t>
  </si>
  <si>
    <t>15*2,0 "vjezd do dvora</t>
  </si>
  <si>
    <t>119002412</t>
  </si>
  <si>
    <t>Pomocné konstrukce při zabezpečení výkopu vodorovné pojízdné z tlustého ocelového plechu šířky výkopu do 1 m odstranění</t>
  </si>
  <si>
    <t>-819672159</t>
  </si>
  <si>
    <t>https://podminky.urs.cz/item/CS_URS_2025_01/119002412</t>
  </si>
  <si>
    <t>131213701</t>
  </si>
  <si>
    <t>Hloubení nezapažených jam ručně s urovnáním dna do předepsaného profilu a spádu v hornině třídy těžitelnosti I skupiny 3 soudržných</t>
  </si>
  <si>
    <t>593567472</t>
  </si>
  <si>
    <t>https://podminky.urs.cz/item/CS_URS_2025_01/131213701</t>
  </si>
  <si>
    <t>RN 1 rajský dvůr</t>
  </si>
  <si>
    <t>2,1*(3,6*(8,4+11,4)+4,2*2,0)+1,02*4,4*1,6 "půdorysná plocha + 60cm na každou stranu</t>
  </si>
  <si>
    <t>2,1*2,1*(11,4+10,0+8,4+2*3,6+3,2+2,0)/2 "svahování</t>
  </si>
  <si>
    <t>131251102</t>
  </si>
  <si>
    <t>Hloubení nezapažených jam a zářezů strojně s urovnáním dna do předepsaného profilu a spádu v hornině třídy těžitelnosti I skupiny 3 přes 20 do 50 m3</t>
  </si>
  <si>
    <t>661242323</t>
  </si>
  <si>
    <t>https://podminky.urs.cz/item/CS_URS_2025_01/131251102</t>
  </si>
  <si>
    <t>1,8*5,2*3,4 "RN 3 plocha</t>
  </si>
  <si>
    <t>1,8*1,8*2*(8,8+3,4)/2 "RN 3 svahování</t>
  </si>
  <si>
    <t>132212131</t>
  </si>
  <si>
    <t>Hloubení nezapažených rýh šířky do 800 mm ručně s urovnáním dna do předepsaného profilu a spádu v hornině třídy těžitelnosti I skupiny 3 soudržných</t>
  </si>
  <si>
    <t>1397444084</t>
  </si>
  <si>
    <t>https://podminky.urs.cz/item/CS_URS_2025_01/132212131</t>
  </si>
  <si>
    <t>0,8*(0,7*1,1+1,4*2,7) "od RN k objektu</t>
  </si>
  <si>
    <t>0,6*(0,7*(8,1+9,4+7,9+9)+1,2*(1,2+1,1)) "svody do RN</t>
  </si>
  <si>
    <t>60035655</t>
  </si>
  <si>
    <t>kanalizace</t>
  </si>
  <si>
    <t>0,6*1,0*10,2 "S2.5 - S2.6.1</t>
  </si>
  <si>
    <t>0,6*0,6*(6,5+3,5) "D4.5/4.5a - 4.5*</t>
  </si>
  <si>
    <t>0,6*(0,6*(4,5+2,5)+0,8*2,8) "pozice D4.3</t>
  </si>
  <si>
    <t>0,6*1,5*(13,0+1,5+2,2+1,1) "pozice D4.4</t>
  </si>
  <si>
    <t>0,6*0,6*(2,6+1,8+1,7) "pozice D4.1</t>
  </si>
  <si>
    <t>0,6*(1,6+0,9)/2*7,5 "S2.3* do objektu</t>
  </si>
  <si>
    <t>0,6*0,9*8,0 "D5.1* - D6</t>
  </si>
  <si>
    <t>132251102</t>
  </si>
  <si>
    <t>Hloubení nezapažených rýh šířky do 800 mm strojně s urovnáním dna do předepsaného profilu a spádu v hornině třídy těžitelnosti I skupiny 3 přes 20 do 50 m3</t>
  </si>
  <si>
    <t>-1408357959</t>
  </si>
  <si>
    <t>https://podminky.urs.cz/item/CS_URS_2025_01/132251102</t>
  </si>
  <si>
    <t>0,6*0,8*(1,5+25,0+17,0+8,0) "vodovod nádvoří</t>
  </si>
  <si>
    <t>132254101</t>
  </si>
  <si>
    <t>Hloubení zapažených rýh šířky do 800 mm strojně s urovnáním dna do předepsaného profilu a spádu v hornině třídy těžitelnosti I skupiny 3 do 20 m3</t>
  </si>
  <si>
    <t>-1975836092</t>
  </si>
  <si>
    <t>https://podminky.urs.cz/item/CS_URS_2025_01/132254101</t>
  </si>
  <si>
    <t>0,8*1,9*(1,3+5,8) "od RN 2 k D4 k S2.5 samostatně dešťová</t>
  </si>
  <si>
    <t>0,8*1,6*(2,5+1,5) "D4.1* - D4.1* - RN 3</t>
  </si>
  <si>
    <t>0,8*2,2*4,0 "splašková přípojka SO C Jánské nám.</t>
  </si>
  <si>
    <t>2035003798</t>
  </si>
  <si>
    <t>1,2*(2,1*6+(1,2+2,1)/2*21,0) "nádvoří souběh splaškové a dešťové S2*/D4*-S2.5</t>
  </si>
  <si>
    <t>133212821</t>
  </si>
  <si>
    <t>Hloubení zapažených šachet ručně v horninách třídy těžitelnosti I skupiny 3, půdorysná plocha výkopu do 4 m2</t>
  </si>
  <si>
    <t>-900848726</t>
  </si>
  <si>
    <t>https://podminky.urs.cz/item/CS_URS_2025_01/133212821</t>
  </si>
  <si>
    <t>1,5*1,5*(2*2,0+3,3) "rajský dvůr šachty</t>
  </si>
  <si>
    <t>133251101</t>
  </si>
  <si>
    <t>Hloubení nezapažených šachet strojně v hornině třídy těžitelnosti I skupiny 3 do 20 m3</t>
  </si>
  <si>
    <t>1874756530</t>
  </si>
  <si>
    <t>https://podminky.urs.cz/item/CS_URS_2025_01/133251101</t>
  </si>
  <si>
    <t>1,5*1,5*(1,9+1,8) "šachty D4, D4.1</t>
  </si>
  <si>
    <t>139001101</t>
  </si>
  <si>
    <t>Příplatek k cenám hloubených vykopávek za ztížení vykopávky v blízkosti podzemního vedení nebo výbušnin pro jakoukoliv třídu horniny</t>
  </si>
  <si>
    <t>746222327</t>
  </si>
  <si>
    <t>https://podminky.urs.cz/item/CS_URS_2025_01/139001101</t>
  </si>
  <si>
    <t>1,5*2,0*15</t>
  </si>
  <si>
    <t>-2006208566</t>
  </si>
  <si>
    <t>267,56+19,744+16,425 "všechny výkopy</t>
  </si>
  <si>
    <t>252,262/3*2 "pro zpětné zásypy odvoz 2/3 množství</t>
  </si>
  <si>
    <t>20,528+5,132+12,513+42,197 "lože a obsypy potrubí</t>
  </si>
  <si>
    <t>2*252,262/3 "pro zpětné zásypy ponecháno na místě 1/3 množství</t>
  </si>
  <si>
    <t>-1205682850</t>
  </si>
  <si>
    <t>303,729 "všechny výkopy</t>
  </si>
  <si>
    <t>552,274*2 'Přepočtené koeficientem množství</t>
  </si>
  <si>
    <t>2*(252,262+248,92) "zásypy na mezideponii a zpět na stavbu</t>
  </si>
  <si>
    <t>7,796+42,198+20,528+5,132+15,513 "kamenivo pro zásypy z mezideponie</t>
  </si>
  <si>
    <t>1386974407</t>
  </si>
  <si>
    <t>267,56+71,352+19,744+41,745+24,72+22,952+56,7+16,425 "všechny výkopy</t>
  </si>
  <si>
    <t>-501,182 "materiál pro zásypy</t>
  </si>
  <si>
    <t>333156997</t>
  </si>
  <si>
    <t>252,262 "pro zpětné zásypy</t>
  </si>
  <si>
    <t>7,796+13,984+3,496+2,796 "lože a obsypy potrubí</t>
  </si>
  <si>
    <t>940359403</t>
  </si>
  <si>
    <t xml:space="preserve">252,262+248,92 "zásypy na mezideponii </t>
  </si>
  <si>
    <t>1958798683</t>
  </si>
  <si>
    <t>20,016 "viz odvoz do 7km</t>
  </si>
  <si>
    <t>20,016*1,9 'Přepočtené koeficientem množství</t>
  </si>
  <si>
    <t>252,262+248,92 "mezideponie</t>
  </si>
  <si>
    <t>174111101</t>
  </si>
  <si>
    <t>Zásyp sypaninou z jakékoliv horniny ručně s uložením výkopku ve vrstvách se zhutněním jam, šachet, rýh nebo kolem objektů v těchto vykopávkách</t>
  </si>
  <si>
    <t>452960389</t>
  </si>
  <si>
    <t>https://podminky.urs.cz/item/CS_URS_2025_01/174111101</t>
  </si>
  <si>
    <t>267,56+19,744+16,425 "výkopy</t>
  </si>
  <si>
    <t>-(3,496+13,984+2,795) "lože pod objekty</t>
  </si>
  <si>
    <t>-(0,8*0,6*(0,7+1,4)+0,6*0,36*(8,1+9,4+7,9+9+1,2+1,1)) "obsyp potrubí ŠP</t>
  </si>
  <si>
    <t>-(40,29+3,14*0,55*0,55*3,4+(2*3,14*0,23*0,23)*(2*1,8+6*1,45)) "vytlačené konstrukcemi</t>
  </si>
  <si>
    <t>0,25*10,95*9,26 "zvýšená střední část</t>
  </si>
  <si>
    <t>1456007955</t>
  </si>
  <si>
    <t>71,352+41,745+24,72+22,952+56,7+8,325 "výkopy nádvoří</t>
  </si>
  <si>
    <t>-(10,815+6,544+1,636+12,423+3,09) "lože, zásypy, obsypy</t>
  </si>
  <si>
    <t>-(16,56+7,45+3,14*0,6*0,6*(3,4+2,2+2,1)+3,14*0,3*0,3*(2*2,2+2,3+2,2+3,9+2,4+2,3)+3,14*0,22*0,22*(1,8+2*1,4+1,1)) "šachty</t>
  </si>
  <si>
    <t>2,5*((10,5+8,5)/2*3,0+5,3*1,88) "zásyp zrušeného sklepa</t>
  </si>
  <si>
    <t>1055999042</t>
  </si>
  <si>
    <t>rajský dvůr kanalizace</t>
  </si>
  <si>
    <t>(0,8*0,4-3,14*0,1*0,1)*(0,7+1,4) "potrubí DN 200</t>
  </si>
  <si>
    <t>(0,6*0,36-3,14*0,08*0,08)*(8,1+9,4+7,9+9+1,2+1,1) "potrubí DN 160</t>
  </si>
  <si>
    <t>0,35*0,6*(1,5+25,0+17,0+8,0) "vodovod nádvoří</t>
  </si>
  <si>
    <t>kanalizace nádvoří</t>
  </si>
  <si>
    <t>0,8*(0,45-3,14*0,13*0,13)*(31,0+1,0) "DN 250</t>
  </si>
  <si>
    <t>0,6*(0,4-3,14*0,08*0,08)*(55,0+1,3+5,8+2,5+1,5+6,0+21,0) "DN 160</t>
  </si>
  <si>
    <t>-433645539</t>
  </si>
  <si>
    <t>7,796 "rajský dvůr</t>
  </si>
  <si>
    <t>42,198 "nádvoří</t>
  </si>
  <si>
    <t>42,198*2 'Přepočtené koeficientem množství</t>
  </si>
  <si>
    <t>270002101</t>
  </si>
  <si>
    <t>Vložení trub (chrániček) do otvorů vytvořených v základových konstrukcích včetně utěsnění vnější průřezové plochy do 0,02 m2, tloušťky zdi do 0,5 m</t>
  </si>
  <si>
    <t>-1976820</t>
  </si>
  <si>
    <t>https://podminky.urs.cz/item/CS_URS_2025_01/270002101</t>
  </si>
  <si>
    <t>2+1 "prostupy v opěrné zdi nádvoří pro vodu a kanalizaci</t>
  </si>
  <si>
    <t>28614201</t>
  </si>
  <si>
    <t>trubka kanalizační PP plnostěnná jednovrstvá DN 110x500mm SN10</t>
  </si>
  <si>
    <t>-520827696</t>
  </si>
  <si>
    <t>270002102</t>
  </si>
  <si>
    <t>Vložení trub (chrániček) do otvorů vytvořených v základových konstrukcích včetně utěsnění vnější průřezové plochy do 0,02 m2, tloušťky zdi přes 0,5 do 1,0 m</t>
  </si>
  <si>
    <t>1303575779</t>
  </si>
  <si>
    <t>https://podminky.urs.cz/item/CS_URS_2025_01/270002102</t>
  </si>
  <si>
    <t>7+1 "prostupy vodovodu + přípojka</t>
  </si>
  <si>
    <t>28614205</t>
  </si>
  <si>
    <t>trubka kanalizační PP plnostěnná jednovrstvá DN 110x1000mm SN10</t>
  </si>
  <si>
    <t>1420360100</t>
  </si>
  <si>
    <t>-1514927021</t>
  </si>
  <si>
    <t>2*10 "prostupy kanalizace do objektu</t>
  </si>
  <si>
    <t>451572111-1</t>
  </si>
  <si>
    <t>Lože pod potrubí, stoky a drobné objekty v otevřeném výkopu z kameniva hrubého těženého 4-16 mm</t>
  </si>
  <si>
    <t>530073587</t>
  </si>
  <si>
    <t>0,2*(3,2*(8,0+11,0)+3,8*2,4) "rajský dvůr RN1</t>
  </si>
  <si>
    <t>0,2*(5,6*3,8+4,4*2,6) "RN 2+3</t>
  </si>
  <si>
    <t>451572111-2</t>
  </si>
  <si>
    <t>Lože pod potrubí, stoky a drobné objekty v otevřeném výkopu z kameniva drobného těženého 4-8 mm</t>
  </si>
  <si>
    <t>-1293860832</t>
  </si>
  <si>
    <t>0,05*(3,2*(8,0+11,0)+3,8*2,4) "rajský dvůr RN1</t>
  </si>
  <si>
    <t>0,05*(5,6*3,8+4,4*2,6) "RN 2+3</t>
  </si>
  <si>
    <t>-1419089570</t>
  </si>
  <si>
    <t>0,1*(0,8*(0,7+1,4)+0,6*(8,1+9,4+7,9+9+1,2+1,1)) "potrubí</t>
  </si>
  <si>
    <t>0,1*(1,5*1,5+2*1,0*1,0) "šachty</t>
  </si>
  <si>
    <t>nádvoří</t>
  </si>
  <si>
    <t>0,1*(0,6*(10,2+6,5+3,5+4,5+2,5+13,0+1,5+2,2+1,1+1,6+0,9+8,0)+0,8*(1,3+5,8+2,5+1,5+4,0)+1,2*(6,0+21,0)) "potrubí</t>
  </si>
  <si>
    <t>0,1*(1,5*1,5*2+1,0*1,0*14) "šachty</t>
  </si>
  <si>
    <t>vodovod</t>
  </si>
  <si>
    <t>0,1*0,6*(1,5+25,0+17,0+8,0) "nádvoří</t>
  </si>
  <si>
    <t>566901133</t>
  </si>
  <si>
    <t>Vyspravení podkladu po překopech inženýrských sítí plochy do 15 m2 s rozprostřením a zhutněním štěrkodrtí tl. 200 mm</t>
  </si>
  <si>
    <t>-1882603212</t>
  </si>
  <si>
    <t>https://podminky.urs.cz/item/CS_URS_2025_01/566901133</t>
  </si>
  <si>
    <t>566901143</t>
  </si>
  <si>
    <t>Vyspravení podkladu po překopech inženýrských sítí plochy do 15 m2 s rozprostřením a zhutněním kamenivem hrubým drceným tl. 200 mm</t>
  </si>
  <si>
    <t>1728354026</t>
  </si>
  <si>
    <t>https://podminky.urs.cz/item/CS_URS_2025_01/566901143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</si>
  <si>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</si>
  <si>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</si>
  <si>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-1242145066</t>
  </si>
  <si>
    <t>https://podminky.urs.cz/item/CS_URS_2025_01/591111111</t>
  </si>
  <si>
    <t>58381008</t>
  </si>
  <si>
    <t>kostka štípaná dlažební žula velká 15/17 - neoceňovat, použití vybourané dlažby</t>
  </si>
  <si>
    <t>-1468330008</t>
  </si>
  <si>
    <t>15*1,01 'Přepočtené koeficientem množství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</si>
  <si>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</si>
  <si>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</si>
  <si>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-906569250</t>
  </si>
  <si>
    <t>https://podminky.urs.cz/item/CS_URS_2025_01/596211110</t>
  </si>
  <si>
    <t>59245295</t>
  </si>
  <si>
    <t>dlažba zámková betonová tvaru vlny 225x112mm tl 60mm přírodní</t>
  </si>
  <si>
    <t>-480033710</t>
  </si>
  <si>
    <t>13,5*1,03 'Přepočtené koeficientem množství</t>
  </si>
  <si>
    <t>871161141</t>
  </si>
  <si>
    <t>Montáž vodovodního potrubí z polyetylenu PE100 RC v otevřeném výkopu svařovaných na tupo SDR 11/PN16 d 32 x 3,0 mm</t>
  </si>
  <si>
    <t>352625744</t>
  </si>
  <si>
    <t>https://podminky.urs.cz/item/CS_URS_2025_01/871161141</t>
  </si>
  <si>
    <t>28613110</t>
  </si>
  <si>
    <t>potrubí vodovodní jednovrstvé PE100 RC PN 16 SDR11 32x3,0mm</t>
  </si>
  <si>
    <t>1931763347</t>
  </si>
  <si>
    <t>72*1,015 'Přepočtené koeficientem množství</t>
  </si>
  <si>
    <t>871171141</t>
  </si>
  <si>
    <t>Montáž vodovodního potrubí z polyetylenu PE100 RC v otevřeném výkopu svařovaných na tupo SDR 11/PN16 d 40 x 3,7 mm</t>
  </si>
  <si>
    <t>1421408591</t>
  </si>
  <si>
    <t>https://podminky.urs.cz/item/CS_URS_2025_01/871171141</t>
  </si>
  <si>
    <t>28613111</t>
  </si>
  <si>
    <t>potrubí vodovodní jednovrstvé PE100 RC PN 16 SDR11 40x3,7mm</t>
  </si>
  <si>
    <t>56872759</t>
  </si>
  <si>
    <t>22*1,015 'Přepočtené koeficientem množství</t>
  </si>
  <si>
    <t>871181141</t>
  </si>
  <si>
    <t>Montáž vodovodního potrubí z polyetylenu PE100 RC v otevřeném výkopu svařovaných na tupo SDR 11/PN16 d 50 x 4,6 mm</t>
  </si>
  <si>
    <t>-1075652127</t>
  </si>
  <si>
    <t>https://podminky.urs.cz/item/CS_URS_2025_01/871181141</t>
  </si>
  <si>
    <t>28613112</t>
  </si>
  <si>
    <t>potrubí vodovodní jednovrstvé PE100 RC PN 16 SDR11 50x4,6mm</t>
  </si>
  <si>
    <t>2006387887</t>
  </si>
  <si>
    <t>20*1,015 'Přepočtené koeficientem množství</t>
  </si>
  <si>
    <t>871211141</t>
  </si>
  <si>
    <t>Montáž vodovodního potrubí z polyetylenu PE100 RC v otevřeném výkopu svařovaných na tupo SDR 11/PN16 d 63 x 5,8 mm</t>
  </si>
  <si>
    <t>1189471391</t>
  </si>
  <si>
    <t>https://podminky.urs.cz/item/CS_URS_2025_01/871211141</t>
  </si>
  <si>
    <t>28613113</t>
  </si>
  <si>
    <t>potrubí vodovodní jednovrstvé PE100 RC PN 16 SDR11 63x5,8mm</t>
  </si>
  <si>
    <t>-557035695</t>
  </si>
  <si>
    <t>11,3*1,015 'Přepočtené koeficientem množství</t>
  </si>
  <si>
    <t>871214201</t>
  </si>
  <si>
    <t>Montáž kanalizačního potrubí z polyetylenu PE100 RC svařovaných na tupo v otevřeném výkopu ve sklonu do 20 % SDR 11/PN16 d 50 x 4,6 mm</t>
  </si>
  <si>
    <t>1905840499</t>
  </si>
  <si>
    <t>https://podminky.urs.cz/item/CS_URS_2025_01/871214201</t>
  </si>
  <si>
    <t>28613732</t>
  </si>
  <si>
    <t>potrubí kanalizační jednovrstvé PE100 RC SDR11 s dodatečným opláštěním a integrovaným detekčním vodičem 50x4,6mm</t>
  </si>
  <si>
    <t>1021434483</t>
  </si>
  <si>
    <t>6*1,015 'Přepočtené koeficientem množství</t>
  </si>
  <si>
    <t>871263121</t>
  </si>
  <si>
    <t>Montáž kanalizačního potrubí z tvrdého PVC-U hladkého plnostěnného tuhost SN 8 DN 110</t>
  </si>
  <si>
    <t>282432623</t>
  </si>
  <si>
    <t>https://podminky.urs.cz/item/CS_URS_2025_01/871263121</t>
  </si>
  <si>
    <t>28611118</t>
  </si>
  <si>
    <t>trubka kanalizační PVC-U plnostěnná jednovrstvá DN 110x1000mm SN8</t>
  </si>
  <si>
    <t>-1815640194</t>
  </si>
  <si>
    <t>5*1,03 'Přepočtené koeficientem množství</t>
  </si>
  <si>
    <t>871263121-1</t>
  </si>
  <si>
    <t>Montáž kanalizačního potrubí z tvrdého PVC-U hladkého plnostěnného tuhost SN 8 DN 125</t>
  </si>
  <si>
    <t>-1381233357</t>
  </si>
  <si>
    <t>28611165-1</t>
  </si>
  <si>
    <t>trubka kanalizační PVC-U plnostěnná jednovrstvá DN 125x6000mm SN8</t>
  </si>
  <si>
    <t>-320529263</t>
  </si>
  <si>
    <t>52*1,03 'Přepočtené koeficientem množství</t>
  </si>
  <si>
    <t>871313121</t>
  </si>
  <si>
    <t>Montáž kanalizačního potrubí z tvrdého PVC-U hladkého plnostěnného tuhost SN 8 DN 160</t>
  </si>
  <si>
    <t>76864539</t>
  </si>
  <si>
    <t>https://podminky.urs.cz/item/CS_URS_2025_01/871313121</t>
  </si>
  <si>
    <t>7,5+8,5+2*0,8 "rajský dvůr</t>
  </si>
  <si>
    <t>81-17,6 "nádvoří</t>
  </si>
  <si>
    <t>28611165</t>
  </si>
  <si>
    <t>trubka kanalizační PVC-U plnostěnná jednovrstvá DN 160x3000mm SN8</t>
  </si>
  <si>
    <t>-949369690</t>
  </si>
  <si>
    <t>17,6 "rajský dvůr</t>
  </si>
  <si>
    <t>63,4 "nádvoří</t>
  </si>
  <si>
    <t>81*1,03 'Přepočtené koeficientem množství</t>
  </si>
  <si>
    <t>871350410</t>
  </si>
  <si>
    <t>Montáž kanalizačního potrubí z polypropylenu PP korugovaného nebo žebrovaného SN 10 DN 200</t>
  </si>
  <si>
    <t>-570773541</t>
  </si>
  <si>
    <t>https://podminky.urs.cz/item/CS_URS_2025_01/871350410</t>
  </si>
  <si>
    <t>28617043</t>
  </si>
  <si>
    <t>trubka kanalizační PP korugovaná DN 150x6000mm SN10</t>
  </si>
  <si>
    <t>-1554167554</t>
  </si>
  <si>
    <t>54*1,015 'Přepočtené koeficientem množství</t>
  </si>
  <si>
    <t>871353121</t>
  </si>
  <si>
    <t>Montáž kanalizačního potrubí z tvrdého PVC-U hladkého plnostěnného tuhost SN 8 DN 200</t>
  </si>
  <si>
    <t>-953876151</t>
  </si>
  <si>
    <t>https://podminky.urs.cz/item/CS_URS_2025_01/871353121</t>
  </si>
  <si>
    <t>3,0+1,3+1,2+7,3+7,7+2*0,8 "rajský dvůr</t>
  </si>
  <si>
    <t>36-22,1 "nádvoří</t>
  </si>
  <si>
    <t>28611167</t>
  </si>
  <si>
    <t>trubka kanalizační PVC-U plnostěnná jednovrstvá DN 200x1000mm SN8</t>
  </si>
  <si>
    <t>-109174119</t>
  </si>
  <si>
    <t>22,1 "rajský dvůr</t>
  </si>
  <si>
    <t>13,9 "nádvoří</t>
  </si>
  <si>
    <t>36*1,03 'Přepočtené koeficientem množství</t>
  </si>
  <si>
    <t>871360410</t>
  </si>
  <si>
    <t>Montáž kanalizačního potrubí z polypropylenu PP korugovaného nebo žebrovaného SN 10 DN 250</t>
  </si>
  <si>
    <t>1864742959</t>
  </si>
  <si>
    <t>https://podminky.urs.cz/item/CS_URS_2025_01/871360410</t>
  </si>
  <si>
    <t>28617044</t>
  </si>
  <si>
    <t>trubka kanalizační PP korugovaná DN 200x6000mm SN10</t>
  </si>
  <si>
    <t>1790579114</t>
  </si>
  <si>
    <t>1*1,015 'Přepočtené koeficientem množství</t>
  </si>
  <si>
    <t>28617045</t>
  </si>
  <si>
    <t>trubka kanalizační PP korugovaná DN 250x6000mm SN10</t>
  </si>
  <si>
    <t>-508979038</t>
  </si>
  <si>
    <t>13*1,015 'Přepočtené koeficientem množství</t>
  </si>
  <si>
    <t>871363121</t>
  </si>
  <si>
    <t>Montáž kanalizačního potrubí z tvrdého PVC-U hladkého plnostěnného tuhost SN 8 DN 250</t>
  </si>
  <si>
    <t>-171014696</t>
  </si>
  <si>
    <t>https://podminky.urs.cz/item/CS_URS_2025_01/871363121</t>
  </si>
  <si>
    <t>28611215</t>
  </si>
  <si>
    <t>trubka kanalizační PVC-U plnostěnná jednovrstvá DN 250x3000mm SN8</t>
  </si>
  <si>
    <t>1065297017</t>
  </si>
  <si>
    <t>37*1,03 'Přepočtené koeficientem množství</t>
  </si>
  <si>
    <t>877260310</t>
  </si>
  <si>
    <t>Montáž tvarovek na kanalizačním plastovém potrubí z PP nebo PVC-U hladkého plnostěnného kolen, víček nebo hrdlových uzávěrů DN 100</t>
  </si>
  <si>
    <t>1515976689</t>
  </si>
  <si>
    <t>https://podminky.urs.cz/item/CS_URS_2025_01/877260310</t>
  </si>
  <si>
    <t>28611351</t>
  </si>
  <si>
    <t>koleno kanalizační PVC KG 110x45°</t>
  </si>
  <si>
    <t>1235618893</t>
  </si>
  <si>
    <t>877265124</t>
  </si>
  <si>
    <t>Montáž navrtávacího sedla kanalizační přípojky v otevřeném výkopu pro hlavní potrubí plastové plnostěnné, přípojka DN 100</t>
  </si>
  <si>
    <t>-58621060</t>
  </si>
  <si>
    <t>https://podminky.urs.cz/item/CS_URS_2025_01/877265124</t>
  </si>
  <si>
    <t>1 "filtrační šachta DN425</t>
  </si>
  <si>
    <t>28617003M</t>
  </si>
  <si>
    <t>spojka přesuvná kanalizační PP pro přípojku do plastové šachty DN 100 vč. těsnění</t>
  </si>
  <si>
    <t>-1046019230</t>
  </si>
  <si>
    <t>877270310</t>
  </si>
  <si>
    <t>Montáž tvarovek na kanalizačním plastovém potrubí z PP nebo PVC-U hladkého plnostěnného kolen, víček nebo hrdlových uzávěrů DN 125</t>
  </si>
  <si>
    <t>660928290</t>
  </si>
  <si>
    <t>https://podminky.urs.cz/item/CS_URS_2025_01/877270310</t>
  </si>
  <si>
    <t>28611882</t>
  </si>
  <si>
    <t>koleno kanalizační PP KG SN10 125x30°</t>
  </si>
  <si>
    <t>-2110131991</t>
  </si>
  <si>
    <t>28611884</t>
  </si>
  <si>
    <t>koleno kanalizační PP KG SN10 125x45°</t>
  </si>
  <si>
    <t>904352036</t>
  </si>
  <si>
    <t>877270320</t>
  </si>
  <si>
    <t>Montáž tvarovek na kanalizačním plastovém potrubí z PP nebo PVC-U hladkého plnostěnného odboček DN 125</t>
  </si>
  <si>
    <t>-892295637</t>
  </si>
  <si>
    <t>https://podminky.urs.cz/item/CS_URS_2025_01/877270320</t>
  </si>
  <si>
    <t>28611389</t>
  </si>
  <si>
    <t>odbočka kanalizační plastová s hrdlem KG 125/125/45°</t>
  </si>
  <si>
    <t>-1540149185</t>
  </si>
  <si>
    <t>877270330</t>
  </si>
  <si>
    <t>Montáž tvarovek na kanalizačním plastovém potrubí z PP nebo PVC-U hladkého plnostěnného spojek nebo redukcí DN 125</t>
  </si>
  <si>
    <t>-1744363504</t>
  </si>
  <si>
    <t>https://podminky.urs.cz/item/CS_URS_2025_01/877270330</t>
  </si>
  <si>
    <t>28611502</t>
  </si>
  <si>
    <t>redukce kanalizační PVC 125/110</t>
  </si>
  <si>
    <t>-2061198234</t>
  </si>
  <si>
    <t>877310310</t>
  </si>
  <si>
    <t>Montáž tvarovek na kanalizačním plastovém potrubí z PP nebo PVC-U hladkého plnostěnného kolen, víček nebo hrdlových uzávěrů DN 150</t>
  </si>
  <si>
    <t>600606009</t>
  </si>
  <si>
    <t>https://podminky.urs.cz/item/CS_URS_2025_01/877310310</t>
  </si>
  <si>
    <t>2 "zaslepení vpustí 315</t>
  </si>
  <si>
    <t>6 "rajský dvůr</t>
  </si>
  <si>
    <t>9+5 "nádvoří</t>
  </si>
  <si>
    <t>28611588</t>
  </si>
  <si>
    <t>zátka kanalizace plastové KG DN 150</t>
  </si>
  <si>
    <t>452055963</t>
  </si>
  <si>
    <t>28611361</t>
  </si>
  <si>
    <t>koleno kanalizační PVC KG 160x45°</t>
  </si>
  <si>
    <t>-2023582415</t>
  </si>
  <si>
    <t>15-6 "nádvoří</t>
  </si>
  <si>
    <t>28611360</t>
  </si>
  <si>
    <t>koleno kanalizační PVC KG 160x30°</t>
  </si>
  <si>
    <t>-543355635</t>
  </si>
  <si>
    <t>877310320</t>
  </si>
  <si>
    <t>Montáž tvarovek na kanalizačním plastovém potrubí z PP nebo PVC-U hladkého plnostěnného odboček DN 150</t>
  </si>
  <si>
    <t>920439575</t>
  </si>
  <si>
    <t>https://podminky.urs.cz/item/CS_URS_2025_01/877310320</t>
  </si>
  <si>
    <t>28611914</t>
  </si>
  <si>
    <t>odbočka kanalizační plastová s hrdlem KG 160/125/45°</t>
  </si>
  <si>
    <t>-1900562150</t>
  </si>
  <si>
    <t>28611392</t>
  </si>
  <si>
    <t>odbočka kanalizační plastová s hrdlem KG 160/160/45°</t>
  </si>
  <si>
    <t>1053763924</t>
  </si>
  <si>
    <t>877310330</t>
  </si>
  <si>
    <t>Montáž tvarovek na kanalizačním plastovém potrubí z PP nebo PVC-U hladkého plnostěnného spojek nebo redukcí DN 150</t>
  </si>
  <si>
    <t>-82894901</t>
  </si>
  <si>
    <t>https://podminky.urs.cz/item/CS_URS_2025_01/877310330</t>
  </si>
  <si>
    <t>28611504</t>
  </si>
  <si>
    <t>redukce kanalizační PVC 160/110</t>
  </si>
  <si>
    <t>-1804979034</t>
  </si>
  <si>
    <t>28611506</t>
  </si>
  <si>
    <t>redukce kanalizační PVC 160/125</t>
  </si>
  <si>
    <t>1129923678</t>
  </si>
  <si>
    <t>877310410</t>
  </si>
  <si>
    <t>Montáž tvarovek na kanalizačním plastovém potrubí z PP nebo PVC-U korugovaného nebo žebrovaného kolen DN 150</t>
  </si>
  <si>
    <t>-1999644576</t>
  </si>
  <si>
    <t>https://podminky.urs.cz/item/CS_URS_2025_01/877310410</t>
  </si>
  <si>
    <t>28617338</t>
  </si>
  <si>
    <t>koleno kanalizace PP korugované DN 160x45°</t>
  </si>
  <si>
    <t>-609497052</t>
  </si>
  <si>
    <t>877310420</t>
  </si>
  <si>
    <t>Montáž tvarovek na kanalizačním plastovém potrubí z PP nebo PVC-U korugovaného nebo žebrovaného odboček DN 150</t>
  </si>
  <si>
    <t>1175253854</t>
  </si>
  <si>
    <t>https://podminky.urs.cz/item/CS_URS_2025_01/877310420</t>
  </si>
  <si>
    <t>28617380</t>
  </si>
  <si>
    <t>odbočka kanalizace PP korugované 45° DN 160/160</t>
  </si>
  <si>
    <t>639234261</t>
  </si>
  <si>
    <t>877310430</t>
  </si>
  <si>
    <t>Montáž tvarovek na kanalizačním plastovém potrubí z PP nebo PVC-U korugovaného nebo žebrovaného spojek nebo redukcí DN 150</t>
  </si>
  <si>
    <t>-1377808463</t>
  </si>
  <si>
    <t>https://podminky.urs.cz/item/CS_URS_2025_01/877310430</t>
  </si>
  <si>
    <t>28617448</t>
  </si>
  <si>
    <t>přechody z hladkých trub na kanalizaci PP korugovanou DN 160</t>
  </si>
  <si>
    <t>-1835229049</t>
  </si>
  <si>
    <t>877315124</t>
  </si>
  <si>
    <t>Montáž navrtávacího sedla kanalizační přípojky v otevřeném výkopu pro hlavní potrubí plastové plnostěnné, přípojka DN 150</t>
  </si>
  <si>
    <t>-1294365828</t>
  </si>
  <si>
    <t>https://podminky.urs.cz/item/CS_URS_2025_01/877315124</t>
  </si>
  <si>
    <t>2 "D6*, S3*</t>
  </si>
  <si>
    <t>2 "dvorní vpusti 325</t>
  </si>
  <si>
    <t>7+2 "filtrační šachty</t>
  </si>
  <si>
    <t>28617002M</t>
  </si>
  <si>
    <t>spojka přesuvná kanalizační PP pro přípojku do plastové šachty DN 160 vč. těsnění</t>
  </si>
  <si>
    <t>640789303</t>
  </si>
  <si>
    <t>877350310</t>
  </si>
  <si>
    <t>Montáž tvarovek na kanalizačním plastovém potrubí z PP nebo PVC-U hladkého plnostěnného kolen, víček nebo hrdlových uzávěrů DN 200</t>
  </si>
  <si>
    <t>666399823</t>
  </si>
  <si>
    <t>https://podminky.urs.cz/item/CS_URS_2025_01/877350310</t>
  </si>
  <si>
    <t>1 "D1</t>
  </si>
  <si>
    <t>28611590</t>
  </si>
  <si>
    <t>zátka kanalizace plastové KG DN 200</t>
  </si>
  <si>
    <t>130204987</t>
  </si>
  <si>
    <t>-919220507</t>
  </si>
  <si>
    <t>2 "nádvoří</t>
  </si>
  <si>
    <t>28611364</t>
  </si>
  <si>
    <t>koleno kanalizační PVC KG 200x15°</t>
  </si>
  <si>
    <t>-1542798889</t>
  </si>
  <si>
    <t>28611366</t>
  </si>
  <si>
    <t>koleno kanalizační PVC KG 200x45°</t>
  </si>
  <si>
    <t>-733069060</t>
  </si>
  <si>
    <t>877350320</t>
  </si>
  <si>
    <t>Montáž tvarovek na kanalizačním plastovém potrubí z PP nebo PVC-U hladkého plnostěnného odboček DN 200</t>
  </si>
  <si>
    <t>241123172</t>
  </si>
  <si>
    <t>https://podminky.urs.cz/item/CS_URS_2025_01/877350320</t>
  </si>
  <si>
    <t>28611394</t>
  </si>
  <si>
    <t>odbočka kanalizační plastová s hrdlem KG 200/125/45°</t>
  </si>
  <si>
    <t>-1372007462</t>
  </si>
  <si>
    <t>28611396</t>
  </si>
  <si>
    <t>odbočka kanalizační plastová s hrdlem KG 200/200/45°</t>
  </si>
  <si>
    <t>953576307</t>
  </si>
  <si>
    <t>877350330</t>
  </si>
  <si>
    <t>Montáž tvarovek na kanalizačním plastovém potrubí z PP nebo PVC-U hladkého plnostěnného spojek nebo redukcí DN 200</t>
  </si>
  <si>
    <t>1146381194</t>
  </si>
  <si>
    <t>https://podminky.urs.cz/item/CS_URS_2025_01/877350330</t>
  </si>
  <si>
    <t>28611508</t>
  </si>
  <si>
    <t>redukce kanalizační PVC 200/160</t>
  </si>
  <si>
    <t>937612422</t>
  </si>
  <si>
    <t>877355124</t>
  </si>
  <si>
    <t>Montáž navrtávacího sedla kanalizační přípojky v otevřeném výkopu pro hlavní potrubí plastové plnostěnné, přípojka DN 200</t>
  </si>
  <si>
    <t>-989407055</t>
  </si>
  <si>
    <t>https://podminky.urs.cz/item/CS_URS_2025_01/877355124</t>
  </si>
  <si>
    <t>4 "D1, S1, S2*</t>
  </si>
  <si>
    <t>4 "filtrační šachty UV425</t>
  </si>
  <si>
    <t>28617001M</t>
  </si>
  <si>
    <t>spojka přesuvná kanalizační PP pro přípojku do plastové šachty DN 200 vč. těsnění</t>
  </si>
  <si>
    <t>1403194435</t>
  </si>
  <si>
    <t>236903747</t>
  </si>
  <si>
    <t>28617449</t>
  </si>
  <si>
    <t>přechody z hladkých trub na kanalizaci PP korugovanou DN 200</t>
  </si>
  <si>
    <t>2046305781</t>
  </si>
  <si>
    <t>877360430</t>
  </si>
  <si>
    <t>Montáž tvarovek na kanalizačním plastovém potrubí z PP nebo PVC-U korugovaného nebo žebrovaného spojek nebo redukcí DN 250</t>
  </si>
  <si>
    <t>1464309457</t>
  </si>
  <si>
    <t>https://podminky.urs.cz/item/CS_URS_2025_01/877360430</t>
  </si>
  <si>
    <t>28617450</t>
  </si>
  <si>
    <t>přechody z hladkých trub na kanalizaci PP korugovanou DN 250</t>
  </si>
  <si>
    <t>-2050940658</t>
  </si>
  <si>
    <t>890411851</t>
  </si>
  <si>
    <t>Bourání šachet a jímek strojně velikosti obestavěného prostoru do 1,5 m3 z prefabrikovaných skruží</t>
  </si>
  <si>
    <t>1917026392</t>
  </si>
  <si>
    <t>https://podminky.urs.cz/item/CS_URS_2025_01/890411851</t>
  </si>
  <si>
    <t>2*3,14*0,12*2,5 "nádvoří šachty</t>
  </si>
  <si>
    <t>891211112</t>
  </si>
  <si>
    <t>Montáž vodovodních armatur na potrubí šoupátek nebo klapek uzavíracích v otevřeném výkopu nebo v šachtách s osazením zemní soupravy (bez poklopů) DN 50</t>
  </si>
  <si>
    <t>-1713394783</t>
  </si>
  <si>
    <t>https://podminky.urs.cz/item/CS_URS_2025_01/891211112</t>
  </si>
  <si>
    <t>42291033</t>
  </si>
  <si>
    <t>souprava zemní teleskopická pro E1 šoupatka DN 50mm Rd 1,3-1,8m</t>
  </si>
  <si>
    <t>-1710189784</t>
  </si>
  <si>
    <t>42210050</t>
  </si>
  <si>
    <t>deska podkladová uličního poklopu litinového šoupatového</t>
  </si>
  <si>
    <t>1641823520</t>
  </si>
  <si>
    <t>891319111</t>
  </si>
  <si>
    <t>Montáž vodovodních armatur na potrubí navrtávacích pasů s ventilem Jt 1 MPa, na potrubí z trub litinových, ocelových nebo plastických hmot DN 150</t>
  </si>
  <si>
    <t>-2142285308</t>
  </si>
  <si>
    <t>https://podminky.urs.cz/item/CS_URS_2025_01/891319111</t>
  </si>
  <si>
    <t>42273459</t>
  </si>
  <si>
    <t>pás navrtávací z tvárné litiny DN 150, univerzální, se závitovým výstupem 2"</t>
  </si>
  <si>
    <t>994151252</t>
  </si>
  <si>
    <t>891990001R</t>
  </si>
  <si>
    <t>Montáž vírového ventilu do šachty</t>
  </si>
  <si>
    <t>625256131</t>
  </si>
  <si>
    <t>3 "D1.1, D4, D4.1</t>
  </si>
  <si>
    <t>42260001M</t>
  </si>
  <si>
    <t xml:space="preserve">vírový ventil, odtok 1 l/s </t>
  </si>
  <si>
    <t>1634527826</t>
  </si>
  <si>
    <t>892233122</t>
  </si>
  <si>
    <t>Proplach a dezinfekce vodovodního potrubí DN od 40 do 70</t>
  </si>
  <si>
    <t>688879143</t>
  </si>
  <si>
    <t>https://podminky.urs.cz/item/CS_URS_2025_01/892233122</t>
  </si>
  <si>
    <t>72+22+20+11,3</t>
  </si>
  <si>
    <t>892241111</t>
  </si>
  <si>
    <t>Tlakové zkoušky vodou na potrubí DN do 80</t>
  </si>
  <si>
    <t>-778786567</t>
  </si>
  <si>
    <t>https://podminky.urs.cz/item/CS_URS_2025_01/892241111</t>
  </si>
  <si>
    <t>72+22+20+11,3 "vodovod</t>
  </si>
  <si>
    <t>892312121</t>
  </si>
  <si>
    <t>Tlakové zkoušky vzduchem těsnícími vaky ucpávkovými DN 150</t>
  </si>
  <si>
    <t>úsek</t>
  </si>
  <si>
    <t>-828443735</t>
  </si>
  <si>
    <t>https://podminky.urs.cz/item/CS_URS_2025_01/892312121</t>
  </si>
  <si>
    <t>4 "splašková nádvoří + Jánské nám. S3*</t>
  </si>
  <si>
    <t>1 "dešťová rajský dvůr</t>
  </si>
  <si>
    <t>4 "dešťová nádvoří + Jánské nám. D4.5*, D4.3.d*, D6*</t>
  </si>
  <si>
    <t>892352121</t>
  </si>
  <si>
    <t>Tlakové zkoušky vzduchem těsnícími vaky ucpávkovými DN 200</t>
  </si>
  <si>
    <t>753457229</t>
  </si>
  <si>
    <t>https://podminky.urs.cz/item/CS_URS_2025_01/892352121</t>
  </si>
  <si>
    <t>1 "dešťová nádvoří D4.1</t>
  </si>
  <si>
    <t>2 "přípojky Kamenná ul.</t>
  </si>
  <si>
    <t>892362121</t>
  </si>
  <si>
    <t>Tlakové zkoušky vzduchem těsnícími vaky ucpávkovými DN 250</t>
  </si>
  <si>
    <t>1298516307</t>
  </si>
  <si>
    <t>https://podminky.urs.cz/item/CS_URS_2025_01/892362121</t>
  </si>
  <si>
    <t>3 "nádvoří</t>
  </si>
  <si>
    <t>894410102</t>
  </si>
  <si>
    <t>Osazení betonových dílců šachet kanalizačních dno DN 1000, výšky 800 mm</t>
  </si>
  <si>
    <t>-1216496818</t>
  </si>
  <si>
    <t>https://podminky.urs.cz/item/CS_URS_2025_01/894410102</t>
  </si>
  <si>
    <t>59224338</t>
  </si>
  <si>
    <t>dno betonové šachty DN 1000 kanalizační výšky 80cm</t>
  </si>
  <si>
    <t>171809425</t>
  </si>
  <si>
    <t>894410212</t>
  </si>
  <si>
    <t>Osazení betonových dílců šachet kanalizačních skruž rovná DN 1000, výšky 500 mm</t>
  </si>
  <si>
    <t>2143888686</t>
  </si>
  <si>
    <t>https://podminky.urs.cz/item/CS_URS_2025_01/894410212</t>
  </si>
  <si>
    <t>2 "D1.1</t>
  </si>
  <si>
    <t>59224073</t>
  </si>
  <si>
    <t>skruž betonová DN 1000x500 100x50x9cm</t>
  </si>
  <si>
    <t>2000923747</t>
  </si>
  <si>
    <t>894410213</t>
  </si>
  <si>
    <t>Osazení betonových dílců šachet kanalizačních skruž rovná DN 1000, výšky 1000 mm</t>
  </si>
  <si>
    <t>1238457536</t>
  </si>
  <si>
    <t>https://podminky.urs.cz/item/CS_URS_2025_01/894410213</t>
  </si>
  <si>
    <t>59224413</t>
  </si>
  <si>
    <t>skruž betonové šachty DN 1000 kanalizační 100x100x9cm stupadla poplastovaná</t>
  </si>
  <si>
    <t>1280971776</t>
  </si>
  <si>
    <t>894410232</t>
  </si>
  <si>
    <t>Osazení betonových dílců šachet kanalizačních skruž přechodová (konus) DN 1000</t>
  </si>
  <si>
    <t>-576190289</t>
  </si>
  <si>
    <t>https://podminky.urs.cz/item/CS_URS_2025_01/894410232</t>
  </si>
  <si>
    <t>59224545</t>
  </si>
  <si>
    <t>konus betonové šachty DN 1000 kanalizační 100x62,5x60cm tl stěny 9 stupadla poplastovaná</t>
  </si>
  <si>
    <t>1642782342</t>
  </si>
  <si>
    <t>1 "D1.1</t>
  </si>
  <si>
    <t>59224348</t>
  </si>
  <si>
    <t>těsnění elastomerové pro spojení šachetních dílů DN 1000</t>
  </si>
  <si>
    <t>1428759246</t>
  </si>
  <si>
    <t>59224539</t>
  </si>
  <si>
    <t>deska betonová zákrytová šachty DN 1000 kanalizační 100/62,5x20cm</t>
  </si>
  <si>
    <t>-216615782</t>
  </si>
  <si>
    <t>2 "D4, D4.1</t>
  </si>
  <si>
    <t>59224147</t>
  </si>
  <si>
    <t>prstenec šachtový vyrovnávací betonový rovný 625x100x80mm</t>
  </si>
  <si>
    <t>1865243830</t>
  </si>
  <si>
    <t>1 "D4</t>
  </si>
  <si>
    <t>59224148</t>
  </si>
  <si>
    <t>prstenec šachtový vyrovnávací betonový rovný 625x100x100mm</t>
  </si>
  <si>
    <t>752233928</t>
  </si>
  <si>
    <t>59224135</t>
  </si>
  <si>
    <t>prstenec šachtový vyrovnávací betonový 625x90x60mm</t>
  </si>
  <si>
    <t>-787122109</t>
  </si>
  <si>
    <t>2 "D1.1, D4.1</t>
  </si>
  <si>
    <t>894812111</t>
  </si>
  <si>
    <t>Revizní a čistící šachta z polypropylenu PP pro hladké trouby DN 315 šachtové dno (DN šachty / DN trubního vedení) DN 315/150 přímý tok</t>
  </si>
  <si>
    <t>-1390626520</t>
  </si>
  <si>
    <t>https://podminky.urs.cz/item/CS_URS_2025_01/894812111</t>
  </si>
  <si>
    <t>2 "dvorní vpusť</t>
  </si>
  <si>
    <t>894812131</t>
  </si>
  <si>
    <t>Revizní a čistící šachta z polypropylenu PP pro hladké trouby DN 315 roura šachtová korugovaná bez hrdla, světlé hloubky 1250 mm</t>
  </si>
  <si>
    <t>-85932602</t>
  </si>
  <si>
    <t>https://podminky.urs.cz/item/CS_URS_2025_01/894812131</t>
  </si>
  <si>
    <t>894812141</t>
  </si>
  <si>
    <t>Revizní a čistící šachta z polypropylenu PP pro hladké trouby DN 315 roura šachtová korugovaná teleskopická (včetně těsnění) 375 mm</t>
  </si>
  <si>
    <t>-931671474</t>
  </si>
  <si>
    <t>https://podminky.urs.cz/item/CS_URS_2025_01/894812141</t>
  </si>
  <si>
    <t>894812149</t>
  </si>
  <si>
    <t>Revizní a čistící šachta z polypropylenu PP pro hladké trouby DN 315 roura šachtová korugovaná Příplatek k cenám 2131 - 2142 za uříznutí šachtové roury</t>
  </si>
  <si>
    <t>1500851919</t>
  </si>
  <si>
    <t>https://podminky.urs.cz/item/CS_URS_2025_01/894812149</t>
  </si>
  <si>
    <t>894812171</t>
  </si>
  <si>
    <t>Revizní a čistící šachta z polypropylenu PP pro hladké trouby DN 315 mříž (pro třídu zatížení) dešťová litinová do teleskopu (D400)</t>
  </si>
  <si>
    <t>-284155104</t>
  </si>
  <si>
    <t>https://podminky.urs.cz/item/CS_URS_2025_01/894812171</t>
  </si>
  <si>
    <t>2 "dvorní vpusti</t>
  </si>
  <si>
    <t>55241000</t>
  </si>
  <si>
    <t>koš kalový pod kruhovou mříž - lehký</t>
  </si>
  <si>
    <t>-2111255179</t>
  </si>
  <si>
    <t>894812201</t>
  </si>
  <si>
    <t>Revizní a čistící šachta z polypropylenu PP pro hladké trouby DN 425 šachtové dno (DN šachty / DN trubního vedení) DN 425/150 průtočné</t>
  </si>
  <si>
    <t>-1118361761</t>
  </si>
  <si>
    <t>https://podminky.urs.cz/item/CS_URS_2025_01/894812201</t>
  </si>
  <si>
    <t xml:space="preserve">1 "D4.5 filtrační šachta </t>
  </si>
  <si>
    <t>894812202</t>
  </si>
  <si>
    <t>Revizní a čistící šachta z polypropylenu PP pro hladké trouby DN 425 šachtové dno (DN šachty / DN trubního vedení) DN 425/150 průtočné 30°,60°,90°</t>
  </si>
  <si>
    <t>213448603</t>
  </si>
  <si>
    <t>https://podminky.urs.cz/item/CS_URS_2025_01/894812202</t>
  </si>
  <si>
    <t>3 "S2.4, S2.5, S2.6.1</t>
  </si>
  <si>
    <t>894812203</t>
  </si>
  <si>
    <t>Revizní a čistící šachta z polypropylenu PP pro hladké trouby DN 425 šachtové dno (DN šachty / DN trubního vedení) DN 425/150 s přítokem tvaru T</t>
  </si>
  <si>
    <t>-1235235673</t>
  </si>
  <si>
    <t>https://podminky.urs.cz/item/CS_URS_2025_01/894812203</t>
  </si>
  <si>
    <t>filtrační šachty</t>
  </si>
  <si>
    <t>2 "D1.1.b*, D1.1.d* rajský dvůr</t>
  </si>
  <si>
    <t>2 "D4.1.a*, D4.3*</t>
  </si>
  <si>
    <t>894812205-1</t>
  </si>
  <si>
    <t>Revizní a čistící šachta z polypropylenu PP pro hladké trouby DN 425 šachtové dno (DN šachty / DN trubního vedení) DN 425/250 průtočné</t>
  </si>
  <si>
    <t>-1123783006</t>
  </si>
  <si>
    <t>1 "D4.2</t>
  </si>
  <si>
    <t>894812231</t>
  </si>
  <si>
    <t>Revizní a čistící šachta z polypropylenu PP pro hladké trouby DN 425 roura šachtová korugovaná bez hrdla, světlé hloubky 1500 mm</t>
  </si>
  <si>
    <t>125072268</t>
  </si>
  <si>
    <t>https://podminky.urs.cz/item/CS_URS_2025_01/894812231</t>
  </si>
  <si>
    <t>4 "D4.2, S2.4, S2.5, S2.6.1</t>
  </si>
  <si>
    <t>2 "filtrační šachty rajský dvůr</t>
  </si>
  <si>
    <t>3 "filtrační šachty nádvoří</t>
  </si>
  <si>
    <t>894812241</t>
  </si>
  <si>
    <t>Revizní a čistící šachta z polypropylenu PP pro hladké trouby DN 425 roura šachtová korugovaná teleskopická (včetně těsnění) 375 mm</t>
  </si>
  <si>
    <t>895652389</t>
  </si>
  <si>
    <t>https://podminky.urs.cz/item/CS_URS_2025_01/894812241</t>
  </si>
  <si>
    <t>3 "D4.2, S2.4, S2.5</t>
  </si>
  <si>
    <t>894812242</t>
  </si>
  <si>
    <t>Revizní a čistící šachta z polypropylenu PP pro hladké trouby DN 425 roura šachtová korugovaná teleskopická (včetně těsnění) 750 mm</t>
  </si>
  <si>
    <t>-982149862</t>
  </si>
  <si>
    <t>https://podminky.urs.cz/item/CS_URS_2025_01/894812242</t>
  </si>
  <si>
    <t>1 "S2.6.1</t>
  </si>
  <si>
    <t>894812249</t>
  </si>
  <si>
    <t>Revizní a čistící šachta z polypropylenu PP pro hladké trouby DN 425 roura šachtová korugovaná Příplatek k cenám 2231 - 2242 za uříznutí šachtové roury</t>
  </si>
  <si>
    <t>1224240096</t>
  </si>
  <si>
    <t>https://podminky.urs.cz/item/CS_URS_2025_01/894812249</t>
  </si>
  <si>
    <t>55241001M</t>
  </si>
  <si>
    <t>filtrační koš do šachty DN425</t>
  </si>
  <si>
    <t>-1473466186</t>
  </si>
  <si>
    <t>894812262-1</t>
  </si>
  <si>
    <t>Revizní a čistící šachta z polypropylenu PP pro hladké trouby DN 425 poklop litinový (pro třídu zatížení) plný do teleskopické trubky (B125)</t>
  </si>
  <si>
    <t>-2035374817</t>
  </si>
  <si>
    <t>6 "revizní šachty retenčních boxů rajský dvůr</t>
  </si>
  <si>
    <t>5 "revizní šachty retenčních boxůy nádvoří</t>
  </si>
  <si>
    <t>894812316</t>
  </si>
  <si>
    <t>Revizní a čistící šachta z polypropylenu PP pro hladké trouby DN 600 šachtové dno (DN šachty / DN trubního vedení) DN 600/200 průtočné 30°,60°,90°</t>
  </si>
  <si>
    <t>2072696251</t>
  </si>
  <si>
    <t>https://podminky.urs.cz/item/CS_URS_2025_01/894812316</t>
  </si>
  <si>
    <t>894812320</t>
  </si>
  <si>
    <t>Revizní a čistící šachta z polypropylenu PP pro hladké trouby DN 600 šachtové dno (DN šachty / DN trubního vedení) DN 600/250 koncové</t>
  </si>
  <si>
    <t>28824180</t>
  </si>
  <si>
    <t>https://podminky.urs.cz/item/CS_URS_2025_01/894812320</t>
  </si>
  <si>
    <t>1 "S1</t>
  </si>
  <si>
    <t>894812322</t>
  </si>
  <si>
    <t>Revizní a čistící šachta z polypropylenu PP pro hladké trouby DN 600 šachtové dno (DN šachty / DN trubního vedení) DN 600/250 průtočné 30°,60°,90°</t>
  </si>
  <si>
    <t>77853547</t>
  </si>
  <si>
    <t>https://podminky.urs.cz/item/CS_URS_2025_01/894812322</t>
  </si>
  <si>
    <t>4 "D4*, D6*, S2*, S3*</t>
  </si>
  <si>
    <t>894812332</t>
  </si>
  <si>
    <t>Revizní a čistící šachta z polypropylenu PP pro hladké trouby DN 600 roura šachtová korugovaná, světlé hloubky 2 000 mm</t>
  </si>
  <si>
    <t>-1935670592</t>
  </si>
  <si>
    <t>https://podminky.urs.cz/item/CS_URS_2025_01/894812332</t>
  </si>
  <si>
    <t>5 "D1, D4*, D6*, S2*, S3*</t>
  </si>
  <si>
    <t>894812335</t>
  </si>
  <si>
    <t>Revizní a čistící šachta z polypropylenu PP pro hladké trouby DN 600 roura šachtová korugovaná, světlé hloubky 6 000 mm</t>
  </si>
  <si>
    <t>1658556671</t>
  </si>
  <si>
    <t>https://podminky.urs.cz/item/CS_URS_2025_01/894812335</t>
  </si>
  <si>
    <t>894812339</t>
  </si>
  <si>
    <t>Revizní a čistící šachta z polypropylenu PP pro hladké trouby DN 600 Příplatek k cenám 2331 - 2334 za uříznutí šachtové roury</t>
  </si>
  <si>
    <t>-1524098896</t>
  </si>
  <si>
    <t>https://podminky.urs.cz/item/CS_URS_2025_01/894812339</t>
  </si>
  <si>
    <t>894812357</t>
  </si>
  <si>
    <t>Revizní a čistící šachta z polypropylenu PP pro hladké trouby DN 600 poklop (mříž) litinový pro třídu zatížení B125 s teleskopickým adaptérem</t>
  </si>
  <si>
    <t>2105305021</t>
  </si>
  <si>
    <t>https://podminky.urs.cz/item/CS_URS_2025_01/894812357</t>
  </si>
  <si>
    <t>894812377</t>
  </si>
  <si>
    <t>Revizní a čistící šachta z polypropylenu PP pro hladké trouby DN 600 poklop (mříž) litinový pro třídu zatížení D400 s teleskopickým adaptérem</t>
  </si>
  <si>
    <t>1696247006</t>
  </si>
  <si>
    <t>https://podminky.urs.cz/item/CS_URS_2025_01/894812377</t>
  </si>
  <si>
    <t>6 "D1, D4*, D6*, S1, S2*, S3*</t>
  </si>
  <si>
    <t>895940001R</t>
  </si>
  <si>
    <t>Osazení uliční vpusti</t>
  </si>
  <si>
    <t>-1950303295</t>
  </si>
  <si>
    <t>2 "filtrační šachty</t>
  </si>
  <si>
    <t>59223001M</t>
  </si>
  <si>
    <t>uliční vpusť PE 425/200 s filtrem</t>
  </si>
  <si>
    <t>1531454574</t>
  </si>
  <si>
    <t>28661802</t>
  </si>
  <si>
    <t>těsnění šachtové roury DN 425</t>
  </si>
  <si>
    <t>2092998282</t>
  </si>
  <si>
    <t>897172113</t>
  </si>
  <si>
    <t>Akumulační boxy z polypropylenu PP pro retenci dešťových vod pod pochozí a pod plochy zatížené osobními automobily o celkovém akumulačním objemu přes 30 do 60 m3</t>
  </si>
  <si>
    <t>271617724</t>
  </si>
  <si>
    <t>https://podminky.urs.cz/item/CS_URS_2025_01/897172113</t>
  </si>
  <si>
    <t>Poznámka k položce:_x000d_
včetně hydroizolační fólie a ochranných textilií</t>
  </si>
  <si>
    <t>40,29 "rajský dvůr RN 1</t>
  </si>
  <si>
    <t>897172121</t>
  </si>
  <si>
    <t>Akumulační boxy z polypropylenu PP pro retenci dešťových vod pod plochy zatížené nákladními automobily o celkovém akumulačním objemu do 10 m3</t>
  </si>
  <si>
    <t>658294501</t>
  </si>
  <si>
    <t>https://podminky.urs.cz/item/CS_URS_2025_01/897172121</t>
  </si>
  <si>
    <t>7,45 "nádvoří RN 3</t>
  </si>
  <si>
    <t>897172122</t>
  </si>
  <si>
    <t>Akumulační boxy z polypropylenu PP pro retenci dešťových vod pod plochy zatížené nákladními automobily o celkovém akumulačním objemu přes 10 do 30 m3</t>
  </si>
  <si>
    <t>-68144117</t>
  </si>
  <si>
    <t>https://podminky.urs.cz/item/CS_URS_2025_01/897172122</t>
  </si>
  <si>
    <t>16,56 "nádvoří RN 2</t>
  </si>
  <si>
    <t>897173122</t>
  </si>
  <si>
    <t>Kontrolní šachta integrovaná do akumulačních boxů umístěných pod plochami zatíženými nákladními automobily, výšky přes 350 do 700 mm</t>
  </si>
  <si>
    <t>-2050421081</t>
  </si>
  <si>
    <t>https://podminky.urs.cz/item/CS_URS_2025_01/897173122</t>
  </si>
  <si>
    <t>3+2 "RN 2 + 3</t>
  </si>
  <si>
    <t>897173125</t>
  </si>
  <si>
    <t>Kontrolní šachta integrovaná do akumulačních boxů umístěných pod plochami zatíženými nákladními automobily, výšky přes 1 400 do 1 750 mm</t>
  </si>
  <si>
    <t>1908227261</t>
  </si>
  <si>
    <t>https://podminky.urs.cz/item/CS_URS_2025_01/897173125</t>
  </si>
  <si>
    <t>6 "RN 1</t>
  </si>
  <si>
    <t>899101211</t>
  </si>
  <si>
    <t>Demontáž poklopů litinových a ocelových včetně rámů, hmotnosti jednotlivě do 50 kg</t>
  </si>
  <si>
    <t>-1395186574</t>
  </si>
  <si>
    <t>https://podminky.urs.cz/item/CS_URS_2025_01/899101211</t>
  </si>
  <si>
    <t>1 "nádvoří</t>
  </si>
  <si>
    <t>899103112</t>
  </si>
  <si>
    <t>Osazení poklopů šachtových litinových, ocelových nebo železobetonových včetně rámů pro třídu zatížení B125, C250</t>
  </si>
  <si>
    <t>-819492606</t>
  </si>
  <si>
    <t>https://podminky.urs.cz/item/CS_URS_2025_01/899103112</t>
  </si>
  <si>
    <t>28661933</t>
  </si>
  <si>
    <t>poklop šachtový litinový DN 600 pro třídu zatížení B125</t>
  </si>
  <si>
    <t>1205859214</t>
  </si>
  <si>
    <t>899201211</t>
  </si>
  <si>
    <t>Demontáž mříží litinových včetně rámů, hmotnosti jednotlivě do 50 kg</t>
  </si>
  <si>
    <t>1234952631</t>
  </si>
  <si>
    <t>https://podminky.urs.cz/item/CS_URS_2025_01/899201211</t>
  </si>
  <si>
    <t>899401112</t>
  </si>
  <si>
    <t>Osazení poklopů uličních s pevným rámem litinových šoupátkových</t>
  </si>
  <si>
    <t>1433098669</t>
  </si>
  <si>
    <t>https://podminky.urs.cz/item/CS_URS_2025_01/899401112</t>
  </si>
  <si>
    <t>55241101</t>
  </si>
  <si>
    <t>poklop šoupátkový litinový bez ventilace tř D400 v pevném rámu</t>
  </si>
  <si>
    <t>-43041858</t>
  </si>
  <si>
    <t>899721111</t>
  </si>
  <si>
    <t>Signalizační vodič na potrubí DN do 150 mm</t>
  </si>
  <si>
    <t>74051673</t>
  </si>
  <si>
    <t>https://podminky.urs.cz/item/CS_URS_2025_01/899721111</t>
  </si>
  <si>
    <t>899722113</t>
  </si>
  <si>
    <t>Krytí potrubí z plastů výstražnou fólií z PVC šířky přes 25 do 34 cm</t>
  </si>
  <si>
    <t>1018785926</t>
  </si>
  <si>
    <t>https://podminky.urs.cz/item/CS_URS_2025_01/899722113</t>
  </si>
  <si>
    <t>935113111</t>
  </si>
  <si>
    <t>Osazení odvodňovacího žlabu s krycím roštem polymerbetonového šířky do 200 mm</t>
  </si>
  <si>
    <t>-204867053</t>
  </si>
  <si>
    <t>https://podminky.urs.cz/item/CS_URS_2025_01/935113111</t>
  </si>
  <si>
    <t>59227230</t>
  </si>
  <si>
    <t>žlab odvodňovací z polymerbetonu bez spádu s můstkovým roštem litinovým š 100mm a spodním odtokem DN 100</t>
  </si>
  <si>
    <t>1095274183</t>
  </si>
  <si>
    <t>-161898324</t>
  </si>
  <si>
    <t>1 "rajský dvůr prostup kanalizace do objektu</t>
  </si>
  <si>
    <t>9 "nádvoří + Jánské nám. prostup kanalizace do objektu</t>
  </si>
  <si>
    <t>971052441</t>
  </si>
  <si>
    <t>Vybourání a prorážení otvorů v železobetonových příčkách a zdech základových nebo nadzákladových, plochy do 0,25 m2, tl. do 300 mm</t>
  </si>
  <si>
    <t>901975736</t>
  </si>
  <si>
    <t>https://podminky.urs.cz/item/CS_URS_2025_01/971052441</t>
  </si>
  <si>
    <t>3 "prostupy pro kanalizaci k RN 2</t>
  </si>
  <si>
    <t>977151115</t>
  </si>
  <si>
    <t>Jádrové vrty diamantovými korunkami do stavebních materiálů (železobetonu, betonu, cihel, obkladů, dlažeb, kamene) průměru přes 60 do 70 mm</t>
  </si>
  <si>
    <t>-1565044680</t>
  </si>
  <si>
    <t>https://podminky.urs.cz/item/CS_URS_2025_01/977151115</t>
  </si>
  <si>
    <t>7*1,0 "prostupy vodovodu</t>
  </si>
  <si>
    <t>979071011</t>
  </si>
  <si>
    <t>Očištění vybouraných dlažebních kostek při překopech inženýrských sítí od spojovacího materiálu, s přemístěním hmot na skládku na vzdálenost do 3 m nebo s naložením na dopravní prostředek velkých, s původním vyplněním spár kamenivem těženým</t>
  </si>
  <si>
    <t>-2061158649</t>
  </si>
  <si>
    <t>https://podminky.urs.cz/item/CS_URS_2025_01/979071011</t>
  </si>
  <si>
    <t>126669580</t>
  </si>
  <si>
    <t>-412646537</t>
  </si>
  <si>
    <t>19,333*6 'Přepočtené koeficientem množství</t>
  </si>
  <si>
    <t>1300533993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</si>
  <si>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</si>
  <si>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</si>
  <si>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-1512013865</t>
  </si>
  <si>
    <t>https://podminky.urs.cz/item/CS_URS_2025_01/998011008</t>
  </si>
  <si>
    <t>7,75 "stavební práce</t>
  </si>
  <si>
    <t>1606498494</t>
  </si>
  <si>
    <t>998274101</t>
  </si>
  <si>
    <t>Přesun hmot pro trubní vedení hloubené z trub betonových nebo železobetonových pro vodovody nebo kanalizace v otevřeném výkopu dopravní vzdálenost do 15 m</t>
  </si>
  <si>
    <t>644321651</t>
  </si>
  <si>
    <t>https://podminky.urs.cz/item/CS_URS_2025_01/998274101</t>
  </si>
  <si>
    <t>11,443 "bet. šachty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</si>
  <si>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</si>
  <si>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</si>
  <si>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708378109</t>
  </si>
  <si>
    <t>https://podminky.urs.cz/item/CS_URS_2025_01/998276101</t>
  </si>
  <si>
    <t>145,838-(84,396+7,75+30,798)</t>
  </si>
  <si>
    <t>721211621</t>
  </si>
  <si>
    <t>Podlahové vpusti dvorní vtoky (vpusti) se svislým odtokem a izolační přírubou DN 110/160 mříž litina 226x226</t>
  </si>
  <si>
    <t>-1203392963</t>
  </si>
  <si>
    <t>https://podminky.urs.cz/item/CS_URS_2025_01/721211621</t>
  </si>
  <si>
    <t>721211699R</t>
  </si>
  <si>
    <t>Vtok dvorní a terasový se svislým odtokem a asfaltovou manžetou DN 75/110 litinový rám</t>
  </si>
  <si>
    <t>1839912100</t>
  </si>
  <si>
    <t>721241102</t>
  </si>
  <si>
    <t>Lapače střešních splavenin litinové DN 125</t>
  </si>
  <si>
    <t>1230460292</t>
  </si>
  <si>
    <t>https://podminky.urs.cz/item/CS_URS_2025_01/721241102</t>
  </si>
  <si>
    <t>3+4</t>
  </si>
  <si>
    <t>998721121</t>
  </si>
  <si>
    <t>Přesun hmot pro vnitřní kanalizaci stanovený z hmotnosti přesunovaného materiálu vodorovná dopravní vzdálenost do 50 m ruční (bez užití mechanizace) v objektech výšky do 6 m</t>
  </si>
  <si>
    <t>1175432889</t>
  </si>
  <si>
    <t>https://podminky.urs.cz/item/CS_URS_2025_01/998721121</t>
  </si>
  <si>
    <t>06 - vnější sítě - CZT zemní práce</t>
  </si>
  <si>
    <t>-1457642006</t>
  </si>
  <si>
    <t>1,35*(1,31-0,3)*(18,0+12,0+0,7+10,0+3,5) "CZT nádvoří větev Jánské nám.</t>
  </si>
  <si>
    <t>1,0*(0,88-0,3)*(2,3+1,2) "CZT nádvoří větev do Dominikánské ul.</t>
  </si>
  <si>
    <t>1947071984</t>
  </si>
  <si>
    <t>-338388674</t>
  </si>
  <si>
    <t>9,189+23,451 "ŠP pro lože a obsyp</t>
  </si>
  <si>
    <t>-577773638</t>
  </si>
  <si>
    <t>223683680</t>
  </si>
  <si>
    <t>2*24,038 "zásypy na mezideponii a zpět na stavbu</t>
  </si>
  <si>
    <t>23,451+9,189 "kamenivo pro obsypy potrubí z mezideponie</t>
  </si>
  <si>
    <t>-907258407</t>
  </si>
  <si>
    <t>62,297 "výkopy</t>
  </si>
  <si>
    <t>-24,038 "zásypy</t>
  </si>
  <si>
    <t>1400990148</t>
  </si>
  <si>
    <t xml:space="preserve">24,038 "zásypy na mezideponii </t>
  </si>
  <si>
    <t>1777172516</t>
  </si>
  <si>
    <t>38,259"viz odvoz do 7km</t>
  </si>
  <si>
    <t>38,259*1,9 'Přepočtené koeficientem množství</t>
  </si>
  <si>
    <t>-647922232</t>
  </si>
  <si>
    <t>24,038 "mezideponie</t>
  </si>
  <si>
    <t>1371974451</t>
  </si>
  <si>
    <t>-9,189 "lože</t>
  </si>
  <si>
    <t>-1,31*0,48*(18,0+12,0+0,7+10,0+3,5) "obsyp větev Jánské nám.</t>
  </si>
  <si>
    <t>-0,96*0,38*(2,3+1,2) "obsyp větev do Dominikánské ul.</t>
  </si>
  <si>
    <t>-492699947</t>
  </si>
  <si>
    <t>(1,31*0,48-2*3,14*0,14*0,14)*(18,0+12,0+0,7+10,0+3,5) "CZT nádvoří větev Jánské nám.</t>
  </si>
  <si>
    <t>(0,96*0,38-2*3,14*0,09*0,09)*(2,3+1,2) "CZT nádvoří větev do Dominikánské ul.</t>
  </si>
  <si>
    <t>1182332061</t>
  </si>
  <si>
    <t>23,451*2 'Přepočtené koeficientem množství</t>
  </si>
  <si>
    <t>451573111-1</t>
  </si>
  <si>
    <t>Lože pod potrubí, stoky a drobné objekty v otevřeném výkopu z písku a štěrkopísku 2-8mm</t>
  </si>
  <si>
    <t>-87495633</t>
  </si>
  <si>
    <t>0,15*1,31*(18,0+12,0+0,7+10,0+3,5) "CZT nádvoří větev Jánské nám.</t>
  </si>
  <si>
    <t>0,15*0,96*(2,3+1,2) "CZT nádvoří větev do Dominikánské ul.</t>
  </si>
  <si>
    <t>07 - VRN</t>
  </si>
  <si>
    <t xml:space="preserve">    VRN3 - Zařízení staveniště</t>
  </si>
  <si>
    <t xml:space="preserve">    VRN5 - Finanční náklady</t>
  </si>
  <si>
    <t xml:space="preserve">    VRN6 - Územní vlivy</t>
  </si>
  <si>
    <t xml:space="preserve">    VRN7 - Provozní vlivy</t>
  </si>
  <si>
    <t xml:space="preserve">    VRN9 - Ostatní náklady</t>
  </si>
  <si>
    <t>012164000</t>
  </si>
  <si>
    <t>Vytyčení a zaměření inženýrských sítí</t>
  </si>
  <si>
    <t>214040431</t>
  </si>
  <si>
    <t>012444000</t>
  </si>
  <si>
    <t>Geodetické měření skutečného provedení stavby</t>
  </si>
  <si>
    <t>-1394295577</t>
  </si>
  <si>
    <t>-610285163</t>
  </si>
  <si>
    <t>013274001</t>
  </si>
  <si>
    <t>Pasportizace objektů Kamenná 220/7 a Jánské nám. 261/4 před započetím prací</t>
  </si>
  <si>
    <t>127053332</t>
  </si>
  <si>
    <t>Poznámka k položce:_x000d_
Kamenná 220/7 - stav šikmé střechy s krytinou bobrovka a ploché střechy, na kterých se bude stavět lešení_x000d_
Jánské nám. 261/4 - fasáda z Jánského nám. a ze dvora, střecha a klempířské prvky, podlaha dvora</t>
  </si>
  <si>
    <t>VRN3</t>
  </si>
  <si>
    <t>Zařízení staveniště</t>
  </si>
  <si>
    <t>032103000</t>
  </si>
  <si>
    <t>Náklady na stavební buňky, úpravu stávajících objektů</t>
  </si>
  <si>
    <t>měs</t>
  </si>
  <si>
    <t>-2026951243</t>
  </si>
  <si>
    <t>032803000</t>
  </si>
  <si>
    <t>Ostatní vybavení staveniště - mobilní WC</t>
  </si>
  <si>
    <t>-1403669111</t>
  </si>
  <si>
    <t>032903000</t>
  </si>
  <si>
    <t>Náklady na provoz a údržbu vybavení staveniště</t>
  </si>
  <si>
    <t>1261539660</t>
  </si>
  <si>
    <t>032903001</t>
  </si>
  <si>
    <t>Náklady na čištění veřejných komunikací mimo staveniště znečištěných zhotovitelem</t>
  </si>
  <si>
    <t>701908245</t>
  </si>
  <si>
    <t>033103000</t>
  </si>
  <si>
    <t>Připojení energií pro zařízení staveniště</t>
  </si>
  <si>
    <t>-610474021</t>
  </si>
  <si>
    <t>033203000</t>
  </si>
  <si>
    <t>Spotřeba energií pro zařízení staveniště</t>
  </si>
  <si>
    <t>-1667459786</t>
  </si>
  <si>
    <t>039103000</t>
  </si>
  <si>
    <t>Rozebrání, bourání a odvoz zařízení staveniště</t>
  </si>
  <si>
    <t>206111775</t>
  </si>
  <si>
    <t>VRN5</t>
  </si>
  <si>
    <t>Finanční náklady</t>
  </si>
  <si>
    <t>051002000</t>
  </si>
  <si>
    <t>Pojistné</t>
  </si>
  <si>
    <t>-117926771</t>
  </si>
  <si>
    <t>VRN6</t>
  </si>
  <si>
    <t>Územní vlivy</t>
  </si>
  <si>
    <t>062002000</t>
  </si>
  <si>
    <t>Ztížené dopravní podmínky</t>
  </si>
  <si>
    <t>-1936848596</t>
  </si>
  <si>
    <t>VRN7</t>
  </si>
  <si>
    <t>Provozní vlivy</t>
  </si>
  <si>
    <t>072103000</t>
  </si>
  <si>
    <t>Silniční provoz - projednání DIO a zajištění DIR</t>
  </si>
  <si>
    <t>-344277941</t>
  </si>
  <si>
    <t>072203000</t>
  </si>
  <si>
    <t>Silniční provoz - zajištění DIO (dopravní značení)</t>
  </si>
  <si>
    <t>1052240769</t>
  </si>
  <si>
    <t>075603000</t>
  </si>
  <si>
    <t>Ochranná pásma památkových objektů</t>
  </si>
  <si>
    <t>19071881</t>
  </si>
  <si>
    <t>VRN9</t>
  </si>
  <si>
    <t>Ostatní náklady</t>
  </si>
  <si>
    <t>091403000</t>
  </si>
  <si>
    <t>Práce na památkovém objektu</t>
  </si>
  <si>
    <t>85900388</t>
  </si>
  <si>
    <t>091803000</t>
  </si>
  <si>
    <t>Opatření dle plánu BOZP stavby</t>
  </si>
  <si>
    <t>-683703139</t>
  </si>
  <si>
    <t>50 - CZT, VS, KGJ</t>
  </si>
  <si>
    <t>D.2.1.1 - ÚT - přemístění VS</t>
  </si>
  <si>
    <t>713 - Izolace tepelné</t>
  </si>
  <si>
    <t>732 - Strojovny</t>
  </si>
  <si>
    <t>733 - Rozvod potrubí</t>
  </si>
  <si>
    <t>734 - Armatury</t>
  </si>
  <si>
    <t>767 - Konstrukce zámečnické</t>
  </si>
  <si>
    <t>783 - Nátěry</t>
  </si>
  <si>
    <t>REV - Zkoušky a revize</t>
  </si>
  <si>
    <t xml:space="preserve">XDE - Demontáže </t>
  </si>
  <si>
    <t>M21 - Elektromontáže</t>
  </si>
  <si>
    <t>M23 - Montáže potrubí</t>
  </si>
  <si>
    <t>VN - Vedlejší náklady</t>
  </si>
  <si>
    <t>ON - Ostatní náklady</t>
  </si>
  <si>
    <t>713462143T00</t>
  </si>
  <si>
    <t>Montáž izolace potrubí včet. ohybů, skruž PE D 220</t>
  </si>
  <si>
    <t>713462144T01T00</t>
  </si>
  <si>
    <t>Mont. izolace potrubí vč. ohybů, skruž PE nad D220</t>
  </si>
  <si>
    <t>631433301R</t>
  </si>
  <si>
    <t xml:space="preserve">pouzdro potrubní minerální vlákno; povrchová úprava Al fólie; vnitřní průměr 22,0 mm; tl. izolace 40,0 mm; provozní teplota  do 200 °C; tepelná vodivost (10°C) 0,0330 W/mK; tepelná vodivost (40°C) 0,037 W/mK; tepelná vodivost (50°C) 0,039 W/mK</t>
  </si>
  <si>
    <t>631433402R</t>
  </si>
  <si>
    <t xml:space="preserve">pouzdro potrubní minerální vlákno; povrchová úprava Al fólie; vnitřní průměr 28,0 mm; tl. izolace 50,0 mm; provozní teplota  do 200 °C; tepelná vodivost (10°C) 0,0330 W/mK; tepelná vodivost (40°C) 0,037 W/mK; tepelná vodivost (50°C) 0,039 W/mK</t>
  </si>
  <si>
    <t>631433403R</t>
  </si>
  <si>
    <t xml:space="preserve">pouzdro potrubní minerální vlákno; povrchová úprava Al fólie; vnitřní průměr 35,0 mm; tl. izolace 50,0 mm; provozní teplota  do 200 °C; tepelná vodivost (10°C) 0,0330 W/mK; tepelná vodivost (40°C) 0,037 W/mK; tepelná vodivost (50°C) 0,039 W/mK</t>
  </si>
  <si>
    <t>631433407R</t>
  </si>
  <si>
    <t xml:space="preserve">pouzdro potrubní minerální vlákno; povrchová úprava Al fólie; vnitřní průměr 60,0 mm; tl. izolace 50,0 mm; provozní teplota  do 200 °C; tepelná vodivost (10°C) 0,0330 W/mK; tepelná vodivost (40°C) 0,037 W/mK; tepelná vodivost (50°C) 0,039 W/mK</t>
  </si>
  <si>
    <t>631433510R</t>
  </si>
  <si>
    <t xml:space="preserve">pouzdro potrubní minerální vlákno; povrchová úprava Al fólie; vnitřní průměr 76,0 mm; tl. izolace 60,0 mm; provozní teplota  do 200 °C; tepelná vodivost (10°C) 0,0330 W/mK; tepelná vodivost (40°C) 0,037 W/mK; tepelná vodivost (50°C) 0,039 W/mK</t>
  </si>
  <si>
    <t>631547626R</t>
  </si>
  <si>
    <t xml:space="preserve">pouzdro potrubní řezané; minerální vlákno; povrchová úprava Al fólie se skelnou mřížkou; vnitřní průměr 133,0 mm; tl. izolace 80,0 mm; provozní teplota  do 250 °C; tepelná vodivost (10°C) 0,0330 W/mK; tepelná vodivost (50°C) 0,037 W/mK</t>
  </si>
  <si>
    <t>631547628R</t>
  </si>
  <si>
    <t xml:space="preserve">pouzdro potrubní řezané; minerální vlákno; povrchová úprava Al fólie se skelnou mřížkou; vnitřní průměr 159,0 mm; tl. izolace 80,0 mm; provozní teplota  do 250 °C; tepelná vodivost (10°C) 0,0330 W/mK; tepelná vodivost (50°C) 0,037 W/mK</t>
  </si>
  <si>
    <t>998713201R00</t>
  </si>
  <si>
    <t>Přesun hmot pro izolace tepelné v objektech výšky do 6 m</t>
  </si>
  <si>
    <t>%</t>
  </si>
  <si>
    <t>Poznámka k položce:_x000d_
50 m vodorovně</t>
  </si>
  <si>
    <t>Strojovny</t>
  </si>
  <si>
    <t>732119194R00</t>
  </si>
  <si>
    <t>Rozdělovače a sběrače dodávka těles ve specifikaci tělěs rozdělovačů a sběračů o délce 1 m, DN 200</t>
  </si>
  <si>
    <t>732339114R00</t>
  </si>
  <si>
    <t>Nádoby expanzní tlakové Montáž nádob expanzních tlakových o obsahu 1000 l</t>
  </si>
  <si>
    <t>732431301R00</t>
  </si>
  <si>
    <t>Montáž čerpadla oběhového pro vytápění a chlazení závitového, o průměru do G 1"</t>
  </si>
  <si>
    <t>Poznámka k položce:_x000d_
montáž čerpadla, dodávka a montáž šroubení nebo přírubového spoje, bez dodávky čerpadla, bez napojení čerpadla na zdroj elektrické energie a na systém měření a regulace</t>
  </si>
  <si>
    <t>732431332R00</t>
  </si>
  <si>
    <t>Montáž čerpadla oběhového pro vytápění a chlazení přírubového, o průměru do DN 32</t>
  </si>
  <si>
    <t>732431333R00</t>
  </si>
  <si>
    <t>Montáž čerpadla oběhového pro vytápění a chlazení přírubového, o průměru do DN 40</t>
  </si>
  <si>
    <t>732431337R00</t>
  </si>
  <si>
    <t>Montáž čerpadla oběhového pro vytápění a chlazení přírubového, o průměru do DN 100</t>
  </si>
  <si>
    <t>732211811T00.0</t>
  </si>
  <si>
    <t>Montáž deskového výměníku</t>
  </si>
  <si>
    <t>158994</t>
  </si>
  <si>
    <t>Expanzomat 800/6BAR</t>
  </si>
  <si>
    <t>200 450-6</t>
  </si>
  <si>
    <t>STAVITELNÝ STOJAN 65/200 450-680</t>
  </si>
  <si>
    <t>2514258.R</t>
  </si>
  <si>
    <t>Rozdělovač DN200 l-3900mm, PN16, Tmax105°C</t>
  </si>
  <si>
    <t>2514258.S</t>
  </si>
  <si>
    <t>Sběrač DN200 l-3900mm, PN16, Tmax105°C</t>
  </si>
  <si>
    <t>337116.1</t>
  </si>
  <si>
    <t>OBĚHOVÉ ČERPADLO S REGULACÍ OTÁČEK, m=1,031m3/hod, H=100kPa</t>
  </si>
  <si>
    <t>337116.2</t>
  </si>
  <si>
    <t>OBĚHOVÉ ČERPADLO S REGULACÍ OTÁČEK, m=0,424m3/hod, H=100kPa</t>
  </si>
  <si>
    <t>337116.3</t>
  </si>
  <si>
    <t>OBĚHOVÉ ČERPADLO S REGULACÍ OTÁČEK, m=0,538m3/hod, H=100kPa</t>
  </si>
  <si>
    <t>337507</t>
  </si>
  <si>
    <t>OBĚHOVÉ ČERPADLO S REGULACÍ OTÁČEK, m=2,722m3/hod, H=100kPa</t>
  </si>
  <si>
    <t>337508</t>
  </si>
  <si>
    <t>OBĚHOVÉ ČERPADLO S REGULACÍ OTÁČEK, m=3,582m3/hod, H=100kPa</t>
  </si>
  <si>
    <t>337512</t>
  </si>
  <si>
    <t>OBĚHOVÉ ČERPADLO S REGULACÍ OTÁČEK, m=9,78m3/hod, H=100kPa</t>
  </si>
  <si>
    <t>525142536</t>
  </si>
  <si>
    <t>Deskový skládaný výměník 320kW, PN16, delta p max 10kPa!, 4xF50, 80/60°C-60/75°C, vč. izolace</t>
  </si>
  <si>
    <t>998732201R00</t>
  </si>
  <si>
    <t>Přesun hmot pro strojovny v objektech výšky do 6 m</t>
  </si>
  <si>
    <t>Rozvod potrubí</t>
  </si>
  <si>
    <t>733111103R00</t>
  </si>
  <si>
    <t>Potrubí z trubek závitových ocelových bezešvých, běžných, nízkotlaké, DN 15</t>
  </si>
  <si>
    <t>Poznámka k položce:_x000d_
Potrubí včetně tvarovek a zednických výpomocí.</t>
  </si>
  <si>
    <t>733111104R00</t>
  </si>
  <si>
    <t>Potrubí z trubek závitových ocelových bezešvých, běžných, nízkotlaké, DN 20</t>
  </si>
  <si>
    <t>733111105R00</t>
  </si>
  <si>
    <t>Potrubí z trubek závitových ocelových bezešvých, běžných, nízkotlaké, DN 25</t>
  </si>
  <si>
    <t>733111106R00</t>
  </si>
  <si>
    <t>Potrubí z trubek závitových ocelových bezešvých, běžných, nízkotlaké, DN 32</t>
  </si>
  <si>
    <t>733111108R00</t>
  </si>
  <si>
    <t>Potrubí z trubek závitových ocelových bezešvých, běžných, nízkotlaké, DN 50</t>
  </si>
  <si>
    <t>733113113R00</t>
  </si>
  <si>
    <t>Potrubí z trubek závitových příplatek k ceně za zhotovení přípojky z ocelových trubek závitových, , , DN 15</t>
  </si>
  <si>
    <t>733113114R00</t>
  </si>
  <si>
    <t>Potrubí z trubek závitových příplatek k ceně za zhotovení přípojky z ocelových trubek závitových, , , DN 20</t>
  </si>
  <si>
    <t>733113116R00</t>
  </si>
  <si>
    <t>Potrubí z trubek závitových příplatek k ceně za zhotovení přípojky z ocelových trubek závitových, , , DN 32</t>
  </si>
  <si>
    <t>733113117R00</t>
  </si>
  <si>
    <t>Potrubí z trubek závitových příplatek k ceně za zhotovení přípojky z ocelových trubek závitových, , , DN 40</t>
  </si>
  <si>
    <t>733113118R00</t>
  </si>
  <si>
    <t>Potrubí z trubek závitových příplatek k ceně za zhotovení přípojky z ocelových trubek závitových, , , DN 50</t>
  </si>
  <si>
    <t>733121122R00</t>
  </si>
  <si>
    <t>Potrubí z trubek hladkých ocelových bezešvých tvářených za tepla nízkotlaké, D 76, tloušťka stěny 3,2 mm</t>
  </si>
  <si>
    <t>733121132R00</t>
  </si>
  <si>
    <t>Potrubí z trubek hladkých ocelových bezešvých tvářených za tepla nízkotlaké, D 133, tloušťka stěny 4,5 mm</t>
  </si>
  <si>
    <t>733121135R00</t>
  </si>
  <si>
    <t>Potrubí z trubek hladkých ocelových bezešvých tvářených za tepla nízkotlaké, D 159, tloušťka stěny 4,5 mm</t>
  </si>
  <si>
    <t>733123125R00</t>
  </si>
  <si>
    <t>Potrubí z trubek hladkých příplatek k ceně za zhotovení přípojky z trubek hladkých D 89, tloušťka stěny 3,6 mm</t>
  </si>
  <si>
    <t>733123132R00</t>
  </si>
  <si>
    <t>Potrubí z trubek hladkých příplatek k ceně za zhotovení přípojky z trubek hladkých D 133, tloušťka stěny 4,5 mm</t>
  </si>
  <si>
    <t>230023048R00</t>
  </si>
  <si>
    <t>Montáž trub.dílů přivař.do 10 kg tř.11-13, 76 x 3,6</t>
  </si>
  <si>
    <t>230023077R00</t>
  </si>
  <si>
    <t>Montáž trub.dílů přivař.do 10 kg tř.11-13, 133 x 4,5</t>
  </si>
  <si>
    <t>230023088R00</t>
  </si>
  <si>
    <t>Montáž trub.dílů přivař.do 10 kg tř.11-13, 159 x 4,5</t>
  </si>
  <si>
    <t>998733201R00</t>
  </si>
  <si>
    <t>Přesun hmot pro rozvody potrubí v objektech výšky do 6 m</t>
  </si>
  <si>
    <t>Armatury</t>
  </si>
  <si>
    <t>722269111R00</t>
  </si>
  <si>
    <t>Montáž vodoměru závitového jednovtokového suchoběžného, G 1/2"</t>
  </si>
  <si>
    <t>733141102R00</t>
  </si>
  <si>
    <t>Odvzdušňovací nádoby a stříšky včetně dodávky materiálu odvzdušňovací nádobky z trub.ocelových do DN 50</t>
  </si>
  <si>
    <t>734109215R00</t>
  </si>
  <si>
    <t>Montáž přírubových armatur se dvěma přírubami, PN 16, DN 65, bez dodávky materiálu</t>
  </si>
  <si>
    <t>734109216R00</t>
  </si>
  <si>
    <t>Montáž přírubových armatur se dvěma přírubami, PN 16, DN 80, bez dodávky materiálu</t>
  </si>
  <si>
    <t>734109218R00</t>
  </si>
  <si>
    <t>Montáž přírubových armatur se dvěma přírubami, PN 16, DN 125, bez dodávky materiálu</t>
  </si>
  <si>
    <t>734109411R00</t>
  </si>
  <si>
    <t>Montáž přírubových armatur s třemi přírubami, PN 16, DN 15, bez dodávky materiálu</t>
  </si>
  <si>
    <t>734109412R00</t>
  </si>
  <si>
    <t>Montáž přírubových armatur s třemi přírubami, PN 16, DN 25, bez dodávky materiálu</t>
  </si>
  <si>
    <t>734109413R00</t>
  </si>
  <si>
    <t>Montáž přírubových armatur s třemi přírubami, PN 16, DN 40, bez dodávky materiálu</t>
  </si>
  <si>
    <t>734109414R00</t>
  </si>
  <si>
    <t>Montáž přírubových armatur s třemi přírubami, PN 16, DN 50, bez dodávky materiálu</t>
  </si>
  <si>
    <t>734209113R00</t>
  </si>
  <si>
    <t>Montáž závitové armatury se dvěma závity, G 1/2", bez dodávky materiálu</t>
  </si>
  <si>
    <t>734209114R00</t>
  </si>
  <si>
    <t>Montáž závitové armatury se dvěma závity, G 3/4", bez dodávky materiálu</t>
  </si>
  <si>
    <t>734209116R00</t>
  </si>
  <si>
    <t>Montáž závitové armatury se dvěma závity, G 5/4", bez dodávky materiálu</t>
  </si>
  <si>
    <t>734209117R00</t>
  </si>
  <si>
    <t>Montáž závitové armatury se dvěma závity, G 6/4", bez dodávky materiálu</t>
  </si>
  <si>
    <t>734209118R00</t>
  </si>
  <si>
    <t>Montáž závitové armatury se dvěma závity, G 2", bez dodávky materiálu</t>
  </si>
  <si>
    <t>734235221R00</t>
  </si>
  <si>
    <t>Kohout kulový, mosazný, DN 15, PN 42, vnitřní-vnitřní, včetně dodávky materiálu</t>
  </si>
  <si>
    <t>734235222R00</t>
  </si>
  <si>
    <t>Kohout kulový, mosazný, DN 20, PN 42, vnitřní-vnitřní, včetně dodávky materiálu</t>
  </si>
  <si>
    <t>734235223R00</t>
  </si>
  <si>
    <t>Kohout kulový, mosazný, DN 25, PN 35, vnitřní-vnitřní, včetně dodávky materiálu</t>
  </si>
  <si>
    <t>734235224R00</t>
  </si>
  <si>
    <t>Kohout kulový, mosazný, DN 32, PN 35, vnitřní-vnitřní, včetně dodávky materiálu</t>
  </si>
  <si>
    <t>734235226R00</t>
  </si>
  <si>
    <t>Kohout kulový, mosazný, DN 50, PN 35, vnitřní-vnitřní, včetně dodávky materiálu</t>
  </si>
  <si>
    <t>734235227R00</t>
  </si>
  <si>
    <t>Kohout kulový, mosazný, DN 65, PN 28, vnitřní-vnitřní, včetně dodávky materiálu</t>
  </si>
  <si>
    <t>734245421R00</t>
  </si>
  <si>
    <t>Klapka zpětná, mosazná, DN 15, PN 16, vnitřní-vnitřní závit, včetně dodávky materiálu</t>
  </si>
  <si>
    <t>734245423R00</t>
  </si>
  <si>
    <t>Klapka zpětná, mosazná, DN 25, PN 16, vnitřní-vnitřní závit, včetně dodávky materiálu</t>
  </si>
  <si>
    <t>734245426R00</t>
  </si>
  <si>
    <t>Klapka zpětná, mosazná, DN 50, PN 12, vnitřní-vnitřní závit, včetně dodávky materiálu</t>
  </si>
  <si>
    <t>734245427R00</t>
  </si>
  <si>
    <t>Klapka zpětná, mosazná, DN 65, PN 10, vnitřní-vnitřní závit, včetně dodávky materiálu</t>
  </si>
  <si>
    <t>734291113R00</t>
  </si>
  <si>
    <t>Kohout kulový, napouštěcí a vypouštěcí, mosazný, DN 15, PN 10, včetně dodávky materiálu</t>
  </si>
  <si>
    <t>734295211R00</t>
  </si>
  <si>
    <t>Filtr mosazný, DN 15, PN 20, vnitřní-vnitřní závit, včetně dodávky materiálu</t>
  </si>
  <si>
    <t>734295213R00</t>
  </si>
  <si>
    <t>Filtr mosazný, DN 25, PN 20, vnitřní-vnitřní závit, včetně dodávky materiálu</t>
  </si>
  <si>
    <t>734295216R00</t>
  </si>
  <si>
    <t>Filtr mosazný, DN 50, PN 20, vnitřní-vnitřní závit, včetně dodávky materiálu</t>
  </si>
  <si>
    <t>734295217R00</t>
  </si>
  <si>
    <t>Filtr mosazný, DN 65, PN 16, vnitřní-vnitřní závit, včetně dodávky materiálu</t>
  </si>
  <si>
    <t>734411111V01</t>
  </si>
  <si>
    <t>Teploměr přímý s pouzdrem typ 160</t>
  </si>
  <si>
    <t>734419124R00</t>
  </si>
  <si>
    <t>Montáž kompaktního měřiče tepla přírubového DN 50, bez dodávky materiálu</t>
  </si>
  <si>
    <t>734421130R00</t>
  </si>
  <si>
    <t>Tlakoměr deformační 0-10 MPa č. 03313, D 160, včetně dodávky materiálu</t>
  </si>
  <si>
    <t>734494213R00</t>
  </si>
  <si>
    <t>Návarek s trubkovým závitem G 1/2", včetně dodávky materiálu</t>
  </si>
  <si>
    <t>734494214R00</t>
  </si>
  <si>
    <t>Návarek s trubkovým závitem G 3/4", včetně dodávky materiálu</t>
  </si>
  <si>
    <t>1225554</t>
  </si>
  <si>
    <t>Ventil uzavírací Supercompact DN65/16</t>
  </si>
  <si>
    <t>2344684</t>
  </si>
  <si>
    <t>Pojistný ventil pro topení 1.1/2" Herose 4 bar</t>
  </si>
  <si>
    <t>2346842</t>
  </si>
  <si>
    <t>Ventil uzavírací Supercompact DN125/16</t>
  </si>
  <si>
    <t>31941909R</t>
  </si>
  <si>
    <t>Zátka litinová DN = 50; R; 2"; PN 25; teplota média -20 až 300 °C</t>
  </si>
  <si>
    <t>455678</t>
  </si>
  <si>
    <t>Ventil vyvažovací,uzavírací DN125 PN16 ŠEDÁ LITINA</t>
  </si>
  <si>
    <t>48964534</t>
  </si>
  <si>
    <t>Filtr BOA-S DN80/16</t>
  </si>
  <si>
    <t>5155215</t>
  </si>
  <si>
    <t>Přírubový gumový kompenzátor DN125/16</t>
  </si>
  <si>
    <t>545151251</t>
  </si>
  <si>
    <t>Dvoukřídlá zpětná klapka serie 2000 DN125/16</t>
  </si>
  <si>
    <t>5454875</t>
  </si>
  <si>
    <t>Ventil uzavírací Supercompact DN80/16</t>
  </si>
  <si>
    <t>54815184</t>
  </si>
  <si>
    <t>Filtr přírubový BOA-S DN125/16</t>
  </si>
  <si>
    <t>55100STAD020T</t>
  </si>
  <si>
    <t>Ventil regulační TA STAD DN 20</t>
  </si>
  <si>
    <t>55100STAD032T</t>
  </si>
  <si>
    <t>Ventil regulační TA STAD DN 32</t>
  </si>
  <si>
    <t>kompl.</t>
  </si>
  <si>
    <t>55100STAD050T</t>
  </si>
  <si>
    <t>Ventil regulační TA STAD DN 50</t>
  </si>
  <si>
    <t>998734201R00</t>
  </si>
  <si>
    <t>Přesun hmot pro armatury v objektech výšky do 6 m</t>
  </si>
  <si>
    <t>767995100T03</t>
  </si>
  <si>
    <t>Kovové konstrukce, objímky, závěsy, nosníky SIKLA</t>
  </si>
  <si>
    <t>767995100T01.</t>
  </si>
  <si>
    <t>Kovové konstrukce - profily, jekly, pomocné kce. - VÝROBA+D+M</t>
  </si>
  <si>
    <t>998767201R00</t>
  </si>
  <si>
    <t>Přesun hmot pro kovové stavební doplňk. konstrukce v objektech výšky do 6 m</t>
  </si>
  <si>
    <t>Nátěry</t>
  </si>
  <si>
    <t>783225100R00</t>
  </si>
  <si>
    <t>Nátěry kov.stavebních doplňk.konstrukcí syntetické dvojnásobné + 1x email,</t>
  </si>
  <si>
    <t>Poznámka k položce:_x000d_
včetně pomocného lešení.</t>
  </si>
  <si>
    <t>783424340R00</t>
  </si>
  <si>
    <t>Nátěry potrubí a armatur syntetické potrubí, do DN 50 mm, dvojnásobné s 1x emailováním a základním nátěrem</t>
  </si>
  <si>
    <t>Poznámka k položce:_x000d_
na vzduchu schnoucí</t>
  </si>
  <si>
    <t>783424740R00</t>
  </si>
  <si>
    <t>Nátěry potrubí a armatur syntetické potrubí, do DN 50 mm, základní</t>
  </si>
  <si>
    <t>783425750R00</t>
  </si>
  <si>
    <t>Nátěry potrubí a armatur syntetické potrubí, do DN 100 mm, základní</t>
  </si>
  <si>
    <t>783426760R00</t>
  </si>
  <si>
    <t>Nátěry potrubí a armatur syntetické potrubí, do DN 150 mm, základní</t>
  </si>
  <si>
    <t>REV</t>
  </si>
  <si>
    <t>Zkoušky a revize</t>
  </si>
  <si>
    <t xml:space="preserve">900      V01</t>
  </si>
  <si>
    <t>Hzs - nezmeřitelné práce čl.17-1a, Topná zkouška dle ČSN 060310</t>
  </si>
  <si>
    <t>733190219R00</t>
  </si>
  <si>
    <t>Tlaková zkouška potrubí ocelových hladkých přes D 51/2,6 do D 60,3/2,9</t>
  </si>
  <si>
    <t>Poznámka k položce:_x000d_
Včetně dodávky vody, uzavření a zabezpečení konců potrubí.</t>
  </si>
  <si>
    <t>733190232R00</t>
  </si>
  <si>
    <t>Tlaková zkouška potrubí ocelových hladkých přes D 89/3,6 do D 133/4,5</t>
  </si>
  <si>
    <t>733190235R00</t>
  </si>
  <si>
    <t>Tlaková zkouška potrubí ocelových hladkých přes D 133/4,5 do D 159/4,6</t>
  </si>
  <si>
    <t>230240115T00</t>
  </si>
  <si>
    <t>Vizuelní kontrola svarů - nedestr.zk. DN150-200</t>
  </si>
  <si>
    <t>230120043R00</t>
  </si>
  <si>
    <t>Čištění potrubí profukováním nebo proplach. DN 50</t>
  </si>
  <si>
    <t>230120046R00</t>
  </si>
  <si>
    <t>Čištění potrubí profukováním nebo proplach. DN 100</t>
  </si>
  <si>
    <t>230120048R00</t>
  </si>
  <si>
    <t>Čištění potrubí profukováním nebo proplach. DN 150</t>
  </si>
  <si>
    <t>230163101_R00</t>
  </si>
  <si>
    <t>Nedestruktivní zkoušky předizolovaného potrubí - ultrazvuk všech svárů vč. protokolu</t>
  </si>
  <si>
    <t>8925256352</t>
  </si>
  <si>
    <t>Stavební zkouška</t>
  </si>
  <si>
    <t>336533T10</t>
  </si>
  <si>
    <t>Provozní řád VS</t>
  </si>
  <si>
    <t>Soubor</t>
  </si>
  <si>
    <t>526332541</t>
  </si>
  <si>
    <t>Funkční zkouška veškerých armatur</t>
  </si>
  <si>
    <t>REV.OP</t>
  </si>
  <si>
    <t>Odborná prohlídka VS</t>
  </si>
  <si>
    <t>REV.TNS8_P</t>
  </si>
  <si>
    <t>Revize tlakové nádoby o objemu 200-800 l - provozní</t>
  </si>
  <si>
    <t>REV.TNS8_V</t>
  </si>
  <si>
    <t>Revize tlakové nádoby o objemu 200-800 l - výchozí</t>
  </si>
  <si>
    <t>XDE</t>
  </si>
  <si>
    <t xml:space="preserve">Demontáže </t>
  </si>
  <si>
    <t>713400821R00</t>
  </si>
  <si>
    <t>Odstranění tepelné izolace potrubí pásy nebo foĺiemi potrubí</t>
  </si>
  <si>
    <t>732110813R00</t>
  </si>
  <si>
    <t>Demontáž rozdělovačů a sběračů přes 200 do DN 300</t>
  </si>
  <si>
    <t>732420814R00</t>
  </si>
  <si>
    <t>Demontáž čerpadel oběhových spirálních(do potrubí) DN 65</t>
  </si>
  <si>
    <t>732420815R00</t>
  </si>
  <si>
    <t>Demontáž čerpadel oběhových spirálních(do potrubí) DN 80</t>
  </si>
  <si>
    <t>732420816R00</t>
  </si>
  <si>
    <t>Demontáž čerpadel oběhových spirálních(do potrubí) DN 100</t>
  </si>
  <si>
    <t>733110806R00</t>
  </si>
  <si>
    <t>Demontáž potrubí z ocelových trubek závitových přes 15 do DN 32</t>
  </si>
  <si>
    <t>733110808R00</t>
  </si>
  <si>
    <t>Demontáž potrubí z ocelových trubek závitových přes 32 do DN 50</t>
  </si>
  <si>
    <t>733110810R00</t>
  </si>
  <si>
    <t>Demontáž potrubí z ocelových trubek závitových přes 50 do DN 80</t>
  </si>
  <si>
    <t>733120832R00</t>
  </si>
  <si>
    <t>Demontáž potrubí z ocelových trubek hladkých přes 89 do D 133</t>
  </si>
  <si>
    <t>733120836R00</t>
  </si>
  <si>
    <t>Demontáž potrubí z ocelových trubek hladkých přes 133 do D 159</t>
  </si>
  <si>
    <t>734100812R00</t>
  </si>
  <si>
    <t>Demontáž přírubových armatur se dvěma přírubami, přes 50 do DN 100</t>
  </si>
  <si>
    <t>734200812R00</t>
  </si>
  <si>
    <t>Demontáž závitových armatur s jedním závitem, přes 1/2 do G 1"</t>
  </si>
  <si>
    <t>734200824R00</t>
  </si>
  <si>
    <t>Demontáž závitových armatur se dvěma závity, přes 6/4 do G 2"</t>
  </si>
  <si>
    <t>734290814R00</t>
  </si>
  <si>
    <t>Demontáž směšovacích armatur trojcestných, DN 40</t>
  </si>
  <si>
    <t>734290816R00</t>
  </si>
  <si>
    <t>Demontáž směšovacích armatur trojcestných, DN 65</t>
  </si>
  <si>
    <t>734410851R00</t>
  </si>
  <si>
    <t>Demontáž teploměrů jímky</t>
  </si>
  <si>
    <t>767996801R00</t>
  </si>
  <si>
    <t>Demontáž ostatních doplňků staveb atypických konstrukcí o hmotnosti přes 20 do 50 kg</t>
  </si>
  <si>
    <t>998XDE201T00</t>
  </si>
  <si>
    <t>Přesun hmot pro demontáže, výšky do 6 m</t>
  </si>
  <si>
    <t>M21</t>
  </si>
  <si>
    <t xml:space="preserve">REZ060   T00</t>
  </si>
  <si>
    <t>PI Montáž Krabice na vstupu do objektu 1ks (vč. krabice a kabelu)</t>
  </si>
  <si>
    <t xml:space="preserve">REZ062   T00</t>
  </si>
  <si>
    <t>PI Propojení signálních vodičů ( 1svár - 2 vodiče)</t>
  </si>
  <si>
    <t xml:space="preserve">REZ063   T00</t>
  </si>
  <si>
    <t>PI Výchozí Reflektometrické proměření</t>
  </si>
  <si>
    <t>998ME2202T00</t>
  </si>
  <si>
    <t>Přesun hmot pro MaR+Elektro, výšky do 6 m</t>
  </si>
  <si>
    <t>M23</t>
  </si>
  <si>
    <t>899721111R00</t>
  </si>
  <si>
    <t>Výstražné fólie výstražná fólie pro vodovod, šířka 22 cm</t>
  </si>
  <si>
    <t>230013063R00</t>
  </si>
  <si>
    <t>Montáž předizolovaného potrubí DN 65, D 180 mm, spoj po 6 m</t>
  </si>
  <si>
    <t>230013093R00</t>
  </si>
  <si>
    <t>Montáž předizolovaného potrubí DN 125, D 280 mm, spoj po 6 m</t>
  </si>
  <si>
    <t>230013393R00</t>
  </si>
  <si>
    <t>Mont.předizol.potr.DN 125 mm,D 280 mm,spoj po 12 m</t>
  </si>
  <si>
    <t>230014063R00</t>
  </si>
  <si>
    <t>Spojka předizolovaného potrubí DN 65/D180 mm</t>
  </si>
  <si>
    <t>230014093R00</t>
  </si>
  <si>
    <t>Spojka předizolovaného potrubí DN 125/D280 mm</t>
  </si>
  <si>
    <t>230081046R00</t>
  </si>
  <si>
    <t>Demontáž do šrotu do 10 kg, rozměr 76 x 3,2</t>
  </si>
  <si>
    <t>230081076R00</t>
  </si>
  <si>
    <t>Demontáž do šrotu do 10 kg, rozměr 133 x 4,5</t>
  </si>
  <si>
    <t>230120171R00</t>
  </si>
  <si>
    <t>Montáž ucpávek při průchodu potrubí zdí, DN 300</t>
  </si>
  <si>
    <t>230023047R00</t>
  </si>
  <si>
    <t>Montáž trub.dílů přivař.do 10 kg tř.11-13, 76 x 3,2</t>
  </si>
  <si>
    <t>230024077R00</t>
  </si>
  <si>
    <t>Montáž trub.dílů přivař.do 50 kg tř.11-13, 133 x 4,5</t>
  </si>
  <si>
    <t>230194010R00</t>
  </si>
  <si>
    <t>Utěsnění chráničky manžetou DN 350</t>
  </si>
  <si>
    <t>725125.DP</t>
  </si>
  <si>
    <t>Montáž dilatačnícj polštářů</t>
  </si>
  <si>
    <t>2200PG</t>
  </si>
  <si>
    <t>Polyol - PLIXXOPO® RF 2200PG</t>
  </si>
  <si>
    <t>ltr</t>
  </si>
  <si>
    <t xml:space="preserve">Poznámka k položce:_x000d_
Polyol - PLIXXOPO® RF 2200PG : 1,1_x000d_
Začátek provozního součtu_x000d_
  polyol pro spojkování : _x000d_
Konec provozního součtu</t>
  </si>
  <si>
    <t>DP2</t>
  </si>
  <si>
    <t>FTS FPP Dilatační PE polštář - Velikost 2, 240x1000x40mm</t>
  </si>
  <si>
    <t>DP3</t>
  </si>
  <si>
    <t>FTS FPP Dilatační PE polštář - Velikost 3, 360x1000x40mm</t>
  </si>
  <si>
    <t>DSJ SET D180</t>
  </si>
  <si>
    <t>DSJ SET D180 - Montážní sada</t>
  </si>
  <si>
    <t xml:space="preserve">Poznámka k položce:_x000d_
DSJ SET D180 - Montážní sada : 4_x000d_
Začátek provozního součtu_x000d_
  Smršťovací rukávy; uzavírací pásky; odvz. zátky; tavné zátky 25; podpěrky a konektory detekčního vodiče; : _x000d_
Konec provozního součtu</t>
  </si>
  <si>
    <t>DSJ SET D280</t>
  </si>
  <si>
    <t>DSJ SET D280 - Montážní sada</t>
  </si>
  <si>
    <t xml:space="preserve">Poznámka k položce:_x000d_
DSJ SET D280 - Montážní sada : 18_x000d_
Začátek provozního součtu_x000d_
  Smršťovací rukávy; uzavírací pásky; odvz. zátky; tavné zátky 25; podpěrky a konektory detekčního vodiče; : _x000d_
Konec provozního součtu</t>
  </si>
  <si>
    <t>FTS 3 E DN125/280 20</t>
  </si>
  <si>
    <t>FTS 3 E DN125/280 20° R=1,5D al. N L=1x1m</t>
  </si>
  <si>
    <t xml:space="preserve">Poznámka k položce:_x000d_
FTS 3 E DN125/280 20° R=1,5D al. N L=1x1m : 2_x000d_
Začátek provozního součtu_x000d_
  Přediz. ocelový oblouk Standard; s PEHD pláštěm; dle EN 448; s detekcí Nordic;139,7x3,6; Tmax=150°C; tlaková řada PN25; : _x000d_
Konec provozního součtu</t>
  </si>
  <si>
    <t>FTS 3 E DN125/280 53</t>
  </si>
  <si>
    <t>FTS 3 E DN125/280 53° R=1,5D al. N L=1x1m</t>
  </si>
  <si>
    <t xml:space="preserve">Poznámka k položce:_x000d_
FTS 3 E DN125/280 53° R=1,5D al. N L=1x1m : 2_x000d_
Začátek provozního součtu_x000d_
  Přediz. ocelový oblouk Standard; s PEHD pláštěm; dle EN 448; s detekcí Nordic; 139,7x3,6; Tmax=150°C; tlaková řada PN25; : _x000d_
Konec provozního součtu</t>
  </si>
  <si>
    <t>FTS 3 E DN125/280 90</t>
  </si>
  <si>
    <t>FTS 3 E DN125/280 90° R=2,5D al. N L=1x1m</t>
  </si>
  <si>
    <t xml:space="preserve">Poznámka k položce:_x000d_
FTS 3 E DN125/280 90° R=2,5D al. N L=1x1m : 4_x000d_
Začátek provozního součtu_x000d_
  Přediz. ocelový oblouk Standard; s PEHD pláštěm; dle EN 448; s detekcí Nordic; 139,7x4,0; Tmax=150°C; tlaková řada PN25; : _x000d_
Konec provozního součtu</t>
  </si>
  <si>
    <t>FTS 3 E DN65/180 35°</t>
  </si>
  <si>
    <t>FTS 3 E DN65/180 35° R=3D al. N L=1x1,5m</t>
  </si>
  <si>
    <t xml:space="preserve">Poznámka k položce:_x000d_
FTS 3 E DN65/180 35° R=3D al. N L=1x1,5m : 2_x000d_
Začátek provozního součtu_x000d_
  Přediz. ocelový oblouk Standard; s PEHD pláštěm; dle EN 448; s detekcí Nordic; 76,1x2,9; Tmax=150°C; tlaková řada PN25; : _x000d_
Konec provozního součtu</t>
  </si>
  <si>
    <t>FTS 3 E DN65/180 90°</t>
  </si>
  <si>
    <t>FTS 3 E DN65/180 90° R=3D al. N L=1x1m</t>
  </si>
  <si>
    <t xml:space="preserve">Poznámka k položce:_x000d_
FTS 3 E DN65/180 90° R=3D al. N L=1x1m : 2_x000d_
Začátek provozního součtu_x000d_
  Přediz. ocelový oblouk Standard; s PEHD pláštěm; dle EN 448; s detekcí Nordic; 76,1x2,9; Tmax=150°C; tlaková řada PN25; : _x000d_
Konec provozního součtu</t>
  </si>
  <si>
    <t>FTS 3 P DN125/280 6m</t>
  </si>
  <si>
    <t>FTS 3 P DN125/280 6m al. N</t>
  </si>
  <si>
    <t xml:space="preserve">Poznámka k položce:_x000d_
FTS 3 P DN125/280 6m al. N : 30_x000d_
Začátek provozního součtu_x000d_
  Přediz. rovná ocelová trubka Standard; s PEHD pláštěm; dle EN 253; s detekcí Nordic; 139,7x3,6; Tmax=150°C; tlaková řada PN25; : _x000d_
Konec provozního součtu</t>
  </si>
  <si>
    <t>FTS 3 P DN125/280 12</t>
  </si>
  <si>
    <t>FTS 3 P DN125/280 12m al. N</t>
  </si>
  <si>
    <t xml:space="preserve">Poznámka k položce:_x000d_
FTS 3 P DN125/280 12m al. N : 48_x000d_
Začátek provozního součtu_x000d_
  Přediz. rovná ocelová trubka Standard; s PEHD pláštěm; dle EN 253; s detekcí Nordic; 139,7x3,6; Tmax=150°C; tlaková řada PN25; : _x000d_
Konec provozního součtu</t>
  </si>
  <si>
    <t>FTS 3 P DN65/180 6m</t>
  </si>
  <si>
    <t>FTS 3 P DN65/180 6m al. N</t>
  </si>
  <si>
    <t xml:space="preserve">Poznámka k položce:_x000d_
FTS 3 P DN65/180 6m al. N : 6_x000d_
Začátek provozního součtu_x000d_
  Přediz. rovná ocelová trubka Standard; s PEHD pláštěm; dle EN 253; s detekcí Nordic; 76,1x2,9; Tmax=150°C; tlaková řada PN25; : _x000d_
Konec provozního součtu</t>
  </si>
  <si>
    <t>GP180</t>
  </si>
  <si>
    <t>CR-Gumová průchodka stěnou D180</t>
  </si>
  <si>
    <t>GP280</t>
  </si>
  <si>
    <t>CR-Gumová průchodka stěnou D280</t>
  </si>
  <si>
    <t>KP180</t>
  </si>
  <si>
    <t>Krycí smrštitelné pouzdro vč. mastiku D180 L=600 mm</t>
  </si>
  <si>
    <t>KP280</t>
  </si>
  <si>
    <t>Krycí smrštitelné pouzdro vč. mastiku D280 L=600 mm</t>
  </si>
  <si>
    <t>KRP180</t>
  </si>
  <si>
    <t>Krycí smrštitelné red. pouzdro vč. mastiku D180/D140 L=700 mm</t>
  </si>
  <si>
    <t>KRP280</t>
  </si>
  <si>
    <t>Krycí smrštitelné red. pouzdro vč. mastiku D280/D225 L=700 mm</t>
  </si>
  <si>
    <t>KT180</t>
  </si>
  <si>
    <t>ES-Koncové těsnění D200(D180)</t>
  </si>
  <si>
    <t>KT280</t>
  </si>
  <si>
    <t>ES-Koncové těsnění D315(D280)</t>
  </si>
  <si>
    <t>N102</t>
  </si>
  <si>
    <t>Isokyanát - PLIXXONAT N102</t>
  </si>
  <si>
    <t xml:space="preserve">Poznámka k položce:_x000d_
Isokyanát - PLIXXONAT N102 : 1,54_x000d_
Začátek provozního součtu_x000d_
  materiál na výrobu tvrdé polyurethanové pěny : _x000d_
Konec provozního součtu</t>
  </si>
  <si>
    <t>SL-6,1</t>
  </si>
  <si>
    <t>Směsné lahve typ 6,1</t>
  </si>
  <si>
    <t>SL-9</t>
  </si>
  <si>
    <t>Směsné lahve typ 9</t>
  </si>
  <si>
    <t>SRK-DSJ SET D180/D14</t>
  </si>
  <si>
    <t>SRK-DSJ SET D180/D140 - Montážní sada</t>
  </si>
  <si>
    <t xml:space="preserve">Poznámka k položce:_x000d_
SRK-DSJ SET D180/D140 - Montážní sada : 2_x000d_
Začátek provozního součtu_x000d_
  Smršťovací rukávy; uzavírací pásky; odvz. zátky; tavné zátky 25; podpěrky a konektory detekčního vodiče; : _x000d_
Konec provozního součtu</t>
  </si>
  <si>
    <t>SRK-DSJ SET D280/D22</t>
  </si>
  <si>
    <t>SRK-DSJ SET D280/D225 - Montážní sada</t>
  </si>
  <si>
    <t xml:space="preserve">Poznámka k položce:_x000d_
SRK-DSJ SET D280/D225 - Montážní sada : 2_x000d_
Začátek provozního součtu_x000d_
  Smršťovací rukávy; uzavírací pásky; odvz. zátky; tavné zátky 25; podpěrky a konektory detekčního vodiče; : _x000d_
Konec provozního součtu</t>
  </si>
  <si>
    <t>VN</t>
  </si>
  <si>
    <t>Vedlejší náklady</t>
  </si>
  <si>
    <t>005241020R</t>
  </si>
  <si>
    <t>Geodetické zaměření skutečného provedení teplovodu</t>
  </si>
  <si>
    <t>460010024R00u</t>
  </si>
  <si>
    <t>Vytýčení tras stávajících inženýrskýh sítí</t>
  </si>
  <si>
    <t>ON</t>
  </si>
  <si>
    <t>735000913T00</t>
  </si>
  <si>
    <t>Vyregulování systému ruč. regulač. ventily</t>
  </si>
  <si>
    <t>210220391R00</t>
  </si>
  <si>
    <t>Vodivé spojení ochranné trubky s vodičem oboustranné</t>
  </si>
  <si>
    <t>979990144R00</t>
  </si>
  <si>
    <t>Poplatek za uložení, minerální vata, , skupina 17 06 04 z Katalogu odpadů</t>
  </si>
  <si>
    <t>154789T00</t>
  </si>
  <si>
    <t>svářecí požární dozor</t>
  </si>
  <si>
    <t>319114111_R00</t>
  </si>
  <si>
    <t>Jeřáb</t>
  </si>
  <si>
    <t>5626446412</t>
  </si>
  <si>
    <t>Příplatek na práci ve výkopu</t>
  </si>
  <si>
    <t>7352214582541</t>
  </si>
  <si>
    <t>Úklid dokoncčené stavby</t>
  </si>
  <si>
    <t>7521253326ON</t>
  </si>
  <si>
    <t>Vypouštění, napouštění a odvzdušnění topného systému</t>
  </si>
  <si>
    <t>ON733263325698</t>
  </si>
  <si>
    <t>Doprava potrubí a materiálů na stavbu</t>
  </si>
  <si>
    <t>popis</t>
  </si>
  <si>
    <t>Popisky a štítky</t>
  </si>
  <si>
    <t>004111030T</t>
  </si>
  <si>
    <t>Výrobní dokumentace</t>
  </si>
  <si>
    <t>004111031T</t>
  </si>
  <si>
    <t>Autorský dozor</t>
  </si>
  <si>
    <t>005121 T</t>
  </si>
  <si>
    <t>Poznámka k položce:_x000d_
Veškeré náklady spojené s vybudováním, provozem a odstraněním zařízení staveniště.</t>
  </si>
  <si>
    <t>005123999T</t>
  </si>
  <si>
    <t>Lešení x plošiny</t>
  </si>
  <si>
    <t>005124010R</t>
  </si>
  <si>
    <t>Koordinační činnost</t>
  </si>
  <si>
    <t>Poznámka k položce:_x000d_
Koordinace stavebních a technologických dodávek stavby.</t>
  </si>
  <si>
    <t>005261010R</t>
  </si>
  <si>
    <t>Pojištění dodavatele a pojištění díla</t>
  </si>
  <si>
    <t>Poznámka k položce:_x000d_
Náklady spojené s povinným pojištěním dodavatele nebo stavebního díla či jeho části, v rozsahu obchodních podmínek.</t>
  </si>
  <si>
    <t>004111020R.sk</t>
  </si>
  <si>
    <t>Vypracování projektové dokumentace skutečného provedení</t>
  </si>
  <si>
    <t>Poznámka k položce:_x000d_
Náklady spojené s vypracováním projektové dokumentace, většinou v obsahu a rozsahu projektové dokumentace pro provádění stavby, ale mohou zde být obsaženy i náklady na jiné stupně projektové dokumentace, pokud jsou součástí požadavků objednatele.</t>
  </si>
  <si>
    <t>004111032T.VRN</t>
  </si>
  <si>
    <t>D2.1.2-VS - MaR přemístění rozvaděčů R2+R3</t>
  </si>
  <si>
    <t xml:space="preserve">MaR-03 - Kabelové trasy </t>
  </si>
  <si>
    <t xml:space="preserve">MaR-04 - Montážní práce </t>
  </si>
  <si>
    <t xml:space="preserve">MaR-05 - Služby </t>
  </si>
  <si>
    <t>MaR-03</t>
  </si>
  <si>
    <t xml:space="preserve">Kabelové trasy </t>
  </si>
  <si>
    <t>SYKFY 2x2x0.5</t>
  </si>
  <si>
    <t>kabel</t>
  </si>
  <si>
    <t>JYTY 12O 1</t>
  </si>
  <si>
    <t>kabel (dříve JYTY 12x1)</t>
  </si>
  <si>
    <t>CYKYJ5x15</t>
  </si>
  <si>
    <t>kabel (dříve CYKY 5Cx1.5)</t>
  </si>
  <si>
    <t>CYKYJ4x25</t>
  </si>
  <si>
    <t>kabel (dříve CYKY 4Bx2,5)</t>
  </si>
  <si>
    <t>CYKY J 5x4</t>
  </si>
  <si>
    <t>kabel (dříve CYKY 5Cx4)</t>
  </si>
  <si>
    <t>CYKY J 4x10</t>
  </si>
  <si>
    <t>kabel (dříve CYKY 4Bx10)</t>
  </si>
  <si>
    <t>UTP Cat 5e</t>
  </si>
  <si>
    <t>komunikační kabel (Ethernet)</t>
  </si>
  <si>
    <t>2YSLCY J 4x2,5</t>
  </si>
  <si>
    <t>stíněný kabel pro připojení frekvenčního měniče</t>
  </si>
  <si>
    <t>LV 40</t>
  </si>
  <si>
    <t>lišta vkládací</t>
  </si>
  <si>
    <t>PVC 16</t>
  </si>
  <si>
    <t>ochraná trubka PVC 16 mm tuhá</t>
  </si>
  <si>
    <t>CY 16</t>
  </si>
  <si>
    <t>propojovací vodič žlutozelený</t>
  </si>
  <si>
    <t>CY 10</t>
  </si>
  <si>
    <t>rošt</t>
  </si>
  <si>
    <t>rošt Merkur 50x50mm vč. příslušenství</t>
  </si>
  <si>
    <t>Pol__0014</t>
  </si>
  <si>
    <t>další drobný montážní materiál</t>
  </si>
  <si>
    <t>MaR-04</t>
  </si>
  <si>
    <t xml:space="preserve">Montážní práce </t>
  </si>
  <si>
    <t>Pol__0015</t>
  </si>
  <si>
    <t>demontáž a montáž nástěnného rozvaděče (R2, R3)</t>
  </si>
  <si>
    <t>Pol__0016</t>
  </si>
  <si>
    <t>montáž roštu Merkur</t>
  </si>
  <si>
    <t>Pol__0017</t>
  </si>
  <si>
    <t>montáž lišty vkládací LV40</t>
  </si>
  <si>
    <t>Pol__0018</t>
  </si>
  <si>
    <t>montáž trubky PVC 16</t>
  </si>
  <si>
    <t>Pol__0019</t>
  </si>
  <si>
    <t>propojovací vodič CY 10 žlutozelený</t>
  </si>
  <si>
    <t>Pol__0020</t>
  </si>
  <si>
    <t>propojovací vodič CY 16 žlutozelený</t>
  </si>
  <si>
    <t>Pol__0021</t>
  </si>
  <si>
    <t>kabel CYKY 5x1.5 pevně uložený</t>
  </si>
  <si>
    <t>Pol__0022</t>
  </si>
  <si>
    <t>kabel CYKY 5x1.5 volně uložený</t>
  </si>
  <si>
    <t>Pol__0023</t>
  </si>
  <si>
    <t>kabel CYKY 4x2,5 pevně uložený</t>
  </si>
  <si>
    <t>Pol__0024</t>
  </si>
  <si>
    <t>kabel CYKY 4x2,5 volně uložený</t>
  </si>
  <si>
    <t>Pol__0025</t>
  </si>
  <si>
    <t>kabel CYKY 5x4 pevně uložený</t>
  </si>
  <si>
    <t>Pol__0026</t>
  </si>
  <si>
    <t>kabel CYKY 5x4 volně uložený</t>
  </si>
  <si>
    <t>Pol__0027</t>
  </si>
  <si>
    <t>kabel UTP Cat 5e pevně uložený</t>
  </si>
  <si>
    <t>Pol__0028</t>
  </si>
  <si>
    <t>kabel UTP Cat 5e volně uložený</t>
  </si>
  <si>
    <t>Pol__0029</t>
  </si>
  <si>
    <t>kabel 2YSLCY 4x2,5 pevně uložený</t>
  </si>
  <si>
    <t>Pol__0030</t>
  </si>
  <si>
    <t>kabel 2YSLCY 4x2,5 volně uložený</t>
  </si>
  <si>
    <t>Pol__0031</t>
  </si>
  <si>
    <t>kabel SYKFY 2x2x0.5 pevně uložený</t>
  </si>
  <si>
    <t>Pol__0032</t>
  </si>
  <si>
    <t xml:space="preserve">kabel SYKFY 2x2x2.5  volně uložený</t>
  </si>
  <si>
    <t>Pol__0033</t>
  </si>
  <si>
    <t>kabel JYTY 12x1 pevně uložený</t>
  </si>
  <si>
    <t>Pol__0034</t>
  </si>
  <si>
    <t xml:space="preserve">kabel JYTY 12x1  volně uložený</t>
  </si>
  <si>
    <t>Pol__0035</t>
  </si>
  <si>
    <t>demontá, montáž a zapojení jímkového teploměru</t>
  </si>
  <si>
    <t>Pol__0036</t>
  </si>
  <si>
    <t>demontá, montáž a zapojení elektrického tlakoměru</t>
  </si>
  <si>
    <t>Pol__0037</t>
  </si>
  <si>
    <t>další montážní práce</t>
  </si>
  <si>
    <t>kpl.</t>
  </si>
  <si>
    <t>MaR-05</t>
  </si>
  <si>
    <t xml:space="preserve">Služby </t>
  </si>
  <si>
    <t>dílčí revize elektro</t>
  </si>
  <si>
    <t>režie</t>
  </si>
  <si>
    <t>nezbytné režijí výdaje (celkový odhad):</t>
  </si>
  <si>
    <t>Poznámka k položce:_x000d_
- cestovné : _x000d_
- pronálem / zapůjčení lešení / plošiny : _x000d_
- další … : _x000d_
1</t>
  </si>
  <si>
    <t>D.2.1.2-VS - MaR pro VS</t>
  </si>
  <si>
    <t>MaR-01 - Přístroje mimo rozvaděč</t>
  </si>
  <si>
    <t xml:space="preserve">MaR-02 - Rozvaděč MaR </t>
  </si>
  <si>
    <t>MaR-05 - Služby</t>
  </si>
  <si>
    <t>MaR-01</t>
  </si>
  <si>
    <t>Přístroje mimo rozvaděč</t>
  </si>
  <si>
    <t>BT0</t>
  </si>
  <si>
    <t>venkovní teploměr (Domat ATF1, Pt1000)</t>
  </si>
  <si>
    <t>BTp</t>
  </si>
  <si>
    <t>prostorový teploměr (Domat RTF1, Pt1000)</t>
  </si>
  <si>
    <t>BT1-6</t>
  </si>
  <si>
    <t>příložný teploměr (Domat ALTF1, Pt1000)</t>
  </si>
  <si>
    <t>BT7-11</t>
  </si>
  <si>
    <t>jímkový teploměr (Domat TF-65, Pt1000), včetně jímky 150mm</t>
  </si>
  <si>
    <t>BP1-3</t>
  </si>
  <si>
    <t xml:space="preserve">tlakoměr (Domat SHD-U 6,  0-6bar,  0-10V, závit G1/2", 24VDC)</t>
  </si>
  <si>
    <t>ST1</t>
  </si>
  <si>
    <t>stonkový termostat ZPA 61134 (70-140°C), + jímka závit G3/4"</t>
  </si>
  <si>
    <t>SP1</t>
  </si>
  <si>
    <t>vlnovcový manostat ZPA 61214 (63-630kPa), závit M12 x 1.5</t>
  </si>
  <si>
    <t>SB0, SB1</t>
  </si>
  <si>
    <t>hřibový spínač T6J vč. krabice</t>
  </si>
  <si>
    <t>SL1</t>
  </si>
  <si>
    <t>sonda pro elektrovodné zařízení HRH-5</t>
  </si>
  <si>
    <t>GSM</t>
  </si>
  <si>
    <t>GSM modem (Jablotron GD-04 vč. záložního bateriového modulu)</t>
  </si>
  <si>
    <t>SV15</t>
  </si>
  <si>
    <t xml:space="preserve">solenoidní ventil Peveko  EVPE2015.02 (230VAC, NC)</t>
  </si>
  <si>
    <t>RV1</t>
  </si>
  <si>
    <t>RV113 L 4331 16 150/50 (2 cestný reg. ventil, pohon SKB62, HF)</t>
  </si>
  <si>
    <t>MIX1</t>
  </si>
  <si>
    <t>RV103 ELE 6321 16/140-50 (3 cestný reg. ventil, pohon SAX61)</t>
  </si>
  <si>
    <t>MIX2, MIX4</t>
  </si>
  <si>
    <t>RV103 ELE 6323 16/140-20 (3 cestný reg. ventil, pohon SAX61)</t>
  </si>
  <si>
    <t>MIX3</t>
  </si>
  <si>
    <t>RV103 ELE 6323 16/140-15 (3 cestný reg. ventil, pohon SAX61)</t>
  </si>
  <si>
    <t>MIX5</t>
  </si>
  <si>
    <t>RV103 ELE 6321 16/140-32 (3 cestný reg. ventil, pohon SAX61)</t>
  </si>
  <si>
    <t>MIX6</t>
  </si>
  <si>
    <t>RV103 ELE 6323 16/140-40 (3 cestný reg. ventil, pohon SAX61)</t>
  </si>
  <si>
    <t>MaR-02</t>
  </si>
  <si>
    <t xml:space="preserve">Rozvaděč MaR </t>
  </si>
  <si>
    <t>RM</t>
  </si>
  <si>
    <t xml:space="preserve">nástěnný rozvaděč  (cca 1200x800x400)</t>
  </si>
  <si>
    <t>montážní práce v rozvaděči RM</t>
  </si>
  <si>
    <t>kontroler</t>
  </si>
  <si>
    <t xml:space="preserve">kontrolér Domat w750-8101   ( DDC kontrolér )</t>
  </si>
  <si>
    <t>modul BO</t>
  </si>
  <si>
    <t>modul Domat w750-1504 ( 16 BO )</t>
  </si>
  <si>
    <t>modul BI</t>
  </si>
  <si>
    <t>modul Domat w750-1405 ( 16 BI )</t>
  </si>
  <si>
    <t>modul AI</t>
  </si>
  <si>
    <t>modul Domat w750-497 ( 8 AI, 0-10V )</t>
  </si>
  <si>
    <t>modul AO</t>
  </si>
  <si>
    <t>modul Domat w750-597 ( 8 AO, 0-10V )</t>
  </si>
  <si>
    <t>zakonč. m.</t>
  </si>
  <si>
    <t>modul Domat w750-600 ( zakončovací )</t>
  </si>
  <si>
    <t>panel</t>
  </si>
  <si>
    <t xml:space="preserve">dotykový ovládací terminál 7",  8 řádkový (Domat HT300)</t>
  </si>
  <si>
    <t>zdroj 24VDC</t>
  </si>
  <si>
    <t>zdroj 24VDC/10A (Wieland 24VDC / 10A))</t>
  </si>
  <si>
    <t>ethernet patch kabel UTP Cat5E, délka 2,5m</t>
  </si>
  <si>
    <t>QM0</t>
  </si>
  <si>
    <t>hlavní vypínač (vačkový, 3F, 25A)</t>
  </si>
  <si>
    <t>OPV</t>
  </si>
  <si>
    <t xml:space="preserve">pojistkový odpínač 3fázový  (po válcové pojistky do 25A)</t>
  </si>
  <si>
    <t>275V/31</t>
  </si>
  <si>
    <t xml:space="preserve">přepěťová ochrana 3F (stupeň  2)</t>
  </si>
  <si>
    <t>1-fázová dvouzásuvka na DIN</t>
  </si>
  <si>
    <t>Tr1</t>
  </si>
  <si>
    <t xml:space="preserve">trafo 230V / 24V,  min 150 VA</t>
  </si>
  <si>
    <t>žlab</t>
  </si>
  <si>
    <t>žlab perforovaný 60*60</t>
  </si>
  <si>
    <t>DIN lišta</t>
  </si>
  <si>
    <t>lišta DIN</t>
  </si>
  <si>
    <t>pojistka</t>
  </si>
  <si>
    <t>pojistkový držák vč. pojistky (RSP4)</t>
  </si>
  <si>
    <t>průchodka</t>
  </si>
  <si>
    <t>těsnicí průchodka (PG11, P13.5, PG21, P16)</t>
  </si>
  <si>
    <t>U1</t>
  </si>
  <si>
    <t>kontrola 3F napájení rozvaděče (typ PVM10)</t>
  </si>
  <si>
    <t>SA1-6</t>
  </si>
  <si>
    <t xml:space="preserve">ovládací přepínač 0-I-A  (pro čerpadla, Schneider XB4)</t>
  </si>
  <si>
    <t>SB2</t>
  </si>
  <si>
    <t>kvitovací tlačítko (Schneider XB4)</t>
  </si>
  <si>
    <t>HL0</t>
  </si>
  <si>
    <t>indikační dioda LED 230VAC, bílá</t>
  </si>
  <si>
    <t>HL1</t>
  </si>
  <si>
    <t>indikační dioda LED 230VAC, žlutá</t>
  </si>
  <si>
    <t>HL2</t>
  </si>
  <si>
    <t>indikační dioda LED 230VAC, červená</t>
  </si>
  <si>
    <t>HLC1-6</t>
  </si>
  <si>
    <t>indikační dioda LED 230VAC, zelená</t>
  </si>
  <si>
    <t>KA1-16, RU1</t>
  </si>
  <si>
    <t>rele na DIN, cívka 24VDC</t>
  </si>
  <si>
    <t>KR1</t>
  </si>
  <si>
    <t>rele na DIN, cívka 230VAC</t>
  </si>
  <si>
    <t>KM0-6</t>
  </si>
  <si>
    <t>stykač (3P, cívka 230VAC, vč. pomocných kontaktů)</t>
  </si>
  <si>
    <t>FA0</t>
  </si>
  <si>
    <t>1F jistič 2A typ B</t>
  </si>
  <si>
    <t>FA1Z, FA7, FA8</t>
  </si>
  <si>
    <t>1F jistič 10A typ B</t>
  </si>
  <si>
    <t>FAM1-6</t>
  </si>
  <si>
    <t>1F jistič 6A typ C, vč. pomocných kontaktů</t>
  </si>
  <si>
    <t>FA9</t>
  </si>
  <si>
    <t>3F jistič 10A typ B</t>
  </si>
  <si>
    <t>Pol__0056</t>
  </si>
  <si>
    <t>další drobný materiál</t>
  </si>
  <si>
    <t>JYTY 2O 1</t>
  </si>
  <si>
    <t>kabel (dříve JYTY 2x1)</t>
  </si>
  <si>
    <t>JYTY 4O 1</t>
  </si>
  <si>
    <t>kabel (dříve JYTY 4x1)</t>
  </si>
  <si>
    <t>CYKY 3J 1.5</t>
  </si>
  <si>
    <t>kabel (dříve CYKY 3C*1.5)</t>
  </si>
  <si>
    <t>Pol__0066</t>
  </si>
  <si>
    <t>Pol__0067</t>
  </si>
  <si>
    <t>montáž nástěnného rozvaděče</t>
  </si>
  <si>
    <t>Pol__0068</t>
  </si>
  <si>
    <t>Pol__0069</t>
  </si>
  <si>
    <t>Pol__0070</t>
  </si>
  <si>
    <t>Pol__0071</t>
  </si>
  <si>
    <t>Pol__0072</t>
  </si>
  <si>
    <t>Pol__0073</t>
  </si>
  <si>
    <t>kabel CYKY 3x1.5 pevně uložený</t>
  </si>
  <si>
    <t>Pol__0074</t>
  </si>
  <si>
    <t>kabel CYKY 3x1.5 volně uložený</t>
  </si>
  <si>
    <t>Pol__0075</t>
  </si>
  <si>
    <t>kabel JYTY 2x1 pevně uložený</t>
  </si>
  <si>
    <t>Pol__0076</t>
  </si>
  <si>
    <t xml:space="preserve">kabel JYTY 2x1  volně uložený</t>
  </si>
  <si>
    <t>Pol__0077</t>
  </si>
  <si>
    <t>kabel JYTY 4x1 pevně uložený</t>
  </si>
  <si>
    <t>Pol__0078</t>
  </si>
  <si>
    <t xml:space="preserve">kabel JYTY 4x1  volně uložený</t>
  </si>
  <si>
    <t>Pol__0079</t>
  </si>
  <si>
    <t>Pol__0080</t>
  </si>
  <si>
    <t>Pol__0081</t>
  </si>
  <si>
    <t>montáž a zapojení venkovního snímače teploty</t>
  </si>
  <si>
    <t>Pol__0082</t>
  </si>
  <si>
    <t>montáž a zapojení prostorového snímače teploty</t>
  </si>
  <si>
    <t>Pol__0083</t>
  </si>
  <si>
    <t>montáž a zapojení příložného snímače teploty</t>
  </si>
  <si>
    <t>Pol__0084</t>
  </si>
  <si>
    <t>montáž a zapojení jímkového snímače teploty</t>
  </si>
  <si>
    <t>Pol__0085</t>
  </si>
  <si>
    <t>montáž a zapojení elektrického snímače tlaku</t>
  </si>
  <si>
    <t>Pol__0086</t>
  </si>
  <si>
    <t>montáž a zapojení el. spínače (termostat, manostat)</t>
  </si>
  <si>
    <t>Pol__0087</t>
  </si>
  <si>
    <t>montáž a zapojení elektrovodného zařízení vč. sondy</t>
  </si>
  <si>
    <t>Pol__0088</t>
  </si>
  <si>
    <t>montáž a zapojení hřibového spínače vč. krabice</t>
  </si>
  <si>
    <t>Pol__0089</t>
  </si>
  <si>
    <t>montáž a zapojení solenoidního ventilu</t>
  </si>
  <si>
    <t>Pol__0090</t>
  </si>
  <si>
    <t>montáž a zapojení servoventilu</t>
  </si>
  <si>
    <t>Pol__0091</t>
  </si>
  <si>
    <t>Služby</t>
  </si>
  <si>
    <t>SW</t>
  </si>
  <si>
    <t>tvorba a oživení řídícího programu vč. seřízení</t>
  </si>
  <si>
    <t>I/O</t>
  </si>
  <si>
    <t>IQVision</t>
  </si>
  <si>
    <t>připojení do dispečinku IQVision firmy Terea</t>
  </si>
  <si>
    <t>nastavení a kontrola GSM modemu</t>
  </si>
  <si>
    <t>celková výchozí revize systému MaR</t>
  </si>
  <si>
    <t>D.2.2.1 - ÚT - osazení KGJ</t>
  </si>
  <si>
    <t>731 - Kotelny</t>
  </si>
  <si>
    <t xml:space="preserve">REV - Zkoušky a revize </t>
  </si>
  <si>
    <t>XDE - Demontáže</t>
  </si>
  <si>
    <t>713462142T00</t>
  </si>
  <si>
    <t>Montáž izolace potrubí včet. ohybů, skruž PE D 160</t>
  </si>
  <si>
    <t>631433504R</t>
  </si>
  <si>
    <t xml:space="preserve">pouzdro potrubní minerální vlákno; povrchová úprava Al fólie; vnitřní průměr 42,0 mm; tl. izolace 60,0 mm; provozní teplota  do 200 °C; tepelná vodivost (10°C) 0,0330 W/mK; tepelná vodivost (40°C) 0,037 W/mK; tepelná vodivost (50°C) 0,039 W/mK</t>
  </si>
  <si>
    <t>Kotelny</t>
  </si>
  <si>
    <t>731119621T00.KGJ</t>
  </si>
  <si>
    <t>Montáž (nastěhování) kogenerační jednotky</t>
  </si>
  <si>
    <t>73145256223</t>
  </si>
  <si>
    <t>Sestavení kogenerační jednotky na místě výrobcem - z důvodu snazšího nastěhování</t>
  </si>
  <si>
    <t>73152458.KGJ</t>
  </si>
  <si>
    <t>Doprava KGJ</t>
  </si>
  <si>
    <t>731526478.KO</t>
  </si>
  <si>
    <t>Dodávka a montáž vysokotlakého spalinového systému DN80</t>
  </si>
  <si>
    <t>73158963.KGJ</t>
  </si>
  <si>
    <t>Uvedení jednotky do provozu</t>
  </si>
  <si>
    <t>73521522541</t>
  </si>
  <si>
    <t>Kogenarční jednotka Tedom Micro 30_20</t>
  </si>
  <si>
    <t>998731201R00</t>
  </si>
  <si>
    <t>Přesun hmot pro kotelny umístěné ve výšce (hloubce) do 6 m</t>
  </si>
  <si>
    <t>Poznámka k položce:_x000d_
vodorovně do 50 m</t>
  </si>
  <si>
    <t>732339102R00</t>
  </si>
  <si>
    <t>Nádoby expanzní tlakové Montáž nádob expanzních tlakových o obsahu 25 l</t>
  </si>
  <si>
    <t>158978</t>
  </si>
  <si>
    <t>Expanzomat Reflex N 25 ŠEDÁ</t>
  </si>
  <si>
    <t>734209115R00</t>
  </si>
  <si>
    <t>Montáž závitové armatury se dvěma závity, G 1", bez dodávky materiálu</t>
  </si>
  <si>
    <t>734419132R00</t>
  </si>
  <si>
    <t>Montáž kompaktního měřiče tepla závitového G 3/4", bez dodávky materiálu</t>
  </si>
  <si>
    <t>734421160V05</t>
  </si>
  <si>
    <t>Tlakoměr deformační 0-10 MPa č. 03322, D 100, standardní manometr</t>
  </si>
  <si>
    <t>542563251</t>
  </si>
  <si>
    <t>MT Kamstrup Multical 403 DN20 Qp1,5 vč. čidela a jímek</t>
  </si>
  <si>
    <t>55113434.AR</t>
  </si>
  <si>
    <t>kohout kulový plnoprůtokový; PN 35; 1 "; ovládání páčka</t>
  </si>
  <si>
    <t>55113435.AR</t>
  </si>
  <si>
    <t>kohout kulový plnoprůtokový; PN 35; 1 1/4 "; ovládání páčka</t>
  </si>
  <si>
    <t>5511361552R</t>
  </si>
  <si>
    <t>filtr závitový pro topné systémy; 1 1/4"; PN 30; závit vnitřní - vnitřní</t>
  </si>
  <si>
    <t>783424240R00</t>
  </si>
  <si>
    <t>Nátěry potrubí a armatur syntetické potrubí, do DN 50 mm, jednonásobné s 1x emailováním a základním nátěrem</t>
  </si>
  <si>
    <t xml:space="preserve">Zkoušky a revize </t>
  </si>
  <si>
    <t>733190108R00</t>
  </si>
  <si>
    <t>Tlaková zkouška potrubí ocelových závitových, plastových, měděných přes DN 40 do DN 50</t>
  </si>
  <si>
    <t>230120041R00</t>
  </si>
  <si>
    <t>Čištění potrubí profukováním nebo proplach. DN 32</t>
  </si>
  <si>
    <t>8925256325</t>
  </si>
  <si>
    <t>Vizuální kontrola před a po tlakových zkouškách</t>
  </si>
  <si>
    <t>Provozní řád kotelny (KGJ)</t>
  </si>
  <si>
    <t>Odborná prohlídka kotelny (KGJ)</t>
  </si>
  <si>
    <t>REV.TNS2_P</t>
  </si>
  <si>
    <t>Revize tlakové nádoby o objemu do 200l - provozní</t>
  </si>
  <si>
    <t>REV.TNS2_V</t>
  </si>
  <si>
    <t>Revize tlakové nádoby o objemu do 200l - výchozí</t>
  </si>
  <si>
    <t>Demontáže</t>
  </si>
  <si>
    <t>731202820R00</t>
  </si>
  <si>
    <t>Demontáž kotlů ocelových rozřezání demontovaných kotlů ocelových o hmotnosti přes 500 do 1 000 kg</t>
  </si>
  <si>
    <t>731321811R00</t>
  </si>
  <si>
    <t>Demontáž přetlakového pojišťovacího zařízení nízkotlakých parních kotlů s jednou nádobou, obsahu 30 l, DN 50</t>
  </si>
  <si>
    <t>Poznámka k položce:_x000d_
nízkotlakých parních kotlů s jednoduchou nádobou</t>
  </si>
  <si>
    <t>732420811R00</t>
  </si>
  <si>
    <t>Demontáž čerpadel oběhových spirálních(do potrubí) DN 25</t>
  </si>
  <si>
    <t>734420822R00</t>
  </si>
  <si>
    <t>Demontáž tlakoměrů kontaktních</t>
  </si>
  <si>
    <t>731200828R00.00</t>
  </si>
  <si>
    <t>Demontáž kogenerační jednotky Tedom Plus 22</t>
  </si>
  <si>
    <t>demkom</t>
  </si>
  <si>
    <t>Demontáž spalinového systému</t>
  </si>
  <si>
    <t>VN.DO</t>
  </si>
  <si>
    <t>Doprava materiálů a zařízení na stavbu</t>
  </si>
  <si>
    <t>7312562.ZV</t>
  </si>
  <si>
    <t>Základní vybavení kotleny - lékarnička, detektor CO, svítilna, PHP, pěnotvorný prostředek</t>
  </si>
  <si>
    <t>Poznámka k položce:_x000d_
Náklady na pronájem plošiny případně lešení</t>
  </si>
  <si>
    <t>564645</t>
  </si>
  <si>
    <t>Úklid dokončené stavby</t>
  </si>
  <si>
    <t>vypnap.2</t>
  </si>
  <si>
    <t>Vypouštění, napouštění, odvzdušnění soustavy</t>
  </si>
  <si>
    <t>popiT</t>
  </si>
  <si>
    <t>D.2.2.2 - Elektroinstalace pro KGJ</t>
  </si>
  <si>
    <t>R11</t>
  </si>
  <si>
    <t>R2</t>
  </si>
  <si>
    <t>R3</t>
  </si>
  <si>
    <t>N2</t>
  </si>
  <si>
    <t>NP1</t>
  </si>
  <si>
    <t>T4</t>
  </si>
  <si>
    <t>T8</t>
  </si>
  <si>
    <t>004111032T</t>
  </si>
  <si>
    <t>kabel instalační bezhalogenový 1-CXKH-R 5x10-J B2cas1d1a1</t>
  </si>
  <si>
    <t>kabel instalační bezhalogenový 1-CXKH-R 5x6-J B2cas1d1a1</t>
  </si>
  <si>
    <t>kabel instalační bezhalogenový 1-CXKH-R 5x4-J B2cas1d1a1</t>
  </si>
  <si>
    <t>kabel instalační bezhalogenový 1-CXKH-R 5x2,5-J B2cas1d1a1</t>
  </si>
  <si>
    <t>kabel instalační bezhalogenový 1-CXKH-R 3x2,5-J B2cas1d1a1</t>
  </si>
  <si>
    <t>kabel instalační bezhalogenový 1-CXKH-R 5x1,5-J B2cas1d1a1</t>
  </si>
  <si>
    <t>kabel instalační bezhalogenový 1-CXKH-R 3x1,5-J B2cas1d1a1</t>
  </si>
  <si>
    <t>kabel instalační bezhalogenový 1-CXKH-R 3x1,5-O B2cas1d1a1</t>
  </si>
  <si>
    <t>kabel instalační bezhalogenový 1-CXKH-R 1x16-zž B2cas1d1a1</t>
  </si>
  <si>
    <t>kabel instalační bezhalogenový 1-CXKH-R 1x6-zž B2cas1d1a1</t>
  </si>
  <si>
    <t>kabel instalační bezhalogenový s funkční integritou 60 min. 1-CSKH-V180+P60-R 2x2,5-O B2cas1d1a1</t>
  </si>
  <si>
    <t>kabel instalační bezhalogenový s funkční integritou 90 min. SSKFH-V180 P90-R 4x2x0,8 B2cas1d1a1</t>
  </si>
  <si>
    <t>drátěný kabelový žlab žárově zinkovaný, 60X100 včetně uchycení a příslušenství</t>
  </si>
  <si>
    <t>kabelový žlab nerezový, neděrovaný, 50x62 včetně uchycení a příslušenství</t>
  </si>
  <si>
    <t>kovová příchytka s vnitřním průměrem 20mm pro zachování funkčností trasy při požáru</t>
  </si>
  <si>
    <t>zásuvka třífázová nástěnná, 3P+N+PE, 16A, IP44</t>
  </si>
  <si>
    <t>zásuvka jednonásobná s ochranným kolíkem a víčkem nástěnná, průběžná, 16A, 230V AC, IP54, bílá barva</t>
  </si>
  <si>
    <t>zásuvka jednonásobná s ochranným kolíkem a víčkem nástěnná, 16A, 230V AC, IP54, bílá barva</t>
  </si>
  <si>
    <t>plastová bezhalogenová krabice na povrch s víčkem, světle šedá RAL 7035, ŠxVxH 81x81x54, IP66</t>
  </si>
  <si>
    <t xml:space="preserve">požárné odolná elektroinstalační krabice, P90-R,  ŠxVxH 101x101x63,5</t>
  </si>
  <si>
    <t>bezšroubové svorky</t>
  </si>
  <si>
    <t>drobný materiál</t>
  </si>
  <si>
    <t>montáž</t>
  </si>
  <si>
    <t>demontáž</t>
  </si>
  <si>
    <t>zákres - skutečný stav</t>
  </si>
  <si>
    <t>D.2.2.3 - MaR pro KGJ</t>
  </si>
  <si>
    <t xml:space="preserve">MaR-01 - Přístroje </t>
  </si>
  <si>
    <t>MaR-02 - ROzvaděč MaR</t>
  </si>
  <si>
    <t>MaR-03 - Kabelové trasy</t>
  </si>
  <si>
    <t xml:space="preserve">Přístroje </t>
  </si>
  <si>
    <t>Pol__0001</t>
  </si>
  <si>
    <t>Pol__0002</t>
  </si>
  <si>
    <t>příložný teploměr (Domat ALTF2, Pt1000)</t>
  </si>
  <si>
    <t>Pol__0003</t>
  </si>
  <si>
    <t>Pol__0004</t>
  </si>
  <si>
    <t>Pol__0005</t>
  </si>
  <si>
    <t>Pol__0006</t>
  </si>
  <si>
    <t>dvoustupňový detektor úniku plynu DHP4 (pro metan)</t>
  </si>
  <si>
    <t>Pol__0007</t>
  </si>
  <si>
    <t>GSM modem (Jablotron GD-02K-DIN)</t>
  </si>
  <si>
    <t>ROzvaděč MaR</t>
  </si>
  <si>
    <t>Pol__0008</t>
  </si>
  <si>
    <t xml:space="preserve">nástěnný rozvaděč  (cca 1000x800x300)</t>
  </si>
  <si>
    <t>Pol__0009</t>
  </si>
  <si>
    <t>montážní práce v rozvaděči R5</t>
  </si>
  <si>
    <t>Pol__0010</t>
  </si>
  <si>
    <t>DDC kontrolér (Domat ICIO205.2)</t>
  </si>
  <si>
    <t>Pol__0011</t>
  </si>
  <si>
    <t>ovládací panel (Domat HT300)</t>
  </si>
  <si>
    <t>Pol__0012</t>
  </si>
  <si>
    <t>Ethernet switch (Papouch EKI-25)</t>
  </si>
  <si>
    <t>Pol__0013</t>
  </si>
  <si>
    <t>zdroj 24VDC/5A (Wieland 24VDC / 5A)</t>
  </si>
  <si>
    <t>hlavní vypínač (vačkový, 1F, 25A)</t>
  </si>
  <si>
    <t>přepěťová ochrana 1F+1 (DA-275V/1+1)</t>
  </si>
  <si>
    <t>1-fázová zásuvka na DIN</t>
  </si>
  <si>
    <t>těsnicí průchodka (PG11, P13.5, P16)</t>
  </si>
  <si>
    <t>řadová svorka (RSA 2,5,10,16)</t>
  </si>
  <si>
    <t>indikační dioda LED 24VAC, žlutá</t>
  </si>
  <si>
    <t>rele pro elektrovodné zařízení (HRH-5)</t>
  </si>
  <si>
    <t>rele na DIN, cívka 24VAC</t>
  </si>
  <si>
    <t>proudový chránič Fl7-6N/003/B</t>
  </si>
  <si>
    <t>1F jistič 6A typ B</t>
  </si>
  <si>
    <t>Kabelové trasy</t>
  </si>
  <si>
    <t>kabel (dříve JYTY 7x1)</t>
  </si>
  <si>
    <t>Pol__0038</t>
  </si>
  <si>
    <t>Pol__0039</t>
  </si>
  <si>
    <t>Pol__0040</t>
  </si>
  <si>
    <t>Pol__0041</t>
  </si>
  <si>
    <t>Pol__0042</t>
  </si>
  <si>
    <t>Pol__0043</t>
  </si>
  <si>
    <t>Pol__0044</t>
  </si>
  <si>
    <t>Pol__0045</t>
  </si>
  <si>
    <t>Pol__0046</t>
  </si>
  <si>
    <t>Pol__0047</t>
  </si>
  <si>
    <t>Pol__0048</t>
  </si>
  <si>
    <t>Pol__0049</t>
  </si>
  <si>
    <t>Pol__0050</t>
  </si>
  <si>
    <t>Pol__0051</t>
  </si>
  <si>
    <t>Pol__0052</t>
  </si>
  <si>
    <t>Pol__0053</t>
  </si>
  <si>
    <t>Pol__0054</t>
  </si>
  <si>
    <t>Pol__0055</t>
  </si>
  <si>
    <t>kabel JYTY 7x1 pevně uložený</t>
  </si>
  <si>
    <t xml:space="preserve">kabel JYTY 7x1  volně uložený</t>
  </si>
  <si>
    <t>Pol__0057</t>
  </si>
  <si>
    <t>Pol__0058</t>
  </si>
  <si>
    <t>Pol__0059</t>
  </si>
  <si>
    <t>Pol__0060</t>
  </si>
  <si>
    <t>Pol__0061</t>
  </si>
  <si>
    <t>Pol__0062</t>
  </si>
  <si>
    <t>Pol__0063</t>
  </si>
  <si>
    <t>Pol__0064</t>
  </si>
  <si>
    <t>montáž a zapojení detektoru úniku plynu</t>
  </si>
  <si>
    <t>Pol__0065</t>
  </si>
  <si>
    <t>zapojení havarijního uzávěru plynu</t>
  </si>
  <si>
    <t>kalibrace detektoru úniku plynu</t>
  </si>
  <si>
    <t>D.2.2.4 - Plynová zařízení</t>
  </si>
  <si>
    <t>723 - Vnitřní plynovod</t>
  </si>
  <si>
    <t>96 - Bourání konstrukcí</t>
  </si>
  <si>
    <t>723120805R00</t>
  </si>
  <si>
    <t>Demontáž potrubí svařovaného z trubek závitových přes 25 do DN 50</t>
  </si>
  <si>
    <t>723160806R00</t>
  </si>
  <si>
    <t>Demontáž přípojek k plynoměrům závitových , G 6/4"</t>
  </si>
  <si>
    <t>pár</t>
  </si>
  <si>
    <t>723260816R00</t>
  </si>
  <si>
    <t>Demontáž plynoměrů PS 50, PS 60</t>
  </si>
  <si>
    <t>Vnitřní plynovod</t>
  </si>
  <si>
    <t>723120202V2</t>
  </si>
  <si>
    <t>Potrubí ocelové závitové černé svařované DN 15, bez potrubí</t>
  </si>
  <si>
    <t>723120205V2</t>
  </si>
  <si>
    <t>Potrubí ocelové závitové černé svařované DN 32, bez potrubí</t>
  </si>
  <si>
    <t>723150312R00</t>
  </si>
  <si>
    <t>Potrubí ocelové hladké černé svařované D 57 mm, s 2,9 mm</t>
  </si>
  <si>
    <t>723150365R00</t>
  </si>
  <si>
    <t>Potrubí ocelové černé svařované - chráničky D 38 mm, s 2,6 mm</t>
  </si>
  <si>
    <t>723150368R00</t>
  </si>
  <si>
    <t>Potrubí ocelové černé svařované - chráničky D 76 mm, s 3,2 mm</t>
  </si>
  <si>
    <t>723237213R00</t>
  </si>
  <si>
    <t>Kohout kulový , mosazný, závit vnitřní-vnitřní, DN 15, PN 5, včetně dodávky materiálu</t>
  </si>
  <si>
    <t>723237216R00</t>
  </si>
  <si>
    <t>Kohout kulový , mosazný, závit vnitřní-vnitřní, DN 32, PN 5, včetně dodávky materiálu</t>
  </si>
  <si>
    <t>723237218R00</t>
  </si>
  <si>
    <t>Kohout kulový , mosazný, závit vnitřní-vnitřní, DN 50, PN 5, včetně dodávky materiálu</t>
  </si>
  <si>
    <t>723239106R00</t>
  </si>
  <si>
    <t>Montáž plynovodních armatur se dvěma závity , G 2"</t>
  </si>
  <si>
    <t>4521525.BAP</t>
  </si>
  <si>
    <t>Armatury závitové bezpečnostní rychlouzávěr BAP DN50-NT-C-Rp2-R-230 V 50Hz</t>
  </si>
  <si>
    <t>723239104R00</t>
  </si>
  <si>
    <t>Montáž plynovodních armatur se dvěma závity , G 5/4"</t>
  </si>
  <si>
    <t>680094</t>
  </si>
  <si>
    <t>Filtr plynový Ivar FM 5/4˝ -40+70°C PN6 50UM</t>
  </si>
  <si>
    <t>110107</t>
  </si>
  <si>
    <t>Filtr plynový FO 50F-K DN50 PN6</t>
  </si>
  <si>
    <t>723160206R00</t>
  </si>
  <si>
    <t>Přípojka k plynoměru G 6/4", bez ochozu</t>
  </si>
  <si>
    <t>Poznámka k položce:_x000d_
včetně uzavíracích armatur, tvarovek, upevňovacího a těsnícího materiálu,_x000d_
Včetně potřebného počtu uzavíracích armatur, tvarovek, upevňovacího a těsnícího materiálu.</t>
  </si>
  <si>
    <t>723160340T00</t>
  </si>
  <si>
    <t>Podložka plynoměrů</t>
  </si>
  <si>
    <t>723160335R00</t>
  </si>
  <si>
    <t>Rozpěrka přípojky plynoměru G 5/4"</t>
  </si>
  <si>
    <t>723190205R00</t>
  </si>
  <si>
    <t>Přípojka plynovodu z trubek závitových, černých, DN 32</t>
  </si>
  <si>
    <t>Poznámka k položce:_x000d_
včetně tvarovek, bez zednických výpomocí,_x000d_
Včetně vyvedení a upevnění výpustek.</t>
  </si>
  <si>
    <t>723190917R00</t>
  </si>
  <si>
    <t>Opravy plynovodního potrubí navaření odbočky na potrubí DN 50</t>
  </si>
  <si>
    <t>723150343R00</t>
  </si>
  <si>
    <t>Zhotovení redukce kováním 1DN, DN 50/32</t>
  </si>
  <si>
    <t>734421160V05.</t>
  </si>
  <si>
    <t>Tlakoměr deformační 0-4 kPa , D 100, standardní manometr</t>
  </si>
  <si>
    <t>723190906T00</t>
  </si>
  <si>
    <t>Odplynění a vypuštění plynového potrubí</t>
  </si>
  <si>
    <t>723190901R00</t>
  </si>
  <si>
    <t>Opravy plynovodního potrubí doplňkové práce uzavření nebo otevření plynového potrubí při opravách</t>
  </si>
  <si>
    <t>998723201R00</t>
  </si>
  <si>
    <t>Přesun hmot pro vnitřní plynovod v objektech výšky do 6 m</t>
  </si>
  <si>
    <t>970051035R00</t>
  </si>
  <si>
    <t>Jádrové vrtání, kruhové prostupy v železobetonu jádrové vrtání , d 35-39 mm</t>
  </si>
  <si>
    <t>970051080R00</t>
  </si>
  <si>
    <t>Jádrové vrtání, kruhové prostupy v železobetonu jádrové vrtání , do D 80 mm</t>
  </si>
  <si>
    <t>979082119R00</t>
  </si>
  <si>
    <t>Vodorovná doprava suti a vybouraných hmot vodorovná doprava suti po suchu do 1000 m, příplatek za dalších i započatých 1000 m přes 1000 m</t>
  </si>
  <si>
    <t>Poznámka k položce:_x000d_
se složením a hrubým urovnáním nebo s přeložením na jiný dopravní prostředek kromě lodi, vč. příplatku za každých dalších i započatých 1000 m přes 1000 m,</t>
  </si>
  <si>
    <t>230194001R00</t>
  </si>
  <si>
    <t>Utěsnění chráničky manžetou DN 50</t>
  </si>
  <si>
    <t>723190907R00</t>
  </si>
  <si>
    <t>Opravy plynovodního potrubí doplňkové práce odvzdušnění a napuštění plynového potrubí</t>
  </si>
  <si>
    <t>723190909R00</t>
  </si>
  <si>
    <t>Opravy plynovodního potrubí doplňkové práce neúřední tlaková zkouška dosavadního potrubí</t>
  </si>
  <si>
    <t>230240012T00</t>
  </si>
  <si>
    <t>Doklady k plynovodu</t>
  </si>
  <si>
    <t>230120045R00</t>
  </si>
  <si>
    <t>Čištění potrubí profukováním nebo proplach. DN 80</t>
  </si>
  <si>
    <t>230170002R00</t>
  </si>
  <si>
    <t>Příprava pro zkoušku těsnosti, DN 50 - 80</t>
  </si>
  <si>
    <t>230230016R00</t>
  </si>
  <si>
    <t>Hlavní tlaková zkouška vzduchem 0,6 MPa, DN 50</t>
  </si>
  <si>
    <t>Pol__0025dv</t>
  </si>
  <si>
    <t>Funkční zkouška bezpečnostního rychlouzávěru</t>
  </si>
  <si>
    <t>230240000T00</t>
  </si>
  <si>
    <t>Revize výchozí NTL plynovodu</t>
  </si>
  <si>
    <t>230240020T00</t>
  </si>
  <si>
    <t>Revizní kniha plynového spotřebiče</t>
  </si>
  <si>
    <t>7352214582541T00</t>
  </si>
  <si>
    <t>767995100T01</t>
  </si>
  <si>
    <t>Kovové konstrukce, objímky, závěsy, nosníky HILTI, SIKLA a pod.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</si>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</sst>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167" fontId="39" fillId="2" borderId="23" xfId="0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styles" Target="styles.xml" /><Relationship Id="rId23" Type="http://schemas.openxmlformats.org/officeDocument/2006/relationships/theme" Target="theme/theme1.xml" /><Relationship Id="rId24" Type="http://schemas.openxmlformats.org/officeDocument/2006/relationships/calcChain" Target="calcChain.xml" /><Relationship Id="rId25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3" TargetMode="External" /><Relationship Id="rId2" Type="http://schemas.openxmlformats.org/officeDocument/2006/relationships/hyperlink" Target="https://podminky.urs.cz/item/CS_URS_2025_01/113107121" TargetMode="External" /><Relationship Id="rId3" Type="http://schemas.openxmlformats.org/officeDocument/2006/relationships/hyperlink" Target="https://podminky.urs.cz/item/CS_URS_2025_01/113107230" TargetMode="External" /><Relationship Id="rId4" Type="http://schemas.openxmlformats.org/officeDocument/2006/relationships/hyperlink" Target="https://podminky.urs.cz/item/CS_URS_2025_01/113107321" TargetMode="External" /><Relationship Id="rId5" Type="http://schemas.openxmlformats.org/officeDocument/2006/relationships/hyperlink" Target="https://podminky.urs.cz/item/CS_URS_2025_01/113201111" TargetMode="External" /><Relationship Id="rId6" Type="http://schemas.openxmlformats.org/officeDocument/2006/relationships/hyperlink" Target="https://podminky.urs.cz/item/CS_URS_2025_01/113202111" TargetMode="External" /><Relationship Id="rId7" Type="http://schemas.openxmlformats.org/officeDocument/2006/relationships/hyperlink" Target="https://podminky.urs.cz/item/CS_URS_2025_01/113204111" TargetMode="External" /><Relationship Id="rId8" Type="http://schemas.openxmlformats.org/officeDocument/2006/relationships/hyperlink" Target="https://podminky.urs.cz/item/CS_URS_2025_01/122251103" TargetMode="External" /><Relationship Id="rId9" Type="http://schemas.openxmlformats.org/officeDocument/2006/relationships/hyperlink" Target="https://podminky.urs.cz/item/CS_URS_2025_01/13311281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81111111" TargetMode="External" /><Relationship Id="rId13" Type="http://schemas.openxmlformats.org/officeDocument/2006/relationships/hyperlink" Target="https://podminky.urs.cz/item/CS_URS_2025_01/181311103" TargetMode="External" /><Relationship Id="rId14" Type="http://schemas.openxmlformats.org/officeDocument/2006/relationships/hyperlink" Target="https://podminky.urs.cz/item/CS_URS_2025_01/181411121" TargetMode="External" /><Relationship Id="rId15" Type="http://schemas.openxmlformats.org/officeDocument/2006/relationships/hyperlink" Target="https://podminky.urs.cz/item/CS_URS_2025_01/183101315" TargetMode="External" /><Relationship Id="rId16" Type="http://schemas.openxmlformats.org/officeDocument/2006/relationships/hyperlink" Target="https://podminky.urs.cz/item/CS_URS_2025_01/183101321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102117" TargetMode="External" /><Relationship Id="rId19" Type="http://schemas.openxmlformats.org/officeDocument/2006/relationships/hyperlink" Target="https://podminky.urs.cz/item/CS_URS_2025_01/184215132" TargetMode="External" /><Relationship Id="rId20" Type="http://schemas.openxmlformats.org/officeDocument/2006/relationships/hyperlink" Target="https://podminky.urs.cz/item/CS_URS_2025_01/184215413" TargetMode="External" /><Relationship Id="rId21" Type="http://schemas.openxmlformats.org/officeDocument/2006/relationships/hyperlink" Target="https://podminky.urs.cz/item/CS_URS_2025_01/184813511" TargetMode="External" /><Relationship Id="rId22" Type="http://schemas.openxmlformats.org/officeDocument/2006/relationships/hyperlink" Target="https://podminky.urs.cz/item/CS_URS_2025_01/275313711" TargetMode="External" /><Relationship Id="rId23" Type="http://schemas.openxmlformats.org/officeDocument/2006/relationships/hyperlink" Target="https://podminky.urs.cz/item/CS_URS_2025_01/564871111" TargetMode="External" /><Relationship Id="rId24" Type="http://schemas.openxmlformats.org/officeDocument/2006/relationships/hyperlink" Target="https://podminky.urs.cz/item/CS_URS_2025_01/594111112" TargetMode="External" /><Relationship Id="rId25" Type="http://schemas.openxmlformats.org/officeDocument/2006/relationships/hyperlink" Target="https://podminky.urs.cz/item/CS_URS_2025_01/596811220" TargetMode="External" /><Relationship Id="rId26" Type="http://schemas.openxmlformats.org/officeDocument/2006/relationships/hyperlink" Target="https://podminky.urs.cz/item/CS_URS_2025_01/953961114" TargetMode="External" /><Relationship Id="rId27" Type="http://schemas.openxmlformats.org/officeDocument/2006/relationships/hyperlink" Target="https://podminky.urs.cz/item/CS_URS_2025_01/997013211" TargetMode="External" /><Relationship Id="rId28" Type="http://schemas.openxmlformats.org/officeDocument/2006/relationships/hyperlink" Target="https://podminky.urs.cz/item/CS_URS_2025_01/997013509" TargetMode="External" /><Relationship Id="rId29" Type="http://schemas.openxmlformats.org/officeDocument/2006/relationships/hyperlink" Target="https://podminky.urs.cz/item/CS_URS_2025_01/997013511" TargetMode="External" /><Relationship Id="rId30" Type="http://schemas.openxmlformats.org/officeDocument/2006/relationships/hyperlink" Target="https://podminky.urs.cz/item/CS_URS_2025_01/997013861" TargetMode="External" /><Relationship Id="rId31" Type="http://schemas.openxmlformats.org/officeDocument/2006/relationships/hyperlink" Target="https://podminky.urs.cz/item/CS_URS_2025_01/997013871" TargetMode="External" /><Relationship Id="rId32" Type="http://schemas.openxmlformats.org/officeDocument/2006/relationships/hyperlink" Target="https://podminky.urs.cz/item/CS_URS_2025_01/997221141" TargetMode="External" /><Relationship Id="rId33" Type="http://schemas.openxmlformats.org/officeDocument/2006/relationships/hyperlink" Target="https://podminky.urs.cz/item/CS_URS_2025_01/998223011" TargetMode="External" /><Relationship Id="rId34" Type="http://schemas.openxmlformats.org/officeDocument/2006/relationships/hyperlink" Target="https://podminky.urs.cz/item/CS_URS_2025_01/998229112" TargetMode="External" /><Relationship Id="rId35" Type="http://schemas.openxmlformats.org/officeDocument/2006/relationships/hyperlink" Target="https://podminky.urs.cz/item/CS_URS_2025_01/998231411" TargetMode="External" /><Relationship Id="rId36" Type="http://schemas.openxmlformats.org/officeDocument/2006/relationships/hyperlink" Target="https://podminky.urs.cz/item/CS_URS_2025_01/767995116" TargetMode="External" /><Relationship Id="rId37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6051" TargetMode="External" /><Relationship Id="rId3" Type="http://schemas.openxmlformats.org/officeDocument/2006/relationships/hyperlink" Target="https://podminky.urs.cz/item/CS_URS_2025_01/119002121" TargetMode="External" /><Relationship Id="rId4" Type="http://schemas.openxmlformats.org/officeDocument/2006/relationships/hyperlink" Target="https://podminky.urs.cz/item/CS_URS_2025_01/119002122" TargetMode="External" /><Relationship Id="rId5" Type="http://schemas.openxmlformats.org/officeDocument/2006/relationships/hyperlink" Target="https://podminky.urs.cz/item/CS_URS_2025_01/119002411" TargetMode="External" /><Relationship Id="rId6" Type="http://schemas.openxmlformats.org/officeDocument/2006/relationships/hyperlink" Target="https://podminky.urs.cz/item/CS_URS_2025_01/119002412" TargetMode="External" /><Relationship Id="rId7" Type="http://schemas.openxmlformats.org/officeDocument/2006/relationships/hyperlink" Target="https://podminky.urs.cz/item/CS_URS_2025_01/131213701" TargetMode="External" /><Relationship Id="rId8" Type="http://schemas.openxmlformats.org/officeDocument/2006/relationships/hyperlink" Target="https://podminky.urs.cz/item/CS_URS_2025_01/131251102" TargetMode="External" /><Relationship Id="rId9" Type="http://schemas.openxmlformats.org/officeDocument/2006/relationships/hyperlink" Target="https://podminky.urs.cz/item/CS_URS_2025_01/132212131" TargetMode="External" /><Relationship Id="rId10" Type="http://schemas.openxmlformats.org/officeDocument/2006/relationships/hyperlink" Target="https://podminky.urs.cz/item/CS_URS_2025_01/132251101" TargetMode="External" /><Relationship Id="rId11" Type="http://schemas.openxmlformats.org/officeDocument/2006/relationships/hyperlink" Target="https://podminky.urs.cz/item/CS_URS_2025_01/132251102" TargetMode="External" /><Relationship Id="rId12" Type="http://schemas.openxmlformats.org/officeDocument/2006/relationships/hyperlink" Target="https://podminky.urs.cz/item/CS_URS_2025_01/132254101" TargetMode="External" /><Relationship Id="rId13" Type="http://schemas.openxmlformats.org/officeDocument/2006/relationships/hyperlink" Target="https://podminky.urs.cz/item/CS_URS_2025_01/132254203" TargetMode="External" /><Relationship Id="rId14" Type="http://schemas.openxmlformats.org/officeDocument/2006/relationships/hyperlink" Target="https://podminky.urs.cz/item/CS_URS_2025_01/133212821" TargetMode="External" /><Relationship Id="rId15" Type="http://schemas.openxmlformats.org/officeDocument/2006/relationships/hyperlink" Target="https://podminky.urs.cz/item/CS_URS_2025_01/133251101" TargetMode="External" /><Relationship Id="rId16" Type="http://schemas.openxmlformats.org/officeDocument/2006/relationships/hyperlink" Target="https://podminky.urs.cz/item/CS_URS_2025_01/139001101" TargetMode="External" /><Relationship Id="rId17" Type="http://schemas.openxmlformats.org/officeDocument/2006/relationships/hyperlink" Target="https://podminky.urs.cz/item/CS_URS_2025_01/162211311" TargetMode="External" /><Relationship Id="rId18" Type="http://schemas.openxmlformats.org/officeDocument/2006/relationships/hyperlink" Target="https://podminky.urs.cz/item/CS_URS_2025_01/162211319" TargetMode="External" /><Relationship Id="rId19" Type="http://schemas.openxmlformats.org/officeDocument/2006/relationships/hyperlink" Target="https://podminky.urs.cz/item/CS_URS_2025_01/162651111" TargetMode="External" /><Relationship Id="rId20" Type="http://schemas.openxmlformats.org/officeDocument/2006/relationships/hyperlink" Target="https://podminky.urs.cz/item/CS_URS_2025_01/162751114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67151101" TargetMode="External" /><Relationship Id="rId23" Type="http://schemas.openxmlformats.org/officeDocument/2006/relationships/hyperlink" Target="https://podminky.urs.cz/item/CS_URS_2025_01/17120123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11101" TargetMode="External" /><Relationship Id="rId28" Type="http://schemas.openxmlformats.org/officeDocument/2006/relationships/hyperlink" Target="https://podminky.urs.cz/item/CS_URS_2025_01/175151101" TargetMode="External" /><Relationship Id="rId29" Type="http://schemas.openxmlformats.org/officeDocument/2006/relationships/hyperlink" Target="https://podminky.urs.cz/item/CS_URS_2025_01/270002101" TargetMode="External" /><Relationship Id="rId30" Type="http://schemas.openxmlformats.org/officeDocument/2006/relationships/hyperlink" Target="https://podminky.urs.cz/item/CS_URS_2025_01/270002102" TargetMode="External" /><Relationship Id="rId31" Type="http://schemas.openxmlformats.org/officeDocument/2006/relationships/hyperlink" Target="https://podminky.urs.cz/item/CS_URS_2025_01/310217861" TargetMode="External" /><Relationship Id="rId32" Type="http://schemas.openxmlformats.org/officeDocument/2006/relationships/hyperlink" Target="https://podminky.urs.cz/item/CS_URS_2025_01/451573111" TargetMode="External" /><Relationship Id="rId33" Type="http://schemas.openxmlformats.org/officeDocument/2006/relationships/hyperlink" Target="https://podminky.urs.cz/item/CS_URS_2025_01/566901133" TargetMode="External" /><Relationship Id="rId34" Type="http://schemas.openxmlformats.org/officeDocument/2006/relationships/hyperlink" Target="https://podminky.urs.cz/item/CS_URS_2025_01/566901143" TargetMode="External" /><Relationship Id="rId35" Type="http://schemas.openxmlformats.org/officeDocument/2006/relationships/hyperlink" Target="https://podminky.urs.cz/item/CS_URS_2025_01/591111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161141" TargetMode="External" /><Relationship Id="rId38" Type="http://schemas.openxmlformats.org/officeDocument/2006/relationships/hyperlink" Target="https://podminky.urs.cz/item/CS_URS_2025_01/871171141" TargetMode="External" /><Relationship Id="rId39" Type="http://schemas.openxmlformats.org/officeDocument/2006/relationships/hyperlink" Target="https://podminky.urs.cz/item/CS_URS_2025_01/871181141" TargetMode="External" /><Relationship Id="rId40" Type="http://schemas.openxmlformats.org/officeDocument/2006/relationships/hyperlink" Target="https://podminky.urs.cz/item/CS_URS_2025_01/871211141" TargetMode="External" /><Relationship Id="rId41" Type="http://schemas.openxmlformats.org/officeDocument/2006/relationships/hyperlink" Target="https://podminky.urs.cz/item/CS_URS_2025_01/871214201" TargetMode="External" /><Relationship Id="rId42" Type="http://schemas.openxmlformats.org/officeDocument/2006/relationships/hyperlink" Target="https://podminky.urs.cz/item/CS_URS_2025_01/871263121" TargetMode="External" /><Relationship Id="rId43" Type="http://schemas.openxmlformats.org/officeDocument/2006/relationships/hyperlink" Target="https://podminky.urs.cz/item/CS_URS_2025_01/871313121" TargetMode="External" /><Relationship Id="rId44" Type="http://schemas.openxmlformats.org/officeDocument/2006/relationships/hyperlink" Target="https://podminky.urs.cz/item/CS_URS_2025_01/871350410" TargetMode="External" /><Relationship Id="rId45" Type="http://schemas.openxmlformats.org/officeDocument/2006/relationships/hyperlink" Target="https://podminky.urs.cz/item/CS_URS_2025_01/871353121" TargetMode="External" /><Relationship Id="rId46" Type="http://schemas.openxmlformats.org/officeDocument/2006/relationships/hyperlink" Target="https://podminky.urs.cz/item/CS_URS_2025_01/871360410" TargetMode="External" /><Relationship Id="rId47" Type="http://schemas.openxmlformats.org/officeDocument/2006/relationships/hyperlink" Target="https://podminky.urs.cz/item/CS_URS_2025_01/871363121" TargetMode="External" /><Relationship Id="rId48" Type="http://schemas.openxmlformats.org/officeDocument/2006/relationships/hyperlink" Target="https://podminky.urs.cz/item/CS_URS_2025_01/877260310" TargetMode="External" /><Relationship Id="rId49" Type="http://schemas.openxmlformats.org/officeDocument/2006/relationships/hyperlink" Target="https://podminky.urs.cz/item/CS_URS_2025_01/877265124" TargetMode="External" /><Relationship Id="rId50" Type="http://schemas.openxmlformats.org/officeDocument/2006/relationships/hyperlink" Target="https://podminky.urs.cz/item/CS_URS_2025_01/877270310" TargetMode="External" /><Relationship Id="rId51" Type="http://schemas.openxmlformats.org/officeDocument/2006/relationships/hyperlink" Target="https://podminky.urs.cz/item/CS_URS_2025_01/877270320" TargetMode="External" /><Relationship Id="rId52" Type="http://schemas.openxmlformats.org/officeDocument/2006/relationships/hyperlink" Target="https://podminky.urs.cz/item/CS_URS_2025_01/877270330" TargetMode="External" /><Relationship Id="rId53" Type="http://schemas.openxmlformats.org/officeDocument/2006/relationships/hyperlink" Target="https://podminky.urs.cz/item/CS_URS_2025_01/877310310" TargetMode="External" /><Relationship Id="rId54" Type="http://schemas.openxmlformats.org/officeDocument/2006/relationships/hyperlink" Target="https://podminky.urs.cz/item/CS_URS_2025_01/877310320" TargetMode="External" /><Relationship Id="rId55" Type="http://schemas.openxmlformats.org/officeDocument/2006/relationships/hyperlink" Target="https://podminky.urs.cz/item/CS_URS_2025_01/877310330" TargetMode="External" /><Relationship Id="rId56" Type="http://schemas.openxmlformats.org/officeDocument/2006/relationships/hyperlink" Target="https://podminky.urs.cz/item/CS_URS_2025_01/877310410" TargetMode="External" /><Relationship Id="rId57" Type="http://schemas.openxmlformats.org/officeDocument/2006/relationships/hyperlink" Target="https://podminky.urs.cz/item/CS_URS_2025_01/877310420" TargetMode="External" /><Relationship Id="rId58" Type="http://schemas.openxmlformats.org/officeDocument/2006/relationships/hyperlink" Target="https://podminky.urs.cz/item/CS_URS_2025_01/877310430" TargetMode="External" /><Relationship Id="rId59" Type="http://schemas.openxmlformats.org/officeDocument/2006/relationships/hyperlink" Target="https://podminky.urs.cz/item/CS_URS_2025_01/877315124" TargetMode="External" /><Relationship Id="rId60" Type="http://schemas.openxmlformats.org/officeDocument/2006/relationships/hyperlink" Target="https://podminky.urs.cz/item/CS_URS_2025_01/877350310" TargetMode="External" /><Relationship Id="rId61" Type="http://schemas.openxmlformats.org/officeDocument/2006/relationships/hyperlink" Target="https://podminky.urs.cz/item/CS_URS_2025_01/877350310" TargetMode="External" /><Relationship Id="rId62" Type="http://schemas.openxmlformats.org/officeDocument/2006/relationships/hyperlink" Target="https://podminky.urs.cz/item/CS_URS_2025_01/877350320" TargetMode="External" /><Relationship Id="rId63" Type="http://schemas.openxmlformats.org/officeDocument/2006/relationships/hyperlink" Target="https://podminky.urs.cz/item/CS_URS_2025_01/877350330" TargetMode="External" /><Relationship Id="rId64" Type="http://schemas.openxmlformats.org/officeDocument/2006/relationships/hyperlink" Target="https://podminky.urs.cz/item/CS_URS_2025_01/877355124" TargetMode="External" /><Relationship Id="rId65" Type="http://schemas.openxmlformats.org/officeDocument/2006/relationships/hyperlink" Target="https://podminky.urs.cz/item/CS_URS_2025_01/877355124" TargetMode="External" /><Relationship Id="rId66" Type="http://schemas.openxmlformats.org/officeDocument/2006/relationships/hyperlink" Target="https://podminky.urs.cz/item/CS_URS_2025_01/877360430" TargetMode="External" /><Relationship Id="rId67" Type="http://schemas.openxmlformats.org/officeDocument/2006/relationships/hyperlink" Target="https://podminky.urs.cz/item/CS_URS_2025_01/890411851" TargetMode="External" /><Relationship Id="rId68" Type="http://schemas.openxmlformats.org/officeDocument/2006/relationships/hyperlink" Target="https://podminky.urs.cz/item/CS_URS_2025_01/891211112" TargetMode="External" /><Relationship Id="rId69" Type="http://schemas.openxmlformats.org/officeDocument/2006/relationships/hyperlink" Target="https://podminky.urs.cz/item/CS_URS_2025_01/891319111" TargetMode="External" /><Relationship Id="rId70" Type="http://schemas.openxmlformats.org/officeDocument/2006/relationships/hyperlink" Target="https://podminky.urs.cz/item/CS_URS_2025_01/892233122" TargetMode="External" /><Relationship Id="rId71" Type="http://schemas.openxmlformats.org/officeDocument/2006/relationships/hyperlink" Target="https://podminky.urs.cz/item/CS_URS_2025_01/892241111" TargetMode="External" /><Relationship Id="rId72" Type="http://schemas.openxmlformats.org/officeDocument/2006/relationships/hyperlink" Target="https://podminky.urs.cz/item/CS_URS_2025_01/892312121" TargetMode="External" /><Relationship Id="rId73" Type="http://schemas.openxmlformats.org/officeDocument/2006/relationships/hyperlink" Target="https://podminky.urs.cz/item/CS_URS_2025_01/892352121" TargetMode="External" /><Relationship Id="rId74" Type="http://schemas.openxmlformats.org/officeDocument/2006/relationships/hyperlink" Target="https://podminky.urs.cz/item/CS_URS_2025_01/892362121" TargetMode="External" /><Relationship Id="rId75" Type="http://schemas.openxmlformats.org/officeDocument/2006/relationships/hyperlink" Target="https://podminky.urs.cz/item/CS_URS_2025_01/894410102" TargetMode="External" /><Relationship Id="rId76" Type="http://schemas.openxmlformats.org/officeDocument/2006/relationships/hyperlink" Target="https://podminky.urs.cz/item/CS_URS_2025_01/894410212" TargetMode="External" /><Relationship Id="rId77" Type="http://schemas.openxmlformats.org/officeDocument/2006/relationships/hyperlink" Target="https://podminky.urs.cz/item/CS_URS_2025_01/894410213" TargetMode="External" /><Relationship Id="rId78" Type="http://schemas.openxmlformats.org/officeDocument/2006/relationships/hyperlink" Target="https://podminky.urs.cz/item/CS_URS_2025_01/894410232" TargetMode="External" /><Relationship Id="rId79" Type="http://schemas.openxmlformats.org/officeDocument/2006/relationships/hyperlink" Target="https://podminky.urs.cz/item/CS_URS_2025_01/894812111" TargetMode="External" /><Relationship Id="rId80" Type="http://schemas.openxmlformats.org/officeDocument/2006/relationships/hyperlink" Target="https://podminky.urs.cz/item/CS_URS_2025_01/894812131" TargetMode="External" /><Relationship Id="rId81" Type="http://schemas.openxmlformats.org/officeDocument/2006/relationships/hyperlink" Target="https://podminky.urs.cz/item/CS_URS_2025_01/894812141" TargetMode="External" /><Relationship Id="rId82" Type="http://schemas.openxmlformats.org/officeDocument/2006/relationships/hyperlink" Target="https://podminky.urs.cz/item/CS_URS_2025_01/894812149" TargetMode="External" /><Relationship Id="rId83" Type="http://schemas.openxmlformats.org/officeDocument/2006/relationships/hyperlink" Target="https://podminky.urs.cz/item/CS_URS_2025_01/894812171" TargetMode="External" /><Relationship Id="rId84" Type="http://schemas.openxmlformats.org/officeDocument/2006/relationships/hyperlink" Target="https://podminky.urs.cz/item/CS_URS_2025_01/894812201" TargetMode="External" /><Relationship Id="rId85" Type="http://schemas.openxmlformats.org/officeDocument/2006/relationships/hyperlink" Target="https://podminky.urs.cz/item/CS_URS_2025_01/894812202" TargetMode="External" /><Relationship Id="rId86" Type="http://schemas.openxmlformats.org/officeDocument/2006/relationships/hyperlink" Target="https://podminky.urs.cz/item/CS_URS_2025_01/894812203" TargetMode="External" /><Relationship Id="rId87" Type="http://schemas.openxmlformats.org/officeDocument/2006/relationships/hyperlink" Target="https://podminky.urs.cz/item/CS_URS_2025_01/894812231" TargetMode="External" /><Relationship Id="rId88" Type="http://schemas.openxmlformats.org/officeDocument/2006/relationships/hyperlink" Target="https://podminky.urs.cz/item/CS_URS_2025_01/894812241" TargetMode="External" /><Relationship Id="rId89" Type="http://schemas.openxmlformats.org/officeDocument/2006/relationships/hyperlink" Target="https://podminky.urs.cz/item/CS_URS_2025_01/894812242" TargetMode="External" /><Relationship Id="rId90" Type="http://schemas.openxmlformats.org/officeDocument/2006/relationships/hyperlink" Target="https://podminky.urs.cz/item/CS_URS_2025_01/894812249" TargetMode="External" /><Relationship Id="rId91" Type="http://schemas.openxmlformats.org/officeDocument/2006/relationships/hyperlink" Target="https://podminky.urs.cz/item/CS_URS_2025_01/894812316" TargetMode="External" /><Relationship Id="rId92" Type="http://schemas.openxmlformats.org/officeDocument/2006/relationships/hyperlink" Target="https://podminky.urs.cz/item/CS_URS_2025_01/894812320" TargetMode="External" /><Relationship Id="rId93" Type="http://schemas.openxmlformats.org/officeDocument/2006/relationships/hyperlink" Target="https://podminky.urs.cz/item/CS_URS_2025_01/894812322" TargetMode="External" /><Relationship Id="rId94" Type="http://schemas.openxmlformats.org/officeDocument/2006/relationships/hyperlink" Target="https://podminky.urs.cz/item/CS_URS_2025_01/894812332" TargetMode="External" /><Relationship Id="rId95" Type="http://schemas.openxmlformats.org/officeDocument/2006/relationships/hyperlink" Target="https://podminky.urs.cz/item/CS_URS_2025_01/894812335" TargetMode="External" /><Relationship Id="rId96" Type="http://schemas.openxmlformats.org/officeDocument/2006/relationships/hyperlink" Target="https://podminky.urs.cz/item/CS_URS_2025_01/894812339" TargetMode="External" /><Relationship Id="rId97" Type="http://schemas.openxmlformats.org/officeDocument/2006/relationships/hyperlink" Target="https://podminky.urs.cz/item/CS_URS_2025_01/894812357" TargetMode="External" /><Relationship Id="rId98" Type="http://schemas.openxmlformats.org/officeDocument/2006/relationships/hyperlink" Target="https://podminky.urs.cz/item/CS_URS_2025_01/894812377" TargetMode="External" /><Relationship Id="rId99" Type="http://schemas.openxmlformats.org/officeDocument/2006/relationships/hyperlink" Target="https://podminky.urs.cz/item/CS_URS_2025_01/897172113" TargetMode="External" /><Relationship Id="rId100" Type="http://schemas.openxmlformats.org/officeDocument/2006/relationships/hyperlink" Target="https://podminky.urs.cz/item/CS_URS_2025_01/897172121" TargetMode="External" /><Relationship Id="rId101" Type="http://schemas.openxmlformats.org/officeDocument/2006/relationships/hyperlink" Target="https://podminky.urs.cz/item/CS_URS_2025_01/897172122" TargetMode="External" /><Relationship Id="rId102" Type="http://schemas.openxmlformats.org/officeDocument/2006/relationships/hyperlink" Target="https://podminky.urs.cz/item/CS_URS_2025_01/897173122" TargetMode="External" /><Relationship Id="rId103" Type="http://schemas.openxmlformats.org/officeDocument/2006/relationships/hyperlink" Target="https://podminky.urs.cz/item/CS_URS_2025_01/897173125" TargetMode="External" /><Relationship Id="rId104" Type="http://schemas.openxmlformats.org/officeDocument/2006/relationships/hyperlink" Target="https://podminky.urs.cz/item/CS_URS_2025_01/899101211" TargetMode="External" /><Relationship Id="rId105" Type="http://schemas.openxmlformats.org/officeDocument/2006/relationships/hyperlink" Target="https://podminky.urs.cz/item/CS_URS_2025_01/899103112" TargetMode="External" /><Relationship Id="rId106" Type="http://schemas.openxmlformats.org/officeDocument/2006/relationships/hyperlink" Target="https://podminky.urs.cz/item/CS_URS_2025_01/899201211" TargetMode="External" /><Relationship Id="rId107" Type="http://schemas.openxmlformats.org/officeDocument/2006/relationships/hyperlink" Target="https://podminky.urs.cz/item/CS_URS_2025_01/899401112" TargetMode="External" /><Relationship Id="rId108" Type="http://schemas.openxmlformats.org/officeDocument/2006/relationships/hyperlink" Target="https://podminky.urs.cz/item/CS_URS_2025_01/899721111" TargetMode="External" /><Relationship Id="rId109" Type="http://schemas.openxmlformats.org/officeDocument/2006/relationships/hyperlink" Target="https://podminky.urs.cz/item/CS_URS_2025_01/899722113" TargetMode="External" /><Relationship Id="rId110" Type="http://schemas.openxmlformats.org/officeDocument/2006/relationships/hyperlink" Target="https://podminky.urs.cz/item/CS_URS_2025_01/935113111" TargetMode="External" /><Relationship Id="rId111" Type="http://schemas.openxmlformats.org/officeDocument/2006/relationships/hyperlink" Target="https://podminky.urs.cz/item/CS_URS_2025_01/971024481" TargetMode="External" /><Relationship Id="rId112" Type="http://schemas.openxmlformats.org/officeDocument/2006/relationships/hyperlink" Target="https://podminky.urs.cz/item/CS_URS_2025_01/971052441" TargetMode="External" /><Relationship Id="rId113" Type="http://schemas.openxmlformats.org/officeDocument/2006/relationships/hyperlink" Target="https://podminky.urs.cz/item/CS_URS_2025_01/977151115" TargetMode="External" /><Relationship Id="rId114" Type="http://schemas.openxmlformats.org/officeDocument/2006/relationships/hyperlink" Target="https://podminky.urs.cz/item/CS_URS_2025_01/979071011" TargetMode="External" /><Relationship Id="rId115" Type="http://schemas.openxmlformats.org/officeDocument/2006/relationships/hyperlink" Target="https://podminky.urs.cz/item/CS_URS_2025_01/997013509" TargetMode="External" /><Relationship Id="rId116" Type="http://schemas.openxmlformats.org/officeDocument/2006/relationships/hyperlink" Target="https://podminky.urs.cz/item/CS_URS_2025_01/997013871" TargetMode="External" /><Relationship Id="rId117" Type="http://schemas.openxmlformats.org/officeDocument/2006/relationships/hyperlink" Target="https://podminky.urs.cz/item/CS_URS_2025_01/998011008" TargetMode="External" /><Relationship Id="rId118" Type="http://schemas.openxmlformats.org/officeDocument/2006/relationships/hyperlink" Target="https://podminky.urs.cz/item/CS_URS_2025_01/998223011" TargetMode="External" /><Relationship Id="rId119" Type="http://schemas.openxmlformats.org/officeDocument/2006/relationships/hyperlink" Target="https://podminky.urs.cz/item/CS_URS_2025_01/998274101" TargetMode="External" /><Relationship Id="rId120" Type="http://schemas.openxmlformats.org/officeDocument/2006/relationships/hyperlink" Target="https://podminky.urs.cz/item/CS_URS_2025_01/998276101" TargetMode="External" /><Relationship Id="rId121" Type="http://schemas.openxmlformats.org/officeDocument/2006/relationships/hyperlink" Target="https://podminky.urs.cz/item/CS_URS_2025_01/721211621" TargetMode="External" /><Relationship Id="rId122" Type="http://schemas.openxmlformats.org/officeDocument/2006/relationships/hyperlink" Target="https://podminky.urs.cz/item/CS_URS_2025_01/721241102" TargetMode="External" /><Relationship Id="rId123" Type="http://schemas.openxmlformats.org/officeDocument/2006/relationships/hyperlink" Target="https://podminky.urs.cz/item/CS_URS_2025_01/998721121" TargetMode="External" /><Relationship Id="rId12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2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5_01/175111101" TargetMode="External" /><Relationship Id="rId12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4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11102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213141111" TargetMode="External" /><Relationship Id="rId14" Type="http://schemas.openxmlformats.org/officeDocument/2006/relationships/hyperlink" Target="https://podminky.urs.cz/item/CS_URS_2025_01/218111112" TargetMode="External" /><Relationship Id="rId15" Type="http://schemas.openxmlformats.org/officeDocument/2006/relationships/hyperlink" Target="https://podminky.urs.cz/item/CS_URS_2025_01/218121112" TargetMode="External" /><Relationship Id="rId16" Type="http://schemas.openxmlformats.org/officeDocument/2006/relationships/hyperlink" Target="https://podminky.urs.cz/item/CS_URS_2025_01/271532212" TargetMode="External" /><Relationship Id="rId17" Type="http://schemas.openxmlformats.org/officeDocument/2006/relationships/hyperlink" Target="https://podminky.urs.cz/item/CS_URS_2025_01/271572211" TargetMode="External" /><Relationship Id="rId18" Type="http://schemas.openxmlformats.org/officeDocument/2006/relationships/hyperlink" Target="https://podminky.urs.cz/item/CS_URS_2025_01/273321511" TargetMode="External" /><Relationship Id="rId19" Type="http://schemas.openxmlformats.org/officeDocument/2006/relationships/hyperlink" Target="https://podminky.urs.cz/item/CS_URS_2025_01/273322511" TargetMode="External" /><Relationship Id="rId20" Type="http://schemas.openxmlformats.org/officeDocument/2006/relationships/hyperlink" Target="https://podminky.urs.cz/item/CS_URS_2025_01/273322611" TargetMode="External" /><Relationship Id="rId21" Type="http://schemas.openxmlformats.org/officeDocument/2006/relationships/hyperlink" Target="https://podminky.urs.cz/item/CS_URS_2025_01/273351121" TargetMode="External" /><Relationship Id="rId22" Type="http://schemas.openxmlformats.org/officeDocument/2006/relationships/hyperlink" Target="https://podminky.urs.cz/item/CS_URS_2025_01/273351122" TargetMode="External" /><Relationship Id="rId23" Type="http://schemas.openxmlformats.org/officeDocument/2006/relationships/hyperlink" Target="https://podminky.urs.cz/item/CS_URS_2025_01/273361821" TargetMode="External" /><Relationship Id="rId24" Type="http://schemas.openxmlformats.org/officeDocument/2006/relationships/hyperlink" Target="https://podminky.urs.cz/item/CS_URS_2025_01/273362021" TargetMode="External" /><Relationship Id="rId25" Type="http://schemas.openxmlformats.org/officeDocument/2006/relationships/hyperlink" Target="https://podminky.urs.cz/item/CS_URS_2025_01/274313711" TargetMode="External" /><Relationship Id="rId26" Type="http://schemas.openxmlformats.org/officeDocument/2006/relationships/hyperlink" Target="https://podminky.urs.cz/item/CS_URS_2025_01/274321511" TargetMode="External" /><Relationship Id="rId27" Type="http://schemas.openxmlformats.org/officeDocument/2006/relationships/hyperlink" Target="https://podminky.urs.cz/item/CS_URS_2025_01/274322611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9311116" TargetMode="External" /><Relationship Id="rId31" Type="http://schemas.openxmlformats.org/officeDocument/2006/relationships/hyperlink" Target="https://podminky.urs.cz/item/CS_URS_2025_01/310235241" TargetMode="External" /><Relationship Id="rId32" Type="http://schemas.openxmlformats.org/officeDocument/2006/relationships/hyperlink" Target="https://podminky.urs.cz/item/CS_URS_2025_01/310237241" TargetMode="External" /><Relationship Id="rId33" Type="http://schemas.openxmlformats.org/officeDocument/2006/relationships/hyperlink" Target="https://podminky.urs.cz/item/CS_URS_2025_01/310237261" TargetMode="External" /><Relationship Id="rId34" Type="http://schemas.openxmlformats.org/officeDocument/2006/relationships/hyperlink" Target="https://podminky.urs.cz/item/CS_URS_2025_01/310238211" TargetMode="External" /><Relationship Id="rId35" Type="http://schemas.openxmlformats.org/officeDocument/2006/relationships/hyperlink" Target="https://podminky.urs.cz/item/CS_URS_2025_01/310239211" TargetMode="External" /><Relationship Id="rId36" Type="http://schemas.openxmlformats.org/officeDocument/2006/relationships/hyperlink" Target="https://podminky.urs.cz/item/CS_URS_2025_01/311113121" TargetMode="External" /><Relationship Id="rId37" Type="http://schemas.openxmlformats.org/officeDocument/2006/relationships/hyperlink" Target="https://podminky.urs.cz/item/CS_URS_2025_01/311113142" TargetMode="External" /><Relationship Id="rId38" Type="http://schemas.openxmlformats.org/officeDocument/2006/relationships/hyperlink" Target="https://podminky.urs.cz/item/CS_URS_2025_01/311231125" TargetMode="External" /><Relationship Id="rId39" Type="http://schemas.openxmlformats.org/officeDocument/2006/relationships/hyperlink" Target="https://podminky.urs.cz/item/CS_URS_2025_01/311235131" TargetMode="External" /><Relationship Id="rId40" Type="http://schemas.openxmlformats.org/officeDocument/2006/relationships/hyperlink" Target="https://podminky.urs.cz/item/CS_URS_2025_01/311235141" TargetMode="External" /><Relationship Id="rId41" Type="http://schemas.openxmlformats.org/officeDocument/2006/relationships/hyperlink" Target="https://podminky.urs.cz/item/CS_URS_2025_01/311236331" TargetMode="External" /><Relationship Id="rId42" Type="http://schemas.openxmlformats.org/officeDocument/2006/relationships/hyperlink" Target="https://podminky.urs.cz/item/CS_URS_2025_01/311322611" TargetMode="External" /><Relationship Id="rId43" Type="http://schemas.openxmlformats.org/officeDocument/2006/relationships/hyperlink" Target="https://podminky.urs.cz/item/CS_URS_2025_01/311361821" TargetMode="External" /><Relationship Id="rId44" Type="http://schemas.openxmlformats.org/officeDocument/2006/relationships/hyperlink" Target="https://podminky.urs.cz/item/CS_URS_2025_01/317121102" TargetMode="External" /><Relationship Id="rId45" Type="http://schemas.openxmlformats.org/officeDocument/2006/relationships/hyperlink" Target="https://podminky.urs.cz/item/CS_URS_2025_01/317168012" TargetMode="External" /><Relationship Id="rId46" Type="http://schemas.openxmlformats.org/officeDocument/2006/relationships/hyperlink" Target="https://podminky.urs.cz/item/CS_URS_2025_01/317168022" TargetMode="External" /><Relationship Id="rId47" Type="http://schemas.openxmlformats.org/officeDocument/2006/relationships/hyperlink" Target="https://podminky.urs.cz/item/CS_URS_2025_01/317168051" TargetMode="External" /><Relationship Id="rId48" Type="http://schemas.openxmlformats.org/officeDocument/2006/relationships/hyperlink" Target="https://podminky.urs.cz/item/CS_URS_2025_01/317168052" TargetMode="External" /><Relationship Id="rId49" Type="http://schemas.openxmlformats.org/officeDocument/2006/relationships/hyperlink" Target="https://podminky.urs.cz/item/CS_URS_2025_01/317168053" TargetMode="External" /><Relationship Id="rId50" Type="http://schemas.openxmlformats.org/officeDocument/2006/relationships/hyperlink" Target="https://podminky.urs.cz/item/CS_URS_2025_01/317168058" TargetMode="External" /><Relationship Id="rId51" Type="http://schemas.openxmlformats.org/officeDocument/2006/relationships/hyperlink" Target="https://podminky.urs.cz/item/CS_URS_2025_01/317234410" TargetMode="External" /><Relationship Id="rId52" Type="http://schemas.openxmlformats.org/officeDocument/2006/relationships/hyperlink" Target="https://podminky.urs.cz/item/CS_URS_2025_01/317238111" TargetMode="External" /><Relationship Id="rId53" Type="http://schemas.openxmlformats.org/officeDocument/2006/relationships/hyperlink" Target="https://podminky.urs.cz/item/CS_URS_2025_01/317238121" TargetMode="External" /><Relationship Id="rId54" Type="http://schemas.openxmlformats.org/officeDocument/2006/relationships/hyperlink" Target="https://podminky.urs.cz/item/CS_URS_2025_01/317351101" TargetMode="External" /><Relationship Id="rId55" Type="http://schemas.openxmlformats.org/officeDocument/2006/relationships/hyperlink" Target="https://podminky.urs.cz/item/CS_URS_2025_01/317351102" TargetMode="External" /><Relationship Id="rId56" Type="http://schemas.openxmlformats.org/officeDocument/2006/relationships/hyperlink" Target="https://podminky.urs.cz/item/CS_URS_2025_01/317941121" TargetMode="External" /><Relationship Id="rId57" Type="http://schemas.openxmlformats.org/officeDocument/2006/relationships/hyperlink" Target="https://podminky.urs.cz/item/CS_URS_2025_01/317944321" TargetMode="External" /><Relationship Id="rId58" Type="http://schemas.openxmlformats.org/officeDocument/2006/relationships/hyperlink" Target="https://podminky.urs.cz/item/CS_URS_2025_01/317944323" TargetMode="External" /><Relationship Id="rId59" Type="http://schemas.openxmlformats.org/officeDocument/2006/relationships/hyperlink" Target="https://podminky.urs.cz/item/CS_URS_2025_01/317998111" TargetMode="External" /><Relationship Id="rId60" Type="http://schemas.openxmlformats.org/officeDocument/2006/relationships/hyperlink" Target="https://podminky.urs.cz/item/CS_URS_2025_01/317998112" TargetMode="External" /><Relationship Id="rId61" Type="http://schemas.openxmlformats.org/officeDocument/2006/relationships/hyperlink" Target="https://podminky.urs.cz/item/CS_URS_2025_01/319201321" TargetMode="External" /><Relationship Id="rId62" Type="http://schemas.openxmlformats.org/officeDocument/2006/relationships/hyperlink" Target="https://podminky.urs.cz/item/CS_URS_2025_01/319202321" TargetMode="External" /><Relationship Id="rId63" Type="http://schemas.openxmlformats.org/officeDocument/2006/relationships/hyperlink" Target="https://podminky.urs.cz/item/CS_URS_2025_01/340231025" TargetMode="External" /><Relationship Id="rId64" Type="http://schemas.openxmlformats.org/officeDocument/2006/relationships/hyperlink" Target="https://podminky.urs.cz/item/CS_URS_2025_01/340231101" TargetMode="External" /><Relationship Id="rId65" Type="http://schemas.openxmlformats.org/officeDocument/2006/relationships/hyperlink" Target="https://podminky.urs.cz/item/CS_URS_2025_01/340238212" TargetMode="External" /><Relationship Id="rId66" Type="http://schemas.openxmlformats.org/officeDocument/2006/relationships/hyperlink" Target="https://podminky.urs.cz/item/CS_URS_2025_01/340239211" TargetMode="External" /><Relationship Id="rId67" Type="http://schemas.openxmlformats.org/officeDocument/2006/relationships/hyperlink" Target="https://podminky.urs.cz/item/CS_URS_2025_01/340239212" TargetMode="External" /><Relationship Id="rId68" Type="http://schemas.openxmlformats.org/officeDocument/2006/relationships/hyperlink" Target="https://podminky.urs.cz/item/CS_URS_2025_01/342241162" TargetMode="External" /><Relationship Id="rId69" Type="http://schemas.openxmlformats.org/officeDocument/2006/relationships/hyperlink" Target="https://podminky.urs.cz/item/CS_URS_2025_01/342244201" TargetMode="External" /><Relationship Id="rId70" Type="http://schemas.openxmlformats.org/officeDocument/2006/relationships/hyperlink" Target="https://podminky.urs.cz/item/CS_URS_2025_01/342244211" TargetMode="External" /><Relationship Id="rId71" Type="http://schemas.openxmlformats.org/officeDocument/2006/relationships/hyperlink" Target="https://podminky.urs.cz/item/CS_URS_2025_01/342244221" TargetMode="External" /><Relationship Id="rId72" Type="http://schemas.openxmlformats.org/officeDocument/2006/relationships/hyperlink" Target="https://podminky.urs.cz/item/CS_URS_2025_01/342291121" TargetMode="External" /><Relationship Id="rId73" Type="http://schemas.openxmlformats.org/officeDocument/2006/relationships/hyperlink" Target="https://podminky.urs.cz/item/CS_URS_2025_01/345244222" TargetMode="External" /><Relationship Id="rId74" Type="http://schemas.openxmlformats.org/officeDocument/2006/relationships/hyperlink" Target="https://podminky.urs.cz/item/CS_URS_2025_01/345244223" TargetMode="External" /><Relationship Id="rId75" Type="http://schemas.openxmlformats.org/officeDocument/2006/relationships/hyperlink" Target="https://podminky.urs.cz/item/CS_URS_2025_01/346244381" TargetMode="External" /><Relationship Id="rId76" Type="http://schemas.openxmlformats.org/officeDocument/2006/relationships/hyperlink" Target="https://podminky.urs.cz/item/CS_URS_2025_01/346244811" TargetMode="External" /><Relationship Id="rId77" Type="http://schemas.openxmlformats.org/officeDocument/2006/relationships/hyperlink" Target="https://podminky.urs.cz/item/CS_URS_2025_01/349231811" TargetMode="External" /><Relationship Id="rId78" Type="http://schemas.openxmlformats.org/officeDocument/2006/relationships/hyperlink" Target="https://podminky.urs.cz/item/CS_URS_2025_01/349231821" TargetMode="External" /><Relationship Id="rId79" Type="http://schemas.openxmlformats.org/officeDocument/2006/relationships/hyperlink" Target="https://podminky.urs.cz/item/CS_URS_2025_01/411121232" TargetMode="External" /><Relationship Id="rId80" Type="http://schemas.openxmlformats.org/officeDocument/2006/relationships/hyperlink" Target="https://podminky.urs.cz/item/CS_URS_2025_01/411239211" TargetMode="External" /><Relationship Id="rId81" Type="http://schemas.openxmlformats.org/officeDocument/2006/relationships/hyperlink" Target="https://podminky.urs.cz/item/CS_URS_2025_01/411244262" TargetMode="External" /><Relationship Id="rId82" Type="http://schemas.openxmlformats.org/officeDocument/2006/relationships/hyperlink" Target="https://podminky.urs.cz/item/CS_URS_2025_01/411321414" TargetMode="External" /><Relationship Id="rId83" Type="http://schemas.openxmlformats.org/officeDocument/2006/relationships/hyperlink" Target="https://podminky.urs.cz/item/CS_URS_2025_01/411321616" TargetMode="External" /><Relationship Id="rId84" Type="http://schemas.openxmlformats.org/officeDocument/2006/relationships/hyperlink" Target="https://podminky.urs.cz/item/CS_URS_2025_01/411351011" TargetMode="External" /><Relationship Id="rId85" Type="http://schemas.openxmlformats.org/officeDocument/2006/relationships/hyperlink" Target="https://podminky.urs.cz/item/CS_URS_2025_01/411351012" TargetMode="External" /><Relationship Id="rId86" Type="http://schemas.openxmlformats.org/officeDocument/2006/relationships/hyperlink" Target="https://podminky.urs.cz/item/CS_URS_2025_01/411354311" TargetMode="External" /><Relationship Id="rId87" Type="http://schemas.openxmlformats.org/officeDocument/2006/relationships/hyperlink" Target="https://podminky.urs.cz/item/CS_URS_2025_01/411354312" TargetMode="External" /><Relationship Id="rId88" Type="http://schemas.openxmlformats.org/officeDocument/2006/relationships/hyperlink" Target="https://podminky.urs.cz/item/CS_URS_2025_01/411354313" TargetMode="External" /><Relationship Id="rId89" Type="http://schemas.openxmlformats.org/officeDocument/2006/relationships/hyperlink" Target="https://podminky.urs.cz/item/CS_URS_2025_01/411354314" TargetMode="External" /><Relationship Id="rId90" Type="http://schemas.openxmlformats.org/officeDocument/2006/relationships/hyperlink" Target="https://podminky.urs.cz/item/CS_URS_2025_01/411361821" TargetMode="External" /><Relationship Id="rId91" Type="http://schemas.openxmlformats.org/officeDocument/2006/relationships/hyperlink" Target="https://podminky.urs.cz/item/CS_URS_2025_01/413231221" TargetMode="External" /><Relationship Id="rId92" Type="http://schemas.openxmlformats.org/officeDocument/2006/relationships/hyperlink" Target="https://podminky.urs.cz/item/CS_URS_2025_01/413232211" TargetMode="External" /><Relationship Id="rId93" Type="http://schemas.openxmlformats.org/officeDocument/2006/relationships/hyperlink" Target="https://podminky.urs.cz/item/CS_URS_2025_01/413232221" TargetMode="External" /><Relationship Id="rId94" Type="http://schemas.openxmlformats.org/officeDocument/2006/relationships/hyperlink" Target="https://podminky.urs.cz/item/CS_URS_2025_01/413941121" TargetMode="External" /><Relationship Id="rId95" Type="http://schemas.openxmlformats.org/officeDocument/2006/relationships/hyperlink" Target="https://podminky.urs.cz/item/CS_URS_2025_01/413941125" TargetMode="External" /><Relationship Id="rId96" Type="http://schemas.openxmlformats.org/officeDocument/2006/relationships/hyperlink" Target="https://podminky.urs.cz/item/CS_URS_2025_01/413941131" TargetMode="External" /><Relationship Id="rId97" Type="http://schemas.openxmlformats.org/officeDocument/2006/relationships/hyperlink" Target="https://podminky.urs.cz/item/CS_URS_2025_01/417351115" TargetMode="External" /><Relationship Id="rId98" Type="http://schemas.openxmlformats.org/officeDocument/2006/relationships/hyperlink" Target="https://podminky.urs.cz/item/CS_URS_2025_01/417351116" TargetMode="External" /><Relationship Id="rId99" Type="http://schemas.openxmlformats.org/officeDocument/2006/relationships/hyperlink" Target="https://podminky.urs.cz/item/CS_URS_2025_01/430321515" TargetMode="External" /><Relationship Id="rId100" Type="http://schemas.openxmlformats.org/officeDocument/2006/relationships/hyperlink" Target="https://podminky.urs.cz/item/CS_URS_2025_01/430361821" TargetMode="External" /><Relationship Id="rId101" Type="http://schemas.openxmlformats.org/officeDocument/2006/relationships/hyperlink" Target="https://podminky.urs.cz/item/CS_URS_2025_01/430362021" TargetMode="External" /><Relationship Id="rId102" Type="http://schemas.openxmlformats.org/officeDocument/2006/relationships/hyperlink" Target="https://podminky.urs.cz/item/CS_URS_2025_01/431351121" TargetMode="External" /><Relationship Id="rId103" Type="http://schemas.openxmlformats.org/officeDocument/2006/relationships/hyperlink" Target="https://podminky.urs.cz/item/CS_URS_2025_01/431351122" TargetMode="External" /><Relationship Id="rId104" Type="http://schemas.openxmlformats.org/officeDocument/2006/relationships/hyperlink" Target="https://podminky.urs.cz/item/CS_URS_2025_01/434191433" TargetMode="External" /><Relationship Id="rId105" Type="http://schemas.openxmlformats.org/officeDocument/2006/relationships/hyperlink" Target="https://podminky.urs.cz/item/CS_URS_2025_01/434191452" TargetMode="External" /><Relationship Id="rId106" Type="http://schemas.openxmlformats.org/officeDocument/2006/relationships/hyperlink" Target="https://podminky.urs.cz/item/CS_URS_2025_01/434311115" TargetMode="External" /><Relationship Id="rId107" Type="http://schemas.openxmlformats.org/officeDocument/2006/relationships/hyperlink" Target="https://podminky.urs.cz/item/CS_URS_2025_01/434351141" TargetMode="External" /><Relationship Id="rId108" Type="http://schemas.openxmlformats.org/officeDocument/2006/relationships/hyperlink" Target="https://podminky.urs.cz/item/CS_URS_2025_01/434351142" TargetMode="External" /><Relationship Id="rId109" Type="http://schemas.openxmlformats.org/officeDocument/2006/relationships/hyperlink" Target="https://podminky.urs.cz/item/CS_URS_2025_01/436234216" TargetMode="External" /><Relationship Id="rId110" Type="http://schemas.openxmlformats.org/officeDocument/2006/relationships/hyperlink" Target="https://podminky.urs.cz/item/CS_URS_2025_01/564871011" TargetMode="External" /><Relationship Id="rId111" Type="http://schemas.openxmlformats.org/officeDocument/2006/relationships/hyperlink" Target="https://podminky.urs.cz/item/CS_URS_2025_01/594111112" TargetMode="External" /><Relationship Id="rId112" Type="http://schemas.openxmlformats.org/officeDocument/2006/relationships/hyperlink" Target="https://podminky.urs.cz/item/CS_URS_2025_01/599632111" TargetMode="External" /><Relationship Id="rId113" Type="http://schemas.openxmlformats.org/officeDocument/2006/relationships/hyperlink" Target="https://podminky.urs.cz/item/CS_URS_2025_01/998223011" TargetMode="External" /><Relationship Id="rId114" Type="http://schemas.openxmlformats.org/officeDocument/2006/relationships/hyperlink" Target="https://podminky.urs.cz/item/CS_URS_2025_01/611135101" TargetMode="External" /><Relationship Id="rId115" Type="http://schemas.openxmlformats.org/officeDocument/2006/relationships/hyperlink" Target="https://podminky.urs.cz/item/CS_URS_2025_01/611311132" TargetMode="External" /><Relationship Id="rId116" Type="http://schemas.openxmlformats.org/officeDocument/2006/relationships/hyperlink" Target="https://podminky.urs.cz/item/CS_URS_2025_01/611311133" TargetMode="External" /><Relationship Id="rId117" Type="http://schemas.openxmlformats.org/officeDocument/2006/relationships/hyperlink" Target="https://podminky.urs.cz/item/CS_URS_2025_01/611311135" TargetMode="External" /><Relationship Id="rId118" Type="http://schemas.openxmlformats.org/officeDocument/2006/relationships/hyperlink" Target="https://podminky.urs.cz/item/CS_URS_2025_01/611311143" TargetMode="External" /><Relationship Id="rId119" Type="http://schemas.openxmlformats.org/officeDocument/2006/relationships/hyperlink" Target="https://podminky.urs.cz/item/CS_URS_2025_01/611311145" TargetMode="External" /><Relationship Id="rId120" Type="http://schemas.openxmlformats.org/officeDocument/2006/relationships/hyperlink" Target="https://podminky.urs.cz/item/CS_URS_2025_01/611311191" TargetMode="External" /><Relationship Id="rId121" Type="http://schemas.openxmlformats.org/officeDocument/2006/relationships/hyperlink" Target="https://podminky.urs.cz/item/CS_URS_2025_01/611315223" TargetMode="External" /><Relationship Id="rId122" Type="http://schemas.openxmlformats.org/officeDocument/2006/relationships/hyperlink" Target="https://podminky.urs.cz/item/CS_URS_2025_01/611315225" TargetMode="External" /><Relationship Id="rId123" Type="http://schemas.openxmlformats.org/officeDocument/2006/relationships/hyperlink" Target="https://podminky.urs.cz/item/CS_URS_2025_01/611315411" TargetMode="External" /><Relationship Id="rId124" Type="http://schemas.openxmlformats.org/officeDocument/2006/relationships/hyperlink" Target="https://podminky.urs.cz/item/CS_URS_2025_01/611315412" TargetMode="External" /><Relationship Id="rId125" Type="http://schemas.openxmlformats.org/officeDocument/2006/relationships/hyperlink" Target="https://podminky.urs.cz/item/CS_URS_2025_01/611315413" TargetMode="External" /><Relationship Id="rId126" Type="http://schemas.openxmlformats.org/officeDocument/2006/relationships/hyperlink" Target="https://podminky.urs.cz/item/CS_URS_2025_01/611315416" TargetMode="External" /><Relationship Id="rId127" Type="http://schemas.openxmlformats.org/officeDocument/2006/relationships/hyperlink" Target="https://podminky.urs.cz/item/CS_URS_2025_01/611315417" TargetMode="External" /><Relationship Id="rId128" Type="http://schemas.openxmlformats.org/officeDocument/2006/relationships/hyperlink" Target="https://podminky.urs.cz/item/CS_URS_2025_01/611315418" TargetMode="External" /><Relationship Id="rId129" Type="http://schemas.openxmlformats.org/officeDocument/2006/relationships/hyperlink" Target="https://podminky.urs.cz/item/CS_URS_2025_01/612311121" TargetMode="External" /><Relationship Id="rId130" Type="http://schemas.openxmlformats.org/officeDocument/2006/relationships/hyperlink" Target="https://podminky.urs.cz/item/CS_URS_2025_01/612311141" TargetMode="External" /><Relationship Id="rId131" Type="http://schemas.openxmlformats.org/officeDocument/2006/relationships/hyperlink" Target="https://podminky.urs.cz/item/CS_URS_2025_01/612311191" TargetMode="External" /><Relationship Id="rId132" Type="http://schemas.openxmlformats.org/officeDocument/2006/relationships/hyperlink" Target="https://podminky.urs.cz/item/CS_URS_2025_01/612315122" TargetMode="External" /><Relationship Id="rId133" Type="http://schemas.openxmlformats.org/officeDocument/2006/relationships/hyperlink" Target="https://podminky.urs.cz/item/CS_URS_2025_01/612315215" TargetMode="External" /><Relationship Id="rId134" Type="http://schemas.openxmlformats.org/officeDocument/2006/relationships/hyperlink" Target="https://podminky.urs.cz/item/CS_URS_2025_01/612315223" TargetMode="External" /><Relationship Id="rId135" Type="http://schemas.openxmlformats.org/officeDocument/2006/relationships/hyperlink" Target="https://podminky.urs.cz/item/CS_URS_2025_01/612315225" TargetMode="External" /><Relationship Id="rId136" Type="http://schemas.openxmlformats.org/officeDocument/2006/relationships/hyperlink" Target="https://podminky.urs.cz/item/CS_URS_2025_01/612315302" TargetMode="External" /><Relationship Id="rId137" Type="http://schemas.openxmlformats.org/officeDocument/2006/relationships/hyperlink" Target="https://podminky.urs.cz/item/CS_URS_2025_01/612315411" TargetMode="External" /><Relationship Id="rId138" Type="http://schemas.openxmlformats.org/officeDocument/2006/relationships/hyperlink" Target="https://podminky.urs.cz/item/CS_URS_2025_01/612315412" TargetMode="External" /><Relationship Id="rId139" Type="http://schemas.openxmlformats.org/officeDocument/2006/relationships/hyperlink" Target="https://podminky.urs.cz/item/CS_URS_2025_01/612315413" TargetMode="External" /><Relationship Id="rId140" Type="http://schemas.openxmlformats.org/officeDocument/2006/relationships/hyperlink" Target="https://podminky.urs.cz/item/CS_URS_2025_01/612315416" TargetMode="External" /><Relationship Id="rId141" Type="http://schemas.openxmlformats.org/officeDocument/2006/relationships/hyperlink" Target="https://podminky.urs.cz/item/CS_URS_2025_01/612315417" TargetMode="External" /><Relationship Id="rId142" Type="http://schemas.openxmlformats.org/officeDocument/2006/relationships/hyperlink" Target="https://podminky.urs.cz/item/CS_URS_2025_01/612315418" TargetMode="External" /><Relationship Id="rId143" Type="http://schemas.openxmlformats.org/officeDocument/2006/relationships/hyperlink" Target="https://podminky.urs.cz/item/CS_URS_2025_01/612335413" TargetMode="External" /><Relationship Id="rId144" Type="http://schemas.openxmlformats.org/officeDocument/2006/relationships/hyperlink" Target="https://podminky.urs.cz/item/CS_URS_2025_01/615142002" TargetMode="External" /><Relationship Id="rId145" Type="http://schemas.openxmlformats.org/officeDocument/2006/relationships/hyperlink" Target="https://podminky.urs.cz/item/CS_URS_2025_01/617311121" TargetMode="External" /><Relationship Id="rId146" Type="http://schemas.openxmlformats.org/officeDocument/2006/relationships/hyperlink" Target="https://podminky.urs.cz/item/CS_URS_2025_01/619991005" TargetMode="External" /><Relationship Id="rId147" Type="http://schemas.openxmlformats.org/officeDocument/2006/relationships/hyperlink" Target="https://podminky.urs.cz/item/CS_URS_2025_01/619991011" TargetMode="External" /><Relationship Id="rId148" Type="http://schemas.openxmlformats.org/officeDocument/2006/relationships/hyperlink" Target="https://podminky.urs.cz/item/CS_URS_2025_01/619996117" TargetMode="External" /><Relationship Id="rId149" Type="http://schemas.openxmlformats.org/officeDocument/2006/relationships/hyperlink" Target="https://podminky.urs.cz/item/CS_URS_2025_01/619996147" TargetMode="External" /><Relationship Id="rId150" Type="http://schemas.openxmlformats.org/officeDocument/2006/relationships/hyperlink" Target="https://podminky.urs.cz/item/CS_URS_2025_01/622135001" TargetMode="External" /><Relationship Id="rId151" Type="http://schemas.openxmlformats.org/officeDocument/2006/relationships/hyperlink" Target="https://podminky.urs.cz/item/CS_URS_2025_01/622135091" TargetMode="External" /><Relationship Id="rId152" Type="http://schemas.openxmlformats.org/officeDocument/2006/relationships/hyperlink" Target="https://podminky.urs.cz/item/CS_URS_2025_01/622311141" TargetMode="External" /><Relationship Id="rId153" Type="http://schemas.openxmlformats.org/officeDocument/2006/relationships/hyperlink" Target="https://podminky.urs.cz/item/CS_URS_2025_01/622321141" TargetMode="External" /><Relationship Id="rId154" Type="http://schemas.openxmlformats.org/officeDocument/2006/relationships/hyperlink" Target="https://podminky.urs.cz/item/CS_URS_2025_01/622325257" TargetMode="External" /><Relationship Id="rId155" Type="http://schemas.openxmlformats.org/officeDocument/2006/relationships/hyperlink" Target="https://podminky.urs.cz/item/CS_URS_2025_01/623645001" TargetMode="External" /><Relationship Id="rId156" Type="http://schemas.openxmlformats.org/officeDocument/2006/relationships/hyperlink" Target="https://podminky.urs.cz/item/CS_URS_2025_01/629135102" TargetMode="External" /><Relationship Id="rId157" Type="http://schemas.openxmlformats.org/officeDocument/2006/relationships/hyperlink" Target="https://podminky.urs.cz/item/CS_URS_2025_01/629991011" TargetMode="External" /><Relationship Id="rId158" Type="http://schemas.openxmlformats.org/officeDocument/2006/relationships/hyperlink" Target="https://podminky.urs.cz/item/CS_URS_2025_01/629995219" TargetMode="External" /><Relationship Id="rId159" Type="http://schemas.openxmlformats.org/officeDocument/2006/relationships/hyperlink" Target="https://podminky.urs.cz/item/CS_URS_2025_01/631311114" TargetMode="External" /><Relationship Id="rId160" Type="http://schemas.openxmlformats.org/officeDocument/2006/relationships/hyperlink" Target="https://podminky.urs.cz/item/CS_URS_2025_01/631311115" TargetMode="External" /><Relationship Id="rId161" Type="http://schemas.openxmlformats.org/officeDocument/2006/relationships/hyperlink" Target="https://podminky.urs.cz/item/CS_URS_2025_01/631311116" TargetMode="External" /><Relationship Id="rId162" Type="http://schemas.openxmlformats.org/officeDocument/2006/relationships/hyperlink" Target="https://podminky.urs.cz/item/CS_URS_2025_01/631311121" TargetMode="External" /><Relationship Id="rId163" Type="http://schemas.openxmlformats.org/officeDocument/2006/relationships/hyperlink" Target="https://podminky.urs.cz/item/CS_URS_2025_01/631311125" TargetMode="External" /><Relationship Id="rId164" Type="http://schemas.openxmlformats.org/officeDocument/2006/relationships/hyperlink" Target="https://podminky.urs.cz/item/CS_URS_2025_01/631311136" TargetMode="External" /><Relationship Id="rId165" Type="http://schemas.openxmlformats.org/officeDocument/2006/relationships/hyperlink" Target="https://podminky.urs.cz/item/CS_URS_2025_01/631312121" TargetMode="External" /><Relationship Id="rId166" Type="http://schemas.openxmlformats.org/officeDocument/2006/relationships/hyperlink" Target="https://podminky.urs.cz/item/CS_URS_2025_01/631312131" TargetMode="External" /><Relationship Id="rId167" Type="http://schemas.openxmlformats.org/officeDocument/2006/relationships/hyperlink" Target="https://podminky.urs.cz/item/CS_URS_2025_01/631319171" TargetMode="External" /><Relationship Id="rId168" Type="http://schemas.openxmlformats.org/officeDocument/2006/relationships/hyperlink" Target="https://podminky.urs.cz/item/CS_URS_2025_01/631319173" TargetMode="External" /><Relationship Id="rId169" Type="http://schemas.openxmlformats.org/officeDocument/2006/relationships/hyperlink" Target="https://podminky.urs.cz/item/CS_URS_2025_01/631319175" TargetMode="External" /><Relationship Id="rId170" Type="http://schemas.openxmlformats.org/officeDocument/2006/relationships/hyperlink" Target="https://podminky.urs.cz/item/CS_URS_2025_01/631351101" TargetMode="External" /><Relationship Id="rId171" Type="http://schemas.openxmlformats.org/officeDocument/2006/relationships/hyperlink" Target="https://podminky.urs.cz/item/CS_URS_2025_01/631351102" TargetMode="External" /><Relationship Id="rId172" Type="http://schemas.openxmlformats.org/officeDocument/2006/relationships/hyperlink" Target="https://podminky.urs.cz/item/CS_URS_2025_01/632450122" TargetMode="External" /><Relationship Id="rId173" Type="http://schemas.openxmlformats.org/officeDocument/2006/relationships/hyperlink" Target="https://podminky.urs.cz/item/CS_URS_2025_01/632450124" TargetMode="External" /><Relationship Id="rId174" Type="http://schemas.openxmlformats.org/officeDocument/2006/relationships/hyperlink" Target="https://podminky.urs.cz/item/CS_URS_2025_01/632450134" TargetMode="External" /><Relationship Id="rId175" Type="http://schemas.openxmlformats.org/officeDocument/2006/relationships/hyperlink" Target="https://podminky.urs.cz/item/CS_URS_2025_01/632451637" TargetMode="External" /><Relationship Id="rId176" Type="http://schemas.openxmlformats.org/officeDocument/2006/relationships/hyperlink" Target="https://podminky.urs.cz/item/CS_URS_2025_01/632452431" TargetMode="External" /><Relationship Id="rId177" Type="http://schemas.openxmlformats.org/officeDocument/2006/relationships/hyperlink" Target="https://podminky.urs.cz/item/CS_URS_2025_01/632481213" TargetMode="External" /><Relationship Id="rId178" Type="http://schemas.openxmlformats.org/officeDocument/2006/relationships/hyperlink" Target="https://podminky.urs.cz/item/CS_URS_2025_01/632481215" TargetMode="External" /><Relationship Id="rId179" Type="http://schemas.openxmlformats.org/officeDocument/2006/relationships/hyperlink" Target="https://podminky.urs.cz/item/CS_URS_2025_01/632902111" TargetMode="External" /><Relationship Id="rId180" Type="http://schemas.openxmlformats.org/officeDocument/2006/relationships/hyperlink" Target="https://podminky.urs.cz/item/CS_URS_2025_01/632902221" TargetMode="External" /><Relationship Id="rId181" Type="http://schemas.openxmlformats.org/officeDocument/2006/relationships/hyperlink" Target="https://podminky.urs.cz/item/CS_URS_2025_01/635111215" TargetMode="External" /><Relationship Id="rId182" Type="http://schemas.openxmlformats.org/officeDocument/2006/relationships/hyperlink" Target="https://podminky.urs.cz/item/CS_URS_2025_01/635211421" TargetMode="External" /><Relationship Id="rId183" Type="http://schemas.openxmlformats.org/officeDocument/2006/relationships/hyperlink" Target="https://podminky.urs.cz/item/CS_URS_2025_01/635221421" TargetMode="External" /><Relationship Id="rId184" Type="http://schemas.openxmlformats.org/officeDocument/2006/relationships/hyperlink" Target="https://podminky.urs.cz/item/CS_URS_2025_01/637211134" TargetMode="External" /><Relationship Id="rId185" Type="http://schemas.openxmlformats.org/officeDocument/2006/relationships/hyperlink" Target="https://podminky.urs.cz/item/CS_URS_2025_01/637311131" TargetMode="External" /><Relationship Id="rId186" Type="http://schemas.openxmlformats.org/officeDocument/2006/relationships/hyperlink" Target="https://podminky.urs.cz/item/CS_URS_2025_01/642942111" TargetMode="External" /><Relationship Id="rId187" Type="http://schemas.openxmlformats.org/officeDocument/2006/relationships/hyperlink" Target="https://podminky.urs.cz/item/CS_URS_2025_01/642944121" TargetMode="External" /><Relationship Id="rId188" Type="http://schemas.openxmlformats.org/officeDocument/2006/relationships/hyperlink" Target="https://podminky.urs.cz/item/CS_URS_2025_01/642944221" TargetMode="External" /><Relationship Id="rId189" Type="http://schemas.openxmlformats.org/officeDocument/2006/relationships/hyperlink" Target="https://podminky.urs.cz/item/CS_URS_2025_01/943111111" TargetMode="External" /><Relationship Id="rId190" Type="http://schemas.openxmlformats.org/officeDocument/2006/relationships/hyperlink" Target="https://podminky.urs.cz/item/CS_URS_2025_01/943111211" TargetMode="External" /><Relationship Id="rId191" Type="http://schemas.openxmlformats.org/officeDocument/2006/relationships/hyperlink" Target="https://podminky.urs.cz/item/CS_URS_2025_01/943111811" TargetMode="External" /><Relationship Id="rId192" Type="http://schemas.openxmlformats.org/officeDocument/2006/relationships/hyperlink" Target="https://podminky.urs.cz/item/CS_URS_2025_01/943211111" TargetMode="External" /><Relationship Id="rId193" Type="http://schemas.openxmlformats.org/officeDocument/2006/relationships/hyperlink" Target="https://podminky.urs.cz/item/CS_URS_2025_01/943211211" TargetMode="External" /><Relationship Id="rId194" Type="http://schemas.openxmlformats.org/officeDocument/2006/relationships/hyperlink" Target="https://podminky.urs.cz/item/CS_URS_2025_01/943211811" TargetMode="External" /><Relationship Id="rId195" Type="http://schemas.openxmlformats.org/officeDocument/2006/relationships/hyperlink" Target="https://podminky.urs.cz/item/CS_URS_2025_01/946113115" TargetMode="External" /><Relationship Id="rId196" Type="http://schemas.openxmlformats.org/officeDocument/2006/relationships/hyperlink" Target="https://podminky.urs.cz/item/CS_URS_2025_01/946113215" TargetMode="External" /><Relationship Id="rId197" Type="http://schemas.openxmlformats.org/officeDocument/2006/relationships/hyperlink" Target="https://podminky.urs.cz/item/CS_URS_2025_01/946113815" TargetMode="External" /><Relationship Id="rId198" Type="http://schemas.openxmlformats.org/officeDocument/2006/relationships/hyperlink" Target="https://podminky.urs.cz/item/CS_URS_2025_01/949111122" TargetMode="External" /><Relationship Id="rId199" Type="http://schemas.openxmlformats.org/officeDocument/2006/relationships/hyperlink" Target="https://podminky.urs.cz/item/CS_URS_2025_01/949111222" TargetMode="External" /><Relationship Id="rId200" Type="http://schemas.openxmlformats.org/officeDocument/2006/relationships/hyperlink" Target="https://podminky.urs.cz/item/CS_URS_2025_01/949111822" TargetMode="External" /><Relationship Id="rId201" Type="http://schemas.openxmlformats.org/officeDocument/2006/relationships/hyperlink" Target="https://podminky.urs.cz/item/CS_URS_2025_01/943221111" TargetMode="External" /><Relationship Id="rId202" Type="http://schemas.openxmlformats.org/officeDocument/2006/relationships/hyperlink" Target="https://podminky.urs.cz/item/CS_URS_2025_01/943221211" TargetMode="External" /><Relationship Id="rId203" Type="http://schemas.openxmlformats.org/officeDocument/2006/relationships/hyperlink" Target="https://podminky.urs.cz/item/CS_URS_2025_01/943221811" TargetMode="External" /><Relationship Id="rId204" Type="http://schemas.openxmlformats.org/officeDocument/2006/relationships/hyperlink" Target="https://podminky.urs.cz/item/CS_URS_2025_01/949101111" TargetMode="External" /><Relationship Id="rId205" Type="http://schemas.openxmlformats.org/officeDocument/2006/relationships/hyperlink" Target="https://podminky.urs.cz/item/CS_URS_2025_01/949101112" TargetMode="External" /><Relationship Id="rId206" Type="http://schemas.openxmlformats.org/officeDocument/2006/relationships/hyperlink" Target="https://podminky.urs.cz/item/CS_URS_2025_01/949111121" TargetMode="External" /><Relationship Id="rId207" Type="http://schemas.openxmlformats.org/officeDocument/2006/relationships/hyperlink" Target="https://podminky.urs.cz/item/CS_URS_2025_01/949111221" TargetMode="External" /><Relationship Id="rId208" Type="http://schemas.openxmlformats.org/officeDocument/2006/relationships/hyperlink" Target="https://podminky.urs.cz/item/CS_URS_2025_01/949111821" TargetMode="External" /><Relationship Id="rId209" Type="http://schemas.openxmlformats.org/officeDocument/2006/relationships/hyperlink" Target="https://podminky.urs.cz/item/CS_URS_2025_01/949211111" TargetMode="External" /><Relationship Id="rId210" Type="http://schemas.openxmlformats.org/officeDocument/2006/relationships/hyperlink" Target="https://podminky.urs.cz/item/CS_URS_2025_01/949211211" TargetMode="External" /><Relationship Id="rId211" Type="http://schemas.openxmlformats.org/officeDocument/2006/relationships/hyperlink" Target="https://podminky.urs.cz/item/CS_URS_2025_01/949211811" TargetMode="External" /><Relationship Id="rId212" Type="http://schemas.openxmlformats.org/officeDocument/2006/relationships/hyperlink" Target="https://podminky.urs.cz/item/CS_URS_2025_01/949311111" TargetMode="External" /><Relationship Id="rId213" Type="http://schemas.openxmlformats.org/officeDocument/2006/relationships/hyperlink" Target="https://podminky.urs.cz/item/CS_URS_2025_01/949311211" TargetMode="External" /><Relationship Id="rId214" Type="http://schemas.openxmlformats.org/officeDocument/2006/relationships/hyperlink" Target="https://podminky.urs.cz/item/CS_URS_2025_01/949311811" TargetMode="External" /><Relationship Id="rId215" Type="http://schemas.openxmlformats.org/officeDocument/2006/relationships/hyperlink" Target="https://podminky.urs.cz/item/CS_URS_2025_01/949321112" TargetMode="External" /><Relationship Id="rId216" Type="http://schemas.openxmlformats.org/officeDocument/2006/relationships/hyperlink" Target="https://podminky.urs.cz/item/CS_URS_2025_01/949321212" TargetMode="External" /><Relationship Id="rId217" Type="http://schemas.openxmlformats.org/officeDocument/2006/relationships/hyperlink" Target="https://podminky.urs.cz/item/CS_URS_2025_01/949321812" TargetMode="External" /><Relationship Id="rId218" Type="http://schemas.openxmlformats.org/officeDocument/2006/relationships/hyperlink" Target="https://podminky.urs.cz/item/CS_URS_2025_01/993111111" TargetMode="External" /><Relationship Id="rId219" Type="http://schemas.openxmlformats.org/officeDocument/2006/relationships/hyperlink" Target="https://podminky.urs.cz/item/CS_URS_2025_01/993111119" TargetMode="External" /><Relationship Id="rId220" Type="http://schemas.openxmlformats.org/officeDocument/2006/relationships/hyperlink" Target="https://podminky.urs.cz/item/CS_URS_2025_01/993121111" TargetMode="External" /><Relationship Id="rId221" Type="http://schemas.openxmlformats.org/officeDocument/2006/relationships/hyperlink" Target="https://podminky.urs.cz/item/CS_URS_2025_01/993121119" TargetMode="External" /><Relationship Id="rId222" Type="http://schemas.openxmlformats.org/officeDocument/2006/relationships/hyperlink" Target="https://podminky.urs.cz/item/CS_URS_2025_01/952901111" TargetMode="External" /><Relationship Id="rId223" Type="http://schemas.openxmlformats.org/officeDocument/2006/relationships/hyperlink" Target="https://podminky.urs.cz/item/CS_URS_2025_01/952901114" TargetMode="External" /><Relationship Id="rId224" Type="http://schemas.openxmlformats.org/officeDocument/2006/relationships/hyperlink" Target="https://podminky.urs.cz/item/CS_URS_2025_01/952902121" TargetMode="External" /><Relationship Id="rId225" Type="http://schemas.openxmlformats.org/officeDocument/2006/relationships/hyperlink" Target="https://podminky.urs.cz/item/CS_URS_2025_01/953941110" TargetMode="External" /><Relationship Id="rId226" Type="http://schemas.openxmlformats.org/officeDocument/2006/relationships/hyperlink" Target="https://podminky.urs.cz/item/CS_URS_2025_01/953942421" TargetMode="External" /><Relationship Id="rId227" Type="http://schemas.openxmlformats.org/officeDocument/2006/relationships/hyperlink" Target="https://podminky.urs.cz/item/CS_URS_2025_01/953943211" TargetMode="External" /><Relationship Id="rId228" Type="http://schemas.openxmlformats.org/officeDocument/2006/relationships/hyperlink" Target="https://podminky.urs.cz/item/CS_URS_2025_01/953962113" TargetMode="External" /><Relationship Id="rId229" Type="http://schemas.openxmlformats.org/officeDocument/2006/relationships/hyperlink" Target="https://podminky.urs.cz/item/CS_URS_2025_01/953965124" TargetMode="External" /><Relationship Id="rId230" Type="http://schemas.openxmlformats.org/officeDocument/2006/relationships/hyperlink" Target="https://podminky.urs.cz/item/CS_URS_2025_01/953993321" TargetMode="External" /><Relationship Id="rId231" Type="http://schemas.openxmlformats.org/officeDocument/2006/relationships/hyperlink" Target="https://podminky.urs.cz/item/CS_URS_2025_01/961044111" TargetMode="External" /><Relationship Id="rId232" Type="http://schemas.openxmlformats.org/officeDocument/2006/relationships/hyperlink" Target="https://podminky.urs.cz/item/CS_URS_2025_01/962023391" TargetMode="External" /><Relationship Id="rId233" Type="http://schemas.openxmlformats.org/officeDocument/2006/relationships/hyperlink" Target="https://podminky.urs.cz/item/CS_URS_2025_01/962031132" TargetMode="External" /><Relationship Id="rId234" Type="http://schemas.openxmlformats.org/officeDocument/2006/relationships/hyperlink" Target="https://podminky.urs.cz/item/CS_URS_2025_01/962031133" TargetMode="External" /><Relationship Id="rId235" Type="http://schemas.openxmlformats.org/officeDocument/2006/relationships/hyperlink" Target="https://podminky.urs.cz/item/CS_URS_2025_01/962032230" TargetMode="External" /><Relationship Id="rId236" Type="http://schemas.openxmlformats.org/officeDocument/2006/relationships/hyperlink" Target="https://podminky.urs.cz/item/CS_URS_2025_01/962032231" TargetMode="External" /><Relationship Id="rId237" Type="http://schemas.openxmlformats.org/officeDocument/2006/relationships/hyperlink" Target="https://podminky.urs.cz/item/CS_URS_2025_01/962032241" TargetMode="External" /><Relationship Id="rId238" Type="http://schemas.openxmlformats.org/officeDocument/2006/relationships/hyperlink" Target="https://podminky.urs.cz/item/CS_URS_2025_01/962032254" TargetMode="External" /><Relationship Id="rId239" Type="http://schemas.openxmlformats.org/officeDocument/2006/relationships/hyperlink" Target="https://podminky.urs.cz/item/CS_URS_2025_01/962032631" TargetMode="External" /><Relationship Id="rId240" Type="http://schemas.openxmlformats.org/officeDocument/2006/relationships/hyperlink" Target="https://podminky.urs.cz/item/CS_URS_2025_01/962042320" TargetMode="External" /><Relationship Id="rId241" Type="http://schemas.openxmlformats.org/officeDocument/2006/relationships/hyperlink" Target="https://podminky.urs.cz/item/CS_URS_2025_01/962052211" TargetMode="External" /><Relationship Id="rId242" Type="http://schemas.openxmlformats.org/officeDocument/2006/relationships/hyperlink" Target="https://podminky.urs.cz/item/CS_URS_2025_01/962081131" TargetMode="External" /><Relationship Id="rId243" Type="http://schemas.openxmlformats.org/officeDocument/2006/relationships/hyperlink" Target="https://podminky.urs.cz/item/CS_URS_2025_01/962086110" TargetMode="External" /><Relationship Id="rId244" Type="http://schemas.openxmlformats.org/officeDocument/2006/relationships/hyperlink" Target="https://podminky.urs.cz/item/CS_URS_2025_01/963012510" TargetMode="External" /><Relationship Id="rId245" Type="http://schemas.openxmlformats.org/officeDocument/2006/relationships/hyperlink" Target="https://podminky.urs.cz/item/CS_URS_2025_01/963023612" TargetMode="External" /><Relationship Id="rId246" Type="http://schemas.openxmlformats.org/officeDocument/2006/relationships/hyperlink" Target="https://podminky.urs.cz/item/CS_URS_2025_01/963031432" TargetMode="External" /><Relationship Id="rId247" Type="http://schemas.openxmlformats.org/officeDocument/2006/relationships/hyperlink" Target="https://podminky.urs.cz/item/CS_URS_2025_01/963051110" TargetMode="External" /><Relationship Id="rId248" Type="http://schemas.openxmlformats.org/officeDocument/2006/relationships/hyperlink" Target="https://podminky.urs.cz/item/CS_URS_2025_01/963051113" TargetMode="External" /><Relationship Id="rId249" Type="http://schemas.openxmlformats.org/officeDocument/2006/relationships/hyperlink" Target="https://podminky.urs.cz/item/CS_URS_2025_01/963051213" TargetMode="External" /><Relationship Id="rId250" Type="http://schemas.openxmlformats.org/officeDocument/2006/relationships/hyperlink" Target="https://podminky.urs.cz/item/CS_URS_2025_01/963053935" TargetMode="External" /><Relationship Id="rId251" Type="http://schemas.openxmlformats.org/officeDocument/2006/relationships/hyperlink" Target="https://podminky.urs.cz/item/CS_URS_2025_01/964061321" TargetMode="External" /><Relationship Id="rId252" Type="http://schemas.openxmlformats.org/officeDocument/2006/relationships/hyperlink" Target="https://podminky.urs.cz/item/CS_URS_2025_01/964061331" TargetMode="External" /><Relationship Id="rId253" Type="http://schemas.openxmlformats.org/officeDocument/2006/relationships/hyperlink" Target="https://podminky.urs.cz/item/CS_URS_2025_01/964072321" TargetMode="External" /><Relationship Id="rId254" Type="http://schemas.openxmlformats.org/officeDocument/2006/relationships/hyperlink" Target="https://podminky.urs.cz/item/CS_URS_2025_01/964072331" TargetMode="External" /><Relationship Id="rId255" Type="http://schemas.openxmlformats.org/officeDocument/2006/relationships/hyperlink" Target="https://podminky.urs.cz/item/CS_URS_2025_01/965031131" TargetMode="External" /><Relationship Id="rId256" Type="http://schemas.openxmlformats.org/officeDocument/2006/relationships/hyperlink" Target="https://podminky.urs.cz/item/CS_URS_2025_01/965042121" TargetMode="External" /><Relationship Id="rId257" Type="http://schemas.openxmlformats.org/officeDocument/2006/relationships/hyperlink" Target="https://podminky.urs.cz/item/CS_URS_2025_01/965042141" TargetMode="External" /><Relationship Id="rId258" Type="http://schemas.openxmlformats.org/officeDocument/2006/relationships/hyperlink" Target="https://podminky.urs.cz/item/CS_URS_2025_01/965042221" TargetMode="External" /><Relationship Id="rId259" Type="http://schemas.openxmlformats.org/officeDocument/2006/relationships/hyperlink" Target="https://podminky.urs.cz/item/CS_URS_2025_01/965042231" TargetMode="External" /><Relationship Id="rId260" Type="http://schemas.openxmlformats.org/officeDocument/2006/relationships/hyperlink" Target="https://podminky.urs.cz/item/CS_URS_2025_01/965042241" TargetMode="External" /><Relationship Id="rId261" Type="http://schemas.openxmlformats.org/officeDocument/2006/relationships/hyperlink" Target="https://podminky.urs.cz/item/CS_URS_2025_01/965045111" TargetMode="External" /><Relationship Id="rId262" Type="http://schemas.openxmlformats.org/officeDocument/2006/relationships/hyperlink" Target="https://podminky.urs.cz/item/CS_URS_2025_01/965045113" TargetMode="External" /><Relationship Id="rId263" Type="http://schemas.openxmlformats.org/officeDocument/2006/relationships/hyperlink" Target="https://podminky.urs.cz/item/CS_URS_2025_01/965046111" TargetMode="External" /><Relationship Id="rId264" Type="http://schemas.openxmlformats.org/officeDocument/2006/relationships/hyperlink" Target="https://podminky.urs.cz/item/CS_URS_2025_01/965049111" TargetMode="External" /><Relationship Id="rId265" Type="http://schemas.openxmlformats.org/officeDocument/2006/relationships/hyperlink" Target="https://podminky.urs.cz/item/CS_URS_2025_01/965049112" TargetMode="External" /><Relationship Id="rId266" Type="http://schemas.openxmlformats.org/officeDocument/2006/relationships/hyperlink" Target="https://podminky.urs.cz/item/CS_URS_2025_01/965082922" TargetMode="External" /><Relationship Id="rId267" Type="http://schemas.openxmlformats.org/officeDocument/2006/relationships/hyperlink" Target="https://podminky.urs.cz/item/CS_URS_2025_01/965082923" TargetMode="External" /><Relationship Id="rId268" Type="http://schemas.openxmlformats.org/officeDocument/2006/relationships/hyperlink" Target="https://podminky.urs.cz/item/CS_URS_2025_01/965082932" TargetMode="External" /><Relationship Id="rId269" Type="http://schemas.openxmlformats.org/officeDocument/2006/relationships/hyperlink" Target="https://podminky.urs.cz/item/CS_URS_2025_01/965083131" TargetMode="External" /><Relationship Id="rId270" Type="http://schemas.openxmlformats.org/officeDocument/2006/relationships/hyperlink" Target="https://podminky.urs.cz/item/CS_URS_2025_01/967031734" TargetMode="External" /><Relationship Id="rId271" Type="http://schemas.openxmlformats.org/officeDocument/2006/relationships/hyperlink" Target="https://podminky.urs.cz/item/CS_URS_2025_01/968062244" TargetMode="External" /><Relationship Id="rId272" Type="http://schemas.openxmlformats.org/officeDocument/2006/relationships/hyperlink" Target="https://podminky.urs.cz/item/CS_URS_2025_01/968062354" TargetMode="External" /><Relationship Id="rId273" Type="http://schemas.openxmlformats.org/officeDocument/2006/relationships/hyperlink" Target="https://podminky.urs.cz/item/CS_URS_2025_01/968062355" TargetMode="External" /><Relationship Id="rId274" Type="http://schemas.openxmlformats.org/officeDocument/2006/relationships/hyperlink" Target="https://podminky.urs.cz/item/CS_URS_2025_01/968062245" TargetMode="External" /><Relationship Id="rId275" Type="http://schemas.openxmlformats.org/officeDocument/2006/relationships/hyperlink" Target="https://podminky.urs.cz/item/CS_URS_2025_01/968062356" TargetMode="External" /><Relationship Id="rId276" Type="http://schemas.openxmlformats.org/officeDocument/2006/relationships/hyperlink" Target="https://podminky.urs.cz/item/CS_URS_2025_01/968062455" TargetMode="External" /><Relationship Id="rId277" Type="http://schemas.openxmlformats.org/officeDocument/2006/relationships/hyperlink" Target="https://podminky.urs.cz/item/CS_URS_2025_01/968062456" TargetMode="External" /><Relationship Id="rId278" Type="http://schemas.openxmlformats.org/officeDocument/2006/relationships/hyperlink" Target="https://podminky.urs.cz/item/CS_URS_2025_01/968062991" TargetMode="External" /><Relationship Id="rId279" Type="http://schemas.openxmlformats.org/officeDocument/2006/relationships/hyperlink" Target="https://podminky.urs.cz/item/CS_URS_2025_01/968072455" TargetMode="External" /><Relationship Id="rId280" Type="http://schemas.openxmlformats.org/officeDocument/2006/relationships/hyperlink" Target="https://podminky.urs.cz/item/CS_URS_2025_01/968072456" TargetMode="External" /><Relationship Id="rId281" Type="http://schemas.openxmlformats.org/officeDocument/2006/relationships/hyperlink" Target="https://podminky.urs.cz/item/CS_URS_2025_01/969011113" TargetMode="External" /><Relationship Id="rId282" Type="http://schemas.openxmlformats.org/officeDocument/2006/relationships/hyperlink" Target="https://podminky.urs.cz/item/CS_URS_2025_01/971024561" TargetMode="External" /><Relationship Id="rId283" Type="http://schemas.openxmlformats.org/officeDocument/2006/relationships/hyperlink" Target="https://podminky.urs.cz/item/CS_URS_2025_01/971024651" TargetMode="External" /><Relationship Id="rId284" Type="http://schemas.openxmlformats.org/officeDocument/2006/relationships/hyperlink" Target="https://podminky.urs.cz/item/CS_URS_2025_01/971024681" TargetMode="External" /><Relationship Id="rId285" Type="http://schemas.openxmlformats.org/officeDocument/2006/relationships/hyperlink" Target="https://podminky.urs.cz/item/CS_URS_2025_01/971033461" TargetMode="External" /><Relationship Id="rId286" Type="http://schemas.openxmlformats.org/officeDocument/2006/relationships/hyperlink" Target="https://podminky.urs.cz/item/CS_URS_2025_01/971033521" TargetMode="External" /><Relationship Id="rId287" Type="http://schemas.openxmlformats.org/officeDocument/2006/relationships/hyperlink" Target="https://podminky.urs.cz/item/CS_URS_2025_01/971033531" TargetMode="External" /><Relationship Id="rId288" Type="http://schemas.openxmlformats.org/officeDocument/2006/relationships/hyperlink" Target="https://podminky.urs.cz/item/CS_URS_2025_01/971033561" TargetMode="External" /><Relationship Id="rId289" Type="http://schemas.openxmlformats.org/officeDocument/2006/relationships/hyperlink" Target="https://podminky.urs.cz/item/CS_URS_2025_01/971033581" TargetMode="External" /><Relationship Id="rId290" Type="http://schemas.openxmlformats.org/officeDocument/2006/relationships/hyperlink" Target="https://podminky.urs.cz/item/CS_URS_2025_01/971033591" TargetMode="External" /><Relationship Id="rId291" Type="http://schemas.openxmlformats.org/officeDocument/2006/relationships/hyperlink" Target="https://podminky.urs.cz/item/CS_URS_2025_01/971033621" TargetMode="External" /><Relationship Id="rId292" Type="http://schemas.openxmlformats.org/officeDocument/2006/relationships/hyperlink" Target="https://podminky.urs.cz/item/CS_URS_2025_01/971033631" TargetMode="External" /><Relationship Id="rId293" Type="http://schemas.openxmlformats.org/officeDocument/2006/relationships/hyperlink" Target="https://podminky.urs.cz/item/CS_URS_2025_01/971033651" TargetMode="External" /><Relationship Id="rId294" Type="http://schemas.openxmlformats.org/officeDocument/2006/relationships/hyperlink" Target="https://podminky.urs.cz/item/CS_URS_2025_01/972054491" TargetMode="External" /><Relationship Id="rId295" Type="http://schemas.openxmlformats.org/officeDocument/2006/relationships/hyperlink" Target="https://podminky.urs.cz/item/CS_URS_2025_01/973031324" TargetMode="External" /><Relationship Id="rId296" Type="http://schemas.openxmlformats.org/officeDocument/2006/relationships/hyperlink" Target="https://podminky.urs.cz/item/CS_URS_2025_01/973031325" TargetMode="External" /><Relationship Id="rId297" Type="http://schemas.openxmlformats.org/officeDocument/2006/relationships/hyperlink" Target="https://podminky.urs.cz/item/CS_URS_2025_01/973031326" TargetMode="External" /><Relationship Id="rId298" Type="http://schemas.openxmlformats.org/officeDocument/2006/relationships/hyperlink" Target="https://podminky.urs.cz/item/CS_URS_2025_01/973031335" TargetMode="External" /><Relationship Id="rId299" Type="http://schemas.openxmlformats.org/officeDocument/2006/relationships/hyperlink" Target="https://podminky.urs.cz/item/CS_URS_2025_01/974029165" TargetMode="External" /><Relationship Id="rId300" Type="http://schemas.openxmlformats.org/officeDocument/2006/relationships/hyperlink" Target="https://podminky.urs.cz/item/CS_URS_2025_01/974031154" TargetMode="External" /><Relationship Id="rId301" Type="http://schemas.openxmlformats.org/officeDocument/2006/relationships/hyperlink" Target="https://podminky.urs.cz/item/CS_URS_2025_01/974031164" TargetMode="External" /><Relationship Id="rId302" Type="http://schemas.openxmlformats.org/officeDocument/2006/relationships/hyperlink" Target="https://podminky.urs.cz/item/CS_URS_2025_01/974031165" TargetMode="External" /><Relationship Id="rId303" Type="http://schemas.openxmlformats.org/officeDocument/2006/relationships/hyperlink" Target="https://podminky.urs.cz/item/CS_URS_2025_01/974031167" TargetMode="External" /><Relationship Id="rId304" Type="http://schemas.openxmlformats.org/officeDocument/2006/relationships/hyperlink" Target="https://podminky.urs.cz/item/CS_URS_2025_01/974082116" TargetMode="External" /><Relationship Id="rId305" Type="http://schemas.openxmlformats.org/officeDocument/2006/relationships/hyperlink" Target="https://podminky.urs.cz/item/CS_URS_2025_01/974082176" TargetMode="External" /><Relationship Id="rId306" Type="http://schemas.openxmlformats.org/officeDocument/2006/relationships/hyperlink" Target="https://podminky.urs.cz/item/CS_URS_2025_01/976071111" TargetMode="External" /><Relationship Id="rId307" Type="http://schemas.openxmlformats.org/officeDocument/2006/relationships/hyperlink" Target="https://podminky.urs.cz/item/CS_URS_2025_01/976082131" TargetMode="External" /><Relationship Id="rId308" Type="http://schemas.openxmlformats.org/officeDocument/2006/relationships/hyperlink" Target="https://podminky.urs.cz/item/CS_URS_2025_01/977131110" TargetMode="External" /><Relationship Id="rId309" Type="http://schemas.openxmlformats.org/officeDocument/2006/relationships/hyperlink" Target="https://podminky.urs.cz/item/CS_URS_2025_01/977131117" TargetMode="External" /><Relationship Id="rId310" Type="http://schemas.openxmlformats.org/officeDocument/2006/relationships/hyperlink" Target="https://podminky.urs.cz/item/CS_URS_2025_01/977151122" TargetMode="External" /><Relationship Id="rId311" Type="http://schemas.openxmlformats.org/officeDocument/2006/relationships/hyperlink" Target="https://podminky.urs.cz/item/CS_URS_2025_01/977211111" TargetMode="External" /><Relationship Id="rId312" Type="http://schemas.openxmlformats.org/officeDocument/2006/relationships/hyperlink" Target="https://podminky.urs.cz/item/CS_URS_2025_01/977311112" TargetMode="External" /><Relationship Id="rId313" Type="http://schemas.openxmlformats.org/officeDocument/2006/relationships/hyperlink" Target="https://podminky.urs.cz/item/CS_URS_2025_01/977311113" TargetMode="External" /><Relationship Id="rId314" Type="http://schemas.openxmlformats.org/officeDocument/2006/relationships/hyperlink" Target="https://podminky.urs.cz/item/CS_URS_2025_01/977331113" TargetMode="External" /><Relationship Id="rId315" Type="http://schemas.openxmlformats.org/officeDocument/2006/relationships/hyperlink" Target="https://podminky.urs.cz/item/CS_URS_2025_01/978011121" TargetMode="External" /><Relationship Id="rId316" Type="http://schemas.openxmlformats.org/officeDocument/2006/relationships/hyperlink" Target="https://podminky.urs.cz/item/CS_URS_2025_01/978011141" TargetMode="External" /><Relationship Id="rId317" Type="http://schemas.openxmlformats.org/officeDocument/2006/relationships/hyperlink" Target="https://podminky.urs.cz/item/CS_URS_2025_01/978011161" TargetMode="External" /><Relationship Id="rId318" Type="http://schemas.openxmlformats.org/officeDocument/2006/relationships/hyperlink" Target="https://podminky.urs.cz/item/CS_URS_2025_01/978011191" TargetMode="External" /><Relationship Id="rId319" Type="http://schemas.openxmlformats.org/officeDocument/2006/relationships/hyperlink" Target="https://podminky.urs.cz/item/CS_URS_2025_01/978013121" TargetMode="External" /><Relationship Id="rId320" Type="http://schemas.openxmlformats.org/officeDocument/2006/relationships/hyperlink" Target="https://podminky.urs.cz/item/CS_URS_2025_01/978013141" TargetMode="External" /><Relationship Id="rId321" Type="http://schemas.openxmlformats.org/officeDocument/2006/relationships/hyperlink" Target="https://podminky.urs.cz/item/CS_URS_2025_01/978013161" TargetMode="External" /><Relationship Id="rId322" Type="http://schemas.openxmlformats.org/officeDocument/2006/relationships/hyperlink" Target="https://podminky.urs.cz/item/CS_URS_2025_01/978013191" TargetMode="External" /><Relationship Id="rId323" Type="http://schemas.openxmlformats.org/officeDocument/2006/relationships/hyperlink" Target="https://podminky.urs.cz/item/CS_URS_2025_01/978015371" TargetMode="External" /><Relationship Id="rId324" Type="http://schemas.openxmlformats.org/officeDocument/2006/relationships/hyperlink" Target="https://podminky.urs.cz/item/CS_URS_2025_01/978021161" TargetMode="External" /><Relationship Id="rId325" Type="http://schemas.openxmlformats.org/officeDocument/2006/relationships/hyperlink" Target="https://podminky.urs.cz/item/CS_URS_2025_01/978021191" TargetMode="External" /><Relationship Id="rId326" Type="http://schemas.openxmlformats.org/officeDocument/2006/relationships/hyperlink" Target="https://podminky.urs.cz/item/CS_URS_2025_01/979071141" TargetMode="External" /><Relationship Id="rId327" Type="http://schemas.openxmlformats.org/officeDocument/2006/relationships/hyperlink" Target="https://podminky.urs.cz/item/CS_URS_2025_01/985131111" TargetMode="External" /><Relationship Id="rId328" Type="http://schemas.openxmlformats.org/officeDocument/2006/relationships/hyperlink" Target="https://podminky.urs.cz/item/CS_URS_2025_01/985131311" TargetMode="External" /><Relationship Id="rId329" Type="http://schemas.openxmlformats.org/officeDocument/2006/relationships/hyperlink" Target="https://podminky.urs.cz/item/CS_URS_2025_01/985132111" TargetMode="External" /><Relationship Id="rId330" Type="http://schemas.openxmlformats.org/officeDocument/2006/relationships/hyperlink" Target="https://podminky.urs.cz/item/CS_URS_2025_01/997013111" TargetMode="External" /><Relationship Id="rId331" Type="http://schemas.openxmlformats.org/officeDocument/2006/relationships/hyperlink" Target="https://podminky.urs.cz/item/CS_URS_2025_01/997013157" TargetMode="External" /><Relationship Id="rId332" Type="http://schemas.openxmlformats.org/officeDocument/2006/relationships/hyperlink" Target="https://podminky.urs.cz/item/CS_URS_2025_01/997013211" TargetMode="External" /><Relationship Id="rId333" Type="http://schemas.openxmlformats.org/officeDocument/2006/relationships/hyperlink" Target="https://podminky.urs.cz/item/CS_URS_2025_01/997013311" TargetMode="External" /><Relationship Id="rId334" Type="http://schemas.openxmlformats.org/officeDocument/2006/relationships/hyperlink" Target="https://podminky.urs.cz/item/CS_URS_2025_01/997013312" TargetMode="External" /><Relationship Id="rId335" Type="http://schemas.openxmlformats.org/officeDocument/2006/relationships/hyperlink" Target="https://podminky.urs.cz/item/CS_URS_2025_01/997013321" TargetMode="External" /><Relationship Id="rId336" Type="http://schemas.openxmlformats.org/officeDocument/2006/relationships/hyperlink" Target="https://podminky.urs.cz/item/CS_URS_2025_01/997013322" TargetMode="External" /><Relationship Id="rId337" Type="http://schemas.openxmlformats.org/officeDocument/2006/relationships/hyperlink" Target="https://podminky.urs.cz/item/CS_URS_2025_01/997013509" TargetMode="External" /><Relationship Id="rId338" Type="http://schemas.openxmlformats.org/officeDocument/2006/relationships/hyperlink" Target="https://podminky.urs.cz/item/CS_URS_2025_01/997013511" TargetMode="External" /><Relationship Id="rId339" Type="http://schemas.openxmlformats.org/officeDocument/2006/relationships/hyperlink" Target="https://podminky.urs.cz/item/CS_URS_2025_01/997013635" TargetMode="External" /><Relationship Id="rId340" Type="http://schemas.openxmlformats.org/officeDocument/2006/relationships/hyperlink" Target="https://podminky.urs.cz/item/CS_URS_2025_01/997013811" TargetMode="External" /><Relationship Id="rId341" Type="http://schemas.openxmlformats.org/officeDocument/2006/relationships/hyperlink" Target="https://podminky.urs.cz/item/CS_URS_2025_01/997013814" TargetMode="External" /><Relationship Id="rId342" Type="http://schemas.openxmlformats.org/officeDocument/2006/relationships/hyperlink" Target="https://podminky.urs.cz/item/CS_URS_2025_01/997013861" TargetMode="External" /><Relationship Id="rId343" Type="http://schemas.openxmlformats.org/officeDocument/2006/relationships/hyperlink" Target="https://podminky.urs.cz/item/CS_URS_2025_01/997013862" TargetMode="External" /><Relationship Id="rId344" Type="http://schemas.openxmlformats.org/officeDocument/2006/relationships/hyperlink" Target="https://podminky.urs.cz/item/CS_URS_2025_01/997013863" TargetMode="External" /><Relationship Id="rId345" Type="http://schemas.openxmlformats.org/officeDocument/2006/relationships/hyperlink" Target="https://podminky.urs.cz/item/CS_URS_2025_01/997013871" TargetMode="External" /><Relationship Id="rId346" Type="http://schemas.openxmlformats.org/officeDocument/2006/relationships/hyperlink" Target="https://podminky.urs.cz/item/CS_URS_2025_01/998011010" TargetMode="External" /><Relationship Id="rId347" Type="http://schemas.openxmlformats.org/officeDocument/2006/relationships/hyperlink" Target="https://podminky.urs.cz/item/CS_URS_2025_01/998011014" TargetMode="External" /><Relationship Id="rId348" Type="http://schemas.openxmlformats.org/officeDocument/2006/relationships/hyperlink" Target="https://podminky.urs.cz/item/CS_URS_2025_01/998018001" TargetMode="External" /><Relationship Id="rId349" Type="http://schemas.openxmlformats.org/officeDocument/2006/relationships/hyperlink" Target="https://podminky.urs.cz/item/CS_URS_2025_01/711111001" TargetMode="External" /><Relationship Id="rId350" Type="http://schemas.openxmlformats.org/officeDocument/2006/relationships/hyperlink" Target="https://podminky.urs.cz/item/CS_URS_2025_01/711112001" TargetMode="External" /><Relationship Id="rId351" Type="http://schemas.openxmlformats.org/officeDocument/2006/relationships/hyperlink" Target="https://podminky.urs.cz/item/CS_URS_2025_01/711131101" TargetMode="External" /><Relationship Id="rId352" Type="http://schemas.openxmlformats.org/officeDocument/2006/relationships/hyperlink" Target="https://podminky.urs.cz/item/CS_URS_2025_01/711141559" TargetMode="External" /><Relationship Id="rId353" Type="http://schemas.openxmlformats.org/officeDocument/2006/relationships/hyperlink" Target="https://podminky.urs.cz/item/CS_URS_2025_01/711141821" TargetMode="External" /><Relationship Id="rId354" Type="http://schemas.openxmlformats.org/officeDocument/2006/relationships/hyperlink" Target="https://podminky.urs.cz/item/CS_URS_2025_01/711142559" TargetMode="External" /><Relationship Id="rId355" Type="http://schemas.openxmlformats.org/officeDocument/2006/relationships/hyperlink" Target="https://podminky.urs.cz/item/CS_URS_2025_01/711161274" TargetMode="External" /><Relationship Id="rId356" Type="http://schemas.openxmlformats.org/officeDocument/2006/relationships/hyperlink" Target="https://podminky.urs.cz/item/CS_URS_2025_01/711199095" TargetMode="External" /><Relationship Id="rId357" Type="http://schemas.openxmlformats.org/officeDocument/2006/relationships/hyperlink" Target="https://podminky.urs.cz/item/CS_URS_2025_01/711199097" TargetMode="External" /><Relationship Id="rId358" Type="http://schemas.openxmlformats.org/officeDocument/2006/relationships/hyperlink" Target="https://podminky.urs.cz/item/CS_URS_2025_01/711199098" TargetMode="External" /><Relationship Id="rId359" Type="http://schemas.openxmlformats.org/officeDocument/2006/relationships/hyperlink" Target="https://podminky.urs.cz/item/CS_URS_2025_01/711491172" TargetMode="External" /><Relationship Id="rId360" Type="http://schemas.openxmlformats.org/officeDocument/2006/relationships/hyperlink" Target="https://podminky.urs.cz/item/CS_URS_2025_01/711491176" TargetMode="External" /><Relationship Id="rId361" Type="http://schemas.openxmlformats.org/officeDocument/2006/relationships/hyperlink" Target="https://podminky.urs.cz/item/CS_URS_2025_01/711491272" TargetMode="External" /><Relationship Id="rId362" Type="http://schemas.openxmlformats.org/officeDocument/2006/relationships/hyperlink" Target="https://podminky.urs.cz/item/CS_URS_2025_01/711499097" TargetMode="External" /><Relationship Id="rId363" Type="http://schemas.openxmlformats.org/officeDocument/2006/relationships/hyperlink" Target="https://podminky.urs.cz/item/CS_URS_2025_01/998711112" TargetMode="External" /><Relationship Id="rId364" Type="http://schemas.openxmlformats.org/officeDocument/2006/relationships/hyperlink" Target="https://podminky.urs.cz/item/CS_URS_2025_01/713111111" TargetMode="External" /><Relationship Id="rId365" Type="http://schemas.openxmlformats.org/officeDocument/2006/relationships/hyperlink" Target="https://podminky.urs.cz/item/CS_URS_2025_01/713120813" TargetMode="External" /><Relationship Id="rId366" Type="http://schemas.openxmlformats.org/officeDocument/2006/relationships/hyperlink" Target="https://podminky.urs.cz/item/CS_URS_2025_01/713120824" TargetMode="External" /><Relationship Id="rId367" Type="http://schemas.openxmlformats.org/officeDocument/2006/relationships/hyperlink" Target="https://podminky.urs.cz/item/CS_URS_2025_01/713121111" TargetMode="External" /><Relationship Id="rId368" Type="http://schemas.openxmlformats.org/officeDocument/2006/relationships/hyperlink" Target="https://podminky.urs.cz/item/CS_URS_2025_01/713130851" TargetMode="External" /><Relationship Id="rId369" Type="http://schemas.openxmlformats.org/officeDocument/2006/relationships/hyperlink" Target="https://podminky.urs.cz/item/CS_URS_2025_01/713131141" TargetMode="External" /><Relationship Id="rId370" Type="http://schemas.openxmlformats.org/officeDocument/2006/relationships/hyperlink" Target="https://podminky.urs.cz/item/CS_URS_2025_01/713131145" TargetMode="External" /><Relationship Id="rId371" Type="http://schemas.openxmlformats.org/officeDocument/2006/relationships/hyperlink" Target="https://podminky.urs.cz/item/CS_URS_2025_01/713141131" TargetMode="External" /><Relationship Id="rId372" Type="http://schemas.openxmlformats.org/officeDocument/2006/relationships/hyperlink" Target="https://podminky.urs.cz/item/CS_URS_2025_01/998713113" TargetMode="External" /><Relationship Id="rId373" Type="http://schemas.openxmlformats.org/officeDocument/2006/relationships/hyperlink" Target="https://podminky.urs.cz/item/CS_URS_2025_01/751111131" TargetMode="External" /><Relationship Id="rId374" Type="http://schemas.openxmlformats.org/officeDocument/2006/relationships/hyperlink" Target="https://podminky.urs.cz/item/CS_URS_2025_01/755111122" TargetMode="External" /><Relationship Id="rId375" Type="http://schemas.openxmlformats.org/officeDocument/2006/relationships/hyperlink" Target="https://podminky.urs.cz/item/CS_URS_2025_01/998755113" TargetMode="External" /><Relationship Id="rId376" Type="http://schemas.openxmlformats.org/officeDocument/2006/relationships/hyperlink" Target="https://podminky.urs.cz/item/CS_URS_2025_01/761661011" TargetMode="External" /><Relationship Id="rId377" Type="http://schemas.openxmlformats.org/officeDocument/2006/relationships/hyperlink" Target="https://podminky.urs.cz/item/CS_URS_2025_01/761661803" TargetMode="External" /><Relationship Id="rId378" Type="http://schemas.openxmlformats.org/officeDocument/2006/relationships/hyperlink" Target="https://podminky.urs.cz/item/CS_URS_2025_01/998761101" TargetMode="External" /><Relationship Id="rId379" Type="http://schemas.openxmlformats.org/officeDocument/2006/relationships/hyperlink" Target="https://podminky.urs.cz/item/CS_URS_2025_01/762081150" TargetMode="External" /><Relationship Id="rId380" Type="http://schemas.openxmlformats.org/officeDocument/2006/relationships/hyperlink" Target="https://podminky.urs.cz/item/CS_URS_2025_01/762082440" TargetMode="External" /><Relationship Id="rId381" Type="http://schemas.openxmlformats.org/officeDocument/2006/relationships/hyperlink" Target="https://podminky.urs.cz/item/CS_URS_2025_01/762083122" TargetMode="External" /><Relationship Id="rId382" Type="http://schemas.openxmlformats.org/officeDocument/2006/relationships/hyperlink" Target="https://podminky.urs.cz/item/CS_URS_2025_01/762085103" TargetMode="External" /><Relationship Id="rId383" Type="http://schemas.openxmlformats.org/officeDocument/2006/relationships/hyperlink" Target="https://podminky.urs.cz/item/CS_URS_2025_01/762085112" TargetMode="External" /><Relationship Id="rId384" Type="http://schemas.openxmlformats.org/officeDocument/2006/relationships/hyperlink" Target="https://podminky.urs.cz/item/CS_URS_2025_01/762112110" TargetMode="External" /><Relationship Id="rId385" Type="http://schemas.openxmlformats.org/officeDocument/2006/relationships/hyperlink" Target="https://podminky.urs.cz/item/CS_URS_2025_01/762195000" TargetMode="External" /><Relationship Id="rId386" Type="http://schemas.openxmlformats.org/officeDocument/2006/relationships/hyperlink" Target="https://podminky.urs.cz/item/CS_URS_2025_01/762211220" TargetMode="External" /><Relationship Id="rId387" Type="http://schemas.openxmlformats.org/officeDocument/2006/relationships/hyperlink" Target="https://podminky.urs.cz/item/CS_URS_2025_01/762211811" TargetMode="External" /><Relationship Id="rId388" Type="http://schemas.openxmlformats.org/officeDocument/2006/relationships/hyperlink" Target="https://podminky.urs.cz/item/CS_URS_2025_01/762511284" TargetMode="External" /><Relationship Id="rId389" Type="http://schemas.openxmlformats.org/officeDocument/2006/relationships/hyperlink" Target="https://podminky.urs.cz/item/CS_URS_2025_01/762511867" TargetMode="External" /><Relationship Id="rId390" Type="http://schemas.openxmlformats.org/officeDocument/2006/relationships/hyperlink" Target="https://podminky.urs.cz/item/CS_URS_2025_01/762521104" TargetMode="External" /><Relationship Id="rId391" Type="http://schemas.openxmlformats.org/officeDocument/2006/relationships/hyperlink" Target="https://podminky.urs.cz/item/CS_URS_2025_01/762521812" TargetMode="External" /><Relationship Id="rId392" Type="http://schemas.openxmlformats.org/officeDocument/2006/relationships/hyperlink" Target="https://podminky.urs.cz/item/CS_URS_2025_01/762523108" TargetMode="External" /><Relationship Id="rId393" Type="http://schemas.openxmlformats.org/officeDocument/2006/relationships/hyperlink" Target="https://podminky.urs.cz/item/CS_URS_2025_01/762526110" TargetMode="External" /><Relationship Id="rId394" Type="http://schemas.openxmlformats.org/officeDocument/2006/relationships/hyperlink" Target="https://podminky.urs.cz/item/CS_URS_2025_01/762526811" TargetMode="External" /><Relationship Id="rId395" Type="http://schemas.openxmlformats.org/officeDocument/2006/relationships/hyperlink" Target="https://podminky.urs.cz/item/CS_URS_2025_01/762527811" TargetMode="External" /><Relationship Id="rId396" Type="http://schemas.openxmlformats.org/officeDocument/2006/relationships/hyperlink" Target="https://podminky.urs.cz/item/CS_URS_2025_01/762595001" TargetMode="External" /><Relationship Id="rId397" Type="http://schemas.openxmlformats.org/officeDocument/2006/relationships/hyperlink" Target="https://podminky.urs.cz/item/CS_URS_2025_01/762711820" TargetMode="External" /><Relationship Id="rId398" Type="http://schemas.openxmlformats.org/officeDocument/2006/relationships/hyperlink" Target="https://podminky.urs.cz/item/CS_URS_2025_01/762723311" TargetMode="External" /><Relationship Id="rId399" Type="http://schemas.openxmlformats.org/officeDocument/2006/relationships/hyperlink" Target="https://podminky.urs.cz/item/CS_URS_2025_01/762723321" TargetMode="External" /><Relationship Id="rId400" Type="http://schemas.openxmlformats.org/officeDocument/2006/relationships/hyperlink" Target="https://podminky.urs.cz/item/CS_URS_2025_01/762751110" TargetMode="External" /><Relationship Id="rId401" Type="http://schemas.openxmlformats.org/officeDocument/2006/relationships/hyperlink" Target="https://podminky.urs.cz/item/CS_URS_2025_01/762811510" TargetMode="External" /><Relationship Id="rId402" Type="http://schemas.openxmlformats.org/officeDocument/2006/relationships/hyperlink" Target="https://podminky.urs.cz/item/CS_URS_2025_01/762815811" TargetMode="External" /><Relationship Id="rId403" Type="http://schemas.openxmlformats.org/officeDocument/2006/relationships/hyperlink" Target="https://podminky.urs.cz/item/CS_URS_2025_01/762822140" TargetMode="External" /><Relationship Id="rId404" Type="http://schemas.openxmlformats.org/officeDocument/2006/relationships/hyperlink" Target="https://podminky.urs.cz/item/CS_URS_2025_01/762822830" TargetMode="External" /><Relationship Id="rId405" Type="http://schemas.openxmlformats.org/officeDocument/2006/relationships/hyperlink" Target="https://podminky.urs.cz/item/CS_URS_2025_01/762795000" TargetMode="External" /><Relationship Id="rId406" Type="http://schemas.openxmlformats.org/officeDocument/2006/relationships/hyperlink" Target="https://podminky.urs.cz/item/CS_URS_2025_01/762822820" TargetMode="External" /><Relationship Id="rId407" Type="http://schemas.openxmlformats.org/officeDocument/2006/relationships/hyperlink" Target="https://podminky.urs.cz/item/CS_URS_2025_01/762841812" TargetMode="External" /><Relationship Id="rId408" Type="http://schemas.openxmlformats.org/officeDocument/2006/relationships/hyperlink" Target="https://podminky.urs.cz/item/CS_URS_2025_01/998762113" TargetMode="External" /><Relationship Id="rId409" Type="http://schemas.openxmlformats.org/officeDocument/2006/relationships/hyperlink" Target="https://podminky.urs.cz/item/CS_URS_2025_01/763111411" TargetMode="External" /><Relationship Id="rId410" Type="http://schemas.openxmlformats.org/officeDocument/2006/relationships/hyperlink" Target="https://podminky.urs.cz/item/CS_URS_2025_01/763111713" TargetMode="External" /><Relationship Id="rId411" Type="http://schemas.openxmlformats.org/officeDocument/2006/relationships/hyperlink" Target="https://podminky.urs.cz/item/CS_URS_2025_01/763111714" TargetMode="External" /><Relationship Id="rId412" Type="http://schemas.openxmlformats.org/officeDocument/2006/relationships/hyperlink" Target="https://podminky.urs.cz/item/CS_URS_2025_01/763111717" TargetMode="External" /><Relationship Id="rId413" Type="http://schemas.openxmlformats.org/officeDocument/2006/relationships/hyperlink" Target="https://podminky.urs.cz/item/CS_URS_2025_01/763111718" TargetMode="External" /><Relationship Id="rId414" Type="http://schemas.openxmlformats.org/officeDocument/2006/relationships/hyperlink" Target="https://podminky.urs.cz/item/CS_URS_2025_01/763111723" TargetMode="External" /><Relationship Id="rId415" Type="http://schemas.openxmlformats.org/officeDocument/2006/relationships/hyperlink" Target="https://podminky.urs.cz/item/CS_URS_2025_01/763111811" TargetMode="External" /><Relationship Id="rId416" Type="http://schemas.openxmlformats.org/officeDocument/2006/relationships/hyperlink" Target="https://podminky.urs.cz/item/CS_URS_2025_01/763121450" TargetMode="External" /><Relationship Id="rId417" Type="http://schemas.openxmlformats.org/officeDocument/2006/relationships/hyperlink" Target="https://podminky.urs.cz/item/CS_URS_2025_01/763121714" TargetMode="External" /><Relationship Id="rId418" Type="http://schemas.openxmlformats.org/officeDocument/2006/relationships/hyperlink" Target="https://podminky.urs.cz/item/CS_URS_2025_01/763131411" TargetMode="External" /><Relationship Id="rId419" Type="http://schemas.openxmlformats.org/officeDocument/2006/relationships/hyperlink" Target="https://podminky.urs.cz/item/CS_URS_2025_01/763131441" TargetMode="External" /><Relationship Id="rId420" Type="http://schemas.openxmlformats.org/officeDocument/2006/relationships/hyperlink" Target="https://podminky.urs.cz/item/CS_URS_2025_01/763131714" TargetMode="External" /><Relationship Id="rId421" Type="http://schemas.openxmlformats.org/officeDocument/2006/relationships/hyperlink" Target="https://podminky.urs.cz/item/CS_URS_2025_01/763131821" TargetMode="External" /><Relationship Id="rId422" Type="http://schemas.openxmlformats.org/officeDocument/2006/relationships/hyperlink" Target="https://podminky.urs.cz/item/CS_URS_2025_01/998763121" TargetMode="External" /><Relationship Id="rId423" Type="http://schemas.openxmlformats.org/officeDocument/2006/relationships/hyperlink" Target="https://podminky.urs.cz/item/CS_URS_2025_01/766111820" TargetMode="External" /><Relationship Id="rId424" Type="http://schemas.openxmlformats.org/officeDocument/2006/relationships/hyperlink" Target="https://podminky.urs.cz/item/CS_URS_2025_01/766211221" TargetMode="External" /><Relationship Id="rId425" Type="http://schemas.openxmlformats.org/officeDocument/2006/relationships/hyperlink" Target="https://podminky.urs.cz/item/CS_URS_2025_01/766211812" TargetMode="External" /><Relationship Id="rId426" Type="http://schemas.openxmlformats.org/officeDocument/2006/relationships/hyperlink" Target="https://podminky.urs.cz/item/CS_URS_2025_01/766231821" TargetMode="External" /><Relationship Id="rId427" Type="http://schemas.openxmlformats.org/officeDocument/2006/relationships/hyperlink" Target="https://podminky.urs.cz/item/CS_URS_2025_01/766411811" TargetMode="External" /><Relationship Id="rId428" Type="http://schemas.openxmlformats.org/officeDocument/2006/relationships/hyperlink" Target="https://podminky.urs.cz/item/CS_URS_2025_01/766411812" TargetMode="External" /><Relationship Id="rId429" Type="http://schemas.openxmlformats.org/officeDocument/2006/relationships/hyperlink" Target="https://podminky.urs.cz/item/CS_URS_2025_01/766411821" TargetMode="External" /><Relationship Id="rId430" Type="http://schemas.openxmlformats.org/officeDocument/2006/relationships/hyperlink" Target="https://podminky.urs.cz/item/CS_URS_2025_01/766411822" TargetMode="External" /><Relationship Id="rId431" Type="http://schemas.openxmlformats.org/officeDocument/2006/relationships/hyperlink" Target="https://podminky.urs.cz/item/CS_URS_2025_01/766421811" TargetMode="External" /><Relationship Id="rId432" Type="http://schemas.openxmlformats.org/officeDocument/2006/relationships/hyperlink" Target="https://podminky.urs.cz/item/CS_URS_2025_01/766421821" TargetMode="External" /><Relationship Id="rId433" Type="http://schemas.openxmlformats.org/officeDocument/2006/relationships/hyperlink" Target="https://podminky.urs.cz/item/CS_URS_2025_01/766421822" TargetMode="External" /><Relationship Id="rId434" Type="http://schemas.openxmlformats.org/officeDocument/2006/relationships/hyperlink" Target="https://podminky.urs.cz/item/CS_URS_2025_01/766491851" TargetMode="External" /><Relationship Id="rId435" Type="http://schemas.openxmlformats.org/officeDocument/2006/relationships/hyperlink" Target="https://podminky.urs.cz/item/CS_URS_2025_01/766491853" TargetMode="External" /><Relationship Id="rId436" Type="http://schemas.openxmlformats.org/officeDocument/2006/relationships/hyperlink" Target="https://podminky.urs.cz/item/CS_URS_2025_01/766621011" TargetMode="External" /><Relationship Id="rId437" Type="http://schemas.openxmlformats.org/officeDocument/2006/relationships/hyperlink" Target="https://podminky.urs.cz/item/CS_URS_2025_01/766621111" TargetMode="External" /><Relationship Id="rId438" Type="http://schemas.openxmlformats.org/officeDocument/2006/relationships/hyperlink" Target="https://podminky.urs.cz/item/CS_URS_2025_01/766621112" TargetMode="External" /><Relationship Id="rId439" Type="http://schemas.openxmlformats.org/officeDocument/2006/relationships/hyperlink" Target="https://podminky.urs.cz/item/CS_URS_2025_01/766621113" TargetMode="External" /><Relationship Id="rId440" Type="http://schemas.openxmlformats.org/officeDocument/2006/relationships/hyperlink" Target="https://podminky.urs.cz/item/CS_URS_2025_01/766621602" TargetMode="External" /><Relationship Id="rId441" Type="http://schemas.openxmlformats.org/officeDocument/2006/relationships/hyperlink" Target="https://podminky.urs.cz/item/CS_URS_2025_01/766621646" TargetMode="External" /><Relationship Id="rId442" Type="http://schemas.openxmlformats.org/officeDocument/2006/relationships/hyperlink" Target="https://podminky.urs.cz/item/CS_URS_2025_01/766621622" TargetMode="External" /><Relationship Id="rId443" Type="http://schemas.openxmlformats.org/officeDocument/2006/relationships/hyperlink" Target="https://podminky.urs.cz/item/CS_URS_2025_01/766621211" TargetMode="External" /><Relationship Id="rId444" Type="http://schemas.openxmlformats.org/officeDocument/2006/relationships/hyperlink" Target="https://podminky.urs.cz/item/CS_URS_2025_01/766621212" TargetMode="External" /><Relationship Id="rId445" Type="http://schemas.openxmlformats.org/officeDocument/2006/relationships/hyperlink" Target="https://podminky.urs.cz/item/CS_URS_2025_01/766621436" TargetMode="External" /><Relationship Id="rId446" Type="http://schemas.openxmlformats.org/officeDocument/2006/relationships/hyperlink" Target="https://podminky.urs.cz/item/CS_URS_2025_01/766629214" TargetMode="External" /><Relationship Id="rId447" Type="http://schemas.openxmlformats.org/officeDocument/2006/relationships/hyperlink" Target="https://podminky.urs.cz/item/CS_URS_2025_01/766660011" TargetMode="External" /><Relationship Id="rId448" Type="http://schemas.openxmlformats.org/officeDocument/2006/relationships/hyperlink" Target="https://podminky.urs.cz/item/CS_URS_2025_01/766660021" TargetMode="External" /><Relationship Id="rId449" Type="http://schemas.openxmlformats.org/officeDocument/2006/relationships/hyperlink" Target="https://podminky.urs.cz/item/CS_URS_2025_01/766660152" TargetMode="External" /><Relationship Id="rId450" Type="http://schemas.openxmlformats.org/officeDocument/2006/relationships/hyperlink" Target="https://podminky.urs.cz/item/CS_URS_2025_01/766660161" TargetMode="External" /><Relationship Id="rId451" Type="http://schemas.openxmlformats.org/officeDocument/2006/relationships/hyperlink" Target="https://podminky.urs.cz/item/CS_URS_2025_01/766660162" TargetMode="External" /><Relationship Id="rId452" Type="http://schemas.openxmlformats.org/officeDocument/2006/relationships/hyperlink" Target="https://podminky.urs.cz/item/CS_URS_2025_01/766660163" TargetMode="External" /><Relationship Id="rId453" Type="http://schemas.openxmlformats.org/officeDocument/2006/relationships/hyperlink" Target="https://podminky.urs.cz/item/CS_URS_2025_01/766660181" TargetMode="External" /><Relationship Id="rId454" Type="http://schemas.openxmlformats.org/officeDocument/2006/relationships/hyperlink" Target="https://podminky.urs.cz/item/CS_URS_2025_01/766660182" TargetMode="External" /><Relationship Id="rId455" Type="http://schemas.openxmlformats.org/officeDocument/2006/relationships/hyperlink" Target="https://podminky.urs.cz/item/CS_URS_2025_01/766660183" TargetMode="External" /><Relationship Id="rId456" Type="http://schemas.openxmlformats.org/officeDocument/2006/relationships/hyperlink" Target="https://podminky.urs.cz/item/CS_URS_2025_01/766660191" TargetMode="External" /><Relationship Id="rId457" Type="http://schemas.openxmlformats.org/officeDocument/2006/relationships/hyperlink" Target="https://podminky.urs.cz/item/CS_URS_2025_01/766660192" TargetMode="External" /><Relationship Id="rId458" Type="http://schemas.openxmlformats.org/officeDocument/2006/relationships/hyperlink" Target="https://podminky.urs.cz/item/CS_URS_2025_01/766660193" TargetMode="External" /><Relationship Id="rId459" Type="http://schemas.openxmlformats.org/officeDocument/2006/relationships/hyperlink" Target="https://podminky.urs.cz/item/CS_URS_2025_01/766660194" TargetMode="External" /><Relationship Id="rId460" Type="http://schemas.openxmlformats.org/officeDocument/2006/relationships/hyperlink" Target="https://podminky.urs.cz/item/CS_URS_2025_01/766660196" TargetMode="External" /><Relationship Id="rId461" Type="http://schemas.openxmlformats.org/officeDocument/2006/relationships/hyperlink" Target="https://podminky.urs.cz/item/CS_URS_2025_01/766660197" TargetMode="External" /><Relationship Id="rId462" Type="http://schemas.openxmlformats.org/officeDocument/2006/relationships/hyperlink" Target="https://podminky.urs.cz/item/CS_URS_2025_01/766660411" TargetMode="External" /><Relationship Id="rId463" Type="http://schemas.openxmlformats.org/officeDocument/2006/relationships/hyperlink" Target="https://podminky.urs.cz/item/CS_URS_2025_01/766660421" TargetMode="External" /><Relationship Id="rId464" Type="http://schemas.openxmlformats.org/officeDocument/2006/relationships/hyperlink" Target="https://podminky.urs.cz/item/CS_URS_2025_01/766660451" TargetMode="External" /><Relationship Id="rId465" Type="http://schemas.openxmlformats.org/officeDocument/2006/relationships/hyperlink" Target="https://podminky.urs.cz/item/CS_URS_2025_01/766660716" TargetMode="External" /><Relationship Id="rId466" Type="http://schemas.openxmlformats.org/officeDocument/2006/relationships/hyperlink" Target="https://podminky.urs.cz/item/CS_URS_2025_01/766660718" TargetMode="External" /><Relationship Id="rId467" Type="http://schemas.openxmlformats.org/officeDocument/2006/relationships/hyperlink" Target="https://podminky.urs.cz/item/CS_URS_2025_01/766660729" TargetMode="External" /><Relationship Id="rId468" Type="http://schemas.openxmlformats.org/officeDocument/2006/relationships/hyperlink" Target="https://podminky.urs.cz/item/CS_URS_2025_01/766660730" TargetMode="External" /><Relationship Id="rId469" Type="http://schemas.openxmlformats.org/officeDocument/2006/relationships/hyperlink" Target="https://podminky.urs.cz/item/CS_URS_2025_01/766660734" TargetMode="External" /><Relationship Id="rId470" Type="http://schemas.openxmlformats.org/officeDocument/2006/relationships/hyperlink" Target="https://podminky.urs.cz/item/CS_URS_2025_01/766660751" TargetMode="External" /><Relationship Id="rId471" Type="http://schemas.openxmlformats.org/officeDocument/2006/relationships/hyperlink" Target="https://podminky.urs.cz/item/CS_URS_2025_01/766660752" TargetMode="External" /><Relationship Id="rId472" Type="http://schemas.openxmlformats.org/officeDocument/2006/relationships/hyperlink" Target="https://podminky.urs.cz/item/CS_URS_2025_01/766660762" TargetMode="External" /><Relationship Id="rId473" Type="http://schemas.openxmlformats.org/officeDocument/2006/relationships/hyperlink" Target="https://podminky.urs.cz/item/CS_URS_2025_01/766681114" TargetMode="External" /><Relationship Id="rId474" Type="http://schemas.openxmlformats.org/officeDocument/2006/relationships/hyperlink" Target="https://podminky.urs.cz/item/CS_URS_2025_01/766681122" TargetMode="External" /><Relationship Id="rId475" Type="http://schemas.openxmlformats.org/officeDocument/2006/relationships/hyperlink" Target="https://podminky.urs.cz/item/CS_URS_2025_01/766682111" TargetMode="External" /><Relationship Id="rId476" Type="http://schemas.openxmlformats.org/officeDocument/2006/relationships/hyperlink" Target="https://podminky.urs.cz/item/CS_URS_2025_01/766682112" TargetMode="External" /><Relationship Id="rId477" Type="http://schemas.openxmlformats.org/officeDocument/2006/relationships/hyperlink" Target="https://podminky.urs.cz/item/CS_URS_2025_01/766682122" TargetMode="External" /><Relationship Id="rId478" Type="http://schemas.openxmlformats.org/officeDocument/2006/relationships/hyperlink" Target="https://podminky.urs.cz/item/CS_URS_2025_01/766682123" TargetMode="External" /><Relationship Id="rId479" Type="http://schemas.openxmlformats.org/officeDocument/2006/relationships/hyperlink" Target="https://podminky.urs.cz/item/CS_URS_2025_01/766682211" TargetMode="External" /><Relationship Id="rId480" Type="http://schemas.openxmlformats.org/officeDocument/2006/relationships/hyperlink" Target="https://podminky.urs.cz/item/CS_URS_2025_01/766682212" TargetMode="External" /><Relationship Id="rId481" Type="http://schemas.openxmlformats.org/officeDocument/2006/relationships/hyperlink" Target="https://podminky.urs.cz/item/CS_URS_2025_01/766682221" TargetMode="External" /><Relationship Id="rId482" Type="http://schemas.openxmlformats.org/officeDocument/2006/relationships/hyperlink" Target="https://podminky.urs.cz/item/CS_URS_2025_01/766682222" TargetMode="External" /><Relationship Id="rId483" Type="http://schemas.openxmlformats.org/officeDocument/2006/relationships/hyperlink" Target="https://podminky.urs.cz/item/CS_URS_2025_01/766682223" TargetMode="External" /><Relationship Id="rId484" Type="http://schemas.openxmlformats.org/officeDocument/2006/relationships/hyperlink" Target="https://podminky.urs.cz/item/CS_URS_2025_01/766691811" TargetMode="External" /><Relationship Id="rId485" Type="http://schemas.openxmlformats.org/officeDocument/2006/relationships/hyperlink" Target="https://podminky.urs.cz/item/CS_URS_2025_01/766691812" TargetMode="External" /><Relationship Id="rId486" Type="http://schemas.openxmlformats.org/officeDocument/2006/relationships/hyperlink" Target="https://podminky.urs.cz/item/CS_URS_2025_01/766691911" TargetMode="External" /><Relationship Id="rId487" Type="http://schemas.openxmlformats.org/officeDocument/2006/relationships/hyperlink" Target="https://podminky.urs.cz/item/CS_URS_2025_01/766691912" TargetMode="External" /><Relationship Id="rId488" Type="http://schemas.openxmlformats.org/officeDocument/2006/relationships/hyperlink" Target="https://podminky.urs.cz/item/CS_URS_2025_01/766691914" TargetMode="External" /><Relationship Id="rId489" Type="http://schemas.openxmlformats.org/officeDocument/2006/relationships/hyperlink" Target="https://podminky.urs.cz/item/CS_URS_2025_01/766691915" TargetMode="External" /><Relationship Id="rId490" Type="http://schemas.openxmlformats.org/officeDocument/2006/relationships/hyperlink" Target="https://podminky.urs.cz/item/CS_URS_2025_01/766694116" TargetMode="External" /><Relationship Id="rId491" Type="http://schemas.openxmlformats.org/officeDocument/2006/relationships/hyperlink" Target="https://podminky.urs.cz/item/CS_URS_2025_01/766694126" TargetMode="External" /><Relationship Id="rId492" Type="http://schemas.openxmlformats.org/officeDocument/2006/relationships/hyperlink" Target="https://podminky.urs.cz/item/CS_URS_2025_01/766695212" TargetMode="External" /><Relationship Id="rId493" Type="http://schemas.openxmlformats.org/officeDocument/2006/relationships/hyperlink" Target="https://podminky.urs.cz/item/CS_URS_2025_01/766695213" TargetMode="External" /><Relationship Id="rId494" Type="http://schemas.openxmlformats.org/officeDocument/2006/relationships/hyperlink" Target="https://podminky.urs.cz/item/CS_URS_2025_01/766695233" TargetMode="External" /><Relationship Id="rId495" Type="http://schemas.openxmlformats.org/officeDocument/2006/relationships/hyperlink" Target="https://podminky.urs.cz/item/CS_URS_2025_01/766812840" TargetMode="External" /><Relationship Id="rId496" Type="http://schemas.openxmlformats.org/officeDocument/2006/relationships/hyperlink" Target="https://podminky.urs.cz/item/CS_URS_2025_01/998766122" TargetMode="External" /><Relationship Id="rId497" Type="http://schemas.openxmlformats.org/officeDocument/2006/relationships/hyperlink" Target="https://podminky.urs.cz/item/CS_URS_2025_01/767114133" TargetMode="External" /><Relationship Id="rId498" Type="http://schemas.openxmlformats.org/officeDocument/2006/relationships/hyperlink" Target="https://podminky.urs.cz/item/CS_URS_2025_01/767114141" TargetMode="External" /><Relationship Id="rId499" Type="http://schemas.openxmlformats.org/officeDocument/2006/relationships/hyperlink" Target="https://podminky.urs.cz/item/CS_URS_2025_01/767114143" TargetMode="External" /><Relationship Id="rId500" Type="http://schemas.openxmlformats.org/officeDocument/2006/relationships/hyperlink" Target="https://podminky.urs.cz/item/CS_URS_2025_01/767114145" TargetMode="External" /><Relationship Id="rId501" Type="http://schemas.openxmlformats.org/officeDocument/2006/relationships/hyperlink" Target="https://podminky.urs.cz/item/CS_URS_2025_01/767161813" TargetMode="External" /><Relationship Id="rId502" Type="http://schemas.openxmlformats.org/officeDocument/2006/relationships/hyperlink" Target="https://podminky.urs.cz/item/CS_URS_2025_01/767161833" TargetMode="External" /><Relationship Id="rId503" Type="http://schemas.openxmlformats.org/officeDocument/2006/relationships/hyperlink" Target="https://podminky.urs.cz/item/CS_URS_2025_01/767163122" TargetMode="External" /><Relationship Id="rId504" Type="http://schemas.openxmlformats.org/officeDocument/2006/relationships/hyperlink" Target="https://podminky.urs.cz/item/CS_URS_2025_01/767163203" TargetMode="External" /><Relationship Id="rId505" Type="http://schemas.openxmlformats.org/officeDocument/2006/relationships/hyperlink" Target="https://podminky.urs.cz/item/CS_URS_2025_01/767165111" TargetMode="External" /><Relationship Id="rId506" Type="http://schemas.openxmlformats.org/officeDocument/2006/relationships/hyperlink" Target="https://podminky.urs.cz/item/CS_URS_2025_01/767223212" TargetMode="External" /><Relationship Id="rId507" Type="http://schemas.openxmlformats.org/officeDocument/2006/relationships/hyperlink" Target="https://podminky.urs.cz/item/CS_URS_2025_01/767223221" TargetMode="External" /><Relationship Id="rId508" Type="http://schemas.openxmlformats.org/officeDocument/2006/relationships/hyperlink" Target="https://podminky.urs.cz/item/CS_URS_2025_01/767223222" TargetMode="External" /><Relationship Id="rId509" Type="http://schemas.openxmlformats.org/officeDocument/2006/relationships/hyperlink" Target="https://podminky.urs.cz/item/CS_URS_2025_01/767531121" TargetMode="External" /><Relationship Id="rId510" Type="http://schemas.openxmlformats.org/officeDocument/2006/relationships/hyperlink" Target="https://podminky.urs.cz/item/CS_URS_2025_01/767531212" TargetMode="External" /><Relationship Id="rId511" Type="http://schemas.openxmlformats.org/officeDocument/2006/relationships/hyperlink" Target="https://podminky.urs.cz/item/CS_URS_2025_01/767531214" TargetMode="External" /><Relationship Id="rId512" Type="http://schemas.openxmlformats.org/officeDocument/2006/relationships/hyperlink" Target="https://podminky.urs.cz/item/CS_URS_2025_01/767531811" TargetMode="External" /><Relationship Id="rId513" Type="http://schemas.openxmlformats.org/officeDocument/2006/relationships/hyperlink" Target="https://podminky.urs.cz/item/CS_URS_2025_01/767531821" TargetMode="External" /><Relationship Id="rId514" Type="http://schemas.openxmlformats.org/officeDocument/2006/relationships/hyperlink" Target="https://podminky.urs.cz/item/CS_URS_2025_01/767620264" TargetMode="External" /><Relationship Id="rId515" Type="http://schemas.openxmlformats.org/officeDocument/2006/relationships/hyperlink" Target="https://podminky.urs.cz/item/CS_URS_2025_01/767620312" TargetMode="External" /><Relationship Id="rId516" Type="http://schemas.openxmlformats.org/officeDocument/2006/relationships/hyperlink" Target="https://podminky.urs.cz/item/CS_URS_2025_01/767640311" TargetMode="External" /><Relationship Id="rId517" Type="http://schemas.openxmlformats.org/officeDocument/2006/relationships/hyperlink" Target="https://podminky.urs.cz/item/CS_URS_2025_01/767640322" TargetMode="External" /><Relationship Id="rId518" Type="http://schemas.openxmlformats.org/officeDocument/2006/relationships/hyperlink" Target="https://podminky.urs.cz/item/CS_URS_2025_01/767646411" TargetMode="External" /><Relationship Id="rId519" Type="http://schemas.openxmlformats.org/officeDocument/2006/relationships/hyperlink" Target="https://podminky.urs.cz/item/CS_URS_2025_01/767646510" TargetMode="External" /><Relationship Id="rId520" Type="http://schemas.openxmlformats.org/officeDocument/2006/relationships/hyperlink" Target="https://podminky.urs.cz/item/CS_URS_2025_01/767649191" TargetMode="External" /><Relationship Id="rId521" Type="http://schemas.openxmlformats.org/officeDocument/2006/relationships/hyperlink" Target="https://podminky.urs.cz/item/CS_URS_2025_01/767661811" TargetMode="External" /><Relationship Id="rId522" Type="http://schemas.openxmlformats.org/officeDocument/2006/relationships/hyperlink" Target="https://podminky.urs.cz/item/CS_URS_2025_01/767662110" TargetMode="External" /><Relationship Id="rId523" Type="http://schemas.openxmlformats.org/officeDocument/2006/relationships/hyperlink" Target="https://podminky.urs.cz/item/CS_URS_2025_01/767662210" TargetMode="External" /><Relationship Id="rId524" Type="http://schemas.openxmlformats.org/officeDocument/2006/relationships/hyperlink" Target="https://podminky.urs.cz/item/CS_URS_2025_01/767995112" TargetMode="External" /><Relationship Id="rId525" Type="http://schemas.openxmlformats.org/officeDocument/2006/relationships/hyperlink" Target="https://podminky.urs.cz/item/CS_URS_2025_01/767995115" TargetMode="External" /><Relationship Id="rId526" Type="http://schemas.openxmlformats.org/officeDocument/2006/relationships/hyperlink" Target="https://podminky.urs.cz/item/CS_URS_2025_01/767995116" TargetMode="External" /><Relationship Id="rId527" Type="http://schemas.openxmlformats.org/officeDocument/2006/relationships/hyperlink" Target="https://podminky.urs.cz/item/CS_URS_2025_01/767995117" TargetMode="External" /><Relationship Id="rId528" Type="http://schemas.openxmlformats.org/officeDocument/2006/relationships/hyperlink" Target="https://podminky.urs.cz/item/CS_URS_2025_01/767996702" TargetMode="External" /><Relationship Id="rId529" Type="http://schemas.openxmlformats.org/officeDocument/2006/relationships/hyperlink" Target="https://podminky.urs.cz/item/CS_URS_2025_01/998767123" TargetMode="External" /><Relationship Id="rId530" Type="http://schemas.openxmlformats.org/officeDocument/2006/relationships/hyperlink" Target="https://podminky.urs.cz/item/CS_URS_2025_01/771111011" TargetMode="External" /><Relationship Id="rId531" Type="http://schemas.openxmlformats.org/officeDocument/2006/relationships/hyperlink" Target="https://podminky.urs.cz/item/CS_URS_2025_01/771121011" TargetMode="External" /><Relationship Id="rId532" Type="http://schemas.openxmlformats.org/officeDocument/2006/relationships/hyperlink" Target="https://podminky.urs.cz/item/CS_URS_2025_01/771121026" TargetMode="External" /><Relationship Id="rId533" Type="http://schemas.openxmlformats.org/officeDocument/2006/relationships/hyperlink" Target="https://podminky.urs.cz/item/CS_URS_2025_01/771151012" TargetMode="External" /><Relationship Id="rId534" Type="http://schemas.openxmlformats.org/officeDocument/2006/relationships/hyperlink" Target="https://podminky.urs.cz/item/CS_URS_2025_01/771273812" TargetMode="External" /><Relationship Id="rId535" Type="http://schemas.openxmlformats.org/officeDocument/2006/relationships/hyperlink" Target="https://podminky.urs.cz/item/CS_URS_2025_01/771273832" TargetMode="External" /><Relationship Id="rId536" Type="http://schemas.openxmlformats.org/officeDocument/2006/relationships/hyperlink" Target="https://podminky.urs.cz/item/CS_URS_2025_01/771274113" TargetMode="External" /><Relationship Id="rId537" Type="http://schemas.openxmlformats.org/officeDocument/2006/relationships/hyperlink" Target="https://podminky.urs.cz/item/CS_URS_2025_01/771274232" TargetMode="External" /><Relationship Id="rId538" Type="http://schemas.openxmlformats.org/officeDocument/2006/relationships/hyperlink" Target="https://podminky.urs.cz/item/CS_URS_2025_01/771473810" TargetMode="External" /><Relationship Id="rId539" Type="http://schemas.openxmlformats.org/officeDocument/2006/relationships/hyperlink" Target="https://podminky.urs.cz/item/CS_URS_2025_01/771473830" TargetMode="External" /><Relationship Id="rId540" Type="http://schemas.openxmlformats.org/officeDocument/2006/relationships/hyperlink" Target="https://podminky.urs.cz/item/CS_URS_2025_01/771474112" TargetMode="External" /><Relationship Id="rId541" Type="http://schemas.openxmlformats.org/officeDocument/2006/relationships/hyperlink" Target="https://podminky.urs.cz/item/CS_URS_2025_01/771474132" TargetMode="External" /><Relationship Id="rId542" Type="http://schemas.openxmlformats.org/officeDocument/2006/relationships/hyperlink" Target="https://podminky.urs.cz/item/CS_URS_2025_01/771531005" TargetMode="External" /><Relationship Id="rId543" Type="http://schemas.openxmlformats.org/officeDocument/2006/relationships/hyperlink" Target="https://podminky.urs.cz/item/CS_URS_2025_01/771573810" TargetMode="External" /><Relationship Id="rId544" Type="http://schemas.openxmlformats.org/officeDocument/2006/relationships/hyperlink" Target="https://podminky.urs.cz/item/CS_URS_2025_01/771574421" TargetMode="External" /><Relationship Id="rId545" Type="http://schemas.openxmlformats.org/officeDocument/2006/relationships/hyperlink" Target="https://podminky.urs.cz/item/CS_URS_2025_01/771577211" TargetMode="External" /><Relationship Id="rId546" Type="http://schemas.openxmlformats.org/officeDocument/2006/relationships/hyperlink" Target="https://podminky.urs.cz/item/CS_URS_2025_01/998771123" TargetMode="External" /><Relationship Id="rId547" Type="http://schemas.openxmlformats.org/officeDocument/2006/relationships/hyperlink" Target="https://podminky.urs.cz/item/CS_URS_2025_01/772421812" TargetMode="External" /><Relationship Id="rId548" Type="http://schemas.openxmlformats.org/officeDocument/2006/relationships/hyperlink" Target="https://podminky.urs.cz/item/CS_URS_2025_01/772521812" TargetMode="External" /><Relationship Id="rId549" Type="http://schemas.openxmlformats.org/officeDocument/2006/relationships/hyperlink" Target="https://podminky.urs.cz/item/CS_URS_2025_01/772591922" TargetMode="External" /><Relationship Id="rId550" Type="http://schemas.openxmlformats.org/officeDocument/2006/relationships/hyperlink" Target="https://podminky.urs.cz/item/CS_URS_2025_01/772991511" TargetMode="External" /><Relationship Id="rId551" Type="http://schemas.openxmlformats.org/officeDocument/2006/relationships/hyperlink" Target="https://podminky.urs.cz/item/CS_URS_2025_01/998772122" TargetMode="External" /><Relationship Id="rId552" Type="http://schemas.openxmlformats.org/officeDocument/2006/relationships/hyperlink" Target="https://podminky.urs.cz/item/CS_URS_2025_01/773993901" TargetMode="External" /><Relationship Id="rId553" Type="http://schemas.openxmlformats.org/officeDocument/2006/relationships/hyperlink" Target="https://podminky.urs.cz/item/CS_URS_2025_01/773993903" TargetMode="External" /><Relationship Id="rId554" Type="http://schemas.openxmlformats.org/officeDocument/2006/relationships/hyperlink" Target="https://podminky.urs.cz/item/CS_URS_2025_01/773993905" TargetMode="External" /><Relationship Id="rId555" Type="http://schemas.openxmlformats.org/officeDocument/2006/relationships/hyperlink" Target="https://podminky.urs.cz/item/CS_URS_2025_01/773993907" TargetMode="External" /><Relationship Id="rId556" Type="http://schemas.openxmlformats.org/officeDocument/2006/relationships/hyperlink" Target="https://podminky.urs.cz/item/CS_URS_2025_01/998773122" TargetMode="External" /><Relationship Id="rId557" Type="http://schemas.openxmlformats.org/officeDocument/2006/relationships/hyperlink" Target="https://podminky.urs.cz/item/CS_URS_2025_01/775111116" TargetMode="External" /><Relationship Id="rId558" Type="http://schemas.openxmlformats.org/officeDocument/2006/relationships/hyperlink" Target="https://podminky.urs.cz/item/CS_URS_2025_01/775111117" TargetMode="External" /><Relationship Id="rId559" Type="http://schemas.openxmlformats.org/officeDocument/2006/relationships/hyperlink" Target="https://podminky.urs.cz/item/CS_URS_2025_01/775111311" TargetMode="External" /><Relationship Id="rId560" Type="http://schemas.openxmlformats.org/officeDocument/2006/relationships/hyperlink" Target="https://podminky.urs.cz/item/CS_URS_2025_01/775111411" TargetMode="External" /><Relationship Id="rId561" Type="http://schemas.openxmlformats.org/officeDocument/2006/relationships/hyperlink" Target="https://podminky.urs.cz/item/CS_URS_2025_01/775141114" TargetMode="External" /><Relationship Id="rId562" Type="http://schemas.openxmlformats.org/officeDocument/2006/relationships/hyperlink" Target="https://podminky.urs.cz/item/CS_URS_2025_01/775145811" TargetMode="External" /><Relationship Id="rId563" Type="http://schemas.openxmlformats.org/officeDocument/2006/relationships/hyperlink" Target="https://podminky.urs.cz/item/CS_URS_2025_01/775411810" TargetMode="External" /><Relationship Id="rId564" Type="http://schemas.openxmlformats.org/officeDocument/2006/relationships/hyperlink" Target="https://podminky.urs.cz/item/CS_URS_2025_01/775413401" TargetMode="External" /><Relationship Id="rId565" Type="http://schemas.openxmlformats.org/officeDocument/2006/relationships/hyperlink" Target="https://podminky.urs.cz/item/CS_URS_2025_01/775469113" TargetMode="External" /><Relationship Id="rId566" Type="http://schemas.openxmlformats.org/officeDocument/2006/relationships/hyperlink" Target="https://podminky.urs.cz/item/CS_URS_2025_01/775511611" TargetMode="External" /><Relationship Id="rId567" Type="http://schemas.openxmlformats.org/officeDocument/2006/relationships/hyperlink" Target="https://podminky.urs.cz/item/CS_URS_2025_01/775511800" TargetMode="External" /><Relationship Id="rId568" Type="http://schemas.openxmlformats.org/officeDocument/2006/relationships/hyperlink" Target="https://podminky.urs.cz/item/CS_URS_2025_01/775541151" TargetMode="External" /><Relationship Id="rId569" Type="http://schemas.openxmlformats.org/officeDocument/2006/relationships/hyperlink" Target="https://podminky.urs.cz/item/CS_URS_2025_01/775541191" TargetMode="External" /><Relationship Id="rId570" Type="http://schemas.openxmlformats.org/officeDocument/2006/relationships/hyperlink" Target="https://podminky.urs.cz/item/CS_URS_2025_01/775541811" TargetMode="External" /><Relationship Id="rId571" Type="http://schemas.openxmlformats.org/officeDocument/2006/relationships/hyperlink" Target="https://podminky.urs.cz/item/CS_URS_2025_01/775591311" TargetMode="External" /><Relationship Id="rId572" Type="http://schemas.openxmlformats.org/officeDocument/2006/relationships/hyperlink" Target="https://podminky.urs.cz/item/CS_URS_2025_01/775591314" TargetMode="External" /><Relationship Id="rId573" Type="http://schemas.openxmlformats.org/officeDocument/2006/relationships/hyperlink" Target="https://podminky.urs.cz/item/CS_URS_2025_01/775591316" TargetMode="External" /><Relationship Id="rId574" Type="http://schemas.openxmlformats.org/officeDocument/2006/relationships/hyperlink" Target="https://podminky.urs.cz/item/CS_URS_2025_01/775591905" TargetMode="External" /><Relationship Id="rId575" Type="http://schemas.openxmlformats.org/officeDocument/2006/relationships/hyperlink" Target="https://podminky.urs.cz/item/CS_URS_2025_01/775591912" TargetMode="External" /><Relationship Id="rId576" Type="http://schemas.openxmlformats.org/officeDocument/2006/relationships/hyperlink" Target="https://podminky.urs.cz/item/CS_URS_2025_01/775591913" TargetMode="External" /><Relationship Id="rId577" Type="http://schemas.openxmlformats.org/officeDocument/2006/relationships/hyperlink" Target="https://podminky.urs.cz/item/CS_URS_2025_01/775591920" TargetMode="External" /><Relationship Id="rId578" Type="http://schemas.openxmlformats.org/officeDocument/2006/relationships/hyperlink" Target="https://podminky.urs.cz/item/CS_URS_2025_01/775591921" TargetMode="External" /><Relationship Id="rId579" Type="http://schemas.openxmlformats.org/officeDocument/2006/relationships/hyperlink" Target="https://podminky.urs.cz/item/CS_URS_2025_01/775591924" TargetMode="External" /><Relationship Id="rId580" Type="http://schemas.openxmlformats.org/officeDocument/2006/relationships/hyperlink" Target="https://podminky.urs.cz/item/CS_URS_2025_01/998775112" TargetMode="External" /><Relationship Id="rId581" Type="http://schemas.openxmlformats.org/officeDocument/2006/relationships/hyperlink" Target="https://podminky.urs.cz/item/CS_URS_2025_01/776111411" TargetMode="External" /><Relationship Id="rId582" Type="http://schemas.openxmlformats.org/officeDocument/2006/relationships/hyperlink" Target="https://podminky.urs.cz/item/CS_URS_2025_01/776201811" TargetMode="External" /><Relationship Id="rId583" Type="http://schemas.openxmlformats.org/officeDocument/2006/relationships/hyperlink" Target="https://podminky.urs.cz/item/CS_URS_2025_01/776201814" TargetMode="External" /><Relationship Id="rId584" Type="http://schemas.openxmlformats.org/officeDocument/2006/relationships/hyperlink" Target="https://podminky.urs.cz/item/CS_URS_2025_01/776211111" TargetMode="External" /><Relationship Id="rId585" Type="http://schemas.openxmlformats.org/officeDocument/2006/relationships/hyperlink" Target="https://podminky.urs.cz/item/CS_URS_2025_01/776301811" TargetMode="External" /><Relationship Id="rId586" Type="http://schemas.openxmlformats.org/officeDocument/2006/relationships/hyperlink" Target="https://podminky.urs.cz/item/CS_URS_2025_01/776410811" TargetMode="External" /><Relationship Id="rId587" Type="http://schemas.openxmlformats.org/officeDocument/2006/relationships/hyperlink" Target="https://podminky.urs.cz/item/CS_URS_2025_01/776430811" TargetMode="External" /><Relationship Id="rId588" Type="http://schemas.openxmlformats.org/officeDocument/2006/relationships/hyperlink" Target="https://podminky.urs.cz/item/CS_URS_2025_01/776431111" TargetMode="External" /><Relationship Id="rId589" Type="http://schemas.openxmlformats.org/officeDocument/2006/relationships/hyperlink" Target="https://podminky.urs.cz/item/CS_URS_2025_01/998776122" TargetMode="External" /><Relationship Id="rId590" Type="http://schemas.openxmlformats.org/officeDocument/2006/relationships/hyperlink" Target="https://podminky.urs.cz/item/CS_URS_2025_01/781121011" TargetMode="External" /><Relationship Id="rId591" Type="http://schemas.openxmlformats.org/officeDocument/2006/relationships/hyperlink" Target="https://podminky.urs.cz/item/CS_URS_2025_01/781472421" TargetMode="External" /><Relationship Id="rId592" Type="http://schemas.openxmlformats.org/officeDocument/2006/relationships/hyperlink" Target="https://podminky.urs.cz/item/CS_URS_2025_01/781472491" TargetMode="External" /><Relationship Id="rId593" Type="http://schemas.openxmlformats.org/officeDocument/2006/relationships/hyperlink" Target="https://podminky.urs.cz/item/CS_URS_2025_01/781473810" TargetMode="External" /><Relationship Id="rId594" Type="http://schemas.openxmlformats.org/officeDocument/2006/relationships/hyperlink" Target="https://podminky.urs.cz/item/CS_URS_2025_01/998781123" TargetMode="External" /><Relationship Id="rId595" Type="http://schemas.openxmlformats.org/officeDocument/2006/relationships/hyperlink" Target="https://podminky.urs.cz/item/CS_URS_2025_01/783101203" TargetMode="External" /><Relationship Id="rId596" Type="http://schemas.openxmlformats.org/officeDocument/2006/relationships/hyperlink" Target="https://podminky.urs.cz/item/CS_URS_2025_01/783106805" TargetMode="External" /><Relationship Id="rId597" Type="http://schemas.openxmlformats.org/officeDocument/2006/relationships/hyperlink" Target="https://podminky.urs.cz/item/CS_URS_2025_01/783132121" TargetMode="External" /><Relationship Id="rId598" Type="http://schemas.openxmlformats.org/officeDocument/2006/relationships/hyperlink" Target="https://podminky.urs.cz/item/CS_URS_2025_01/783164101" TargetMode="External" /><Relationship Id="rId599" Type="http://schemas.openxmlformats.org/officeDocument/2006/relationships/hyperlink" Target="https://podminky.urs.cz/item/CS_URS_2025_01/783167101" TargetMode="External" /><Relationship Id="rId600" Type="http://schemas.openxmlformats.org/officeDocument/2006/relationships/hyperlink" Target="https://podminky.urs.cz/item/CS_URS_2025_01/783306809" TargetMode="External" /><Relationship Id="rId601" Type="http://schemas.openxmlformats.org/officeDocument/2006/relationships/hyperlink" Target="https://podminky.urs.cz/item/CS_URS_2025_01/783314101" TargetMode="External" /><Relationship Id="rId602" Type="http://schemas.openxmlformats.org/officeDocument/2006/relationships/hyperlink" Target="https://podminky.urs.cz/item/CS_URS_2025_01/783315101" TargetMode="External" /><Relationship Id="rId603" Type="http://schemas.openxmlformats.org/officeDocument/2006/relationships/hyperlink" Target="https://podminky.urs.cz/item/CS_URS_2025_01/783317101" TargetMode="External" /><Relationship Id="rId604" Type="http://schemas.openxmlformats.org/officeDocument/2006/relationships/hyperlink" Target="https://podminky.urs.cz/item/CS_URS_2025_01/783344101" TargetMode="External" /><Relationship Id="rId605" Type="http://schemas.openxmlformats.org/officeDocument/2006/relationships/hyperlink" Target="https://podminky.urs.cz/item/CS_URS_2025_01/783344201" TargetMode="External" /><Relationship Id="rId606" Type="http://schemas.openxmlformats.org/officeDocument/2006/relationships/hyperlink" Target="https://podminky.urs.cz/item/CS_URS_2025_01/783347103" TargetMode="External" /><Relationship Id="rId607" Type="http://schemas.openxmlformats.org/officeDocument/2006/relationships/hyperlink" Target="https://podminky.urs.cz/item/CS_URS_2025_01/783801231" TargetMode="External" /><Relationship Id="rId608" Type="http://schemas.openxmlformats.org/officeDocument/2006/relationships/hyperlink" Target="https://podminky.urs.cz/item/CS_URS_2025_01/783806805" TargetMode="External" /><Relationship Id="rId609" Type="http://schemas.openxmlformats.org/officeDocument/2006/relationships/hyperlink" Target="https://podminky.urs.cz/item/CS_URS_2025_01/783806807" TargetMode="External" /><Relationship Id="rId610" Type="http://schemas.openxmlformats.org/officeDocument/2006/relationships/hyperlink" Target="https://podminky.urs.cz/item/CS_URS_2025_01/783823137" TargetMode="External" /><Relationship Id="rId611" Type="http://schemas.openxmlformats.org/officeDocument/2006/relationships/hyperlink" Target="https://podminky.urs.cz/item/CS_URS_2025_02/783826675" TargetMode="External" /><Relationship Id="rId612" Type="http://schemas.openxmlformats.org/officeDocument/2006/relationships/hyperlink" Target="https://podminky.urs.cz/item/CS_URS_2025_01/783827427" TargetMode="External" /><Relationship Id="rId613" Type="http://schemas.openxmlformats.org/officeDocument/2006/relationships/hyperlink" Target="https://podminky.urs.cz/item/CS_URS_2025_01/783901451" TargetMode="External" /><Relationship Id="rId614" Type="http://schemas.openxmlformats.org/officeDocument/2006/relationships/hyperlink" Target="https://podminky.urs.cz/item/CS_URS_2025_01/783901453" TargetMode="External" /><Relationship Id="rId615" Type="http://schemas.openxmlformats.org/officeDocument/2006/relationships/hyperlink" Target="https://podminky.urs.cz/item/CS_URS_2025_01/783901551" TargetMode="External" /><Relationship Id="rId616" Type="http://schemas.openxmlformats.org/officeDocument/2006/relationships/hyperlink" Target="https://podminky.urs.cz/item/CS_URS_2025_01/783906801" TargetMode="External" /><Relationship Id="rId617" Type="http://schemas.openxmlformats.org/officeDocument/2006/relationships/hyperlink" Target="https://podminky.urs.cz/item/CS_URS_2025_01/783906851" TargetMode="External" /><Relationship Id="rId618" Type="http://schemas.openxmlformats.org/officeDocument/2006/relationships/hyperlink" Target="https://podminky.urs.cz/item/CS_URS_2025_01/783932171" TargetMode="External" /><Relationship Id="rId619" Type="http://schemas.openxmlformats.org/officeDocument/2006/relationships/hyperlink" Target="https://podminky.urs.cz/item/CS_URS_2025_01/783933151" TargetMode="External" /><Relationship Id="rId620" Type="http://schemas.openxmlformats.org/officeDocument/2006/relationships/hyperlink" Target="https://podminky.urs.cz/item/CS_URS_2025_01/783937163" TargetMode="External" /><Relationship Id="rId621" Type="http://schemas.openxmlformats.org/officeDocument/2006/relationships/hyperlink" Target="https://podminky.urs.cz/item/CS_URS_2025_01/783943151" TargetMode="External" /><Relationship Id="rId622" Type="http://schemas.openxmlformats.org/officeDocument/2006/relationships/hyperlink" Target="https://podminky.urs.cz/item/CS_URS_2025_01/783947163" TargetMode="External" /><Relationship Id="rId623" Type="http://schemas.openxmlformats.org/officeDocument/2006/relationships/hyperlink" Target="https://podminky.urs.cz/item/CS_URS_2025_01/784121001" TargetMode="External" /><Relationship Id="rId624" Type="http://schemas.openxmlformats.org/officeDocument/2006/relationships/hyperlink" Target="https://podminky.urs.cz/item/CS_URS_2025_01/784121003" TargetMode="External" /><Relationship Id="rId625" Type="http://schemas.openxmlformats.org/officeDocument/2006/relationships/hyperlink" Target="https://podminky.urs.cz/item/CS_URS_2025_01/784121005" TargetMode="External" /><Relationship Id="rId626" Type="http://schemas.openxmlformats.org/officeDocument/2006/relationships/hyperlink" Target="https://podminky.urs.cz/item/CS_URS_2025_01/784121007" TargetMode="External" /><Relationship Id="rId627" Type="http://schemas.openxmlformats.org/officeDocument/2006/relationships/hyperlink" Target="https://podminky.urs.cz/item/CS_URS_2025_01/784181001" TargetMode="External" /><Relationship Id="rId628" Type="http://schemas.openxmlformats.org/officeDocument/2006/relationships/hyperlink" Target="https://podminky.urs.cz/item/CS_URS_2025_01/784181003" TargetMode="External" /><Relationship Id="rId629" Type="http://schemas.openxmlformats.org/officeDocument/2006/relationships/hyperlink" Target="https://podminky.urs.cz/item/CS_URS_2025_01/784181005" TargetMode="External" /><Relationship Id="rId630" Type="http://schemas.openxmlformats.org/officeDocument/2006/relationships/hyperlink" Target="https://podminky.urs.cz/item/CS_URS_2025_01/784181007" TargetMode="External" /><Relationship Id="rId631" Type="http://schemas.openxmlformats.org/officeDocument/2006/relationships/hyperlink" Target="https://podminky.urs.cz/item/CS_URS_2025_01/784312021" TargetMode="External" /><Relationship Id="rId632" Type="http://schemas.openxmlformats.org/officeDocument/2006/relationships/hyperlink" Target="https://podminky.urs.cz/item/CS_URS_2025_01/784312023" TargetMode="External" /><Relationship Id="rId633" Type="http://schemas.openxmlformats.org/officeDocument/2006/relationships/hyperlink" Target="https://podminky.urs.cz/item/CS_URS_2025_01/784312025" TargetMode="External" /><Relationship Id="rId634" Type="http://schemas.openxmlformats.org/officeDocument/2006/relationships/hyperlink" Target="https://podminky.urs.cz/item/CS_URS_2025_01/784312027" TargetMode="External" /><Relationship Id="rId635" Type="http://schemas.openxmlformats.org/officeDocument/2006/relationships/hyperlink" Target="https://podminky.urs.cz/item/CS_URS_2025_01/784312053" TargetMode="External" /><Relationship Id="rId636" Type="http://schemas.openxmlformats.org/officeDocument/2006/relationships/hyperlink" Target="https://podminky.urs.cz/item/CS_URS_2025_01/784312061" TargetMode="External" /><Relationship Id="rId637" Type="http://schemas.openxmlformats.org/officeDocument/2006/relationships/hyperlink" Target="https://podminky.urs.cz/item/CS_URS_2025_01/998787122" TargetMode="External" /><Relationship Id="rId638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203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51101103" TargetMode="External" /><Relationship Id="rId4" Type="http://schemas.openxmlformats.org/officeDocument/2006/relationships/hyperlink" Target="https://podminky.urs.cz/item/CS_URS_2025_01/151101113" TargetMode="External" /><Relationship Id="rId5" Type="http://schemas.openxmlformats.org/officeDocument/2006/relationships/hyperlink" Target="https://podminky.urs.cz/item/CS_URS_2025_01/162211311" TargetMode="External" /><Relationship Id="rId6" Type="http://schemas.openxmlformats.org/officeDocument/2006/relationships/hyperlink" Target="https://podminky.urs.cz/item/CS_URS_2025_01/162211319" TargetMode="External" /><Relationship Id="rId7" Type="http://schemas.openxmlformats.org/officeDocument/2006/relationships/hyperlink" Target="https://podminky.urs.cz/item/CS_URS_2025_01/162651111" TargetMode="External" /><Relationship Id="rId8" Type="http://schemas.openxmlformats.org/officeDocument/2006/relationships/hyperlink" Target="https://podminky.urs.cz/item/CS_URS_2025_01/162751114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7151101" TargetMode="External" /><Relationship Id="rId11" Type="http://schemas.openxmlformats.org/officeDocument/2006/relationships/hyperlink" Target="https://podminky.urs.cz/item/CS_URS_2025_01/171201231" TargetMode="External" /><Relationship Id="rId12" Type="http://schemas.openxmlformats.org/officeDocument/2006/relationships/hyperlink" Target="https://podminky.urs.cz/item/CS_URS_2025_01/174111102" TargetMode="External" /><Relationship Id="rId13" Type="http://schemas.openxmlformats.org/officeDocument/2006/relationships/hyperlink" Target="https://podminky.urs.cz/item/CS_URS_2025_01/174151101" TargetMode="External" /><Relationship Id="rId14" Type="http://schemas.openxmlformats.org/officeDocument/2006/relationships/hyperlink" Target="https://podminky.urs.cz/item/CS_URS_2025_01/175111101" TargetMode="External" /><Relationship Id="rId15" Type="http://schemas.openxmlformats.org/officeDocument/2006/relationships/hyperlink" Target="https://podminky.urs.cz/item/CS_URS_2025_01/211561111" TargetMode="External" /><Relationship Id="rId16" Type="http://schemas.openxmlformats.org/officeDocument/2006/relationships/hyperlink" Target="https://podminky.urs.cz/item/CS_URS_2025_01/211971110" TargetMode="External" /><Relationship Id="rId17" Type="http://schemas.openxmlformats.org/officeDocument/2006/relationships/hyperlink" Target="https://podminky.urs.cz/item/CS_URS_2025_01/212532111" TargetMode="External" /><Relationship Id="rId18" Type="http://schemas.openxmlformats.org/officeDocument/2006/relationships/hyperlink" Target="https://podminky.urs.cz/item/CS_URS_2025_01/212755215" TargetMode="External" /><Relationship Id="rId19" Type="http://schemas.openxmlformats.org/officeDocument/2006/relationships/hyperlink" Target="https://podminky.urs.cz/item/CS_URS_2025_01/213141111" TargetMode="External" /><Relationship Id="rId20" Type="http://schemas.openxmlformats.org/officeDocument/2006/relationships/hyperlink" Target="https://podminky.urs.cz/item/CS_URS_2025_01/310237241" TargetMode="External" /><Relationship Id="rId21" Type="http://schemas.openxmlformats.org/officeDocument/2006/relationships/hyperlink" Target="https://podminky.urs.cz/item/CS_URS_2025_01/346481111" TargetMode="External" /><Relationship Id="rId22" Type="http://schemas.openxmlformats.org/officeDocument/2006/relationships/hyperlink" Target="https://podminky.urs.cz/item/CS_URS_2025_01/451573111" TargetMode="External" /><Relationship Id="rId23" Type="http://schemas.openxmlformats.org/officeDocument/2006/relationships/hyperlink" Target="https://podminky.urs.cz/item/CS_URS_2025_01/612315111" TargetMode="External" /><Relationship Id="rId24" Type="http://schemas.openxmlformats.org/officeDocument/2006/relationships/hyperlink" Target="https://podminky.urs.cz/item/CS_URS_2025_01/631312141" TargetMode="External" /><Relationship Id="rId25" Type="http://schemas.openxmlformats.org/officeDocument/2006/relationships/hyperlink" Target="https://podminky.urs.cz/item/CS_URS_2025_01/965042231" TargetMode="External" /><Relationship Id="rId26" Type="http://schemas.openxmlformats.org/officeDocument/2006/relationships/hyperlink" Target="https://podminky.urs.cz/item/CS_URS_2025_01/965082923" TargetMode="External" /><Relationship Id="rId27" Type="http://schemas.openxmlformats.org/officeDocument/2006/relationships/hyperlink" Target="https://podminky.urs.cz/item/CS_URS_2025_01/965082933" TargetMode="External" /><Relationship Id="rId28" Type="http://schemas.openxmlformats.org/officeDocument/2006/relationships/hyperlink" Target="https://podminky.urs.cz/item/CS_URS_2025_01/971033441" TargetMode="External" /><Relationship Id="rId29" Type="http://schemas.openxmlformats.org/officeDocument/2006/relationships/hyperlink" Target="https://podminky.urs.cz/item/CS_URS_2025_01/973031151" TargetMode="External" /><Relationship Id="rId30" Type="http://schemas.openxmlformats.org/officeDocument/2006/relationships/hyperlink" Target="https://podminky.urs.cz/item/CS_URS_2025_01/974029153" TargetMode="External" /><Relationship Id="rId31" Type="http://schemas.openxmlformats.org/officeDocument/2006/relationships/hyperlink" Target="https://podminky.urs.cz/item/CS_URS_2025_01/974029164" TargetMode="External" /><Relationship Id="rId32" Type="http://schemas.openxmlformats.org/officeDocument/2006/relationships/hyperlink" Target="https://podminky.urs.cz/item/CS_URS_2025_01/974031142" TargetMode="External" /><Relationship Id="rId33" Type="http://schemas.openxmlformats.org/officeDocument/2006/relationships/hyperlink" Target="https://podminky.urs.cz/item/CS_URS_2025_01/974031153" TargetMode="External" /><Relationship Id="rId34" Type="http://schemas.openxmlformats.org/officeDocument/2006/relationships/hyperlink" Target="https://podminky.urs.cz/item/CS_URS_2025_01/974031164" TargetMode="External" /><Relationship Id="rId35" Type="http://schemas.openxmlformats.org/officeDocument/2006/relationships/hyperlink" Target="https://podminky.urs.cz/item/CS_URS_2025_01/977151118" TargetMode="External" /><Relationship Id="rId36" Type="http://schemas.openxmlformats.org/officeDocument/2006/relationships/hyperlink" Target="https://podminky.urs.cz/item/CS_URS_2025_01/977151122" TargetMode="External" /><Relationship Id="rId37" Type="http://schemas.openxmlformats.org/officeDocument/2006/relationships/hyperlink" Target="https://podminky.urs.cz/item/CS_URS_2025_01/977311113" TargetMode="External" /><Relationship Id="rId38" Type="http://schemas.openxmlformats.org/officeDocument/2006/relationships/hyperlink" Target="https://podminky.urs.cz/item/CS_URS_2025_01/997013111" TargetMode="External" /><Relationship Id="rId39" Type="http://schemas.openxmlformats.org/officeDocument/2006/relationships/hyperlink" Target="https://podminky.urs.cz/item/CS_URS_2025_01/997013211" TargetMode="External" /><Relationship Id="rId40" Type="http://schemas.openxmlformats.org/officeDocument/2006/relationships/hyperlink" Target="https://podminky.urs.cz/item/CS_URS_2025_01/997013213" TargetMode="External" /><Relationship Id="rId41" Type="http://schemas.openxmlformats.org/officeDocument/2006/relationships/hyperlink" Target="https://podminky.urs.cz/item/CS_URS_2025_01/997013509" TargetMode="External" /><Relationship Id="rId42" Type="http://schemas.openxmlformats.org/officeDocument/2006/relationships/hyperlink" Target="https://podminky.urs.cz/item/CS_URS_2025_01/997013861" TargetMode="External" /><Relationship Id="rId43" Type="http://schemas.openxmlformats.org/officeDocument/2006/relationships/hyperlink" Target="https://podminky.urs.cz/item/CS_URS_2025_01/997013863" TargetMode="External" /><Relationship Id="rId44" Type="http://schemas.openxmlformats.org/officeDocument/2006/relationships/hyperlink" Target="https://podminky.urs.cz/item/CS_URS_2025_01/997013871" TargetMode="External" /><Relationship Id="rId45" Type="http://schemas.openxmlformats.org/officeDocument/2006/relationships/hyperlink" Target="https://podminky.urs.cz/item/CS_URS_2025_01/998011010" TargetMode="External" /><Relationship Id="rId46" Type="http://schemas.openxmlformats.org/officeDocument/2006/relationships/hyperlink" Target="https://podminky.urs.cz/item/CS_URS_2025_01/713411141" TargetMode="External" /><Relationship Id="rId47" Type="http://schemas.openxmlformats.org/officeDocument/2006/relationships/hyperlink" Target="https://podminky.urs.cz/item/CS_URS_2025_01/713463212" TargetMode="External" /><Relationship Id="rId48" Type="http://schemas.openxmlformats.org/officeDocument/2006/relationships/hyperlink" Target="https://podminky.urs.cz/item/CS_URS_2025_01/998713111" TargetMode="External" /><Relationship Id="rId49" Type="http://schemas.openxmlformats.org/officeDocument/2006/relationships/hyperlink" Target="https://podminky.urs.cz/item/CS_URS_2025_01/721140806" TargetMode="External" /><Relationship Id="rId50" Type="http://schemas.openxmlformats.org/officeDocument/2006/relationships/hyperlink" Target="https://podminky.urs.cz/item/CS_URS_2025_01/721171803" TargetMode="External" /><Relationship Id="rId51" Type="http://schemas.openxmlformats.org/officeDocument/2006/relationships/hyperlink" Target="https://podminky.urs.cz/item/CS_URS_2025_01/721171808" TargetMode="External" /><Relationship Id="rId52" Type="http://schemas.openxmlformats.org/officeDocument/2006/relationships/hyperlink" Target="https://podminky.urs.cz/item/CS_URS_2025_01/721173401" TargetMode="External" /><Relationship Id="rId53" Type="http://schemas.openxmlformats.org/officeDocument/2006/relationships/hyperlink" Target="https://podminky.urs.cz/item/CS_URS_2025_01/721173402" TargetMode="External" /><Relationship Id="rId54" Type="http://schemas.openxmlformats.org/officeDocument/2006/relationships/hyperlink" Target="https://podminky.urs.cz/item/CS_URS_2025_01/721173403" TargetMode="External" /><Relationship Id="rId55" Type="http://schemas.openxmlformats.org/officeDocument/2006/relationships/hyperlink" Target="https://podminky.urs.cz/item/CS_URS_2025_01/721173404" TargetMode="External" /><Relationship Id="rId56" Type="http://schemas.openxmlformats.org/officeDocument/2006/relationships/hyperlink" Target="https://podminky.urs.cz/item/CS_URS_2025_01/721173405" TargetMode="External" /><Relationship Id="rId57" Type="http://schemas.openxmlformats.org/officeDocument/2006/relationships/hyperlink" Target="https://podminky.urs.cz/item/CS_URS_2025_01/721174005" TargetMode="External" /><Relationship Id="rId58" Type="http://schemas.openxmlformats.org/officeDocument/2006/relationships/hyperlink" Target="https://podminky.urs.cz/item/CS_URS_2025_01/721174006" TargetMode="External" /><Relationship Id="rId59" Type="http://schemas.openxmlformats.org/officeDocument/2006/relationships/hyperlink" Target="https://podminky.urs.cz/item/CS_URS_2025_01/721174024" TargetMode="External" /><Relationship Id="rId60" Type="http://schemas.openxmlformats.org/officeDocument/2006/relationships/hyperlink" Target="https://podminky.urs.cz/item/CS_URS_2025_01/721174025" TargetMode="External" /><Relationship Id="rId61" Type="http://schemas.openxmlformats.org/officeDocument/2006/relationships/hyperlink" Target="https://podminky.urs.cz/item/CS_URS_2025_01/721174026" TargetMode="External" /><Relationship Id="rId62" Type="http://schemas.openxmlformats.org/officeDocument/2006/relationships/hyperlink" Target="https://podminky.urs.cz/item/CS_URS_2025_01/721174042" TargetMode="External" /><Relationship Id="rId63" Type="http://schemas.openxmlformats.org/officeDocument/2006/relationships/hyperlink" Target="https://podminky.urs.cz/item/CS_URS_2025_01/721174043" TargetMode="External" /><Relationship Id="rId64" Type="http://schemas.openxmlformats.org/officeDocument/2006/relationships/hyperlink" Target="https://podminky.urs.cz/item/CS_URS_2025_01/721174044" TargetMode="External" /><Relationship Id="rId65" Type="http://schemas.openxmlformats.org/officeDocument/2006/relationships/hyperlink" Target="https://podminky.urs.cz/item/CS_URS_2025_01/721174045" TargetMode="External" /><Relationship Id="rId66" Type="http://schemas.openxmlformats.org/officeDocument/2006/relationships/hyperlink" Target="https://podminky.urs.cz/item/CS_URS_2025_01/721174055" TargetMode="External" /><Relationship Id="rId67" Type="http://schemas.openxmlformats.org/officeDocument/2006/relationships/hyperlink" Target="https://podminky.urs.cz/item/CS_URS_2025_01/721174062" TargetMode="External" /><Relationship Id="rId68" Type="http://schemas.openxmlformats.org/officeDocument/2006/relationships/hyperlink" Target="https://podminky.urs.cz/item/CS_URS_2025_01/721174063" TargetMode="External" /><Relationship Id="rId69" Type="http://schemas.openxmlformats.org/officeDocument/2006/relationships/hyperlink" Target="https://podminky.urs.cz/item/CS_URS_2025_01/721194104" TargetMode="External" /><Relationship Id="rId70" Type="http://schemas.openxmlformats.org/officeDocument/2006/relationships/hyperlink" Target="https://podminky.urs.cz/item/CS_URS_2025_01/721194105" TargetMode="External" /><Relationship Id="rId71" Type="http://schemas.openxmlformats.org/officeDocument/2006/relationships/hyperlink" Target="https://podminky.urs.cz/item/CS_URS_2025_01/721194107" TargetMode="External" /><Relationship Id="rId72" Type="http://schemas.openxmlformats.org/officeDocument/2006/relationships/hyperlink" Target="https://podminky.urs.cz/item/CS_URS_2025_01/721194109" TargetMode="External" /><Relationship Id="rId73" Type="http://schemas.openxmlformats.org/officeDocument/2006/relationships/hyperlink" Target="https://podminky.urs.cz/item/CS_URS_2025_01/721211422" TargetMode="External" /><Relationship Id="rId74" Type="http://schemas.openxmlformats.org/officeDocument/2006/relationships/hyperlink" Target="https://podminky.urs.cz/item/CS_URS_2025_01/721226512" TargetMode="External" /><Relationship Id="rId75" Type="http://schemas.openxmlformats.org/officeDocument/2006/relationships/hyperlink" Target="https://podminky.urs.cz/item/CS_URS_2025_01/721273152" TargetMode="External" /><Relationship Id="rId76" Type="http://schemas.openxmlformats.org/officeDocument/2006/relationships/hyperlink" Target="https://podminky.urs.cz/item/CS_URS_2025_01/721273153" TargetMode="External" /><Relationship Id="rId77" Type="http://schemas.openxmlformats.org/officeDocument/2006/relationships/hyperlink" Target="https://podminky.urs.cz/item/CS_URS_2025_01/721274122" TargetMode="External" /><Relationship Id="rId78" Type="http://schemas.openxmlformats.org/officeDocument/2006/relationships/hyperlink" Target="https://podminky.urs.cz/item/CS_URS_2025_01/721290111" TargetMode="External" /><Relationship Id="rId79" Type="http://schemas.openxmlformats.org/officeDocument/2006/relationships/hyperlink" Target="https://podminky.urs.cz/item/CS_URS_2025_01/721290112" TargetMode="External" /><Relationship Id="rId80" Type="http://schemas.openxmlformats.org/officeDocument/2006/relationships/hyperlink" Target="https://podminky.urs.cz/item/CS_URS_2025_01/721290113" TargetMode="External" /><Relationship Id="rId81" Type="http://schemas.openxmlformats.org/officeDocument/2006/relationships/hyperlink" Target="https://podminky.urs.cz/item/CS_URS_2025_01/998721122" TargetMode="External" /><Relationship Id="rId82" Type="http://schemas.openxmlformats.org/officeDocument/2006/relationships/hyperlink" Target="https://podminky.urs.cz/item/CS_URS_2025_01/722130104" TargetMode="External" /><Relationship Id="rId83" Type="http://schemas.openxmlformats.org/officeDocument/2006/relationships/hyperlink" Target="https://podminky.urs.cz/item/CS_URS_2025_01/722130105" TargetMode="External" /><Relationship Id="rId84" Type="http://schemas.openxmlformats.org/officeDocument/2006/relationships/hyperlink" Target="https://podminky.urs.cz/item/CS_URS_2025_01/722130106" TargetMode="External" /><Relationship Id="rId85" Type="http://schemas.openxmlformats.org/officeDocument/2006/relationships/hyperlink" Target="https://podminky.urs.cz/item/CS_URS_2025_01/722130107" TargetMode="External" /><Relationship Id="rId86" Type="http://schemas.openxmlformats.org/officeDocument/2006/relationships/hyperlink" Target="https://podminky.urs.cz/item/CS_URS_2025_01/722130108" TargetMode="External" /><Relationship Id="rId87" Type="http://schemas.openxmlformats.org/officeDocument/2006/relationships/hyperlink" Target="https://podminky.urs.cz/item/CS_URS_2025_01/722130801" TargetMode="External" /><Relationship Id="rId88" Type="http://schemas.openxmlformats.org/officeDocument/2006/relationships/hyperlink" Target="https://podminky.urs.cz/item/CS_URS_2025_01/722170801" TargetMode="External" /><Relationship Id="rId89" Type="http://schemas.openxmlformats.org/officeDocument/2006/relationships/hyperlink" Target="https://podminky.urs.cz/item/CS_URS_2025_01/722174022" TargetMode="External" /><Relationship Id="rId90" Type="http://schemas.openxmlformats.org/officeDocument/2006/relationships/hyperlink" Target="https://podminky.urs.cz/item/CS_URS_2025_01/722174023" TargetMode="External" /><Relationship Id="rId91" Type="http://schemas.openxmlformats.org/officeDocument/2006/relationships/hyperlink" Target="https://podminky.urs.cz/item/CS_URS_2025_01/722174024" TargetMode="External" /><Relationship Id="rId92" Type="http://schemas.openxmlformats.org/officeDocument/2006/relationships/hyperlink" Target="https://podminky.urs.cz/item/CS_URS_2025_01/722174025" TargetMode="External" /><Relationship Id="rId93" Type="http://schemas.openxmlformats.org/officeDocument/2006/relationships/hyperlink" Target="https://podminky.urs.cz/item/CS_URS_2025_01/722174026" TargetMode="External" /><Relationship Id="rId94" Type="http://schemas.openxmlformats.org/officeDocument/2006/relationships/hyperlink" Target="https://podminky.urs.cz/item/CS_URS_2025_01/722181221" TargetMode="External" /><Relationship Id="rId95" Type="http://schemas.openxmlformats.org/officeDocument/2006/relationships/hyperlink" Target="https://podminky.urs.cz/item/CS_URS_2025_01/722181222" TargetMode="External" /><Relationship Id="rId96" Type="http://schemas.openxmlformats.org/officeDocument/2006/relationships/hyperlink" Target="https://podminky.urs.cz/item/CS_URS_2025_01/722181223" TargetMode="External" /><Relationship Id="rId97" Type="http://schemas.openxmlformats.org/officeDocument/2006/relationships/hyperlink" Target="https://podminky.urs.cz/item/CS_URS_2025_01/722181242" TargetMode="External" /><Relationship Id="rId98" Type="http://schemas.openxmlformats.org/officeDocument/2006/relationships/hyperlink" Target="https://podminky.urs.cz/item/CS_URS_2025_01/722181243" TargetMode="External" /><Relationship Id="rId99" Type="http://schemas.openxmlformats.org/officeDocument/2006/relationships/hyperlink" Target="https://podminky.urs.cz/item/CS_URS_2025_01/722181244" TargetMode="External" /><Relationship Id="rId100" Type="http://schemas.openxmlformats.org/officeDocument/2006/relationships/hyperlink" Target="https://podminky.urs.cz/item/CS_URS_2025_01/722220111" TargetMode="External" /><Relationship Id="rId101" Type="http://schemas.openxmlformats.org/officeDocument/2006/relationships/hyperlink" Target="https://podminky.urs.cz/item/CS_URS_2025_01/722220161" TargetMode="External" /><Relationship Id="rId102" Type="http://schemas.openxmlformats.org/officeDocument/2006/relationships/hyperlink" Target="https://podminky.urs.cz/item/CS_URS_2025_01/722224154" TargetMode="External" /><Relationship Id="rId103" Type="http://schemas.openxmlformats.org/officeDocument/2006/relationships/hyperlink" Target="https://podminky.urs.cz/item/CS_URS_2025_01/722225307" TargetMode="External" /><Relationship Id="rId104" Type="http://schemas.openxmlformats.org/officeDocument/2006/relationships/hyperlink" Target="https://podminky.urs.cz/item/CS_URS_2025_01/722229103" TargetMode="External" /><Relationship Id="rId105" Type="http://schemas.openxmlformats.org/officeDocument/2006/relationships/hyperlink" Target="https://podminky.urs.cz/item/CS_URS_2025_01/722229105" TargetMode="External" /><Relationship Id="rId106" Type="http://schemas.openxmlformats.org/officeDocument/2006/relationships/hyperlink" Target="https://podminky.urs.cz/item/CS_URS_2025_01/722231074" TargetMode="External" /><Relationship Id="rId107" Type="http://schemas.openxmlformats.org/officeDocument/2006/relationships/hyperlink" Target="https://podminky.urs.cz/item/CS_URS_2025_01/722231078" TargetMode="External" /><Relationship Id="rId108" Type="http://schemas.openxmlformats.org/officeDocument/2006/relationships/hyperlink" Target="https://podminky.urs.cz/item/CS_URS_2025_01/722232045" TargetMode="External" /><Relationship Id="rId109" Type="http://schemas.openxmlformats.org/officeDocument/2006/relationships/hyperlink" Target="https://podminky.urs.cz/item/CS_URS_2025_01/722232049" TargetMode="External" /><Relationship Id="rId110" Type="http://schemas.openxmlformats.org/officeDocument/2006/relationships/hyperlink" Target="https://podminky.urs.cz/item/CS_URS_2025_01/722232063" TargetMode="External" /><Relationship Id="rId111" Type="http://schemas.openxmlformats.org/officeDocument/2006/relationships/hyperlink" Target="https://podminky.urs.cz/item/CS_URS_2025_01/722232064" TargetMode="External" /><Relationship Id="rId112" Type="http://schemas.openxmlformats.org/officeDocument/2006/relationships/hyperlink" Target="https://podminky.urs.cz/item/CS_URS_2025_01/722232065" TargetMode="External" /><Relationship Id="rId113" Type="http://schemas.openxmlformats.org/officeDocument/2006/relationships/hyperlink" Target="https://podminky.urs.cz/item/CS_URS_2025_01/722234269" TargetMode="External" /><Relationship Id="rId114" Type="http://schemas.openxmlformats.org/officeDocument/2006/relationships/hyperlink" Target="https://podminky.urs.cz/item/CS_URS_2025_01/722239106" TargetMode="External" /><Relationship Id="rId115" Type="http://schemas.openxmlformats.org/officeDocument/2006/relationships/hyperlink" Target="https://podminky.urs.cz/item/CS_URS_2025_01/722249127" TargetMode="External" /><Relationship Id="rId116" Type="http://schemas.openxmlformats.org/officeDocument/2006/relationships/hyperlink" Target="https://podminky.urs.cz/item/CS_URS_2025_01/722250133" TargetMode="External" /><Relationship Id="rId117" Type="http://schemas.openxmlformats.org/officeDocument/2006/relationships/hyperlink" Target="https://podminky.urs.cz/item/CS_URS_2025_01/722290226" TargetMode="External" /><Relationship Id="rId118" Type="http://schemas.openxmlformats.org/officeDocument/2006/relationships/hyperlink" Target="https://podminky.urs.cz/item/CS_URS_2025_01/722290229" TargetMode="External" /><Relationship Id="rId119" Type="http://schemas.openxmlformats.org/officeDocument/2006/relationships/hyperlink" Target="https://podminky.urs.cz/item/CS_URS_2025_01/722290234" TargetMode="External" /><Relationship Id="rId120" Type="http://schemas.openxmlformats.org/officeDocument/2006/relationships/hyperlink" Target="https://podminky.urs.cz/item/CS_URS_2025_01/722290246" TargetMode="External" /><Relationship Id="rId121" Type="http://schemas.openxmlformats.org/officeDocument/2006/relationships/hyperlink" Target="https://podminky.urs.cz/item/CS_URS_2025_01/722290249" TargetMode="External" /><Relationship Id="rId122" Type="http://schemas.openxmlformats.org/officeDocument/2006/relationships/hyperlink" Target="https://podminky.urs.cz/item/CS_URS_2025_01/998722122" TargetMode="External" /><Relationship Id="rId123" Type="http://schemas.openxmlformats.org/officeDocument/2006/relationships/hyperlink" Target="https://podminky.urs.cz/item/CS_URS_2025_01/723120804" TargetMode="External" /><Relationship Id="rId124" Type="http://schemas.openxmlformats.org/officeDocument/2006/relationships/hyperlink" Target="https://podminky.urs.cz/item/CS_URS_2025_01/725110811" TargetMode="External" /><Relationship Id="rId125" Type="http://schemas.openxmlformats.org/officeDocument/2006/relationships/hyperlink" Target="https://podminky.urs.cz/item/CS_URS_2025_01/725112022" TargetMode="External" /><Relationship Id="rId126" Type="http://schemas.openxmlformats.org/officeDocument/2006/relationships/hyperlink" Target="https://podminky.urs.cz/item/CS_URS_2025_01/725112023" TargetMode="External" /><Relationship Id="rId127" Type="http://schemas.openxmlformats.org/officeDocument/2006/relationships/hyperlink" Target="https://podminky.urs.cz/item/CS_URS_2025_01/725121521" TargetMode="External" /><Relationship Id="rId128" Type="http://schemas.openxmlformats.org/officeDocument/2006/relationships/hyperlink" Target="https://podminky.urs.cz/item/CS_URS_2025_01/725122817" TargetMode="External" /><Relationship Id="rId129" Type="http://schemas.openxmlformats.org/officeDocument/2006/relationships/hyperlink" Target="https://podminky.urs.cz/item/CS_URS_2025_01/725210821" TargetMode="External" /><Relationship Id="rId130" Type="http://schemas.openxmlformats.org/officeDocument/2006/relationships/hyperlink" Target="https://podminky.urs.cz/item/CS_URS_2025_01/725211603" TargetMode="External" /><Relationship Id="rId131" Type="http://schemas.openxmlformats.org/officeDocument/2006/relationships/hyperlink" Target="https://podminky.urs.cz/item/CS_URS_2025_01/725211681" TargetMode="External" /><Relationship Id="rId132" Type="http://schemas.openxmlformats.org/officeDocument/2006/relationships/hyperlink" Target="https://podminky.urs.cz/item/CS_URS_2025_01/725220841" TargetMode="External" /><Relationship Id="rId133" Type="http://schemas.openxmlformats.org/officeDocument/2006/relationships/hyperlink" Target="https://podminky.urs.cz/item/CS_URS_2025_01/725240811" TargetMode="External" /><Relationship Id="rId134" Type="http://schemas.openxmlformats.org/officeDocument/2006/relationships/hyperlink" Target="https://podminky.urs.cz/item/CS_URS_2025_01/725240812" TargetMode="External" /><Relationship Id="rId135" Type="http://schemas.openxmlformats.org/officeDocument/2006/relationships/hyperlink" Target="https://podminky.urs.cz/item/CS_URS_2025_01/725241213" TargetMode="External" /><Relationship Id="rId136" Type="http://schemas.openxmlformats.org/officeDocument/2006/relationships/hyperlink" Target="https://podminky.urs.cz/item/CS_URS_2025_01/725244624" TargetMode="External" /><Relationship Id="rId137" Type="http://schemas.openxmlformats.org/officeDocument/2006/relationships/hyperlink" Target="https://podminky.urs.cz/item/CS_URS_2025_01/725291652" TargetMode="External" /><Relationship Id="rId138" Type="http://schemas.openxmlformats.org/officeDocument/2006/relationships/hyperlink" Target="https://podminky.urs.cz/item/CS_URS_2025_01/725291653" TargetMode="External" /><Relationship Id="rId139" Type="http://schemas.openxmlformats.org/officeDocument/2006/relationships/hyperlink" Target="https://podminky.urs.cz/item/CS_URS_2025_01/725291654" TargetMode="External" /><Relationship Id="rId140" Type="http://schemas.openxmlformats.org/officeDocument/2006/relationships/hyperlink" Target="https://podminky.urs.cz/item/CS_URS_2025_01/725291664" TargetMode="External" /><Relationship Id="rId141" Type="http://schemas.openxmlformats.org/officeDocument/2006/relationships/hyperlink" Target="https://podminky.urs.cz/item/CS_URS_2025_01/725291666" TargetMode="External" /><Relationship Id="rId142" Type="http://schemas.openxmlformats.org/officeDocument/2006/relationships/hyperlink" Target="https://podminky.urs.cz/item/CS_URS_2025_01/725291669" TargetMode="External" /><Relationship Id="rId143" Type="http://schemas.openxmlformats.org/officeDocument/2006/relationships/hyperlink" Target="https://podminky.urs.cz/item/CS_URS_2025_01/725291670" TargetMode="External" /><Relationship Id="rId144" Type="http://schemas.openxmlformats.org/officeDocument/2006/relationships/hyperlink" Target="https://podminky.urs.cz/item/CS_URS_2025_01/725291674" TargetMode="External" /><Relationship Id="rId145" Type="http://schemas.openxmlformats.org/officeDocument/2006/relationships/hyperlink" Target="https://podminky.urs.cz/item/CS_URS_2025_01/725310821" TargetMode="External" /><Relationship Id="rId146" Type="http://schemas.openxmlformats.org/officeDocument/2006/relationships/hyperlink" Target="https://podminky.urs.cz/item/CS_URS_2025_01/725310823" TargetMode="External" /><Relationship Id="rId147" Type="http://schemas.openxmlformats.org/officeDocument/2006/relationships/hyperlink" Target="https://podminky.urs.cz/item/CS_URS_2025_01/725310828" TargetMode="External" /><Relationship Id="rId148" Type="http://schemas.openxmlformats.org/officeDocument/2006/relationships/hyperlink" Target="https://podminky.urs.cz/item/CS_URS_2025_01/725311121" TargetMode="External" /><Relationship Id="rId149" Type="http://schemas.openxmlformats.org/officeDocument/2006/relationships/hyperlink" Target="https://podminky.urs.cz/item/CS_URS_2025_01/725319111" TargetMode="External" /><Relationship Id="rId150" Type="http://schemas.openxmlformats.org/officeDocument/2006/relationships/hyperlink" Target="https://podminky.urs.cz/item/CS_URS_2025_01/725320821" TargetMode="External" /><Relationship Id="rId151" Type="http://schemas.openxmlformats.org/officeDocument/2006/relationships/hyperlink" Target="https://podminky.urs.cz/item/CS_URS_2025_01/725330840" TargetMode="External" /><Relationship Id="rId152" Type="http://schemas.openxmlformats.org/officeDocument/2006/relationships/hyperlink" Target="https://podminky.urs.cz/item/CS_URS_2025_01/725331111" TargetMode="External" /><Relationship Id="rId153" Type="http://schemas.openxmlformats.org/officeDocument/2006/relationships/hyperlink" Target="https://podminky.urs.cz/item/CS_URS_2025_01/725530823" TargetMode="External" /><Relationship Id="rId154" Type="http://schemas.openxmlformats.org/officeDocument/2006/relationships/hyperlink" Target="https://podminky.urs.cz/item/CS_URS_2025_01/725531101" TargetMode="External" /><Relationship Id="rId155" Type="http://schemas.openxmlformats.org/officeDocument/2006/relationships/hyperlink" Target="https://podminky.urs.cz/item/CS_URS_2025_01/725532116" TargetMode="External" /><Relationship Id="rId156" Type="http://schemas.openxmlformats.org/officeDocument/2006/relationships/hyperlink" Target="https://podminky.urs.cz/item/CS_URS_2025_01/725532120" TargetMode="External" /><Relationship Id="rId157" Type="http://schemas.openxmlformats.org/officeDocument/2006/relationships/hyperlink" Target="https://podminky.urs.cz/item/CS_URS_2025_01/725532124" TargetMode="External" /><Relationship Id="rId158" Type="http://schemas.openxmlformats.org/officeDocument/2006/relationships/hyperlink" Target="https://podminky.urs.cz/item/CS_URS_2025_01/725610810" TargetMode="External" /><Relationship Id="rId159" Type="http://schemas.openxmlformats.org/officeDocument/2006/relationships/hyperlink" Target="https://podminky.urs.cz/item/CS_URS_2025_01/725810811" TargetMode="External" /><Relationship Id="rId160" Type="http://schemas.openxmlformats.org/officeDocument/2006/relationships/hyperlink" Target="https://podminky.urs.cz/item/CS_URS_2025_01/725813111" TargetMode="External" /><Relationship Id="rId161" Type="http://schemas.openxmlformats.org/officeDocument/2006/relationships/hyperlink" Target="https://podminky.urs.cz/item/CS_URS_2025_01/725813112" TargetMode="External" /><Relationship Id="rId162" Type="http://schemas.openxmlformats.org/officeDocument/2006/relationships/hyperlink" Target="https://podminky.urs.cz/item/CS_URS_2025_01/725820801" TargetMode="External" /><Relationship Id="rId163" Type="http://schemas.openxmlformats.org/officeDocument/2006/relationships/hyperlink" Target="https://podminky.urs.cz/item/CS_URS_2025_01/725821312" TargetMode="External" /><Relationship Id="rId164" Type="http://schemas.openxmlformats.org/officeDocument/2006/relationships/hyperlink" Target="https://podminky.urs.cz/item/CS_URS_2025_01/725821325" TargetMode="External" /><Relationship Id="rId165" Type="http://schemas.openxmlformats.org/officeDocument/2006/relationships/hyperlink" Target="https://podminky.urs.cz/item/CS_URS_2025_01/725822613" TargetMode="External" /><Relationship Id="rId166" Type="http://schemas.openxmlformats.org/officeDocument/2006/relationships/hyperlink" Target="https://podminky.urs.cz/item/CS_URS_2025_01/725841312" TargetMode="External" /><Relationship Id="rId167" Type="http://schemas.openxmlformats.org/officeDocument/2006/relationships/hyperlink" Target="https://podminky.urs.cz/item/CS_URS_2025_01/725861311" TargetMode="External" /><Relationship Id="rId168" Type="http://schemas.openxmlformats.org/officeDocument/2006/relationships/hyperlink" Target="https://podminky.urs.cz/item/CS_URS_2025_01/725869101" TargetMode="External" /><Relationship Id="rId169" Type="http://schemas.openxmlformats.org/officeDocument/2006/relationships/hyperlink" Target="https://podminky.urs.cz/item/CS_URS_2025_01/998725122" TargetMode="External" /><Relationship Id="rId170" Type="http://schemas.openxmlformats.org/officeDocument/2006/relationships/hyperlink" Target="https://podminky.urs.cz/item/CS_URS_2025_01/726111031" TargetMode="External" /><Relationship Id="rId171" Type="http://schemas.openxmlformats.org/officeDocument/2006/relationships/hyperlink" Target="https://podminky.urs.cz/item/CS_URS_2025_01/998726132" TargetMode="External" /><Relationship Id="rId172" Type="http://schemas.openxmlformats.org/officeDocument/2006/relationships/hyperlink" Target="https://podminky.urs.cz/item/CS_URS_2025_01/751377812" TargetMode="External" /><Relationship Id="rId173" Type="http://schemas.openxmlformats.org/officeDocument/2006/relationships/hyperlink" Target="https://podminky.urs.cz/item/CS_URS_2025_01/751377842" TargetMode="External" /><Relationship Id="rId174" Type="http://schemas.openxmlformats.org/officeDocument/2006/relationships/hyperlink" Target="https://podminky.urs.cz/item/CS_URS_2025_01/751511815" TargetMode="External" /><Relationship Id="rId175" Type="http://schemas.openxmlformats.org/officeDocument/2006/relationships/hyperlink" Target="https://podminky.urs.cz/item/CS_URS_2025_01/781491021" TargetMode="External" /><Relationship Id="rId176" Type="http://schemas.openxmlformats.org/officeDocument/2006/relationships/hyperlink" Target="https://podminky.urs.cz/item/CS_URS_2025_01/998781122" TargetMode="External" /><Relationship Id="rId177" Type="http://schemas.openxmlformats.org/officeDocument/2006/relationships/hyperlink" Target="https://podminky.urs.cz/item/CS_URS_2025_01/460903214" TargetMode="External" /><Relationship Id="rId17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1" TargetMode="External" /><Relationship Id="rId2" Type="http://schemas.openxmlformats.org/officeDocument/2006/relationships/hyperlink" Target="https://podminky.urs.cz/item/CS_URS_2025_01/162651111" TargetMode="External" /><Relationship Id="rId3" Type="http://schemas.openxmlformats.org/officeDocument/2006/relationships/hyperlink" Target="https://podminky.urs.cz/item/CS_URS_2025_01/162751114" TargetMode="External" /><Relationship Id="rId4" Type="http://schemas.openxmlformats.org/officeDocument/2006/relationships/hyperlink" Target="https://podminky.urs.cz/item/CS_URS_2025_01/167151101" TargetMode="External" /><Relationship Id="rId5" Type="http://schemas.openxmlformats.org/officeDocument/2006/relationships/hyperlink" Target="https://podminky.urs.cz/item/CS_URS_2025_01/17120123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51101" TargetMode="External" /><Relationship Id="rId8" Type="http://schemas.openxmlformats.org/officeDocument/2006/relationships/hyperlink" Target="https://podminky.urs.cz/item/CS_URS_2025_01/175151101" TargetMode="External" /><Relationship Id="rId9" Type="http://schemas.openxmlformats.org/officeDocument/2006/relationships/hyperlink" Target="https://podminky.urs.cz/item/CS_URS_2025_01/310217861" TargetMode="External" /><Relationship Id="rId10" Type="http://schemas.openxmlformats.org/officeDocument/2006/relationships/hyperlink" Target="https://podminky.urs.cz/item/CS_URS_2025_01/346481111" TargetMode="External" /><Relationship Id="rId11" Type="http://schemas.openxmlformats.org/officeDocument/2006/relationships/hyperlink" Target="https://podminky.urs.cz/item/CS_URS_2025_01/451573111" TargetMode="External" /><Relationship Id="rId12" Type="http://schemas.openxmlformats.org/officeDocument/2006/relationships/hyperlink" Target="https://podminky.urs.cz/item/CS_URS_2025_01/612315111" TargetMode="External" /><Relationship Id="rId13" Type="http://schemas.openxmlformats.org/officeDocument/2006/relationships/hyperlink" Target="https://podminky.urs.cz/item/CS_URS_2025_01/899722114" TargetMode="External" /><Relationship Id="rId14" Type="http://schemas.openxmlformats.org/officeDocument/2006/relationships/hyperlink" Target="https://podminky.urs.cz/item/CS_URS_2025_01/969031111" TargetMode="External" /><Relationship Id="rId15" Type="http://schemas.openxmlformats.org/officeDocument/2006/relationships/hyperlink" Target="https://podminky.urs.cz/item/CS_URS_2025_01/969031112" TargetMode="External" /><Relationship Id="rId16" Type="http://schemas.openxmlformats.org/officeDocument/2006/relationships/hyperlink" Target="https://podminky.urs.cz/item/CS_URS_2025_01/971024481" TargetMode="External" /><Relationship Id="rId17" Type="http://schemas.openxmlformats.org/officeDocument/2006/relationships/hyperlink" Target="https://podminky.urs.cz/item/CS_URS_2025_01/974029144" TargetMode="External" /><Relationship Id="rId18" Type="http://schemas.openxmlformats.org/officeDocument/2006/relationships/hyperlink" Target="https://podminky.urs.cz/item/CS_URS_2025_01/974029154" TargetMode="External" /><Relationship Id="rId19" Type="http://schemas.openxmlformats.org/officeDocument/2006/relationships/hyperlink" Target="https://podminky.urs.cz/item/CS_URS_2025_01/974029164" TargetMode="External" /><Relationship Id="rId20" Type="http://schemas.openxmlformats.org/officeDocument/2006/relationships/hyperlink" Target="https://podminky.urs.cz/item/CS_URS_2025_01/974029165" TargetMode="External" /><Relationship Id="rId21" Type="http://schemas.openxmlformats.org/officeDocument/2006/relationships/hyperlink" Target="https://podminky.urs.cz/item/CS_URS_2025_01/997013111" TargetMode="External" /><Relationship Id="rId22" Type="http://schemas.openxmlformats.org/officeDocument/2006/relationships/hyperlink" Target="https://podminky.urs.cz/item/CS_URS_2025_01/997013217" TargetMode="External" /><Relationship Id="rId23" Type="http://schemas.openxmlformats.org/officeDocument/2006/relationships/hyperlink" Target="https://podminky.urs.cz/item/CS_URS_2025_01/997013219" TargetMode="External" /><Relationship Id="rId24" Type="http://schemas.openxmlformats.org/officeDocument/2006/relationships/hyperlink" Target="https://podminky.urs.cz/item/CS_URS_2025_01/997013509" TargetMode="External" /><Relationship Id="rId25" Type="http://schemas.openxmlformats.org/officeDocument/2006/relationships/hyperlink" Target="https://podminky.urs.cz/item/CS_URS_2025_01/997013814" TargetMode="External" /><Relationship Id="rId26" Type="http://schemas.openxmlformats.org/officeDocument/2006/relationships/hyperlink" Target="https://podminky.urs.cz/item/CS_URS_2025_01/997013871" TargetMode="External" /><Relationship Id="rId27" Type="http://schemas.openxmlformats.org/officeDocument/2006/relationships/hyperlink" Target="https://podminky.urs.cz/item/CS_URS_2025_01/998011003" TargetMode="External" /><Relationship Id="rId28" Type="http://schemas.openxmlformats.org/officeDocument/2006/relationships/hyperlink" Target="https://podminky.urs.cz/item/CS_URS_2025_01/713410831" TargetMode="External" /><Relationship Id="rId29" Type="http://schemas.openxmlformats.org/officeDocument/2006/relationships/hyperlink" Target="https://podminky.urs.cz/item/CS_URS_2025_01/713410833" TargetMode="External" /><Relationship Id="rId30" Type="http://schemas.openxmlformats.org/officeDocument/2006/relationships/hyperlink" Target="https://podminky.urs.cz/item/CS_URS_2025_01/713463121" TargetMode="External" /><Relationship Id="rId31" Type="http://schemas.openxmlformats.org/officeDocument/2006/relationships/hyperlink" Target="https://podminky.urs.cz/item/CS_URS_2025_01/713463221" TargetMode="External" /><Relationship Id="rId32" Type="http://schemas.openxmlformats.org/officeDocument/2006/relationships/hyperlink" Target="https://podminky.urs.cz/item/CS_URS_2025_01/713490811" TargetMode="External" /><Relationship Id="rId33" Type="http://schemas.openxmlformats.org/officeDocument/2006/relationships/hyperlink" Target="https://podminky.urs.cz/item/CS_URS_2025_01/998713123" TargetMode="External" /><Relationship Id="rId34" Type="http://schemas.openxmlformats.org/officeDocument/2006/relationships/hyperlink" Target="https://podminky.urs.cz/item/CS_URS_2025_01/732421402" TargetMode="External" /><Relationship Id="rId35" Type="http://schemas.openxmlformats.org/officeDocument/2006/relationships/hyperlink" Target="https://podminky.urs.cz/item/CS_URS_2025_01/998732112" TargetMode="External" /><Relationship Id="rId36" Type="http://schemas.openxmlformats.org/officeDocument/2006/relationships/hyperlink" Target="https://podminky.urs.cz/item/CS_URS_2025_01/998732122" TargetMode="External" /><Relationship Id="rId37" Type="http://schemas.openxmlformats.org/officeDocument/2006/relationships/hyperlink" Target="https://podminky.urs.cz/item/CS_URS_2025_01/733110803" TargetMode="External" /><Relationship Id="rId38" Type="http://schemas.openxmlformats.org/officeDocument/2006/relationships/hyperlink" Target="https://podminky.urs.cz/item/CS_URS_2025_01/733110806" TargetMode="External" /><Relationship Id="rId39" Type="http://schemas.openxmlformats.org/officeDocument/2006/relationships/hyperlink" Target="https://podminky.urs.cz/item/CS_URS_2025_01/733110808" TargetMode="External" /><Relationship Id="rId40" Type="http://schemas.openxmlformats.org/officeDocument/2006/relationships/hyperlink" Target="https://podminky.urs.cz/item/CS_URS_2025_01/733110810" TargetMode="External" /><Relationship Id="rId41" Type="http://schemas.openxmlformats.org/officeDocument/2006/relationships/hyperlink" Target="https://podminky.urs.cz/item/CS_URS_2025_01/733222302" TargetMode="External" /><Relationship Id="rId42" Type="http://schemas.openxmlformats.org/officeDocument/2006/relationships/hyperlink" Target="https://podminky.urs.cz/item/CS_URS_2025_01/733222303" TargetMode="External" /><Relationship Id="rId43" Type="http://schemas.openxmlformats.org/officeDocument/2006/relationships/hyperlink" Target="https://podminky.urs.cz/item/CS_URS_2025_01/733222304" TargetMode="External" /><Relationship Id="rId44" Type="http://schemas.openxmlformats.org/officeDocument/2006/relationships/hyperlink" Target="https://podminky.urs.cz/item/CS_URS_2025_01/733223304" TargetMode="External" /><Relationship Id="rId45" Type="http://schemas.openxmlformats.org/officeDocument/2006/relationships/hyperlink" Target="https://podminky.urs.cz/item/CS_URS_2025_01/733223305" TargetMode="External" /><Relationship Id="rId46" Type="http://schemas.openxmlformats.org/officeDocument/2006/relationships/hyperlink" Target="https://podminky.urs.cz/item/CS_URS_2025_01/733223306" TargetMode="External" /><Relationship Id="rId47" Type="http://schemas.openxmlformats.org/officeDocument/2006/relationships/hyperlink" Target="https://podminky.urs.cz/item/CS_URS_2025_01/733223307" TargetMode="External" /><Relationship Id="rId48" Type="http://schemas.openxmlformats.org/officeDocument/2006/relationships/hyperlink" Target="https://podminky.urs.cz/item/CS_URS_2025_01/733223309" TargetMode="External" /><Relationship Id="rId49" Type="http://schemas.openxmlformats.org/officeDocument/2006/relationships/hyperlink" Target="https://podminky.urs.cz/item/CS_URS_2025_01/733291101" TargetMode="External" /><Relationship Id="rId50" Type="http://schemas.openxmlformats.org/officeDocument/2006/relationships/hyperlink" Target="https://podminky.urs.cz/item/CS_URS_2025_01/733291102" TargetMode="External" /><Relationship Id="rId51" Type="http://schemas.openxmlformats.org/officeDocument/2006/relationships/hyperlink" Target="https://podminky.urs.cz/item/CS_URS_2025_01/998733123" TargetMode="External" /><Relationship Id="rId52" Type="http://schemas.openxmlformats.org/officeDocument/2006/relationships/hyperlink" Target="https://podminky.urs.cz/item/CS_URS_2025_01/734200821" TargetMode="External" /><Relationship Id="rId53" Type="http://schemas.openxmlformats.org/officeDocument/2006/relationships/hyperlink" Target="https://podminky.urs.cz/item/CS_URS_2025_01/734200822" TargetMode="External" /><Relationship Id="rId54" Type="http://schemas.openxmlformats.org/officeDocument/2006/relationships/hyperlink" Target="https://podminky.urs.cz/item/CS_URS_2025_01/734200823" TargetMode="External" /><Relationship Id="rId55" Type="http://schemas.openxmlformats.org/officeDocument/2006/relationships/hyperlink" Target="https://podminky.urs.cz/item/CS_URS_2025_01/734209104" TargetMode="External" /><Relationship Id="rId56" Type="http://schemas.openxmlformats.org/officeDocument/2006/relationships/hyperlink" Target="https://podminky.urs.cz/item/CS_URS_2025_01/734209112" TargetMode="External" /><Relationship Id="rId57" Type="http://schemas.openxmlformats.org/officeDocument/2006/relationships/hyperlink" Target="https://podminky.urs.cz/item/CS_URS_2025_01/734209113" TargetMode="External" /><Relationship Id="rId58" Type="http://schemas.openxmlformats.org/officeDocument/2006/relationships/hyperlink" Target="https://podminky.urs.cz/item/CS_URS_2025_01/734209123" TargetMode="External" /><Relationship Id="rId59" Type="http://schemas.openxmlformats.org/officeDocument/2006/relationships/hyperlink" Target="https://podminky.urs.cz/item/CS_URS_2025_01/734211120" TargetMode="External" /><Relationship Id="rId60" Type="http://schemas.openxmlformats.org/officeDocument/2006/relationships/hyperlink" Target="https://podminky.urs.cz/item/CS_URS_2025_01/734221684" TargetMode="External" /><Relationship Id="rId61" Type="http://schemas.openxmlformats.org/officeDocument/2006/relationships/hyperlink" Target="https://podminky.urs.cz/item/CS_URS_2025_01/734261402" TargetMode="External" /><Relationship Id="rId62" Type="http://schemas.openxmlformats.org/officeDocument/2006/relationships/hyperlink" Target="https://podminky.urs.cz/item/CS_URS_2025_01/734261416" TargetMode="External" /><Relationship Id="rId63" Type="http://schemas.openxmlformats.org/officeDocument/2006/relationships/hyperlink" Target="https://podminky.urs.cz/item/CS_URS_2025_01/734261417" TargetMode="External" /><Relationship Id="rId64" Type="http://schemas.openxmlformats.org/officeDocument/2006/relationships/hyperlink" Target="https://podminky.urs.cz/item/CS_URS_2025_01/734291123" TargetMode="External" /><Relationship Id="rId65" Type="http://schemas.openxmlformats.org/officeDocument/2006/relationships/hyperlink" Target="https://podminky.urs.cz/item/CS_URS_2025_01/734291263" TargetMode="External" /><Relationship Id="rId66" Type="http://schemas.openxmlformats.org/officeDocument/2006/relationships/hyperlink" Target="https://podminky.urs.cz/item/CS_URS_2025_01/734292713" TargetMode="External" /><Relationship Id="rId67" Type="http://schemas.openxmlformats.org/officeDocument/2006/relationships/hyperlink" Target="https://podminky.urs.cz/item/CS_URS_2025_01/734292714" TargetMode="External" /><Relationship Id="rId68" Type="http://schemas.openxmlformats.org/officeDocument/2006/relationships/hyperlink" Target="https://podminky.urs.cz/item/CS_URS_2025_01/734292715" TargetMode="External" /><Relationship Id="rId69" Type="http://schemas.openxmlformats.org/officeDocument/2006/relationships/hyperlink" Target="https://podminky.urs.cz/item/CS_URS_2025_01/734411101" TargetMode="External" /><Relationship Id="rId70" Type="http://schemas.openxmlformats.org/officeDocument/2006/relationships/hyperlink" Target="https://podminky.urs.cz/item/CS_URS_2025_01/998734123" TargetMode="External" /><Relationship Id="rId71" Type="http://schemas.openxmlformats.org/officeDocument/2006/relationships/hyperlink" Target="https://podminky.urs.cz/item/CS_URS_2025_01/735000912" TargetMode="External" /><Relationship Id="rId72" Type="http://schemas.openxmlformats.org/officeDocument/2006/relationships/hyperlink" Target="https://podminky.urs.cz/item/CS_URS_2025_01/735110911" TargetMode="External" /><Relationship Id="rId73" Type="http://schemas.openxmlformats.org/officeDocument/2006/relationships/hyperlink" Target="https://podminky.urs.cz/item/CS_URS_2025_01/735110912" TargetMode="External" /><Relationship Id="rId74" Type="http://schemas.openxmlformats.org/officeDocument/2006/relationships/hyperlink" Target="https://podminky.urs.cz/item/CS_URS_2025_01/735110914" TargetMode="External" /><Relationship Id="rId75" Type="http://schemas.openxmlformats.org/officeDocument/2006/relationships/hyperlink" Target="https://podminky.urs.cz/item/CS_URS_2025_01/735111304" TargetMode="External" /><Relationship Id="rId76" Type="http://schemas.openxmlformats.org/officeDocument/2006/relationships/hyperlink" Target="https://podminky.urs.cz/item/CS_URS_2025_01/735111305" TargetMode="External" /><Relationship Id="rId77" Type="http://schemas.openxmlformats.org/officeDocument/2006/relationships/hyperlink" Target="https://podminky.urs.cz/item/CS_URS_2025_01/735111810" TargetMode="External" /><Relationship Id="rId78" Type="http://schemas.openxmlformats.org/officeDocument/2006/relationships/hyperlink" Target="https://podminky.urs.cz/item/CS_URS_2025_01/735151821" TargetMode="External" /><Relationship Id="rId79" Type="http://schemas.openxmlformats.org/officeDocument/2006/relationships/hyperlink" Target="https://podminky.urs.cz/item/CS_URS_2025_01/735160121" TargetMode="External" /><Relationship Id="rId80" Type="http://schemas.openxmlformats.org/officeDocument/2006/relationships/hyperlink" Target="https://podminky.urs.cz/item/CS_URS_2025_01/735160143" TargetMode="External" /><Relationship Id="rId81" Type="http://schemas.openxmlformats.org/officeDocument/2006/relationships/hyperlink" Target="https://podminky.urs.cz/item/CS_URS_2025_01/735160144" TargetMode="External" /><Relationship Id="rId82" Type="http://schemas.openxmlformats.org/officeDocument/2006/relationships/hyperlink" Target="https://podminky.urs.cz/item/CS_URS_2025_01/735191902" TargetMode="External" /><Relationship Id="rId83" Type="http://schemas.openxmlformats.org/officeDocument/2006/relationships/hyperlink" Target="https://podminky.urs.cz/item/CS_URS_2025_01/735191904" TargetMode="External" /><Relationship Id="rId84" Type="http://schemas.openxmlformats.org/officeDocument/2006/relationships/hyperlink" Target="https://podminky.urs.cz/item/CS_URS_2025_01/735191910" TargetMode="External" /><Relationship Id="rId85" Type="http://schemas.openxmlformats.org/officeDocument/2006/relationships/hyperlink" Target="https://podminky.urs.cz/item/CS_URS_2025_01/735494811" TargetMode="External" /><Relationship Id="rId86" Type="http://schemas.openxmlformats.org/officeDocument/2006/relationships/hyperlink" Target="https://podminky.urs.cz/item/CS_URS_2025_01/735191905" TargetMode="External" /><Relationship Id="rId87" Type="http://schemas.openxmlformats.org/officeDocument/2006/relationships/hyperlink" Target="https://podminky.urs.cz/item/CS_URS_2025_01/735291800" TargetMode="External" /><Relationship Id="rId88" Type="http://schemas.openxmlformats.org/officeDocument/2006/relationships/hyperlink" Target="https://podminky.urs.cz/item/CS_URS_2025_01/998735123" TargetMode="External" /><Relationship Id="rId89" Type="http://schemas.openxmlformats.org/officeDocument/2006/relationships/hyperlink" Target="https://podminky.urs.cz/item/CS_URS_2025_01/783624141" TargetMode="External" /><Relationship Id="rId90" Type="http://schemas.openxmlformats.org/officeDocument/2006/relationships/hyperlink" Target="https://podminky.urs.cz/item/CS_URS_2025_01/783627147" TargetMode="External" /><Relationship Id="rId9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21" TargetMode="External" /><Relationship Id="rId2" Type="http://schemas.openxmlformats.org/officeDocument/2006/relationships/hyperlink" Target="https://podminky.urs.cz/item/CS_URS_2025_01/997013111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9" TargetMode="External" /><Relationship Id="rId5" Type="http://schemas.openxmlformats.org/officeDocument/2006/relationships/hyperlink" Target="https://podminky.urs.cz/item/CS_URS_2025_01/997013511" TargetMode="External" /><Relationship Id="rId6" Type="http://schemas.openxmlformats.org/officeDocument/2006/relationships/hyperlink" Target="https://podminky.urs.cz/item/CS_URS_2025_01/997013813" TargetMode="External" /><Relationship Id="rId7" Type="http://schemas.openxmlformats.org/officeDocument/2006/relationships/hyperlink" Target="https://podminky.urs.cz/item/CS_URS_2025_01/997013871" TargetMode="External" /><Relationship Id="rId8" Type="http://schemas.openxmlformats.org/officeDocument/2006/relationships/hyperlink" Target="https://podminky.urs.cz/item/CS_URS_2025_01/998011010" TargetMode="External" /><Relationship Id="rId9" Type="http://schemas.openxmlformats.org/officeDocument/2006/relationships/hyperlink" Target="https://podminky.urs.cz/item/CS_URS_2025_01/741110042" TargetMode="External" /><Relationship Id="rId10" Type="http://schemas.openxmlformats.org/officeDocument/2006/relationships/hyperlink" Target="https://podminky.urs.cz/item/CS_URS_2025_01/741110043" TargetMode="External" /><Relationship Id="rId11" Type="http://schemas.openxmlformats.org/officeDocument/2006/relationships/hyperlink" Target="https://podminky.urs.cz/item/CS_URS_2025_01/741112001" TargetMode="External" /><Relationship Id="rId12" Type="http://schemas.openxmlformats.org/officeDocument/2006/relationships/hyperlink" Target="https://podminky.urs.cz/item/CS_URS_2025_01/741112003" TargetMode="External" /><Relationship Id="rId13" Type="http://schemas.openxmlformats.org/officeDocument/2006/relationships/hyperlink" Target="https://podminky.urs.cz/item/CS_URS_2025_01/741112021" TargetMode="External" /><Relationship Id="rId14" Type="http://schemas.openxmlformats.org/officeDocument/2006/relationships/hyperlink" Target="https://podminky.urs.cz/item/CS_URS_2025_01/741112022" TargetMode="External" /><Relationship Id="rId15" Type="http://schemas.openxmlformats.org/officeDocument/2006/relationships/hyperlink" Target="https://podminky.urs.cz/item/CS_URS_2025_01/741112061" TargetMode="External" /><Relationship Id="rId16" Type="http://schemas.openxmlformats.org/officeDocument/2006/relationships/hyperlink" Target="https://podminky.urs.cz/item/CS_URS_2025_01/741112062" TargetMode="External" /><Relationship Id="rId17" Type="http://schemas.openxmlformats.org/officeDocument/2006/relationships/hyperlink" Target="https://podminky.urs.cz/item/CS_URS_2025_01/741120001" TargetMode="External" /><Relationship Id="rId18" Type="http://schemas.openxmlformats.org/officeDocument/2006/relationships/hyperlink" Target="https://podminky.urs.cz/item/CS_URS_2025_01/741120003" TargetMode="External" /><Relationship Id="rId19" Type="http://schemas.openxmlformats.org/officeDocument/2006/relationships/hyperlink" Target="https://podminky.urs.cz/item/CS_URS_2025_01/741120005" TargetMode="External" /><Relationship Id="rId20" Type="http://schemas.openxmlformats.org/officeDocument/2006/relationships/hyperlink" Target="https://podminky.urs.cz/item/CS_URS_2025_01/741120101" TargetMode="External" /><Relationship Id="rId21" Type="http://schemas.openxmlformats.org/officeDocument/2006/relationships/hyperlink" Target="https://podminky.urs.cz/item/CS_URS_2025_01/741120103" TargetMode="External" /><Relationship Id="rId22" Type="http://schemas.openxmlformats.org/officeDocument/2006/relationships/hyperlink" Target="https://podminky.urs.cz/item/CS_URS_2025_01/741122011" TargetMode="External" /><Relationship Id="rId23" Type="http://schemas.openxmlformats.org/officeDocument/2006/relationships/hyperlink" Target="https://podminky.urs.cz/item/CS_URS_2025_01/741122015" TargetMode="External" /><Relationship Id="rId24" Type="http://schemas.openxmlformats.org/officeDocument/2006/relationships/hyperlink" Target="https://podminky.urs.cz/item/CS_URS_2025_01/741122016" TargetMode="External" /><Relationship Id="rId25" Type="http://schemas.openxmlformats.org/officeDocument/2006/relationships/hyperlink" Target="https://podminky.urs.cz/item/CS_URS_2025_01/741122021" TargetMode="External" /><Relationship Id="rId26" Type="http://schemas.openxmlformats.org/officeDocument/2006/relationships/hyperlink" Target="https://podminky.urs.cz/item/CS_URS_2025_01/741122022" TargetMode="External" /><Relationship Id="rId27" Type="http://schemas.openxmlformats.org/officeDocument/2006/relationships/hyperlink" Target="https://podminky.urs.cz/item/CS_URS_2025_01/741122031" TargetMode="External" /><Relationship Id="rId28" Type="http://schemas.openxmlformats.org/officeDocument/2006/relationships/hyperlink" Target="https://podminky.urs.cz/item/CS_URS_2025_01/741122032" TargetMode="External" /><Relationship Id="rId29" Type="http://schemas.openxmlformats.org/officeDocument/2006/relationships/hyperlink" Target="https://podminky.urs.cz/item/CS_URS_2025_01/741122121" TargetMode="External" /><Relationship Id="rId30" Type="http://schemas.openxmlformats.org/officeDocument/2006/relationships/hyperlink" Target="https://podminky.urs.cz/item/CS_URS_2025_01/741122122" TargetMode="External" /><Relationship Id="rId31" Type="http://schemas.openxmlformats.org/officeDocument/2006/relationships/hyperlink" Target="https://podminky.urs.cz/item/CS_URS_2025_01/741122131" TargetMode="External" /><Relationship Id="rId32" Type="http://schemas.openxmlformats.org/officeDocument/2006/relationships/hyperlink" Target="https://podminky.urs.cz/item/CS_URS_2025_01/741122138" TargetMode="External" /><Relationship Id="rId33" Type="http://schemas.openxmlformats.org/officeDocument/2006/relationships/hyperlink" Target="https://podminky.urs.cz/item/CS_URS_2025_01/741122142" TargetMode="External" /><Relationship Id="rId34" Type="http://schemas.openxmlformats.org/officeDocument/2006/relationships/hyperlink" Target="https://podminky.urs.cz/item/CS_URS_2025_01/741122143" TargetMode="External" /><Relationship Id="rId35" Type="http://schemas.openxmlformats.org/officeDocument/2006/relationships/hyperlink" Target="https://podminky.urs.cz/item/CS_URS_2025_01/741122144" TargetMode="External" /><Relationship Id="rId36" Type="http://schemas.openxmlformats.org/officeDocument/2006/relationships/hyperlink" Target="https://podminky.urs.cz/item/CS_URS_2025_01/741122145" TargetMode="External" /><Relationship Id="rId37" Type="http://schemas.openxmlformats.org/officeDocument/2006/relationships/hyperlink" Target="https://podminky.urs.cz/item/CS_URS_2025_01/741122159" TargetMode="External" /><Relationship Id="rId38" Type="http://schemas.openxmlformats.org/officeDocument/2006/relationships/hyperlink" Target="https://podminky.urs.cz/item/CS_URS_2025_01/741130005" TargetMode="External" /><Relationship Id="rId39" Type="http://schemas.openxmlformats.org/officeDocument/2006/relationships/hyperlink" Target="https://podminky.urs.cz/item/CS_URS_2025_01/741130006" TargetMode="External" /><Relationship Id="rId40" Type="http://schemas.openxmlformats.org/officeDocument/2006/relationships/hyperlink" Target="https://podminky.urs.cz/item/CS_URS_2025_01/741130061" TargetMode="External" /><Relationship Id="rId41" Type="http://schemas.openxmlformats.org/officeDocument/2006/relationships/hyperlink" Target="https://podminky.urs.cz/item/CS_URS_2025_01/741130062" TargetMode="External" /><Relationship Id="rId42" Type="http://schemas.openxmlformats.org/officeDocument/2006/relationships/hyperlink" Target="https://podminky.urs.cz/item/CS_URS_2025_01/741130067" TargetMode="External" /><Relationship Id="rId43" Type="http://schemas.openxmlformats.org/officeDocument/2006/relationships/hyperlink" Target="https://podminky.urs.cz/item/CS_URS_2025_01/741210001" TargetMode="External" /><Relationship Id="rId44" Type="http://schemas.openxmlformats.org/officeDocument/2006/relationships/hyperlink" Target="https://podminky.urs.cz/item/CS_URS_2025_01/741210002" TargetMode="External" /><Relationship Id="rId45" Type="http://schemas.openxmlformats.org/officeDocument/2006/relationships/hyperlink" Target="https://podminky.urs.cz/item/CS_URS_2025_01/741210003" TargetMode="External" /><Relationship Id="rId46" Type="http://schemas.openxmlformats.org/officeDocument/2006/relationships/hyperlink" Target="https://podminky.urs.cz/item/CS_URS_2025_01/741210201" TargetMode="External" /><Relationship Id="rId47" Type="http://schemas.openxmlformats.org/officeDocument/2006/relationships/hyperlink" Target="https://podminky.urs.cz/item/CS_URS_2025_01/741210202" TargetMode="External" /><Relationship Id="rId48" Type="http://schemas.openxmlformats.org/officeDocument/2006/relationships/hyperlink" Target="https://podminky.urs.cz/item/CS_URS_2025_01/741310101" TargetMode="External" /><Relationship Id="rId49" Type="http://schemas.openxmlformats.org/officeDocument/2006/relationships/hyperlink" Target="https://podminky.urs.cz/item/CS_URS_2025_01/741310102" TargetMode="External" /><Relationship Id="rId50" Type="http://schemas.openxmlformats.org/officeDocument/2006/relationships/hyperlink" Target="https://podminky.urs.cz/item/CS_URS_2025_01/741310104" TargetMode="External" /><Relationship Id="rId51" Type="http://schemas.openxmlformats.org/officeDocument/2006/relationships/hyperlink" Target="https://podminky.urs.cz/item/CS_URS_2025_01/741310121" TargetMode="External" /><Relationship Id="rId52" Type="http://schemas.openxmlformats.org/officeDocument/2006/relationships/hyperlink" Target="https://podminky.urs.cz/item/CS_URS_2025_01/741310122" TargetMode="External" /><Relationship Id="rId53" Type="http://schemas.openxmlformats.org/officeDocument/2006/relationships/hyperlink" Target="https://podminky.urs.cz/item/CS_URS_2025_01/741310125" TargetMode="External" /><Relationship Id="rId54" Type="http://schemas.openxmlformats.org/officeDocument/2006/relationships/hyperlink" Target="https://podminky.urs.cz/item/CS_URS_2025_01/741310126" TargetMode="External" /><Relationship Id="rId55" Type="http://schemas.openxmlformats.org/officeDocument/2006/relationships/hyperlink" Target="https://podminky.urs.cz/item/CS_URS_2025_01/741310221" TargetMode="External" /><Relationship Id="rId56" Type="http://schemas.openxmlformats.org/officeDocument/2006/relationships/hyperlink" Target="https://podminky.urs.cz/item/CS_URS_2025_01/741310251" TargetMode="External" /><Relationship Id="rId57" Type="http://schemas.openxmlformats.org/officeDocument/2006/relationships/hyperlink" Target="https://podminky.urs.cz/item/CS_URS_2025_01/741310263" TargetMode="External" /><Relationship Id="rId58" Type="http://schemas.openxmlformats.org/officeDocument/2006/relationships/hyperlink" Target="https://podminky.urs.cz/item/CS_URS_2025_01/741310269" TargetMode="External" /><Relationship Id="rId59" Type="http://schemas.openxmlformats.org/officeDocument/2006/relationships/hyperlink" Target="https://podminky.urs.cz/item/CS_URS_2025_01/741310401" TargetMode="External" /><Relationship Id="rId60" Type="http://schemas.openxmlformats.org/officeDocument/2006/relationships/hyperlink" Target="https://podminky.urs.cz/item/CS_URS_2025_01/741311071" TargetMode="External" /><Relationship Id="rId61" Type="http://schemas.openxmlformats.org/officeDocument/2006/relationships/hyperlink" Target="https://podminky.urs.cz/item/CS_URS_2025_01/741313001" TargetMode="External" /><Relationship Id="rId62" Type="http://schemas.openxmlformats.org/officeDocument/2006/relationships/hyperlink" Target="https://podminky.urs.cz/item/CS_URS_2025_01/741313005" TargetMode="External" /><Relationship Id="rId63" Type="http://schemas.openxmlformats.org/officeDocument/2006/relationships/hyperlink" Target="https://podminky.urs.cz/item/CS_URS_2025_01/741313052" TargetMode="External" /><Relationship Id="rId64" Type="http://schemas.openxmlformats.org/officeDocument/2006/relationships/hyperlink" Target="https://podminky.urs.cz/item/CS_URS_2025_01/741313081" TargetMode="External" /><Relationship Id="rId65" Type="http://schemas.openxmlformats.org/officeDocument/2006/relationships/hyperlink" Target="https://podminky.urs.cz/item/CS_URS_2025_01/741313083" TargetMode="External" /><Relationship Id="rId66" Type="http://schemas.openxmlformats.org/officeDocument/2006/relationships/hyperlink" Target="https://podminky.urs.cz/item/CS_URS_2025_01/741313082" TargetMode="External" /><Relationship Id="rId67" Type="http://schemas.openxmlformats.org/officeDocument/2006/relationships/hyperlink" Target="https://podminky.urs.cz/item/CS_URS_2025_01/741920512" TargetMode="External" /><Relationship Id="rId68" Type="http://schemas.openxmlformats.org/officeDocument/2006/relationships/hyperlink" Target="https://podminky.urs.cz/item/CS_URS_2025_01/741372021" TargetMode="External" /><Relationship Id="rId69" Type="http://schemas.openxmlformats.org/officeDocument/2006/relationships/hyperlink" Target="https://podminky.urs.cz/item/CS_URS_2025_01/741372032" TargetMode="External" /><Relationship Id="rId70" Type="http://schemas.openxmlformats.org/officeDocument/2006/relationships/hyperlink" Target="https://podminky.urs.cz/item/CS_URS_2025_01/741372061" TargetMode="External" /><Relationship Id="rId71" Type="http://schemas.openxmlformats.org/officeDocument/2006/relationships/hyperlink" Target="https://podminky.urs.cz/item/CS_URS_2025_01/741372062" TargetMode="External" /><Relationship Id="rId72" Type="http://schemas.openxmlformats.org/officeDocument/2006/relationships/hyperlink" Target="https://podminky.urs.cz/item/CS_URS_2025_01/741372073" TargetMode="External" /><Relationship Id="rId73" Type="http://schemas.openxmlformats.org/officeDocument/2006/relationships/hyperlink" Target="https://podminky.urs.cz/item/CS_URS_2025_01/741372074" TargetMode="External" /><Relationship Id="rId74" Type="http://schemas.openxmlformats.org/officeDocument/2006/relationships/hyperlink" Target="https://podminky.urs.cz/item/CS_URS_2025_01/741372112" TargetMode="External" /><Relationship Id="rId75" Type="http://schemas.openxmlformats.org/officeDocument/2006/relationships/hyperlink" Target="https://podminky.urs.cz/item/CS_URS_2025_01/741372131" TargetMode="External" /><Relationship Id="rId76" Type="http://schemas.openxmlformats.org/officeDocument/2006/relationships/hyperlink" Target="https://podminky.urs.cz/item/CS_URS_2025_01/741372162" TargetMode="External" /><Relationship Id="rId77" Type="http://schemas.openxmlformats.org/officeDocument/2006/relationships/hyperlink" Target="https://podminky.urs.cz/item/CS_URS_2025_01/741910412" TargetMode="External" /><Relationship Id="rId78" Type="http://schemas.openxmlformats.org/officeDocument/2006/relationships/hyperlink" Target="https://podminky.urs.cz/item/CS_URS_2025_01/741910413" TargetMode="External" /><Relationship Id="rId79" Type="http://schemas.openxmlformats.org/officeDocument/2006/relationships/hyperlink" Target="https://podminky.urs.cz/item/CS_URS_2025_01/741910414" TargetMode="External" /><Relationship Id="rId80" Type="http://schemas.openxmlformats.org/officeDocument/2006/relationships/hyperlink" Target="https://podminky.urs.cz/item/CS_URS_2025_01/998741113" TargetMode="External" /><Relationship Id="rId81" Type="http://schemas.openxmlformats.org/officeDocument/2006/relationships/hyperlink" Target="https://podminky.urs.cz/item/CS_URS_2025_01/741420022" TargetMode="External" /><Relationship Id="rId82" Type="http://schemas.openxmlformats.org/officeDocument/2006/relationships/hyperlink" Target="https://podminky.urs.cz/item/CS_URS_2025_01/741420023" TargetMode="External" /><Relationship Id="rId83" Type="http://schemas.openxmlformats.org/officeDocument/2006/relationships/hyperlink" Target="https://podminky.urs.cz/item/CS_URS_2025_01/741420051" TargetMode="External" /><Relationship Id="rId84" Type="http://schemas.openxmlformats.org/officeDocument/2006/relationships/hyperlink" Target="https://podminky.urs.cz/item/CS_URS_2025_01/741420101" TargetMode="External" /><Relationship Id="rId85" Type="http://schemas.openxmlformats.org/officeDocument/2006/relationships/hyperlink" Target="https://podminky.urs.cz/item/CS_URS_2025_01/741420102" TargetMode="External" /><Relationship Id="rId86" Type="http://schemas.openxmlformats.org/officeDocument/2006/relationships/hyperlink" Target="https://podminky.urs.cz/item/CS_URS_2025_01/741430004" TargetMode="External" /><Relationship Id="rId87" Type="http://schemas.openxmlformats.org/officeDocument/2006/relationships/hyperlink" Target="https://podminky.urs.cz/item/CS_URS_2025_01/741440031" TargetMode="External" /><Relationship Id="rId88" Type="http://schemas.openxmlformats.org/officeDocument/2006/relationships/hyperlink" Target="https://podminky.urs.cz/item/CS_URS_2025_01/998741113" TargetMode="External" /><Relationship Id="rId89" Type="http://schemas.openxmlformats.org/officeDocument/2006/relationships/hyperlink" Target="https://podminky.urs.cz/item/CS_URS_2025_01/751614121" TargetMode="External" /><Relationship Id="rId90" Type="http://schemas.openxmlformats.org/officeDocument/2006/relationships/hyperlink" Target="https://podminky.urs.cz/item/CS_URS_2025_01/460903123" TargetMode="External" /><Relationship Id="rId91" Type="http://schemas.openxmlformats.org/officeDocument/2006/relationships/hyperlink" Target="https://podminky.urs.cz/item/CS_URS_2025_01/460903213" TargetMode="External" /><Relationship Id="rId92" Type="http://schemas.openxmlformats.org/officeDocument/2006/relationships/hyperlink" Target="https://podminky.urs.cz/item/CS_URS_2025_01/460903311" TargetMode="External" /><Relationship Id="rId93" Type="http://schemas.openxmlformats.org/officeDocument/2006/relationships/hyperlink" Target="https://podminky.urs.cz/item/CS_URS_2025_01/460903313" TargetMode="External" /><Relationship Id="rId94" Type="http://schemas.openxmlformats.org/officeDocument/2006/relationships/hyperlink" Target="https://podminky.urs.cz/item/CS_URS_2025_01/013254000" TargetMode="External" /><Relationship Id="rId9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135101" TargetMode="External" /><Relationship Id="rId2" Type="http://schemas.openxmlformats.org/officeDocument/2006/relationships/hyperlink" Target="https://podminky.urs.cz/item/CS_URS_2025_01/611315101" TargetMode="External" /><Relationship Id="rId3" Type="http://schemas.openxmlformats.org/officeDocument/2006/relationships/hyperlink" Target="https://podminky.urs.cz/item/CS_URS_2025_01/612135101" TargetMode="External" /><Relationship Id="rId4" Type="http://schemas.openxmlformats.org/officeDocument/2006/relationships/hyperlink" Target="https://podminky.urs.cz/item/CS_URS_2025_01/612315101" TargetMode="External" /><Relationship Id="rId5" Type="http://schemas.openxmlformats.org/officeDocument/2006/relationships/hyperlink" Target="https://podminky.urs.cz/item/CS_URS_2025_01/974029121" TargetMode="External" /><Relationship Id="rId6" Type="http://schemas.openxmlformats.org/officeDocument/2006/relationships/hyperlink" Target="https://podminky.urs.cz/item/CS_URS_2025_01/974029132" TargetMode="External" /><Relationship Id="rId7" Type="http://schemas.openxmlformats.org/officeDocument/2006/relationships/hyperlink" Target="https://podminky.urs.cz/item/CS_URS_2025_01/974031121" TargetMode="External" /><Relationship Id="rId8" Type="http://schemas.openxmlformats.org/officeDocument/2006/relationships/hyperlink" Target="https://podminky.urs.cz/item/CS_URS_2025_01/974031132" TargetMode="External" /><Relationship Id="rId9" Type="http://schemas.openxmlformats.org/officeDocument/2006/relationships/hyperlink" Target="https://podminky.urs.cz/item/CS_URS_2025_01/973031616" TargetMode="External" /><Relationship Id="rId10" Type="http://schemas.openxmlformats.org/officeDocument/2006/relationships/hyperlink" Target="https://podminky.urs.cz/item/CS_URS_2025_01/974082172" TargetMode="External" /><Relationship Id="rId11" Type="http://schemas.openxmlformats.org/officeDocument/2006/relationships/hyperlink" Target="https://podminky.urs.cz/item/CS_URS_2025_01/997013111" TargetMode="External" /><Relationship Id="rId12" Type="http://schemas.openxmlformats.org/officeDocument/2006/relationships/hyperlink" Target="https://podminky.urs.cz/item/CS_URS_2025_01/99701321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511" TargetMode="External" /><Relationship Id="rId15" Type="http://schemas.openxmlformats.org/officeDocument/2006/relationships/hyperlink" Target="https://podminky.urs.cz/item/CS_URS_2025_01/997013813" TargetMode="External" /><Relationship Id="rId16" Type="http://schemas.openxmlformats.org/officeDocument/2006/relationships/hyperlink" Target="https://podminky.urs.cz/item/CS_URS_2025_01/997013871" TargetMode="External" /><Relationship Id="rId17" Type="http://schemas.openxmlformats.org/officeDocument/2006/relationships/hyperlink" Target="https://podminky.urs.cz/item/CS_URS_2025_01/998011010" TargetMode="External" /><Relationship Id="rId18" Type="http://schemas.openxmlformats.org/officeDocument/2006/relationships/hyperlink" Target="https://podminky.urs.cz/item/CS_URS_2025_01/742110002" TargetMode="External" /><Relationship Id="rId19" Type="http://schemas.openxmlformats.org/officeDocument/2006/relationships/hyperlink" Target="https://podminky.urs.cz/item/CS_URS_2025_01/742121001" TargetMode="External" /><Relationship Id="rId20" Type="http://schemas.openxmlformats.org/officeDocument/2006/relationships/hyperlink" Target="https://podminky.urs.cz/item/CS_URS_2025_01/742210041" TargetMode="External" /><Relationship Id="rId21" Type="http://schemas.openxmlformats.org/officeDocument/2006/relationships/hyperlink" Target="https://podminky.urs.cz/item/CS_URS_2025_01/742210111" TargetMode="External" /><Relationship Id="rId22" Type="http://schemas.openxmlformats.org/officeDocument/2006/relationships/hyperlink" Target="https://podminky.urs.cz/item/CS_URS_2025_01/742210121" TargetMode="External" /><Relationship Id="rId23" Type="http://schemas.openxmlformats.org/officeDocument/2006/relationships/hyperlink" Target="https://podminky.urs.cz/item/CS_URS_2025_01/742210151" TargetMode="External" /><Relationship Id="rId24" Type="http://schemas.openxmlformats.org/officeDocument/2006/relationships/hyperlink" Target="https://podminky.urs.cz/item/CS_URS_2025_01/742210231" TargetMode="External" /><Relationship Id="rId25" Type="http://schemas.openxmlformats.org/officeDocument/2006/relationships/hyperlink" Target="https://podminky.urs.cz/item/CS_URS_2025_01/742210261" TargetMode="External" /><Relationship Id="rId26" Type="http://schemas.openxmlformats.org/officeDocument/2006/relationships/hyperlink" Target="https://podminky.urs.cz/item/CS_URS_2025_01/742210301" TargetMode="External" /><Relationship Id="rId27" Type="http://schemas.openxmlformats.org/officeDocument/2006/relationships/hyperlink" Target="https://podminky.urs.cz/item/CS_URS_2025_01/742210303" TargetMode="External" /><Relationship Id="rId28" Type="http://schemas.openxmlformats.org/officeDocument/2006/relationships/hyperlink" Target="https://podminky.urs.cz/item/CS_URS_2025_01/742121001" TargetMode="External" /><Relationship Id="rId29" Type="http://schemas.openxmlformats.org/officeDocument/2006/relationships/hyperlink" Target="https://podminky.urs.cz/item/CS_URS_2025_01/742410001" TargetMode="External" /><Relationship Id="rId30" Type="http://schemas.openxmlformats.org/officeDocument/2006/relationships/hyperlink" Target="https://podminky.urs.cz/item/CS_URS_2025_01/742410031" TargetMode="External" /><Relationship Id="rId31" Type="http://schemas.openxmlformats.org/officeDocument/2006/relationships/hyperlink" Target="https://podminky.urs.cz/item/CS_URS_2025_01/742410101" TargetMode="External" /><Relationship Id="rId32" Type="http://schemas.openxmlformats.org/officeDocument/2006/relationships/hyperlink" Target="https://podminky.urs.cz/item/CS_URS_2025_01/742220161" TargetMode="External" /><Relationship Id="rId33" Type="http://schemas.openxmlformats.org/officeDocument/2006/relationships/hyperlink" Target="https://podminky.urs.cz/item/CS_URS_2025_01/742430001" TargetMode="External" /><Relationship Id="rId34" Type="http://schemas.openxmlformats.org/officeDocument/2006/relationships/hyperlink" Target="https://podminky.urs.cz/item/CS_URS_2025_01/742410062" TargetMode="External" /><Relationship Id="rId35" Type="http://schemas.openxmlformats.org/officeDocument/2006/relationships/hyperlink" Target="https://podminky.urs.cz/item/CS_URS_2025_01/742230006" TargetMode="External" /><Relationship Id="rId36" Type="http://schemas.openxmlformats.org/officeDocument/2006/relationships/hyperlink" Target="https://podminky.urs.cz/item/CS_URS_2025_01/742330005" TargetMode="External" /><Relationship Id="rId37" Type="http://schemas.openxmlformats.org/officeDocument/2006/relationships/hyperlink" Target="https://podminky.urs.cz/item/CS_URS_2025_01/742330004" TargetMode="External" /><Relationship Id="rId38" Type="http://schemas.openxmlformats.org/officeDocument/2006/relationships/hyperlink" Target="https://podminky.urs.cz/item/CS_URS_2025_01/742330021" TargetMode="External" /><Relationship Id="rId39" Type="http://schemas.openxmlformats.org/officeDocument/2006/relationships/hyperlink" Target="https://podminky.urs.cz/item/CS_URS_2025_01/742330022" TargetMode="External" /><Relationship Id="rId40" Type="http://schemas.openxmlformats.org/officeDocument/2006/relationships/hyperlink" Target="https://podminky.urs.cz/item/CS_URS_2025_01/742330023" TargetMode="External" /><Relationship Id="rId41" Type="http://schemas.openxmlformats.org/officeDocument/2006/relationships/hyperlink" Target="https://podminky.urs.cz/item/CS_URS_2025_01/742330037" TargetMode="External" /><Relationship Id="rId42" Type="http://schemas.openxmlformats.org/officeDocument/2006/relationships/hyperlink" Target="https://podminky.urs.cz/item/CS_URS_2025_01/742330036" TargetMode="External" /><Relationship Id="rId43" Type="http://schemas.openxmlformats.org/officeDocument/2006/relationships/hyperlink" Target="https://podminky.urs.cz/item/CS_URS_2025_01/742330024" TargetMode="External" /><Relationship Id="rId44" Type="http://schemas.openxmlformats.org/officeDocument/2006/relationships/hyperlink" Target="https://podminky.urs.cz/item/CS_URS_2025_01/742330012" TargetMode="External" /><Relationship Id="rId45" Type="http://schemas.openxmlformats.org/officeDocument/2006/relationships/hyperlink" Target="https://podminky.urs.cz/item/CS_URS_2025_01/742124002" TargetMode="External" /><Relationship Id="rId46" Type="http://schemas.openxmlformats.org/officeDocument/2006/relationships/hyperlink" Target="https://podminky.urs.cz/item/CS_URS_2025_01/742110013" TargetMode="External" /><Relationship Id="rId47" Type="http://schemas.openxmlformats.org/officeDocument/2006/relationships/hyperlink" Target="https://podminky.urs.cz/item/CS_URS_2025_01/742330044" TargetMode="External" /><Relationship Id="rId48" Type="http://schemas.openxmlformats.org/officeDocument/2006/relationships/hyperlink" Target="https://podminky.urs.cz/item/CS_URS_2025_01/742330012" TargetMode="External" /><Relationship Id="rId49" Type="http://schemas.openxmlformats.org/officeDocument/2006/relationships/hyperlink" Target="https://podminky.urs.cz/item/CS_URS_2025_01/742330061" TargetMode="External" /><Relationship Id="rId50" Type="http://schemas.openxmlformats.org/officeDocument/2006/relationships/hyperlink" Target="https://podminky.urs.cz/item/CS_URS_2025_01/742330101" TargetMode="External" /><Relationship Id="rId51" Type="http://schemas.openxmlformats.org/officeDocument/2006/relationships/hyperlink" Target="https://podminky.urs.cz/item/CS_URS_2025_01/742220008" TargetMode="External" /><Relationship Id="rId52" Type="http://schemas.openxmlformats.org/officeDocument/2006/relationships/hyperlink" Target="https://podminky.urs.cz/item/CS_URS_2025_01/742220141" TargetMode="External" /><Relationship Id="rId53" Type="http://schemas.openxmlformats.org/officeDocument/2006/relationships/hyperlink" Target="https://podminky.urs.cz/item/CS_URS_2025_01/742220081" TargetMode="External" /><Relationship Id="rId54" Type="http://schemas.openxmlformats.org/officeDocument/2006/relationships/hyperlink" Target="https://podminky.urs.cz/item/CS_URS_2025_01/742220071" TargetMode="External" /><Relationship Id="rId55" Type="http://schemas.openxmlformats.org/officeDocument/2006/relationships/hyperlink" Target="https://podminky.urs.cz/item/CS_URS_2025_01/742220232" TargetMode="External" /><Relationship Id="rId56" Type="http://schemas.openxmlformats.org/officeDocument/2006/relationships/hyperlink" Target="https://podminky.urs.cz/item/CS_URS_2025_01/742220235" TargetMode="External" /><Relationship Id="rId57" Type="http://schemas.openxmlformats.org/officeDocument/2006/relationships/hyperlink" Target="https://podminky.urs.cz/item/CS_URS_2025_01/742220081" TargetMode="External" /><Relationship Id="rId58" Type="http://schemas.openxmlformats.org/officeDocument/2006/relationships/hyperlink" Target="https://podminky.urs.cz/item/CS_URS_2025_01/742123001" TargetMode="External" /><Relationship Id="rId59" Type="http://schemas.openxmlformats.org/officeDocument/2006/relationships/hyperlink" Target="https://podminky.urs.cz/item/CS_URS_2025_01/742220172" TargetMode="External" /><Relationship Id="rId60" Type="http://schemas.openxmlformats.org/officeDocument/2006/relationships/hyperlink" Target="https://podminky.urs.cz/item/CS_URS_2025_01/742124002" TargetMode="External" /><Relationship Id="rId61" Type="http://schemas.openxmlformats.org/officeDocument/2006/relationships/hyperlink" Target="https://podminky.urs.cz/item/CS_URS_2025_01/742220511" TargetMode="External" /><Relationship Id="rId62" Type="http://schemas.openxmlformats.org/officeDocument/2006/relationships/hyperlink" Target="https://podminky.urs.cz/item/CS_URS_2025_01/742110505" TargetMode="External" /><Relationship Id="rId63" Type="http://schemas.openxmlformats.org/officeDocument/2006/relationships/hyperlink" Target="https://podminky.urs.cz/item/CS_URS_2025_01/742310002" TargetMode="External" /><Relationship Id="rId64" Type="http://schemas.openxmlformats.org/officeDocument/2006/relationships/hyperlink" Target="https://podminky.urs.cz/item/CS_URS_2025_01/742320001" TargetMode="External" /><Relationship Id="rId65" Type="http://schemas.openxmlformats.org/officeDocument/2006/relationships/hyperlink" Target="https://podminky.urs.cz/item/CS_URS_2025_01/742310006" TargetMode="External" /><Relationship Id="rId66" Type="http://schemas.openxmlformats.org/officeDocument/2006/relationships/hyperlink" Target="https://podminky.urs.cz/item/CS_URS_2025_01/742320031" TargetMode="External" /><Relationship Id="rId67" Type="http://schemas.openxmlformats.org/officeDocument/2006/relationships/hyperlink" Target="https://podminky.urs.cz/item/CS_URS_2025_01/742240001" TargetMode="External" /><Relationship Id="rId68" Type="http://schemas.openxmlformats.org/officeDocument/2006/relationships/hyperlink" Target="https://podminky.urs.cz/item/CS_URS_2025_01/742240001" TargetMode="External" /><Relationship Id="rId69" Type="http://schemas.openxmlformats.org/officeDocument/2006/relationships/hyperlink" Target="https://podminky.urs.cz/item/CS_URS_2025_01/742240004" TargetMode="External" /><Relationship Id="rId70" Type="http://schemas.openxmlformats.org/officeDocument/2006/relationships/hyperlink" Target="https://podminky.urs.cz/item/CS_URS_2025_01/742220211" TargetMode="External" /><Relationship Id="rId71" Type="http://schemas.openxmlformats.org/officeDocument/2006/relationships/hyperlink" Target="https://podminky.urs.cz/item/CS_URS_2025_01/742220161" TargetMode="External" /><Relationship Id="rId72" Type="http://schemas.openxmlformats.org/officeDocument/2006/relationships/hyperlink" Target="https://podminky.urs.cz/item/CS_URS_2025_01/742124002" TargetMode="External" /><Relationship Id="rId73" Type="http://schemas.openxmlformats.org/officeDocument/2006/relationships/hyperlink" Target="https://podminky.urs.cz/item/CS_URS_2025_01/742123001" TargetMode="External" /><Relationship Id="rId74" Type="http://schemas.openxmlformats.org/officeDocument/2006/relationships/hyperlink" Target="https://podminky.urs.cz/item/CS_URS_2025_01/973031324" TargetMode="External" /><Relationship Id="rId75" Type="http://schemas.openxmlformats.org/officeDocument/2006/relationships/hyperlink" Target="https://podminky.urs.cz/item/CS_URS_2025_01/742230003" TargetMode="External" /><Relationship Id="rId76" Type="http://schemas.openxmlformats.org/officeDocument/2006/relationships/hyperlink" Target="https://podminky.urs.cz/item/CS_URS_2025_01/742230007" TargetMode="External" /><Relationship Id="rId77" Type="http://schemas.openxmlformats.org/officeDocument/2006/relationships/hyperlink" Target="https://podminky.urs.cz/item/CS_URS_2025_01/742230001" TargetMode="External" /><Relationship Id="rId78" Type="http://schemas.openxmlformats.org/officeDocument/2006/relationships/hyperlink" Target="https://podminky.urs.cz/item/CS_URS_2025_01/742123001" TargetMode="External" /><Relationship Id="rId79" Type="http://schemas.openxmlformats.org/officeDocument/2006/relationships/hyperlink" Target="https://podminky.urs.cz/item/CS_URS_2025_01/742124002" TargetMode="External" /><Relationship Id="rId80" Type="http://schemas.openxmlformats.org/officeDocument/2006/relationships/hyperlink" Target="https://podminky.urs.cz/item/CS_URS_2025_01/741112001" TargetMode="External" /><Relationship Id="rId81" Type="http://schemas.openxmlformats.org/officeDocument/2006/relationships/hyperlink" Target="https://podminky.urs.cz/item/CS_URS_2025_01/741112061" TargetMode="External" /><Relationship Id="rId82" Type="http://schemas.openxmlformats.org/officeDocument/2006/relationships/hyperlink" Target="https://podminky.urs.cz/item/CS_URS_2025_01/741112003" TargetMode="External" /><Relationship Id="rId83" Type="http://schemas.openxmlformats.org/officeDocument/2006/relationships/hyperlink" Target="https://podminky.urs.cz/item/CS_URS_2025_01/741110061" TargetMode="External" /><Relationship Id="rId84" Type="http://schemas.openxmlformats.org/officeDocument/2006/relationships/hyperlink" Target="https://podminky.urs.cz/item/CS_URS_2025_01/741110062" TargetMode="External" /><Relationship Id="rId85" Type="http://schemas.openxmlformats.org/officeDocument/2006/relationships/hyperlink" Target="https://podminky.urs.cz/item/CS_URS_2025_01/741110063" TargetMode="External" /><Relationship Id="rId86" Type="http://schemas.openxmlformats.org/officeDocument/2006/relationships/hyperlink" Target="https://podminky.urs.cz/item/CS_URS_2025_01/741910411" TargetMode="External" /><Relationship Id="rId87" Type="http://schemas.openxmlformats.org/officeDocument/2006/relationships/hyperlink" Target="https://podminky.urs.cz/item/CS_URS_2025_01/741910421" TargetMode="External" /><Relationship Id="rId88" Type="http://schemas.openxmlformats.org/officeDocument/2006/relationships/hyperlink" Target="https://podminky.urs.cz/item/CS_URS_2025_01/741110512" TargetMode="External" /><Relationship Id="rId89" Type="http://schemas.openxmlformats.org/officeDocument/2006/relationships/hyperlink" Target="https://podminky.urs.cz/item/CS_URS_2025_01/998742122" TargetMode="External" /><Relationship Id="rId90" Type="http://schemas.openxmlformats.org/officeDocument/2006/relationships/hyperlink" Target="https://podminky.urs.cz/item/CS_URS_2025_01/013254000" TargetMode="External" /><Relationship Id="rId9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3021511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6" TargetMode="External" /><Relationship Id="rId4" Type="http://schemas.openxmlformats.org/officeDocument/2006/relationships/hyperlink" Target="https://podminky.urs.cz/item/CS_URS_2025_01/977151127" TargetMode="External" /><Relationship Id="rId5" Type="http://schemas.openxmlformats.org/officeDocument/2006/relationships/hyperlink" Target="https://podminky.urs.cz/item/CS_URS_2025_01/977151128" TargetMode="External" /><Relationship Id="rId6" Type="http://schemas.openxmlformats.org/officeDocument/2006/relationships/hyperlink" Target="https://podminky.urs.cz/item/CS_URS_2025_01/977151129" TargetMode="External" /><Relationship Id="rId7" Type="http://schemas.openxmlformats.org/officeDocument/2006/relationships/hyperlink" Target="https://podminky.urs.cz/item/CS_URS_2025_01/99701311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9" TargetMode="External" /><Relationship Id="rId10" Type="http://schemas.openxmlformats.org/officeDocument/2006/relationships/hyperlink" Target="https://podminky.urs.cz/item/CS_URS_2025_01/997013511" TargetMode="External" /><Relationship Id="rId11" Type="http://schemas.openxmlformats.org/officeDocument/2006/relationships/hyperlink" Target="https://podminky.urs.cz/item/CS_URS_2025_01/997013871" TargetMode="External" /><Relationship Id="rId12" Type="http://schemas.openxmlformats.org/officeDocument/2006/relationships/hyperlink" Target="https://podminky.urs.cz/item/CS_URS_2025_01/998011010" TargetMode="External" /><Relationship Id="rId13" Type="http://schemas.openxmlformats.org/officeDocument/2006/relationships/hyperlink" Target="https://podminky.urs.cz/item/CS_URS_2025_01/751111812" TargetMode="External" /><Relationship Id="rId14" Type="http://schemas.openxmlformats.org/officeDocument/2006/relationships/hyperlink" Target="https://podminky.urs.cz/item/CS_URS_2025_01/751377812" TargetMode="External" /><Relationship Id="rId15" Type="http://schemas.openxmlformats.org/officeDocument/2006/relationships/hyperlink" Target="https://podminky.urs.cz/item/CS_URS_2025_01/751377842" TargetMode="External" /><Relationship Id="rId16" Type="http://schemas.openxmlformats.org/officeDocument/2006/relationships/hyperlink" Target="https://podminky.urs.cz/item/CS_URS_2025_01/751398814" TargetMode="External" /><Relationship Id="rId17" Type="http://schemas.openxmlformats.org/officeDocument/2006/relationships/hyperlink" Target="https://podminky.urs.cz/item/CS_URS_2025_01/751398842" TargetMode="External" /><Relationship Id="rId18" Type="http://schemas.openxmlformats.org/officeDocument/2006/relationships/hyperlink" Target="https://podminky.urs.cz/item/CS_URS_2025_01/751511815" TargetMode="External" /><Relationship Id="rId19" Type="http://schemas.openxmlformats.org/officeDocument/2006/relationships/hyperlink" Target="https://podminky.urs.cz/item/CS_URS_2025_01/751511816" TargetMode="External" /><Relationship Id="rId20" Type="http://schemas.openxmlformats.org/officeDocument/2006/relationships/hyperlink" Target="https://podminky.urs.cz/item/CS_URS_2025_01/751398022" TargetMode="External" /><Relationship Id="rId21" Type="http://schemas.openxmlformats.org/officeDocument/2006/relationships/hyperlink" Target="https://podminky.urs.cz/item/CS_URS_2025_01/713411122" TargetMode="External" /><Relationship Id="rId22" Type="http://schemas.openxmlformats.org/officeDocument/2006/relationships/hyperlink" Target="https://podminky.urs.cz/item/CS_URS_2025_01/751311092" TargetMode="External" /><Relationship Id="rId23" Type="http://schemas.openxmlformats.org/officeDocument/2006/relationships/hyperlink" Target="https://podminky.urs.cz/item/CS_URS_2025_01/751311095" TargetMode="External" /><Relationship Id="rId24" Type="http://schemas.openxmlformats.org/officeDocument/2006/relationships/hyperlink" Target="https://podminky.urs.cz/item/CS_URS_2025_01/751344121" TargetMode="External" /><Relationship Id="rId25" Type="http://schemas.openxmlformats.org/officeDocument/2006/relationships/hyperlink" Target="https://podminky.urs.cz/item/CS_URS_2025_01/751511021" TargetMode="External" /><Relationship Id="rId26" Type="http://schemas.openxmlformats.org/officeDocument/2006/relationships/hyperlink" Target="https://podminky.urs.cz/item/CS_URS_2025_01/751511022" TargetMode="External" /><Relationship Id="rId27" Type="http://schemas.openxmlformats.org/officeDocument/2006/relationships/hyperlink" Target="https://podminky.urs.cz/item/CS_URS_2025_01/751511023" TargetMode="External" /><Relationship Id="rId28" Type="http://schemas.openxmlformats.org/officeDocument/2006/relationships/hyperlink" Target="https://podminky.urs.cz/item/CS_URS_2025_01/713411122" TargetMode="External" /><Relationship Id="rId29" Type="http://schemas.openxmlformats.org/officeDocument/2006/relationships/hyperlink" Target="https://podminky.urs.cz/item/CS_URS_2025_01/751311091" TargetMode="External" /><Relationship Id="rId30" Type="http://schemas.openxmlformats.org/officeDocument/2006/relationships/hyperlink" Target="https://podminky.urs.cz/item/CS_URS_2025_01/751311093" TargetMode="External" /><Relationship Id="rId31" Type="http://schemas.openxmlformats.org/officeDocument/2006/relationships/hyperlink" Target="https://podminky.urs.cz/item/CS_URS_2025_01/751311095" TargetMode="External" /><Relationship Id="rId32" Type="http://schemas.openxmlformats.org/officeDocument/2006/relationships/hyperlink" Target="https://podminky.urs.cz/item/CS_URS_2025_01/751322012" TargetMode="External" /><Relationship Id="rId33" Type="http://schemas.openxmlformats.org/officeDocument/2006/relationships/hyperlink" Target="https://podminky.urs.cz/item/CS_URS_2025_01/751344122" TargetMode="External" /><Relationship Id="rId34" Type="http://schemas.openxmlformats.org/officeDocument/2006/relationships/hyperlink" Target="https://podminky.urs.cz/item/CS_URS_2025_01/751398052" TargetMode="External" /><Relationship Id="rId35" Type="http://schemas.openxmlformats.org/officeDocument/2006/relationships/hyperlink" Target="https://podminky.urs.cz/item/CS_URS_2025_01/751511021" TargetMode="External" /><Relationship Id="rId36" Type="http://schemas.openxmlformats.org/officeDocument/2006/relationships/hyperlink" Target="https://podminky.urs.cz/item/CS_URS_2025_01/751511022" TargetMode="External" /><Relationship Id="rId37" Type="http://schemas.openxmlformats.org/officeDocument/2006/relationships/hyperlink" Target="https://podminky.urs.cz/item/CS_URS_2025_01/751511023" TargetMode="External" /><Relationship Id="rId38" Type="http://schemas.openxmlformats.org/officeDocument/2006/relationships/hyperlink" Target="https://podminky.urs.cz/item/CS_URS_2025_01/751514611" TargetMode="External" /><Relationship Id="rId39" Type="http://schemas.openxmlformats.org/officeDocument/2006/relationships/hyperlink" Target="https://podminky.urs.cz/item/CS_URS_2025_01/751611116" TargetMode="External" /><Relationship Id="rId40" Type="http://schemas.openxmlformats.org/officeDocument/2006/relationships/hyperlink" Target="https://podminky.urs.cz/item/CS_URS_2025_01/751611110" TargetMode="External" /><Relationship Id="rId41" Type="http://schemas.openxmlformats.org/officeDocument/2006/relationships/hyperlink" Target="https://podminky.urs.cz/item/CS_URS_2025_01/751344114" TargetMode="External" /><Relationship Id="rId42" Type="http://schemas.openxmlformats.org/officeDocument/2006/relationships/hyperlink" Target="https://podminky.urs.cz/item/CS_URS_2025_01/751398014" TargetMode="External" /><Relationship Id="rId43" Type="http://schemas.openxmlformats.org/officeDocument/2006/relationships/hyperlink" Target="https://podminky.urs.cz/item/CS_URS_2025_01/751514681" TargetMode="External" /><Relationship Id="rId44" Type="http://schemas.openxmlformats.org/officeDocument/2006/relationships/hyperlink" Target="https://podminky.urs.cz/item/CS_URS_2025_01/751514764" TargetMode="External" /><Relationship Id="rId45" Type="http://schemas.openxmlformats.org/officeDocument/2006/relationships/hyperlink" Target="https://podminky.urs.cz/item/CS_URS_2025_01/713411122" TargetMode="External" /><Relationship Id="rId46" Type="http://schemas.openxmlformats.org/officeDocument/2006/relationships/hyperlink" Target="https://podminky.urs.cz/item/CS_URS_2025_01/751133012" TargetMode="External" /><Relationship Id="rId47" Type="http://schemas.openxmlformats.org/officeDocument/2006/relationships/hyperlink" Target="https://podminky.urs.cz/item/CS_URS_2025_01/751322012" TargetMode="External" /><Relationship Id="rId48" Type="http://schemas.openxmlformats.org/officeDocument/2006/relationships/hyperlink" Target="https://podminky.urs.cz/item/CS_URS_2025_01/751344112" TargetMode="External" /><Relationship Id="rId49" Type="http://schemas.openxmlformats.org/officeDocument/2006/relationships/hyperlink" Target="https://podminky.urs.cz/item/CS_URS_2025_01/751398012" TargetMode="External" /><Relationship Id="rId50" Type="http://schemas.openxmlformats.org/officeDocument/2006/relationships/hyperlink" Target="https://podminky.urs.cz/item/CS_URS_2025_01/751514679" TargetMode="External" /><Relationship Id="rId51" Type="http://schemas.openxmlformats.org/officeDocument/2006/relationships/hyperlink" Target="https://podminky.urs.cz/item/CS_URS_2025_01/713411122" TargetMode="External" /><Relationship Id="rId52" Type="http://schemas.openxmlformats.org/officeDocument/2006/relationships/hyperlink" Target="https://podminky.urs.cz/item/CS_URS_2025_01/751133012" TargetMode="External" /><Relationship Id="rId53" Type="http://schemas.openxmlformats.org/officeDocument/2006/relationships/hyperlink" Target="https://podminky.urs.cz/item/CS_URS_2025_01/751322012" TargetMode="External" /><Relationship Id="rId54" Type="http://schemas.openxmlformats.org/officeDocument/2006/relationships/hyperlink" Target="https://podminky.urs.cz/item/CS_URS_2025_01/751344113" TargetMode="External" /><Relationship Id="rId55" Type="http://schemas.openxmlformats.org/officeDocument/2006/relationships/hyperlink" Target="https://podminky.urs.cz/item/CS_URS_2025_01/751514679" TargetMode="External" /><Relationship Id="rId56" Type="http://schemas.openxmlformats.org/officeDocument/2006/relationships/hyperlink" Target="https://podminky.urs.cz/item/CS_URS_2025_01/713411122" TargetMode="External" /><Relationship Id="rId57" Type="http://schemas.openxmlformats.org/officeDocument/2006/relationships/hyperlink" Target="https://podminky.urs.cz/item/CS_URS_2025_01/751311093" TargetMode="External" /><Relationship Id="rId58" Type="http://schemas.openxmlformats.org/officeDocument/2006/relationships/hyperlink" Target="https://podminky.urs.cz/item/CS_URS_2025_01/751344113" TargetMode="External" /><Relationship Id="rId59" Type="http://schemas.openxmlformats.org/officeDocument/2006/relationships/hyperlink" Target="https://podminky.urs.cz/item/CS_URS_2025_01/751398012" TargetMode="External" /><Relationship Id="rId60" Type="http://schemas.openxmlformats.org/officeDocument/2006/relationships/hyperlink" Target="https://podminky.urs.cz/item/CS_URS_2025_01/751398012" TargetMode="External" /><Relationship Id="rId61" Type="http://schemas.openxmlformats.org/officeDocument/2006/relationships/hyperlink" Target="https://podminky.urs.cz/item/CS_URS_2025_01/751398013" TargetMode="External" /><Relationship Id="rId62" Type="http://schemas.openxmlformats.org/officeDocument/2006/relationships/hyperlink" Target="https://podminky.urs.cz/item/CS_URS_2025_01/751511022" TargetMode="External" /><Relationship Id="rId63" Type="http://schemas.openxmlformats.org/officeDocument/2006/relationships/hyperlink" Target="https://podminky.urs.cz/item/CS_URS_2025_01/751514679" TargetMode="External" /><Relationship Id="rId64" Type="http://schemas.openxmlformats.org/officeDocument/2006/relationships/hyperlink" Target="https://podminky.urs.cz/item/CS_URS_2025_01/751514680" TargetMode="External" /><Relationship Id="rId65" Type="http://schemas.openxmlformats.org/officeDocument/2006/relationships/hyperlink" Target="https://podminky.urs.cz/item/CS_URS_2025_01/713411122" TargetMode="External" /><Relationship Id="rId66" Type="http://schemas.openxmlformats.org/officeDocument/2006/relationships/hyperlink" Target="https://podminky.urs.cz/item/CS_URS_2025_01/751377012" TargetMode="External" /><Relationship Id="rId67" Type="http://schemas.openxmlformats.org/officeDocument/2006/relationships/hyperlink" Target="https://podminky.urs.cz/item/CS_URS_2025_01/751514679" TargetMode="External" /><Relationship Id="rId68" Type="http://schemas.openxmlformats.org/officeDocument/2006/relationships/hyperlink" Target="https://podminky.urs.cz/item/CS_URS_2025_01/713411122" TargetMode="External" /><Relationship Id="rId69" Type="http://schemas.openxmlformats.org/officeDocument/2006/relationships/hyperlink" Target="https://podminky.urs.cz/item/CS_URS_2025_01/751133012" TargetMode="External" /><Relationship Id="rId70" Type="http://schemas.openxmlformats.org/officeDocument/2006/relationships/hyperlink" Target="https://podminky.urs.cz/item/CS_URS_2025_01/751322012" TargetMode="External" /><Relationship Id="rId71" Type="http://schemas.openxmlformats.org/officeDocument/2006/relationships/hyperlink" Target="https://podminky.urs.cz/item/CS_URS_2025_01/751514679" TargetMode="External" /><Relationship Id="rId72" Type="http://schemas.openxmlformats.org/officeDocument/2006/relationships/hyperlink" Target="https://podminky.urs.cz/item/CS_URS_2025_01/751537112" TargetMode="External" /><Relationship Id="rId73" Type="http://schemas.openxmlformats.org/officeDocument/2006/relationships/hyperlink" Target="https://podminky.urs.cz/item/CS_URS_2025_01/751398012" TargetMode="External" /><Relationship Id="rId74" Type="http://schemas.openxmlformats.org/officeDocument/2006/relationships/hyperlink" Target="https://podminky.urs.cz/item/CS_URS_2025_01/713411122" TargetMode="External" /><Relationship Id="rId75" Type="http://schemas.openxmlformats.org/officeDocument/2006/relationships/hyperlink" Target="https://podminky.urs.cz/item/CS_URS_2025_01/751133012" TargetMode="External" /><Relationship Id="rId76" Type="http://schemas.openxmlformats.org/officeDocument/2006/relationships/hyperlink" Target="https://podminky.urs.cz/item/CS_URS_2025_01/751322012" TargetMode="External" /><Relationship Id="rId77" Type="http://schemas.openxmlformats.org/officeDocument/2006/relationships/hyperlink" Target="https://podminky.urs.cz/item/CS_URS_2025_01/751514679" TargetMode="External" /><Relationship Id="rId78" Type="http://schemas.openxmlformats.org/officeDocument/2006/relationships/hyperlink" Target="https://podminky.urs.cz/item/CS_URS_2025_01/751537112" TargetMode="External" /><Relationship Id="rId79" Type="http://schemas.openxmlformats.org/officeDocument/2006/relationships/hyperlink" Target="https://podminky.urs.cz/item/CS_URS_2025_01/713411122" TargetMode="External" /><Relationship Id="rId80" Type="http://schemas.openxmlformats.org/officeDocument/2006/relationships/hyperlink" Target="https://podminky.urs.cz/item/CS_URS_2025_01/751377012" TargetMode="External" /><Relationship Id="rId81" Type="http://schemas.openxmlformats.org/officeDocument/2006/relationships/hyperlink" Target="https://podminky.urs.cz/item/CS_URS_2025_01/751514679" TargetMode="External" /><Relationship Id="rId82" Type="http://schemas.openxmlformats.org/officeDocument/2006/relationships/hyperlink" Target="https://podminky.urs.cz/item/CS_URS_2025_01/713411122.1" TargetMode="External" /><Relationship Id="rId83" Type="http://schemas.openxmlformats.org/officeDocument/2006/relationships/hyperlink" Target="https://podminky.urs.cz/item/CS_URS_2025_01/751133012" TargetMode="External" /><Relationship Id="rId84" Type="http://schemas.openxmlformats.org/officeDocument/2006/relationships/hyperlink" Target="https://podminky.urs.cz/item/CS_URS_2025_01/751322012" TargetMode="External" /><Relationship Id="rId85" Type="http://schemas.openxmlformats.org/officeDocument/2006/relationships/hyperlink" Target="https://podminky.urs.cz/item/CS_URS_2025_01/751398012" TargetMode="External" /><Relationship Id="rId86" Type="http://schemas.openxmlformats.org/officeDocument/2006/relationships/hyperlink" Target="https://podminky.urs.cz/item/CS_URS_2025_01/751514679" TargetMode="External" /><Relationship Id="rId8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310236241" TargetMode="External" /><Relationship Id="rId2" Type="http://schemas.openxmlformats.org/officeDocument/2006/relationships/hyperlink" Target="https://podminky.urs.cz/item/CS_URS_2025_01/612315225" TargetMode="External" /><Relationship Id="rId3" Type="http://schemas.openxmlformats.org/officeDocument/2006/relationships/hyperlink" Target="https://podminky.urs.cz/item/CS_URS_2025_01/619996117" TargetMode="External" /><Relationship Id="rId4" Type="http://schemas.openxmlformats.org/officeDocument/2006/relationships/hyperlink" Target="https://podminky.urs.cz/item/CS_URS_2025_01/619996147" TargetMode="External" /><Relationship Id="rId5" Type="http://schemas.openxmlformats.org/officeDocument/2006/relationships/hyperlink" Target="https://podminky.urs.cz/item/CS_URS_2025_01/621325112" TargetMode="External" /><Relationship Id="rId6" Type="http://schemas.openxmlformats.org/officeDocument/2006/relationships/hyperlink" Target="https://podminky.urs.cz/item/CS_URS_2025_01/621311131" TargetMode="External" /><Relationship Id="rId7" Type="http://schemas.openxmlformats.org/officeDocument/2006/relationships/hyperlink" Target="https://podminky.urs.cz/item/CS_URS_2025_01/622311141" TargetMode="External" /><Relationship Id="rId8" Type="http://schemas.openxmlformats.org/officeDocument/2006/relationships/hyperlink" Target="https://podminky.urs.cz/item/CS_URS_2025_01/622311191" TargetMode="External" /><Relationship Id="rId9" Type="http://schemas.openxmlformats.org/officeDocument/2006/relationships/hyperlink" Target="https://podminky.urs.cz/item/CS_URS_2025_01/622325251" TargetMode="External" /><Relationship Id="rId10" Type="http://schemas.openxmlformats.org/officeDocument/2006/relationships/hyperlink" Target="https://podminky.urs.cz/item/CS_URS_2025_01/622325252" TargetMode="External" /><Relationship Id="rId11" Type="http://schemas.openxmlformats.org/officeDocument/2006/relationships/hyperlink" Target="https://podminky.urs.cz/item/CS_URS_2025_01/622325253" TargetMode="External" /><Relationship Id="rId12" Type="http://schemas.openxmlformats.org/officeDocument/2006/relationships/hyperlink" Target="https://podminky.urs.cz/item/CS_URS_2025_01/622325258" TargetMode="External" /><Relationship Id="rId13" Type="http://schemas.openxmlformats.org/officeDocument/2006/relationships/hyperlink" Target="https://podminky.urs.cz/item/CS_URS_2025_01/622325658" TargetMode="External" /><Relationship Id="rId14" Type="http://schemas.openxmlformats.org/officeDocument/2006/relationships/hyperlink" Target="https://podminky.urs.cz/item/CS_URS_2025_01/629135102" TargetMode="External" /><Relationship Id="rId15" Type="http://schemas.openxmlformats.org/officeDocument/2006/relationships/hyperlink" Target="https://podminky.urs.cz/item/CS_URS_2025_01/629991011" TargetMode="External" /><Relationship Id="rId16" Type="http://schemas.openxmlformats.org/officeDocument/2006/relationships/hyperlink" Target="https://podminky.urs.cz/item/CS_URS_2025_01/941111111" TargetMode="External" /><Relationship Id="rId17" Type="http://schemas.openxmlformats.org/officeDocument/2006/relationships/hyperlink" Target="https://podminky.urs.cz/item/CS_URS_2025_01/941111112" TargetMode="External" /><Relationship Id="rId18" Type="http://schemas.openxmlformats.org/officeDocument/2006/relationships/hyperlink" Target="https://podminky.urs.cz/item/CS_URS_2025_01/941111211" TargetMode="External" /><Relationship Id="rId19" Type="http://schemas.openxmlformats.org/officeDocument/2006/relationships/hyperlink" Target="https://podminky.urs.cz/item/CS_URS_2025_01/941111212" TargetMode="External" /><Relationship Id="rId20" Type="http://schemas.openxmlformats.org/officeDocument/2006/relationships/hyperlink" Target="https://podminky.urs.cz/item/CS_URS_2025_01/941111811" TargetMode="External" /><Relationship Id="rId21" Type="http://schemas.openxmlformats.org/officeDocument/2006/relationships/hyperlink" Target="https://podminky.urs.cz/item/CS_URS_2025_01/941111812" TargetMode="External" /><Relationship Id="rId22" Type="http://schemas.openxmlformats.org/officeDocument/2006/relationships/hyperlink" Target="https://podminky.urs.cz/item/CS_URS_2025_01/941211111" TargetMode="External" /><Relationship Id="rId23" Type="http://schemas.openxmlformats.org/officeDocument/2006/relationships/hyperlink" Target="https://podminky.urs.cz/item/CS_URS_2025_01/941211112" TargetMode="External" /><Relationship Id="rId24" Type="http://schemas.openxmlformats.org/officeDocument/2006/relationships/hyperlink" Target="https://podminky.urs.cz/item/CS_URS_2025_01/941211211" TargetMode="External" /><Relationship Id="rId25" Type="http://schemas.openxmlformats.org/officeDocument/2006/relationships/hyperlink" Target="https://podminky.urs.cz/item/CS_URS_2025_01/941211212" TargetMode="External" /><Relationship Id="rId26" Type="http://schemas.openxmlformats.org/officeDocument/2006/relationships/hyperlink" Target="https://podminky.urs.cz/item/CS_URS_2025_01/941211811" TargetMode="External" /><Relationship Id="rId27" Type="http://schemas.openxmlformats.org/officeDocument/2006/relationships/hyperlink" Target="https://podminky.urs.cz/item/CS_URS_2025_01/941211812" TargetMode="External" /><Relationship Id="rId28" Type="http://schemas.openxmlformats.org/officeDocument/2006/relationships/hyperlink" Target="https://podminky.urs.cz/item/CS_URS_2025_01/942211111" TargetMode="External" /><Relationship Id="rId29" Type="http://schemas.openxmlformats.org/officeDocument/2006/relationships/hyperlink" Target="https://podminky.urs.cz/item/CS_URS_2025_01/942211211" TargetMode="External" /><Relationship Id="rId30" Type="http://schemas.openxmlformats.org/officeDocument/2006/relationships/hyperlink" Target="https://podminky.urs.cz/item/CS_URS_2025_01/942211811" TargetMode="External" /><Relationship Id="rId31" Type="http://schemas.openxmlformats.org/officeDocument/2006/relationships/hyperlink" Target="https://podminky.urs.cz/item/CS_URS_2025_01/942321112" TargetMode="External" /><Relationship Id="rId32" Type="http://schemas.openxmlformats.org/officeDocument/2006/relationships/hyperlink" Target="https://podminky.urs.cz/item/CS_URS_2025_01/942321212" TargetMode="External" /><Relationship Id="rId33" Type="http://schemas.openxmlformats.org/officeDocument/2006/relationships/hyperlink" Target="https://podminky.urs.cz/item/CS_URS_2025_01/942321812" TargetMode="External" /><Relationship Id="rId34" Type="http://schemas.openxmlformats.org/officeDocument/2006/relationships/hyperlink" Target="https://podminky.urs.cz/item/CS_URS_2025_01/943111111" TargetMode="External" /><Relationship Id="rId35" Type="http://schemas.openxmlformats.org/officeDocument/2006/relationships/hyperlink" Target="https://podminky.urs.cz/item/CS_URS_2025_01/943111211" TargetMode="External" /><Relationship Id="rId36" Type="http://schemas.openxmlformats.org/officeDocument/2006/relationships/hyperlink" Target="https://podminky.urs.cz/item/CS_URS_2025_01/943111811" TargetMode="External" /><Relationship Id="rId37" Type="http://schemas.openxmlformats.org/officeDocument/2006/relationships/hyperlink" Target="https://podminky.urs.cz/item/CS_URS_2025_01/944511111" TargetMode="External" /><Relationship Id="rId38" Type="http://schemas.openxmlformats.org/officeDocument/2006/relationships/hyperlink" Target="https://podminky.urs.cz/item/CS_URS_2025_01/944511211" TargetMode="External" /><Relationship Id="rId39" Type="http://schemas.openxmlformats.org/officeDocument/2006/relationships/hyperlink" Target="https://podminky.urs.cz/item/CS_URS_2025_01/944511811" TargetMode="External" /><Relationship Id="rId40" Type="http://schemas.openxmlformats.org/officeDocument/2006/relationships/hyperlink" Target="https://podminky.urs.cz/item/CS_URS_2025_01/944711111" TargetMode="External" /><Relationship Id="rId41" Type="http://schemas.openxmlformats.org/officeDocument/2006/relationships/hyperlink" Target="https://podminky.urs.cz/item/CS_URS_2025_01/944711211" TargetMode="External" /><Relationship Id="rId42" Type="http://schemas.openxmlformats.org/officeDocument/2006/relationships/hyperlink" Target="https://podminky.urs.cz/item/CS_URS_2025_01/944711811" TargetMode="External" /><Relationship Id="rId43" Type="http://schemas.openxmlformats.org/officeDocument/2006/relationships/hyperlink" Target="https://podminky.urs.cz/item/CS_URS_2025_01/949101111" TargetMode="External" /><Relationship Id="rId44" Type="http://schemas.openxmlformats.org/officeDocument/2006/relationships/hyperlink" Target="https://podminky.urs.cz/item/CS_URS_2025_01/949211111" TargetMode="External" /><Relationship Id="rId45" Type="http://schemas.openxmlformats.org/officeDocument/2006/relationships/hyperlink" Target="https://podminky.urs.cz/item/CS_URS_2025_01/949211211" TargetMode="External" /><Relationship Id="rId46" Type="http://schemas.openxmlformats.org/officeDocument/2006/relationships/hyperlink" Target="https://podminky.urs.cz/item/CS_URS_2025_01/949211811" TargetMode="External" /><Relationship Id="rId47" Type="http://schemas.openxmlformats.org/officeDocument/2006/relationships/hyperlink" Target="https://podminky.urs.cz/item/CS_URS_2025_01/949521111" TargetMode="External" /><Relationship Id="rId48" Type="http://schemas.openxmlformats.org/officeDocument/2006/relationships/hyperlink" Target="https://podminky.urs.cz/item/CS_URS_2025_01/949521211" TargetMode="External" /><Relationship Id="rId49" Type="http://schemas.openxmlformats.org/officeDocument/2006/relationships/hyperlink" Target="https://podminky.urs.cz/item/CS_URS_2025_01/949521811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93121111" TargetMode="External" /><Relationship Id="rId53" Type="http://schemas.openxmlformats.org/officeDocument/2006/relationships/hyperlink" Target="https://podminky.urs.cz/item/CS_URS_2025_01/993121119" TargetMode="External" /><Relationship Id="rId54" Type="http://schemas.openxmlformats.org/officeDocument/2006/relationships/hyperlink" Target="https://podminky.urs.cz/item/CS_URS_2025_02/976082131" TargetMode="External" /><Relationship Id="rId55" Type="http://schemas.openxmlformats.org/officeDocument/2006/relationships/hyperlink" Target="https://podminky.urs.cz/item/CS_URS_2025_01/978011141" TargetMode="External" /><Relationship Id="rId56" Type="http://schemas.openxmlformats.org/officeDocument/2006/relationships/hyperlink" Target="https://podminky.urs.cz/item/CS_URS_2025_01/978015321" TargetMode="External" /><Relationship Id="rId57" Type="http://schemas.openxmlformats.org/officeDocument/2006/relationships/hyperlink" Target="https://podminky.urs.cz/item/CS_URS_2025_01/978015341" TargetMode="External" /><Relationship Id="rId58" Type="http://schemas.openxmlformats.org/officeDocument/2006/relationships/hyperlink" Target="https://podminky.urs.cz/item/CS_URS_2025_01/978015361" TargetMode="External" /><Relationship Id="rId59" Type="http://schemas.openxmlformats.org/officeDocument/2006/relationships/hyperlink" Target="https://podminky.urs.cz/item/CS_URS_2025_01/978015381" TargetMode="External" /><Relationship Id="rId60" Type="http://schemas.openxmlformats.org/officeDocument/2006/relationships/hyperlink" Target="https://podminky.urs.cz/item/CS_URS_2025_01/978015391" TargetMode="External" /><Relationship Id="rId61" Type="http://schemas.openxmlformats.org/officeDocument/2006/relationships/hyperlink" Target="https://podminky.urs.cz/item/CS_URS_2025_01/978019371" TargetMode="External" /><Relationship Id="rId62" Type="http://schemas.openxmlformats.org/officeDocument/2006/relationships/hyperlink" Target="https://podminky.urs.cz/item/CS_URS_2025_01/978035127" TargetMode="External" /><Relationship Id="rId63" Type="http://schemas.openxmlformats.org/officeDocument/2006/relationships/hyperlink" Target="https://podminky.urs.cz/item/CS_URS_2025_01/978036191" TargetMode="External" /><Relationship Id="rId64" Type="http://schemas.openxmlformats.org/officeDocument/2006/relationships/hyperlink" Target="https://podminky.urs.cz/item/CS_URS_2025_01/985131111" TargetMode="External" /><Relationship Id="rId65" Type="http://schemas.openxmlformats.org/officeDocument/2006/relationships/hyperlink" Target="https://podminky.urs.cz/item/CS_URS_2025_01/985132111" TargetMode="External" /><Relationship Id="rId66" Type="http://schemas.openxmlformats.org/officeDocument/2006/relationships/hyperlink" Target="https://podminky.urs.cz/item/CS_URS_2025_01/997013156" TargetMode="External" /><Relationship Id="rId67" Type="http://schemas.openxmlformats.org/officeDocument/2006/relationships/hyperlink" Target="https://podminky.urs.cz/item/CS_URS_2025_01/997013509" TargetMode="External" /><Relationship Id="rId68" Type="http://schemas.openxmlformats.org/officeDocument/2006/relationships/hyperlink" Target="https://podminky.urs.cz/item/CS_URS_2025_01/997013511" TargetMode="External" /><Relationship Id="rId69" Type="http://schemas.openxmlformats.org/officeDocument/2006/relationships/hyperlink" Target="https://podminky.urs.cz/item/CS_URS_2025_01/997013871" TargetMode="External" /><Relationship Id="rId70" Type="http://schemas.openxmlformats.org/officeDocument/2006/relationships/hyperlink" Target="https://podminky.urs.cz/item/CS_URS_2025_01/998011010" TargetMode="External" /><Relationship Id="rId71" Type="http://schemas.openxmlformats.org/officeDocument/2006/relationships/hyperlink" Target="https://podminky.urs.cz/item/CS_URS_2025_01/998011014" TargetMode="External" /><Relationship Id="rId72" Type="http://schemas.openxmlformats.org/officeDocument/2006/relationships/hyperlink" Target="https://podminky.urs.cz/item/CS_URS_2025_01/764002851" TargetMode="External" /><Relationship Id="rId73" Type="http://schemas.openxmlformats.org/officeDocument/2006/relationships/hyperlink" Target="https://podminky.urs.cz/item/CS_URS_2025_01/764002861" TargetMode="External" /><Relationship Id="rId74" Type="http://schemas.openxmlformats.org/officeDocument/2006/relationships/hyperlink" Target="https://podminky.urs.cz/item/CS_URS_2025_01/998764113" TargetMode="External" /><Relationship Id="rId75" Type="http://schemas.openxmlformats.org/officeDocument/2006/relationships/hyperlink" Target="https://podminky.urs.cz/item/CS_URS_2025_01/783101201" TargetMode="External" /><Relationship Id="rId76" Type="http://schemas.openxmlformats.org/officeDocument/2006/relationships/hyperlink" Target="https://podminky.urs.cz/item/CS_URS_2025_01/783106801" TargetMode="External" /><Relationship Id="rId77" Type="http://schemas.openxmlformats.org/officeDocument/2006/relationships/hyperlink" Target="https://podminky.urs.cz/item/CS_URS_2025_01/783132121" TargetMode="External" /><Relationship Id="rId78" Type="http://schemas.openxmlformats.org/officeDocument/2006/relationships/hyperlink" Target="https://podminky.urs.cz/item/CS_URS_2025_01/783163101" TargetMode="External" /><Relationship Id="rId79" Type="http://schemas.openxmlformats.org/officeDocument/2006/relationships/hyperlink" Target="https://podminky.urs.cz/item/CS_URS_2025_01/783164101" TargetMode="External" /><Relationship Id="rId80" Type="http://schemas.openxmlformats.org/officeDocument/2006/relationships/hyperlink" Target="https://podminky.urs.cz/item/CS_URS_2025_01/783168211" TargetMode="External" /><Relationship Id="rId81" Type="http://schemas.openxmlformats.org/officeDocument/2006/relationships/hyperlink" Target="https://podminky.urs.cz/item/CS_URS_2025_01/783823137" TargetMode="External" /><Relationship Id="rId82" Type="http://schemas.openxmlformats.org/officeDocument/2006/relationships/hyperlink" Target="https://podminky.urs.cz/item/CS_URS_2025_01/783823187" TargetMode="External" /><Relationship Id="rId83" Type="http://schemas.openxmlformats.org/officeDocument/2006/relationships/hyperlink" Target="https://podminky.urs.cz/item/CS_URS_2025_01/783827427" TargetMode="External" /><Relationship Id="rId84" Type="http://schemas.openxmlformats.org/officeDocument/2006/relationships/hyperlink" Target="https://podminky.urs.cz/item/CS_URS_2025_01/783827487" TargetMode="External" /><Relationship Id="rId85" Type="http://schemas.openxmlformats.org/officeDocument/2006/relationships/hyperlink" Target="https://podminky.urs.cz/item/CS_URS_2025_01/783897603" TargetMode="External" /><Relationship Id="rId86" Type="http://schemas.openxmlformats.org/officeDocument/2006/relationships/hyperlink" Target="https://podminky.urs.cz/item/CS_URS_2025_01/783897611" TargetMode="External" /><Relationship Id="rId8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4231511" TargetMode="External" /><Relationship Id="rId2" Type="http://schemas.openxmlformats.org/officeDocument/2006/relationships/hyperlink" Target="https://podminky.urs.cz/item/CS_URS_2025_01/316381115" TargetMode="External" /><Relationship Id="rId3" Type="http://schemas.openxmlformats.org/officeDocument/2006/relationships/hyperlink" Target="https://podminky.urs.cz/item/CS_URS_2025_01/340238212" TargetMode="External" /><Relationship Id="rId4" Type="http://schemas.openxmlformats.org/officeDocument/2006/relationships/hyperlink" Target="https://podminky.urs.cz/item/CS_URS_2025_01/340239212" TargetMode="External" /><Relationship Id="rId5" Type="http://schemas.openxmlformats.org/officeDocument/2006/relationships/hyperlink" Target="https://podminky.urs.cz/item/CS_URS_2025_01/612315203" TargetMode="External" /><Relationship Id="rId6" Type="http://schemas.openxmlformats.org/officeDocument/2006/relationships/hyperlink" Target="https://podminky.urs.cz/item/CS_URS_2025_01/612315205" TargetMode="External" /><Relationship Id="rId7" Type="http://schemas.openxmlformats.org/officeDocument/2006/relationships/hyperlink" Target="https://podminky.urs.cz/item/CS_URS_2025_01/622325656" TargetMode="External" /><Relationship Id="rId8" Type="http://schemas.openxmlformats.org/officeDocument/2006/relationships/hyperlink" Target="https://podminky.urs.cz/item/CS_URS_2025_01/623311121" TargetMode="External" /><Relationship Id="rId9" Type="http://schemas.openxmlformats.org/officeDocument/2006/relationships/hyperlink" Target="https://podminky.urs.cz/item/CS_URS_2025_01/629135102" TargetMode="External" /><Relationship Id="rId10" Type="http://schemas.openxmlformats.org/officeDocument/2006/relationships/hyperlink" Target="https://podminky.urs.cz/item/CS_URS_2025_01/962032631" TargetMode="External" /><Relationship Id="rId11" Type="http://schemas.openxmlformats.org/officeDocument/2006/relationships/hyperlink" Target="https://podminky.urs.cz/item/CS_URS_2025_01/978015391" TargetMode="External" /><Relationship Id="rId12" Type="http://schemas.openxmlformats.org/officeDocument/2006/relationships/hyperlink" Target="https://podminky.urs.cz/item/CS_URS_2025_01/978019361" TargetMode="External" /><Relationship Id="rId13" Type="http://schemas.openxmlformats.org/officeDocument/2006/relationships/hyperlink" Target="https://podminky.urs.cz/item/CS_URS_2025_01/978036191" TargetMode="External" /><Relationship Id="rId14" Type="http://schemas.openxmlformats.org/officeDocument/2006/relationships/hyperlink" Target="https://podminky.urs.cz/item/CS_URS_2025_01/979031111" TargetMode="External" /><Relationship Id="rId15" Type="http://schemas.openxmlformats.org/officeDocument/2006/relationships/hyperlink" Target="https://podminky.urs.cz/item/CS_URS_2025_01/985221021" TargetMode="External" /><Relationship Id="rId16" Type="http://schemas.openxmlformats.org/officeDocument/2006/relationships/hyperlink" Target="https://podminky.urs.cz/item/CS_URS_2025_01/997013156" TargetMode="External" /><Relationship Id="rId17" Type="http://schemas.openxmlformats.org/officeDocument/2006/relationships/hyperlink" Target="https://podminky.urs.cz/item/CS_URS_2025_01/997013501" TargetMode="External" /><Relationship Id="rId18" Type="http://schemas.openxmlformats.org/officeDocument/2006/relationships/hyperlink" Target="https://podminky.urs.cz/item/CS_URS_2025_01/997013509" TargetMode="External" /><Relationship Id="rId19" Type="http://schemas.openxmlformats.org/officeDocument/2006/relationships/hyperlink" Target="https://podminky.urs.cz/item/CS_URS_2025_01/997013811" TargetMode="External" /><Relationship Id="rId20" Type="http://schemas.openxmlformats.org/officeDocument/2006/relationships/hyperlink" Target="https://podminky.urs.cz/item/CS_URS_2025_01/997013871" TargetMode="External" /><Relationship Id="rId21" Type="http://schemas.openxmlformats.org/officeDocument/2006/relationships/hyperlink" Target="https://podminky.urs.cz/item/CS_URS_2025_01/998011010" TargetMode="External" /><Relationship Id="rId22" Type="http://schemas.openxmlformats.org/officeDocument/2006/relationships/hyperlink" Target="https://podminky.urs.cz/item/CS_URS_2025_01/998011014" TargetMode="External" /><Relationship Id="rId23" Type="http://schemas.openxmlformats.org/officeDocument/2006/relationships/hyperlink" Target="https://podminky.urs.cz/item/CS_URS_2025_01/712431111" TargetMode="External" /><Relationship Id="rId24" Type="http://schemas.openxmlformats.org/officeDocument/2006/relationships/hyperlink" Target="https://podminky.urs.cz/item/CS_URS_2025_01/712431801" TargetMode="External" /><Relationship Id="rId25" Type="http://schemas.openxmlformats.org/officeDocument/2006/relationships/hyperlink" Target="https://podminky.urs.cz/item/CS_URS_2025_01/712461705" TargetMode="External" /><Relationship Id="rId26" Type="http://schemas.openxmlformats.org/officeDocument/2006/relationships/hyperlink" Target="https://podminky.urs.cz/item/CS_URS_2025_01/712631801" TargetMode="External" /><Relationship Id="rId27" Type="http://schemas.openxmlformats.org/officeDocument/2006/relationships/hyperlink" Target="https://podminky.urs.cz/item/CS_URS_2025_01/998712102" TargetMode="External" /><Relationship Id="rId28" Type="http://schemas.openxmlformats.org/officeDocument/2006/relationships/hyperlink" Target="https://podminky.urs.cz/item/CS_URS_2025_01/713141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62341210" TargetMode="External" /><Relationship Id="rId31" Type="http://schemas.openxmlformats.org/officeDocument/2006/relationships/hyperlink" Target="https://podminky.urs.cz/item/CS_URS_2025_01/762341410" TargetMode="External" /><Relationship Id="rId32" Type="http://schemas.openxmlformats.org/officeDocument/2006/relationships/hyperlink" Target="https://podminky.urs.cz/item/CS_URS_2025_01/762341811" TargetMode="External" /><Relationship Id="rId33" Type="http://schemas.openxmlformats.org/officeDocument/2006/relationships/hyperlink" Target="https://podminky.urs.cz/item/CS_URS_2025_01/762342214" TargetMode="External" /><Relationship Id="rId34" Type="http://schemas.openxmlformats.org/officeDocument/2006/relationships/hyperlink" Target="https://podminky.urs.cz/item/CS_URS_2025_01/762342511" TargetMode="External" /><Relationship Id="rId35" Type="http://schemas.openxmlformats.org/officeDocument/2006/relationships/hyperlink" Target="https://podminky.urs.cz/item/CS_URS_2025_01/762342812" TargetMode="External" /><Relationship Id="rId36" Type="http://schemas.openxmlformats.org/officeDocument/2006/relationships/hyperlink" Target="https://podminky.urs.cz/item/CS_URS_2025_01/762361114" TargetMode="External" /><Relationship Id="rId37" Type="http://schemas.openxmlformats.org/officeDocument/2006/relationships/hyperlink" Target="https://podminky.urs.cz/item/CS_URS_2025_01/762395000" TargetMode="External" /><Relationship Id="rId38" Type="http://schemas.openxmlformats.org/officeDocument/2006/relationships/hyperlink" Target="https://podminky.urs.cz/item/CS_URS_2025_01/998762113" TargetMode="External" /><Relationship Id="rId39" Type="http://schemas.openxmlformats.org/officeDocument/2006/relationships/hyperlink" Target="https://podminky.urs.cz/item/CS_URS_2025_01/764001821" TargetMode="External" /><Relationship Id="rId40" Type="http://schemas.openxmlformats.org/officeDocument/2006/relationships/hyperlink" Target="https://podminky.urs.cz/item/CS_URS_2025_01/764001841" TargetMode="External" /><Relationship Id="rId41" Type="http://schemas.openxmlformats.org/officeDocument/2006/relationships/hyperlink" Target="https://podminky.urs.cz/item/CS_URS_2025_01/764001861" TargetMode="External" /><Relationship Id="rId42" Type="http://schemas.openxmlformats.org/officeDocument/2006/relationships/hyperlink" Target="https://podminky.urs.cz/item/CS_URS_2025_01/764001881" TargetMode="External" /><Relationship Id="rId43" Type="http://schemas.openxmlformats.org/officeDocument/2006/relationships/hyperlink" Target="https://podminky.urs.cz/item/CS_URS_2025_01/764001891" TargetMode="External" /><Relationship Id="rId44" Type="http://schemas.openxmlformats.org/officeDocument/2006/relationships/hyperlink" Target="https://podminky.urs.cz/item/CS_URS_2025_01/764002821" TargetMode="External" /><Relationship Id="rId45" Type="http://schemas.openxmlformats.org/officeDocument/2006/relationships/hyperlink" Target="https://podminky.urs.cz/item/CS_URS_2025_01/764002831" TargetMode="External" /><Relationship Id="rId46" Type="http://schemas.openxmlformats.org/officeDocument/2006/relationships/hyperlink" Target="https://podminky.urs.cz/item/CS_URS_2025_01/764002841" TargetMode="External" /><Relationship Id="rId47" Type="http://schemas.openxmlformats.org/officeDocument/2006/relationships/hyperlink" Target="https://podminky.urs.cz/item/CS_URS_2025_01/764002871" TargetMode="External" /><Relationship Id="rId48" Type="http://schemas.openxmlformats.org/officeDocument/2006/relationships/hyperlink" Target="https://podminky.urs.cz/item/CS_URS_2025_01/764002881" TargetMode="External" /><Relationship Id="rId49" Type="http://schemas.openxmlformats.org/officeDocument/2006/relationships/hyperlink" Target="https://podminky.urs.cz/item/CS_URS_2025_01/764004801" TargetMode="External" /><Relationship Id="rId50" Type="http://schemas.openxmlformats.org/officeDocument/2006/relationships/hyperlink" Target="https://podminky.urs.cz/item/CS_URS_2025_01/764004841" TargetMode="External" /><Relationship Id="rId51" Type="http://schemas.openxmlformats.org/officeDocument/2006/relationships/hyperlink" Target="https://podminky.urs.cz/item/CS_URS_2025_01/764004861" TargetMode="External" /><Relationship Id="rId52" Type="http://schemas.openxmlformats.org/officeDocument/2006/relationships/hyperlink" Target="https://podminky.urs.cz/item/CS_URS_2025_01/764004871" TargetMode="External" /><Relationship Id="rId53" Type="http://schemas.openxmlformats.org/officeDocument/2006/relationships/hyperlink" Target="https://podminky.urs.cz/item/CS_URS_2025_01/764131411" TargetMode="External" /><Relationship Id="rId54" Type="http://schemas.openxmlformats.org/officeDocument/2006/relationships/hyperlink" Target="https://podminky.urs.cz/item/CS_URS_2025_01/764131413" TargetMode="External" /><Relationship Id="rId55" Type="http://schemas.openxmlformats.org/officeDocument/2006/relationships/hyperlink" Target="https://podminky.urs.cz/item/CS_URS_2025_01/764131491" TargetMode="External" /><Relationship Id="rId56" Type="http://schemas.openxmlformats.org/officeDocument/2006/relationships/hyperlink" Target="https://podminky.urs.cz/item/CS_URS_2025_01/764231405" TargetMode="External" /><Relationship Id="rId57" Type="http://schemas.openxmlformats.org/officeDocument/2006/relationships/hyperlink" Target="https://podminky.urs.cz/item/CS_URS_2025_01/764232434" TargetMode="External" /><Relationship Id="rId58" Type="http://schemas.openxmlformats.org/officeDocument/2006/relationships/hyperlink" Target="https://podminky.urs.cz/item/CS_URS_2025_01/764314612" TargetMode="External" /><Relationship Id="rId59" Type="http://schemas.openxmlformats.org/officeDocument/2006/relationships/hyperlink" Target="https://podminky.urs.cz/item/CS_URS_2025_01/764315622" TargetMode="External" /><Relationship Id="rId60" Type="http://schemas.openxmlformats.org/officeDocument/2006/relationships/hyperlink" Target="https://podminky.urs.cz/item/CS_URS_2025_01/764315625" TargetMode="External" /><Relationship Id="rId61" Type="http://schemas.openxmlformats.org/officeDocument/2006/relationships/hyperlink" Target="https://podminky.urs.cz/item/CS_URS_2025_01/764331417" TargetMode="External" /><Relationship Id="rId62" Type="http://schemas.openxmlformats.org/officeDocument/2006/relationships/hyperlink" Target="https://podminky.urs.cz/item/CS_URS_2025_01/764511602" TargetMode="External" /><Relationship Id="rId63" Type="http://schemas.openxmlformats.org/officeDocument/2006/relationships/hyperlink" Target="https://podminky.urs.cz/item/CS_URS_2025_01/764518622" TargetMode="External" /><Relationship Id="rId64" Type="http://schemas.openxmlformats.org/officeDocument/2006/relationships/hyperlink" Target="https://podminky.urs.cz/item/CS_URS_2025_01/764531404" TargetMode="External" /><Relationship Id="rId65" Type="http://schemas.openxmlformats.org/officeDocument/2006/relationships/hyperlink" Target="https://podminky.urs.cz/item/CS_URS_2025_01/764531405" TargetMode="External" /><Relationship Id="rId66" Type="http://schemas.openxmlformats.org/officeDocument/2006/relationships/hyperlink" Target="https://podminky.urs.cz/item/CS_URS_2025_01/764538422" TargetMode="External" /><Relationship Id="rId67" Type="http://schemas.openxmlformats.org/officeDocument/2006/relationships/hyperlink" Target="https://podminky.urs.cz/item/CS_URS_2025_01/764538423" TargetMode="External" /><Relationship Id="rId68" Type="http://schemas.openxmlformats.org/officeDocument/2006/relationships/hyperlink" Target="https://podminky.urs.cz/item/CS_URS_2025_01/764538424" TargetMode="External" /><Relationship Id="rId69" Type="http://schemas.openxmlformats.org/officeDocument/2006/relationships/hyperlink" Target="https://podminky.urs.cz/item/CS_URS_2025_01/998764113" TargetMode="External" /><Relationship Id="rId70" Type="http://schemas.openxmlformats.org/officeDocument/2006/relationships/hyperlink" Target="https://podminky.urs.cz/item/CS_URS_2025_01/765113121" TargetMode="External" /><Relationship Id="rId71" Type="http://schemas.openxmlformats.org/officeDocument/2006/relationships/hyperlink" Target="https://podminky.urs.cz/item/CS_URS_2025_01/765114251" TargetMode="External" /><Relationship Id="rId72" Type="http://schemas.openxmlformats.org/officeDocument/2006/relationships/hyperlink" Target="https://podminky.urs.cz/item/CS_URS_2025_01/765114351" TargetMode="External" /><Relationship Id="rId73" Type="http://schemas.openxmlformats.org/officeDocument/2006/relationships/hyperlink" Target="https://podminky.urs.cz/item/CS_URS_2025_01/765114421" TargetMode="External" /><Relationship Id="rId74" Type="http://schemas.openxmlformats.org/officeDocument/2006/relationships/hyperlink" Target="https://podminky.urs.cz/item/CS_URS_2025_01/765114581" TargetMode="External" /><Relationship Id="rId75" Type="http://schemas.openxmlformats.org/officeDocument/2006/relationships/hyperlink" Target="https://podminky.urs.cz/item/CS_URS_2025_01/765114585" TargetMode="External" /><Relationship Id="rId76" Type="http://schemas.openxmlformats.org/officeDocument/2006/relationships/hyperlink" Target="https://podminky.urs.cz/item/CS_URS_2025_01/765115021" TargetMode="External" /><Relationship Id="rId77" Type="http://schemas.openxmlformats.org/officeDocument/2006/relationships/hyperlink" Target="https://podminky.urs.cz/item/CS_URS_2025_01/765115202" TargetMode="External" /><Relationship Id="rId78" Type="http://schemas.openxmlformats.org/officeDocument/2006/relationships/hyperlink" Target="https://podminky.urs.cz/item/CS_URS_2025_01/765115302" TargetMode="External" /><Relationship Id="rId79" Type="http://schemas.openxmlformats.org/officeDocument/2006/relationships/hyperlink" Target="https://podminky.urs.cz/item/CS_URS_2025_01/765115352" TargetMode="External" /><Relationship Id="rId80" Type="http://schemas.openxmlformats.org/officeDocument/2006/relationships/hyperlink" Target="https://podminky.urs.cz/item/CS_URS_2025_01/765115401" TargetMode="External" /><Relationship Id="rId81" Type="http://schemas.openxmlformats.org/officeDocument/2006/relationships/hyperlink" Target="https://podminky.urs.cz/item/CS_URS_2025_01/765115421" TargetMode="External" /><Relationship Id="rId82" Type="http://schemas.openxmlformats.org/officeDocument/2006/relationships/hyperlink" Target="https://podminky.urs.cz/item/CS_URS_2025_01/765152811" TargetMode="External" /><Relationship Id="rId83" Type="http://schemas.openxmlformats.org/officeDocument/2006/relationships/hyperlink" Target="https://podminky.urs.cz/item/CS_URS_2025_01/765152831" TargetMode="External" /><Relationship Id="rId84" Type="http://schemas.openxmlformats.org/officeDocument/2006/relationships/hyperlink" Target="https://podminky.urs.cz/item/CS_URS_2025_01/765152891" TargetMode="External" /><Relationship Id="rId85" Type="http://schemas.openxmlformats.org/officeDocument/2006/relationships/hyperlink" Target="https://podminky.urs.cz/item/CS_URS_2025_01/765152895" TargetMode="External" /><Relationship Id="rId86" Type="http://schemas.openxmlformats.org/officeDocument/2006/relationships/hyperlink" Target="https://podminky.urs.cz/item/CS_URS_2025_01/765191001" TargetMode="External" /><Relationship Id="rId87" Type="http://schemas.openxmlformats.org/officeDocument/2006/relationships/hyperlink" Target="https://podminky.urs.cz/item/CS_URS_2025_01/765191031" TargetMode="External" /><Relationship Id="rId88" Type="http://schemas.openxmlformats.org/officeDocument/2006/relationships/hyperlink" Target="https://podminky.urs.cz/item/CS_URS_2025_01/765192001" TargetMode="External" /><Relationship Id="rId89" Type="http://schemas.openxmlformats.org/officeDocument/2006/relationships/hyperlink" Target="https://podminky.urs.cz/item/CS_URS_2025_01/998765113" TargetMode="External" /><Relationship Id="rId90" Type="http://schemas.openxmlformats.org/officeDocument/2006/relationships/hyperlink" Target="https://podminky.urs.cz/item/CS_URS_2025_01/783823137" TargetMode="External" /><Relationship Id="rId91" Type="http://schemas.openxmlformats.org/officeDocument/2006/relationships/hyperlink" Target="https://podminky.urs.cz/item/CS_URS_2025_01/783827427" TargetMode="External" /><Relationship Id="rId92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2516P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Dominikán - stěhování ZUŠ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Cheb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24. 10. 2025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Cheb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Atelier Stöeckl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ROUND(AG55+SUM(AG63:AG69),2)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ROUND(AS55+SUM(AS63:AS69),2)</f>
        <v>0</v>
      </c>
      <c r="AT54" s="109">
        <f>ROUND(SUM(AV54:AW54),2)</f>
        <v>0</v>
      </c>
      <c r="AU54" s="110">
        <f>ROUND(AU55+SUM(AU63:AU69),5)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ROUND(AZ55+SUM(AZ63:AZ69),2)</f>
        <v>0</v>
      </c>
      <c r="BA54" s="109">
        <f>ROUND(BA55+SUM(BA63:BA69),2)</f>
        <v>0</v>
      </c>
      <c r="BB54" s="109">
        <f>ROUND(BB55+SUM(BB63:BB69),2)</f>
        <v>0</v>
      </c>
      <c r="BC54" s="109">
        <f>ROUND(BC55+SUM(BC63:BC69),2)</f>
        <v>0</v>
      </c>
      <c r="BD54" s="111">
        <f>ROUND(BD55+SUM(BD63:BD69),2)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ROUND(AG56+SUM(AG57:AG59)+AG62,2)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ROUND(AS56+SUM(AS57:AS59)+AS62,2)</f>
        <v>0</v>
      </c>
      <c r="AT55" s="123">
        <f>ROUND(SUM(AV55:AW55),2)</f>
        <v>0</v>
      </c>
      <c r="AU55" s="124">
        <f>ROUND(AU56+SUM(AU57:AU59)+AU62,5)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ROUND(AZ56+SUM(AZ57:AZ59)+AZ62,2)</f>
        <v>0</v>
      </c>
      <c r="BA55" s="123">
        <f>ROUND(BA56+SUM(BA57:BA59)+BA62,2)</f>
        <v>0</v>
      </c>
      <c r="BB55" s="123">
        <f>ROUND(BB56+SUM(BB57:BB59)+BB62,2)</f>
        <v>0</v>
      </c>
      <c r="BC55" s="123">
        <f>ROUND(BC56+SUM(BC57:BC59)+BC62,2)</f>
        <v>0</v>
      </c>
      <c r="BD55" s="125">
        <f>ROUND(BD56+SUM(BD57:BD59)+BD62,2)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81</v>
      </c>
      <c r="B56" s="66"/>
      <c r="C56" s="128"/>
      <c r="D56" s="128"/>
      <c r="E56" s="129" t="s">
        <v>82</v>
      </c>
      <c r="F56" s="129"/>
      <c r="G56" s="129"/>
      <c r="H56" s="129"/>
      <c r="I56" s="129"/>
      <c r="J56" s="128"/>
      <c r="K56" s="129" t="s">
        <v>83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'01.1B - stavební práce -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84</v>
      </c>
      <c r="AR56" s="68"/>
      <c r="AS56" s="132">
        <v>0</v>
      </c>
      <c r="AT56" s="133">
        <f>ROUND(SUM(AV56:AW56),2)</f>
        <v>0</v>
      </c>
      <c r="AU56" s="134">
        <f>'01.1B - stavební práce - ...'!P119</f>
        <v>0</v>
      </c>
      <c r="AV56" s="133">
        <f>'01.1B - stavební práce - ...'!J35</f>
        <v>0</v>
      </c>
      <c r="AW56" s="133">
        <f>'01.1B - stavební práce - ...'!J36</f>
        <v>0</v>
      </c>
      <c r="AX56" s="133">
        <f>'01.1B - stavební práce - ...'!J37</f>
        <v>0</v>
      </c>
      <c r="AY56" s="133">
        <f>'01.1B - stavební práce - ...'!J38</f>
        <v>0</v>
      </c>
      <c r="AZ56" s="133">
        <f>'01.1B - stavební práce - ...'!F35</f>
        <v>0</v>
      </c>
      <c r="BA56" s="133">
        <f>'01.1B - stavební práce - ...'!F36</f>
        <v>0</v>
      </c>
      <c r="BB56" s="133">
        <f>'01.1B - stavební práce - ...'!F37</f>
        <v>0</v>
      </c>
      <c r="BC56" s="133">
        <f>'01.1B - stavební práce - ...'!F38</f>
        <v>0</v>
      </c>
      <c r="BD56" s="135">
        <f>'01.1B - stavební práce - ...'!F39</f>
        <v>0</v>
      </c>
      <c r="BE56" s="4"/>
      <c r="BT56" s="136" t="s">
        <v>80</v>
      </c>
      <c r="BV56" s="136" t="s">
        <v>73</v>
      </c>
      <c r="BW56" s="136" t="s">
        <v>85</v>
      </c>
      <c r="BX56" s="136" t="s">
        <v>79</v>
      </c>
      <c r="CL56" s="136" t="s">
        <v>19</v>
      </c>
    </row>
    <row r="57" s="4" customFormat="1" ht="16.5" customHeight="1">
      <c r="A57" s="127" t="s">
        <v>81</v>
      </c>
      <c r="B57" s="66"/>
      <c r="C57" s="128"/>
      <c r="D57" s="128"/>
      <c r="E57" s="129" t="s">
        <v>86</v>
      </c>
      <c r="F57" s="129"/>
      <c r="G57" s="129"/>
      <c r="H57" s="129"/>
      <c r="I57" s="129"/>
      <c r="J57" s="128"/>
      <c r="K57" s="129" t="s">
        <v>87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'01.2 - ZTI'!J32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84</v>
      </c>
      <c r="AR57" s="68"/>
      <c r="AS57" s="132">
        <v>0</v>
      </c>
      <c r="AT57" s="133">
        <f>ROUND(SUM(AV57:AW57),2)</f>
        <v>0</v>
      </c>
      <c r="AU57" s="134">
        <f>'01.2 - ZTI'!P106</f>
        <v>0</v>
      </c>
      <c r="AV57" s="133">
        <f>'01.2 - ZTI'!J35</f>
        <v>0</v>
      </c>
      <c r="AW57" s="133">
        <f>'01.2 - ZTI'!J36</f>
        <v>0</v>
      </c>
      <c r="AX57" s="133">
        <f>'01.2 - ZTI'!J37</f>
        <v>0</v>
      </c>
      <c r="AY57" s="133">
        <f>'01.2 - ZTI'!J38</f>
        <v>0</v>
      </c>
      <c r="AZ57" s="133">
        <f>'01.2 - ZTI'!F35</f>
        <v>0</v>
      </c>
      <c r="BA57" s="133">
        <f>'01.2 - ZTI'!F36</f>
        <v>0</v>
      </c>
      <c r="BB57" s="133">
        <f>'01.2 - ZTI'!F37</f>
        <v>0</v>
      </c>
      <c r="BC57" s="133">
        <f>'01.2 - ZTI'!F38</f>
        <v>0</v>
      </c>
      <c r="BD57" s="135">
        <f>'01.2 - ZTI'!F39</f>
        <v>0</v>
      </c>
      <c r="BE57" s="4"/>
      <c r="BT57" s="136" t="s">
        <v>80</v>
      </c>
      <c r="BV57" s="136" t="s">
        <v>73</v>
      </c>
      <c r="BW57" s="136" t="s">
        <v>88</v>
      </c>
      <c r="BX57" s="136" t="s">
        <v>79</v>
      </c>
      <c r="CL57" s="136" t="s">
        <v>19</v>
      </c>
    </row>
    <row r="58" s="4" customFormat="1" ht="16.5" customHeight="1">
      <c r="A58" s="127" t="s">
        <v>81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'01.3 - ústřední vytápění'!J32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84</v>
      </c>
      <c r="AR58" s="68"/>
      <c r="AS58" s="132">
        <v>0</v>
      </c>
      <c r="AT58" s="133">
        <f>ROUND(SUM(AV58:AW58),2)</f>
        <v>0</v>
      </c>
      <c r="AU58" s="134">
        <f>'01.3 - ústřední vytápění'!P104</f>
        <v>0</v>
      </c>
      <c r="AV58" s="133">
        <f>'01.3 - ústřední vytápění'!J35</f>
        <v>0</v>
      </c>
      <c r="AW58" s="133">
        <f>'01.3 - ústřední vytápění'!J36</f>
        <v>0</v>
      </c>
      <c r="AX58" s="133">
        <f>'01.3 - ústřední vytápění'!J37</f>
        <v>0</v>
      </c>
      <c r="AY58" s="133">
        <f>'01.3 - ústřední vytápění'!J38</f>
        <v>0</v>
      </c>
      <c r="AZ58" s="133">
        <f>'01.3 - ústřední vytápění'!F35</f>
        <v>0</v>
      </c>
      <c r="BA58" s="133">
        <f>'01.3 - ústřední vytápění'!F36</f>
        <v>0</v>
      </c>
      <c r="BB58" s="133">
        <f>'01.3 - ústřední vytápění'!F37</f>
        <v>0</v>
      </c>
      <c r="BC58" s="133">
        <f>'01.3 - ústřední vytápění'!F38</f>
        <v>0</v>
      </c>
      <c r="BD58" s="135">
        <f>'01.3 - ústřední vytápění'!F39</f>
        <v>0</v>
      </c>
      <c r="BE58" s="4"/>
      <c r="BT58" s="136" t="s">
        <v>80</v>
      </c>
      <c r="BV58" s="136" t="s">
        <v>73</v>
      </c>
      <c r="BW58" s="136" t="s">
        <v>91</v>
      </c>
      <c r="BX58" s="136" t="s">
        <v>79</v>
      </c>
      <c r="CL58" s="136" t="s">
        <v>19</v>
      </c>
    </row>
    <row r="59" s="4" customFormat="1" ht="16.5" customHeight="1">
      <c r="A59" s="4"/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ROUND(SUM(AG60:AG61),2)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84</v>
      </c>
      <c r="AR59" s="68"/>
      <c r="AS59" s="132">
        <f>ROUND(SUM(AS60:AS61),2)</f>
        <v>0</v>
      </c>
      <c r="AT59" s="133">
        <f>ROUND(SUM(AV59:AW59),2)</f>
        <v>0</v>
      </c>
      <c r="AU59" s="134">
        <f>ROUND(SUM(AU60:AU61),5)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ROUND(SUM(AZ60:AZ61),2)</f>
        <v>0</v>
      </c>
      <c r="BA59" s="133">
        <f>ROUND(SUM(BA60:BA61),2)</f>
        <v>0</v>
      </c>
      <c r="BB59" s="133">
        <f>ROUND(SUM(BB60:BB61),2)</f>
        <v>0</v>
      </c>
      <c r="BC59" s="133">
        <f>ROUND(SUM(BC60:BC61),2)</f>
        <v>0</v>
      </c>
      <c r="BD59" s="135">
        <f>ROUND(SUM(BD60:BD61),2)</f>
        <v>0</v>
      </c>
      <c r="BE59" s="4"/>
      <c r="BS59" s="136" t="s">
        <v>70</v>
      </c>
      <c r="BT59" s="136" t="s">
        <v>80</v>
      </c>
      <c r="BU59" s="136" t="s">
        <v>72</v>
      </c>
      <c r="BV59" s="136" t="s">
        <v>73</v>
      </c>
      <c r="BW59" s="136" t="s">
        <v>94</v>
      </c>
      <c r="BX59" s="136" t="s">
        <v>79</v>
      </c>
      <c r="CL59" s="136" t="s">
        <v>19</v>
      </c>
    </row>
    <row r="60" s="4" customFormat="1" ht="16.5" customHeight="1">
      <c r="A60" s="127" t="s">
        <v>81</v>
      </c>
      <c r="B60" s="66"/>
      <c r="C60" s="128"/>
      <c r="D60" s="128"/>
      <c r="E60" s="128"/>
      <c r="F60" s="129" t="s">
        <v>95</v>
      </c>
      <c r="G60" s="129"/>
      <c r="H60" s="129"/>
      <c r="I60" s="129"/>
      <c r="J60" s="129"/>
      <c r="K60" s="128"/>
      <c r="L60" s="129" t="s">
        <v>96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'01.4A - elektroinstalace 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84</v>
      </c>
      <c r="AR60" s="68"/>
      <c r="AS60" s="132">
        <v>0</v>
      </c>
      <c r="AT60" s="133">
        <f>ROUND(SUM(AV60:AW60),2)</f>
        <v>0</v>
      </c>
      <c r="AU60" s="134">
        <f>'01.4A - elektroinstalace ...'!P103</f>
        <v>0</v>
      </c>
      <c r="AV60" s="133">
        <f>'01.4A - elektroinstalace ...'!J37</f>
        <v>0</v>
      </c>
      <c r="AW60" s="133">
        <f>'01.4A - elektroinstalace ...'!J38</f>
        <v>0</v>
      </c>
      <c r="AX60" s="133">
        <f>'01.4A - elektroinstalace ...'!J39</f>
        <v>0</v>
      </c>
      <c r="AY60" s="133">
        <f>'01.4A - elektroinstalace ...'!J40</f>
        <v>0</v>
      </c>
      <c r="AZ60" s="133">
        <f>'01.4A - elektroinstalace ...'!F37</f>
        <v>0</v>
      </c>
      <c r="BA60" s="133">
        <f>'01.4A - elektroinstalace ...'!F38</f>
        <v>0</v>
      </c>
      <c r="BB60" s="133">
        <f>'01.4A - elektroinstalace ...'!F39</f>
        <v>0</v>
      </c>
      <c r="BC60" s="133">
        <f>'01.4A - elektroinstalace ...'!F40</f>
        <v>0</v>
      </c>
      <c r="BD60" s="135">
        <f>'01.4A - elektroinstalace ...'!F41</f>
        <v>0</v>
      </c>
      <c r="BE60" s="4"/>
      <c r="BT60" s="136" t="s">
        <v>97</v>
      </c>
      <c r="BV60" s="136" t="s">
        <v>73</v>
      </c>
      <c r="BW60" s="136" t="s">
        <v>98</v>
      </c>
      <c r="BX60" s="136" t="s">
        <v>94</v>
      </c>
      <c r="CL60" s="136" t="s">
        <v>19</v>
      </c>
    </row>
    <row r="61" s="4" customFormat="1" ht="16.5" customHeight="1">
      <c r="A61" s="127" t="s">
        <v>81</v>
      </c>
      <c r="B61" s="66"/>
      <c r="C61" s="128"/>
      <c r="D61" s="128"/>
      <c r="E61" s="128"/>
      <c r="F61" s="129" t="s">
        <v>99</v>
      </c>
      <c r="G61" s="129"/>
      <c r="H61" s="129"/>
      <c r="I61" s="129"/>
      <c r="J61" s="129"/>
      <c r="K61" s="128"/>
      <c r="L61" s="129" t="s">
        <v>100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'01.4B - elektroinstalace 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84</v>
      </c>
      <c r="AR61" s="68"/>
      <c r="AS61" s="132">
        <v>0</v>
      </c>
      <c r="AT61" s="133">
        <f>ROUND(SUM(AV61:AW61),2)</f>
        <v>0</v>
      </c>
      <c r="AU61" s="134">
        <f>'01.4B - elektroinstalace ...'!P129</f>
        <v>0</v>
      </c>
      <c r="AV61" s="133">
        <f>'01.4B - elektroinstalace ...'!J37</f>
        <v>0</v>
      </c>
      <c r="AW61" s="133">
        <f>'01.4B - elektroinstalace ...'!J38</f>
        <v>0</v>
      </c>
      <c r="AX61" s="133">
        <f>'01.4B - elektroinstalace ...'!J39</f>
        <v>0</v>
      </c>
      <c r="AY61" s="133">
        <f>'01.4B - elektroinstalace ...'!J40</f>
        <v>0</v>
      </c>
      <c r="AZ61" s="133">
        <f>'01.4B - elektroinstalace ...'!F37</f>
        <v>0</v>
      </c>
      <c r="BA61" s="133">
        <f>'01.4B - elektroinstalace ...'!F38</f>
        <v>0</v>
      </c>
      <c r="BB61" s="133">
        <f>'01.4B - elektroinstalace ...'!F39</f>
        <v>0</v>
      </c>
      <c r="BC61" s="133">
        <f>'01.4B - elektroinstalace ...'!F40</f>
        <v>0</v>
      </c>
      <c r="BD61" s="135">
        <f>'01.4B - elektroinstalace ...'!F41</f>
        <v>0</v>
      </c>
      <c r="BE61" s="4"/>
      <c r="BT61" s="136" t="s">
        <v>97</v>
      </c>
      <c r="BV61" s="136" t="s">
        <v>73</v>
      </c>
      <c r="BW61" s="136" t="s">
        <v>101</v>
      </c>
      <c r="BX61" s="136" t="s">
        <v>94</v>
      </c>
      <c r="CL61" s="136" t="s">
        <v>19</v>
      </c>
    </row>
    <row r="62" s="4" customFormat="1" ht="16.5" customHeight="1">
      <c r="A62" s="127" t="s">
        <v>81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'01.5 - vzduchotechnika'!J32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84</v>
      </c>
      <c r="AR62" s="68"/>
      <c r="AS62" s="132">
        <v>0</v>
      </c>
      <c r="AT62" s="133">
        <f>ROUND(SUM(AV62:AW62),2)</f>
        <v>0</v>
      </c>
      <c r="AU62" s="134">
        <f>'01.5 - vzduchotechnika'!P114</f>
        <v>0</v>
      </c>
      <c r="AV62" s="133">
        <f>'01.5 - vzduchotechnika'!J35</f>
        <v>0</v>
      </c>
      <c r="AW62" s="133">
        <f>'01.5 - vzduchotechnika'!J36</f>
        <v>0</v>
      </c>
      <c r="AX62" s="133">
        <f>'01.5 - vzduchotechnika'!J37</f>
        <v>0</v>
      </c>
      <c r="AY62" s="133">
        <f>'01.5 - vzduchotechnika'!J38</f>
        <v>0</v>
      </c>
      <c r="AZ62" s="133">
        <f>'01.5 - vzduchotechnika'!F35</f>
        <v>0</v>
      </c>
      <c r="BA62" s="133">
        <f>'01.5 - vzduchotechnika'!F36</f>
        <v>0</v>
      </c>
      <c r="BB62" s="133">
        <f>'01.5 - vzduchotechnika'!F37</f>
        <v>0</v>
      </c>
      <c r="BC62" s="133">
        <f>'01.5 - vzduchotechnika'!F38</f>
        <v>0</v>
      </c>
      <c r="BD62" s="135">
        <f>'01.5 - vzduchotechnika'!F39</f>
        <v>0</v>
      </c>
      <c r="BE62" s="4"/>
      <c r="BT62" s="136" t="s">
        <v>80</v>
      </c>
      <c r="BV62" s="136" t="s">
        <v>73</v>
      </c>
      <c r="BW62" s="136" t="s">
        <v>104</v>
      </c>
      <c r="BX62" s="136" t="s">
        <v>79</v>
      </c>
      <c r="CL62" s="136" t="s">
        <v>19</v>
      </c>
    </row>
    <row r="63" s="7" customFormat="1" ht="16.5" customHeight="1">
      <c r="A63" s="127" t="s">
        <v>81</v>
      </c>
      <c r="B63" s="114"/>
      <c r="C63" s="115"/>
      <c r="D63" s="116" t="s">
        <v>105</v>
      </c>
      <c r="E63" s="116"/>
      <c r="F63" s="116"/>
      <c r="G63" s="116"/>
      <c r="H63" s="116"/>
      <c r="I63" s="117"/>
      <c r="J63" s="116" t="s">
        <v>106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9">
        <f>'02A - fasáda, pavlač - re...'!J30</f>
        <v>0</v>
      </c>
      <c r="AH63" s="117"/>
      <c r="AI63" s="117"/>
      <c r="AJ63" s="117"/>
      <c r="AK63" s="117"/>
      <c r="AL63" s="117"/>
      <c r="AM63" s="117"/>
      <c r="AN63" s="119">
        <f>SUM(AG63,AT63)</f>
        <v>0</v>
      </c>
      <c r="AO63" s="117"/>
      <c r="AP63" s="117"/>
      <c r="AQ63" s="120" t="s">
        <v>77</v>
      </c>
      <c r="AR63" s="121"/>
      <c r="AS63" s="122">
        <v>0</v>
      </c>
      <c r="AT63" s="123">
        <f>ROUND(SUM(AV63:AW63),2)</f>
        <v>0</v>
      </c>
      <c r="AU63" s="124">
        <f>'02A - fasáda, pavlač - re...'!P89</f>
        <v>0</v>
      </c>
      <c r="AV63" s="123">
        <f>'02A - fasáda, pavlač - re...'!J33</f>
        <v>0</v>
      </c>
      <c r="AW63" s="123">
        <f>'02A - fasáda, pavlač - re...'!J34</f>
        <v>0</v>
      </c>
      <c r="AX63" s="123">
        <f>'02A - fasáda, pavlač - re...'!J35</f>
        <v>0</v>
      </c>
      <c r="AY63" s="123">
        <f>'02A - fasáda, pavlač - re...'!J36</f>
        <v>0</v>
      </c>
      <c r="AZ63" s="123">
        <f>'02A - fasáda, pavlač - re...'!F33</f>
        <v>0</v>
      </c>
      <c r="BA63" s="123">
        <f>'02A - fasáda, pavlač - re...'!F34</f>
        <v>0</v>
      </c>
      <c r="BB63" s="123">
        <f>'02A - fasáda, pavlač - re...'!F35</f>
        <v>0</v>
      </c>
      <c r="BC63" s="123">
        <f>'02A - fasáda, pavlač - re...'!F36</f>
        <v>0</v>
      </c>
      <c r="BD63" s="125">
        <f>'02A - fasáda, pavlač - re...'!F37</f>
        <v>0</v>
      </c>
      <c r="BE63" s="7"/>
      <c r="BT63" s="126" t="s">
        <v>78</v>
      </c>
      <c r="BV63" s="126" t="s">
        <v>73</v>
      </c>
      <c r="BW63" s="126" t="s">
        <v>107</v>
      </c>
      <c r="BX63" s="126" t="s">
        <v>5</v>
      </c>
      <c r="CL63" s="126" t="s">
        <v>19</v>
      </c>
      <c r="CM63" s="126" t="s">
        <v>80</v>
      </c>
    </row>
    <row r="64" s="7" customFormat="1" ht="16.5" customHeight="1">
      <c r="A64" s="127" t="s">
        <v>81</v>
      </c>
      <c r="B64" s="114"/>
      <c r="C64" s="115"/>
      <c r="D64" s="116" t="s">
        <v>108</v>
      </c>
      <c r="E64" s="116"/>
      <c r="F64" s="116"/>
      <c r="G64" s="116"/>
      <c r="H64" s="116"/>
      <c r="I64" s="117"/>
      <c r="J64" s="116" t="s">
        <v>109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'03 - střechy'!J30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77</v>
      </c>
      <c r="AR64" s="121"/>
      <c r="AS64" s="122">
        <v>0</v>
      </c>
      <c r="AT64" s="123">
        <f>ROUND(SUM(AV64:AW64),2)</f>
        <v>0</v>
      </c>
      <c r="AU64" s="124">
        <f>'03 - střechy'!P93</f>
        <v>0</v>
      </c>
      <c r="AV64" s="123">
        <f>'03 - střechy'!J33</f>
        <v>0</v>
      </c>
      <c r="AW64" s="123">
        <f>'03 - střechy'!J34</f>
        <v>0</v>
      </c>
      <c r="AX64" s="123">
        <f>'03 - střechy'!J35</f>
        <v>0</v>
      </c>
      <c r="AY64" s="123">
        <f>'03 - střechy'!J36</f>
        <v>0</v>
      </c>
      <c r="AZ64" s="123">
        <f>'03 - střechy'!F33</f>
        <v>0</v>
      </c>
      <c r="BA64" s="123">
        <f>'03 - střechy'!F34</f>
        <v>0</v>
      </c>
      <c r="BB64" s="123">
        <f>'03 - střechy'!F35</f>
        <v>0</v>
      </c>
      <c r="BC64" s="123">
        <f>'03 - střechy'!F36</f>
        <v>0</v>
      </c>
      <c r="BD64" s="125">
        <f>'03 - střechy'!F37</f>
        <v>0</v>
      </c>
      <c r="BE64" s="7"/>
      <c r="BT64" s="126" t="s">
        <v>78</v>
      </c>
      <c r="BV64" s="126" t="s">
        <v>73</v>
      </c>
      <c r="BW64" s="126" t="s">
        <v>110</v>
      </c>
      <c r="BX64" s="126" t="s">
        <v>5</v>
      </c>
      <c r="CL64" s="126" t="s">
        <v>19</v>
      </c>
      <c r="CM64" s="126" t="s">
        <v>80</v>
      </c>
    </row>
    <row r="65" s="7" customFormat="1" ht="24.75" customHeight="1">
      <c r="A65" s="127" t="s">
        <v>81</v>
      </c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'04A - venkovní plochy a k...'!J30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77</v>
      </c>
      <c r="AR65" s="121"/>
      <c r="AS65" s="122">
        <v>0</v>
      </c>
      <c r="AT65" s="123">
        <f>ROUND(SUM(AV65:AW65),2)</f>
        <v>0</v>
      </c>
      <c r="AU65" s="124">
        <f>'04A - venkovní plochy a k...'!P88</f>
        <v>0</v>
      </c>
      <c r="AV65" s="123">
        <f>'04A - venkovní plochy a k...'!J33</f>
        <v>0</v>
      </c>
      <c r="AW65" s="123">
        <f>'04A - venkovní plochy a k...'!J34</f>
        <v>0</v>
      </c>
      <c r="AX65" s="123">
        <f>'04A - venkovní plochy a k...'!J35</f>
        <v>0</v>
      </c>
      <c r="AY65" s="123">
        <f>'04A - venkovní plochy a k...'!J36</f>
        <v>0</v>
      </c>
      <c r="AZ65" s="123">
        <f>'04A - venkovní plochy a k...'!F33</f>
        <v>0</v>
      </c>
      <c r="BA65" s="123">
        <f>'04A - venkovní plochy a k...'!F34</f>
        <v>0</v>
      </c>
      <c r="BB65" s="123">
        <f>'04A - venkovní plochy a k...'!F35</f>
        <v>0</v>
      </c>
      <c r="BC65" s="123">
        <f>'04A - venkovní plochy a k...'!F36</f>
        <v>0</v>
      </c>
      <c r="BD65" s="125">
        <f>'04A - venkovní plochy a k...'!F37</f>
        <v>0</v>
      </c>
      <c r="BE65" s="7"/>
      <c r="BT65" s="126" t="s">
        <v>78</v>
      </c>
      <c r="BV65" s="126" t="s">
        <v>73</v>
      </c>
      <c r="BW65" s="126" t="s">
        <v>113</v>
      </c>
      <c r="BX65" s="126" t="s">
        <v>5</v>
      </c>
      <c r="CL65" s="126" t="s">
        <v>19</v>
      </c>
      <c r="CM65" s="126" t="s">
        <v>80</v>
      </c>
    </row>
    <row r="66" s="7" customFormat="1" ht="16.5" customHeight="1">
      <c r="A66" s="127" t="s">
        <v>81</v>
      </c>
      <c r="B66" s="114"/>
      <c r="C66" s="115"/>
      <c r="D66" s="116" t="s">
        <v>114</v>
      </c>
      <c r="E66" s="116"/>
      <c r="F66" s="116"/>
      <c r="G66" s="116"/>
      <c r="H66" s="116"/>
      <c r="I66" s="117"/>
      <c r="J66" s="116" t="s">
        <v>115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'05 - vnější sítě - kanali...'!J30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77</v>
      </c>
      <c r="AR66" s="121"/>
      <c r="AS66" s="122">
        <v>0</v>
      </c>
      <c r="AT66" s="123">
        <f>ROUND(SUM(AV66:AW66),2)</f>
        <v>0</v>
      </c>
      <c r="AU66" s="124">
        <f>'05 - vnější sítě - kanali...'!P91</f>
        <v>0</v>
      </c>
      <c r="AV66" s="123">
        <f>'05 - vnější sítě - kanali...'!J33</f>
        <v>0</v>
      </c>
      <c r="AW66" s="123">
        <f>'05 - vnější sítě - kanali...'!J34</f>
        <v>0</v>
      </c>
      <c r="AX66" s="123">
        <f>'05 - vnější sítě - kanali...'!J35</f>
        <v>0</v>
      </c>
      <c r="AY66" s="123">
        <f>'05 - vnější sítě - kanali...'!J36</f>
        <v>0</v>
      </c>
      <c r="AZ66" s="123">
        <f>'05 - vnější sítě - kanali...'!F33</f>
        <v>0</v>
      </c>
      <c r="BA66" s="123">
        <f>'05 - vnější sítě - kanali...'!F34</f>
        <v>0</v>
      </c>
      <c r="BB66" s="123">
        <f>'05 - vnější sítě - kanali...'!F35</f>
        <v>0</v>
      </c>
      <c r="BC66" s="123">
        <f>'05 - vnější sítě - kanali...'!F36</f>
        <v>0</v>
      </c>
      <c r="BD66" s="125">
        <f>'05 - vnější sítě - kanali...'!F37</f>
        <v>0</v>
      </c>
      <c r="BE66" s="7"/>
      <c r="BT66" s="126" t="s">
        <v>78</v>
      </c>
      <c r="BV66" s="126" t="s">
        <v>73</v>
      </c>
      <c r="BW66" s="126" t="s">
        <v>116</v>
      </c>
      <c r="BX66" s="126" t="s">
        <v>5</v>
      </c>
      <c r="CL66" s="126" t="s">
        <v>19</v>
      </c>
      <c r="CM66" s="126" t="s">
        <v>80</v>
      </c>
    </row>
    <row r="67" s="7" customFormat="1" ht="16.5" customHeight="1">
      <c r="A67" s="127" t="s">
        <v>81</v>
      </c>
      <c r="B67" s="114"/>
      <c r="C67" s="115"/>
      <c r="D67" s="116" t="s">
        <v>117</v>
      </c>
      <c r="E67" s="116"/>
      <c r="F67" s="116"/>
      <c r="G67" s="116"/>
      <c r="H67" s="116"/>
      <c r="I67" s="117"/>
      <c r="J67" s="116" t="s">
        <v>118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'06 - vnější sítě - CZT ze...'!J30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77</v>
      </c>
      <c r="AR67" s="121"/>
      <c r="AS67" s="122">
        <v>0</v>
      </c>
      <c r="AT67" s="123">
        <f>ROUND(SUM(AV67:AW67),2)</f>
        <v>0</v>
      </c>
      <c r="AU67" s="124">
        <f>'06 - vnější sítě - CZT ze...'!P82</f>
        <v>0</v>
      </c>
      <c r="AV67" s="123">
        <f>'06 - vnější sítě - CZT ze...'!J33</f>
        <v>0</v>
      </c>
      <c r="AW67" s="123">
        <f>'06 - vnější sítě - CZT ze...'!J34</f>
        <v>0</v>
      </c>
      <c r="AX67" s="123">
        <f>'06 - vnější sítě - CZT ze...'!J35</f>
        <v>0</v>
      </c>
      <c r="AY67" s="123">
        <f>'06 - vnější sítě - CZT ze...'!J36</f>
        <v>0</v>
      </c>
      <c r="AZ67" s="123">
        <f>'06 - vnější sítě - CZT ze...'!F33</f>
        <v>0</v>
      </c>
      <c r="BA67" s="123">
        <f>'06 - vnější sítě - CZT ze...'!F34</f>
        <v>0</v>
      </c>
      <c r="BB67" s="123">
        <f>'06 - vnější sítě - CZT ze...'!F35</f>
        <v>0</v>
      </c>
      <c r="BC67" s="123">
        <f>'06 - vnější sítě - CZT ze...'!F36</f>
        <v>0</v>
      </c>
      <c r="BD67" s="125">
        <f>'06 - vnější sítě - CZT ze...'!F37</f>
        <v>0</v>
      </c>
      <c r="BE67" s="7"/>
      <c r="BT67" s="126" t="s">
        <v>78</v>
      </c>
      <c r="BV67" s="126" t="s">
        <v>73</v>
      </c>
      <c r="BW67" s="126" t="s">
        <v>119</v>
      </c>
      <c r="BX67" s="126" t="s">
        <v>5</v>
      </c>
      <c r="CL67" s="126" t="s">
        <v>19</v>
      </c>
      <c r="CM67" s="126" t="s">
        <v>80</v>
      </c>
    </row>
    <row r="68" s="7" customFormat="1" ht="16.5" customHeight="1">
      <c r="A68" s="127" t="s">
        <v>81</v>
      </c>
      <c r="B68" s="114"/>
      <c r="C68" s="115"/>
      <c r="D68" s="116" t="s">
        <v>120</v>
      </c>
      <c r="E68" s="116"/>
      <c r="F68" s="116"/>
      <c r="G68" s="116"/>
      <c r="H68" s="116"/>
      <c r="I68" s="117"/>
      <c r="J68" s="116" t="s">
        <v>121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'07 - VRN'!J30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77</v>
      </c>
      <c r="AR68" s="121"/>
      <c r="AS68" s="122">
        <v>0</v>
      </c>
      <c r="AT68" s="123">
        <f>ROUND(SUM(AV68:AW68),2)</f>
        <v>0</v>
      </c>
      <c r="AU68" s="124">
        <f>'07 - VRN'!P86</f>
        <v>0</v>
      </c>
      <c r="AV68" s="123">
        <f>'07 - VRN'!J33</f>
        <v>0</v>
      </c>
      <c r="AW68" s="123">
        <f>'07 - VRN'!J34</f>
        <v>0</v>
      </c>
      <c r="AX68" s="123">
        <f>'07 - VRN'!J35</f>
        <v>0</v>
      </c>
      <c r="AY68" s="123">
        <f>'07 - VRN'!J36</f>
        <v>0</v>
      </c>
      <c r="AZ68" s="123">
        <f>'07 - VRN'!F33</f>
        <v>0</v>
      </c>
      <c r="BA68" s="123">
        <f>'07 - VRN'!F34</f>
        <v>0</v>
      </c>
      <c r="BB68" s="123">
        <f>'07 - VRN'!F35</f>
        <v>0</v>
      </c>
      <c r="BC68" s="123">
        <f>'07 - VRN'!F36</f>
        <v>0</v>
      </c>
      <c r="BD68" s="125">
        <f>'07 - VRN'!F37</f>
        <v>0</v>
      </c>
      <c r="BE68" s="7"/>
      <c r="BT68" s="126" t="s">
        <v>78</v>
      </c>
      <c r="BV68" s="126" t="s">
        <v>73</v>
      </c>
      <c r="BW68" s="126" t="s">
        <v>122</v>
      </c>
      <c r="BX68" s="126" t="s">
        <v>5</v>
      </c>
      <c r="CL68" s="126" t="s">
        <v>19</v>
      </c>
      <c r="CM68" s="126" t="s">
        <v>80</v>
      </c>
    </row>
    <row r="69" s="7" customFormat="1" ht="16.5" customHeight="1">
      <c r="A69" s="7"/>
      <c r="B69" s="114"/>
      <c r="C69" s="115"/>
      <c r="D69" s="116" t="s">
        <v>123</v>
      </c>
      <c r="E69" s="116"/>
      <c r="F69" s="116"/>
      <c r="G69" s="116"/>
      <c r="H69" s="116"/>
      <c r="I69" s="117"/>
      <c r="J69" s="116" t="s">
        <v>124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8">
        <f>ROUND(SUM(AG70:AG76),2)</f>
        <v>0</v>
      </c>
      <c r="AH69" s="117"/>
      <c r="AI69" s="117"/>
      <c r="AJ69" s="117"/>
      <c r="AK69" s="117"/>
      <c r="AL69" s="117"/>
      <c r="AM69" s="117"/>
      <c r="AN69" s="119">
        <f>SUM(AG69,AT69)</f>
        <v>0</v>
      </c>
      <c r="AO69" s="117"/>
      <c r="AP69" s="117"/>
      <c r="AQ69" s="120" t="s">
        <v>77</v>
      </c>
      <c r="AR69" s="121"/>
      <c r="AS69" s="122">
        <f>ROUND(SUM(AS70:AS76),2)</f>
        <v>0</v>
      </c>
      <c r="AT69" s="123">
        <f>ROUND(SUM(AV69:AW69),2)</f>
        <v>0</v>
      </c>
      <c r="AU69" s="124">
        <f>ROUND(SUM(AU70:AU76),5)</f>
        <v>0</v>
      </c>
      <c r="AV69" s="123">
        <f>ROUND(AZ69*L29,2)</f>
        <v>0</v>
      </c>
      <c r="AW69" s="123">
        <f>ROUND(BA69*L30,2)</f>
        <v>0</v>
      </c>
      <c r="AX69" s="123">
        <f>ROUND(BB69*L29,2)</f>
        <v>0</v>
      </c>
      <c r="AY69" s="123">
        <f>ROUND(BC69*L30,2)</f>
        <v>0</v>
      </c>
      <c r="AZ69" s="123">
        <f>ROUND(SUM(AZ70:AZ76),2)</f>
        <v>0</v>
      </c>
      <c r="BA69" s="123">
        <f>ROUND(SUM(BA70:BA76),2)</f>
        <v>0</v>
      </c>
      <c r="BB69" s="123">
        <f>ROUND(SUM(BB70:BB76),2)</f>
        <v>0</v>
      </c>
      <c r="BC69" s="123">
        <f>ROUND(SUM(BC70:BC76),2)</f>
        <v>0</v>
      </c>
      <c r="BD69" s="125">
        <f>ROUND(SUM(BD70:BD76),2)</f>
        <v>0</v>
      </c>
      <c r="BE69" s="7"/>
      <c r="BS69" s="126" t="s">
        <v>70</v>
      </c>
      <c r="BT69" s="126" t="s">
        <v>78</v>
      </c>
      <c r="BU69" s="126" t="s">
        <v>72</v>
      </c>
      <c r="BV69" s="126" t="s">
        <v>73</v>
      </c>
      <c r="BW69" s="126" t="s">
        <v>125</v>
      </c>
      <c r="BX69" s="126" t="s">
        <v>5</v>
      </c>
      <c r="CL69" s="126" t="s">
        <v>19</v>
      </c>
      <c r="CM69" s="126" t="s">
        <v>80</v>
      </c>
    </row>
    <row r="70" s="4" customFormat="1" ht="16.5" customHeight="1">
      <c r="A70" s="127" t="s">
        <v>81</v>
      </c>
      <c r="B70" s="66"/>
      <c r="C70" s="128"/>
      <c r="D70" s="128"/>
      <c r="E70" s="129" t="s">
        <v>126</v>
      </c>
      <c r="F70" s="129"/>
      <c r="G70" s="129"/>
      <c r="H70" s="129"/>
      <c r="I70" s="129"/>
      <c r="J70" s="128"/>
      <c r="K70" s="129" t="s">
        <v>127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'D.2.1.1 - ÚT - přemístění VS'!J32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84</v>
      </c>
      <c r="AR70" s="68"/>
      <c r="AS70" s="132">
        <v>0</v>
      </c>
      <c r="AT70" s="133">
        <f>ROUND(SUM(AV70:AW70),2)</f>
        <v>0</v>
      </c>
      <c r="AU70" s="134">
        <f>'D.2.1.1 - ÚT - přemístění VS'!P97</f>
        <v>0</v>
      </c>
      <c r="AV70" s="133">
        <f>'D.2.1.1 - ÚT - přemístění VS'!J35</f>
        <v>0</v>
      </c>
      <c r="AW70" s="133">
        <f>'D.2.1.1 - ÚT - přemístění VS'!J36</f>
        <v>0</v>
      </c>
      <c r="AX70" s="133">
        <f>'D.2.1.1 - ÚT - přemístění VS'!J37</f>
        <v>0</v>
      </c>
      <c r="AY70" s="133">
        <f>'D.2.1.1 - ÚT - přemístění VS'!J38</f>
        <v>0</v>
      </c>
      <c r="AZ70" s="133">
        <f>'D.2.1.1 - ÚT - přemístění VS'!F35</f>
        <v>0</v>
      </c>
      <c r="BA70" s="133">
        <f>'D.2.1.1 - ÚT - přemístění VS'!F36</f>
        <v>0</v>
      </c>
      <c r="BB70" s="133">
        <f>'D.2.1.1 - ÚT - přemístění VS'!F37</f>
        <v>0</v>
      </c>
      <c r="BC70" s="133">
        <f>'D.2.1.1 - ÚT - přemístění VS'!F38</f>
        <v>0</v>
      </c>
      <c r="BD70" s="135">
        <f>'D.2.1.1 - ÚT - přemístění VS'!F39</f>
        <v>0</v>
      </c>
      <c r="BE70" s="4"/>
      <c r="BT70" s="136" t="s">
        <v>80</v>
      </c>
      <c r="BV70" s="136" t="s">
        <v>73</v>
      </c>
      <c r="BW70" s="136" t="s">
        <v>128</v>
      </c>
      <c r="BX70" s="136" t="s">
        <v>125</v>
      </c>
      <c r="CL70" s="136" t="s">
        <v>19</v>
      </c>
    </row>
    <row r="71" s="4" customFormat="1" ht="23.25" customHeight="1">
      <c r="A71" s="127" t="s">
        <v>81</v>
      </c>
      <c r="B71" s="66"/>
      <c r="C71" s="128"/>
      <c r="D71" s="128"/>
      <c r="E71" s="129" t="s">
        <v>129</v>
      </c>
      <c r="F71" s="129"/>
      <c r="G71" s="129"/>
      <c r="H71" s="129"/>
      <c r="I71" s="129"/>
      <c r="J71" s="128"/>
      <c r="K71" s="129" t="s">
        <v>130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'D2.1.2-VS - MaR přemístěn...'!J32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84</v>
      </c>
      <c r="AR71" s="68"/>
      <c r="AS71" s="132">
        <v>0</v>
      </c>
      <c r="AT71" s="133">
        <f>ROUND(SUM(AV71:AW71),2)</f>
        <v>0</v>
      </c>
      <c r="AU71" s="134">
        <f>'D2.1.2-VS - MaR přemístěn...'!P89</f>
        <v>0</v>
      </c>
      <c r="AV71" s="133">
        <f>'D2.1.2-VS - MaR přemístěn...'!J35</f>
        <v>0</v>
      </c>
      <c r="AW71" s="133">
        <f>'D2.1.2-VS - MaR přemístěn...'!J36</f>
        <v>0</v>
      </c>
      <c r="AX71" s="133">
        <f>'D2.1.2-VS - MaR přemístěn...'!J37</f>
        <v>0</v>
      </c>
      <c r="AY71" s="133">
        <f>'D2.1.2-VS - MaR přemístěn...'!J38</f>
        <v>0</v>
      </c>
      <c r="AZ71" s="133">
        <f>'D2.1.2-VS - MaR přemístěn...'!F35</f>
        <v>0</v>
      </c>
      <c r="BA71" s="133">
        <f>'D2.1.2-VS - MaR přemístěn...'!F36</f>
        <v>0</v>
      </c>
      <c r="BB71" s="133">
        <f>'D2.1.2-VS - MaR přemístěn...'!F37</f>
        <v>0</v>
      </c>
      <c r="BC71" s="133">
        <f>'D2.1.2-VS - MaR přemístěn...'!F38</f>
        <v>0</v>
      </c>
      <c r="BD71" s="135">
        <f>'D2.1.2-VS - MaR přemístěn...'!F39</f>
        <v>0</v>
      </c>
      <c r="BE71" s="4"/>
      <c r="BT71" s="136" t="s">
        <v>80</v>
      </c>
      <c r="BV71" s="136" t="s">
        <v>73</v>
      </c>
      <c r="BW71" s="136" t="s">
        <v>131</v>
      </c>
      <c r="BX71" s="136" t="s">
        <v>125</v>
      </c>
      <c r="CL71" s="136" t="s">
        <v>19</v>
      </c>
    </row>
    <row r="72" s="4" customFormat="1" ht="23.25" customHeight="1">
      <c r="A72" s="127" t="s">
        <v>81</v>
      </c>
      <c r="B72" s="66"/>
      <c r="C72" s="128"/>
      <c r="D72" s="128"/>
      <c r="E72" s="129" t="s">
        <v>132</v>
      </c>
      <c r="F72" s="129"/>
      <c r="G72" s="129"/>
      <c r="H72" s="129"/>
      <c r="I72" s="129"/>
      <c r="J72" s="128"/>
      <c r="K72" s="129" t="s">
        <v>133</v>
      </c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0">
        <f>'D.2.1.2-VS - MaR pro VS'!J32</f>
        <v>0</v>
      </c>
      <c r="AH72" s="128"/>
      <c r="AI72" s="128"/>
      <c r="AJ72" s="128"/>
      <c r="AK72" s="128"/>
      <c r="AL72" s="128"/>
      <c r="AM72" s="128"/>
      <c r="AN72" s="130">
        <f>SUM(AG72,AT72)</f>
        <v>0</v>
      </c>
      <c r="AO72" s="128"/>
      <c r="AP72" s="128"/>
      <c r="AQ72" s="131" t="s">
        <v>84</v>
      </c>
      <c r="AR72" s="68"/>
      <c r="AS72" s="132">
        <v>0</v>
      </c>
      <c r="AT72" s="133">
        <f>ROUND(SUM(AV72:AW72),2)</f>
        <v>0</v>
      </c>
      <c r="AU72" s="134">
        <f>'D.2.1.2-VS - MaR pro VS'!P91</f>
        <v>0</v>
      </c>
      <c r="AV72" s="133">
        <f>'D.2.1.2-VS - MaR pro VS'!J35</f>
        <v>0</v>
      </c>
      <c r="AW72" s="133">
        <f>'D.2.1.2-VS - MaR pro VS'!J36</f>
        <v>0</v>
      </c>
      <c r="AX72" s="133">
        <f>'D.2.1.2-VS - MaR pro VS'!J37</f>
        <v>0</v>
      </c>
      <c r="AY72" s="133">
        <f>'D.2.1.2-VS - MaR pro VS'!J38</f>
        <v>0</v>
      </c>
      <c r="AZ72" s="133">
        <f>'D.2.1.2-VS - MaR pro VS'!F35</f>
        <v>0</v>
      </c>
      <c r="BA72" s="133">
        <f>'D.2.1.2-VS - MaR pro VS'!F36</f>
        <v>0</v>
      </c>
      <c r="BB72" s="133">
        <f>'D.2.1.2-VS - MaR pro VS'!F37</f>
        <v>0</v>
      </c>
      <c r="BC72" s="133">
        <f>'D.2.1.2-VS - MaR pro VS'!F38</f>
        <v>0</v>
      </c>
      <c r="BD72" s="135">
        <f>'D.2.1.2-VS - MaR pro VS'!F39</f>
        <v>0</v>
      </c>
      <c r="BE72" s="4"/>
      <c r="BT72" s="136" t="s">
        <v>80</v>
      </c>
      <c r="BV72" s="136" t="s">
        <v>73</v>
      </c>
      <c r="BW72" s="136" t="s">
        <v>134</v>
      </c>
      <c r="BX72" s="136" t="s">
        <v>125</v>
      </c>
      <c r="CL72" s="136" t="s">
        <v>19</v>
      </c>
    </row>
    <row r="73" s="4" customFormat="1" ht="16.5" customHeight="1">
      <c r="A73" s="127" t="s">
        <v>81</v>
      </c>
      <c r="B73" s="66"/>
      <c r="C73" s="128"/>
      <c r="D73" s="128"/>
      <c r="E73" s="129" t="s">
        <v>135</v>
      </c>
      <c r="F73" s="129"/>
      <c r="G73" s="129"/>
      <c r="H73" s="129"/>
      <c r="I73" s="129"/>
      <c r="J73" s="128"/>
      <c r="K73" s="129" t="s">
        <v>136</v>
      </c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0">
        <f>'D.2.2.1 - ÚT - osazení KGJ'!J32</f>
        <v>0</v>
      </c>
      <c r="AH73" s="128"/>
      <c r="AI73" s="128"/>
      <c r="AJ73" s="128"/>
      <c r="AK73" s="128"/>
      <c r="AL73" s="128"/>
      <c r="AM73" s="128"/>
      <c r="AN73" s="130">
        <f>SUM(AG73,AT73)</f>
        <v>0</v>
      </c>
      <c r="AO73" s="128"/>
      <c r="AP73" s="128"/>
      <c r="AQ73" s="131" t="s">
        <v>84</v>
      </c>
      <c r="AR73" s="68"/>
      <c r="AS73" s="132">
        <v>0</v>
      </c>
      <c r="AT73" s="133">
        <f>ROUND(SUM(AV73:AW73),2)</f>
        <v>0</v>
      </c>
      <c r="AU73" s="134">
        <f>'D.2.2.1 - ÚT - osazení KGJ'!P96</f>
        <v>0</v>
      </c>
      <c r="AV73" s="133">
        <f>'D.2.2.1 - ÚT - osazení KGJ'!J35</f>
        <v>0</v>
      </c>
      <c r="AW73" s="133">
        <f>'D.2.2.1 - ÚT - osazení KGJ'!J36</f>
        <v>0</v>
      </c>
      <c r="AX73" s="133">
        <f>'D.2.2.1 - ÚT - osazení KGJ'!J37</f>
        <v>0</v>
      </c>
      <c r="AY73" s="133">
        <f>'D.2.2.1 - ÚT - osazení KGJ'!J38</f>
        <v>0</v>
      </c>
      <c r="AZ73" s="133">
        <f>'D.2.2.1 - ÚT - osazení KGJ'!F35</f>
        <v>0</v>
      </c>
      <c r="BA73" s="133">
        <f>'D.2.2.1 - ÚT - osazení KGJ'!F36</f>
        <v>0</v>
      </c>
      <c r="BB73" s="133">
        <f>'D.2.2.1 - ÚT - osazení KGJ'!F37</f>
        <v>0</v>
      </c>
      <c r="BC73" s="133">
        <f>'D.2.2.1 - ÚT - osazení KGJ'!F38</f>
        <v>0</v>
      </c>
      <c r="BD73" s="135">
        <f>'D.2.2.1 - ÚT - osazení KGJ'!F39</f>
        <v>0</v>
      </c>
      <c r="BE73" s="4"/>
      <c r="BT73" s="136" t="s">
        <v>80</v>
      </c>
      <c r="BV73" s="136" t="s">
        <v>73</v>
      </c>
      <c r="BW73" s="136" t="s">
        <v>137</v>
      </c>
      <c r="BX73" s="136" t="s">
        <v>125</v>
      </c>
      <c r="CL73" s="136" t="s">
        <v>19</v>
      </c>
    </row>
    <row r="74" s="4" customFormat="1" ht="16.5" customHeight="1">
      <c r="A74" s="127" t="s">
        <v>81</v>
      </c>
      <c r="B74" s="66"/>
      <c r="C74" s="128"/>
      <c r="D74" s="128"/>
      <c r="E74" s="129" t="s">
        <v>138</v>
      </c>
      <c r="F74" s="129"/>
      <c r="G74" s="129"/>
      <c r="H74" s="129"/>
      <c r="I74" s="129"/>
      <c r="J74" s="128"/>
      <c r="K74" s="129" t="s">
        <v>139</v>
      </c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30">
        <f>'D.2.2.2 - Elektroinstalac...'!J32</f>
        <v>0</v>
      </c>
      <c r="AH74" s="128"/>
      <c r="AI74" s="128"/>
      <c r="AJ74" s="128"/>
      <c r="AK74" s="128"/>
      <c r="AL74" s="128"/>
      <c r="AM74" s="128"/>
      <c r="AN74" s="130">
        <f>SUM(AG74,AT74)</f>
        <v>0</v>
      </c>
      <c r="AO74" s="128"/>
      <c r="AP74" s="128"/>
      <c r="AQ74" s="131" t="s">
        <v>84</v>
      </c>
      <c r="AR74" s="68"/>
      <c r="AS74" s="132">
        <v>0</v>
      </c>
      <c r="AT74" s="133">
        <f>ROUND(SUM(AV74:AW74),2)</f>
        <v>0</v>
      </c>
      <c r="AU74" s="134">
        <f>'D.2.2.2 - Elektroinstalac...'!P88</f>
        <v>0</v>
      </c>
      <c r="AV74" s="133">
        <f>'D.2.2.2 - Elektroinstalac...'!J35</f>
        <v>0</v>
      </c>
      <c r="AW74" s="133">
        <f>'D.2.2.2 - Elektroinstalac...'!J36</f>
        <v>0</v>
      </c>
      <c r="AX74" s="133">
        <f>'D.2.2.2 - Elektroinstalac...'!J37</f>
        <v>0</v>
      </c>
      <c r="AY74" s="133">
        <f>'D.2.2.2 - Elektroinstalac...'!J38</f>
        <v>0</v>
      </c>
      <c r="AZ74" s="133">
        <f>'D.2.2.2 - Elektroinstalac...'!F35</f>
        <v>0</v>
      </c>
      <c r="BA74" s="133">
        <f>'D.2.2.2 - Elektroinstalac...'!F36</f>
        <v>0</v>
      </c>
      <c r="BB74" s="133">
        <f>'D.2.2.2 - Elektroinstalac...'!F37</f>
        <v>0</v>
      </c>
      <c r="BC74" s="133">
        <f>'D.2.2.2 - Elektroinstalac...'!F38</f>
        <v>0</v>
      </c>
      <c r="BD74" s="135">
        <f>'D.2.2.2 - Elektroinstalac...'!F39</f>
        <v>0</v>
      </c>
      <c r="BE74" s="4"/>
      <c r="BT74" s="136" t="s">
        <v>80</v>
      </c>
      <c r="BV74" s="136" t="s">
        <v>73</v>
      </c>
      <c r="BW74" s="136" t="s">
        <v>140</v>
      </c>
      <c r="BX74" s="136" t="s">
        <v>125</v>
      </c>
      <c r="CL74" s="136" t="s">
        <v>19</v>
      </c>
    </row>
    <row r="75" s="4" customFormat="1" ht="16.5" customHeight="1">
      <c r="A75" s="127" t="s">
        <v>81</v>
      </c>
      <c r="B75" s="66"/>
      <c r="C75" s="128"/>
      <c r="D75" s="128"/>
      <c r="E75" s="129" t="s">
        <v>141</v>
      </c>
      <c r="F75" s="129"/>
      <c r="G75" s="129"/>
      <c r="H75" s="129"/>
      <c r="I75" s="129"/>
      <c r="J75" s="128"/>
      <c r="K75" s="129" t="s">
        <v>142</v>
      </c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0">
        <f>'D.2.2.3 - MaR pro KGJ'!J32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84</v>
      </c>
      <c r="AR75" s="68"/>
      <c r="AS75" s="132">
        <v>0</v>
      </c>
      <c r="AT75" s="133">
        <f>ROUND(SUM(AV75:AW75),2)</f>
        <v>0</v>
      </c>
      <c r="AU75" s="134">
        <f>'D.2.2.3 - MaR pro KGJ'!P91</f>
        <v>0</v>
      </c>
      <c r="AV75" s="133">
        <f>'D.2.2.3 - MaR pro KGJ'!J35</f>
        <v>0</v>
      </c>
      <c r="AW75" s="133">
        <f>'D.2.2.3 - MaR pro KGJ'!J36</f>
        <v>0</v>
      </c>
      <c r="AX75" s="133">
        <f>'D.2.2.3 - MaR pro KGJ'!J37</f>
        <v>0</v>
      </c>
      <c r="AY75" s="133">
        <f>'D.2.2.3 - MaR pro KGJ'!J38</f>
        <v>0</v>
      </c>
      <c r="AZ75" s="133">
        <f>'D.2.2.3 - MaR pro KGJ'!F35</f>
        <v>0</v>
      </c>
      <c r="BA75" s="133">
        <f>'D.2.2.3 - MaR pro KGJ'!F36</f>
        <v>0</v>
      </c>
      <c r="BB75" s="133">
        <f>'D.2.2.3 - MaR pro KGJ'!F37</f>
        <v>0</v>
      </c>
      <c r="BC75" s="133">
        <f>'D.2.2.3 - MaR pro KGJ'!F38</f>
        <v>0</v>
      </c>
      <c r="BD75" s="135">
        <f>'D.2.2.3 - MaR pro KGJ'!F39</f>
        <v>0</v>
      </c>
      <c r="BE75" s="4"/>
      <c r="BT75" s="136" t="s">
        <v>80</v>
      </c>
      <c r="BV75" s="136" t="s">
        <v>73</v>
      </c>
      <c r="BW75" s="136" t="s">
        <v>143</v>
      </c>
      <c r="BX75" s="136" t="s">
        <v>125</v>
      </c>
      <c r="CL75" s="136" t="s">
        <v>19</v>
      </c>
    </row>
    <row r="76" s="4" customFormat="1" ht="16.5" customHeight="1">
      <c r="A76" s="127" t="s">
        <v>81</v>
      </c>
      <c r="B76" s="66"/>
      <c r="C76" s="128"/>
      <c r="D76" s="128"/>
      <c r="E76" s="129" t="s">
        <v>144</v>
      </c>
      <c r="F76" s="129"/>
      <c r="G76" s="129"/>
      <c r="H76" s="129"/>
      <c r="I76" s="129"/>
      <c r="J76" s="128"/>
      <c r="K76" s="129" t="s">
        <v>145</v>
      </c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'D.2.2.4 - Plynová zařízení'!J32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84</v>
      </c>
      <c r="AR76" s="68"/>
      <c r="AS76" s="138">
        <v>0</v>
      </c>
      <c r="AT76" s="139">
        <f>ROUND(SUM(AV76:AW76),2)</f>
        <v>0</v>
      </c>
      <c r="AU76" s="140">
        <f>'D.2.2.4 - Plynová zařízení'!P94</f>
        <v>0</v>
      </c>
      <c r="AV76" s="139">
        <f>'D.2.2.4 - Plynová zařízení'!J35</f>
        <v>0</v>
      </c>
      <c r="AW76" s="139">
        <f>'D.2.2.4 - Plynová zařízení'!J36</f>
        <v>0</v>
      </c>
      <c r="AX76" s="139">
        <f>'D.2.2.4 - Plynová zařízení'!J37</f>
        <v>0</v>
      </c>
      <c r="AY76" s="139">
        <f>'D.2.2.4 - Plynová zařízení'!J38</f>
        <v>0</v>
      </c>
      <c r="AZ76" s="139">
        <f>'D.2.2.4 - Plynová zařízení'!F35</f>
        <v>0</v>
      </c>
      <c r="BA76" s="139">
        <f>'D.2.2.4 - Plynová zařízení'!F36</f>
        <v>0</v>
      </c>
      <c r="BB76" s="139">
        <f>'D.2.2.4 - Plynová zařízení'!F37</f>
        <v>0</v>
      </c>
      <c r="BC76" s="139">
        <f>'D.2.2.4 - Plynová zařízení'!F38</f>
        <v>0</v>
      </c>
      <c r="BD76" s="141">
        <f>'D.2.2.4 - Plynová zařízení'!F39</f>
        <v>0</v>
      </c>
      <c r="BE76" s="4"/>
      <c r="BT76" s="136" t="s">
        <v>80</v>
      </c>
      <c r="BV76" s="136" t="s">
        <v>73</v>
      </c>
      <c r="BW76" s="136" t="s">
        <v>146</v>
      </c>
      <c r="BX76" s="136" t="s">
        <v>125</v>
      </c>
      <c r="CL76" s="136" t="s">
        <v>19</v>
      </c>
    </row>
    <row r="77" s="2" customFormat="1" ht="30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7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47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</row>
  </sheetData>
  <sheetProtection sheet="1" formatColumns="0" formatRows="0" objects="1" scenarios="1" spinCount="100000" saltValue="NXJVILhWSPcOsCBBI1QqtA99Q/axHccGmX0TyFXycT0EPT+O6eCLAYSY25xZJcrhZRyU5ZX5wY9z3xE/Dheqhg==" hashValue="kiXS5tyJUj27TGSLXZn3ymduPv/tczanniHMH+RKuzVQWOxg8ydddVtZykxPLhmWieuXKWfPZwfu1Is7xe5i3w==" algorithmName="SHA-512" password="CC35"/>
  <mergeCells count="126">
    <mergeCell ref="L45:AO45"/>
    <mergeCell ref="AM47:AN47"/>
    <mergeCell ref="AS49:AT51"/>
    <mergeCell ref="AM49:AP49"/>
    <mergeCell ref="AM50:AP50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L60:AF60"/>
    <mergeCell ref="F60:J60"/>
    <mergeCell ref="L61:AF61"/>
    <mergeCell ref="F61:J61"/>
    <mergeCell ref="AG52:AM52"/>
    <mergeCell ref="AN52:AP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G60:AM60"/>
    <mergeCell ref="AN60:AP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G62:AM62"/>
    <mergeCell ref="AN62:AP62"/>
    <mergeCell ref="AG63:AM63"/>
    <mergeCell ref="AN63:AP63"/>
    <mergeCell ref="AG64:AM64"/>
    <mergeCell ref="AN64:AP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E62:I62"/>
    <mergeCell ref="K62:AF62"/>
    <mergeCell ref="J63:AF63"/>
    <mergeCell ref="D63:H63"/>
    <mergeCell ref="J64:AF64"/>
    <mergeCell ref="D64:H64"/>
    <mergeCell ref="J65:AF65"/>
    <mergeCell ref="D65:H65"/>
    <mergeCell ref="D66:H66"/>
    <mergeCell ref="J66:AF66"/>
    <mergeCell ref="J67:AF67"/>
    <mergeCell ref="D67:H67"/>
    <mergeCell ref="D68:H68"/>
    <mergeCell ref="J68:AF68"/>
    <mergeCell ref="J69:AF69"/>
    <mergeCell ref="D69:H69"/>
    <mergeCell ref="K70:AF70"/>
    <mergeCell ref="E70:I70"/>
    <mergeCell ref="E71:I71"/>
    <mergeCell ref="K71:AF71"/>
    <mergeCell ref="E72:I72"/>
    <mergeCell ref="K72:AF72"/>
    <mergeCell ref="K73:AF73"/>
    <mergeCell ref="E73:I73"/>
    <mergeCell ref="E74:I74"/>
    <mergeCell ref="K74:AF74"/>
    <mergeCell ref="E75:I75"/>
    <mergeCell ref="K75:AF75"/>
    <mergeCell ref="E76:I76"/>
    <mergeCell ref="K76:AF76"/>
  </mergeCells>
  <hyperlinks>
    <hyperlink ref="A56" location="'01.1B - stavební práce - ...'!C2" display="/"/>
    <hyperlink ref="A57" location="'01.2 - ZTI'!C2" display="/"/>
    <hyperlink ref="A58" location="'01.3 - ústřední vytápění'!C2" display="/"/>
    <hyperlink ref="A60" location="'01.4A - elektroinstalace ...'!C2" display="/"/>
    <hyperlink ref="A61" location="'01.4B - elektroinstalace ...'!C2" display="/"/>
    <hyperlink ref="A62" location="'01.5 - vzduchotechnika'!C2" display="/"/>
    <hyperlink ref="A63" location="'02A - fasáda, pavlač - re...'!C2" display="/"/>
    <hyperlink ref="A64" location="'03 - střechy'!C2" display="/"/>
    <hyperlink ref="A65" location="'04A - venkovní plochy a k...'!C2" display="/"/>
    <hyperlink ref="A66" location="'05 - vnější sítě - kanali...'!C2" display="/"/>
    <hyperlink ref="A67" location="'06 - vnější sítě - CZT ze...'!C2" display="/"/>
    <hyperlink ref="A68" location="'07 - VRN'!C2" display="/"/>
    <hyperlink ref="A70" location="'D.2.1.1 - ÚT - přemístění VS'!C2" display="/"/>
    <hyperlink ref="A71" location="'D2.1.2-VS - MaR přemístěn...'!C2" display="/"/>
    <hyperlink ref="A72" location="'D.2.1.2-VS - MaR pro VS'!C2" display="/"/>
    <hyperlink ref="A73" location="'D.2.2.1 - ÚT - osazení KGJ'!C2" display="/"/>
    <hyperlink ref="A74" location="'D.2.2.2 - Elektroinstalac...'!C2" display="/"/>
    <hyperlink ref="A75" location="'D.2.2.3 - MaR pro KGJ'!C2" display="/"/>
    <hyperlink ref="A76" location="'D.2.2.4 - Plynová zařízení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148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12618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ROUND(J88,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ROUND((SUM(BE88:BE237)),  2)</f>
        <v>0</v>
      </c>
      <c r="G33" s="41"/>
      <c r="H33" s="41"/>
      <c r="I33" s="161">
        <v>0.20999999999999999</v>
      </c>
      <c r="J33" s="160">
        <f>ROUND(((SUM(BE88:BE237))*I33),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ROUND((SUM(BF88:BF237)),  2)</f>
        <v>0</v>
      </c>
      <c r="G34" s="41"/>
      <c r="H34" s="41"/>
      <c r="I34" s="161">
        <v>0.12</v>
      </c>
      <c r="J34" s="160">
        <f>ROUND(((SUM(BF88:BF237))*I34),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ROUND((SUM(BG88:BG237)),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ROUND((SUM(BH88:BH237)),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ROUND((SUM(BI88:BI237)),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152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04A - venkovní plochy a komunikace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153</v>
      </c>
      <c r="D57" s="175"/>
      <c r="E57" s="175"/>
      <c r="F57" s="175"/>
      <c r="G57" s="175"/>
      <c r="H57" s="175"/>
      <c r="I57" s="175"/>
      <c r="J57" s="176" t="s">
        <v>154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155</v>
      </c>
    </row>
    <row r="60" s="9" customFormat="1" ht="24.96" customHeight="1">
      <c r="A60" s="9"/>
      <c r="B60" s="178"/>
      <c r="C60" s="179"/>
      <c r="D60" s="180" t="s">
        <v>156</v>
      </c>
      <c r="E60" s="181"/>
      <c r="F60" s="181"/>
      <c r="G60" s="181"/>
      <c r="H60" s="181"/>
      <c r="I60" s="181"/>
      <c r="J60" s="182">
        <f>J89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157</v>
      </c>
      <c r="E61" s="186"/>
      <c r="F61" s="186"/>
      <c r="G61" s="186"/>
      <c r="H61" s="186"/>
      <c r="I61" s="186"/>
      <c r="J61" s="187">
        <f>J90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158</v>
      </c>
      <c r="E62" s="186"/>
      <c r="F62" s="186"/>
      <c r="G62" s="186"/>
      <c r="H62" s="186"/>
      <c r="I62" s="186"/>
      <c r="J62" s="187">
        <f>J168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161</v>
      </c>
      <c r="E63" s="186"/>
      <c r="F63" s="186"/>
      <c r="G63" s="186"/>
      <c r="H63" s="186"/>
      <c r="I63" s="186"/>
      <c r="J63" s="187">
        <f>J172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7021</v>
      </c>
      <c r="E64" s="186"/>
      <c r="F64" s="186"/>
      <c r="G64" s="186"/>
      <c r="H64" s="186"/>
      <c r="I64" s="186"/>
      <c r="J64" s="187">
        <f>J197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168</v>
      </c>
      <c r="E65" s="186"/>
      <c r="F65" s="186"/>
      <c r="G65" s="186"/>
      <c r="H65" s="186"/>
      <c r="I65" s="186"/>
      <c r="J65" s="187">
        <f>J202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169</v>
      </c>
      <c r="E66" s="186"/>
      <c r="F66" s="186"/>
      <c r="G66" s="186"/>
      <c r="H66" s="186"/>
      <c r="I66" s="186"/>
      <c r="J66" s="187">
        <f>J220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170</v>
      </c>
      <c r="E67" s="181"/>
      <c r="F67" s="181"/>
      <c r="G67" s="181"/>
      <c r="H67" s="181"/>
      <c r="I67" s="181"/>
      <c r="J67" s="182">
        <f>J230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180</v>
      </c>
      <c r="E68" s="186"/>
      <c r="F68" s="186"/>
      <c r="G68" s="186"/>
      <c r="H68" s="186"/>
      <c r="I68" s="186"/>
      <c r="J68" s="187">
        <f>J231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190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Dominikán - stěhování ZUŠ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148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04A - venkovní plochy a komunikace - revize 1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F12</f>
        <v>Cheb</v>
      </c>
      <c r="G82" s="43"/>
      <c r="H82" s="43"/>
      <c r="I82" s="35" t="s">
        <v>23</v>
      </c>
      <c r="J82" s="75" t="str">
        <f>IF(J12="","",J12)</f>
        <v>24. 10. 2025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E15</f>
        <v>město Cheb</v>
      </c>
      <c r="G84" s="43"/>
      <c r="H84" s="43"/>
      <c r="I84" s="35" t="s">
        <v>31</v>
      </c>
      <c r="J84" s="39" t="str">
        <f>E21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IF(E18="","",E18)</f>
        <v>Vyplň údaj</v>
      </c>
      <c r="G85" s="43"/>
      <c r="H85" s="43"/>
      <c r="I85" s="35" t="s">
        <v>33</v>
      </c>
      <c r="J85" s="39" t="str">
        <f>E24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191</v>
      </c>
      <c r="D87" s="192" t="s">
        <v>56</v>
      </c>
      <c r="E87" s="192" t="s">
        <v>52</v>
      </c>
      <c r="F87" s="192" t="s">
        <v>53</v>
      </c>
      <c r="G87" s="192" t="s">
        <v>192</v>
      </c>
      <c r="H87" s="192" t="s">
        <v>193</v>
      </c>
      <c r="I87" s="192" t="s">
        <v>194</v>
      </c>
      <c r="J87" s="192" t="s">
        <v>154</v>
      </c>
      <c r="K87" s="193" t="s">
        <v>195</v>
      </c>
      <c r="L87" s="194"/>
      <c r="M87" s="95" t="s">
        <v>19</v>
      </c>
      <c r="N87" s="96" t="s">
        <v>41</v>
      </c>
      <c r="O87" s="96" t="s">
        <v>196</v>
      </c>
      <c r="P87" s="96" t="s">
        <v>197</v>
      </c>
      <c r="Q87" s="96" t="s">
        <v>198</v>
      </c>
      <c r="R87" s="96" t="s">
        <v>199</v>
      </c>
      <c r="S87" s="96" t="s">
        <v>200</v>
      </c>
      <c r="T87" s="97" t="s">
        <v>201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202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P89+P230</f>
        <v>0</v>
      </c>
      <c r="Q88" s="99"/>
      <c r="R88" s="197">
        <f>R89+R230</f>
        <v>199.11137472999997</v>
      </c>
      <c r="S88" s="99"/>
      <c r="T88" s="198">
        <f>T89+T230</f>
        <v>103.23648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155</v>
      </c>
      <c r="BK88" s="199">
        <f>BK89+BK230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203</v>
      </c>
      <c r="F89" s="203" t="s">
        <v>204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P90+P168+P172+P197+P202+P220</f>
        <v>0</v>
      </c>
      <c r="Q89" s="208"/>
      <c r="R89" s="209">
        <f>R90+R168+R172+R197+R202+R220</f>
        <v>197.61914602999997</v>
      </c>
      <c r="S89" s="208"/>
      <c r="T89" s="210">
        <f>T90+T168+T172+T197+T202+T220</f>
        <v>103.23648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205</v>
      </c>
      <c r="BK89" s="213">
        <f>BK90+BK168+BK172+BK197+BK202+BK220</f>
        <v>0</v>
      </c>
    </row>
    <row r="90" s="12" customFormat="1" ht="22.8" customHeight="1">
      <c r="A90" s="12"/>
      <c r="B90" s="200"/>
      <c r="C90" s="201"/>
      <c r="D90" s="202" t="s">
        <v>70</v>
      </c>
      <c r="E90" s="214" t="s">
        <v>78</v>
      </c>
      <c r="F90" s="214" t="s">
        <v>206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SUM(P91:P167)</f>
        <v>0</v>
      </c>
      <c r="Q90" s="208"/>
      <c r="R90" s="209">
        <f>SUM(R91:R167)</f>
        <v>16.190902999999999</v>
      </c>
      <c r="S90" s="208"/>
      <c r="T90" s="210">
        <f>SUM(T91:T167)</f>
        <v>103.23648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78</v>
      </c>
      <c r="AY90" s="211" t="s">
        <v>205</v>
      </c>
      <c r="BK90" s="213">
        <f>SUM(BK91:BK167)</f>
        <v>0</v>
      </c>
    </row>
    <row r="91" s="2" customFormat="1" ht="62.7" customHeight="1">
      <c r="A91" s="41"/>
      <c r="B91" s="42"/>
      <c r="C91" s="216" t="s">
        <v>78</v>
      </c>
      <c r="D91" s="216" t="s">
        <v>207</v>
      </c>
      <c r="E91" s="217" t="s">
        <v>12619</v>
      </c>
      <c r="F91" s="218" t="s">
        <v>12620</v>
      </c>
      <c r="G91" s="219" t="s">
        <v>306</v>
      </c>
      <c r="H91" s="220">
        <v>72.352000000000004</v>
      </c>
      <c r="I91" s="221"/>
      <c r="J91" s="222">
        <f>ROUND(I91*H91,2)</f>
        <v>0</v>
      </c>
      <c r="K91" s="218" t="s">
        <v>211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0.26000000000000001</v>
      </c>
      <c r="T91" s="226">
        <f>S91*H91</f>
        <v>18.811520000000002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212</v>
      </c>
      <c r="AT91" s="227" t="s">
        <v>207</v>
      </c>
      <c r="AU91" s="227" t="s">
        <v>80</v>
      </c>
      <c r="AY91" s="20" t="s">
        <v>205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212</v>
      </c>
      <c r="BM91" s="227" t="s">
        <v>12621</v>
      </c>
    </row>
    <row r="92" s="2" customFormat="1">
      <c r="A92" s="41"/>
      <c r="B92" s="42"/>
      <c r="C92" s="43"/>
      <c r="D92" s="229" t="s">
        <v>214</v>
      </c>
      <c r="E92" s="43"/>
      <c r="F92" s="230" t="s">
        <v>12622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214</v>
      </c>
      <c r="AU92" s="20" t="s">
        <v>80</v>
      </c>
    </row>
    <row r="93" s="14" customFormat="1">
      <c r="A93" s="14"/>
      <c r="B93" s="245"/>
      <c r="C93" s="246"/>
      <c r="D93" s="236" t="s">
        <v>216</v>
      </c>
      <c r="E93" s="247" t="s">
        <v>19</v>
      </c>
      <c r="F93" s="248" t="s">
        <v>12623</v>
      </c>
      <c r="G93" s="246"/>
      <c r="H93" s="249">
        <v>72.352000000000004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216</v>
      </c>
      <c r="AU93" s="255" t="s">
        <v>80</v>
      </c>
      <c r="AV93" s="14" t="s">
        <v>80</v>
      </c>
      <c r="AW93" s="14" t="s">
        <v>218</v>
      </c>
      <c r="AX93" s="14" t="s">
        <v>71</v>
      </c>
      <c r="AY93" s="255" t="s">
        <v>205</v>
      </c>
    </row>
    <row r="94" s="2" customFormat="1" ht="55.5" customHeight="1">
      <c r="A94" s="41"/>
      <c r="B94" s="42"/>
      <c r="C94" s="216" t="s">
        <v>80</v>
      </c>
      <c r="D94" s="216" t="s">
        <v>207</v>
      </c>
      <c r="E94" s="217" t="s">
        <v>12624</v>
      </c>
      <c r="F94" s="218" t="s">
        <v>12625</v>
      </c>
      <c r="G94" s="219" t="s">
        <v>306</v>
      </c>
      <c r="H94" s="220">
        <v>72.352000000000004</v>
      </c>
      <c r="I94" s="221"/>
      <c r="J94" s="222">
        <f>ROUND(I94*H94,2)</f>
        <v>0</v>
      </c>
      <c r="K94" s="218" t="s">
        <v>211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0.17000000000000001</v>
      </c>
      <c r="T94" s="226">
        <f>S94*H94</f>
        <v>12.299840000000001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212</v>
      </c>
      <c r="AT94" s="227" t="s">
        <v>207</v>
      </c>
      <c r="AU94" s="227" t="s">
        <v>80</v>
      </c>
      <c r="AY94" s="20" t="s">
        <v>205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212</v>
      </c>
      <c r="BM94" s="227" t="s">
        <v>12626</v>
      </c>
    </row>
    <row r="95" s="2" customFormat="1">
      <c r="A95" s="41"/>
      <c r="B95" s="42"/>
      <c r="C95" s="43"/>
      <c r="D95" s="229" t="s">
        <v>214</v>
      </c>
      <c r="E95" s="43"/>
      <c r="F95" s="230" t="s">
        <v>12627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214</v>
      </c>
      <c r="AU95" s="20" t="s">
        <v>80</v>
      </c>
    </row>
    <row r="96" s="14" customFormat="1">
      <c r="A96" s="14"/>
      <c r="B96" s="245"/>
      <c r="C96" s="246"/>
      <c r="D96" s="236" t="s">
        <v>216</v>
      </c>
      <c r="E96" s="247" t="s">
        <v>19</v>
      </c>
      <c r="F96" s="248" t="s">
        <v>12628</v>
      </c>
      <c r="G96" s="246"/>
      <c r="H96" s="249">
        <v>72.352000000000004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216</v>
      </c>
      <c r="AU96" s="255" t="s">
        <v>80</v>
      </c>
      <c r="AV96" s="14" t="s">
        <v>80</v>
      </c>
      <c r="AW96" s="14" t="s">
        <v>218</v>
      </c>
      <c r="AX96" s="14" t="s">
        <v>71</v>
      </c>
      <c r="AY96" s="255" t="s">
        <v>205</v>
      </c>
    </row>
    <row r="97" s="2" customFormat="1" ht="55.5" customHeight="1">
      <c r="A97" s="41"/>
      <c r="B97" s="42"/>
      <c r="C97" s="216" t="s">
        <v>97</v>
      </c>
      <c r="D97" s="216" t="s">
        <v>207</v>
      </c>
      <c r="E97" s="217" t="s">
        <v>12629</v>
      </c>
      <c r="F97" s="218" t="s">
        <v>12630</v>
      </c>
      <c r="G97" s="219" t="s">
        <v>306</v>
      </c>
      <c r="H97" s="220">
        <v>211.803</v>
      </c>
      <c r="I97" s="221"/>
      <c r="J97" s="222">
        <f>ROUND(I97*H97,2)</f>
        <v>0</v>
      </c>
      <c r="K97" s="218" t="s">
        <v>211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0.23999999999999999</v>
      </c>
      <c r="T97" s="226">
        <f>S97*H97</f>
        <v>50.832719999999995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212</v>
      </c>
      <c r="AT97" s="227" t="s">
        <v>207</v>
      </c>
      <c r="AU97" s="227" t="s">
        <v>80</v>
      </c>
      <c r="AY97" s="20" t="s">
        <v>205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212</v>
      </c>
      <c r="BM97" s="227" t="s">
        <v>12631</v>
      </c>
    </row>
    <row r="98" s="2" customFormat="1">
      <c r="A98" s="41"/>
      <c r="B98" s="42"/>
      <c r="C98" s="43"/>
      <c r="D98" s="229" t="s">
        <v>214</v>
      </c>
      <c r="E98" s="43"/>
      <c r="F98" s="230" t="s">
        <v>12632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214</v>
      </c>
      <c r="AU98" s="20" t="s">
        <v>80</v>
      </c>
    </row>
    <row r="99" s="14" customFormat="1">
      <c r="A99" s="14"/>
      <c r="B99" s="245"/>
      <c r="C99" s="246"/>
      <c r="D99" s="236" t="s">
        <v>216</v>
      </c>
      <c r="E99" s="247" t="s">
        <v>19</v>
      </c>
      <c r="F99" s="248" t="s">
        <v>12633</v>
      </c>
      <c r="G99" s="246"/>
      <c r="H99" s="249">
        <v>493.24000000000001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216</v>
      </c>
      <c r="AU99" s="255" t="s">
        <v>80</v>
      </c>
      <c r="AV99" s="14" t="s">
        <v>80</v>
      </c>
      <c r="AW99" s="14" t="s">
        <v>218</v>
      </c>
      <c r="AX99" s="14" t="s">
        <v>71</v>
      </c>
      <c r="AY99" s="255" t="s">
        <v>205</v>
      </c>
    </row>
    <row r="100" s="14" customFormat="1">
      <c r="A100" s="14"/>
      <c r="B100" s="245"/>
      <c r="C100" s="246"/>
      <c r="D100" s="236" t="s">
        <v>216</v>
      </c>
      <c r="E100" s="247" t="s">
        <v>19</v>
      </c>
      <c r="F100" s="248" t="s">
        <v>12634</v>
      </c>
      <c r="G100" s="246"/>
      <c r="H100" s="249">
        <v>-198.237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216</v>
      </c>
      <c r="AU100" s="255" t="s">
        <v>80</v>
      </c>
      <c r="AV100" s="14" t="s">
        <v>80</v>
      </c>
      <c r="AW100" s="14" t="s">
        <v>218</v>
      </c>
      <c r="AX100" s="14" t="s">
        <v>71</v>
      </c>
      <c r="AY100" s="255" t="s">
        <v>205</v>
      </c>
    </row>
    <row r="101" s="14" customFormat="1">
      <c r="A101" s="14"/>
      <c r="B101" s="245"/>
      <c r="C101" s="246"/>
      <c r="D101" s="236" t="s">
        <v>216</v>
      </c>
      <c r="E101" s="247" t="s">
        <v>19</v>
      </c>
      <c r="F101" s="248" t="s">
        <v>12635</v>
      </c>
      <c r="G101" s="246"/>
      <c r="H101" s="249">
        <v>-44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216</v>
      </c>
      <c r="AU101" s="255" t="s">
        <v>80</v>
      </c>
      <c r="AV101" s="14" t="s">
        <v>80</v>
      </c>
      <c r="AW101" s="14" t="s">
        <v>218</v>
      </c>
      <c r="AX101" s="14" t="s">
        <v>71</v>
      </c>
      <c r="AY101" s="255" t="s">
        <v>205</v>
      </c>
    </row>
    <row r="102" s="14" customFormat="1">
      <c r="A102" s="14"/>
      <c r="B102" s="245"/>
      <c r="C102" s="246"/>
      <c r="D102" s="236" t="s">
        <v>216</v>
      </c>
      <c r="E102" s="247" t="s">
        <v>19</v>
      </c>
      <c r="F102" s="248" t="s">
        <v>12636</v>
      </c>
      <c r="G102" s="246"/>
      <c r="H102" s="249">
        <v>3.2999999999999998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216</v>
      </c>
      <c r="AU102" s="255" t="s">
        <v>80</v>
      </c>
      <c r="AV102" s="14" t="s">
        <v>80</v>
      </c>
      <c r="AW102" s="14" t="s">
        <v>218</v>
      </c>
      <c r="AX102" s="14" t="s">
        <v>71</v>
      </c>
      <c r="AY102" s="255" t="s">
        <v>205</v>
      </c>
    </row>
    <row r="103" s="14" customFormat="1">
      <c r="A103" s="14"/>
      <c r="B103" s="245"/>
      <c r="C103" s="246"/>
      <c r="D103" s="236" t="s">
        <v>216</v>
      </c>
      <c r="E103" s="247" t="s">
        <v>19</v>
      </c>
      <c r="F103" s="248" t="s">
        <v>12637</v>
      </c>
      <c r="G103" s="246"/>
      <c r="H103" s="249">
        <v>-42.5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216</v>
      </c>
      <c r="AU103" s="255" t="s">
        <v>80</v>
      </c>
      <c r="AV103" s="14" t="s">
        <v>80</v>
      </c>
      <c r="AW103" s="14" t="s">
        <v>218</v>
      </c>
      <c r="AX103" s="14" t="s">
        <v>71</v>
      </c>
      <c r="AY103" s="255" t="s">
        <v>205</v>
      </c>
    </row>
    <row r="104" s="2" customFormat="1" ht="62.7" customHeight="1">
      <c r="A104" s="41"/>
      <c r="B104" s="42"/>
      <c r="C104" s="216" t="s">
        <v>212</v>
      </c>
      <c r="D104" s="216" t="s">
        <v>207</v>
      </c>
      <c r="E104" s="217" t="s">
        <v>12638</v>
      </c>
      <c r="F104" s="218" t="s">
        <v>12639</v>
      </c>
      <c r="G104" s="219" t="s">
        <v>306</v>
      </c>
      <c r="H104" s="220">
        <v>42.5</v>
      </c>
      <c r="I104" s="221"/>
      <c r="J104" s="222">
        <f>ROUND(I104*H104,2)</f>
        <v>0</v>
      </c>
      <c r="K104" s="218" t="s">
        <v>211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0.17000000000000001</v>
      </c>
      <c r="T104" s="226">
        <f>S104*H104</f>
        <v>7.2250000000000005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212</v>
      </c>
      <c r="AT104" s="227" t="s">
        <v>207</v>
      </c>
      <c r="AU104" s="227" t="s">
        <v>80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212</v>
      </c>
      <c r="BM104" s="227" t="s">
        <v>12640</v>
      </c>
    </row>
    <row r="105" s="2" customFormat="1">
      <c r="A105" s="41"/>
      <c r="B105" s="42"/>
      <c r="C105" s="43"/>
      <c r="D105" s="229" t="s">
        <v>214</v>
      </c>
      <c r="E105" s="43"/>
      <c r="F105" s="230" t="s">
        <v>12641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214</v>
      </c>
      <c r="AU105" s="20" t="s">
        <v>80</v>
      </c>
    </row>
    <row r="106" s="14" customFormat="1">
      <c r="A106" s="14"/>
      <c r="B106" s="245"/>
      <c r="C106" s="246"/>
      <c r="D106" s="236" t="s">
        <v>216</v>
      </c>
      <c r="E106" s="247" t="s">
        <v>19</v>
      </c>
      <c r="F106" s="248" t="s">
        <v>12642</v>
      </c>
      <c r="G106" s="246"/>
      <c r="H106" s="249">
        <v>42.5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216</v>
      </c>
      <c r="AU106" s="255" t="s">
        <v>80</v>
      </c>
      <c r="AV106" s="14" t="s">
        <v>80</v>
      </c>
      <c r="AW106" s="14" t="s">
        <v>218</v>
      </c>
      <c r="AX106" s="14" t="s">
        <v>71</v>
      </c>
      <c r="AY106" s="255" t="s">
        <v>205</v>
      </c>
    </row>
    <row r="107" s="2" customFormat="1" ht="44.25" customHeight="1">
      <c r="A107" s="41"/>
      <c r="B107" s="42"/>
      <c r="C107" s="216" t="s">
        <v>255</v>
      </c>
      <c r="D107" s="216" t="s">
        <v>207</v>
      </c>
      <c r="E107" s="217" t="s">
        <v>12643</v>
      </c>
      <c r="F107" s="218" t="s">
        <v>12644</v>
      </c>
      <c r="G107" s="219" t="s">
        <v>327</v>
      </c>
      <c r="H107" s="220">
        <v>10.210000000000001</v>
      </c>
      <c r="I107" s="221"/>
      <c r="J107" s="222">
        <f>ROUND(I107*H107,2)</f>
        <v>0</v>
      </c>
      <c r="K107" s="218" t="s">
        <v>211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0.23000000000000001</v>
      </c>
      <c r="T107" s="226">
        <f>S107*H107</f>
        <v>2.3483000000000005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212</v>
      </c>
      <c r="AT107" s="227" t="s">
        <v>207</v>
      </c>
      <c r="AU107" s="227" t="s">
        <v>80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212</v>
      </c>
      <c r="BM107" s="227" t="s">
        <v>12645</v>
      </c>
    </row>
    <row r="108" s="2" customFormat="1">
      <c r="A108" s="41"/>
      <c r="B108" s="42"/>
      <c r="C108" s="43"/>
      <c r="D108" s="229" t="s">
        <v>214</v>
      </c>
      <c r="E108" s="43"/>
      <c r="F108" s="230" t="s">
        <v>12646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214</v>
      </c>
      <c r="AU108" s="20" t="s">
        <v>80</v>
      </c>
    </row>
    <row r="109" s="14" customFormat="1">
      <c r="A109" s="14"/>
      <c r="B109" s="245"/>
      <c r="C109" s="246"/>
      <c r="D109" s="236" t="s">
        <v>216</v>
      </c>
      <c r="E109" s="247" t="s">
        <v>19</v>
      </c>
      <c r="F109" s="248" t="s">
        <v>12647</v>
      </c>
      <c r="G109" s="246"/>
      <c r="H109" s="249">
        <v>10.210000000000001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216</v>
      </c>
      <c r="AU109" s="255" t="s">
        <v>80</v>
      </c>
      <c r="AV109" s="14" t="s">
        <v>80</v>
      </c>
      <c r="AW109" s="14" t="s">
        <v>218</v>
      </c>
      <c r="AX109" s="14" t="s">
        <v>71</v>
      </c>
      <c r="AY109" s="255" t="s">
        <v>205</v>
      </c>
    </row>
    <row r="110" s="2" customFormat="1" ht="49.05" customHeight="1">
      <c r="A110" s="41"/>
      <c r="B110" s="42"/>
      <c r="C110" s="216" t="s">
        <v>261</v>
      </c>
      <c r="D110" s="216" t="s">
        <v>207</v>
      </c>
      <c r="E110" s="217" t="s">
        <v>12648</v>
      </c>
      <c r="F110" s="218" t="s">
        <v>12649</v>
      </c>
      <c r="G110" s="219" t="s">
        <v>327</v>
      </c>
      <c r="H110" s="220">
        <v>8.3000000000000007</v>
      </c>
      <c r="I110" s="221"/>
      <c r="J110" s="222">
        <f>ROUND(I110*H110,2)</f>
        <v>0</v>
      </c>
      <c r="K110" s="218" t="s">
        <v>211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0.20499999999999999</v>
      </c>
      <c r="T110" s="226">
        <f>S110*H110</f>
        <v>1.7015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212</v>
      </c>
      <c r="AT110" s="227" t="s">
        <v>207</v>
      </c>
      <c r="AU110" s="227" t="s">
        <v>80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212</v>
      </c>
      <c r="BM110" s="227" t="s">
        <v>12650</v>
      </c>
    </row>
    <row r="111" s="2" customFormat="1">
      <c r="A111" s="41"/>
      <c r="B111" s="42"/>
      <c r="C111" s="43"/>
      <c r="D111" s="229" t="s">
        <v>214</v>
      </c>
      <c r="E111" s="43"/>
      <c r="F111" s="230" t="s">
        <v>12651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214</v>
      </c>
      <c r="AU111" s="20" t="s">
        <v>80</v>
      </c>
    </row>
    <row r="112" s="14" customFormat="1">
      <c r="A112" s="14"/>
      <c r="B112" s="245"/>
      <c r="C112" s="246"/>
      <c r="D112" s="236" t="s">
        <v>216</v>
      </c>
      <c r="E112" s="247" t="s">
        <v>19</v>
      </c>
      <c r="F112" s="248" t="s">
        <v>12652</v>
      </c>
      <c r="G112" s="246"/>
      <c r="H112" s="249">
        <v>8.3000000000000007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216</v>
      </c>
      <c r="AU112" s="255" t="s">
        <v>80</v>
      </c>
      <c r="AV112" s="14" t="s">
        <v>80</v>
      </c>
      <c r="AW112" s="14" t="s">
        <v>218</v>
      </c>
      <c r="AX112" s="14" t="s">
        <v>71</v>
      </c>
      <c r="AY112" s="255" t="s">
        <v>205</v>
      </c>
    </row>
    <row r="113" s="2" customFormat="1" ht="37.8" customHeight="1">
      <c r="A113" s="41"/>
      <c r="B113" s="42"/>
      <c r="C113" s="216" t="s">
        <v>269</v>
      </c>
      <c r="D113" s="216" t="s">
        <v>207</v>
      </c>
      <c r="E113" s="217" t="s">
        <v>12653</v>
      </c>
      <c r="F113" s="218" t="s">
        <v>12654</v>
      </c>
      <c r="G113" s="219" t="s">
        <v>327</v>
      </c>
      <c r="H113" s="220">
        <v>90.439999999999998</v>
      </c>
      <c r="I113" s="221"/>
      <c r="J113" s="222">
        <f>ROUND(I113*H113,2)</f>
        <v>0</v>
      </c>
      <c r="K113" s="218" t="s">
        <v>211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0.040000000000000001</v>
      </c>
      <c r="T113" s="226">
        <f>S113*H113</f>
        <v>3.6175999999999999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212</v>
      </c>
      <c r="AT113" s="227" t="s">
        <v>207</v>
      </c>
      <c r="AU113" s="227" t="s">
        <v>80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212</v>
      </c>
      <c r="BM113" s="227" t="s">
        <v>12655</v>
      </c>
    </row>
    <row r="114" s="2" customFormat="1">
      <c r="A114" s="41"/>
      <c r="B114" s="42"/>
      <c r="C114" s="43"/>
      <c r="D114" s="229" t="s">
        <v>214</v>
      </c>
      <c r="E114" s="43"/>
      <c r="F114" s="230" t="s">
        <v>12656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214</v>
      </c>
      <c r="AU114" s="20" t="s">
        <v>80</v>
      </c>
    </row>
    <row r="115" s="14" customFormat="1">
      <c r="A115" s="14"/>
      <c r="B115" s="245"/>
      <c r="C115" s="246"/>
      <c r="D115" s="236" t="s">
        <v>216</v>
      </c>
      <c r="E115" s="247" t="s">
        <v>19</v>
      </c>
      <c r="F115" s="248" t="s">
        <v>12657</v>
      </c>
      <c r="G115" s="246"/>
      <c r="H115" s="249">
        <v>90.439999999999998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216</v>
      </c>
      <c r="AU115" s="255" t="s">
        <v>80</v>
      </c>
      <c r="AV115" s="14" t="s">
        <v>80</v>
      </c>
      <c r="AW115" s="14" t="s">
        <v>218</v>
      </c>
      <c r="AX115" s="14" t="s">
        <v>71</v>
      </c>
      <c r="AY115" s="255" t="s">
        <v>205</v>
      </c>
    </row>
    <row r="116" s="2" customFormat="1" ht="33" customHeight="1">
      <c r="A116" s="41"/>
      <c r="B116" s="42"/>
      <c r="C116" s="216" t="s">
        <v>276</v>
      </c>
      <c r="D116" s="216" t="s">
        <v>207</v>
      </c>
      <c r="E116" s="217" t="s">
        <v>12658</v>
      </c>
      <c r="F116" s="218" t="s">
        <v>12659</v>
      </c>
      <c r="G116" s="219" t="s">
        <v>210</v>
      </c>
      <c r="H116" s="220">
        <v>158.27500000000001</v>
      </c>
      <c r="I116" s="221"/>
      <c r="J116" s="222">
        <f>ROUND(I116*H116,2)</f>
        <v>0</v>
      </c>
      <c r="K116" s="218" t="s">
        <v>211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212</v>
      </c>
      <c r="AT116" s="227" t="s">
        <v>207</v>
      </c>
      <c r="AU116" s="227" t="s">
        <v>80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212</v>
      </c>
      <c r="BM116" s="227" t="s">
        <v>12660</v>
      </c>
    </row>
    <row r="117" s="2" customFormat="1">
      <c r="A117" s="41"/>
      <c r="B117" s="42"/>
      <c r="C117" s="43"/>
      <c r="D117" s="229" t="s">
        <v>214</v>
      </c>
      <c r="E117" s="43"/>
      <c r="F117" s="230" t="s">
        <v>12661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214</v>
      </c>
      <c r="AU117" s="20" t="s">
        <v>80</v>
      </c>
    </row>
    <row r="118" s="14" customFormat="1">
      <c r="A118" s="14"/>
      <c r="B118" s="245"/>
      <c r="C118" s="246"/>
      <c r="D118" s="236" t="s">
        <v>216</v>
      </c>
      <c r="E118" s="247" t="s">
        <v>19</v>
      </c>
      <c r="F118" s="248" t="s">
        <v>12662</v>
      </c>
      <c r="G118" s="246"/>
      <c r="H118" s="249">
        <v>10.302750000000001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216</v>
      </c>
      <c r="AU118" s="255" t="s">
        <v>80</v>
      </c>
      <c r="AV118" s="14" t="s">
        <v>80</v>
      </c>
      <c r="AW118" s="14" t="s">
        <v>218</v>
      </c>
      <c r="AX118" s="14" t="s">
        <v>71</v>
      </c>
      <c r="AY118" s="255" t="s">
        <v>205</v>
      </c>
    </row>
    <row r="119" s="14" customFormat="1">
      <c r="A119" s="14"/>
      <c r="B119" s="245"/>
      <c r="C119" s="246"/>
      <c r="D119" s="236" t="s">
        <v>216</v>
      </c>
      <c r="E119" s="247" t="s">
        <v>19</v>
      </c>
      <c r="F119" s="248" t="s">
        <v>12663</v>
      </c>
      <c r="G119" s="246"/>
      <c r="H119" s="249">
        <v>147.97200000000001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216</v>
      </c>
      <c r="AU119" s="255" t="s">
        <v>80</v>
      </c>
      <c r="AV119" s="14" t="s">
        <v>80</v>
      </c>
      <c r="AW119" s="14" t="s">
        <v>218</v>
      </c>
      <c r="AX119" s="14" t="s">
        <v>71</v>
      </c>
      <c r="AY119" s="255" t="s">
        <v>205</v>
      </c>
    </row>
    <row r="120" s="2" customFormat="1" ht="16.5" customHeight="1">
      <c r="A120" s="41"/>
      <c r="B120" s="42"/>
      <c r="C120" s="216" t="s">
        <v>283</v>
      </c>
      <c r="D120" s="216" t="s">
        <v>207</v>
      </c>
      <c r="E120" s="217" t="s">
        <v>12664</v>
      </c>
      <c r="F120" s="218" t="s">
        <v>12665</v>
      </c>
      <c r="G120" s="219" t="s">
        <v>19</v>
      </c>
      <c r="H120" s="220">
        <v>8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0.80000000000000004</v>
      </c>
      <c r="T120" s="226">
        <f>S120*H120</f>
        <v>6.4000000000000004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212</v>
      </c>
      <c r="AT120" s="227" t="s">
        <v>207</v>
      </c>
      <c r="AU120" s="227" t="s">
        <v>80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212</v>
      </c>
      <c r="BM120" s="227" t="s">
        <v>12666</v>
      </c>
    </row>
    <row r="121" s="14" customFormat="1">
      <c r="A121" s="14"/>
      <c r="B121" s="245"/>
      <c r="C121" s="246"/>
      <c r="D121" s="236" t="s">
        <v>216</v>
      </c>
      <c r="E121" s="247" t="s">
        <v>19</v>
      </c>
      <c r="F121" s="248" t="s">
        <v>12667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216</v>
      </c>
      <c r="AU121" s="255" t="s">
        <v>80</v>
      </c>
      <c r="AV121" s="14" t="s">
        <v>80</v>
      </c>
      <c r="AW121" s="14" t="s">
        <v>218</v>
      </c>
      <c r="AX121" s="14" t="s">
        <v>71</v>
      </c>
      <c r="AY121" s="255" t="s">
        <v>205</v>
      </c>
    </row>
    <row r="122" s="2" customFormat="1" ht="37.8" customHeight="1">
      <c r="A122" s="41"/>
      <c r="B122" s="42"/>
      <c r="C122" s="216" t="s">
        <v>289</v>
      </c>
      <c r="D122" s="216" t="s">
        <v>207</v>
      </c>
      <c r="E122" s="217" t="s">
        <v>12668</v>
      </c>
      <c r="F122" s="218" t="s">
        <v>12669</v>
      </c>
      <c r="G122" s="219" t="s">
        <v>210</v>
      </c>
      <c r="H122" s="220">
        <v>2.73</v>
      </c>
      <c r="I122" s="221"/>
      <c r="J122" s="222">
        <f>ROUND(I122*H122,2)</f>
        <v>0</v>
      </c>
      <c r="K122" s="218" t="s">
        <v>211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212</v>
      </c>
      <c r="AT122" s="227" t="s">
        <v>207</v>
      </c>
      <c r="AU122" s="227" t="s">
        <v>80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212</v>
      </c>
      <c r="BM122" s="227" t="s">
        <v>12670</v>
      </c>
    </row>
    <row r="123" s="2" customFormat="1">
      <c r="A123" s="41"/>
      <c r="B123" s="42"/>
      <c r="C123" s="43"/>
      <c r="D123" s="229" t="s">
        <v>214</v>
      </c>
      <c r="E123" s="43"/>
      <c r="F123" s="230" t="s">
        <v>12671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214</v>
      </c>
      <c r="AU123" s="20" t="s">
        <v>80</v>
      </c>
    </row>
    <row r="124" s="14" customFormat="1">
      <c r="A124" s="14"/>
      <c r="B124" s="245"/>
      <c r="C124" s="246"/>
      <c r="D124" s="236" t="s">
        <v>216</v>
      </c>
      <c r="E124" s="247" t="s">
        <v>19</v>
      </c>
      <c r="F124" s="248" t="s">
        <v>12672</v>
      </c>
      <c r="G124" s="246"/>
      <c r="H124" s="249">
        <v>2.73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216</v>
      </c>
      <c r="AU124" s="255" t="s">
        <v>80</v>
      </c>
      <c r="AV124" s="14" t="s">
        <v>80</v>
      </c>
      <c r="AW124" s="14" t="s">
        <v>218</v>
      </c>
      <c r="AX124" s="14" t="s">
        <v>71</v>
      </c>
      <c r="AY124" s="255" t="s">
        <v>205</v>
      </c>
    </row>
    <row r="125" s="2" customFormat="1" ht="55.5" customHeight="1">
      <c r="A125" s="41"/>
      <c r="B125" s="42"/>
      <c r="C125" s="216" t="s">
        <v>296</v>
      </c>
      <c r="D125" s="216" t="s">
        <v>207</v>
      </c>
      <c r="E125" s="217" t="s">
        <v>244</v>
      </c>
      <c r="F125" s="218" t="s">
        <v>245</v>
      </c>
      <c r="G125" s="219" t="s">
        <v>210</v>
      </c>
      <c r="H125" s="220">
        <v>15.864000000000001</v>
      </c>
      <c r="I125" s="221"/>
      <c r="J125" s="222">
        <f>ROUND(I125*H125,2)</f>
        <v>0</v>
      </c>
      <c r="K125" s="218" t="s">
        <v>211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212</v>
      </c>
      <c r="AT125" s="227" t="s">
        <v>207</v>
      </c>
      <c r="AU125" s="227" t="s">
        <v>80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212</v>
      </c>
      <c r="BM125" s="227" t="s">
        <v>12673</v>
      </c>
    </row>
    <row r="126" s="2" customFormat="1">
      <c r="A126" s="41"/>
      <c r="B126" s="42"/>
      <c r="C126" s="43"/>
      <c r="D126" s="229" t="s">
        <v>214</v>
      </c>
      <c r="E126" s="43"/>
      <c r="F126" s="230" t="s">
        <v>247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214</v>
      </c>
      <c r="AU126" s="20" t="s">
        <v>80</v>
      </c>
    </row>
    <row r="127" s="14" customFormat="1">
      <c r="A127" s="14"/>
      <c r="B127" s="245"/>
      <c r="C127" s="246"/>
      <c r="D127" s="236" t="s">
        <v>216</v>
      </c>
      <c r="E127" s="247" t="s">
        <v>19</v>
      </c>
      <c r="F127" s="248" t="s">
        <v>12674</v>
      </c>
      <c r="G127" s="246"/>
      <c r="H127" s="249">
        <v>15.863999999999999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216</v>
      </c>
      <c r="AU127" s="255" t="s">
        <v>80</v>
      </c>
      <c r="AV127" s="14" t="s">
        <v>80</v>
      </c>
      <c r="AW127" s="14" t="s">
        <v>218</v>
      </c>
      <c r="AX127" s="14" t="s">
        <v>71</v>
      </c>
      <c r="AY127" s="255" t="s">
        <v>205</v>
      </c>
    </row>
    <row r="128" s="2" customFormat="1" ht="62.7" customHeight="1">
      <c r="A128" s="41"/>
      <c r="B128" s="42"/>
      <c r="C128" s="216" t="s">
        <v>8</v>
      </c>
      <c r="D128" s="216" t="s">
        <v>207</v>
      </c>
      <c r="E128" s="217" t="s">
        <v>250</v>
      </c>
      <c r="F128" s="218" t="s">
        <v>251</v>
      </c>
      <c r="G128" s="219" t="s">
        <v>210</v>
      </c>
      <c r="H128" s="220">
        <v>31.728000000000002</v>
      </c>
      <c r="I128" s="221"/>
      <c r="J128" s="222">
        <f>ROUND(I128*H128,2)</f>
        <v>0</v>
      </c>
      <c r="K128" s="218" t="s">
        <v>211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212</v>
      </c>
      <c r="AT128" s="227" t="s">
        <v>207</v>
      </c>
      <c r="AU128" s="227" t="s">
        <v>80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212</v>
      </c>
      <c r="BM128" s="227" t="s">
        <v>12675</v>
      </c>
    </row>
    <row r="129" s="2" customFormat="1">
      <c r="A129" s="41"/>
      <c r="B129" s="42"/>
      <c r="C129" s="43"/>
      <c r="D129" s="229" t="s">
        <v>214</v>
      </c>
      <c r="E129" s="43"/>
      <c r="F129" s="230" t="s">
        <v>253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214</v>
      </c>
      <c r="AU129" s="20" t="s">
        <v>80</v>
      </c>
    </row>
    <row r="130" s="14" customFormat="1">
      <c r="A130" s="14"/>
      <c r="B130" s="245"/>
      <c r="C130" s="246"/>
      <c r="D130" s="236" t="s">
        <v>216</v>
      </c>
      <c r="E130" s="247" t="s">
        <v>19</v>
      </c>
      <c r="F130" s="248" t="s">
        <v>12676</v>
      </c>
      <c r="G130" s="246"/>
      <c r="H130" s="249">
        <v>15.864000000000001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216</v>
      </c>
      <c r="AU130" s="255" t="s">
        <v>80</v>
      </c>
      <c r="AV130" s="14" t="s">
        <v>80</v>
      </c>
      <c r="AW130" s="14" t="s">
        <v>218</v>
      </c>
      <c r="AX130" s="14" t="s">
        <v>71</v>
      </c>
      <c r="AY130" s="255" t="s">
        <v>205</v>
      </c>
    </row>
    <row r="131" s="14" customFormat="1">
      <c r="A131" s="14"/>
      <c r="B131" s="245"/>
      <c r="C131" s="246"/>
      <c r="D131" s="236" t="s">
        <v>216</v>
      </c>
      <c r="E131" s="246"/>
      <c r="F131" s="248" t="s">
        <v>12677</v>
      </c>
      <c r="G131" s="246"/>
      <c r="H131" s="249">
        <v>31.728000000000002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216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205</v>
      </c>
    </row>
    <row r="132" s="2" customFormat="1" ht="55.5" customHeight="1">
      <c r="A132" s="41"/>
      <c r="B132" s="42"/>
      <c r="C132" s="216" t="s">
        <v>312</v>
      </c>
      <c r="D132" s="216" t="s">
        <v>207</v>
      </c>
      <c r="E132" s="217" t="s">
        <v>12678</v>
      </c>
      <c r="F132" s="218" t="s">
        <v>12679</v>
      </c>
      <c r="G132" s="219" t="s">
        <v>306</v>
      </c>
      <c r="H132" s="220">
        <v>103.64</v>
      </c>
      <c r="I132" s="221"/>
      <c r="J132" s="222">
        <f>ROUND(I132*H132,2)</f>
        <v>0</v>
      </c>
      <c r="K132" s="218" t="s">
        <v>211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212</v>
      </c>
      <c r="AT132" s="227" t="s">
        <v>207</v>
      </c>
      <c r="AU132" s="227" t="s">
        <v>80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212</v>
      </c>
      <c r="BM132" s="227" t="s">
        <v>12680</v>
      </c>
    </row>
    <row r="133" s="2" customFormat="1">
      <c r="A133" s="41"/>
      <c r="B133" s="42"/>
      <c r="C133" s="43"/>
      <c r="D133" s="229" t="s">
        <v>214</v>
      </c>
      <c r="E133" s="43"/>
      <c r="F133" s="230" t="s">
        <v>12681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214</v>
      </c>
      <c r="AU133" s="20" t="s">
        <v>80</v>
      </c>
    </row>
    <row r="134" s="14" customFormat="1">
      <c r="A134" s="14"/>
      <c r="B134" s="245"/>
      <c r="C134" s="246"/>
      <c r="D134" s="236" t="s">
        <v>216</v>
      </c>
      <c r="E134" s="247" t="s">
        <v>19</v>
      </c>
      <c r="F134" s="248" t="s">
        <v>12682</v>
      </c>
      <c r="G134" s="246"/>
      <c r="H134" s="249">
        <v>103.64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216</v>
      </c>
      <c r="AU134" s="255" t="s">
        <v>80</v>
      </c>
      <c r="AV134" s="14" t="s">
        <v>80</v>
      </c>
      <c r="AW134" s="14" t="s">
        <v>218</v>
      </c>
      <c r="AX134" s="14" t="s">
        <v>71</v>
      </c>
      <c r="AY134" s="255" t="s">
        <v>205</v>
      </c>
    </row>
    <row r="135" s="2" customFormat="1" ht="37.8" customHeight="1">
      <c r="A135" s="41"/>
      <c r="B135" s="42"/>
      <c r="C135" s="216" t="s">
        <v>318</v>
      </c>
      <c r="D135" s="216" t="s">
        <v>207</v>
      </c>
      <c r="E135" s="217" t="s">
        <v>12683</v>
      </c>
      <c r="F135" s="218" t="s">
        <v>12684</v>
      </c>
      <c r="G135" s="219" t="s">
        <v>306</v>
      </c>
      <c r="H135" s="220">
        <v>103.64</v>
      </c>
      <c r="I135" s="221"/>
      <c r="J135" s="222">
        <f>ROUND(I135*H135,2)</f>
        <v>0</v>
      </c>
      <c r="K135" s="218" t="s">
        <v>211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212</v>
      </c>
      <c r="AT135" s="227" t="s">
        <v>207</v>
      </c>
      <c r="AU135" s="227" t="s">
        <v>80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212</v>
      </c>
      <c r="BM135" s="227" t="s">
        <v>12685</v>
      </c>
    </row>
    <row r="136" s="2" customFormat="1">
      <c r="A136" s="41"/>
      <c r="B136" s="42"/>
      <c r="C136" s="43"/>
      <c r="D136" s="229" t="s">
        <v>214</v>
      </c>
      <c r="E136" s="43"/>
      <c r="F136" s="230" t="s">
        <v>12686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214</v>
      </c>
      <c r="AU136" s="20" t="s">
        <v>80</v>
      </c>
    </row>
    <row r="137" s="14" customFormat="1">
      <c r="A137" s="14"/>
      <c r="B137" s="245"/>
      <c r="C137" s="246"/>
      <c r="D137" s="236" t="s">
        <v>216</v>
      </c>
      <c r="E137" s="247" t="s">
        <v>19</v>
      </c>
      <c r="F137" s="248" t="s">
        <v>12682</v>
      </c>
      <c r="G137" s="246"/>
      <c r="H137" s="249">
        <v>103.64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216</v>
      </c>
      <c r="AU137" s="255" t="s">
        <v>80</v>
      </c>
      <c r="AV137" s="14" t="s">
        <v>80</v>
      </c>
      <c r="AW137" s="14" t="s">
        <v>218</v>
      </c>
      <c r="AX137" s="14" t="s">
        <v>71</v>
      </c>
      <c r="AY137" s="255" t="s">
        <v>205</v>
      </c>
    </row>
    <row r="138" s="2" customFormat="1" ht="16.5" customHeight="1">
      <c r="A138" s="41"/>
      <c r="B138" s="42"/>
      <c r="C138" s="278" t="s">
        <v>324</v>
      </c>
      <c r="D138" s="278" t="s">
        <v>319</v>
      </c>
      <c r="E138" s="279" t="s">
        <v>12687</v>
      </c>
      <c r="F138" s="280" t="s">
        <v>12688</v>
      </c>
      <c r="G138" s="281" t="s">
        <v>279</v>
      </c>
      <c r="H138" s="282">
        <v>15.545999999999999</v>
      </c>
      <c r="I138" s="283"/>
      <c r="J138" s="284">
        <f>ROUND(I138*H138,2)</f>
        <v>0</v>
      </c>
      <c r="K138" s="280" t="s">
        <v>211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1</v>
      </c>
      <c r="R138" s="225">
        <f>Q138*H138</f>
        <v>15.545999999999999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276</v>
      </c>
      <c r="AT138" s="227" t="s">
        <v>319</v>
      </c>
      <c r="AU138" s="227" t="s">
        <v>80</v>
      </c>
      <c r="AY138" s="20" t="s">
        <v>205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212</v>
      </c>
      <c r="BM138" s="227" t="s">
        <v>12689</v>
      </c>
    </row>
    <row r="139" s="14" customFormat="1">
      <c r="A139" s="14"/>
      <c r="B139" s="245"/>
      <c r="C139" s="246"/>
      <c r="D139" s="236" t="s">
        <v>216</v>
      </c>
      <c r="E139" s="246"/>
      <c r="F139" s="248" t="s">
        <v>12690</v>
      </c>
      <c r="G139" s="246"/>
      <c r="H139" s="249">
        <v>15.545999999999999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216</v>
      </c>
      <c r="AU139" s="255" t="s">
        <v>80</v>
      </c>
      <c r="AV139" s="14" t="s">
        <v>80</v>
      </c>
      <c r="AW139" s="14" t="s">
        <v>4</v>
      </c>
      <c r="AX139" s="14" t="s">
        <v>78</v>
      </c>
      <c r="AY139" s="255" t="s">
        <v>205</v>
      </c>
    </row>
    <row r="140" s="2" customFormat="1" ht="37.8" customHeight="1">
      <c r="A140" s="41"/>
      <c r="B140" s="42"/>
      <c r="C140" s="216" t="s">
        <v>331</v>
      </c>
      <c r="D140" s="216" t="s">
        <v>207</v>
      </c>
      <c r="E140" s="217" t="s">
        <v>12691</v>
      </c>
      <c r="F140" s="218" t="s">
        <v>12692</v>
      </c>
      <c r="G140" s="219" t="s">
        <v>306</v>
      </c>
      <c r="H140" s="220">
        <v>103.64</v>
      </c>
      <c r="I140" s="221"/>
      <c r="J140" s="222">
        <f>ROUND(I140*H140,2)</f>
        <v>0</v>
      </c>
      <c r="K140" s="218" t="s">
        <v>211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212</v>
      </c>
      <c r="AT140" s="227" t="s">
        <v>207</v>
      </c>
      <c r="AU140" s="227" t="s">
        <v>80</v>
      </c>
      <c r="AY140" s="20" t="s">
        <v>205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212</v>
      </c>
      <c r="BM140" s="227" t="s">
        <v>12693</v>
      </c>
    </row>
    <row r="141" s="2" customFormat="1">
      <c r="A141" s="41"/>
      <c r="B141" s="42"/>
      <c r="C141" s="43"/>
      <c r="D141" s="229" t="s">
        <v>214</v>
      </c>
      <c r="E141" s="43"/>
      <c r="F141" s="230" t="s">
        <v>12694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214</v>
      </c>
      <c r="AU141" s="20" t="s">
        <v>80</v>
      </c>
    </row>
    <row r="142" s="2" customFormat="1" ht="16.5" customHeight="1">
      <c r="A142" s="41"/>
      <c r="B142" s="42"/>
      <c r="C142" s="278" t="s">
        <v>337</v>
      </c>
      <c r="D142" s="278" t="s">
        <v>319</v>
      </c>
      <c r="E142" s="279" t="s">
        <v>12695</v>
      </c>
      <c r="F142" s="280" t="s">
        <v>12696</v>
      </c>
      <c r="G142" s="281" t="s">
        <v>5896</v>
      </c>
      <c r="H142" s="282">
        <v>2.073</v>
      </c>
      <c r="I142" s="283"/>
      <c r="J142" s="284">
        <f>ROUND(I142*H142,2)</f>
        <v>0</v>
      </c>
      <c r="K142" s="280" t="s">
        <v>211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0.001</v>
      </c>
      <c r="R142" s="225">
        <f>Q142*H142</f>
        <v>0.0020730000000000002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276</v>
      </c>
      <c r="AT142" s="227" t="s">
        <v>319</v>
      </c>
      <c r="AU142" s="227" t="s">
        <v>80</v>
      </c>
      <c r="AY142" s="20" t="s">
        <v>205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212</v>
      </c>
      <c r="BM142" s="227" t="s">
        <v>12697</v>
      </c>
    </row>
    <row r="143" s="14" customFormat="1">
      <c r="A143" s="14"/>
      <c r="B143" s="245"/>
      <c r="C143" s="246"/>
      <c r="D143" s="236" t="s">
        <v>216</v>
      </c>
      <c r="E143" s="246"/>
      <c r="F143" s="248" t="s">
        <v>12698</v>
      </c>
      <c r="G143" s="246"/>
      <c r="H143" s="249">
        <v>2.073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216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205</v>
      </c>
    </row>
    <row r="144" s="2" customFormat="1" ht="44.25" customHeight="1">
      <c r="A144" s="41"/>
      <c r="B144" s="42"/>
      <c r="C144" s="216" t="s">
        <v>342</v>
      </c>
      <c r="D144" s="216" t="s">
        <v>207</v>
      </c>
      <c r="E144" s="217" t="s">
        <v>12699</v>
      </c>
      <c r="F144" s="218" t="s">
        <v>12700</v>
      </c>
      <c r="G144" s="219" t="s">
        <v>448</v>
      </c>
      <c r="H144" s="220">
        <v>1</v>
      </c>
      <c r="I144" s="221"/>
      <c r="J144" s="222">
        <f>ROUND(I144*H144,2)</f>
        <v>0</v>
      </c>
      <c r="K144" s="218" t="s">
        <v>211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212</v>
      </c>
      <c r="AT144" s="227" t="s">
        <v>207</v>
      </c>
      <c r="AU144" s="227" t="s">
        <v>80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212</v>
      </c>
      <c r="BM144" s="227" t="s">
        <v>12701</v>
      </c>
    </row>
    <row r="145" s="2" customFormat="1">
      <c r="A145" s="41"/>
      <c r="B145" s="42"/>
      <c r="C145" s="43"/>
      <c r="D145" s="229" t="s">
        <v>214</v>
      </c>
      <c r="E145" s="43"/>
      <c r="F145" s="230" t="s">
        <v>12702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214</v>
      </c>
      <c r="AU145" s="20" t="s">
        <v>80</v>
      </c>
    </row>
    <row r="146" s="14" customFormat="1">
      <c r="A146" s="14"/>
      <c r="B146" s="245"/>
      <c r="C146" s="246"/>
      <c r="D146" s="236" t="s">
        <v>216</v>
      </c>
      <c r="E146" s="247" t="s">
        <v>19</v>
      </c>
      <c r="F146" s="248" t="s">
        <v>12703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216</v>
      </c>
      <c r="AU146" s="255" t="s">
        <v>80</v>
      </c>
      <c r="AV146" s="14" t="s">
        <v>80</v>
      </c>
      <c r="AW146" s="14" t="s">
        <v>218</v>
      </c>
      <c r="AX146" s="14" t="s">
        <v>71</v>
      </c>
      <c r="AY146" s="255" t="s">
        <v>205</v>
      </c>
    </row>
    <row r="147" s="2" customFormat="1" ht="44.25" customHeight="1">
      <c r="A147" s="41"/>
      <c r="B147" s="42"/>
      <c r="C147" s="216" t="s">
        <v>351</v>
      </c>
      <c r="D147" s="216" t="s">
        <v>207</v>
      </c>
      <c r="E147" s="217" t="s">
        <v>12704</v>
      </c>
      <c r="F147" s="218" t="s">
        <v>12705</v>
      </c>
      <c r="G147" s="219" t="s">
        <v>448</v>
      </c>
      <c r="H147" s="220">
        <v>1</v>
      </c>
      <c r="I147" s="221"/>
      <c r="J147" s="222">
        <f>ROUND(I147*H147,2)</f>
        <v>0</v>
      </c>
      <c r="K147" s="218" t="s">
        <v>211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212</v>
      </c>
      <c r="AT147" s="227" t="s">
        <v>207</v>
      </c>
      <c r="AU147" s="227" t="s">
        <v>80</v>
      </c>
      <c r="AY147" s="20" t="s">
        <v>205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212</v>
      </c>
      <c r="BM147" s="227" t="s">
        <v>12706</v>
      </c>
    </row>
    <row r="148" s="2" customFormat="1">
      <c r="A148" s="41"/>
      <c r="B148" s="42"/>
      <c r="C148" s="43"/>
      <c r="D148" s="229" t="s">
        <v>214</v>
      </c>
      <c r="E148" s="43"/>
      <c r="F148" s="230" t="s">
        <v>12707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214</v>
      </c>
      <c r="AU148" s="20" t="s">
        <v>80</v>
      </c>
    </row>
    <row r="149" s="14" customFormat="1">
      <c r="A149" s="14"/>
      <c r="B149" s="245"/>
      <c r="C149" s="246"/>
      <c r="D149" s="236" t="s">
        <v>216</v>
      </c>
      <c r="E149" s="247" t="s">
        <v>19</v>
      </c>
      <c r="F149" s="248" t="s">
        <v>12708</v>
      </c>
      <c r="G149" s="246"/>
      <c r="H149" s="249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216</v>
      </c>
      <c r="AU149" s="255" t="s">
        <v>80</v>
      </c>
      <c r="AV149" s="14" t="s">
        <v>80</v>
      </c>
      <c r="AW149" s="14" t="s">
        <v>218</v>
      </c>
      <c r="AX149" s="14" t="s">
        <v>71</v>
      </c>
      <c r="AY149" s="255" t="s">
        <v>205</v>
      </c>
    </row>
    <row r="150" s="2" customFormat="1" ht="16.5" customHeight="1">
      <c r="A150" s="41"/>
      <c r="B150" s="42"/>
      <c r="C150" s="278" t="s">
        <v>357</v>
      </c>
      <c r="D150" s="278" t="s">
        <v>319</v>
      </c>
      <c r="E150" s="279" t="s">
        <v>12709</v>
      </c>
      <c r="F150" s="280" t="s">
        <v>12710</v>
      </c>
      <c r="G150" s="281" t="s">
        <v>210</v>
      </c>
      <c r="H150" s="282">
        <v>1.3999999999999999</v>
      </c>
      <c r="I150" s="283"/>
      <c r="J150" s="284">
        <f>ROUND(I150*H150,2)</f>
        <v>0</v>
      </c>
      <c r="K150" s="280" t="s">
        <v>211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0.22</v>
      </c>
      <c r="R150" s="225">
        <f>Q150*H150</f>
        <v>0.308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276</v>
      </c>
      <c r="AT150" s="227" t="s">
        <v>319</v>
      </c>
      <c r="AU150" s="227" t="s">
        <v>80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212</v>
      </c>
      <c r="BM150" s="227" t="s">
        <v>12711</v>
      </c>
    </row>
    <row r="151" s="2" customFormat="1" ht="37.8" customHeight="1">
      <c r="A151" s="41"/>
      <c r="B151" s="42"/>
      <c r="C151" s="216" t="s">
        <v>7</v>
      </c>
      <c r="D151" s="216" t="s">
        <v>207</v>
      </c>
      <c r="E151" s="217" t="s">
        <v>12712</v>
      </c>
      <c r="F151" s="218" t="s">
        <v>12713</v>
      </c>
      <c r="G151" s="219" t="s">
        <v>448</v>
      </c>
      <c r="H151" s="220">
        <v>1</v>
      </c>
      <c r="I151" s="221"/>
      <c r="J151" s="222">
        <f>ROUND(I151*H151,2)</f>
        <v>0</v>
      </c>
      <c r="K151" s="218" t="s">
        <v>211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212</v>
      </c>
      <c r="AT151" s="227" t="s">
        <v>207</v>
      </c>
      <c r="AU151" s="227" t="s">
        <v>80</v>
      </c>
      <c r="AY151" s="20" t="s">
        <v>205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212</v>
      </c>
      <c r="BM151" s="227" t="s">
        <v>12714</v>
      </c>
    </row>
    <row r="152" s="2" customFormat="1">
      <c r="A152" s="41"/>
      <c r="B152" s="42"/>
      <c r="C152" s="43"/>
      <c r="D152" s="229" t="s">
        <v>214</v>
      </c>
      <c r="E152" s="43"/>
      <c r="F152" s="230" t="s">
        <v>12715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214</v>
      </c>
      <c r="AU152" s="20" t="s">
        <v>80</v>
      </c>
    </row>
    <row r="153" s="2" customFormat="1" ht="16.5" customHeight="1">
      <c r="A153" s="41"/>
      <c r="B153" s="42"/>
      <c r="C153" s="278" t="s">
        <v>370</v>
      </c>
      <c r="D153" s="278" t="s">
        <v>319</v>
      </c>
      <c r="E153" s="279" t="s">
        <v>12716</v>
      </c>
      <c r="F153" s="280" t="s">
        <v>12717</v>
      </c>
      <c r="G153" s="281" t="s">
        <v>448</v>
      </c>
      <c r="H153" s="282">
        <v>1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0.14999999999999999</v>
      </c>
      <c r="R153" s="225">
        <f>Q153*H153</f>
        <v>0.14999999999999999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276</v>
      </c>
      <c r="AT153" s="227" t="s">
        <v>319</v>
      </c>
      <c r="AU153" s="227" t="s">
        <v>80</v>
      </c>
      <c r="AY153" s="20" t="s">
        <v>205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212</v>
      </c>
      <c r="BM153" s="227" t="s">
        <v>12718</v>
      </c>
    </row>
    <row r="154" s="2" customFormat="1" ht="37.8" customHeight="1">
      <c r="A154" s="41"/>
      <c r="B154" s="42"/>
      <c r="C154" s="216" t="s">
        <v>377</v>
      </c>
      <c r="D154" s="216" t="s">
        <v>207</v>
      </c>
      <c r="E154" s="217" t="s">
        <v>12719</v>
      </c>
      <c r="F154" s="218" t="s">
        <v>12720</v>
      </c>
      <c r="G154" s="219" t="s">
        <v>448</v>
      </c>
      <c r="H154" s="220">
        <v>1</v>
      </c>
      <c r="I154" s="221"/>
      <c r="J154" s="222">
        <f>ROUND(I154*H154,2)</f>
        <v>0</v>
      </c>
      <c r="K154" s="218" t="s">
        <v>211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212</v>
      </c>
      <c r="AT154" s="227" t="s">
        <v>207</v>
      </c>
      <c r="AU154" s="227" t="s">
        <v>80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212</v>
      </c>
      <c r="BM154" s="227" t="s">
        <v>12721</v>
      </c>
    </row>
    <row r="155" s="2" customFormat="1">
      <c r="A155" s="41"/>
      <c r="B155" s="42"/>
      <c r="C155" s="43"/>
      <c r="D155" s="229" t="s">
        <v>214</v>
      </c>
      <c r="E155" s="43"/>
      <c r="F155" s="230" t="s">
        <v>12722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214</v>
      </c>
      <c r="AU155" s="20" t="s">
        <v>80</v>
      </c>
    </row>
    <row r="156" s="2" customFormat="1" ht="16.5" customHeight="1">
      <c r="A156" s="41"/>
      <c r="B156" s="42"/>
      <c r="C156" s="278" t="s">
        <v>383</v>
      </c>
      <c r="D156" s="278" t="s">
        <v>319</v>
      </c>
      <c r="E156" s="279" t="s">
        <v>12723</v>
      </c>
      <c r="F156" s="280" t="s">
        <v>12724</v>
      </c>
      <c r="G156" s="281" t="s">
        <v>448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0.14999999999999999</v>
      </c>
      <c r="R156" s="225">
        <f>Q156*H156</f>
        <v>0.14999999999999999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276</v>
      </c>
      <c r="AT156" s="227" t="s">
        <v>319</v>
      </c>
      <c r="AU156" s="227" t="s">
        <v>80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212</v>
      </c>
      <c r="BM156" s="227" t="s">
        <v>12725</v>
      </c>
    </row>
    <row r="157" s="2" customFormat="1" ht="24.15" customHeight="1">
      <c r="A157" s="41"/>
      <c r="B157" s="42"/>
      <c r="C157" s="216" t="s">
        <v>388</v>
      </c>
      <c r="D157" s="216" t="s">
        <v>207</v>
      </c>
      <c r="E157" s="217" t="s">
        <v>12726</v>
      </c>
      <c r="F157" s="218" t="s">
        <v>12727</v>
      </c>
      <c r="G157" s="219" t="s">
        <v>448</v>
      </c>
      <c r="H157" s="220">
        <v>1</v>
      </c>
      <c r="I157" s="221"/>
      <c r="J157" s="222">
        <f>ROUND(I157*H157,2)</f>
        <v>0</v>
      </c>
      <c r="K157" s="218" t="s">
        <v>211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5.0000000000000002E-05</v>
      </c>
      <c r="R157" s="225">
        <f>Q157*H157</f>
        <v>5.0000000000000002E-05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212</v>
      </c>
      <c r="AT157" s="227" t="s">
        <v>207</v>
      </c>
      <c r="AU157" s="227" t="s">
        <v>80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212</v>
      </c>
      <c r="BM157" s="227" t="s">
        <v>12728</v>
      </c>
    </row>
    <row r="158" s="2" customFormat="1">
      <c r="A158" s="41"/>
      <c r="B158" s="42"/>
      <c r="C158" s="43"/>
      <c r="D158" s="229" t="s">
        <v>214</v>
      </c>
      <c r="E158" s="43"/>
      <c r="F158" s="230" t="s">
        <v>12729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214</v>
      </c>
      <c r="AU158" s="20" t="s">
        <v>80</v>
      </c>
    </row>
    <row r="159" s="2" customFormat="1" ht="21.75" customHeight="1">
      <c r="A159" s="41"/>
      <c r="B159" s="42"/>
      <c r="C159" s="278" t="s">
        <v>395</v>
      </c>
      <c r="D159" s="278" t="s">
        <v>319</v>
      </c>
      <c r="E159" s="279" t="s">
        <v>12730</v>
      </c>
      <c r="F159" s="280" t="s">
        <v>12731</v>
      </c>
      <c r="G159" s="281" t="s">
        <v>448</v>
      </c>
      <c r="H159" s="282">
        <v>3</v>
      </c>
      <c r="I159" s="283"/>
      <c r="J159" s="284">
        <f>ROUND(I159*H159,2)</f>
        <v>0</v>
      </c>
      <c r="K159" s="280" t="s">
        <v>211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0.0035400000000000002</v>
      </c>
      <c r="R159" s="225">
        <f>Q159*H159</f>
        <v>0.010620000000000001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276</v>
      </c>
      <c r="AT159" s="227" t="s">
        <v>319</v>
      </c>
      <c r="AU159" s="227" t="s">
        <v>80</v>
      </c>
      <c r="AY159" s="20" t="s">
        <v>205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212</v>
      </c>
      <c r="BM159" s="227" t="s">
        <v>12732</v>
      </c>
    </row>
    <row r="160" s="14" customFormat="1">
      <c r="A160" s="14"/>
      <c r="B160" s="245"/>
      <c r="C160" s="246"/>
      <c r="D160" s="236" t="s">
        <v>216</v>
      </c>
      <c r="E160" s="246"/>
      <c r="F160" s="248" t="s">
        <v>12733</v>
      </c>
      <c r="G160" s="246"/>
      <c r="H160" s="249">
        <v>3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216</v>
      </c>
      <c r="AU160" s="255" t="s">
        <v>80</v>
      </c>
      <c r="AV160" s="14" t="s">
        <v>80</v>
      </c>
      <c r="AW160" s="14" t="s">
        <v>4</v>
      </c>
      <c r="AX160" s="14" t="s">
        <v>78</v>
      </c>
      <c r="AY160" s="255" t="s">
        <v>205</v>
      </c>
    </row>
    <row r="161" s="2" customFormat="1" ht="21.75" customHeight="1">
      <c r="A161" s="41"/>
      <c r="B161" s="42"/>
      <c r="C161" s="278" t="s">
        <v>403</v>
      </c>
      <c r="D161" s="278" t="s">
        <v>319</v>
      </c>
      <c r="E161" s="279" t="s">
        <v>12734</v>
      </c>
      <c r="F161" s="280" t="s">
        <v>12735</v>
      </c>
      <c r="G161" s="281" t="s">
        <v>448</v>
      </c>
      <c r="H161" s="282">
        <v>3</v>
      </c>
      <c r="I161" s="283"/>
      <c r="J161" s="284">
        <f>ROUND(I161*H161,2)</f>
        <v>0</v>
      </c>
      <c r="K161" s="280" t="s">
        <v>211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0.0047200000000000002</v>
      </c>
      <c r="R161" s="225">
        <f>Q161*H161</f>
        <v>0.014160000000000001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276</v>
      </c>
      <c r="AT161" s="227" t="s">
        <v>319</v>
      </c>
      <c r="AU161" s="227" t="s">
        <v>80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212</v>
      </c>
      <c r="BM161" s="227" t="s">
        <v>12736</v>
      </c>
    </row>
    <row r="162" s="2" customFormat="1" ht="33" customHeight="1">
      <c r="A162" s="41"/>
      <c r="B162" s="42"/>
      <c r="C162" s="216" t="s">
        <v>409</v>
      </c>
      <c r="D162" s="216" t="s">
        <v>207</v>
      </c>
      <c r="E162" s="217" t="s">
        <v>12737</v>
      </c>
      <c r="F162" s="218" t="s">
        <v>12738</v>
      </c>
      <c r="G162" s="219" t="s">
        <v>448</v>
      </c>
      <c r="H162" s="220">
        <v>2</v>
      </c>
      <c r="I162" s="221"/>
      <c r="J162" s="222">
        <f>ROUND(I162*H162,2)</f>
        <v>0</v>
      </c>
      <c r="K162" s="218" t="s">
        <v>211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212</v>
      </c>
      <c r="AT162" s="227" t="s">
        <v>207</v>
      </c>
      <c r="AU162" s="227" t="s">
        <v>80</v>
      </c>
      <c r="AY162" s="20" t="s">
        <v>205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212</v>
      </c>
      <c r="BM162" s="227" t="s">
        <v>12739</v>
      </c>
    </row>
    <row r="163" s="2" customFormat="1">
      <c r="A163" s="41"/>
      <c r="B163" s="42"/>
      <c r="C163" s="43"/>
      <c r="D163" s="229" t="s">
        <v>214</v>
      </c>
      <c r="E163" s="43"/>
      <c r="F163" s="230" t="s">
        <v>12740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214</v>
      </c>
      <c r="AU163" s="20" t="s">
        <v>80</v>
      </c>
    </row>
    <row r="164" s="2" customFormat="1" ht="16.5" customHeight="1">
      <c r="A164" s="41"/>
      <c r="B164" s="42"/>
      <c r="C164" s="278" t="s">
        <v>415</v>
      </c>
      <c r="D164" s="278" t="s">
        <v>319</v>
      </c>
      <c r="E164" s="279" t="s">
        <v>12687</v>
      </c>
      <c r="F164" s="280" t="s">
        <v>12688</v>
      </c>
      <c r="G164" s="281" t="s">
        <v>279</v>
      </c>
      <c r="H164" s="282">
        <v>0.01</v>
      </c>
      <c r="I164" s="283"/>
      <c r="J164" s="284">
        <f>ROUND(I164*H164,2)</f>
        <v>0</v>
      </c>
      <c r="K164" s="280" t="s">
        <v>211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1</v>
      </c>
      <c r="R164" s="225">
        <f>Q164*H164</f>
        <v>0.01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276</v>
      </c>
      <c r="AT164" s="227" t="s">
        <v>319</v>
      </c>
      <c r="AU164" s="227" t="s">
        <v>80</v>
      </c>
      <c r="AY164" s="20" t="s">
        <v>205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212</v>
      </c>
      <c r="BM164" s="227" t="s">
        <v>12741</v>
      </c>
    </row>
    <row r="165" s="14" customFormat="1">
      <c r="A165" s="14"/>
      <c r="B165" s="245"/>
      <c r="C165" s="246"/>
      <c r="D165" s="236" t="s">
        <v>216</v>
      </c>
      <c r="E165" s="246"/>
      <c r="F165" s="248" t="s">
        <v>12742</v>
      </c>
      <c r="G165" s="246"/>
      <c r="H165" s="249">
        <v>0.01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216</v>
      </c>
      <c r="AU165" s="255" t="s">
        <v>80</v>
      </c>
      <c r="AV165" s="14" t="s">
        <v>80</v>
      </c>
      <c r="AW165" s="14" t="s">
        <v>4</v>
      </c>
      <c r="AX165" s="14" t="s">
        <v>78</v>
      </c>
      <c r="AY165" s="255" t="s">
        <v>205</v>
      </c>
    </row>
    <row r="166" s="2" customFormat="1" ht="49.05" customHeight="1">
      <c r="A166" s="41"/>
      <c r="B166" s="42"/>
      <c r="C166" s="216" t="s">
        <v>421</v>
      </c>
      <c r="D166" s="216" t="s">
        <v>207</v>
      </c>
      <c r="E166" s="217" t="s">
        <v>12743</v>
      </c>
      <c r="F166" s="218" t="s">
        <v>12744</v>
      </c>
      <c r="G166" s="219" t="s">
        <v>306</v>
      </c>
      <c r="H166" s="220">
        <v>103.64</v>
      </c>
      <c r="I166" s="221"/>
      <c r="J166" s="222">
        <f>ROUND(I166*H166,2)</f>
        <v>0</v>
      </c>
      <c r="K166" s="218" t="s">
        <v>211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212</v>
      </c>
      <c r="AT166" s="227" t="s">
        <v>207</v>
      </c>
      <c r="AU166" s="227" t="s">
        <v>80</v>
      </c>
      <c r="AY166" s="20" t="s">
        <v>205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212</v>
      </c>
      <c r="BM166" s="227" t="s">
        <v>12745</v>
      </c>
    </row>
    <row r="167" s="2" customFormat="1">
      <c r="A167" s="41"/>
      <c r="B167" s="42"/>
      <c r="C167" s="43"/>
      <c r="D167" s="229" t="s">
        <v>214</v>
      </c>
      <c r="E167" s="43"/>
      <c r="F167" s="230" t="s">
        <v>12746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214</v>
      </c>
      <c r="AU167" s="20" t="s">
        <v>80</v>
      </c>
    </row>
    <row r="168" s="12" customFormat="1" ht="22.8" customHeight="1">
      <c r="A168" s="12"/>
      <c r="B168" s="200"/>
      <c r="C168" s="201"/>
      <c r="D168" s="202" t="s">
        <v>70</v>
      </c>
      <c r="E168" s="214" t="s">
        <v>80</v>
      </c>
      <c r="F168" s="214" t="s">
        <v>311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SUM(P169:P171)</f>
        <v>0</v>
      </c>
      <c r="Q168" s="208"/>
      <c r="R168" s="209">
        <f>SUM(R169:R171)</f>
        <v>7.0702846199999998</v>
      </c>
      <c r="S168" s="208"/>
      <c r="T168" s="21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78</v>
      </c>
      <c r="AT168" s="212" t="s">
        <v>70</v>
      </c>
      <c r="AU168" s="212" t="s">
        <v>78</v>
      </c>
      <c r="AY168" s="211" t="s">
        <v>205</v>
      </c>
      <c r="BK168" s="213">
        <f>SUM(BK169:BK171)</f>
        <v>0</v>
      </c>
    </row>
    <row r="169" s="2" customFormat="1" ht="24.15" customHeight="1">
      <c r="A169" s="41"/>
      <c r="B169" s="42"/>
      <c r="C169" s="216" t="s">
        <v>427</v>
      </c>
      <c r="D169" s="216" t="s">
        <v>207</v>
      </c>
      <c r="E169" s="217" t="s">
        <v>428</v>
      </c>
      <c r="F169" s="218" t="s">
        <v>429</v>
      </c>
      <c r="G169" s="219" t="s">
        <v>210</v>
      </c>
      <c r="H169" s="220">
        <v>2.8260000000000001</v>
      </c>
      <c r="I169" s="221"/>
      <c r="J169" s="222">
        <f>ROUND(I169*H169,2)</f>
        <v>0</v>
      </c>
      <c r="K169" s="218" t="s">
        <v>211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2.5018699999999998</v>
      </c>
      <c r="R169" s="225">
        <f>Q169*H169</f>
        <v>7.0702846199999998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212</v>
      </c>
      <c r="AT169" s="227" t="s">
        <v>207</v>
      </c>
      <c r="AU169" s="227" t="s">
        <v>80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212</v>
      </c>
      <c r="BM169" s="227" t="s">
        <v>12747</v>
      </c>
    </row>
    <row r="170" s="2" customFormat="1">
      <c r="A170" s="41"/>
      <c r="B170" s="42"/>
      <c r="C170" s="43"/>
      <c r="D170" s="229" t="s">
        <v>214</v>
      </c>
      <c r="E170" s="43"/>
      <c r="F170" s="230" t="s">
        <v>431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214</v>
      </c>
      <c r="AU170" s="20" t="s">
        <v>80</v>
      </c>
    </row>
    <row r="171" s="14" customFormat="1">
      <c r="A171" s="14"/>
      <c r="B171" s="245"/>
      <c r="C171" s="246"/>
      <c r="D171" s="236" t="s">
        <v>216</v>
      </c>
      <c r="E171" s="247" t="s">
        <v>19</v>
      </c>
      <c r="F171" s="248" t="s">
        <v>12748</v>
      </c>
      <c r="G171" s="246"/>
      <c r="H171" s="249">
        <v>2.8255499999999998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216</v>
      </c>
      <c r="AU171" s="255" t="s">
        <v>80</v>
      </c>
      <c r="AV171" s="14" t="s">
        <v>80</v>
      </c>
      <c r="AW171" s="14" t="s">
        <v>218</v>
      </c>
      <c r="AX171" s="14" t="s">
        <v>71</v>
      </c>
      <c r="AY171" s="255" t="s">
        <v>205</v>
      </c>
    </row>
    <row r="172" s="12" customFormat="1" ht="22.8" customHeight="1">
      <c r="A172" s="12"/>
      <c r="B172" s="200"/>
      <c r="C172" s="201"/>
      <c r="D172" s="202" t="s">
        <v>70</v>
      </c>
      <c r="E172" s="214" t="s">
        <v>255</v>
      </c>
      <c r="F172" s="214" t="s">
        <v>1129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SUM(P173:P196)</f>
        <v>0</v>
      </c>
      <c r="Q172" s="208"/>
      <c r="R172" s="209">
        <f>SUM(R173:R196)</f>
        <v>174.10535840999998</v>
      </c>
      <c r="S172" s="208"/>
      <c r="T172" s="210">
        <f>SUM(T173:T196)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78</v>
      </c>
      <c r="AY172" s="211" t="s">
        <v>205</v>
      </c>
      <c r="BK172" s="213">
        <f>SUM(BK173:BK196)</f>
        <v>0</v>
      </c>
    </row>
    <row r="173" s="2" customFormat="1" ht="37.8" customHeight="1">
      <c r="A173" s="41"/>
      <c r="B173" s="42"/>
      <c r="C173" s="216" t="s">
        <v>433</v>
      </c>
      <c r="D173" s="216" t="s">
        <v>207</v>
      </c>
      <c r="E173" s="217" t="s">
        <v>12749</v>
      </c>
      <c r="F173" s="218" t="s">
        <v>12750</v>
      </c>
      <c r="G173" s="219" t="s">
        <v>306</v>
      </c>
      <c r="H173" s="220">
        <v>96.879999999999995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212</v>
      </c>
      <c r="AT173" s="227" t="s">
        <v>207</v>
      </c>
      <c r="AU173" s="227" t="s">
        <v>80</v>
      </c>
      <c r="AY173" s="20" t="s">
        <v>205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212</v>
      </c>
      <c r="BM173" s="227" t="s">
        <v>12751</v>
      </c>
    </row>
    <row r="174" s="14" customFormat="1">
      <c r="A174" s="14"/>
      <c r="B174" s="245"/>
      <c r="C174" s="246"/>
      <c r="D174" s="236" t="s">
        <v>216</v>
      </c>
      <c r="E174" s="247" t="s">
        <v>19</v>
      </c>
      <c r="F174" s="248" t="s">
        <v>12752</v>
      </c>
      <c r="G174" s="246"/>
      <c r="H174" s="249">
        <v>96.879999999999995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216</v>
      </c>
      <c r="AU174" s="255" t="s">
        <v>80</v>
      </c>
      <c r="AV174" s="14" t="s">
        <v>80</v>
      </c>
      <c r="AW174" s="14" t="s">
        <v>218</v>
      </c>
      <c r="AX174" s="14" t="s">
        <v>71</v>
      </c>
      <c r="AY174" s="255" t="s">
        <v>205</v>
      </c>
    </row>
    <row r="175" s="2" customFormat="1" ht="33" customHeight="1">
      <c r="A175" s="41"/>
      <c r="B175" s="42"/>
      <c r="C175" s="216" t="s">
        <v>440</v>
      </c>
      <c r="D175" s="216" t="s">
        <v>207</v>
      </c>
      <c r="E175" s="217" t="s">
        <v>12753</v>
      </c>
      <c r="F175" s="218" t="s">
        <v>12754</v>
      </c>
      <c r="G175" s="219" t="s">
        <v>306</v>
      </c>
      <c r="H175" s="220">
        <v>281.57299999999998</v>
      </c>
      <c r="I175" s="221"/>
      <c r="J175" s="222">
        <f>ROUND(I175*H175,2)</f>
        <v>0</v>
      </c>
      <c r="K175" s="218" t="s">
        <v>211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212</v>
      </c>
      <c r="AT175" s="227" t="s">
        <v>207</v>
      </c>
      <c r="AU175" s="227" t="s">
        <v>80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212</v>
      </c>
      <c r="BM175" s="227" t="s">
        <v>12755</v>
      </c>
    </row>
    <row r="176" s="2" customFormat="1">
      <c r="A176" s="41"/>
      <c r="B176" s="42"/>
      <c r="C176" s="43"/>
      <c r="D176" s="229" t="s">
        <v>214</v>
      </c>
      <c r="E176" s="43"/>
      <c r="F176" s="230" t="s">
        <v>12756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214</v>
      </c>
      <c r="AU176" s="20" t="s">
        <v>80</v>
      </c>
    </row>
    <row r="177" s="14" customFormat="1">
      <c r="A177" s="14"/>
      <c r="B177" s="245"/>
      <c r="C177" s="246"/>
      <c r="D177" s="236" t="s">
        <v>216</v>
      </c>
      <c r="E177" s="247" t="s">
        <v>19</v>
      </c>
      <c r="F177" s="248" t="s">
        <v>12757</v>
      </c>
      <c r="G177" s="246"/>
      <c r="H177" s="249">
        <v>389.60000000000002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216</v>
      </c>
      <c r="AU177" s="255" t="s">
        <v>80</v>
      </c>
      <c r="AV177" s="14" t="s">
        <v>80</v>
      </c>
      <c r="AW177" s="14" t="s">
        <v>218</v>
      </c>
      <c r="AX177" s="14" t="s">
        <v>71</v>
      </c>
      <c r="AY177" s="255" t="s">
        <v>205</v>
      </c>
    </row>
    <row r="178" s="14" customFormat="1">
      <c r="A178" s="14"/>
      <c r="B178" s="245"/>
      <c r="C178" s="246"/>
      <c r="D178" s="236" t="s">
        <v>216</v>
      </c>
      <c r="E178" s="247" t="s">
        <v>19</v>
      </c>
      <c r="F178" s="248" t="s">
        <v>12758</v>
      </c>
      <c r="G178" s="246"/>
      <c r="H178" s="249">
        <v>-11.147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216</v>
      </c>
      <c r="AU178" s="255" t="s">
        <v>80</v>
      </c>
      <c r="AV178" s="14" t="s">
        <v>80</v>
      </c>
      <c r="AW178" s="14" t="s">
        <v>218</v>
      </c>
      <c r="AX178" s="14" t="s">
        <v>71</v>
      </c>
      <c r="AY178" s="255" t="s">
        <v>205</v>
      </c>
    </row>
    <row r="179" s="14" customFormat="1">
      <c r="A179" s="14"/>
      <c r="B179" s="245"/>
      <c r="C179" s="246"/>
      <c r="D179" s="236" t="s">
        <v>216</v>
      </c>
      <c r="E179" s="247" t="s">
        <v>19</v>
      </c>
      <c r="F179" s="248" t="s">
        <v>12759</v>
      </c>
      <c r="G179" s="246"/>
      <c r="H179" s="249">
        <v>-96.879999999999995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216</v>
      </c>
      <c r="AU179" s="255" t="s">
        <v>80</v>
      </c>
      <c r="AV179" s="14" t="s">
        <v>80</v>
      </c>
      <c r="AW179" s="14" t="s">
        <v>218</v>
      </c>
      <c r="AX179" s="14" t="s">
        <v>71</v>
      </c>
      <c r="AY179" s="255" t="s">
        <v>205</v>
      </c>
    </row>
    <row r="180" s="2" customFormat="1" ht="55.5" customHeight="1">
      <c r="A180" s="41"/>
      <c r="B180" s="42"/>
      <c r="C180" s="216" t="s">
        <v>445</v>
      </c>
      <c r="D180" s="216" t="s">
        <v>207</v>
      </c>
      <c r="E180" s="217" t="s">
        <v>1136</v>
      </c>
      <c r="F180" s="218" t="s">
        <v>1137</v>
      </c>
      <c r="G180" s="219" t="s">
        <v>306</v>
      </c>
      <c r="H180" s="220">
        <v>342.33300000000003</v>
      </c>
      <c r="I180" s="221"/>
      <c r="J180" s="222">
        <f>ROUND(I180*H180,2)</f>
        <v>0</v>
      </c>
      <c r="K180" s="218" t="s">
        <v>211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0.1002</v>
      </c>
      <c r="R180" s="225">
        <f>Q180*H180</f>
        <v>34.301766600000001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212</v>
      </c>
      <c r="AT180" s="227" t="s">
        <v>207</v>
      </c>
      <c r="AU180" s="227" t="s">
        <v>80</v>
      </c>
      <c r="AY180" s="20" t="s">
        <v>205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212</v>
      </c>
      <c r="BM180" s="227" t="s">
        <v>12760</v>
      </c>
    </row>
    <row r="181" s="2" customFormat="1">
      <c r="A181" s="41"/>
      <c r="B181" s="42"/>
      <c r="C181" s="43"/>
      <c r="D181" s="229" t="s">
        <v>214</v>
      </c>
      <c r="E181" s="43"/>
      <c r="F181" s="230" t="s">
        <v>1139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214</v>
      </c>
      <c r="AU181" s="20" t="s">
        <v>80</v>
      </c>
    </row>
    <row r="182" s="14" customFormat="1">
      <c r="A182" s="14"/>
      <c r="B182" s="245"/>
      <c r="C182" s="246"/>
      <c r="D182" s="236" t="s">
        <v>216</v>
      </c>
      <c r="E182" s="247" t="s">
        <v>19</v>
      </c>
      <c r="F182" s="248" t="s">
        <v>12761</v>
      </c>
      <c r="G182" s="246"/>
      <c r="H182" s="249">
        <v>245.45299999999998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216</v>
      </c>
      <c r="AU182" s="255" t="s">
        <v>80</v>
      </c>
      <c r="AV182" s="14" t="s">
        <v>80</v>
      </c>
      <c r="AW182" s="14" t="s">
        <v>218</v>
      </c>
      <c r="AX182" s="14" t="s">
        <v>71</v>
      </c>
      <c r="AY182" s="255" t="s">
        <v>205</v>
      </c>
    </row>
    <row r="183" s="14" customFormat="1">
      <c r="A183" s="14"/>
      <c r="B183" s="245"/>
      <c r="C183" s="246"/>
      <c r="D183" s="236" t="s">
        <v>216</v>
      </c>
      <c r="E183" s="247" t="s">
        <v>19</v>
      </c>
      <c r="F183" s="248" t="s">
        <v>12762</v>
      </c>
      <c r="G183" s="246"/>
      <c r="H183" s="249">
        <v>96.879999999999995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216</v>
      </c>
      <c r="AU183" s="255" t="s">
        <v>80</v>
      </c>
      <c r="AV183" s="14" t="s">
        <v>80</v>
      </c>
      <c r="AW183" s="14" t="s">
        <v>218</v>
      </c>
      <c r="AX183" s="14" t="s">
        <v>71</v>
      </c>
      <c r="AY183" s="255" t="s">
        <v>205</v>
      </c>
    </row>
    <row r="184" s="2" customFormat="1" ht="16.5" customHeight="1">
      <c r="A184" s="41"/>
      <c r="B184" s="42"/>
      <c r="C184" s="278" t="s">
        <v>454</v>
      </c>
      <c r="D184" s="278" t="s">
        <v>319</v>
      </c>
      <c r="E184" s="279" t="s">
        <v>1142</v>
      </c>
      <c r="F184" s="280" t="s">
        <v>1143</v>
      </c>
      <c r="G184" s="281" t="s">
        <v>279</v>
      </c>
      <c r="H184" s="282">
        <v>105.438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1</v>
      </c>
      <c r="R184" s="225">
        <f>Q184*H184</f>
        <v>105.438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276</v>
      </c>
      <c r="AT184" s="227" t="s">
        <v>319</v>
      </c>
      <c r="AU184" s="227" t="s">
        <v>80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212</v>
      </c>
      <c r="BM184" s="227" t="s">
        <v>12763</v>
      </c>
    </row>
    <row r="185" s="2" customFormat="1">
      <c r="A185" s="41"/>
      <c r="B185" s="42"/>
      <c r="C185" s="43"/>
      <c r="D185" s="236" t="s">
        <v>1145</v>
      </c>
      <c r="E185" s="43"/>
      <c r="F185" s="288" t="s">
        <v>1146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1145</v>
      </c>
      <c r="AU185" s="20" t="s">
        <v>80</v>
      </c>
    </row>
    <row r="186" s="14" customFormat="1">
      <c r="A186" s="14"/>
      <c r="B186" s="245"/>
      <c r="C186" s="246"/>
      <c r="D186" s="236" t="s">
        <v>216</v>
      </c>
      <c r="E186" s="247" t="s">
        <v>19</v>
      </c>
      <c r="F186" s="248" t="s">
        <v>12764</v>
      </c>
      <c r="G186" s="246"/>
      <c r="H186" s="249">
        <v>68.726839999999982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216</v>
      </c>
      <c r="AU186" s="255" t="s">
        <v>80</v>
      </c>
      <c r="AV186" s="14" t="s">
        <v>80</v>
      </c>
      <c r="AW186" s="14" t="s">
        <v>218</v>
      </c>
      <c r="AX186" s="14" t="s">
        <v>71</v>
      </c>
      <c r="AY186" s="255" t="s">
        <v>205</v>
      </c>
    </row>
    <row r="187" s="14" customFormat="1">
      <c r="A187" s="14"/>
      <c r="B187" s="245"/>
      <c r="C187" s="246"/>
      <c r="D187" s="236" t="s">
        <v>216</v>
      </c>
      <c r="E187" s="247" t="s">
        <v>19</v>
      </c>
      <c r="F187" s="248" t="s">
        <v>12765</v>
      </c>
      <c r="G187" s="246"/>
      <c r="H187" s="249">
        <v>27.1264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216</v>
      </c>
      <c r="AU187" s="255" t="s">
        <v>80</v>
      </c>
      <c r="AV187" s="14" t="s">
        <v>80</v>
      </c>
      <c r="AW187" s="14" t="s">
        <v>218</v>
      </c>
      <c r="AX187" s="14" t="s">
        <v>71</v>
      </c>
      <c r="AY187" s="255" t="s">
        <v>205</v>
      </c>
    </row>
    <row r="188" s="14" customFormat="1">
      <c r="A188" s="14"/>
      <c r="B188" s="245"/>
      <c r="C188" s="246"/>
      <c r="D188" s="236" t="s">
        <v>216</v>
      </c>
      <c r="E188" s="246"/>
      <c r="F188" s="248" t="s">
        <v>12766</v>
      </c>
      <c r="G188" s="246"/>
      <c r="H188" s="249">
        <v>105.438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216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205</v>
      </c>
    </row>
    <row r="189" s="2" customFormat="1" ht="66.75" customHeight="1">
      <c r="A189" s="41"/>
      <c r="B189" s="42"/>
      <c r="C189" s="216" t="s">
        <v>460</v>
      </c>
      <c r="D189" s="216" t="s">
        <v>207</v>
      </c>
      <c r="E189" s="217" t="s">
        <v>12767</v>
      </c>
      <c r="F189" s="218" t="s">
        <v>12768</v>
      </c>
      <c r="G189" s="219" t="s">
        <v>306</v>
      </c>
      <c r="H189" s="220">
        <v>36.119999999999997</v>
      </c>
      <c r="I189" s="221"/>
      <c r="J189" s="222">
        <f>ROUND(I189*H189,2)</f>
        <v>0</v>
      </c>
      <c r="K189" s="218" t="s">
        <v>211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0.10100000000000001</v>
      </c>
      <c r="R189" s="225">
        <f>Q189*H189</f>
        <v>3.64812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212</v>
      </c>
      <c r="AT189" s="227" t="s">
        <v>207</v>
      </c>
      <c r="AU189" s="227" t="s">
        <v>80</v>
      </c>
      <c r="AY189" s="20" t="s">
        <v>205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212</v>
      </c>
      <c r="BM189" s="227" t="s">
        <v>12769</v>
      </c>
    </row>
    <row r="190" s="2" customFormat="1">
      <c r="A190" s="41"/>
      <c r="B190" s="42"/>
      <c r="C190" s="43"/>
      <c r="D190" s="229" t="s">
        <v>214</v>
      </c>
      <c r="E190" s="43"/>
      <c r="F190" s="230" t="s">
        <v>12770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214</v>
      </c>
      <c r="AU190" s="20" t="s">
        <v>80</v>
      </c>
    </row>
    <row r="191" s="14" customFormat="1">
      <c r="A191" s="14"/>
      <c r="B191" s="245"/>
      <c r="C191" s="246"/>
      <c r="D191" s="236" t="s">
        <v>216</v>
      </c>
      <c r="E191" s="247" t="s">
        <v>19</v>
      </c>
      <c r="F191" s="248" t="s">
        <v>12771</v>
      </c>
      <c r="G191" s="246"/>
      <c r="H191" s="249">
        <v>36.119999999999997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216</v>
      </c>
      <c r="AU191" s="255" t="s">
        <v>80</v>
      </c>
      <c r="AV191" s="14" t="s">
        <v>80</v>
      </c>
      <c r="AW191" s="14" t="s">
        <v>218</v>
      </c>
      <c r="AX191" s="14" t="s">
        <v>71</v>
      </c>
      <c r="AY191" s="255" t="s">
        <v>205</v>
      </c>
    </row>
    <row r="192" s="2" customFormat="1" ht="21.75" customHeight="1">
      <c r="A192" s="41"/>
      <c r="B192" s="42"/>
      <c r="C192" s="278" t="s">
        <v>473</v>
      </c>
      <c r="D192" s="278" t="s">
        <v>319</v>
      </c>
      <c r="E192" s="279" t="s">
        <v>12772</v>
      </c>
      <c r="F192" s="280" t="s">
        <v>12773</v>
      </c>
      <c r="G192" s="281" t="s">
        <v>306</v>
      </c>
      <c r="H192" s="282">
        <v>39.731999999999999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0.28000000000000003</v>
      </c>
      <c r="R192" s="225">
        <f>Q192*H192</f>
        <v>11.124960000000002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276</v>
      </c>
      <c r="AT192" s="227" t="s">
        <v>319</v>
      </c>
      <c r="AU192" s="227" t="s">
        <v>80</v>
      </c>
      <c r="AY192" s="20" t="s">
        <v>205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212</v>
      </c>
      <c r="BM192" s="227" t="s">
        <v>12774</v>
      </c>
    </row>
    <row r="193" s="14" customFormat="1">
      <c r="A193" s="14"/>
      <c r="B193" s="245"/>
      <c r="C193" s="246"/>
      <c r="D193" s="236" t="s">
        <v>216</v>
      </c>
      <c r="E193" s="246"/>
      <c r="F193" s="248" t="s">
        <v>12775</v>
      </c>
      <c r="G193" s="246"/>
      <c r="H193" s="249">
        <v>39.731999999999999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216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205</v>
      </c>
    </row>
    <row r="194" s="2" customFormat="1" ht="37.8" customHeight="1">
      <c r="A194" s="41"/>
      <c r="B194" s="42"/>
      <c r="C194" s="216" t="s">
        <v>491</v>
      </c>
      <c r="D194" s="216" t="s">
        <v>207</v>
      </c>
      <c r="E194" s="217" t="s">
        <v>12776</v>
      </c>
      <c r="F194" s="218" t="s">
        <v>12777</v>
      </c>
      <c r="G194" s="219" t="s">
        <v>306</v>
      </c>
      <c r="H194" s="220">
        <v>378.45299999999997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0.051769999999999997</v>
      </c>
      <c r="R194" s="225">
        <f>Q194*H194</f>
        <v>19.592511809999998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212</v>
      </c>
      <c r="AT194" s="227" t="s">
        <v>207</v>
      </c>
      <c r="AU194" s="227" t="s">
        <v>80</v>
      </c>
      <c r="AY194" s="20" t="s">
        <v>205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212</v>
      </c>
      <c r="BM194" s="227" t="s">
        <v>12778</v>
      </c>
    </row>
    <row r="195" s="14" customFormat="1">
      <c r="A195" s="14"/>
      <c r="B195" s="245"/>
      <c r="C195" s="246"/>
      <c r="D195" s="236" t="s">
        <v>216</v>
      </c>
      <c r="E195" s="247" t="s">
        <v>19</v>
      </c>
      <c r="F195" s="248" t="s">
        <v>12779</v>
      </c>
      <c r="G195" s="246"/>
      <c r="H195" s="249">
        <v>281.57299999999998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216</v>
      </c>
      <c r="AU195" s="255" t="s">
        <v>80</v>
      </c>
      <c r="AV195" s="14" t="s">
        <v>80</v>
      </c>
      <c r="AW195" s="14" t="s">
        <v>218</v>
      </c>
      <c r="AX195" s="14" t="s">
        <v>71</v>
      </c>
      <c r="AY195" s="255" t="s">
        <v>205</v>
      </c>
    </row>
    <row r="196" s="14" customFormat="1">
      <c r="A196" s="14"/>
      <c r="B196" s="245"/>
      <c r="C196" s="246"/>
      <c r="D196" s="236" t="s">
        <v>216</v>
      </c>
      <c r="E196" s="247" t="s">
        <v>19</v>
      </c>
      <c r="F196" s="248" t="s">
        <v>12762</v>
      </c>
      <c r="G196" s="246"/>
      <c r="H196" s="249">
        <v>96.879999999999995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216</v>
      </c>
      <c r="AU196" s="255" t="s">
        <v>80</v>
      </c>
      <c r="AV196" s="14" t="s">
        <v>80</v>
      </c>
      <c r="AW196" s="14" t="s">
        <v>218</v>
      </c>
      <c r="AX196" s="14" t="s">
        <v>71</v>
      </c>
      <c r="AY196" s="255" t="s">
        <v>205</v>
      </c>
    </row>
    <row r="197" s="12" customFormat="1" ht="22.8" customHeight="1">
      <c r="A197" s="12"/>
      <c r="B197" s="200"/>
      <c r="C197" s="201"/>
      <c r="D197" s="202" t="s">
        <v>70</v>
      </c>
      <c r="E197" s="214" t="s">
        <v>283</v>
      </c>
      <c r="F197" s="214" t="s">
        <v>7145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SUM(P198:P201)</f>
        <v>0</v>
      </c>
      <c r="Q197" s="208"/>
      <c r="R197" s="209">
        <f>SUM(R198:R201)</f>
        <v>0.25259999999999999</v>
      </c>
      <c r="S197" s="208"/>
      <c r="T197" s="210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78</v>
      </c>
      <c r="AT197" s="212" t="s">
        <v>70</v>
      </c>
      <c r="AU197" s="212" t="s">
        <v>78</v>
      </c>
      <c r="AY197" s="211" t="s">
        <v>205</v>
      </c>
      <c r="BK197" s="213">
        <f>SUM(BK198:BK201)</f>
        <v>0</v>
      </c>
    </row>
    <row r="198" s="2" customFormat="1" ht="24.15" customHeight="1">
      <c r="A198" s="41"/>
      <c r="B198" s="42"/>
      <c r="C198" s="216" t="s">
        <v>499</v>
      </c>
      <c r="D198" s="216" t="s">
        <v>207</v>
      </c>
      <c r="E198" s="217" t="s">
        <v>12780</v>
      </c>
      <c r="F198" s="218" t="s">
        <v>12781</v>
      </c>
      <c r="G198" s="219" t="s">
        <v>2268</v>
      </c>
      <c r="H198" s="220">
        <v>1</v>
      </c>
      <c r="I198" s="221"/>
      <c r="J198" s="222">
        <f>ROUND(I198*H198,2)</f>
        <v>0</v>
      </c>
      <c r="K198" s="218" t="s">
        <v>19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0.25</v>
      </c>
      <c r="R198" s="225">
        <f>Q198*H198</f>
        <v>0.25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212</v>
      </c>
      <c r="AT198" s="227" t="s">
        <v>207</v>
      </c>
      <c r="AU198" s="227" t="s">
        <v>80</v>
      </c>
      <c r="AY198" s="20" t="s">
        <v>205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212</v>
      </c>
      <c r="BM198" s="227" t="s">
        <v>12782</v>
      </c>
    </row>
    <row r="199" s="2" customFormat="1" ht="37.8" customHeight="1">
      <c r="A199" s="41"/>
      <c r="B199" s="42"/>
      <c r="C199" s="216" t="s">
        <v>506</v>
      </c>
      <c r="D199" s="216" t="s">
        <v>207</v>
      </c>
      <c r="E199" s="217" t="s">
        <v>12783</v>
      </c>
      <c r="F199" s="218" t="s">
        <v>12784</v>
      </c>
      <c r="G199" s="219" t="s">
        <v>448</v>
      </c>
      <c r="H199" s="220">
        <v>130</v>
      </c>
      <c r="I199" s="221"/>
      <c r="J199" s="222">
        <f>ROUND(I199*H199,2)</f>
        <v>0</v>
      </c>
      <c r="K199" s="218" t="s">
        <v>211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2.0000000000000002E-05</v>
      </c>
      <c r="R199" s="225">
        <f>Q199*H199</f>
        <v>0.0026000000000000003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212</v>
      </c>
      <c r="AT199" s="227" t="s">
        <v>207</v>
      </c>
      <c r="AU199" s="227" t="s">
        <v>80</v>
      </c>
      <c r="AY199" s="20" t="s">
        <v>205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212</v>
      </c>
      <c r="BM199" s="227" t="s">
        <v>12785</v>
      </c>
    </row>
    <row r="200" s="2" customFormat="1">
      <c r="A200" s="41"/>
      <c r="B200" s="42"/>
      <c r="C200" s="43"/>
      <c r="D200" s="229" t="s">
        <v>214</v>
      </c>
      <c r="E200" s="43"/>
      <c r="F200" s="230" t="s">
        <v>12786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214</v>
      </c>
      <c r="AU200" s="20" t="s">
        <v>80</v>
      </c>
    </row>
    <row r="201" s="14" customFormat="1">
      <c r="A201" s="14"/>
      <c r="B201" s="245"/>
      <c r="C201" s="246"/>
      <c r="D201" s="236" t="s">
        <v>216</v>
      </c>
      <c r="E201" s="247" t="s">
        <v>19</v>
      </c>
      <c r="F201" s="248" t="s">
        <v>12787</v>
      </c>
      <c r="G201" s="246"/>
      <c r="H201" s="249">
        <v>130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216</v>
      </c>
      <c r="AU201" s="255" t="s">
        <v>80</v>
      </c>
      <c r="AV201" s="14" t="s">
        <v>80</v>
      </c>
      <c r="AW201" s="14" t="s">
        <v>218</v>
      </c>
      <c r="AX201" s="14" t="s">
        <v>71</v>
      </c>
      <c r="AY201" s="255" t="s">
        <v>205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3166</v>
      </c>
      <c r="F202" s="214" t="s">
        <v>3167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SUM(P203:P219)</f>
        <v>0</v>
      </c>
      <c r="Q202" s="208"/>
      <c r="R202" s="209">
        <f>SUM(R203:R219)</f>
        <v>0</v>
      </c>
      <c r="S202" s="208"/>
      <c r="T202" s="210">
        <f>SUM(T203:T219)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78</v>
      </c>
      <c r="AT202" s="212" t="s">
        <v>70</v>
      </c>
      <c r="AU202" s="212" t="s">
        <v>78</v>
      </c>
      <c r="AY202" s="211" t="s">
        <v>205</v>
      </c>
      <c r="BK202" s="213">
        <f>SUM(BK203:BK219)</f>
        <v>0</v>
      </c>
    </row>
    <row r="203" s="2" customFormat="1" ht="37.8" customHeight="1">
      <c r="A203" s="41"/>
      <c r="B203" s="42"/>
      <c r="C203" s="216" t="s">
        <v>511</v>
      </c>
      <c r="D203" s="216" t="s">
        <v>207</v>
      </c>
      <c r="E203" s="217" t="s">
        <v>3181</v>
      </c>
      <c r="F203" s="218" t="s">
        <v>3182</v>
      </c>
      <c r="G203" s="219" t="s">
        <v>279</v>
      </c>
      <c r="H203" s="220">
        <v>28.829999999999998</v>
      </c>
      <c r="I203" s="221"/>
      <c r="J203" s="222">
        <f>ROUND(I203*H203,2)</f>
        <v>0</v>
      </c>
      <c r="K203" s="218" t="s">
        <v>211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212</v>
      </c>
      <c r="AT203" s="227" t="s">
        <v>207</v>
      </c>
      <c r="AU203" s="227" t="s">
        <v>80</v>
      </c>
      <c r="AY203" s="20" t="s">
        <v>205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212</v>
      </c>
      <c r="BM203" s="227" t="s">
        <v>12788</v>
      </c>
    </row>
    <row r="204" s="2" customFormat="1">
      <c r="A204" s="41"/>
      <c r="B204" s="42"/>
      <c r="C204" s="43"/>
      <c r="D204" s="229" t="s">
        <v>214</v>
      </c>
      <c r="E204" s="43"/>
      <c r="F204" s="230" t="s">
        <v>3184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214</v>
      </c>
      <c r="AU204" s="20" t="s">
        <v>80</v>
      </c>
    </row>
    <row r="205" s="14" customFormat="1">
      <c r="A205" s="14"/>
      <c r="B205" s="245"/>
      <c r="C205" s="246"/>
      <c r="D205" s="236" t="s">
        <v>216</v>
      </c>
      <c r="E205" s="247" t="s">
        <v>19</v>
      </c>
      <c r="F205" s="248" t="s">
        <v>12789</v>
      </c>
      <c r="G205" s="246"/>
      <c r="H205" s="249">
        <v>28.829999999999998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216</v>
      </c>
      <c r="AU205" s="255" t="s">
        <v>80</v>
      </c>
      <c r="AV205" s="14" t="s">
        <v>80</v>
      </c>
      <c r="AW205" s="14" t="s">
        <v>218</v>
      </c>
      <c r="AX205" s="14" t="s">
        <v>71</v>
      </c>
      <c r="AY205" s="255" t="s">
        <v>205</v>
      </c>
    </row>
    <row r="206" s="2" customFormat="1" ht="44.25" customHeight="1">
      <c r="A206" s="41"/>
      <c r="B206" s="42"/>
      <c r="C206" s="216" t="s">
        <v>519</v>
      </c>
      <c r="D206" s="216" t="s">
        <v>207</v>
      </c>
      <c r="E206" s="217" t="s">
        <v>3220</v>
      </c>
      <c r="F206" s="218" t="s">
        <v>3221</v>
      </c>
      <c r="G206" s="219" t="s">
        <v>279</v>
      </c>
      <c r="H206" s="220">
        <v>619.41600000000005</v>
      </c>
      <c r="I206" s="221"/>
      <c r="J206" s="222">
        <f>ROUND(I206*H206,2)</f>
        <v>0</v>
      </c>
      <c r="K206" s="218" t="s">
        <v>211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212</v>
      </c>
      <c r="AT206" s="227" t="s">
        <v>207</v>
      </c>
      <c r="AU206" s="227" t="s">
        <v>80</v>
      </c>
      <c r="AY206" s="20" t="s">
        <v>205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212</v>
      </c>
      <c r="BM206" s="227" t="s">
        <v>12790</v>
      </c>
    </row>
    <row r="207" s="2" customFormat="1">
      <c r="A207" s="41"/>
      <c r="B207" s="42"/>
      <c r="C207" s="43"/>
      <c r="D207" s="229" t="s">
        <v>214</v>
      </c>
      <c r="E207" s="43"/>
      <c r="F207" s="230" t="s">
        <v>3223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214</v>
      </c>
      <c r="AU207" s="20" t="s">
        <v>80</v>
      </c>
    </row>
    <row r="208" s="14" customFormat="1">
      <c r="A208" s="14"/>
      <c r="B208" s="245"/>
      <c r="C208" s="246"/>
      <c r="D208" s="236" t="s">
        <v>216</v>
      </c>
      <c r="E208" s="246"/>
      <c r="F208" s="248" t="s">
        <v>12791</v>
      </c>
      <c r="G208" s="246"/>
      <c r="H208" s="249">
        <v>619.41600000000005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216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205</v>
      </c>
    </row>
    <row r="209" s="2" customFormat="1" ht="37.8" customHeight="1">
      <c r="A209" s="41"/>
      <c r="B209" s="42"/>
      <c r="C209" s="216" t="s">
        <v>525</v>
      </c>
      <c r="D209" s="216" t="s">
        <v>207</v>
      </c>
      <c r="E209" s="217" t="s">
        <v>3226</v>
      </c>
      <c r="F209" s="218" t="s">
        <v>3227</v>
      </c>
      <c r="G209" s="219" t="s">
        <v>279</v>
      </c>
      <c r="H209" s="220">
        <v>103.236</v>
      </c>
      <c r="I209" s="221"/>
      <c r="J209" s="222">
        <f>ROUND(I209*H209,2)</f>
        <v>0</v>
      </c>
      <c r="K209" s="218" t="s">
        <v>211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212</v>
      </c>
      <c r="AT209" s="227" t="s">
        <v>207</v>
      </c>
      <c r="AU209" s="227" t="s">
        <v>80</v>
      </c>
      <c r="AY209" s="20" t="s">
        <v>205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212</v>
      </c>
      <c r="BM209" s="227" t="s">
        <v>12792</v>
      </c>
    </row>
    <row r="210" s="2" customFormat="1">
      <c r="A210" s="41"/>
      <c r="B210" s="42"/>
      <c r="C210" s="43"/>
      <c r="D210" s="229" t="s">
        <v>214</v>
      </c>
      <c r="E210" s="43"/>
      <c r="F210" s="230" t="s">
        <v>3229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214</v>
      </c>
      <c r="AU210" s="20" t="s">
        <v>80</v>
      </c>
    </row>
    <row r="211" s="2" customFormat="1" ht="44.25" customHeight="1">
      <c r="A211" s="41"/>
      <c r="B211" s="42"/>
      <c r="C211" s="216" t="s">
        <v>531</v>
      </c>
      <c r="D211" s="216" t="s">
        <v>207</v>
      </c>
      <c r="E211" s="217" t="s">
        <v>3252</v>
      </c>
      <c r="F211" s="218" t="s">
        <v>3253</v>
      </c>
      <c r="G211" s="219" t="s">
        <v>279</v>
      </c>
      <c r="H211" s="220">
        <v>32.880000000000003</v>
      </c>
      <c r="I211" s="221"/>
      <c r="J211" s="222">
        <f>ROUND(I211*H211,2)</f>
        <v>0</v>
      </c>
      <c r="K211" s="218" t="s">
        <v>211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212</v>
      </c>
      <c r="AT211" s="227" t="s">
        <v>207</v>
      </c>
      <c r="AU211" s="227" t="s">
        <v>80</v>
      </c>
      <c r="AY211" s="20" t="s">
        <v>205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212</v>
      </c>
      <c r="BM211" s="227" t="s">
        <v>12793</v>
      </c>
    </row>
    <row r="212" s="2" customFormat="1">
      <c r="A212" s="41"/>
      <c r="B212" s="42"/>
      <c r="C212" s="43"/>
      <c r="D212" s="229" t="s">
        <v>214</v>
      </c>
      <c r="E212" s="43"/>
      <c r="F212" s="230" t="s">
        <v>3255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214</v>
      </c>
      <c r="AU212" s="20" t="s">
        <v>80</v>
      </c>
    </row>
    <row r="213" s="14" customFormat="1">
      <c r="A213" s="14"/>
      <c r="B213" s="245"/>
      <c r="C213" s="246"/>
      <c r="D213" s="236" t="s">
        <v>216</v>
      </c>
      <c r="E213" s="247" t="s">
        <v>19</v>
      </c>
      <c r="F213" s="248" t="s">
        <v>12794</v>
      </c>
      <c r="G213" s="246"/>
      <c r="H213" s="249">
        <v>32.879999999999995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216</v>
      </c>
      <c r="AU213" s="255" t="s">
        <v>80</v>
      </c>
      <c r="AV213" s="14" t="s">
        <v>80</v>
      </c>
      <c r="AW213" s="14" t="s">
        <v>218</v>
      </c>
      <c r="AX213" s="14" t="s">
        <v>71</v>
      </c>
      <c r="AY213" s="255" t="s">
        <v>205</v>
      </c>
    </row>
    <row r="214" s="2" customFormat="1" ht="49.05" customHeight="1">
      <c r="A214" s="41"/>
      <c r="B214" s="42"/>
      <c r="C214" s="216" t="s">
        <v>537</v>
      </c>
      <c r="D214" s="216" t="s">
        <v>207</v>
      </c>
      <c r="E214" s="217" t="s">
        <v>3267</v>
      </c>
      <c r="F214" s="218" t="s">
        <v>3268</v>
      </c>
      <c r="G214" s="219" t="s">
        <v>279</v>
      </c>
      <c r="H214" s="220">
        <v>58.057000000000002</v>
      </c>
      <c r="I214" s="221"/>
      <c r="J214" s="222">
        <f>ROUND(I214*H214,2)</f>
        <v>0</v>
      </c>
      <c r="K214" s="218" t="s">
        <v>211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212</v>
      </c>
      <c r="AT214" s="227" t="s">
        <v>207</v>
      </c>
      <c r="AU214" s="227" t="s">
        <v>80</v>
      </c>
      <c r="AY214" s="20" t="s">
        <v>205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212</v>
      </c>
      <c r="BM214" s="227" t="s">
        <v>12795</v>
      </c>
    </row>
    <row r="215" s="2" customFormat="1">
      <c r="A215" s="41"/>
      <c r="B215" s="42"/>
      <c r="C215" s="43"/>
      <c r="D215" s="229" t="s">
        <v>214</v>
      </c>
      <c r="E215" s="43"/>
      <c r="F215" s="230" t="s">
        <v>3270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214</v>
      </c>
      <c r="AU215" s="20" t="s">
        <v>80</v>
      </c>
    </row>
    <row r="216" s="14" customFormat="1">
      <c r="A216" s="14"/>
      <c r="B216" s="245"/>
      <c r="C216" s="246"/>
      <c r="D216" s="236" t="s">
        <v>216</v>
      </c>
      <c r="E216" s="247" t="s">
        <v>19</v>
      </c>
      <c r="F216" s="248" t="s">
        <v>12796</v>
      </c>
      <c r="G216" s="246"/>
      <c r="H216" s="249">
        <v>58.056999999999995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216</v>
      </c>
      <c r="AU216" s="255" t="s">
        <v>80</v>
      </c>
      <c r="AV216" s="14" t="s">
        <v>80</v>
      </c>
      <c r="AW216" s="14" t="s">
        <v>218</v>
      </c>
      <c r="AX216" s="14" t="s">
        <v>71</v>
      </c>
      <c r="AY216" s="255" t="s">
        <v>205</v>
      </c>
    </row>
    <row r="217" s="2" customFormat="1" ht="37.8" customHeight="1">
      <c r="A217" s="41"/>
      <c r="B217" s="42"/>
      <c r="C217" s="216" t="s">
        <v>545</v>
      </c>
      <c r="D217" s="216" t="s">
        <v>207</v>
      </c>
      <c r="E217" s="217" t="s">
        <v>12797</v>
      </c>
      <c r="F217" s="218" t="s">
        <v>12798</v>
      </c>
      <c r="G217" s="219" t="s">
        <v>279</v>
      </c>
      <c r="H217" s="220">
        <v>12.300000000000001</v>
      </c>
      <c r="I217" s="221"/>
      <c r="J217" s="222">
        <f>ROUND(I217*H217,2)</f>
        <v>0</v>
      </c>
      <c r="K217" s="218" t="s">
        <v>211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212</v>
      </c>
      <c r="AT217" s="227" t="s">
        <v>207</v>
      </c>
      <c r="AU217" s="227" t="s">
        <v>80</v>
      </c>
      <c r="AY217" s="20" t="s">
        <v>205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212</v>
      </c>
      <c r="BM217" s="227" t="s">
        <v>12799</v>
      </c>
    </row>
    <row r="218" s="2" customFormat="1">
      <c r="A218" s="41"/>
      <c r="B218" s="42"/>
      <c r="C218" s="43"/>
      <c r="D218" s="229" t="s">
        <v>214</v>
      </c>
      <c r="E218" s="43"/>
      <c r="F218" s="230" t="s">
        <v>12800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214</v>
      </c>
      <c r="AU218" s="20" t="s">
        <v>80</v>
      </c>
    </row>
    <row r="219" s="14" customFormat="1">
      <c r="A219" s="14"/>
      <c r="B219" s="245"/>
      <c r="C219" s="246"/>
      <c r="D219" s="236" t="s">
        <v>216</v>
      </c>
      <c r="E219" s="247" t="s">
        <v>19</v>
      </c>
      <c r="F219" s="248" t="s">
        <v>12801</v>
      </c>
      <c r="G219" s="246"/>
      <c r="H219" s="249">
        <v>12.300000000000001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216</v>
      </c>
      <c r="AU219" s="255" t="s">
        <v>80</v>
      </c>
      <c r="AV219" s="14" t="s">
        <v>80</v>
      </c>
      <c r="AW219" s="14" t="s">
        <v>218</v>
      </c>
      <c r="AX219" s="14" t="s">
        <v>71</v>
      </c>
      <c r="AY219" s="255" t="s">
        <v>205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3272</v>
      </c>
      <c r="F220" s="214" t="s">
        <v>3273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SUM(P221:P229)</f>
        <v>0</v>
      </c>
      <c r="Q220" s="208"/>
      <c r="R220" s="209">
        <f>SUM(R221:R229)</f>
        <v>0</v>
      </c>
      <c r="S220" s="208"/>
      <c r="T220" s="210">
        <f>SUM(T221:T229)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78</v>
      </c>
      <c r="AT220" s="212" t="s">
        <v>70</v>
      </c>
      <c r="AU220" s="212" t="s">
        <v>78</v>
      </c>
      <c r="AY220" s="211" t="s">
        <v>205</v>
      </c>
      <c r="BK220" s="213">
        <f>SUM(BK221:BK229)</f>
        <v>0</v>
      </c>
    </row>
    <row r="221" s="2" customFormat="1" ht="37.8" customHeight="1">
      <c r="A221" s="41"/>
      <c r="B221" s="42"/>
      <c r="C221" s="216" t="s">
        <v>553</v>
      </c>
      <c r="D221" s="216" t="s">
        <v>207</v>
      </c>
      <c r="E221" s="217" t="s">
        <v>1155</v>
      </c>
      <c r="F221" s="218" t="s">
        <v>1156</v>
      </c>
      <c r="G221" s="219" t="s">
        <v>279</v>
      </c>
      <c r="H221" s="220">
        <v>148.77000000000001</v>
      </c>
      <c r="I221" s="221"/>
      <c r="J221" s="222">
        <f>ROUND(I221*H221,2)</f>
        <v>0</v>
      </c>
      <c r="K221" s="218" t="s">
        <v>211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212</v>
      </c>
      <c r="AT221" s="227" t="s">
        <v>207</v>
      </c>
      <c r="AU221" s="227" t="s">
        <v>80</v>
      </c>
      <c r="AY221" s="20" t="s">
        <v>205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212</v>
      </c>
      <c r="BM221" s="227" t="s">
        <v>12802</v>
      </c>
    </row>
    <row r="222" s="2" customFormat="1">
      <c r="A222" s="41"/>
      <c r="B222" s="42"/>
      <c r="C222" s="43"/>
      <c r="D222" s="229" t="s">
        <v>214</v>
      </c>
      <c r="E222" s="43"/>
      <c r="F222" s="230" t="s">
        <v>1158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214</v>
      </c>
      <c r="AU222" s="20" t="s">
        <v>80</v>
      </c>
    </row>
    <row r="223" s="14" customFormat="1">
      <c r="A223" s="14"/>
      <c r="B223" s="245"/>
      <c r="C223" s="246"/>
      <c r="D223" s="236" t="s">
        <v>216</v>
      </c>
      <c r="E223" s="247" t="s">
        <v>19</v>
      </c>
      <c r="F223" s="248" t="s">
        <v>12803</v>
      </c>
      <c r="G223" s="246"/>
      <c r="H223" s="249">
        <v>148.77000000000001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216</v>
      </c>
      <c r="AU223" s="255" t="s">
        <v>80</v>
      </c>
      <c r="AV223" s="14" t="s">
        <v>80</v>
      </c>
      <c r="AW223" s="14" t="s">
        <v>218</v>
      </c>
      <c r="AX223" s="14" t="s">
        <v>71</v>
      </c>
      <c r="AY223" s="255" t="s">
        <v>205</v>
      </c>
    </row>
    <row r="224" s="2" customFormat="1" ht="37.8" customHeight="1">
      <c r="A224" s="41"/>
      <c r="B224" s="42"/>
      <c r="C224" s="216" t="s">
        <v>559</v>
      </c>
      <c r="D224" s="216" t="s">
        <v>207</v>
      </c>
      <c r="E224" s="217" t="s">
        <v>12804</v>
      </c>
      <c r="F224" s="218" t="s">
        <v>12805</v>
      </c>
      <c r="G224" s="219" t="s">
        <v>279</v>
      </c>
      <c r="H224" s="220">
        <v>104.55500000000001</v>
      </c>
      <c r="I224" s="221"/>
      <c r="J224" s="222">
        <f>ROUND(I224*H224,2)</f>
        <v>0</v>
      </c>
      <c r="K224" s="218" t="s">
        <v>211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212</v>
      </c>
      <c r="AT224" s="227" t="s">
        <v>207</v>
      </c>
      <c r="AU224" s="227" t="s">
        <v>80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212</v>
      </c>
      <c r="BM224" s="227" t="s">
        <v>12806</v>
      </c>
    </row>
    <row r="225" s="2" customFormat="1">
      <c r="A225" s="41"/>
      <c r="B225" s="42"/>
      <c r="C225" s="43"/>
      <c r="D225" s="229" t="s">
        <v>214</v>
      </c>
      <c r="E225" s="43"/>
      <c r="F225" s="230" t="s">
        <v>12807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214</v>
      </c>
      <c r="AU225" s="20" t="s">
        <v>80</v>
      </c>
    </row>
    <row r="226" s="14" customFormat="1">
      <c r="A226" s="14"/>
      <c r="B226" s="245"/>
      <c r="C226" s="246"/>
      <c r="D226" s="236" t="s">
        <v>216</v>
      </c>
      <c r="E226" s="247" t="s">
        <v>19</v>
      </c>
      <c r="F226" s="248" t="s">
        <v>12808</v>
      </c>
      <c r="G226" s="246"/>
      <c r="H226" s="249">
        <v>48.848999999999997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216</v>
      </c>
      <c r="AU226" s="255" t="s">
        <v>80</v>
      </c>
      <c r="AV226" s="14" t="s">
        <v>80</v>
      </c>
      <c r="AW226" s="14" t="s">
        <v>218</v>
      </c>
      <c r="AX226" s="14" t="s">
        <v>71</v>
      </c>
      <c r="AY226" s="255" t="s">
        <v>205</v>
      </c>
    </row>
    <row r="227" s="14" customFormat="1">
      <c r="A227" s="14"/>
      <c r="B227" s="245"/>
      <c r="C227" s="246"/>
      <c r="D227" s="236" t="s">
        <v>216</v>
      </c>
      <c r="E227" s="247" t="s">
        <v>19</v>
      </c>
      <c r="F227" s="248" t="s">
        <v>12809</v>
      </c>
      <c r="G227" s="246"/>
      <c r="H227" s="249">
        <v>55.706000000000003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216</v>
      </c>
      <c r="AU227" s="255" t="s">
        <v>80</v>
      </c>
      <c r="AV227" s="14" t="s">
        <v>80</v>
      </c>
      <c r="AW227" s="14" t="s">
        <v>218</v>
      </c>
      <c r="AX227" s="14" t="s">
        <v>71</v>
      </c>
      <c r="AY227" s="255" t="s">
        <v>205</v>
      </c>
    </row>
    <row r="228" s="2" customFormat="1" ht="37.8" customHeight="1">
      <c r="A228" s="41"/>
      <c r="B228" s="42"/>
      <c r="C228" s="216" t="s">
        <v>123</v>
      </c>
      <c r="D228" s="216" t="s">
        <v>207</v>
      </c>
      <c r="E228" s="217" t="s">
        <v>12810</v>
      </c>
      <c r="F228" s="218" t="s">
        <v>12811</v>
      </c>
      <c r="G228" s="219" t="s">
        <v>279</v>
      </c>
      <c r="H228" s="220">
        <v>16.190999999999999</v>
      </c>
      <c r="I228" s="221"/>
      <c r="J228" s="222">
        <f>ROUND(I228*H228,2)</f>
        <v>0</v>
      </c>
      <c r="K228" s="218" t="s">
        <v>211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212</v>
      </c>
      <c r="AT228" s="227" t="s">
        <v>207</v>
      </c>
      <c r="AU228" s="227" t="s">
        <v>80</v>
      </c>
      <c r="AY228" s="20" t="s">
        <v>205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212</v>
      </c>
      <c r="BM228" s="227" t="s">
        <v>12812</v>
      </c>
    </row>
    <row r="229" s="2" customFormat="1">
      <c r="A229" s="41"/>
      <c r="B229" s="42"/>
      <c r="C229" s="43"/>
      <c r="D229" s="229" t="s">
        <v>214</v>
      </c>
      <c r="E229" s="43"/>
      <c r="F229" s="230" t="s">
        <v>12813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214</v>
      </c>
      <c r="AU229" s="20" t="s">
        <v>80</v>
      </c>
    </row>
    <row r="230" s="12" customFormat="1" ht="25.92" customHeight="1">
      <c r="A230" s="12"/>
      <c r="B230" s="200"/>
      <c r="C230" s="201"/>
      <c r="D230" s="202" t="s">
        <v>70</v>
      </c>
      <c r="E230" s="203" t="s">
        <v>3292</v>
      </c>
      <c r="F230" s="203" t="s">
        <v>3293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P231</f>
        <v>0</v>
      </c>
      <c r="Q230" s="208"/>
      <c r="R230" s="209">
        <f>R231</f>
        <v>1.4922287000000001</v>
      </c>
      <c r="S230" s="208"/>
      <c r="T230" s="210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71</v>
      </c>
      <c r="AY230" s="211" t="s">
        <v>205</v>
      </c>
      <c r="BK230" s="213">
        <f>BK231</f>
        <v>0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5128</v>
      </c>
      <c r="F231" s="214" t="s">
        <v>5495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SUM(P232:P237)</f>
        <v>0</v>
      </c>
      <c r="Q231" s="208"/>
      <c r="R231" s="209">
        <f>SUM(R232:R237)</f>
        <v>1.4922287000000001</v>
      </c>
      <c r="S231" s="208"/>
      <c r="T231" s="210">
        <f>SUM(T232:T237)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80</v>
      </c>
      <c r="AT231" s="212" t="s">
        <v>70</v>
      </c>
      <c r="AU231" s="212" t="s">
        <v>78</v>
      </c>
      <c r="AY231" s="211" t="s">
        <v>205</v>
      </c>
      <c r="BK231" s="213">
        <f>SUM(BK232:BK237)</f>
        <v>0</v>
      </c>
    </row>
    <row r="232" s="2" customFormat="1" ht="24.15" customHeight="1">
      <c r="A232" s="41"/>
      <c r="B232" s="42"/>
      <c r="C232" s="216" t="s">
        <v>568</v>
      </c>
      <c r="D232" s="216" t="s">
        <v>207</v>
      </c>
      <c r="E232" s="217" t="s">
        <v>5915</v>
      </c>
      <c r="F232" s="218" t="s">
        <v>5916</v>
      </c>
      <c r="G232" s="219" t="s">
        <v>5896</v>
      </c>
      <c r="H232" s="220">
        <v>1421.23</v>
      </c>
      <c r="I232" s="221"/>
      <c r="J232" s="222">
        <f>ROUND(I232*H232,2)</f>
        <v>0</v>
      </c>
      <c r="K232" s="218" t="s">
        <v>211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5.0000000000000002E-05</v>
      </c>
      <c r="R232" s="225">
        <f>Q232*H232</f>
        <v>0.0710615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331</v>
      </c>
      <c r="AT232" s="227" t="s">
        <v>207</v>
      </c>
      <c r="AU232" s="227" t="s">
        <v>80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331</v>
      </c>
      <c r="BM232" s="227" t="s">
        <v>12814</v>
      </c>
    </row>
    <row r="233" s="2" customFormat="1">
      <c r="A233" s="41"/>
      <c r="B233" s="42"/>
      <c r="C233" s="43"/>
      <c r="D233" s="229" t="s">
        <v>214</v>
      </c>
      <c r="E233" s="43"/>
      <c r="F233" s="230" t="s">
        <v>5918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214</v>
      </c>
      <c r="AU233" s="20" t="s">
        <v>80</v>
      </c>
    </row>
    <row r="234" s="14" customFormat="1">
      <c r="A234" s="14"/>
      <c r="B234" s="245"/>
      <c r="C234" s="246"/>
      <c r="D234" s="236" t="s">
        <v>216</v>
      </c>
      <c r="E234" s="247" t="s">
        <v>19</v>
      </c>
      <c r="F234" s="248" t="s">
        <v>12815</v>
      </c>
      <c r="G234" s="246"/>
      <c r="H234" s="249">
        <v>1421.23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216</v>
      </c>
      <c r="AU234" s="255" t="s">
        <v>80</v>
      </c>
      <c r="AV234" s="14" t="s">
        <v>80</v>
      </c>
      <c r="AW234" s="14" t="s">
        <v>218</v>
      </c>
      <c r="AX234" s="14" t="s">
        <v>71</v>
      </c>
      <c r="AY234" s="255" t="s">
        <v>205</v>
      </c>
    </row>
    <row r="235" s="2" customFormat="1" ht="33" customHeight="1">
      <c r="A235" s="41"/>
      <c r="B235" s="42"/>
      <c r="C235" s="278" t="s">
        <v>574</v>
      </c>
      <c r="D235" s="278" t="s">
        <v>319</v>
      </c>
      <c r="E235" s="279" t="s">
        <v>12816</v>
      </c>
      <c r="F235" s="280" t="s">
        <v>12817</v>
      </c>
      <c r="G235" s="281" t="s">
        <v>327</v>
      </c>
      <c r="H235" s="282">
        <v>40.420000000000002</v>
      </c>
      <c r="I235" s="283"/>
      <c r="J235" s="284">
        <f>ROUND(I235*H235,2)</f>
        <v>0</v>
      </c>
      <c r="K235" s="280" t="s">
        <v>19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0.035159999999999997</v>
      </c>
      <c r="R235" s="225">
        <f>Q235*H235</f>
        <v>1.4211672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433</v>
      </c>
      <c r="AT235" s="227" t="s">
        <v>319</v>
      </c>
      <c r="AU235" s="227" t="s">
        <v>80</v>
      </c>
      <c r="AY235" s="20" t="s">
        <v>205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331</v>
      </c>
      <c r="BM235" s="227" t="s">
        <v>12818</v>
      </c>
    </row>
    <row r="236" s="14" customFormat="1">
      <c r="A236" s="14"/>
      <c r="B236" s="245"/>
      <c r="C236" s="246"/>
      <c r="D236" s="236" t="s">
        <v>216</v>
      </c>
      <c r="E236" s="247" t="s">
        <v>19</v>
      </c>
      <c r="F236" s="248" t="s">
        <v>12819</v>
      </c>
      <c r="G236" s="246"/>
      <c r="H236" s="249">
        <v>40.420000000000002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216</v>
      </c>
      <c r="AU236" s="255" t="s">
        <v>80</v>
      </c>
      <c r="AV236" s="14" t="s">
        <v>80</v>
      </c>
      <c r="AW236" s="14" t="s">
        <v>218</v>
      </c>
      <c r="AX236" s="14" t="s">
        <v>71</v>
      </c>
      <c r="AY236" s="255" t="s">
        <v>205</v>
      </c>
    </row>
    <row r="237" s="2" customFormat="1" ht="55.5" customHeight="1">
      <c r="A237" s="41"/>
      <c r="B237" s="42"/>
      <c r="C237" s="216" t="s">
        <v>580</v>
      </c>
      <c r="D237" s="216" t="s">
        <v>207</v>
      </c>
      <c r="E237" s="217" t="s">
        <v>12820</v>
      </c>
      <c r="F237" s="218" t="s">
        <v>12821</v>
      </c>
      <c r="G237" s="219" t="s">
        <v>279</v>
      </c>
      <c r="H237" s="220">
        <v>1.492</v>
      </c>
      <c r="I237" s="221"/>
      <c r="J237" s="222">
        <f>ROUND(I237*H237,2)</f>
        <v>0</v>
      </c>
      <c r="K237" s="218" t="s">
        <v>3216</v>
      </c>
      <c r="L237" s="47"/>
      <c r="M237" s="296" t="s">
        <v>19</v>
      </c>
      <c r="N237" s="297" t="s">
        <v>42</v>
      </c>
      <c r="O237" s="291"/>
      <c r="P237" s="298">
        <f>O237*H237</f>
        <v>0</v>
      </c>
      <c r="Q237" s="298">
        <v>0</v>
      </c>
      <c r="R237" s="298">
        <f>Q237*H237</f>
        <v>0</v>
      </c>
      <c r="S237" s="298">
        <v>0</v>
      </c>
      <c r="T237" s="299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331</v>
      </c>
      <c r="AT237" s="227" t="s">
        <v>207</v>
      </c>
      <c r="AU237" s="227" t="s">
        <v>80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331</v>
      </c>
      <c r="BM237" s="227" t="s">
        <v>12822</v>
      </c>
    </row>
    <row r="238" s="2" customFormat="1" ht="6.96" customHeight="1">
      <c r="A238" s="41"/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47"/>
      <c r="M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</row>
  </sheetData>
  <sheetProtection sheet="1" autoFilter="0" formatColumns="0" formatRows="0" objects="1" scenarios="1" spinCount="100000" saltValue="3E5Z9kklWr2MbxzDpPs0sPzSILQzTvSQeMHwluRGGd/Ht7MbzjU2H0YLp95IPdes1zghlE4EcKDAnZgc0ZNfeA==" hashValue="fRTIEOGW4W78uUwo/UQRmeq4MURRX2Xg3rcoOO9YJwQfVZJ4Y61suQjKH1Exda6+DqQn9gwcfHRZTZ+NhbVlkw==" algorithmName="SHA-512" password="CC35"/>
  <autoFilter ref="C87:K237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3106123"/>
    <hyperlink ref="F95" r:id="rId2" display="https://podminky.urs.cz/item/CS_URS_2025_01/113107121"/>
    <hyperlink ref="F98" r:id="rId3" display="https://podminky.urs.cz/item/CS_URS_2025_01/113107230"/>
    <hyperlink ref="F105" r:id="rId4" display="https://podminky.urs.cz/item/CS_URS_2025_01/113107321"/>
    <hyperlink ref="F108" r:id="rId5" display="https://podminky.urs.cz/item/CS_URS_2025_01/113201111"/>
    <hyperlink ref="F111" r:id="rId6" display="https://podminky.urs.cz/item/CS_URS_2025_01/113202111"/>
    <hyperlink ref="F114" r:id="rId7" display="https://podminky.urs.cz/item/CS_URS_2025_01/113204111"/>
    <hyperlink ref="F117" r:id="rId8" display="https://podminky.urs.cz/item/CS_URS_2025_01/122251103"/>
    <hyperlink ref="F123" r:id="rId9" display="https://podminky.urs.cz/item/CS_URS_2025_01/133112811"/>
    <hyperlink ref="F126" r:id="rId10" display="https://podminky.urs.cz/item/CS_URS_2025_01/162211311"/>
    <hyperlink ref="F129" r:id="rId11" display="https://podminky.urs.cz/item/CS_URS_2025_01/162211319"/>
    <hyperlink ref="F133" r:id="rId12" display="https://podminky.urs.cz/item/CS_URS_2025_01/181111111"/>
    <hyperlink ref="F136" r:id="rId13" display="https://podminky.urs.cz/item/CS_URS_2025_01/181311103"/>
    <hyperlink ref="F141" r:id="rId14" display="https://podminky.urs.cz/item/CS_URS_2025_01/181411121"/>
    <hyperlink ref="F145" r:id="rId15" display="https://podminky.urs.cz/item/CS_URS_2025_01/183101315"/>
    <hyperlink ref="F148" r:id="rId16" display="https://podminky.urs.cz/item/CS_URS_2025_01/183101321"/>
    <hyperlink ref="F152" r:id="rId17" display="https://podminky.urs.cz/item/CS_URS_2025_01/184102115"/>
    <hyperlink ref="F155" r:id="rId18" display="https://podminky.urs.cz/item/CS_URS_2025_01/184102117"/>
    <hyperlink ref="F158" r:id="rId19" display="https://podminky.urs.cz/item/CS_URS_2025_01/184215132"/>
    <hyperlink ref="F163" r:id="rId20" display="https://podminky.urs.cz/item/CS_URS_2025_01/184215413"/>
    <hyperlink ref="F167" r:id="rId21" display="https://podminky.urs.cz/item/CS_URS_2025_01/184813511"/>
    <hyperlink ref="F170" r:id="rId22" display="https://podminky.urs.cz/item/CS_URS_2025_01/275313711"/>
    <hyperlink ref="F176" r:id="rId23" display="https://podminky.urs.cz/item/CS_URS_2025_01/564871111"/>
    <hyperlink ref="F181" r:id="rId24" display="https://podminky.urs.cz/item/CS_URS_2025_01/594111112"/>
    <hyperlink ref="F190" r:id="rId25" display="https://podminky.urs.cz/item/CS_URS_2025_01/596811220"/>
    <hyperlink ref="F200" r:id="rId26" display="https://podminky.urs.cz/item/CS_URS_2025_01/953961114"/>
    <hyperlink ref="F204" r:id="rId27" display="https://podminky.urs.cz/item/CS_URS_2025_01/997013211"/>
    <hyperlink ref="F207" r:id="rId28" display="https://podminky.urs.cz/item/CS_URS_2025_01/997013509"/>
    <hyperlink ref="F210" r:id="rId29" display="https://podminky.urs.cz/item/CS_URS_2025_01/997013511"/>
    <hyperlink ref="F212" r:id="rId30" display="https://podminky.urs.cz/item/CS_URS_2025_01/997013861"/>
    <hyperlink ref="F215" r:id="rId31" display="https://podminky.urs.cz/item/CS_URS_2025_01/997013871"/>
    <hyperlink ref="F218" r:id="rId32" display="https://podminky.urs.cz/item/CS_URS_2025_01/997221141"/>
    <hyperlink ref="F222" r:id="rId33" display="https://podminky.urs.cz/item/CS_URS_2025_01/998223011"/>
    <hyperlink ref="F225" r:id="rId34" display="https://podminky.urs.cz/item/CS_URS_2025_01/998229112"/>
    <hyperlink ref="F229" r:id="rId35" display="https://podminky.urs.cz/item/CS_URS_2025_01/998231411"/>
    <hyperlink ref="F233" r:id="rId36" display="https://podminky.urs.cz/item/CS_URS_2025_01/76799511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7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148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12823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ROUND((SUM(BE91:BE628)),  2)</f>
        <v>0</v>
      </c>
      <c r="G33" s="41"/>
      <c r="H33" s="41"/>
      <c r="I33" s="161">
        <v>0.20999999999999999</v>
      </c>
      <c r="J33" s="160">
        <f>ROUND(((SUM(BE91:BE628))*I33),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ROUND((SUM(BF91:BF628)),  2)</f>
        <v>0</v>
      </c>
      <c r="G34" s="41"/>
      <c r="H34" s="41"/>
      <c r="I34" s="161">
        <v>0.12</v>
      </c>
      <c r="J34" s="160">
        <f>ROUND(((SUM(BF91:BF628))*I34),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ROUND((SUM(BG91:BG628)),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ROUND((SUM(BH91:BH628)),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ROUND((SUM(BI91:BI628)),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152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05 - vnější sítě - kanalizace, vodovod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153</v>
      </c>
      <c r="D57" s="175"/>
      <c r="E57" s="175"/>
      <c r="F57" s="175"/>
      <c r="G57" s="175"/>
      <c r="H57" s="175"/>
      <c r="I57" s="175"/>
      <c r="J57" s="176" t="s">
        <v>154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155</v>
      </c>
    </row>
    <row r="60" s="9" customFormat="1" ht="24.96" customHeight="1">
      <c r="A60" s="9"/>
      <c r="B60" s="178"/>
      <c r="C60" s="179"/>
      <c r="D60" s="180" t="s">
        <v>156</v>
      </c>
      <c r="E60" s="181"/>
      <c r="F60" s="181"/>
      <c r="G60" s="181"/>
      <c r="H60" s="181"/>
      <c r="I60" s="181"/>
      <c r="J60" s="182">
        <f>J92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157</v>
      </c>
      <c r="E61" s="186"/>
      <c r="F61" s="186"/>
      <c r="G61" s="186"/>
      <c r="H61" s="186"/>
      <c r="I61" s="186"/>
      <c r="J61" s="187">
        <f>J93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158</v>
      </c>
      <c r="E62" s="186"/>
      <c r="F62" s="186"/>
      <c r="G62" s="186"/>
      <c r="H62" s="186"/>
      <c r="I62" s="186"/>
      <c r="J62" s="187">
        <f>J222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159</v>
      </c>
      <c r="E63" s="186"/>
      <c r="F63" s="186"/>
      <c r="G63" s="186"/>
      <c r="H63" s="186"/>
      <c r="I63" s="186"/>
      <c r="J63" s="187">
        <f>J231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160</v>
      </c>
      <c r="E64" s="186"/>
      <c r="F64" s="186"/>
      <c r="G64" s="186"/>
      <c r="H64" s="186"/>
      <c r="I64" s="186"/>
      <c r="J64" s="187">
        <f>J235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161</v>
      </c>
      <c r="E65" s="186"/>
      <c r="F65" s="186"/>
      <c r="G65" s="186"/>
      <c r="H65" s="186"/>
      <c r="I65" s="186"/>
      <c r="J65" s="187">
        <f>J256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7020</v>
      </c>
      <c r="E66" s="186"/>
      <c r="F66" s="186"/>
      <c r="G66" s="186"/>
      <c r="H66" s="186"/>
      <c r="I66" s="186"/>
      <c r="J66" s="187">
        <f>J274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7021</v>
      </c>
      <c r="E67" s="186"/>
      <c r="F67" s="186"/>
      <c r="G67" s="186"/>
      <c r="H67" s="186"/>
      <c r="I67" s="186"/>
      <c r="J67" s="187">
        <f>J583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168</v>
      </c>
      <c r="E68" s="186"/>
      <c r="F68" s="186"/>
      <c r="G68" s="186"/>
      <c r="H68" s="186"/>
      <c r="I68" s="186"/>
      <c r="J68" s="187">
        <f>J600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169</v>
      </c>
      <c r="E69" s="186"/>
      <c r="F69" s="186"/>
      <c r="G69" s="186"/>
      <c r="H69" s="186"/>
      <c r="I69" s="186"/>
      <c r="J69" s="187">
        <f>J607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170</v>
      </c>
      <c r="E70" s="181"/>
      <c r="F70" s="181"/>
      <c r="G70" s="181"/>
      <c r="H70" s="181"/>
      <c r="I70" s="181"/>
      <c r="J70" s="182">
        <f>J619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7022</v>
      </c>
      <c r="E71" s="186"/>
      <c r="F71" s="186"/>
      <c r="G71" s="186"/>
      <c r="H71" s="186"/>
      <c r="I71" s="186"/>
      <c r="J71" s="187">
        <f>J620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190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Dominikán - stěhování ZUŠ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148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E9</f>
        <v>05 - vnější sítě - kanalizace, vodovod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F12</f>
        <v>Cheb</v>
      </c>
      <c r="G85" s="43"/>
      <c r="H85" s="43"/>
      <c r="I85" s="35" t="s">
        <v>23</v>
      </c>
      <c r="J85" s="75" t="str">
        <f>IF(J12="","",J12)</f>
        <v>24. 10. 2025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E15</f>
        <v>město Cheb</v>
      </c>
      <c r="G87" s="43"/>
      <c r="H87" s="43"/>
      <c r="I87" s="35" t="s">
        <v>31</v>
      </c>
      <c r="J87" s="39" t="str">
        <f>E21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IF(E18="","",E18)</f>
        <v>Vyplň údaj</v>
      </c>
      <c r="G88" s="43"/>
      <c r="H88" s="43"/>
      <c r="I88" s="35" t="s">
        <v>33</v>
      </c>
      <c r="J88" s="39" t="str">
        <f>E24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191</v>
      </c>
      <c r="D90" s="192" t="s">
        <v>56</v>
      </c>
      <c r="E90" s="192" t="s">
        <v>52</v>
      </c>
      <c r="F90" s="192" t="s">
        <v>53</v>
      </c>
      <c r="G90" s="192" t="s">
        <v>192</v>
      </c>
      <c r="H90" s="192" t="s">
        <v>193</v>
      </c>
      <c r="I90" s="192" t="s">
        <v>194</v>
      </c>
      <c r="J90" s="192" t="s">
        <v>154</v>
      </c>
      <c r="K90" s="193" t="s">
        <v>195</v>
      </c>
      <c r="L90" s="194"/>
      <c r="M90" s="95" t="s">
        <v>19</v>
      </c>
      <c r="N90" s="96" t="s">
        <v>41</v>
      </c>
      <c r="O90" s="96" t="s">
        <v>196</v>
      </c>
      <c r="P90" s="96" t="s">
        <v>197</v>
      </c>
      <c r="Q90" s="96" t="s">
        <v>198</v>
      </c>
      <c r="R90" s="96" t="s">
        <v>199</v>
      </c>
      <c r="S90" s="96" t="s">
        <v>200</v>
      </c>
      <c r="T90" s="97" t="s">
        <v>201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202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P92+P619</f>
        <v>0</v>
      </c>
      <c r="Q91" s="99"/>
      <c r="R91" s="197">
        <f>R92+R619</f>
        <v>146.10943420000004</v>
      </c>
      <c r="S91" s="99"/>
      <c r="T91" s="198">
        <f>T92+T619</f>
        <v>19.33278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155</v>
      </c>
      <c r="BK91" s="199">
        <f>BK92+BK619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203</v>
      </c>
      <c r="F92" s="203" t="s">
        <v>204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P93+P222+P231+P235+P256+P274+P583+P600+P607</f>
        <v>0</v>
      </c>
      <c r="Q92" s="208"/>
      <c r="R92" s="209">
        <f>R93+R222+R231+R235+R256+R274+R583+R600+R607</f>
        <v>145.89317420000003</v>
      </c>
      <c r="S92" s="208"/>
      <c r="T92" s="210">
        <f>T93+T222+T231+T235+T256+T274+T583+T600+T607</f>
        <v>19.33278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205</v>
      </c>
      <c r="BK92" s="213">
        <f>BK93+BK222+BK231+BK235+BK256+BK274+BK583+BK600+BK607</f>
        <v>0</v>
      </c>
    </row>
    <row r="93" s="12" customFormat="1" ht="22.8" customHeight="1">
      <c r="A93" s="12"/>
      <c r="B93" s="200"/>
      <c r="C93" s="201"/>
      <c r="D93" s="202" t="s">
        <v>70</v>
      </c>
      <c r="E93" s="214" t="s">
        <v>78</v>
      </c>
      <c r="F93" s="214" t="s">
        <v>206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SUM(P94:P221)</f>
        <v>0</v>
      </c>
      <c r="Q93" s="208"/>
      <c r="R93" s="209">
        <f>SUM(R94:R221)</f>
        <v>84.416499999999999</v>
      </c>
      <c r="S93" s="208"/>
      <c r="T93" s="210">
        <f>SUM(T94:T221)</f>
        <v>9.7650000000000006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78</v>
      </c>
      <c r="AT93" s="212" t="s">
        <v>70</v>
      </c>
      <c r="AU93" s="212" t="s">
        <v>78</v>
      </c>
      <c r="AY93" s="211" t="s">
        <v>205</v>
      </c>
      <c r="BK93" s="213">
        <f>SUM(BK94:BK221)</f>
        <v>0</v>
      </c>
    </row>
    <row r="94" s="2" customFormat="1" ht="66.75" customHeight="1">
      <c r="A94" s="41"/>
      <c r="B94" s="42"/>
      <c r="C94" s="216" t="s">
        <v>78</v>
      </c>
      <c r="D94" s="216" t="s">
        <v>207</v>
      </c>
      <c r="E94" s="217" t="s">
        <v>12824</v>
      </c>
      <c r="F94" s="218" t="s">
        <v>12825</v>
      </c>
      <c r="G94" s="219" t="s">
        <v>306</v>
      </c>
      <c r="H94" s="220">
        <v>13.5</v>
      </c>
      <c r="I94" s="221"/>
      <c r="J94" s="222">
        <f>ROUND(I94*H94,2)</f>
        <v>0</v>
      </c>
      <c r="K94" s="218" t="s">
        <v>211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0.26000000000000001</v>
      </c>
      <c r="T94" s="226">
        <f>S94*H94</f>
        <v>3.5100000000000002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212</v>
      </c>
      <c r="AT94" s="227" t="s">
        <v>207</v>
      </c>
      <c r="AU94" s="227" t="s">
        <v>80</v>
      </c>
      <c r="AY94" s="20" t="s">
        <v>205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212</v>
      </c>
      <c r="BM94" s="227" t="s">
        <v>12826</v>
      </c>
    </row>
    <row r="95" s="2" customFormat="1">
      <c r="A95" s="41"/>
      <c r="B95" s="42"/>
      <c r="C95" s="43"/>
      <c r="D95" s="229" t="s">
        <v>214</v>
      </c>
      <c r="E95" s="43"/>
      <c r="F95" s="230" t="s">
        <v>12827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214</v>
      </c>
      <c r="AU95" s="20" t="s">
        <v>80</v>
      </c>
    </row>
    <row r="96" s="14" customFormat="1">
      <c r="A96" s="14"/>
      <c r="B96" s="245"/>
      <c r="C96" s="246"/>
      <c r="D96" s="236" t="s">
        <v>216</v>
      </c>
      <c r="E96" s="247" t="s">
        <v>19</v>
      </c>
      <c r="F96" s="248" t="s">
        <v>12828</v>
      </c>
      <c r="G96" s="246"/>
      <c r="H96" s="249">
        <v>13.5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216</v>
      </c>
      <c r="AU96" s="255" t="s">
        <v>80</v>
      </c>
      <c r="AV96" s="14" t="s">
        <v>80</v>
      </c>
      <c r="AW96" s="14" t="s">
        <v>218</v>
      </c>
      <c r="AX96" s="14" t="s">
        <v>71</v>
      </c>
      <c r="AY96" s="255" t="s">
        <v>205</v>
      </c>
    </row>
    <row r="97" s="2" customFormat="1" ht="66.75" customHeight="1">
      <c r="A97" s="41"/>
      <c r="B97" s="42"/>
      <c r="C97" s="216" t="s">
        <v>80</v>
      </c>
      <c r="D97" s="216" t="s">
        <v>207</v>
      </c>
      <c r="E97" s="217" t="s">
        <v>12829</v>
      </c>
      <c r="F97" s="218" t="s">
        <v>12830</v>
      </c>
      <c r="G97" s="219" t="s">
        <v>306</v>
      </c>
      <c r="H97" s="220">
        <v>15</v>
      </c>
      <c r="I97" s="221"/>
      <c r="J97" s="222">
        <f>ROUND(I97*H97,2)</f>
        <v>0</v>
      </c>
      <c r="K97" s="218" t="s">
        <v>211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0.41699999999999998</v>
      </c>
      <c r="T97" s="226">
        <f>S97*H97</f>
        <v>6.2549999999999999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212</v>
      </c>
      <c r="AT97" s="227" t="s">
        <v>207</v>
      </c>
      <c r="AU97" s="227" t="s">
        <v>80</v>
      </c>
      <c r="AY97" s="20" t="s">
        <v>205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212</v>
      </c>
      <c r="BM97" s="227" t="s">
        <v>12831</v>
      </c>
    </row>
    <row r="98" s="2" customFormat="1">
      <c r="A98" s="41"/>
      <c r="B98" s="42"/>
      <c r="C98" s="43"/>
      <c r="D98" s="229" t="s">
        <v>214</v>
      </c>
      <c r="E98" s="43"/>
      <c r="F98" s="230" t="s">
        <v>12832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214</v>
      </c>
      <c r="AU98" s="20" t="s">
        <v>80</v>
      </c>
    </row>
    <row r="99" s="14" customFormat="1">
      <c r="A99" s="14"/>
      <c r="B99" s="245"/>
      <c r="C99" s="246"/>
      <c r="D99" s="236" t="s">
        <v>216</v>
      </c>
      <c r="E99" s="247" t="s">
        <v>19</v>
      </c>
      <c r="F99" s="248" t="s">
        <v>12833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216</v>
      </c>
      <c r="AU99" s="255" t="s">
        <v>80</v>
      </c>
      <c r="AV99" s="14" t="s">
        <v>80</v>
      </c>
      <c r="AW99" s="14" t="s">
        <v>218</v>
      </c>
      <c r="AX99" s="14" t="s">
        <v>71</v>
      </c>
      <c r="AY99" s="255" t="s">
        <v>205</v>
      </c>
    </row>
    <row r="100" s="2" customFormat="1" ht="37.8" customHeight="1">
      <c r="A100" s="41"/>
      <c r="B100" s="42"/>
      <c r="C100" s="216" t="s">
        <v>97</v>
      </c>
      <c r="D100" s="216" t="s">
        <v>207</v>
      </c>
      <c r="E100" s="217" t="s">
        <v>12834</v>
      </c>
      <c r="F100" s="218" t="s">
        <v>12835</v>
      </c>
      <c r="G100" s="219" t="s">
        <v>448</v>
      </c>
      <c r="H100" s="220">
        <v>2</v>
      </c>
      <c r="I100" s="221"/>
      <c r="J100" s="222">
        <f>ROUND(I100*H100,2)</f>
        <v>0</v>
      </c>
      <c r="K100" s="218" t="s">
        <v>211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0.00064999999999999997</v>
      </c>
      <c r="R100" s="225">
        <f>Q100*H100</f>
        <v>0.0012999999999999999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212</v>
      </c>
      <c r="AT100" s="227" t="s">
        <v>207</v>
      </c>
      <c r="AU100" s="227" t="s">
        <v>80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212</v>
      </c>
      <c r="BM100" s="227" t="s">
        <v>12836</v>
      </c>
    </row>
    <row r="101" s="2" customFormat="1">
      <c r="A101" s="41"/>
      <c r="B101" s="42"/>
      <c r="C101" s="43"/>
      <c r="D101" s="229" t="s">
        <v>214</v>
      </c>
      <c r="E101" s="43"/>
      <c r="F101" s="230" t="s">
        <v>12837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214</v>
      </c>
      <c r="AU101" s="20" t="s">
        <v>80</v>
      </c>
    </row>
    <row r="102" s="2" customFormat="1" ht="37.8" customHeight="1">
      <c r="A102" s="41"/>
      <c r="B102" s="42"/>
      <c r="C102" s="216" t="s">
        <v>212</v>
      </c>
      <c r="D102" s="216" t="s">
        <v>207</v>
      </c>
      <c r="E102" s="217" t="s">
        <v>12838</v>
      </c>
      <c r="F102" s="218" t="s">
        <v>12839</v>
      </c>
      <c r="G102" s="219" t="s">
        <v>448</v>
      </c>
      <c r="H102" s="220">
        <v>2</v>
      </c>
      <c r="I102" s="221"/>
      <c r="J102" s="222">
        <f>ROUND(I102*H102,2)</f>
        <v>0</v>
      </c>
      <c r="K102" s="218" t="s">
        <v>211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212</v>
      </c>
      <c r="AT102" s="227" t="s">
        <v>207</v>
      </c>
      <c r="AU102" s="227" t="s">
        <v>80</v>
      </c>
      <c r="AY102" s="20" t="s">
        <v>205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212</v>
      </c>
      <c r="BM102" s="227" t="s">
        <v>12840</v>
      </c>
    </row>
    <row r="103" s="2" customFormat="1">
      <c r="A103" s="41"/>
      <c r="B103" s="42"/>
      <c r="C103" s="43"/>
      <c r="D103" s="229" t="s">
        <v>214</v>
      </c>
      <c r="E103" s="43"/>
      <c r="F103" s="230" t="s">
        <v>12841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214</v>
      </c>
      <c r="AU103" s="20" t="s">
        <v>80</v>
      </c>
    </row>
    <row r="104" s="2" customFormat="1" ht="37.8" customHeight="1">
      <c r="A104" s="41"/>
      <c r="B104" s="42"/>
      <c r="C104" s="216" t="s">
        <v>255</v>
      </c>
      <c r="D104" s="216" t="s">
        <v>207</v>
      </c>
      <c r="E104" s="217" t="s">
        <v>12842</v>
      </c>
      <c r="F104" s="218" t="s">
        <v>12843</v>
      </c>
      <c r="G104" s="219" t="s">
        <v>306</v>
      </c>
      <c r="H104" s="220">
        <v>30</v>
      </c>
      <c r="I104" s="221"/>
      <c r="J104" s="222">
        <f>ROUND(I104*H104,2)</f>
        <v>0</v>
      </c>
      <c r="K104" s="218" t="s">
        <v>211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0.00064000000000000005</v>
      </c>
      <c r="R104" s="225">
        <f>Q104*H104</f>
        <v>0.019200000000000002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212</v>
      </c>
      <c r="AT104" s="227" t="s">
        <v>207</v>
      </c>
      <c r="AU104" s="227" t="s">
        <v>80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212</v>
      </c>
      <c r="BM104" s="227" t="s">
        <v>12844</v>
      </c>
    </row>
    <row r="105" s="2" customFormat="1">
      <c r="A105" s="41"/>
      <c r="B105" s="42"/>
      <c r="C105" s="43"/>
      <c r="D105" s="229" t="s">
        <v>214</v>
      </c>
      <c r="E105" s="43"/>
      <c r="F105" s="230" t="s">
        <v>12845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214</v>
      </c>
      <c r="AU105" s="20" t="s">
        <v>80</v>
      </c>
    </row>
    <row r="106" s="14" customFormat="1">
      <c r="A106" s="14"/>
      <c r="B106" s="245"/>
      <c r="C106" s="246"/>
      <c r="D106" s="236" t="s">
        <v>216</v>
      </c>
      <c r="E106" s="247" t="s">
        <v>19</v>
      </c>
      <c r="F106" s="248" t="s">
        <v>12846</v>
      </c>
      <c r="G106" s="246"/>
      <c r="H106" s="249">
        <v>30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216</v>
      </c>
      <c r="AU106" s="255" t="s">
        <v>80</v>
      </c>
      <c r="AV106" s="14" t="s">
        <v>80</v>
      </c>
      <c r="AW106" s="14" t="s">
        <v>218</v>
      </c>
      <c r="AX106" s="14" t="s">
        <v>71</v>
      </c>
      <c r="AY106" s="255" t="s">
        <v>205</v>
      </c>
    </row>
    <row r="107" s="2" customFormat="1" ht="37.8" customHeight="1">
      <c r="A107" s="41"/>
      <c r="B107" s="42"/>
      <c r="C107" s="216" t="s">
        <v>261</v>
      </c>
      <c r="D107" s="216" t="s">
        <v>207</v>
      </c>
      <c r="E107" s="217" t="s">
        <v>12847</v>
      </c>
      <c r="F107" s="218" t="s">
        <v>12848</v>
      </c>
      <c r="G107" s="219" t="s">
        <v>306</v>
      </c>
      <c r="H107" s="220">
        <v>30</v>
      </c>
      <c r="I107" s="221"/>
      <c r="J107" s="222">
        <f>ROUND(I107*H107,2)</f>
        <v>0</v>
      </c>
      <c r="K107" s="218" t="s">
        <v>211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212</v>
      </c>
      <c r="AT107" s="227" t="s">
        <v>207</v>
      </c>
      <c r="AU107" s="227" t="s">
        <v>80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212</v>
      </c>
      <c r="BM107" s="227" t="s">
        <v>12849</v>
      </c>
    </row>
    <row r="108" s="2" customFormat="1">
      <c r="A108" s="41"/>
      <c r="B108" s="42"/>
      <c r="C108" s="43"/>
      <c r="D108" s="229" t="s">
        <v>214</v>
      </c>
      <c r="E108" s="43"/>
      <c r="F108" s="230" t="s">
        <v>12850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214</v>
      </c>
      <c r="AU108" s="20" t="s">
        <v>80</v>
      </c>
    </row>
    <row r="109" s="2" customFormat="1" ht="37.8" customHeight="1">
      <c r="A109" s="41"/>
      <c r="B109" s="42"/>
      <c r="C109" s="216" t="s">
        <v>269</v>
      </c>
      <c r="D109" s="216" t="s">
        <v>207</v>
      </c>
      <c r="E109" s="217" t="s">
        <v>12851</v>
      </c>
      <c r="F109" s="218" t="s">
        <v>12852</v>
      </c>
      <c r="G109" s="219" t="s">
        <v>210</v>
      </c>
      <c r="H109" s="220">
        <v>267.56</v>
      </c>
      <c r="I109" s="221"/>
      <c r="J109" s="222">
        <f>ROUND(I109*H109,2)</f>
        <v>0</v>
      </c>
      <c r="K109" s="218" t="s">
        <v>211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212</v>
      </c>
      <c r="AT109" s="227" t="s">
        <v>207</v>
      </c>
      <c r="AU109" s="227" t="s">
        <v>80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212</v>
      </c>
      <c r="BM109" s="227" t="s">
        <v>12853</v>
      </c>
    </row>
    <row r="110" s="2" customFormat="1">
      <c r="A110" s="41"/>
      <c r="B110" s="42"/>
      <c r="C110" s="43"/>
      <c r="D110" s="229" t="s">
        <v>214</v>
      </c>
      <c r="E110" s="43"/>
      <c r="F110" s="230" t="s">
        <v>12854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214</v>
      </c>
      <c r="AU110" s="20" t="s">
        <v>80</v>
      </c>
    </row>
    <row r="111" s="13" customFormat="1">
      <c r="A111" s="13"/>
      <c r="B111" s="234"/>
      <c r="C111" s="235"/>
      <c r="D111" s="236" t="s">
        <v>216</v>
      </c>
      <c r="E111" s="237" t="s">
        <v>19</v>
      </c>
      <c r="F111" s="238" t="s">
        <v>12855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216</v>
      </c>
      <c r="AU111" s="244" t="s">
        <v>80</v>
      </c>
      <c r="AV111" s="13" t="s">
        <v>78</v>
      </c>
      <c r="AW111" s="13" t="s">
        <v>218</v>
      </c>
      <c r="AX111" s="13" t="s">
        <v>71</v>
      </c>
      <c r="AY111" s="244" t="s">
        <v>205</v>
      </c>
    </row>
    <row r="112" s="14" customFormat="1">
      <c r="A112" s="14"/>
      <c r="B112" s="245"/>
      <c r="C112" s="246"/>
      <c r="D112" s="236" t="s">
        <v>216</v>
      </c>
      <c r="E112" s="247" t="s">
        <v>19</v>
      </c>
      <c r="F112" s="248" t="s">
        <v>12856</v>
      </c>
      <c r="G112" s="246"/>
      <c r="H112" s="249">
        <v>174.50880000000001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216</v>
      </c>
      <c r="AU112" s="255" t="s">
        <v>80</v>
      </c>
      <c r="AV112" s="14" t="s">
        <v>80</v>
      </c>
      <c r="AW112" s="14" t="s">
        <v>218</v>
      </c>
      <c r="AX112" s="14" t="s">
        <v>71</v>
      </c>
      <c r="AY112" s="255" t="s">
        <v>205</v>
      </c>
    </row>
    <row r="113" s="14" customFormat="1">
      <c r="A113" s="14"/>
      <c r="B113" s="245"/>
      <c r="C113" s="246"/>
      <c r="D113" s="236" t="s">
        <v>216</v>
      </c>
      <c r="E113" s="247" t="s">
        <v>19</v>
      </c>
      <c r="F113" s="248" t="s">
        <v>12857</v>
      </c>
      <c r="G113" s="246"/>
      <c r="H113" s="249">
        <v>93.051000000000002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216</v>
      </c>
      <c r="AU113" s="255" t="s">
        <v>80</v>
      </c>
      <c r="AV113" s="14" t="s">
        <v>80</v>
      </c>
      <c r="AW113" s="14" t="s">
        <v>218</v>
      </c>
      <c r="AX113" s="14" t="s">
        <v>71</v>
      </c>
      <c r="AY113" s="255" t="s">
        <v>205</v>
      </c>
    </row>
    <row r="114" s="2" customFormat="1" ht="44.25" customHeight="1">
      <c r="A114" s="41"/>
      <c r="B114" s="42"/>
      <c r="C114" s="216" t="s">
        <v>276</v>
      </c>
      <c r="D114" s="216" t="s">
        <v>207</v>
      </c>
      <c r="E114" s="217" t="s">
        <v>12858</v>
      </c>
      <c r="F114" s="218" t="s">
        <v>12859</v>
      </c>
      <c r="G114" s="219" t="s">
        <v>210</v>
      </c>
      <c r="H114" s="220">
        <v>71.352000000000004</v>
      </c>
      <c r="I114" s="221"/>
      <c r="J114" s="222">
        <f>ROUND(I114*H114,2)</f>
        <v>0</v>
      </c>
      <c r="K114" s="218" t="s">
        <v>211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212</v>
      </c>
      <c r="AT114" s="227" t="s">
        <v>207</v>
      </c>
      <c r="AU114" s="227" t="s">
        <v>80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212</v>
      </c>
      <c r="BM114" s="227" t="s">
        <v>12860</v>
      </c>
    </row>
    <row r="115" s="2" customFormat="1">
      <c r="A115" s="41"/>
      <c r="B115" s="42"/>
      <c r="C115" s="43"/>
      <c r="D115" s="229" t="s">
        <v>214</v>
      </c>
      <c r="E115" s="43"/>
      <c r="F115" s="230" t="s">
        <v>12861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214</v>
      </c>
      <c r="AU115" s="20" t="s">
        <v>80</v>
      </c>
    </row>
    <row r="116" s="14" customFormat="1">
      <c r="A116" s="14"/>
      <c r="B116" s="245"/>
      <c r="C116" s="246"/>
      <c r="D116" s="236" t="s">
        <v>216</v>
      </c>
      <c r="E116" s="247" t="s">
        <v>19</v>
      </c>
      <c r="F116" s="248" t="s">
        <v>12862</v>
      </c>
      <c r="G116" s="246"/>
      <c r="H116" s="249">
        <v>31.824000000000002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216</v>
      </c>
      <c r="AU116" s="255" t="s">
        <v>80</v>
      </c>
      <c r="AV116" s="14" t="s">
        <v>80</v>
      </c>
      <c r="AW116" s="14" t="s">
        <v>218</v>
      </c>
      <c r="AX116" s="14" t="s">
        <v>71</v>
      </c>
      <c r="AY116" s="255" t="s">
        <v>205</v>
      </c>
    </row>
    <row r="117" s="14" customFormat="1">
      <c r="A117" s="14"/>
      <c r="B117" s="245"/>
      <c r="C117" s="246"/>
      <c r="D117" s="236" t="s">
        <v>216</v>
      </c>
      <c r="E117" s="247" t="s">
        <v>19</v>
      </c>
      <c r="F117" s="248" t="s">
        <v>12863</v>
      </c>
      <c r="G117" s="246"/>
      <c r="H117" s="249">
        <v>39.527999999999999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216</v>
      </c>
      <c r="AU117" s="255" t="s">
        <v>80</v>
      </c>
      <c r="AV117" s="14" t="s">
        <v>80</v>
      </c>
      <c r="AW117" s="14" t="s">
        <v>218</v>
      </c>
      <c r="AX117" s="14" t="s">
        <v>71</v>
      </c>
      <c r="AY117" s="255" t="s">
        <v>205</v>
      </c>
    </row>
    <row r="118" s="2" customFormat="1" ht="44.25" customHeight="1">
      <c r="A118" s="41"/>
      <c r="B118" s="42"/>
      <c r="C118" s="216" t="s">
        <v>283</v>
      </c>
      <c r="D118" s="216" t="s">
        <v>207</v>
      </c>
      <c r="E118" s="217" t="s">
        <v>12864</v>
      </c>
      <c r="F118" s="218" t="s">
        <v>12865</v>
      </c>
      <c r="G118" s="219" t="s">
        <v>210</v>
      </c>
      <c r="H118" s="220">
        <v>19.744</v>
      </c>
      <c r="I118" s="221"/>
      <c r="J118" s="222">
        <f>ROUND(I118*H118,2)</f>
        <v>0</v>
      </c>
      <c r="K118" s="218" t="s">
        <v>211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212</v>
      </c>
      <c r="AT118" s="227" t="s">
        <v>207</v>
      </c>
      <c r="AU118" s="227" t="s">
        <v>80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212</v>
      </c>
      <c r="BM118" s="227" t="s">
        <v>12866</v>
      </c>
    </row>
    <row r="119" s="2" customFormat="1">
      <c r="A119" s="41"/>
      <c r="B119" s="42"/>
      <c r="C119" s="43"/>
      <c r="D119" s="229" t="s">
        <v>214</v>
      </c>
      <c r="E119" s="43"/>
      <c r="F119" s="230" t="s">
        <v>12867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214</v>
      </c>
      <c r="AU119" s="20" t="s">
        <v>80</v>
      </c>
    </row>
    <row r="120" s="13" customFormat="1">
      <c r="A120" s="13"/>
      <c r="B120" s="234"/>
      <c r="C120" s="235"/>
      <c r="D120" s="236" t="s">
        <v>216</v>
      </c>
      <c r="E120" s="237" t="s">
        <v>19</v>
      </c>
      <c r="F120" s="238" t="s">
        <v>11506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216</v>
      </c>
      <c r="AU120" s="244" t="s">
        <v>80</v>
      </c>
      <c r="AV120" s="13" t="s">
        <v>78</v>
      </c>
      <c r="AW120" s="13" t="s">
        <v>218</v>
      </c>
      <c r="AX120" s="13" t="s">
        <v>71</v>
      </c>
      <c r="AY120" s="244" t="s">
        <v>205</v>
      </c>
    </row>
    <row r="121" s="14" customFormat="1">
      <c r="A121" s="14"/>
      <c r="B121" s="245"/>
      <c r="C121" s="246"/>
      <c r="D121" s="236" t="s">
        <v>216</v>
      </c>
      <c r="E121" s="247" t="s">
        <v>19</v>
      </c>
      <c r="F121" s="248" t="s">
        <v>12868</v>
      </c>
      <c r="G121" s="246"/>
      <c r="H121" s="249">
        <v>3.6400000000000001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216</v>
      </c>
      <c r="AU121" s="255" t="s">
        <v>80</v>
      </c>
      <c r="AV121" s="14" t="s">
        <v>80</v>
      </c>
      <c r="AW121" s="14" t="s">
        <v>218</v>
      </c>
      <c r="AX121" s="14" t="s">
        <v>71</v>
      </c>
      <c r="AY121" s="255" t="s">
        <v>205</v>
      </c>
    </row>
    <row r="122" s="14" customFormat="1">
      <c r="A122" s="14"/>
      <c r="B122" s="245"/>
      <c r="C122" s="246"/>
      <c r="D122" s="236" t="s">
        <v>216</v>
      </c>
      <c r="E122" s="247" t="s">
        <v>19</v>
      </c>
      <c r="F122" s="248" t="s">
        <v>12869</v>
      </c>
      <c r="G122" s="246"/>
      <c r="H122" s="249">
        <v>16.103999999999999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216</v>
      </c>
      <c r="AU122" s="255" t="s">
        <v>80</v>
      </c>
      <c r="AV122" s="14" t="s">
        <v>80</v>
      </c>
      <c r="AW122" s="14" t="s">
        <v>218</v>
      </c>
      <c r="AX122" s="14" t="s">
        <v>71</v>
      </c>
      <c r="AY122" s="255" t="s">
        <v>205</v>
      </c>
    </row>
    <row r="123" s="2" customFormat="1" ht="44.25" customHeight="1">
      <c r="A123" s="41"/>
      <c r="B123" s="42"/>
      <c r="C123" s="216" t="s">
        <v>289</v>
      </c>
      <c r="D123" s="216" t="s">
        <v>207</v>
      </c>
      <c r="E123" s="217" t="s">
        <v>7976</v>
      </c>
      <c r="F123" s="218" t="s">
        <v>7977</v>
      </c>
      <c r="G123" s="219" t="s">
        <v>210</v>
      </c>
      <c r="H123" s="220">
        <v>41.744999999999997</v>
      </c>
      <c r="I123" s="221"/>
      <c r="J123" s="222">
        <f>ROUND(I123*H123,2)</f>
        <v>0</v>
      </c>
      <c r="K123" s="218" t="s">
        <v>211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212</v>
      </c>
      <c r="AT123" s="227" t="s">
        <v>207</v>
      </c>
      <c r="AU123" s="227" t="s">
        <v>80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212</v>
      </c>
      <c r="BM123" s="227" t="s">
        <v>12870</v>
      </c>
    </row>
    <row r="124" s="2" customFormat="1">
      <c r="A124" s="41"/>
      <c r="B124" s="42"/>
      <c r="C124" s="43"/>
      <c r="D124" s="229" t="s">
        <v>214</v>
      </c>
      <c r="E124" s="43"/>
      <c r="F124" s="230" t="s">
        <v>7979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214</v>
      </c>
      <c r="AU124" s="20" t="s">
        <v>80</v>
      </c>
    </row>
    <row r="125" s="13" customFormat="1">
      <c r="A125" s="13"/>
      <c r="B125" s="234"/>
      <c r="C125" s="235"/>
      <c r="D125" s="236" t="s">
        <v>216</v>
      </c>
      <c r="E125" s="237" t="s">
        <v>19</v>
      </c>
      <c r="F125" s="238" t="s">
        <v>12871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216</v>
      </c>
      <c r="AU125" s="244" t="s">
        <v>80</v>
      </c>
      <c r="AV125" s="13" t="s">
        <v>78</v>
      </c>
      <c r="AW125" s="13" t="s">
        <v>218</v>
      </c>
      <c r="AX125" s="13" t="s">
        <v>71</v>
      </c>
      <c r="AY125" s="244" t="s">
        <v>205</v>
      </c>
    </row>
    <row r="126" s="14" customFormat="1">
      <c r="A126" s="14"/>
      <c r="B126" s="245"/>
      <c r="C126" s="246"/>
      <c r="D126" s="236" t="s">
        <v>216</v>
      </c>
      <c r="E126" s="247" t="s">
        <v>19</v>
      </c>
      <c r="F126" s="248" t="s">
        <v>12872</v>
      </c>
      <c r="G126" s="246"/>
      <c r="H126" s="249">
        <v>6.1199999999999992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216</v>
      </c>
      <c r="AU126" s="255" t="s">
        <v>80</v>
      </c>
      <c r="AV126" s="14" t="s">
        <v>80</v>
      </c>
      <c r="AW126" s="14" t="s">
        <v>218</v>
      </c>
      <c r="AX126" s="14" t="s">
        <v>71</v>
      </c>
      <c r="AY126" s="255" t="s">
        <v>205</v>
      </c>
    </row>
    <row r="127" s="14" customFormat="1">
      <c r="A127" s="14"/>
      <c r="B127" s="245"/>
      <c r="C127" s="246"/>
      <c r="D127" s="236" t="s">
        <v>216</v>
      </c>
      <c r="E127" s="247" t="s">
        <v>19</v>
      </c>
      <c r="F127" s="248" t="s">
        <v>12873</v>
      </c>
      <c r="G127" s="246"/>
      <c r="H127" s="249">
        <v>3.5999999999999996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216</v>
      </c>
      <c r="AU127" s="255" t="s">
        <v>80</v>
      </c>
      <c r="AV127" s="14" t="s">
        <v>80</v>
      </c>
      <c r="AW127" s="14" t="s">
        <v>218</v>
      </c>
      <c r="AX127" s="14" t="s">
        <v>71</v>
      </c>
      <c r="AY127" s="255" t="s">
        <v>205</v>
      </c>
    </row>
    <row r="128" s="14" customFormat="1">
      <c r="A128" s="14"/>
      <c r="B128" s="245"/>
      <c r="C128" s="246"/>
      <c r="D128" s="236" t="s">
        <v>216</v>
      </c>
      <c r="E128" s="247" t="s">
        <v>19</v>
      </c>
      <c r="F128" s="248" t="s">
        <v>12874</v>
      </c>
      <c r="G128" s="246"/>
      <c r="H128" s="249">
        <v>3.8639999999999994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216</v>
      </c>
      <c r="AU128" s="255" t="s">
        <v>80</v>
      </c>
      <c r="AV128" s="14" t="s">
        <v>80</v>
      </c>
      <c r="AW128" s="14" t="s">
        <v>218</v>
      </c>
      <c r="AX128" s="14" t="s">
        <v>71</v>
      </c>
      <c r="AY128" s="255" t="s">
        <v>205</v>
      </c>
    </row>
    <row r="129" s="14" customFormat="1">
      <c r="A129" s="14"/>
      <c r="B129" s="245"/>
      <c r="C129" s="246"/>
      <c r="D129" s="236" t="s">
        <v>216</v>
      </c>
      <c r="E129" s="247" t="s">
        <v>19</v>
      </c>
      <c r="F129" s="248" t="s">
        <v>12875</v>
      </c>
      <c r="G129" s="246"/>
      <c r="H129" s="249">
        <v>16.02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216</v>
      </c>
      <c r="AU129" s="255" t="s">
        <v>80</v>
      </c>
      <c r="AV129" s="14" t="s">
        <v>80</v>
      </c>
      <c r="AW129" s="14" t="s">
        <v>218</v>
      </c>
      <c r="AX129" s="14" t="s">
        <v>71</v>
      </c>
      <c r="AY129" s="255" t="s">
        <v>205</v>
      </c>
    </row>
    <row r="130" s="14" customFormat="1">
      <c r="A130" s="14"/>
      <c r="B130" s="245"/>
      <c r="C130" s="246"/>
      <c r="D130" s="236" t="s">
        <v>216</v>
      </c>
      <c r="E130" s="247" t="s">
        <v>19</v>
      </c>
      <c r="F130" s="248" t="s">
        <v>12876</v>
      </c>
      <c r="G130" s="246"/>
      <c r="H130" s="249">
        <v>2.1960000000000002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216</v>
      </c>
      <c r="AU130" s="255" t="s">
        <v>80</v>
      </c>
      <c r="AV130" s="14" t="s">
        <v>80</v>
      </c>
      <c r="AW130" s="14" t="s">
        <v>218</v>
      </c>
      <c r="AX130" s="14" t="s">
        <v>71</v>
      </c>
      <c r="AY130" s="255" t="s">
        <v>205</v>
      </c>
    </row>
    <row r="131" s="14" customFormat="1">
      <c r="A131" s="14"/>
      <c r="B131" s="245"/>
      <c r="C131" s="246"/>
      <c r="D131" s="236" t="s">
        <v>216</v>
      </c>
      <c r="E131" s="247" t="s">
        <v>19</v>
      </c>
      <c r="F131" s="248" t="s">
        <v>12877</v>
      </c>
      <c r="G131" s="246"/>
      <c r="H131" s="249">
        <v>5.625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216</v>
      </c>
      <c r="AU131" s="255" t="s">
        <v>80</v>
      </c>
      <c r="AV131" s="14" t="s">
        <v>80</v>
      </c>
      <c r="AW131" s="14" t="s">
        <v>218</v>
      </c>
      <c r="AX131" s="14" t="s">
        <v>71</v>
      </c>
      <c r="AY131" s="255" t="s">
        <v>205</v>
      </c>
    </row>
    <row r="132" s="14" customFormat="1">
      <c r="A132" s="14"/>
      <c r="B132" s="245"/>
      <c r="C132" s="246"/>
      <c r="D132" s="236" t="s">
        <v>216</v>
      </c>
      <c r="E132" s="247" t="s">
        <v>19</v>
      </c>
      <c r="F132" s="248" t="s">
        <v>12878</v>
      </c>
      <c r="G132" s="246"/>
      <c r="H132" s="249">
        <v>4.3200000000000003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216</v>
      </c>
      <c r="AU132" s="255" t="s">
        <v>80</v>
      </c>
      <c r="AV132" s="14" t="s">
        <v>80</v>
      </c>
      <c r="AW132" s="14" t="s">
        <v>218</v>
      </c>
      <c r="AX132" s="14" t="s">
        <v>71</v>
      </c>
      <c r="AY132" s="255" t="s">
        <v>205</v>
      </c>
    </row>
    <row r="133" s="16" customFormat="1">
      <c r="A133" s="16"/>
      <c r="B133" s="267"/>
      <c r="C133" s="268"/>
      <c r="D133" s="236" t="s">
        <v>216</v>
      </c>
      <c r="E133" s="269" t="s">
        <v>19</v>
      </c>
      <c r="F133" s="270" t="s">
        <v>243</v>
      </c>
      <c r="G133" s="268"/>
      <c r="H133" s="271">
        <v>41.744999999999997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77" t="s">
        <v>216</v>
      </c>
      <c r="AU133" s="277" t="s">
        <v>80</v>
      </c>
      <c r="AV133" s="16" t="s">
        <v>212</v>
      </c>
      <c r="AW133" s="16" t="s">
        <v>218</v>
      </c>
      <c r="AX133" s="16" t="s">
        <v>78</v>
      </c>
      <c r="AY133" s="277" t="s">
        <v>205</v>
      </c>
    </row>
    <row r="134" s="2" customFormat="1" ht="44.25" customHeight="1">
      <c r="A134" s="41"/>
      <c r="B134" s="42"/>
      <c r="C134" s="216" t="s">
        <v>296</v>
      </c>
      <c r="D134" s="216" t="s">
        <v>207</v>
      </c>
      <c r="E134" s="217" t="s">
        <v>12879</v>
      </c>
      <c r="F134" s="218" t="s">
        <v>12880</v>
      </c>
      <c r="G134" s="219" t="s">
        <v>210</v>
      </c>
      <c r="H134" s="220">
        <v>24.719999999999999</v>
      </c>
      <c r="I134" s="221"/>
      <c r="J134" s="222">
        <f>ROUND(I134*H134,2)</f>
        <v>0</v>
      </c>
      <c r="K134" s="218" t="s">
        <v>211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212</v>
      </c>
      <c r="AT134" s="227" t="s">
        <v>207</v>
      </c>
      <c r="AU134" s="227" t="s">
        <v>80</v>
      </c>
      <c r="AY134" s="20" t="s">
        <v>205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212</v>
      </c>
      <c r="BM134" s="227" t="s">
        <v>12881</v>
      </c>
    </row>
    <row r="135" s="2" customFormat="1">
      <c r="A135" s="41"/>
      <c r="B135" s="42"/>
      <c r="C135" s="43"/>
      <c r="D135" s="229" t="s">
        <v>214</v>
      </c>
      <c r="E135" s="43"/>
      <c r="F135" s="230" t="s">
        <v>12882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214</v>
      </c>
      <c r="AU135" s="20" t="s">
        <v>80</v>
      </c>
    </row>
    <row r="136" s="14" customFormat="1">
      <c r="A136" s="14"/>
      <c r="B136" s="245"/>
      <c r="C136" s="246"/>
      <c r="D136" s="236" t="s">
        <v>216</v>
      </c>
      <c r="E136" s="247" t="s">
        <v>19</v>
      </c>
      <c r="F136" s="248" t="s">
        <v>12883</v>
      </c>
      <c r="G136" s="246"/>
      <c r="H136" s="249">
        <v>24.719999999999999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216</v>
      </c>
      <c r="AU136" s="255" t="s">
        <v>80</v>
      </c>
      <c r="AV136" s="14" t="s">
        <v>80</v>
      </c>
      <c r="AW136" s="14" t="s">
        <v>218</v>
      </c>
      <c r="AX136" s="14" t="s">
        <v>71</v>
      </c>
      <c r="AY136" s="255" t="s">
        <v>205</v>
      </c>
    </row>
    <row r="137" s="2" customFormat="1" ht="44.25" customHeight="1">
      <c r="A137" s="41"/>
      <c r="B137" s="42"/>
      <c r="C137" s="216" t="s">
        <v>8</v>
      </c>
      <c r="D137" s="216" t="s">
        <v>207</v>
      </c>
      <c r="E137" s="217" t="s">
        <v>12884</v>
      </c>
      <c r="F137" s="218" t="s">
        <v>12885</v>
      </c>
      <c r="G137" s="219" t="s">
        <v>210</v>
      </c>
      <c r="H137" s="220">
        <v>22.952000000000002</v>
      </c>
      <c r="I137" s="221"/>
      <c r="J137" s="222">
        <f>ROUND(I137*H137,2)</f>
        <v>0</v>
      </c>
      <c r="K137" s="218" t="s">
        <v>211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212</v>
      </c>
      <c r="AT137" s="227" t="s">
        <v>207</v>
      </c>
      <c r="AU137" s="227" t="s">
        <v>80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212</v>
      </c>
      <c r="BM137" s="227" t="s">
        <v>12886</v>
      </c>
    </row>
    <row r="138" s="2" customFormat="1">
      <c r="A138" s="41"/>
      <c r="B138" s="42"/>
      <c r="C138" s="43"/>
      <c r="D138" s="229" t="s">
        <v>214</v>
      </c>
      <c r="E138" s="43"/>
      <c r="F138" s="230" t="s">
        <v>12887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214</v>
      </c>
      <c r="AU138" s="20" t="s">
        <v>80</v>
      </c>
    </row>
    <row r="139" s="14" customFormat="1">
      <c r="A139" s="14"/>
      <c r="B139" s="245"/>
      <c r="C139" s="246"/>
      <c r="D139" s="236" t="s">
        <v>216</v>
      </c>
      <c r="E139" s="247" t="s">
        <v>19</v>
      </c>
      <c r="F139" s="248" t="s">
        <v>12888</v>
      </c>
      <c r="G139" s="246"/>
      <c r="H139" s="249">
        <v>10.792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216</v>
      </c>
      <c r="AU139" s="255" t="s">
        <v>80</v>
      </c>
      <c r="AV139" s="14" t="s">
        <v>80</v>
      </c>
      <c r="AW139" s="14" t="s">
        <v>218</v>
      </c>
      <c r="AX139" s="14" t="s">
        <v>71</v>
      </c>
      <c r="AY139" s="255" t="s">
        <v>205</v>
      </c>
    </row>
    <row r="140" s="14" customFormat="1">
      <c r="A140" s="14"/>
      <c r="B140" s="245"/>
      <c r="C140" s="246"/>
      <c r="D140" s="236" t="s">
        <v>216</v>
      </c>
      <c r="E140" s="247" t="s">
        <v>19</v>
      </c>
      <c r="F140" s="248" t="s">
        <v>12889</v>
      </c>
      <c r="G140" s="246"/>
      <c r="H140" s="249">
        <v>5.1200000000000001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216</v>
      </c>
      <c r="AU140" s="255" t="s">
        <v>80</v>
      </c>
      <c r="AV140" s="14" t="s">
        <v>80</v>
      </c>
      <c r="AW140" s="14" t="s">
        <v>218</v>
      </c>
      <c r="AX140" s="14" t="s">
        <v>71</v>
      </c>
      <c r="AY140" s="255" t="s">
        <v>205</v>
      </c>
    </row>
    <row r="141" s="14" customFormat="1">
      <c r="A141" s="14"/>
      <c r="B141" s="245"/>
      <c r="C141" s="246"/>
      <c r="D141" s="236" t="s">
        <v>216</v>
      </c>
      <c r="E141" s="247" t="s">
        <v>19</v>
      </c>
      <c r="F141" s="248" t="s">
        <v>12890</v>
      </c>
      <c r="G141" s="246"/>
      <c r="H141" s="249">
        <v>7.04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216</v>
      </c>
      <c r="AU141" s="255" t="s">
        <v>80</v>
      </c>
      <c r="AV141" s="14" t="s">
        <v>80</v>
      </c>
      <c r="AW141" s="14" t="s">
        <v>218</v>
      </c>
      <c r="AX141" s="14" t="s">
        <v>71</v>
      </c>
      <c r="AY141" s="255" t="s">
        <v>205</v>
      </c>
    </row>
    <row r="142" s="2" customFormat="1" ht="49.05" customHeight="1">
      <c r="A142" s="41"/>
      <c r="B142" s="42"/>
      <c r="C142" s="216" t="s">
        <v>312</v>
      </c>
      <c r="D142" s="216" t="s">
        <v>207</v>
      </c>
      <c r="E142" s="217" t="s">
        <v>7029</v>
      </c>
      <c r="F142" s="218" t="s">
        <v>7030</v>
      </c>
      <c r="G142" s="219" t="s">
        <v>210</v>
      </c>
      <c r="H142" s="220">
        <v>56.700000000000003</v>
      </c>
      <c r="I142" s="221"/>
      <c r="J142" s="222">
        <f>ROUND(I142*H142,2)</f>
        <v>0</v>
      </c>
      <c r="K142" s="218" t="s">
        <v>211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212</v>
      </c>
      <c r="AT142" s="227" t="s">
        <v>207</v>
      </c>
      <c r="AU142" s="227" t="s">
        <v>80</v>
      </c>
      <c r="AY142" s="20" t="s">
        <v>205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212</v>
      </c>
      <c r="BM142" s="227" t="s">
        <v>12891</v>
      </c>
    </row>
    <row r="143" s="2" customFormat="1">
      <c r="A143" s="41"/>
      <c r="B143" s="42"/>
      <c r="C143" s="43"/>
      <c r="D143" s="229" t="s">
        <v>214</v>
      </c>
      <c r="E143" s="43"/>
      <c r="F143" s="230" t="s">
        <v>7032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214</v>
      </c>
      <c r="AU143" s="20" t="s">
        <v>80</v>
      </c>
    </row>
    <row r="144" s="14" customFormat="1">
      <c r="A144" s="14"/>
      <c r="B144" s="245"/>
      <c r="C144" s="246"/>
      <c r="D144" s="236" t="s">
        <v>216</v>
      </c>
      <c r="E144" s="247" t="s">
        <v>19</v>
      </c>
      <c r="F144" s="248" t="s">
        <v>12892</v>
      </c>
      <c r="G144" s="246"/>
      <c r="H144" s="249">
        <v>56.700000000000003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216</v>
      </c>
      <c r="AU144" s="255" t="s">
        <v>80</v>
      </c>
      <c r="AV144" s="14" t="s">
        <v>80</v>
      </c>
      <c r="AW144" s="14" t="s">
        <v>218</v>
      </c>
      <c r="AX144" s="14" t="s">
        <v>71</v>
      </c>
      <c r="AY144" s="255" t="s">
        <v>205</v>
      </c>
    </row>
    <row r="145" s="2" customFormat="1" ht="37.8" customHeight="1">
      <c r="A145" s="41"/>
      <c r="B145" s="42"/>
      <c r="C145" s="216" t="s">
        <v>318</v>
      </c>
      <c r="D145" s="216" t="s">
        <v>207</v>
      </c>
      <c r="E145" s="217" t="s">
        <v>12893</v>
      </c>
      <c r="F145" s="218" t="s">
        <v>12894</v>
      </c>
      <c r="G145" s="219" t="s">
        <v>210</v>
      </c>
      <c r="H145" s="220">
        <v>16.425000000000001</v>
      </c>
      <c r="I145" s="221"/>
      <c r="J145" s="222">
        <f>ROUND(I145*H145,2)</f>
        <v>0</v>
      </c>
      <c r="K145" s="218" t="s">
        <v>211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212</v>
      </c>
      <c r="AT145" s="227" t="s">
        <v>207</v>
      </c>
      <c r="AU145" s="227" t="s">
        <v>80</v>
      </c>
      <c r="AY145" s="20" t="s">
        <v>205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212</v>
      </c>
      <c r="BM145" s="227" t="s">
        <v>12895</v>
      </c>
    </row>
    <row r="146" s="2" customFormat="1">
      <c r="A146" s="41"/>
      <c r="B146" s="42"/>
      <c r="C146" s="43"/>
      <c r="D146" s="229" t="s">
        <v>214</v>
      </c>
      <c r="E146" s="43"/>
      <c r="F146" s="230" t="s">
        <v>12896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214</v>
      </c>
      <c r="AU146" s="20" t="s">
        <v>80</v>
      </c>
    </row>
    <row r="147" s="14" customFormat="1">
      <c r="A147" s="14"/>
      <c r="B147" s="245"/>
      <c r="C147" s="246"/>
      <c r="D147" s="236" t="s">
        <v>216</v>
      </c>
      <c r="E147" s="247" t="s">
        <v>19</v>
      </c>
      <c r="F147" s="248" t="s">
        <v>12897</v>
      </c>
      <c r="G147" s="246"/>
      <c r="H147" s="249">
        <v>16.425000000000001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216</v>
      </c>
      <c r="AU147" s="255" t="s">
        <v>80</v>
      </c>
      <c r="AV147" s="14" t="s">
        <v>80</v>
      </c>
      <c r="AW147" s="14" t="s">
        <v>218</v>
      </c>
      <c r="AX147" s="14" t="s">
        <v>71</v>
      </c>
      <c r="AY147" s="255" t="s">
        <v>205</v>
      </c>
    </row>
    <row r="148" s="2" customFormat="1" ht="24.15" customHeight="1">
      <c r="A148" s="41"/>
      <c r="B148" s="42"/>
      <c r="C148" s="216" t="s">
        <v>324</v>
      </c>
      <c r="D148" s="216" t="s">
        <v>207</v>
      </c>
      <c r="E148" s="217" t="s">
        <v>12898</v>
      </c>
      <c r="F148" s="218" t="s">
        <v>12899</v>
      </c>
      <c r="G148" s="219" t="s">
        <v>210</v>
      </c>
      <c r="H148" s="220">
        <v>8.3249999999999993</v>
      </c>
      <c r="I148" s="221"/>
      <c r="J148" s="222">
        <f>ROUND(I148*H148,2)</f>
        <v>0</v>
      </c>
      <c r="K148" s="218" t="s">
        <v>211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212</v>
      </c>
      <c r="AT148" s="227" t="s">
        <v>207</v>
      </c>
      <c r="AU148" s="227" t="s">
        <v>80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212</v>
      </c>
      <c r="BM148" s="227" t="s">
        <v>12900</v>
      </c>
    </row>
    <row r="149" s="2" customFormat="1">
      <c r="A149" s="41"/>
      <c r="B149" s="42"/>
      <c r="C149" s="43"/>
      <c r="D149" s="229" t="s">
        <v>214</v>
      </c>
      <c r="E149" s="43"/>
      <c r="F149" s="230" t="s">
        <v>12901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214</v>
      </c>
      <c r="AU149" s="20" t="s">
        <v>80</v>
      </c>
    </row>
    <row r="150" s="14" customFormat="1">
      <c r="A150" s="14"/>
      <c r="B150" s="245"/>
      <c r="C150" s="246"/>
      <c r="D150" s="236" t="s">
        <v>216</v>
      </c>
      <c r="E150" s="247" t="s">
        <v>19</v>
      </c>
      <c r="F150" s="248" t="s">
        <v>12902</v>
      </c>
      <c r="G150" s="246"/>
      <c r="H150" s="249">
        <v>8.3249999999999993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216</v>
      </c>
      <c r="AU150" s="255" t="s">
        <v>80</v>
      </c>
      <c r="AV150" s="14" t="s">
        <v>80</v>
      </c>
      <c r="AW150" s="14" t="s">
        <v>218</v>
      </c>
      <c r="AX150" s="14" t="s">
        <v>71</v>
      </c>
      <c r="AY150" s="255" t="s">
        <v>205</v>
      </c>
    </row>
    <row r="151" s="2" customFormat="1" ht="37.8" customHeight="1">
      <c r="A151" s="41"/>
      <c r="B151" s="42"/>
      <c r="C151" s="216" t="s">
        <v>331</v>
      </c>
      <c r="D151" s="216" t="s">
        <v>207</v>
      </c>
      <c r="E151" s="217" t="s">
        <v>12903</v>
      </c>
      <c r="F151" s="218" t="s">
        <v>12904</v>
      </c>
      <c r="G151" s="219" t="s">
        <v>210</v>
      </c>
      <c r="H151" s="220">
        <v>45</v>
      </c>
      <c r="I151" s="221"/>
      <c r="J151" s="222">
        <f>ROUND(I151*H151,2)</f>
        <v>0</v>
      </c>
      <c r="K151" s="218" t="s">
        <v>211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212</v>
      </c>
      <c r="AT151" s="227" t="s">
        <v>207</v>
      </c>
      <c r="AU151" s="227" t="s">
        <v>80</v>
      </c>
      <c r="AY151" s="20" t="s">
        <v>205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212</v>
      </c>
      <c r="BM151" s="227" t="s">
        <v>12905</v>
      </c>
    </row>
    <row r="152" s="2" customFormat="1">
      <c r="A152" s="41"/>
      <c r="B152" s="42"/>
      <c r="C152" s="43"/>
      <c r="D152" s="229" t="s">
        <v>214</v>
      </c>
      <c r="E152" s="43"/>
      <c r="F152" s="230" t="s">
        <v>12906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214</v>
      </c>
      <c r="AU152" s="20" t="s">
        <v>80</v>
      </c>
    </row>
    <row r="153" s="14" customFormat="1">
      <c r="A153" s="14"/>
      <c r="B153" s="245"/>
      <c r="C153" s="246"/>
      <c r="D153" s="236" t="s">
        <v>216</v>
      </c>
      <c r="E153" s="247" t="s">
        <v>19</v>
      </c>
      <c r="F153" s="248" t="s">
        <v>12907</v>
      </c>
      <c r="G153" s="246"/>
      <c r="H153" s="249">
        <v>45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216</v>
      </c>
      <c r="AU153" s="255" t="s">
        <v>80</v>
      </c>
      <c r="AV153" s="14" t="s">
        <v>80</v>
      </c>
      <c r="AW153" s="14" t="s">
        <v>218</v>
      </c>
      <c r="AX153" s="14" t="s">
        <v>71</v>
      </c>
      <c r="AY153" s="255" t="s">
        <v>205</v>
      </c>
    </row>
    <row r="154" s="2" customFormat="1" ht="55.5" customHeight="1">
      <c r="A154" s="41"/>
      <c r="B154" s="42"/>
      <c r="C154" s="216" t="s">
        <v>337</v>
      </c>
      <c r="D154" s="216" t="s">
        <v>207</v>
      </c>
      <c r="E154" s="217" t="s">
        <v>244</v>
      </c>
      <c r="F154" s="218" t="s">
        <v>245</v>
      </c>
      <c r="G154" s="219" t="s">
        <v>210</v>
      </c>
      <c r="H154" s="220">
        <v>720.44799999999998</v>
      </c>
      <c r="I154" s="221"/>
      <c r="J154" s="222">
        <f>ROUND(I154*H154,2)</f>
        <v>0</v>
      </c>
      <c r="K154" s="218" t="s">
        <v>211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212</v>
      </c>
      <c r="AT154" s="227" t="s">
        <v>207</v>
      </c>
      <c r="AU154" s="227" t="s">
        <v>80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212</v>
      </c>
      <c r="BM154" s="227" t="s">
        <v>12908</v>
      </c>
    </row>
    <row r="155" s="2" customFormat="1">
      <c r="A155" s="41"/>
      <c r="B155" s="42"/>
      <c r="C155" s="43"/>
      <c r="D155" s="229" t="s">
        <v>214</v>
      </c>
      <c r="E155" s="43"/>
      <c r="F155" s="230" t="s">
        <v>247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214</v>
      </c>
      <c r="AU155" s="20" t="s">
        <v>80</v>
      </c>
    </row>
    <row r="156" s="13" customFormat="1">
      <c r="A156" s="13"/>
      <c r="B156" s="234"/>
      <c r="C156" s="235"/>
      <c r="D156" s="236" t="s">
        <v>216</v>
      </c>
      <c r="E156" s="237" t="s">
        <v>19</v>
      </c>
      <c r="F156" s="238" t="s">
        <v>11506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216</v>
      </c>
      <c r="AU156" s="244" t="s">
        <v>80</v>
      </c>
      <c r="AV156" s="13" t="s">
        <v>78</v>
      </c>
      <c r="AW156" s="13" t="s">
        <v>218</v>
      </c>
      <c r="AX156" s="13" t="s">
        <v>71</v>
      </c>
      <c r="AY156" s="244" t="s">
        <v>205</v>
      </c>
    </row>
    <row r="157" s="14" customFormat="1">
      <c r="A157" s="14"/>
      <c r="B157" s="245"/>
      <c r="C157" s="246"/>
      <c r="D157" s="236" t="s">
        <v>216</v>
      </c>
      <c r="E157" s="247" t="s">
        <v>19</v>
      </c>
      <c r="F157" s="248" t="s">
        <v>12909</v>
      </c>
      <c r="G157" s="246"/>
      <c r="H157" s="249">
        <v>303.72899999999998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216</v>
      </c>
      <c r="AU157" s="255" t="s">
        <v>80</v>
      </c>
      <c r="AV157" s="14" t="s">
        <v>80</v>
      </c>
      <c r="AW157" s="14" t="s">
        <v>218</v>
      </c>
      <c r="AX157" s="14" t="s">
        <v>71</v>
      </c>
      <c r="AY157" s="255" t="s">
        <v>205</v>
      </c>
    </row>
    <row r="158" s="14" customFormat="1">
      <c r="A158" s="14"/>
      <c r="B158" s="245"/>
      <c r="C158" s="246"/>
      <c r="D158" s="236" t="s">
        <v>216</v>
      </c>
      <c r="E158" s="247" t="s">
        <v>19</v>
      </c>
      <c r="F158" s="248" t="s">
        <v>12910</v>
      </c>
      <c r="G158" s="246"/>
      <c r="H158" s="249">
        <v>168.17466666666667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216</v>
      </c>
      <c r="AU158" s="255" t="s">
        <v>80</v>
      </c>
      <c r="AV158" s="14" t="s">
        <v>80</v>
      </c>
      <c r="AW158" s="14" t="s">
        <v>218</v>
      </c>
      <c r="AX158" s="14" t="s">
        <v>71</v>
      </c>
      <c r="AY158" s="255" t="s">
        <v>205</v>
      </c>
    </row>
    <row r="159" s="14" customFormat="1">
      <c r="A159" s="14"/>
      <c r="B159" s="245"/>
      <c r="C159" s="246"/>
      <c r="D159" s="236" t="s">
        <v>216</v>
      </c>
      <c r="E159" s="247" t="s">
        <v>19</v>
      </c>
      <c r="F159" s="248" t="s">
        <v>12911</v>
      </c>
      <c r="G159" s="246"/>
      <c r="H159" s="249">
        <v>80.370000000000005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216</v>
      </c>
      <c r="AU159" s="255" t="s">
        <v>80</v>
      </c>
      <c r="AV159" s="14" t="s">
        <v>80</v>
      </c>
      <c r="AW159" s="14" t="s">
        <v>218</v>
      </c>
      <c r="AX159" s="14" t="s">
        <v>71</v>
      </c>
      <c r="AY159" s="255" t="s">
        <v>205</v>
      </c>
    </row>
    <row r="160" s="14" customFormat="1">
      <c r="A160" s="14"/>
      <c r="B160" s="245"/>
      <c r="C160" s="246"/>
      <c r="D160" s="236" t="s">
        <v>216</v>
      </c>
      <c r="E160" s="247" t="s">
        <v>19</v>
      </c>
      <c r="F160" s="248" t="s">
        <v>12912</v>
      </c>
      <c r="G160" s="246"/>
      <c r="H160" s="249">
        <v>168.17466666666667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216</v>
      </c>
      <c r="AU160" s="255" t="s">
        <v>80</v>
      </c>
      <c r="AV160" s="14" t="s">
        <v>80</v>
      </c>
      <c r="AW160" s="14" t="s">
        <v>218</v>
      </c>
      <c r="AX160" s="14" t="s">
        <v>71</v>
      </c>
      <c r="AY160" s="255" t="s">
        <v>205</v>
      </c>
    </row>
    <row r="161" s="2" customFormat="1" ht="62.7" customHeight="1">
      <c r="A161" s="41"/>
      <c r="B161" s="42"/>
      <c r="C161" s="216" t="s">
        <v>342</v>
      </c>
      <c r="D161" s="216" t="s">
        <v>207</v>
      </c>
      <c r="E161" s="217" t="s">
        <v>250</v>
      </c>
      <c r="F161" s="218" t="s">
        <v>251</v>
      </c>
      <c r="G161" s="219" t="s">
        <v>210</v>
      </c>
      <c r="H161" s="220">
        <v>1104.548</v>
      </c>
      <c r="I161" s="221"/>
      <c r="J161" s="222">
        <f>ROUND(I161*H161,2)</f>
        <v>0</v>
      </c>
      <c r="K161" s="218" t="s">
        <v>211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212</v>
      </c>
      <c r="AT161" s="227" t="s">
        <v>207</v>
      </c>
      <c r="AU161" s="227" t="s">
        <v>80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212</v>
      </c>
      <c r="BM161" s="227" t="s">
        <v>12913</v>
      </c>
    </row>
    <row r="162" s="2" customFormat="1">
      <c r="A162" s="41"/>
      <c r="B162" s="42"/>
      <c r="C162" s="43"/>
      <c r="D162" s="229" t="s">
        <v>214</v>
      </c>
      <c r="E162" s="43"/>
      <c r="F162" s="230" t="s">
        <v>253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214</v>
      </c>
      <c r="AU162" s="20" t="s">
        <v>80</v>
      </c>
    </row>
    <row r="163" s="13" customFormat="1">
      <c r="A163" s="13"/>
      <c r="B163" s="234"/>
      <c r="C163" s="235"/>
      <c r="D163" s="236" t="s">
        <v>216</v>
      </c>
      <c r="E163" s="237" t="s">
        <v>19</v>
      </c>
      <c r="F163" s="238" t="s">
        <v>11506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216</v>
      </c>
      <c r="AU163" s="244" t="s">
        <v>80</v>
      </c>
      <c r="AV163" s="13" t="s">
        <v>78</v>
      </c>
      <c r="AW163" s="13" t="s">
        <v>218</v>
      </c>
      <c r="AX163" s="13" t="s">
        <v>71</v>
      </c>
      <c r="AY163" s="244" t="s">
        <v>205</v>
      </c>
    </row>
    <row r="164" s="14" customFormat="1">
      <c r="A164" s="14"/>
      <c r="B164" s="245"/>
      <c r="C164" s="246"/>
      <c r="D164" s="236" t="s">
        <v>216</v>
      </c>
      <c r="E164" s="247" t="s">
        <v>19</v>
      </c>
      <c r="F164" s="248" t="s">
        <v>12914</v>
      </c>
      <c r="G164" s="246"/>
      <c r="H164" s="249">
        <v>303.72899999999998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216</v>
      </c>
      <c r="AU164" s="255" t="s">
        <v>80</v>
      </c>
      <c r="AV164" s="14" t="s">
        <v>80</v>
      </c>
      <c r="AW164" s="14" t="s">
        <v>218</v>
      </c>
      <c r="AX164" s="14" t="s">
        <v>71</v>
      </c>
      <c r="AY164" s="255" t="s">
        <v>205</v>
      </c>
    </row>
    <row r="165" s="14" customFormat="1">
      <c r="A165" s="14"/>
      <c r="B165" s="245"/>
      <c r="C165" s="246"/>
      <c r="D165" s="236" t="s">
        <v>216</v>
      </c>
      <c r="E165" s="247" t="s">
        <v>19</v>
      </c>
      <c r="F165" s="248" t="s">
        <v>12910</v>
      </c>
      <c r="G165" s="246"/>
      <c r="H165" s="249">
        <v>168.17466666666667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216</v>
      </c>
      <c r="AU165" s="255" t="s">
        <v>80</v>
      </c>
      <c r="AV165" s="14" t="s">
        <v>80</v>
      </c>
      <c r="AW165" s="14" t="s">
        <v>218</v>
      </c>
      <c r="AX165" s="14" t="s">
        <v>71</v>
      </c>
      <c r="AY165" s="255" t="s">
        <v>205</v>
      </c>
    </row>
    <row r="166" s="14" customFormat="1">
      <c r="A166" s="14"/>
      <c r="B166" s="245"/>
      <c r="C166" s="246"/>
      <c r="D166" s="236" t="s">
        <v>216</v>
      </c>
      <c r="E166" s="247" t="s">
        <v>19</v>
      </c>
      <c r="F166" s="248" t="s">
        <v>12911</v>
      </c>
      <c r="G166" s="246"/>
      <c r="H166" s="249">
        <v>80.370000000000005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216</v>
      </c>
      <c r="AU166" s="255" t="s">
        <v>80</v>
      </c>
      <c r="AV166" s="14" t="s">
        <v>80</v>
      </c>
      <c r="AW166" s="14" t="s">
        <v>218</v>
      </c>
      <c r="AX166" s="14" t="s">
        <v>71</v>
      </c>
      <c r="AY166" s="255" t="s">
        <v>205</v>
      </c>
    </row>
    <row r="167" s="14" customFormat="1">
      <c r="A167" s="14"/>
      <c r="B167" s="245"/>
      <c r="C167" s="246"/>
      <c r="D167" s="236" t="s">
        <v>216</v>
      </c>
      <c r="E167" s="246"/>
      <c r="F167" s="248" t="s">
        <v>12915</v>
      </c>
      <c r="G167" s="246"/>
      <c r="H167" s="249">
        <v>1104.548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216</v>
      </c>
      <c r="AU167" s="255" t="s">
        <v>80</v>
      </c>
      <c r="AV167" s="14" t="s">
        <v>80</v>
      </c>
      <c r="AW167" s="14" t="s">
        <v>4</v>
      </c>
      <c r="AX167" s="14" t="s">
        <v>78</v>
      </c>
      <c r="AY167" s="255" t="s">
        <v>205</v>
      </c>
    </row>
    <row r="168" s="2" customFormat="1" ht="62.7" customHeight="1">
      <c r="A168" s="41"/>
      <c r="B168" s="42"/>
      <c r="C168" s="216" t="s">
        <v>351</v>
      </c>
      <c r="D168" s="216" t="s">
        <v>207</v>
      </c>
      <c r="E168" s="217" t="s">
        <v>256</v>
      </c>
      <c r="F168" s="218" t="s">
        <v>257</v>
      </c>
      <c r="G168" s="219" t="s">
        <v>210</v>
      </c>
      <c r="H168" s="220">
        <v>1093.531</v>
      </c>
      <c r="I168" s="221"/>
      <c r="J168" s="222">
        <f>ROUND(I168*H168,2)</f>
        <v>0</v>
      </c>
      <c r="K168" s="218" t="s">
        <v>211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212</v>
      </c>
      <c r="AT168" s="227" t="s">
        <v>207</v>
      </c>
      <c r="AU168" s="227" t="s">
        <v>80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212</v>
      </c>
      <c r="BM168" s="227" t="s">
        <v>6547</v>
      </c>
    </row>
    <row r="169" s="2" customFormat="1">
      <c r="A169" s="41"/>
      <c r="B169" s="42"/>
      <c r="C169" s="43"/>
      <c r="D169" s="229" t="s">
        <v>214</v>
      </c>
      <c r="E169" s="43"/>
      <c r="F169" s="230" t="s">
        <v>259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214</v>
      </c>
      <c r="AU169" s="20" t="s">
        <v>80</v>
      </c>
    </row>
    <row r="170" s="14" customFormat="1">
      <c r="A170" s="14"/>
      <c r="B170" s="245"/>
      <c r="C170" s="246"/>
      <c r="D170" s="236" t="s">
        <v>216</v>
      </c>
      <c r="E170" s="247" t="s">
        <v>19</v>
      </c>
      <c r="F170" s="248" t="s">
        <v>12916</v>
      </c>
      <c r="G170" s="246"/>
      <c r="H170" s="249">
        <v>1002.364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216</v>
      </c>
      <c r="AU170" s="255" t="s">
        <v>80</v>
      </c>
      <c r="AV170" s="14" t="s">
        <v>80</v>
      </c>
      <c r="AW170" s="14" t="s">
        <v>218</v>
      </c>
      <c r="AX170" s="14" t="s">
        <v>71</v>
      </c>
      <c r="AY170" s="255" t="s">
        <v>205</v>
      </c>
    </row>
    <row r="171" s="14" customFormat="1">
      <c r="A171" s="14"/>
      <c r="B171" s="245"/>
      <c r="C171" s="246"/>
      <c r="D171" s="236" t="s">
        <v>216</v>
      </c>
      <c r="E171" s="247" t="s">
        <v>19</v>
      </c>
      <c r="F171" s="248" t="s">
        <v>12917</v>
      </c>
      <c r="G171" s="246"/>
      <c r="H171" s="249">
        <v>91.167000000000002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216</v>
      </c>
      <c r="AU171" s="255" t="s">
        <v>80</v>
      </c>
      <c r="AV171" s="14" t="s">
        <v>80</v>
      </c>
      <c r="AW171" s="14" t="s">
        <v>218</v>
      </c>
      <c r="AX171" s="14" t="s">
        <v>71</v>
      </c>
      <c r="AY171" s="255" t="s">
        <v>205</v>
      </c>
    </row>
    <row r="172" s="2" customFormat="1" ht="62.7" customHeight="1">
      <c r="A172" s="41"/>
      <c r="B172" s="42"/>
      <c r="C172" s="216" t="s">
        <v>357</v>
      </c>
      <c r="D172" s="216" t="s">
        <v>207</v>
      </c>
      <c r="E172" s="217" t="s">
        <v>262</v>
      </c>
      <c r="F172" s="218" t="s">
        <v>263</v>
      </c>
      <c r="G172" s="219" t="s">
        <v>210</v>
      </c>
      <c r="H172" s="220">
        <v>20.015999999999998</v>
      </c>
      <c r="I172" s="221"/>
      <c r="J172" s="222">
        <f>ROUND(I172*H172,2)</f>
        <v>0</v>
      </c>
      <c r="K172" s="218" t="s">
        <v>211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212</v>
      </c>
      <c r="AT172" s="227" t="s">
        <v>207</v>
      </c>
      <c r="AU172" s="227" t="s">
        <v>80</v>
      </c>
      <c r="AY172" s="20" t="s">
        <v>205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212</v>
      </c>
      <c r="BM172" s="227" t="s">
        <v>12918</v>
      </c>
    </row>
    <row r="173" s="2" customFormat="1">
      <c r="A173" s="41"/>
      <c r="B173" s="42"/>
      <c r="C173" s="43"/>
      <c r="D173" s="229" t="s">
        <v>214</v>
      </c>
      <c r="E173" s="43"/>
      <c r="F173" s="230" t="s">
        <v>265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214</v>
      </c>
      <c r="AU173" s="20" t="s">
        <v>80</v>
      </c>
    </row>
    <row r="174" s="13" customFormat="1">
      <c r="A174" s="13"/>
      <c r="B174" s="234"/>
      <c r="C174" s="235"/>
      <c r="D174" s="236" t="s">
        <v>216</v>
      </c>
      <c r="E174" s="237" t="s">
        <v>19</v>
      </c>
      <c r="F174" s="238" t="s">
        <v>266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216</v>
      </c>
      <c r="AU174" s="244" t="s">
        <v>80</v>
      </c>
      <c r="AV174" s="13" t="s">
        <v>78</v>
      </c>
      <c r="AW174" s="13" t="s">
        <v>218</v>
      </c>
      <c r="AX174" s="13" t="s">
        <v>71</v>
      </c>
      <c r="AY174" s="244" t="s">
        <v>205</v>
      </c>
    </row>
    <row r="175" s="14" customFormat="1">
      <c r="A175" s="14"/>
      <c r="B175" s="245"/>
      <c r="C175" s="246"/>
      <c r="D175" s="236" t="s">
        <v>216</v>
      </c>
      <c r="E175" s="247" t="s">
        <v>19</v>
      </c>
      <c r="F175" s="248" t="s">
        <v>12919</v>
      </c>
      <c r="G175" s="246"/>
      <c r="H175" s="249">
        <v>521.19800000000009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216</v>
      </c>
      <c r="AU175" s="255" t="s">
        <v>80</v>
      </c>
      <c r="AV175" s="14" t="s">
        <v>80</v>
      </c>
      <c r="AW175" s="14" t="s">
        <v>218</v>
      </c>
      <c r="AX175" s="14" t="s">
        <v>71</v>
      </c>
      <c r="AY175" s="255" t="s">
        <v>205</v>
      </c>
    </row>
    <row r="176" s="14" customFormat="1">
      <c r="A176" s="14"/>
      <c r="B176" s="245"/>
      <c r="C176" s="246"/>
      <c r="D176" s="236" t="s">
        <v>216</v>
      </c>
      <c r="E176" s="247" t="s">
        <v>19</v>
      </c>
      <c r="F176" s="248" t="s">
        <v>12920</v>
      </c>
      <c r="G176" s="246"/>
      <c r="H176" s="249">
        <v>-501.18200000000002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216</v>
      </c>
      <c r="AU176" s="255" t="s">
        <v>80</v>
      </c>
      <c r="AV176" s="14" t="s">
        <v>80</v>
      </c>
      <c r="AW176" s="14" t="s">
        <v>218</v>
      </c>
      <c r="AX176" s="14" t="s">
        <v>71</v>
      </c>
      <c r="AY176" s="255" t="s">
        <v>205</v>
      </c>
    </row>
    <row r="177" s="2" customFormat="1" ht="37.8" customHeight="1">
      <c r="A177" s="41"/>
      <c r="B177" s="42"/>
      <c r="C177" s="216" t="s">
        <v>7</v>
      </c>
      <c r="D177" s="216" t="s">
        <v>207</v>
      </c>
      <c r="E177" s="217" t="s">
        <v>7058</v>
      </c>
      <c r="F177" s="218" t="s">
        <v>7059</v>
      </c>
      <c r="G177" s="219" t="s">
        <v>210</v>
      </c>
      <c r="H177" s="220">
        <v>280.334</v>
      </c>
      <c r="I177" s="221"/>
      <c r="J177" s="222">
        <f>ROUND(I177*H177,2)</f>
        <v>0</v>
      </c>
      <c r="K177" s="218" t="s">
        <v>211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212</v>
      </c>
      <c r="AT177" s="227" t="s">
        <v>207</v>
      </c>
      <c r="AU177" s="227" t="s">
        <v>80</v>
      </c>
      <c r="AY177" s="20" t="s">
        <v>205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212</v>
      </c>
      <c r="BM177" s="227" t="s">
        <v>12921</v>
      </c>
    </row>
    <row r="178" s="2" customFormat="1">
      <c r="A178" s="41"/>
      <c r="B178" s="42"/>
      <c r="C178" s="43"/>
      <c r="D178" s="229" t="s">
        <v>214</v>
      </c>
      <c r="E178" s="43"/>
      <c r="F178" s="230" t="s">
        <v>7061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214</v>
      </c>
      <c r="AU178" s="20" t="s">
        <v>80</v>
      </c>
    </row>
    <row r="179" s="13" customFormat="1">
      <c r="A179" s="13"/>
      <c r="B179" s="234"/>
      <c r="C179" s="235"/>
      <c r="D179" s="236" t="s">
        <v>216</v>
      </c>
      <c r="E179" s="237" t="s">
        <v>19</v>
      </c>
      <c r="F179" s="238" t="s">
        <v>11506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216</v>
      </c>
      <c r="AU179" s="244" t="s">
        <v>80</v>
      </c>
      <c r="AV179" s="13" t="s">
        <v>78</v>
      </c>
      <c r="AW179" s="13" t="s">
        <v>218</v>
      </c>
      <c r="AX179" s="13" t="s">
        <v>71</v>
      </c>
      <c r="AY179" s="244" t="s">
        <v>205</v>
      </c>
    </row>
    <row r="180" s="14" customFormat="1">
      <c r="A180" s="14"/>
      <c r="B180" s="245"/>
      <c r="C180" s="246"/>
      <c r="D180" s="236" t="s">
        <v>216</v>
      </c>
      <c r="E180" s="247" t="s">
        <v>19</v>
      </c>
      <c r="F180" s="248" t="s">
        <v>12922</v>
      </c>
      <c r="G180" s="246"/>
      <c r="H180" s="249">
        <v>252.262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216</v>
      </c>
      <c r="AU180" s="255" t="s">
        <v>80</v>
      </c>
      <c r="AV180" s="14" t="s">
        <v>80</v>
      </c>
      <c r="AW180" s="14" t="s">
        <v>218</v>
      </c>
      <c r="AX180" s="14" t="s">
        <v>71</v>
      </c>
      <c r="AY180" s="255" t="s">
        <v>205</v>
      </c>
    </row>
    <row r="181" s="14" customFormat="1">
      <c r="A181" s="14"/>
      <c r="B181" s="245"/>
      <c r="C181" s="246"/>
      <c r="D181" s="236" t="s">
        <v>216</v>
      </c>
      <c r="E181" s="247" t="s">
        <v>19</v>
      </c>
      <c r="F181" s="248" t="s">
        <v>12923</v>
      </c>
      <c r="G181" s="246"/>
      <c r="H181" s="249">
        <v>28.071999999999999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216</v>
      </c>
      <c r="AU181" s="255" t="s">
        <v>80</v>
      </c>
      <c r="AV181" s="14" t="s">
        <v>80</v>
      </c>
      <c r="AW181" s="14" t="s">
        <v>218</v>
      </c>
      <c r="AX181" s="14" t="s">
        <v>71</v>
      </c>
      <c r="AY181" s="255" t="s">
        <v>205</v>
      </c>
    </row>
    <row r="182" s="2" customFormat="1" ht="44.25" customHeight="1">
      <c r="A182" s="41"/>
      <c r="B182" s="42"/>
      <c r="C182" s="216" t="s">
        <v>370</v>
      </c>
      <c r="D182" s="216" t="s">
        <v>207</v>
      </c>
      <c r="E182" s="217" t="s">
        <v>270</v>
      </c>
      <c r="F182" s="218" t="s">
        <v>271</v>
      </c>
      <c r="G182" s="219" t="s">
        <v>210</v>
      </c>
      <c r="H182" s="220">
        <v>592.34900000000005</v>
      </c>
      <c r="I182" s="221"/>
      <c r="J182" s="222">
        <f>ROUND(I182*H182,2)</f>
        <v>0</v>
      </c>
      <c r="K182" s="218" t="s">
        <v>211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212</v>
      </c>
      <c r="AT182" s="227" t="s">
        <v>207</v>
      </c>
      <c r="AU182" s="227" t="s">
        <v>80</v>
      </c>
      <c r="AY182" s="20" t="s">
        <v>205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212</v>
      </c>
      <c r="BM182" s="227" t="s">
        <v>12924</v>
      </c>
    </row>
    <row r="183" s="2" customFormat="1">
      <c r="A183" s="41"/>
      <c r="B183" s="42"/>
      <c r="C183" s="43"/>
      <c r="D183" s="229" t="s">
        <v>214</v>
      </c>
      <c r="E183" s="43"/>
      <c r="F183" s="230" t="s">
        <v>273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214</v>
      </c>
      <c r="AU183" s="20" t="s">
        <v>80</v>
      </c>
    </row>
    <row r="184" s="14" customFormat="1">
      <c r="A184" s="14"/>
      <c r="B184" s="245"/>
      <c r="C184" s="246"/>
      <c r="D184" s="236" t="s">
        <v>216</v>
      </c>
      <c r="E184" s="247" t="s">
        <v>19</v>
      </c>
      <c r="F184" s="248" t="s">
        <v>12925</v>
      </c>
      <c r="G184" s="246"/>
      <c r="H184" s="249">
        <v>501.18200000000002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216</v>
      </c>
      <c r="AU184" s="255" t="s">
        <v>80</v>
      </c>
      <c r="AV184" s="14" t="s">
        <v>80</v>
      </c>
      <c r="AW184" s="14" t="s">
        <v>218</v>
      </c>
      <c r="AX184" s="14" t="s">
        <v>71</v>
      </c>
      <c r="AY184" s="255" t="s">
        <v>205</v>
      </c>
    </row>
    <row r="185" s="14" customFormat="1">
      <c r="A185" s="14"/>
      <c r="B185" s="245"/>
      <c r="C185" s="246"/>
      <c r="D185" s="236" t="s">
        <v>216</v>
      </c>
      <c r="E185" s="247" t="s">
        <v>19</v>
      </c>
      <c r="F185" s="248" t="s">
        <v>12917</v>
      </c>
      <c r="G185" s="246"/>
      <c r="H185" s="249">
        <v>91.167000000000002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216</v>
      </c>
      <c r="AU185" s="255" t="s">
        <v>80</v>
      </c>
      <c r="AV185" s="14" t="s">
        <v>80</v>
      </c>
      <c r="AW185" s="14" t="s">
        <v>218</v>
      </c>
      <c r="AX185" s="14" t="s">
        <v>71</v>
      </c>
      <c r="AY185" s="255" t="s">
        <v>205</v>
      </c>
    </row>
    <row r="186" s="2" customFormat="1" ht="44.25" customHeight="1">
      <c r="A186" s="41"/>
      <c r="B186" s="42"/>
      <c r="C186" s="216" t="s">
        <v>377</v>
      </c>
      <c r="D186" s="216" t="s">
        <v>207</v>
      </c>
      <c r="E186" s="217" t="s">
        <v>277</v>
      </c>
      <c r="F186" s="218" t="s">
        <v>278</v>
      </c>
      <c r="G186" s="219" t="s">
        <v>279</v>
      </c>
      <c r="H186" s="220">
        <v>38.030000000000001</v>
      </c>
      <c r="I186" s="221"/>
      <c r="J186" s="222">
        <f>ROUND(I186*H186,2)</f>
        <v>0</v>
      </c>
      <c r="K186" s="218" t="s">
        <v>211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212</v>
      </c>
      <c r="AT186" s="227" t="s">
        <v>207</v>
      </c>
      <c r="AU186" s="227" t="s">
        <v>80</v>
      </c>
      <c r="AY186" s="20" t="s">
        <v>205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212</v>
      </c>
      <c r="BM186" s="227" t="s">
        <v>12926</v>
      </c>
    </row>
    <row r="187" s="2" customFormat="1">
      <c r="A187" s="41"/>
      <c r="B187" s="42"/>
      <c r="C187" s="43"/>
      <c r="D187" s="229" t="s">
        <v>214</v>
      </c>
      <c r="E187" s="43"/>
      <c r="F187" s="230" t="s">
        <v>281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214</v>
      </c>
      <c r="AU187" s="20" t="s">
        <v>80</v>
      </c>
    </row>
    <row r="188" s="14" customFormat="1">
      <c r="A188" s="14"/>
      <c r="B188" s="245"/>
      <c r="C188" s="246"/>
      <c r="D188" s="236" t="s">
        <v>216</v>
      </c>
      <c r="E188" s="247" t="s">
        <v>19</v>
      </c>
      <c r="F188" s="248" t="s">
        <v>12927</v>
      </c>
      <c r="G188" s="246"/>
      <c r="H188" s="249">
        <v>20.015999999999998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216</v>
      </c>
      <c r="AU188" s="255" t="s">
        <v>80</v>
      </c>
      <c r="AV188" s="14" t="s">
        <v>80</v>
      </c>
      <c r="AW188" s="14" t="s">
        <v>218</v>
      </c>
      <c r="AX188" s="14" t="s">
        <v>71</v>
      </c>
      <c r="AY188" s="255" t="s">
        <v>205</v>
      </c>
    </row>
    <row r="189" s="14" customFormat="1">
      <c r="A189" s="14"/>
      <c r="B189" s="245"/>
      <c r="C189" s="246"/>
      <c r="D189" s="236" t="s">
        <v>216</v>
      </c>
      <c r="E189" s="246"/>
      <c r="F189" s="248" t="s">
        <v>12928</v>
      </c>
      <c r="G189" s="246"/>
      <c r="H189" s="249">
        <v>38.030000000000001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216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205</v>
      </c>
    </row>
    <row r="190" s="2" customFormat="1" ht="37.8" customHeight="1">
      <c r="A190" s="41"/>
      <c r="B190" s="42"/>
      <c r="C190" s="216" t="s">
        <v>383</v>
      </c>
      <c r="D190" s="216" t="s">
        <v>207</v>
      </c>
      <c r="E190" s="217" t="s">
        <v>284</v>
      </c>
      <c r="F190" s="218" t="s">
        <v>285</v>
      </c>
      <c r="G190" s="219" t="s">
        <v>210</v>
      </c>
      <c r="H190" s="220">
        <v>501.18200000000002</v>
      </c>
      <c r="I190" s="221"/>
      <c r="J190" s="222">
        <f>ROUND(I190*H190,2)</f>
        <v>0</v>
      </c>
      <c r="K190" s="218" t="s">
        <v>211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212</v>
      </c>
      <c r="AT190" s="227" t="s">
        <v>207</v>
      </c>
      <c r="AU190" s="227" t="s">
        <v>80</v>
      </c>
      <c r="AY190" s="20" t="s">
        <v>205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212</v>
      </c>
      <c r="BM190" s="227" t="s">
        <v>2925</v>
      </c>
    </row>
    <row r="191" s="2" customFormat="1">
      <c r="A191" s="41"/>
      <c r="B191" s="42"/>
      <c r="C191" s="43"/>
      <c r="D191" s="229" t="s">
        <v>214</v>
      </c>
      <c r="E191" s="43"/>
      <c r="F191" s="230" t="s">
        <v>287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214</v>
      </c>
      <c r="AU191" s="20" t="s">
        <v>80</v>
      </c>
    </row>
    <row r="192" s="14" customFormat="1">
      <c r="A192" s="14"/>
      <c r="B192" s="245"/>
      <c r="C192" s="246"/>
      <c r="D192" s="236" t="s">
        <v>216</v>
      </c>
      <c r="E192" s="247" t="s">
        <v>19</v>
      </c>
      <c r="F192" s="248" t="s">
        <v>12929</v>
      </c>
      <c r="G192" s="246"/>
      <c r="H192" s="249">
        <v>501.18200000000002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216</v>
      </c>
      <c r="AU192" s="255" t="s">
        <v>80</v>
      </c>
      <c r="AV192" s="14" t="s">
        <v>80</v>
      </c>
      <c r="AW192" s="14" t="s">
        <v>218</v>
      </c>
      <c r="AX192" s="14" t="s">
        <v>71</v>
      </c>
      <c r="AY192" s="255" t="s">
        <v>205</v>
      </c>
    </row>
    <row r="193" s="2" customFormat="1" ht="44.25" customHeight="1">
      <c r="A193" s="41"/>
      <c r="B193" s="42"/>
      <c r="C193" s="216" t="s">
        <v>388</v>
      </c>
      <c r="D193" s="216" t="s">
        <v>207</v>
      </c>
      <c r="E193" s="217" t="s">
        <v>12930</v>
      </c>
      <c r="F193" s="218" t="s">
        <v>12931</v>
      </c>
      <c r="G193" s="219" t="s">
        <v>210</v>
      </c>
      <c r="H193" s="220">
        <v>252.262</v>
      </c>
      <c r="I193" s="221"/>
      <c r="J193" s="222">
        <f>ROUND(I193*H193,2)</f>
        <v>0</v>
      </c>
      <c r="K193" s="218" t="s">
        <v>211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212</v>
      </c>
      <c r="AT193" s="227" t="s">
        <v>207</v>
      </c>
      <c r="AU193" s="227" t="s">
        <v>80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212</v>
      </c>
      <c r="BM193" s="227" t="s">
        <v>12932</v>
      </c>
    </row>
    <row r="194" s="2" customFormat="1">
      <c r="A194" s="41"/>
      <c r="B194" s="42"/>
      <c r="C194" s="43"/>
      <c r="D194" s="229" t="s">
        <v>214</v>
      </c>
      <c r="E194" s="43"/>
      <c r="F194" s="230" t="s">
        <v>12933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214</v>
      </c>
      <c r="AU194" s="20" t="s">
        <v>80</v>
      </c>
    </row>
    <row r="195" s="13" customFormat="1">
      <c r="A195" s="13"/>
      <c r="B195" s="234"/>
      <c r="C195" s="235"/>
      <c r="D195" s="236" t="s">
        <v>216</v>
      </c>
      <c r="E195" s="237" t="s">
        <v>19</v>
      </c>
      <c r="F195" s="238" t="s">
        <v>11506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216</v>
      </c>
      <c r="AU195" s="244" t="s">
        <v>80</v>
      </c>
      <c r="AV195" s="13" t="s">
        <v>78</v>
      </c>
      <c r="AW195" s="13" t="s">
        <v>218</v>
      </c>
      <c r="AX195" s="13" t="s">
        <v>71</v>
      </c>
      <c r="AY195" s="244" t="s">
        <v>205</v>
      </c>
    </row>
    <row r="196" s="14" customFormat="1">
      <c r="A196" s="14"/>
      <c r="B196" s="245"/>
      <c r="C196" s="246"/>
      <c r="D196" s="236" t="s">
        <v>216</v>
      </c>
      <c r="E196" s="247" t="s">
        <v>19</v>
      </c>
      <c r="F196" s="248" t="s">
        <v>12934</v>
      </c>
      <c r="G196" s="246"/>
      <c r="H196" s="249">
        <v>303.72899999999998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216</v>
      </c>
      <c r="AU196" s="255" t="s">
        <v>80</v>
      </c>
      <c r="AV196" s="14" t="s">
        <v>80</v>
      </c>
      <c r="AW196" s="14" t="s">
        <v>218</v>
      </c>
      <c r="AX196" s="14" t="s">
        <v>71</v>
      </c>
      <c r="AY196" s="255" t="s">
        <v>205</v>
      </c>
    </row>
    <row r="197" s="14" customFormat="1">
      <c r="A197" s="14"/>
      <c r="B197" s="245"/>
      <c r="C197" s="246"/>
      <c r="D197" s="236" t="s">
        <v>216</v>
      </c>
      <c r="E197" s="247" t="s">
        <v>19</v>
      </c>
      <c r="F197" s="248" t="s">
        <v>12935</v>
      </c>
      <c r="G197" s="246"/>
      <c r="H197" s="249">
        <v>-20.274999999999999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216</v>
      </c>
      <c r="AU197" s="255" t="s">
        <v>80</v>
      </c>
      <c r="AV197" s="14" t="s">
        <v>80</v>
      </c>
      <c r="AW197" s="14" t="s">
        <v>218</v>
      </c>
      <c r="AX197" s="14" t="s">
        <v>71</v>
      </c>
      <c r="AY197" s="255" t="s">
        <v>205</v>
      </c>
    </row>
    <row r="198" s="14" customFormat="1">
      <c r="A198" s="14"/>
      <c r="B198" s="245"/>
      <c r="C198" s="246"/>
      <c r="D198" s="236" t="s">
        <v>216</v>
      </c>
      <c r="E198" s="247" t="s">
        <v>19</v>
      </c>
      <c r="F198" s="248" t="s">
        <v>12936</v>
      </c>
      <c r="G198" s="246"/>
      <c r="H198" s="249">
        <v>-8.9352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216</v>
      </c>
      <c r="AU198" s="255" t="s">
        <v>80</v>
      </c>
      <c r="AV198" s="14" t="s">
        <v>80</v>
      </c>
      <c r="AW198" s="14" t="s">
        <v>218</v>
      </c>
      <c r="AX198" s="14" t="s">
        <v>71</v>
      </c>
      <c r="AY198" s="255" t="s">
        <v>205</v>
      </c>
    </row>
    <row r="199" s="14" customFormat="1">
      <c r="A199" s="14"/>
      <c r="B199" s="245"/>
      <c r="C199" s="246"/>
      <c r="D199" s="236" t="s">
        <v>216</v>
      </c>
      <c r="E199" s="247" t="s">
        <v>19</v>
      </c>
      <c r="F199" s="248" t="s">
        <v>12937</v>
      </c>
      <c r="G199" s="246"/>
      <c r="H199" s="249">
        <v>-47.605697599999999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216</v>
      </c>
      <c r="AU199" s="255" t="s">
        <v>80</v>
      </c>
      <c r="AV199" s="14" t="s">
        <v>80</v>
      </c>
      <c r="AW199" s="14" t="s">
        <v>218</v>
      </c>
      <c r="AX199" s="14" t="s">
        <v>71</v>
      </c>
      <c r="AY199" s="255" t="s">
        <v>205</v>
      </c>
    </row>
    <row r="200" s="14" customFormat="1">
      <c r="A200" s="14"/>
      <c r="B200" s="245"/>
      <c r="C200" s="246"/>
      <c r="D200" s="236" t="s">
        <v>216</v>
      </c>
      <c r="E200" s="247" t="s">
        <v>19</v>
      </c>
      <c r="F200" s="248" t="s">
        <v>12938</v>
      </c>
      <c r="G200" s="246"/>
      <c r="H200" s="249">
        <v>25.349249999999998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216</v>
      </c>
      <c r="AU200" s="255" t="s">
        <v>80</v>
      </c>
      <c r="AV200" s="14" t="s">
        <v>80</v>
      </c>
      <c r="AW200" s="14" t="s">
        <v>218</v>
      </c>
      <c r="AX200" s="14" t="s">
        <v>71</v>
      </c>
      <c r="AY200" s="255" t="s">
        <v>205</v>
      </c>
    </row>
    <row r="201" s="2" customFormat="1" ht="44.25" customHeight="1">
      <c r="A201" s="41"/>
      <c r="B201" s="42"/>
      <c r="C201" s="216" t="s">
        <v>395</v>
      </c>
      <c r="D201" s="216" t="s">
        <v>207</v>
      </c>
      <c r="E201" s="217" t="s">
        <v>297</v>
      </c>
      <c r="F201" s="218" t="s">
        <v>298</v>
      </c>
      <c r="G201" s="219" t="s">
        <v>210</v>
      </c>
      <c r="H201" s="220">
        <v>248.91999999999999</v>
      </c>
      <c r="I201" s="221"/>
      <c r="J201" s="222">
        <f>ROUND(I201*H201,2)</f>
        <v>0</v>
      </c>
      <c r="K201" s="218" t="s">
        <v>211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212</v>
      </c>
      <c r="AT201" s="227" t="s">
        <v>207</v>
      </c>
      <c r="AU201" s="227" t="s">
        <v>80</v>
      </c>
      <c r="AY201" s="20" t="s">
        <v>205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212</v>
      </c>
      <c r="BM201" s="227" t="s">
        <v>12939</v>
      </c>
    </row>
    <row r="202" s="2" customFormat="1">
      <c r="A202" s="41"/>
      <c r="B202" s="42"/>
      <c r="C202" s="43"/>
      <c r="D202" s="229" t="s">
        <v>214</v>
      </c>
      <c r="E202" s="43"/>
      <c r="F202" s="230" t="s">
        <v>300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214</v>
      </c>
      <c r="AU202" s="20" t="s">
        <v>80</v>
      </c>
    </row>
    <row r="203" s="14" customFormat="1">
      <c r="A203" s="14"/>
      <c r="B203" s="245"/>
      <c r="C203" s="246"/>
      <c r="D203" s="236" t="s">
        <v>216</v>
      </c>
      <c r="E203" s="247" t="s">
        <v>19</v>
      </c>
      <c r="F203" s="248" t="s">
        <v>12940</v>
      </c>
      <c r="G203" s="246"/>
      <c r="H203" s="249">
        <v>225.79399999999998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216</v>
      </c>
      <c r="AU203" s="255" t="s">
        <v>80</v>
      </c>
      <c r="AV203" s="14" t="s">
        <v>80</v>
      </c>
      <c r="AW203" s="14" t="s">
        <v>218</v>
      </c>
      <c r="AX203" s="14" t="s">
        <v>71</v>
      </c>
      <c r="AY203" s="255" t="s">
        <v>205</v>
      </c>
    </row>
    <row r="204" s="14" customFormat="1">
      <c r="A204" s="14"/>
      <c r="B204" s="245"/>
      <c r="C204" s="246"/>
      <c r="D204" s="236" t="s">
        <v>216</v>
      </c>
      <c r="E204" s="247" t="s">
        <v>19</v>
      </c>
      <c r="F204" s="248" t="s">
        <v>12941</v>
      </c>
      <c r="G204" s="246"/>
      <c r="H204" s="249">
        <v>-34.507999999999996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216</v>
      </c>
      <c r="AU204" s="255" t="s">
        <v>80</v>
      </c>
      <c r="AV204" s="14" t="s">
        <v>80</v>
      </c>
      <c r="AW204" s="14" t="s">
        <v>218</v>
      </c>
      <c r="AX204" s="14" t="s">
        <v>71</v>
      </c>
      <c r="AY204" s="255" t="s">
        <v>205</v>
      </c>
    </row>
    <row r="205" s="14" customFormat="1">
      <c r="A205" s="14"/>
      <c r="B205" s="245"/>
      <c r="C205" s="246"/>
      <c r="D205" s="236" t="s">
        <v>216</v>
      </c>
      <c r="E205" s="247" t="s">
        <v>19</v>
      </c>
      <c r="F205" s="248" t="s">
        <v>12942</v>
      </c>
      <c r="G205" s="246"/>
      <c r="H205" s="249">
        <v>-38.52584319999999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216</v>
      </c>
      <c r="AU205" s="255" t="s">
        <v>80</v>
      </c>
      <c r="AV205" s="14" t="s">
        <v>80</v>
      </c>
      <c r="AW205" s="14" t="s">
        <v>218</v>
      </c>
      <c r="AX205" s="14" t="s">
        <v>71</v>
      </c>
      <c r="AY205" s="255" t="s">
        <v>205</v>
      </c>
    </row>
    <row r="206" s="14" customFormat="1">
      <c r="A206" s="14"/>
      <c r="B206" s="245"/>
      <c r="C206" s="246"/>
      <c r="D206" s="236" t="s">
        <v>216</v>
      </c>
      <c r="E206" s="247" t="s">
        <v>19</v>
      </c>
      <c r="F206" s="248" t="s">
        <v>12943</v>
      </c>
      <c r="G206" s="246"/>
      <c r="H206" s="249">
        <v>96.159999999999997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216</v>
      </c>
      <c r="AU206" s="255" t="s">
        <v>80</v>
      </c>
      <c r="AV206" s="14" t="s">
        <v>80</v>
      </c>
      <c r="AW206" s="14" t="s">
        <v>218</v>
      </c>
      <c r="AX206" s="14" t="s">
        <v>71</v>
      </c>
      <c r="AY206" s="255" t="s">
        <v>205</v>
      </c>
    </row>
    <row r="207" s="2" customFormat="1" ht="66.75" customHeight="1">
      <c r="A207" s="41"/>
      <c r="B207" s="42"/>
      <c r="C207" s="216" t="s">
        <v>403</v>
      </c>
      <c r="D207" s="216" t="s">
        <v>207</v>
      </c>
      <c r="E207" s="217" t="s">
        <v>7078</v>
      </c>
      <c r="F207" s="218" t="s">
        <v>7079</v>
      </c>
      <c r="G207" s="219" t="s">
        <v>210</v>
      </c>
      <c r="H207" s="220">
        <v>7.7960000000000003</v>
      </c>
      <c r="I207" s="221"/>
      <c r="J207" s="222">
        <f>ROUND(I207*H207,2)</f>
        <v>0</v>
      </c>
      <c r="K207" s="218" t="s">
        <v>211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212</v>
      </c>
      <c r="AT207" s="227" t="s">
        <v>207</v>
      </c>
      <c r="AU207" s="227" t="s">
        <v>80</v>
      </c>
      <c r="AY207" s="20" t="s">
        <v>205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212</v>
      </c>
      <c r="BM207" s="227" t="s">
        <v>12944</v>
      </c>
    </row>
    <row r="208" s="2" customFormat="1">
      <c r="A208" s="41"/>
      <c r="B208" s="42"/>
      <c r="C208" s="43"/>
      <c r="D208" s="229" t="s">
        <v>214</v>
      </c>
      <c r="E208" s="43"/>
      <c r="F208" s="230" t="s">
        <v>7081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214</v>
      </c>
      <c r="AU208" s="20" t="s">
        <v>80</v>
      </c>
    </row>
    <row r="209" s="13" customFormat="1">
      <c r="A209" s="13"/>
      <c r="B209" s="234"/>
      <c r="C209" s="235"/>
      <c r="D209" s="236" t="s">
        <v>216</v>
      </c>
      <c r="E209" s="237" t="s">
        <v>19</v>
      </c>
      <c r="F209" s="238" t="s">
        <v>12945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216</v>
      </c>
      <c r="AU209" s="244" t="s">
        <v>80</v>
      </c>
      <c r="AV209" s="13" t="s">
        <v>78</v>
      </c>
      <c r="AW209" s="13" t="s">
        <v>218</v>
      </c>
      <c r="AX209" s="13" t="s">
        <v>71</v>
      </c>
      <c r="AY209" s="244" t="s">
        <v>205</v>
      </c>
    </row>
    <row r="210" s="14" customFormat="1">
      <c r="A210" s="14"/>
      <c r="B210" s="245"/>
      <c r="C210" s="246"/>
      <c r="D210" s="236" t="s">
        <v>216</v>
      </c>
      <c r="E210" s="247" t="s">
        <v>19</v>
      </c>
      <c r="F210" s="248" t="s">
        <v>12946</v>
      </c>
      <c r="G210" s="246"/>
      <c r="H210" s="249">
        <v>0.60606000000000004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216</v>
      </c>
      <c r="AU210" s="255" t="s">
        <v>80</v>
      </c>
      <c r="AV210" s="14" t="s">
        <v>80</v>
      </c>
      <c r="AW210" s="14" t="s">
        <v>218</v>
      </c>
      <c r="AX210" s="14" t="s">
        <v>71</v>
      </c>
      <c r="AY210" s="255" t="s">
        <v>205</v>
      </c>
    </row>
    <row r="211" s="14" customFormat="1">
      <c r="A211" s="14"/>
      <c r="B211" s="245"/>
      <c r="C211" s="246"/>
      <c r="D211" s="236" t="s">
        <v>216</v>
      </c>
      <c r="E211" s="247" t="s">
        <v>19</v>
      </c>
      <c r="F211" s="248" t="s">
        <v>12947</v>
      </c>
      <c r="G211" s="246"/>
      <c r="H211" s="249">
        <v>7.1896768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216</v>
      </c>
      <c r="AU211" s="255" t="s">
        <v>80</v>
      </c>
      <c r="AV211" s="14" t="s">
        <v>80</v>
      </c>
      <c r="AW211" s="14" t="s">
        <v>218</v>
      </c>
      <c r="AX211" s="14" t="s">
        <v>71</v>
      </c>
      <c r="AY211" s="255" t="s">
        <v>205</v>
      </c>
    </row>
    <row r="212" s="2" customFormat="1" ht="66.75" customHeight="1">
      <c r="A212" s="41"/>
      <c r="B212" s="42"/>
      <c r="C212" s="216" t="s">
        <v>409</v>
      </c>
      <c r="D212" s="216" t="s">
        <v>207</v>
      </c>
      <c r="E212" s="217" t="s">
        <v>7996</v>
      </c>
      <c r="F212" s="218" t="s">
        <v>7997</v>
      </c>
      <c r="G212" s="219" t="s">
        <v>210</v>
      </c>
      <c r="H212" s="220">
        <v>42.198</v>
      </c>
      <c r="I212" s="221"/>
      <c r="J212" s="222">
        <f>ROUND(I212*H212,2)</f>
        <v>0</v>
      </c>
      <c r="K212" s="218" t="s">
        <v>211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212</v>
      </c>
      <c r="AT212" s="227" t="s">
        <v>207</v>
      </c>
      <c r="AU212" s="227" t="s">
        <v>80</v>
      </c>
      <c r="AY212" s="20" t="s">
        <v>205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212</v>
      </c>
      <c r="BM212" s="227" t="s">
        <v>2429</v>
      </c>
    </row>
    <row r="213" s="2" customFormat="1">
      <c r="A213" s="41"/>
      <c r="B213" s="42"/>
      <c r="C213" s="43"/>
      <c r="D213" s="229" t="s">
        <v>214</v>
      </c>
      <c r="E213" s="43"/>
      <c r="F213" s="230" t="s">
        <v>7999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214</v>
      </c>
      <c r="AU213" s="20" t="s">
        <v>80</v>
      </c>
    </row>
    <row r="214" s="14" customFormat="1">
      <c r="A214" s="14"/>
      <c r="B214" s="245"/>
      <c r="C214" s="246"/>
      <c r="D214" s="236" t="s">
        <v>216</v>
      </c>
      <c r="E214" s="247" t="s">
        <v>19</v>
      </c>
      <c r="F214" s="248" t="s">
        <v>12948</v>
      </c>
      <c r="G214" s="246"/>
      <c r="H214" s="249">
        <v>10.815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216</v>
      </c>
      <c r="AU214" s="255" t="s">
        <v>80</v>
      </c>
      <c r="AV214" s="14" t="s">
        <v>80</v>
      </c>
      <c r="AW214" s="14" t="s">
        <v>218</v>
      </c>
      <c r="AX214" s="14" t="s">
        <v>71</v>
      </c>
      <c r="AY214" s="255" t="s">
        <v>205</v>
      </c>
    </row>
    <row r="215" s="13" customFormat="1">
      <c r="A215" s="13"/>
      <c r="B215" s="234"/>
      <c r="C215" s="235"/>
      <c r="D215" s="236" t="s">
        <v>216</v>
      </c>
      <c r="E215" s="237" t="s">
        <v>19</v>
      </c>
      <c r="F215" s="238" t="s">
        <v>12949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216</v>
      </c>
      <c r="AU215" s="244" t="s">
        <v>80</v>
      </c>
      <c r="AV215" s="13" t="s">
        <v>78</v>
      </c>
      <c r="AW215" s="13" t="s">
        <v>218</v>
      </c>
      <c r="AX215" s="13" t="s">
        <v>71</v>
      </c>
      <c r="AY215" s="244" t="s">
        <v>205</v>
      </c>
    </row>
    <row r="216" s="14" customFormat="1">
      <c r="A216" s="14"/>
      <c r="B216" s="245"/>
      <c r="C216" s="246"/>
      <c r="D216" s="236" t="s">
        <v>216</v>
      </c>
      <c r="E216" s="247" t="s">
        <v>19</v>
      </c>
      <c r="F216" s="248" t="s">
        <v>12950</v>
      </c>
      <c r="G216" s="246"/>
      <c r="H216" s="249">
        <v>10.161510400000001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216</v>
      </c>
      <c r="AU216" s="255" t="s">
        <v>80</v>
      </c>
      <c r="AV216" s="14" t="s">
        <v>80</v>
      </c>
      <c r="AW216" s="14" t="s">
        <v>218</v>
      </c>
      <c r="AX216" s="14" t="s">
        <v>71</v>
      </c>
      <c r="AY216" s="255" t="s">
        <v>205</v>
      </c>
    </row>
    <row r="217" s="14" customFormat="1">
      <c r="A217" s="14"/>
      <c r="B217" s="245"/>
      <c r="C217" s="246"/>
      <c r="D217" s="236" t="s">
        <v>216</v>
      </c>
      <c r="E217" s="247" t="s">
        <v>19</v>
      </c>
      <c r="F217" s="248" t="s">
        <v>12951</v>
      </c>
      <c r="G217" s="246"/>
      <c r="H217" s="249">
        <v>21.221437439999999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216</v>
      </c>
      <c r="AU217" s="255" t="s">
        <v>80</v>
      </c>
      <c r="AV217" s="14" t="s">
        <v>80</v>
      </c>
      <c r="AW217" s="14" t="s">
        <v>218</v>
      </c>
      <c r="AX217" s="14" t="s">
        <v>71</v>
      </c>
      <c r="AY217" s="255" t="s">
        <v>205</v>
      </c>
    </row>
    <row r="218" s="2" customFormat="1" ht="16.5" customHeight="1">
      <c r="A218" s="41"/>
      <c r="B218" s="42"/>
      <c r="C218" s="278" t="s">
        <v>415</v>
      </c>
      <c r="D218" s="278" t="s">
        <v>319</v>
      </c>
      <c r="E218" s="279" t="s">
        <v>7084</v>
      </c>
      <c r="F218" s="280" t="s">
        <v>7085</v>
      </c>
      <c r="G218" s="281" t="s">
        <v>279</v>
      </c>
      <c r="H218" s="282">
        <v>84.396000000000001</v>
      </c>
      <c r="I218" s="283"/>
      <c r="J218" s="284">
        <f>ROUND(I218*H218,2)</f>
        <v>0</v>
      </c>
      <c r="K218" s="280" t="s">
        <v>211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1</v>
      </c>
      <c r="R218" s="225">
        <f>Q218*H218</f>
        <v>84.396000000000001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276</v>
      </c>
      <c r="AT218" s="227" t="s">
        <v>319</v>
      </c>
      <c r="AU218" s="227" t="s">
        <v>80</v>
      </c>
      <c r="AY218" s="20" t="s">
        <v>205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212</v>
      </c>
      <c r="BM218" s="227" t="s">
        <v>12952</v>
      </c>
    </row>
    <row r="219" s="14" customFormat="1">
      <c r="A219" s="14"/>
      <c r="B219" s="245"/>
      <c r="C219" s="246"/>
      <c r="D219" s="236" t="s">
        <v>216</v>
      </c>
      <c r="E219" s="247" t="s">
        <v>19</v>
      </c>
      <c r="F219" s="248" t="s">
        <v>12953</v>
      </c>
      <c r="G219" s="246"/>
      <c r="H219" s="249">
        <v>7.7960000000000003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216</v>
      </c>
      <c r="AU219" s="255" t="s">
        <v>80</v>
      </c>
      <c r="AV219" s="14" t="s">
        <v>80</v>
      </c>
      <c r="AW219" s="14" t="s">
        <v>218</v>
      </c>
      <c r="AX219" s="14" t="s">
        <v>71</v>
      </c>
      <c r="AY219" s="255" t="s">
        <v>205</v>
      </c>
    </row>
    <row r="220" s="14" customFormat="1">
      <c r="A220" s="14"/>
      <c r="B220" s="245"/>
      <c r="C220" s="246"/>
      <c r="D220" s="236" t="s">
        <v>216</v>
      </c>
      <c r="E220" s="247" t="s">
        <v>19</v>
      </c>
      <c r="F220" s="248" t="s">
        <v>12954</v>
      </c>
      <c r="G220" s="246"/>
      <c r="H220" s="249">
        <v>42.198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216</v>
      </c>
      <c r="AU220" s="255" t="s">
        <v>80</v>
      </c>
      <c r="AV220" s="14" t="s">
        <v>80</v>
      </c>
      <c r="AW220" s="14" t="s">
        <v>218</v>
      </c>
      <c r="AX220" s="14" t="s">
        <v>78</v>
      </c>
      <c r="AY220" s="255" t="s">
        <v>205</v>
      </c>
    </row>
    <row r="221" s="14" customFormat="1">
      <c r="A221" s="14"/>
      <c r="B221" s="245"/>
      <c r="C221" s="246"/>
      <c r="D221" s="236" t="s">
        <v>216</v>
      </c>
      <c r="E221" s="246"/>
      <c r="F221" s="248" t="s">
        <v>12955</v>
      </c>
      <c r="G221" s="246"/>
      <c r="H221" s="249">
        <v>84.396000000000001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216</v>
      </c>
      <c r="AU221" s="255" t="s">
        <v>80</v>
      </c>
      <c r="AV221" s="14" t="s">
        <v>80</v>
      </c>
      <c r="AW221" s="14" t="s">
        <v>4</v>
      </c>
      <c r="AX221" s="14" t="s">
        <v>78</v>
      </c>
      <c r="AY221" s="255" t="s">
        <v>205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80</v>
      </c>
      <c r="F222" s="214" t="s">
        <v>311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SUM(P223:P230)</f>
        <v>0</v>
      </c>
      <c r="Q222" s="208"/>
      <c r="R222" s="209">
        <f>SUM(R223:R230)</f>
        <v>0.019889999999999998</v>
      </c>
      <c r="S222" s="208"/>
      <c r="T222" s="210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78</v>
      </c>
      <c r="AT222" s="212" t="s">
        <v>70</v>
      </c>
      <c r="AU222" s="212" t="s">
        <v>78</v>
      </c>
      <c r="AY222" s="211" t="s">
        <v>205</v>
      </c>
      <c r="BK222" s="213">
        <f>SUM(BK223:BK230)</f>
        <v>0</v>
      </c>
    </row>
    <row r="223" s="2" customFormat="1" ht="44.25" customHeight="1">
      <c r="A223" s="41"/>
      <c r="B223" s="42"/>
      <c r="C223" s="216" t="s">
        <v>421</v>
      </c>
      <c r="D223" s="216" t="s">
        <v>207</v>
      </c>
      <c r="E223" s="217" t="s">
        <v>12956</v>
      </c>
      <c r="F223" s="218" t="s">
        <v>12957</v>
      </c>
      <c r="G223" s="219" t="s">
        <v>448</v>
      </c>
      <c r="H223" s="220">
        <v>3</v>
      </c>
      <c r="I223" s="221"/>
      <c r="J223" s="222">
        <f>ROUND(I223*H223,2)</f>
        <v>0</v>
      </c>
      <c r="K223" s="218" t="s">
        <v>211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6.9999999999999994E-05</v>
      </c>
      <c r="R223" s="225">
        <f>Q223*H223</f>
        <v>0.00020999999999999998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212</v>
      </c>
      <c r="AT223" s="227" t="s">
        <v>207</v>
      </c>
      <c r="AU223" s="227" t="s">
        <v>80</v>
      </c>
      <c r="AY223" s="20" t="s">
        <v>205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212</v>
      </c>
      <c r="BM223" s="227" t="s">
        <v>12958</v>
      </c>
    </row>
    <row r="224" s="2" customFormat="1">
      <c r="A224" s="41"/>
      <c r="B224" s="42"/>
      <c r="C224" s="43"/>
      <c r="D224" s="229" t="s">
        <v>214</v>
      </c>
      <c r="E224" s="43"/>
      <c r="F224" s="230" t="s">
        <v>12959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214</v>
      </c>
      <c r="AU224" s="20" t="s">
        <v>80</v>
      </c>
    </row>
    <row r="225" s="14" customFormat="1">
      <c r="A225" s="14"/>
      <c r="B225" s="245"/>
      <c r="C225" s="246"/>
      <c r="D225" s="236" t="s">
        <v>216</v>
      </c>
      <c r="E225" s="247" t="s">
        <v>19</v>
      </c>
      <c r="F225" s="248" t="s">
        <v>12960</v>
      </c>
      <c r="G225" s="246"/>
      <c r="H225" s="249">
        <v>3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216</v>
      </c>
      <c r="AU225" s="255" t="s">
        <v>80</v>
      </c>
      <c r="AV225" s="14" t="s">
        <v>80</v>
      </c>
      <c r="AW225" s="14" t="s">
        <v>218</v>
      </c>
      <c r="AX225" s="14" t="s">
        <v>71</v>
      </c>
      <c r="AY225" s="255" t="s">
        <v>205</v>
      </c>
    </row>
    <row r="226" s="2" customFormat="1" ht="24.15" customHeight="1">
      <c r="A226" s="41"/>
      <c r="B226" s="42"/>
      <c r="C226" s="278" t="s">
        <v>427</v>
      </c>
      <c r="D226" s="278" t="s">
        <v>319</v>
      </c>
      <c r="E226" s="279" t="s">
        <v>12961</v>
      </c>
      <c r="F226" s="280" t="s">
        <v>12962</v>
      </c>
      <c r="G226" s="281" t="s">
        <v>327</v>
      </c>
      <c r="H226" s="282">
        <v>3</v>
      </c>
      <c r="I226" s="283"/>
      <c r="J226" s="284">
        <f>ROUND(I226*H226,2)</f>
        <v>0</v>
      </c>
      <c r="K226" s="280" t="s">
        <v>211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0.0018400000000000001</v>
      </c>
      <c r="R226" s="225">
        <f>Q226*H226</f>
        <v>0.0055200000000000006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276</v>
      </c>
      <c r="AT226" s="227" t="s">
        <v>319</v>
      </c>
      <c r="AU226" s="227" t="s">
        <v>80</v>
      </c>
      <c r="AY226" s="20" t="s">
        <v>205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212</v>
      </c>
      <c r="BM226" s="227" t="s">
        <v>12963</v>
      </c>
    </row>
    <row r="227" s="2" customFormat="1" ht="49.05" customHeight="1">
      <c r="A227" s="41"/>
      <c r="B227" s="42"/>
      <c r="C227" s="216" t="s">
        <v>433</v>
      </c>
      <c r="D227" s="216" t="s">
        <v>207</v>
      </c>
      <c r="E227" s="217" t="s">
        <v>12964</v>
      </c>
      <c r="F227" s="218" t="s">
        <v>12965</v>
      </c>
      <c r="G227" s="219" t="s">
        <v>448</v>
      </c>
      <c r="H227" s="220">
        <v>8</v>
      </c>
      <c r="I227" s="221"/>
      <c r="J227" s="222">
        <f>ROUND(I227*H227,2)</f>
        <v>0</v>
      </c>
      <c r="K227" s="218" t="s">
        <v>211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6.9999999999999994E-05</v>
      </c>
      <c r="R227" s="225">
        <f>Q227*H227</f>
        <v>0.00055999999999999995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212</v>
      </c>
      <c r="AT227" s="227" t="s">
        <v>207</v>
      </c>
      <c r="AU227" s="227" t="s">
        <v>80</v>
      </c>
      <c r="AY227" s="20" t="s">
        <v>205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212</v>
      </c>
      <c r="BM227" s="227" t="s">
        <v>12966</v>
      </c>
    </row>
    <row r="228" s="2" customFormat="1">
      <c r="A228" s="41"/>
      <c r="B228" s="42"/>
      <c r="C228" s="43"/>
      <c r="D228" s="229" t="s">
        <v>214</v>
      </c>
      <c r="E228" s="43"/>
      <c r="F228" s="230" t="s">
        <v>12967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214</v>
      </c>
      <c r="AU228" s="20" t="s">
        <v>80</v>
      </c>
    </row>
    <row r="229" s="14" customFormat="1">
      <c r="A229" s="14"/>
      <c r="B229" s="245"/>
      <c r="C229" s="246"/>
      <c r="D229" s="236" t="s">
        <v>216</v>
      </c>
      <c r="E229" s="247" t="s">
        <v>19</v>
      </c>
      <c r="F229" s="248" t="s">
        <v>12968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216</v>
      </c>
      <c r="AU229" s="255" t="s">
        <v>80</v>
      </c>
      <c r="AV229" s="14" t="s">
        <v>80</v>
      </c>
      <c r="AW229" s="14" t="s">
        <v>218</v>
      </c>
      <c r="AX229" s="14" t="s">
        <v>71</v>
      </c>
      <c r="AY229" s="255" t="s">
        <v>205</v>
      </c>
    </row>
    <row r="230" s="2" customFormat="1" ht="24.15" customHeight="1">
      <c r="A230" s="41"/>
      <c r="B230" s="42"/>
      <c r="C230" s="278" t="s">
        <v>440</v>
      </c>
      <c r="D230" s="278" t="s">
        <v>319</v>
      </c>
      <c r="E230" s="279" t="s">
        <v>12969</v>
      </c>
      <c r="F230" s="280" t="s">
        <v>12970</v>
      </c>
      <c r="G230" s="281" t="s">
        <v>327</v>
      </c>
      <c r="H230" s="282">
        <v>8</v>
      </c>
      <c r="I230" s="283"/>
      <c r="J230" s="284">
        <f>ROUND(I230*H230,2)</f>
        <v>0</v>
      </c>
      <c r="K230" s="280" t="s">
        <v>211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0.0016999999999999999</v>
      </c>
      <c r="R230" s="225">
        <f>Q230*H230</f>
        <v>0.013599999999999999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276</v>
      </c>
      <c r="AT230" s="227" t="s">
        <v>319</v>
      </c>
      <c r="AU230" s="227" t="s">
        <v>80</v>
      </c>
      <c r="AY230" s="20" t="s">
        <v>205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212</v>
      </c>
      <c r="BM230" s="227" t="s">
        <v>12971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97</v>
      </c>
      <c r="F231" s="214" t="s">
        <v>439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7.75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78</v>
      </c>
      <c r="AT231" s="212" t="s">
        <v>70</v>
      </c>
      <c r="AU231" s="212" t="s">
        <v>78</v>
      </c>
      <c r="AY231" s="211" t="s">
        <v>205</v>
      </c>
      <c r="BK231" s="213">
        <f>SUM(BK232:BK234)</f>
        <v>0</v>
      </c>
    </row>
    <row r="232" s="2" customFormat="1" ht="33" customHeight="1">
      <c r="A232" s="41"/>
      <c r="B232" s="42"/>
      <c r="C232" s="216" t="s">
        <v>445</v>
      </c>
      <c r="D232" s="216" t="s">
        <v>207</v>
      </c>
      <c r="E232" s="217" t="s">
        <v>8003</v>
      </c>
      <c r="F232" s="218" t="s">
        <v>8004</v>
      </c>
      <c r="G232" s="219" t="s">
        <v>448</v>
      </c>
      <c r="H232" s="220">
        <v>20</v>
      </c>
      <c r="I232" s="221"/>
      <c r="J232" s="222">
        <f>ROUND(I232*H232,2)</f>
        <v>0</v>
      </c>
      <c r="K232" s="218" t="s">
        <v>211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0.38750000000000001</v>
      </c>
      <c r="R232" s="225">
        <f>Q232*H232</f>
        <v>7.75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212</v>
      </c>
      <c r="AT232" s="227" t="s">
        <v>207</v>
      </c>
      <c r="AU232" s="227" t="s">
        <v>80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212</v>
      </c>
      <c r="BM232" s="227" t="s">
        <v>12972</v>
      </c>
    </row>
    <row r="233" s="2" customFormat="1">
      <c r="A233" s="41"/>
      <c r="B233" s="42"/>
      <c r="C233" s="43"/>
      <c r="D233" s="229" t="s">
        <v>214</v>
      </c>
      <c r="E233" s="43"/>
      <c r="F233" s="230" t="s">
        <v>8006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214</v>
      </c>
      <c r="AU233" s="20" t="s">
        <v>80</v>
      </c>
    </row>
    <row r="234" s="14" customFormat="1">
      <c r="A234" s="14"/>
      <c r="B234" s="245"/>
      <c r="C234" s="246"/>
      <c r="D234" s="236" t="s">
        <v>216</v>
      </c>
      <c r="E234" s="247" t="s">
        <v>19</v>
      </c>
      <c r="F234" s="248" t="s">
        <v>12973</v>
      </c>
      <c r="G234" s="246"/>
      <c r="H234" s="249">
        <v>20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216</v>
      </c>
      <c r="AU234" s="255" t="s">
        <v>80</v>
      </c>
      <c r="AV234" s="14" t="s">
        <v>80</v>
      </c>
      <c r="AW234" s="14" t="s">
        <v>218</v>
      </c>
      <c r="AX234" s="14" t="s">
        <v>71</v>
      </c>
      <c r="AY234" s="255" t="s">
        <v>205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212</v>
      </c>
      <c r="F235" s="214" t="s">
        <v>876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SUM(P236:P255)</f>
        <v>0</v>
      </c>
      <c r="Q235" s="208"/>
      <c r="R235" s="209">
        <f>SUM(R236:R255)</f>
        <v>0</v>
      </c>
      <c r="S235" s="208"/>
      <c r="T235" s="210">
        <f>SUM(T236:T255)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78</v>
      </c>
      <c r="AT235" s="212" t="s">
        <v>70</v>
      </c>
      <c r="AU235" s="212" t="s">
        <v>78</v>
      </c>
      <c r="AY235" s="211" t="s">
        <v>205</v>
      </c>
      <c r="BK235" s="213">
        <f>SUM(BK236:BK255)</f>
        <v>0</v>
      </c>
    </row>
    <row r="236" s="2" customFormat="1" ht="33" customHeight="1">
      <c r="A236" s="41"/>
      <c r="B236" s="42"/>
      <c r="C236" s="216" t="s">
        <v>454</v>
      </c>
      <c r="D236" s="216" t="s">
        <v>207</v>
      </c>
      <c r="E236" s="217" t="s">
        <v>12974</v>
      </c>
      <c r="F236" s="218" t="s">
        <v>12975</v>
      </c>
      <c r="G236" s="219" t="s">
        <v>210</v>
      </c>
      <c r="H236" s="220">
        <v>20.527999999999999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212</v>
      </c>
      <c r="AT236" s="227" t="s">
        <v>207</v>
      </c>
      <c r="AU236" s="227" t="s">
        <v>80</v>
      </c>
      <c r="AY236" s="20" t="s">
        <v>205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212</v>
      </c>
      <c r="BM236" s="227" t="s">
        <v>12976</v>
      </c>
    </row>
    <row r="237" s="14" customFormat="1">
      <c r="A237" s="14"/>
      <c r="B237" s="245"/>
      <c r="C237" s="246"/>
      <c r="D237" s="236" t="s">
        <v>216</v>
      </c>
      <c r="E237" s="247" t="s">
        <v>19</v>
      </c>
      <c r="F237" s="248" t="s">
        <v>12977</v>
      </c>
      <c r="G237" s="246"/>
      <c r="H237" s="249">
        <v>13.984000000000002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216</v>
      </c>
      <c r="AU237" s="255" t="s">
        <v>80</v>
      </c>
      <c r="AV237" s="14" t="s">
        <v>80</v>
      </c>
      <c r="AW237" s="14" t="s">
        <v>218</v>
      </c>
      <c r="AX237" s="14" t="s">
        <v>71</v>
      </c>
      <c r="AY237" s="255" t="s">
        <v>205</v>
      </c>
    </row>
    <row r="238" s="14" customFormat="1">
      <c r="A238" s="14"/>
      <c r="B238" s="245"/>
      <c r="C238" s="246"/>
      <c r="D238" s="236" t="s">
        <v>216</v>
      </c>
      <c r="E238" s="247" t="s">
        <v>19</v>
      </c>
      <c r="F238" s="248" t="s">
        <v>12978</v>
      </c>
      <c r="G238" s="246"/>
      <c r="H238" s="249">
        <v>6.5440000000000005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216</v>
      </c>
      <c r="AU238" s="255" t="s">
        <v>80</v>
      </c>
      <c r="AV238" s="14" t="s">
        <v>80</v>
      </c>
      <c r="AW238" s="14" t="s">
        <v>218</v>
      </c>
      <c r="AX238" s="14" t="s">
        <v>71</v>
      </c>
      <c r="AY238" s="255" t="s">
        <v>205</v>
      </c>
    </row>
    <row r="239" s="2" customFormat="1" ht="33" customHeight="1">
      <c r="A239" s="41"/>
      <c r="B239" s="42"/>
      <c r="C239" s="216" t="s">
        <v>460</v>
      </c>
      <c r="D239" s="216" t="s">
        <v>207</v>
      </c>
      <c r="E239" s="217" t="s">
        <v>12979</v>
      </c>
      <c r="F239" s="218" t="s">
        <v>12980</v>
      </c>
      <c r="G239" s="219" t="s">
        <v>210</v>
      </c>
      <c r="H239" s="220">
        <v>5.1319999999999997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212</v>
      </c>
      <c r="AT239" s="227" t="s">
        <v>207</v>
      </c>
      <c r="AU239" s="227" t="s">
        <v>80</v>
      </c>
      <c r="AY239" s="20" t="s">
        <v>205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212</v>
      </c>
      <c r="BM239" s="227" t="s">
        <v>12981</v>
      </c>
    </row>
    <row r="240" s="14" customFormat="1">
      <c r="A240" s="14"/>
      <c r="B240" s="245"/>
      <c r="C240" s="246"/>
      <c r="D240" s="236" t="s">
        <v>216</v>
      </c>
      <c r="E240" s="247" t="s">
        <v>19</v>
      </c>
      <c r="F240" s="248" t="s">
        <v>12982</v>
      </c>
      <c r="G240" s="246"/>
      <c r="H240" s="249">
        <v>3.4960000000000004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216</v>
      </c>
      <c r="AU240" s="255" t="s">
        <v>80</v>
      </c>
      <c r="AV240" s="14" t="s">
        <v>80</v>
      </c>
      <c r="AW240" s="14" t="s">
        <v>218</v>
      </c>
      <c r="AX240" s="14" t="s">
        <v>71</v>
      </c>
      <c r="AY240" s="255" t="s">
        <v>205</v>
      </c>
    </row>
    <row r="241" s="14" customFormat="1">
      <c r="A241" s="14"/>
      <c r="B241" s="245"/>
      <c r="C241" s="246"/>
      <c r="D241" s="236" t="s">
        <v>216</v>
      </c>
      <c r="E241" s="247" t="s">
        <v>19</v>
      </c>
      <c r="F241" s="248" t="s">
        <v>12983</v>
      </c>
      <c r="G241" s="246"/>
      <c r="H241" s="249">
        <v>1.6360000000000001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216</v>
      </c>
      <c r="AU241" s="255" t="s">
        <v>80</v>
      </c>
      <c r="AV241" s="14" t="s">
        <v>80</v>
      </c>
      <c r="AW241" s="14" t="s">
        <v>218</v>
      </c>
      <c r="AX241" s="14" t="s">
        <v>71</v>
      </c>
      <c r="AY241" s="255" t="s">
        <v>205</v>
      </c>
    </row>
    <row r="242" s="2" customFormat="1" ht="33" customHeight="1">
      <c r="A242" s="41"/>
      <c r="B242" s="42"/>
      <c r="C242" s="216" t="s">
        <v>466</v>
      </c>
      <c r="D242" s="216" t="s">
        <v>207</v>
      </c>
      <c r="E242" s="217" t="s">
        <v>7124</v>
      </c>
      <c r="F242" s="218" t="s">
        <v>7125</v>
      </c>
      <c r="G242" s="219" t="s">
        <v>210</v>
      </c>
      <c r="H242" s="220">
        <v>15.513</v>
      </c>
      <c r="I242" s="221"/>
      <c r="J242" s="222">
        <f>ROUND(I242*H242,2)</f>
        <v>0</v>
      </c>
      <c r="K242" s="218" t="s">
        <v>211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212</v>
      </c>
      <c r="AT242" s="227" t="s">
        <v>207</v>
      </c>
      <c r="AU242" s="227" t="s">
        <v>80</v>
      </c>
      <c r="AY242" s="20" t="s">
        <v>205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212</v>
      </c>
      <c r="BM242" s="227" t="s">
        <v>12984</v>
      </c>
    </row>
    <row r="243" s="2" customFormat="1">
      <c r="A243" s="41"/>
      <c r="B243" s="42"/>
      <c r="C243" s="43"/>
      <c r="D243" s="229" t="s">
        <v>214</v>
      </c>
      <c r="E243" s="43"/>
      <c r="F243" s="230" t="s">
        <v>7127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214</v>
      </c>
      <c r="AU243" s="20" t="s">
        <v>80</v>
      </c>
    </row>
    <row r="244" s="13" customFormat="1">
      <c r="A244" s="13"/>
      <c r="B244" s="234"/>
      <c r="C244" s="235"/>
      <c r="D244" s="236" t="s">
        <v>216</v>
      </c>
      <c r="E244" s="237" t="s">
        <v>19</v>
      </c>
      <c r="F244" s="238" t="s">
        <v>12871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216</v>
      </c>
      <c r="AU244" s="244" t="s">
        <v>80</v>
      </c>
      <c r="AV244" s="13" t="s">
        <v>78</v>
      </c>
      <c r="AW244" s="13" t="s">
        <v>218</v>
      </c>
      <c r="AX244" s="13" t="s">
        <v>71</v>
      </c>
      <c r="AY244" s="244" t="s">
        <v>205</v>
      </c>
    </row>
    <row r="245" s="13" customFormat="1">
      <c r="A245" s="13"/>
      <c r="B245" s="234"/>
      <c r="C245" s="235"/>
      <c r="D245" s="236" t="s">
        <v>216</v>
      </c>
      <c r="E245" s="237" t="s">
        <v>19</v>
      </c>
      <c r="F245" s="238" t="s">
        <v>11506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216</v>
      </c>
      <c r="AU245" s="244" t="s">
        <v>80</v>
      </c>
      <c r="AV245" s="13" t="s">
        <v>78</v>
      </c>
      <c r="AW245" s="13" t="s">
        <v>218</v>
      </c>
      <c r="AX245" s="13" t="s">
        <v>71</v>
      </c>
      <c r="AY245" s="244" t="s">
        <v>205</v>
      </c>
    </row>
    <row r="246" s="14" customFormat="1">
      <c r="A246" s="14"/>
      <c r="B246" s="245"/>
      <c r="C246" s="246"/>
      <c r="D246" s="236" t="s">
        <v>216</v>
      </c>
      <c r="E246" s="247" t="s">
        <v>19</v>
      </c>
      <c r="F246" s="248" t="s">
        <v>12985</v>
      </c>
      <c r="G246" s="246"/>
      <c r="H246" s="249">
        <v>2.3700000000000001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216</v>
      </c>
      <c r="AU246" s="255" t="s">
        <v>80</v>
      </c>
      <c r="AV246" s="14" t="s">
        <v>80</v>
      </c>
      <c r="AW246" s="14" t="s">
        <v>218</v>
      </c>
      <c r="AX246" s="14" t="s">
        <v>71</v>
      </c>
      <c r="AY246" s="255" t="s">
        <v>205</v>
      </c>
    </row>
    <row r="247" s="14" customFormat="1">
      <c r="A247" s="14"/>
      <c r="B247" s="245"/>
      <c r="C247" s="246"/>
      <c r="D247" s="236" t="s">
        <v>216</v>
      </c>
      <c r="E247" s="247" t="s">
        <v>19</v>
      </c>
      <c r="F247" s="248" t="s">
        <v>12986</v>
      </c>
      <c r="G247" s="246"/>
      <c r="H247" s="249">
        <v>0.42500000000000004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216</v>
      </c>
      <c r="AU247" s="255" t="s">
        <v>80</v>
      </c>
      <c r="AV247" s="14" t="s">
        <v>80</v>
      </c>
      <c r="AW247" s="14" t="s">
        <v>218</v>
      </c>
      <c r="AX247" s="14" t="s">
        <v>71</v>
      </c>
      <c r="AY247" s="255" t="s">
        <v>205</v>
      </c>
    </row>
    <row r="248" s="13" customFormat="1">
      <c r="A248" s="13"/>
      <c r="B248" s="234"/>
      <c r="C248" s="235"/>
      <c r="D248" s="236" t="s">
        <v>216</v>
      </c>
      <c r="E248" s="237" t="s">
        <v>19</v>
      </c>
      <c r="F248" s="238" t="s">
        <v>12987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216</v>
      </c>
      <c r="AU248" s="244" t="s">
        <v>80</v>
      </c>
      <c r="AV248" s="13" t="s">
        <v>78</v>
      </c>
      <c r="AW248" s="13" t="s">
        <v>218</v>
      </c>
      <c r="AX248" s="13" t="s">
        <v>71</v>
      </c>
      <c r="AY248" s="244" t="s">
        <v>205</v>
      </c>
    </row>
    <row r="249" s="14" customFormat="1">
      <c r="A249" s="14"/>
      <c r="B249" s="245"/>
      <c r="C249" s="246"/>
      <c r="D249" s="236" t="s">
        <v>216</v>
      </c>
      <c r="E249" s="247" t="s">
        <v>19</v>
      </c>
      <c r="F249" s="248" t="s">
        <v>12988</v>
      </c>
      <c r="G249" s="246"/>
      <c r="H249" s="249">
        <v>7.7780000000000005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216</v>
      </c>
      <c r="AU249" s="255" t="s">
        <v>80</v>
      </c>
      <c r="AV249" s="14" t="s">
        <v>80</v>
      </c>
      <c r="AW249" s="14" t="s">
        <v>218</v>
      </c>
      <c r="AX249" s="14" t="s">
        <v>71</v>
      </c>
      <c r="AY249" s="255" t="s">
        <v>205</v>
      </c>
    </row>
    <row r="250" s="14" customFormat="1">
      <c r="A250" s="14"/>
      <c r="B250" s="245"/>
      <c r="C250" s="246"/>
      <c r="D250" s="236" t="s">
        <v>216</v>
      </c>
      <c r="E250" s="247" t="s">
        <v>19</v>
      </c>
      <c r="F250" s="248" t="s">
        <v>12989</v>
      </c>
      <c r="G250" s="246"/>
      <c r="H250" s="249">
        <v>1.8500000000000001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216</v>
      </c>
      <c r="AU250" s="255" t="s">
        <v>80</v>
      </c>
      <c r="AV250" s="14" t="s">
        <v>80</v>
      </c>
      <c r="AW250" s="14" t="s">
        <v>218</v>
      </c>
      <c r="AX250" s="14" t="s">
        <v>71</v>
      </c>
      <c r="AY250" s="255" t="s">
        <v>205</v>
      </c>
    </row>
    <row r="251" s="15" customFormat="1">
      <c r="A251" s="15"/>
      <c r="B251" s="256"/>
      <c r="C251" s="257"/>
      <c r="D251" s="236" t="s">
        <v>216</v>
      </c>
      <c r="E251" s="258" t="s">
        <v>19</v>
      </c>
      <c r="F251" s="259" t="s">
        <v>238</v>
      </c>
      <c r="G251" s="257"/>
      <c r="H251" s="260">
        <v>12.423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216</v>
      </c>
      <c r="AU251" s="266" t="s">
        <v>80</v>
      </c>
      <c r="AV251" s="15" t="s">
        <v>97</v>
      </c>
      <c r="AW251" s="15" t="s">
        <v>218</v>
      </c>
      <c r="AX251" s="15" t="s">
        <v>71</v>
      </c>
      <c r="AY251" s="266" t="s">
        <v>205</v>
      </c>
    </row>
    <row r="252" s="13" customFormat="1">
      <c r="A252" s="13"/>
      <c r="B252" s="234"/>
      <c r="C252" s="235"/>
      <c r="D252" s="236" t="s">
        <v>216</v>
      </c>
      <c r="E252" s="237" t="s">
        <v>19</v>
      </c>
      <c r="F252" s="238" t="s">
        <v>12990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216</v>
      </c>
      <c r="AU252" s="244" t="s">
        <v>80</v>
      </c>
      <c r="AV252" s="13" t="s">
        <v>78</v>
      </c>
      <c r="AW252" s="13" t="s">
        <v>218</v>
      </c>
      <c r="AX252" s="13" t="s">
        <v>71</v>
      </c>
      <c r="AY252" s="244" t="s">
        <v>205</v>
      </c>
    </row>
    <row r="253" s="14" customFormat="1">
      <c r="A253" s="14"/>
      <c r="B253" s="245"/>
      <c r="C253" s="246"/>
      <c r="D253" s="236" t="s">
        <v>216</v>
      </c>
      <c r="E253" s="247" t="s">
        <v>19</v>
      </c>
      <c r="F253" s="248" t="s">
        <v>12991</v>
      </c>
      <c r="G253" s="246"/>
      <c r="H253" s="249">
        <v>3.0899999999999999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216</v>
      </c>
      <c r="AU253" s="255" t="s">
        <v>80</v>
      </c>
      <c r="AV253" s="14" t="s">
        <v>80</v>
      </c>
      <c r="AW253" s="14" t="s">
        <v>218</v>
      </c>
      <c r="AX253" s="14" t="s">
        <v>71</v>
      </c>
      <c r="AY253" s="255" t="s">
        <v>205</v>
      </c>
    </row>
    <row r="254" s="15" customFormat="1">
      <c r="A254" s="15"/>
      <c r="B254" s="256"/>
      <c r="C254" s="257"/>
      <c r="D254" s="236" t="s">
        <v>216</v>
      </c>
      <c r="E254" s="258" t="s">
        <v>19</v>
      </c>
      <c r="F254" s="259" t="s">
        <v>238</v>
      </c>
      <c r="G254" s="257"/>
      <c r="H254" s="260">
        <v>3.0899999999999999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216</v>
      </c>
      <c r="AU254" s="266" t="s">
        <v>80</v>
      </c>
      <c r="AV254" s="15" t="s">
        <v>97</v>
      </c>
      <c r="AW254" s="15" t="s">
        <v>218</v>
      </c>
      <c r="AX254" s="15" t="s">
        <v>71</v>
      </c>
      <c r="AY254" s="266" t="s">
        <v>205</v>
      </c>
    </row>
    <row r="255" s="16" customFormat="1">
      <c r="A255" s="16"/>
      <c r="B255" s="267"/>
      <c r="C255" s="268"/>
      <c r="D255" s="236" t="s">
        <v>216</v>
      </c>
      <c r="E255" s="269" t="s">
        <v>19</v>
      </c>
      <c r="F255" s="270" t="s">
        <v>243</v>
      </c>
      <c r="G255" s="268"/>
      <c r="H255" s="271">
        <v>15.513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77" t="s">
        <v>216</v>
      </c>
      <c r="AU255" s="277" t="s">
        <v>80</v>
      </c>
      <c r="AV255" s="16" t="s">
        <v>212</v>
      </c>
      <c r="AW255" s="16" t="s">
        <v>218</v>
      </c>
      <c r="AX255" s="16" t="s">
        <v>78</v>
      </c>
      <c r="AY255" s="277" t="s">
        <v>205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255</v>
      </c>
      <c r="F256" s="214" t="s">
        <v>1129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SUM(P257:P273)</f>
        <v>0</v>
      </c>
      <c r="Q256" s="208"/>
      <c r="R256" s="209">
        <f>SUM(R257:R273)</f>
        <v>30.797835000000003</v>
      </c>
      <c r="S256" s="208"/>
      <c r="T256" s="210">
        <f>SUM(T257:T273)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205</v>
      </c>
      <c r="BK256" s="213">
        <f>SUM(BK257:BK273)</f>
        <v>0</v>
      </c>
    </row>
    <row r="257" s="2" customFormat="1" ht="37.8" customHeight="1">
      <c r="A257" s="41"/>
      <c r="B257" s="42"/>
      <c r="C257" s="216" t="s">
        <v>473</v>
      </c>
      <c r="D257" s="216" t="s">
        <v>207</v>
      </c>
      <c r="E257" s="217" t="s">
        <v>12992</v>
      </c>
      <c r="F257" s="218" t="s">
        <v>12993</v>
      </c>
      <c r="G257" s="219" t="s">
        <v>306</v>
      </c>
      <c r="H257" s="220">
        <v>28.5</v>
      </c>
      <c r="I257" s="221"/>
      <c r="J257" s="222">
        <f>ROUND(I257*H257,2)</f>
        <v>0</v>
      </c>
      <c r="K257" s="218" t="s">
        <v>211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0.46000000000000002</v>
      </c>
      <c r="R257" s="225">
        <f>Q257*H257</f>
        <v>13.110000000000001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212</v>
      </c>
      <c r="AT257" s="227" t="s">
        <v>207</v>
      </c>
      <c r="AU257" s="227" t="s">
        <v>80</v>
      </c>
      <c r="AY257" s="20" t="s">
        <v>205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212</v>
      </c>
      <c r="BM257" s="227" t="s">
        <v>12994</v>
      </c>
    </row>
    <row r="258" s="2" customFormat="1">
      <c r="A258" s="41"/>
      <c r="B258" s="42"/>
      <c r="C258" s="43"/>
      <c r="D258" s="229" t="s">
        <v>214</v>
      </c>
      <c r="E258" s="43"/>
      <c r="F258" s="230" t="s">
        <v>12995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214</v>
      </c>
      <c r="AU258" s="20" t="s">
        <v>80</v>
      </c>
    </row>
    <row r="259" s="14" customFormat="1">
      <c r="A259" s="14"/>
      <c r="B259" s="245"/>
      <c r="C259" s="246"/>
      <c r="D259" s="236" t="s">
        <v>216</v>
      </c>
      <c r="E259" s="247" t="s">
        <v>19</v>
      </c>
      <c r="F259" s="248" t="s">
        <v>12833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216</v>
      </c>
      <c r="AU259" s="255" t="s">
        <v>80</v>
      </c>
      <c r="AV259" s="14" t="s">
        <v>80</v>
      </c>
      <c r="AW259" s="14" t="s">
        <v>218</v>
      </c>
      <c r="AX259" s="14" t="s">
        <v>71</v>
      </c>
      <c r="AY259" s="255" t="s">
        <v>205</v>
      </c>
    </row>
    <row r="260" s="14" customFormat="1">
      <c r="A260" s="14"/>
      <c r="B260" s="245"/>
      <c r="C260" s="246"/>
      <c r="D260" s="236" t="s">
        <v>216</v>
      </c>
      <c r="E260" s="247" t="s">
        <v>19</v>
      </c>
      <c r="F260" s="248" t="s">
        <v>12828</v>
      </c>
      <c r="G260" s="246"/>
      <c r="H260" s="249">
        <v>13.5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216</v>
      </c>
      <c r="AU260" s="255" t="s">
        <v>80</v>
      </c>
      <c r="AV260" s="14" t="s">
        <v>80</v>
      </c>
      <c r="AW260" s="14" t="s">
        <v>218</v>
      </c>
      <c r="AX260" s="14" t="s">
        <v>71</v>
      </c>
      <c r="AY260" s="255" t="s">
        <v>205</v>
      </c>
    </row>
    <row r="261" s="2" customFormat="1" ht="44.25" customHeight="1">
      <c r="A261" s="41"/>
      <c r="B261" s="42"/>
      <c r="C261" s="216" t="s">
        <v>491</v>
      </c>
      <c r="D261" s="216" t="s">
        <v>207</v>
      </c>
      <c r="E261" s="217" t="s">
        <v>12996</v>
      </c>
      <c r="F261" s="218" t="s">
        <v>12997</v>
      </c>
      <c r="G261" s="219" t="s">
        <v>306</v>
      </c>
      <c r="H261" s="220">
        <v>15</v>
      </c>
      <c r="I261" s="221"/>
      <c r="J261" s="222">
        <f>ROUND(I261*H261,2)</f>
        <v>0</v>
      </c>
      <c r="K261" s="218" t="s">
        <v>211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0.38</v>
      </c>
      <c r="R261" s="225">
        <f>Q261*H261</f>
        <v>5.7000000000000002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212</v>
      </c>
      <c r="AT261" s="227" t="s">
        <v>207</v>
      </c>
      <c r="AU261" s="227" t="s">
        <v>80</v>
      </c>
      <c r="AY261" s="20" t="s">
        <v>205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212</v>
      </c>
      <c r="BM261" s="227" t="s">
        <v>12998</v>
      </c>
    </row>
    <row r="262" s="2" customFormat="1">
      <c r="A262" s="41"/>
      <c r="B262" s="42"/>
      <c r="C262" s="43"/>
      <c r="D262" s="229" t="s">
        <v>214</v>
      </c>
      <c r="E262" s="43"/>
      <c r="F262" s="230" t="s">
        <v>12999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214</v>
      </c>
      <c r="AU262" s="20" t="s">
        <v>80</v>
      </c>
    </row>
    <row r="263" s="14" customFormat="1">
      <c r="A263" s="14"/>
      <c r="B263" s="245"/>
      <c r="C263" s="246"/>
      <c r="D263" s="236" t="s">
        <v>216</v>
      </c>
      <c r="E263" s="247" t="s">
        <v>19</v>
      </c>
      <c r="F263" s="248" t="s">
        <v>12833</v>
      </c>
      <c r="G263" s="246"/>
      <c r="H263" s="249">
        <v>15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216</v>
      </c>
      <c r="AU263" s="255" t="s">
        <v>80</v>
      </c>
      <c r="AV263" s="14" t="s">
        <v>80</v>
      </c>
      <c r="AW263" s="14" t="s">
        <v>218</v>
      </c>
      <c r="AX263" s="14" t="s">
        <v>71</v>
      </c>
      <c r="AY263" s="255" t="s">
        <v>205</v>
      </c>
    </row>
    <row r="264" s="2" customFormat="1" ht="55.5" customHeight="1">
      <c r="A264" s="41"/>
      <c r="B264" s="42"/>
      <c r="C264" s="216" t="s">
        <v>499</v>
      </c>
      <c r="D264" s="216" t="s">
        <v>207</v>
      </c>
      <c r="E264" s="217" t="s">
        <v>13000</v>
      </c>
      <c r="F264" s="218" t="s">
        <v>13001</v>
      </c>
      <c r="G264" s="219" t="s">
        <v>306</v>
      </c>
      <c r="H264" s="220">
        <v>15</v>
      </c>
      <c r="I264" s="221"/>
      <c r="J264" s="222">
        <f>ROUND(I264*H264,2)</f>
        <v>0</v>
      </c>
      <c r="K264" s="218" t="s">
        <v>211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0.1837</v>
      </c>
      <c r="R264" s="225">
        <f>Q264*H264</f>
        <v>2.7555000000000001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212</v>
      </c>
      <c r="AT264" s="227" t="s">
        <v>207</v>
      </c>
      <c r="AU264" s="227" t="s">
        <v>80</v>
      </c>
      <c r="AY264" s="20" t="s">
        <v>205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212</v>
      </c>
      <c r="BM264" s="227" t="s">
        <v>13002</v>
      </c>
    </row>
    <row r="265" s="2" customFormat="1">
      <c r="A265" s="41"/>
      <c r="B265" s="42"/>
      <c r="C265" s="43"/>
      <c r="D265" s="229" t="s">
        <v>214</v>
      </c>
      <c r="E265" s="43"/>
      <c r="F265" s="230" t="s">
        <v>13003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214</v>
      </c>
      <c r="AU265" s="20" t="s">
        <v>80</v>
      </c>
    </row>
    <row r="266" s="14" customFormat="1">
      <c r="A266" s="14"/>
      <c r="B266" s="245"/>
      <c r="C266" s="246"/>
      <c r="D266" s="236" t="s">
        <v>216</v>
      </c>
      <c r="E266" s="247" t="s">
        <v>19</v>
      </c>
      <c r="F266" s="248" t="s">
        <v>12833</v>
      </c>
      <c r="G266" s="246"/>
      <c r="H266" s="249">
        <v>15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216</v>
      </c>
      <c r="AU266" s="255" t="s">
        <v>80</v>
      </c>
      <c r="AV266" s="14" t="s">
        <v>80</v>
      </c>
      <c r="AW266" s="14" t="s">
        <v>218</v>
      </c>
      <c r="AX266" s="14" t="s">
        <v>71</v>
      </c>
      <c r="AY266" s="255" t="s">
        <v>205</v>
      </c>
    </row>
    <row r="267" s="2" customFormat="1" ht="24.15" customHeight="1">
      <c r="A267" s="41"/>
      <c r="B267" s="42"/>
      <c r="C267" s="278" t="s">
        <v>506</v>
      </c>
      <c r="D267" s="278" t="s">
        <v>319</v>
      </c>
      <c r="E267" s="279" t="s">
        <v>13004</v>
      </c>
      <c r="F267" s="280" t="s">
        <v>13005</v>
      </c>
      <c r="G267" s="281" t="s">
        <v>306</v>
      </c>
      <c r="H267" s="282">
        <v>15.15</v>
      </c>
      <c r="I267" s="283"/>
      <c r="J267" s="284">
        <f>ROUND(I267*H267,2)</f>
        <v>0</v>
      </c>
      <c r="K267" s="280" t="s">
        <v>211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0.41699999999999998</v>
      </c>
      <c r="R267" s="225">
        <f>Q267*H267</f>
        <v>6.3175499999999998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276</v>
      </c>
      <c r="AT267" s="227" t="s">
        <v>319</v>
      </c>
      <c r="AU267" s="227" t="s">
        <v>80</v>
      </c>
      <c r="AY267" s="20" t="s">
        <v>205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212</v>
      </c>
      <c r="BM267" s="227" t="s">
        <v>13006</v>
      </c>
    </row>
    <row r="268" s="14" customFormat="1">
      <c r="A268" s="14"/>
      <c r="B268" s="245"/>
      <c r="C268" s="246"/>
      <c r="D268" s="236" t="s">
        <v>216</v>
      </c>
      <c r="E268" s="246"/>
      <c r="F268" s="248" t="s">
        <v>13007</v>
      </c>
      <c r="G268" s="246"/>
      <c r="H268" s="249">
        <v>15.15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216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205</v>
      </c>
    </row>
    <row r="269" s="2" customFormat="1" ht="78" customHeight="1">
      <c r="A269" s="41"/>
      <c r="B269" s="42"/>
      <c r="C269" s="216" t="s">
        <v>511</v>
      </c>
      <c r="D269" s="216" t="s">
        <v>207</v>
      </c>
      <c r="E269" s="217" t="s">
        <v>13008</v>
      </c>
      <c r="F269" s="218" t="s">
        <v>13009</v>
      </c>
      <c r="G269" s="219" t="s">
        <v>306</v>
      </c>
      <c r="H269" s="220">
        <v>13.5</v>
      </c>
      <c r="I269" s="221"/>
      <c r="J269" s="222">
        <f>ROUND(I269*H269,2)</f>
        <v>0</v>
      </c>
      <c r="K269" s="218" t="s">
        <v>211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0.089219999999999994</v>
      </c>
      <c r="R269" s="225">
        <f>Q269*H269</f>
        <v>1.2044699999999999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212</v>
      </c>
      <c r="AT269" s="227" t="s">
        <v>207</v>
      </c>
      <c r="AU269" s="227" t="s">
        <v>80</v>
      </c>
      <c r="AY269" s="20" t="s">
        <v>205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212</v>
      </c>
      <c r="BM269" s="227" t="s">
        <v>13010</v>
      </c>
    </row>
    <row r="270" s="2" customFormat="1">
      <c r="A270" s="41"/>
      <c r="B270" s="42"/>
      <c r="C270" s="43"/>
      <c r="D270" s="229" t="s">
        <v>214</v>
      </c>
      <c r="E270" s="43"/>
      <c r="F270" s="230" t="s">
        <v>13011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214</v>
      </c>
      <c r="AU270" s="20" t="s">
        <v>80</v>
      </c>
    </row>
    <row r="271" s="14" customFormat="1">
      <c r="A271" s="14"/>
      <c r="B271" s="245"/>
      <c r="C271" s="246"/>
      <c r="D271" s="236" t="s">
        <v>216</v>
      </c>
      <c r="E271" s="247" t="s">
        <v>19</v>
      </c>
      <c r="F271" s="248" t="s">
        <v>12828</v>
      </c>
      <c r="G271" s="246"/>
      <c r="H271" s="249">
        <v>13.5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216</v>
      </c>
      <c r="AU271" s="255" t="s">
        <v>80</v>
      </c>
      <c r="AV271" s="14" t="s">
        <v>80</v>
      </c>
      <c r="AW271" s="14" t="s">
        <v>218</v>
      </c>
      <c r="AX271" s="14" t="s">
        <v>71</v>
      </c>
      <c r="AY271" s="255" t="s">
        <v>205</v>
      </c>
    </row>
    <row r="272" s="2" customFormat="1" ht="24.15" customHeight="1">
      <c r="A272" s="41"/>
      <c r="B272" s="42"/>
      <c r="C272" s="278" t="s">
        <v>519</v>
      </c>
      <c r="D272" s="278" t="s">
        <v>319</v>
      </c>
      <c r="E272" s="279" t="s">
        <v>13012</v>
      </c>
      <c r="F272" s="280" t="s">
        <v>13013</v>
      </c>
      <c r="G272" s="281" t="s">
        <v>306</v>
      </c>
      <c r="H272" s="282">
        <v>13.904999999999999</v>
      </c>
      <c r="I272" s="283"/>
      <c r="J272" s="284">
        <f>ROUND(I272*H272,2)</f>
        <v>0</v>
      </c>
      <c r="K272" s="280" t="s">
        <v>211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0.123</v>
      </c>
      <c r="R272" s="225">
        <f>Q272*H272</f>
        <v>1.7103149999999998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276</v>
      </c>
      <c r="AT272" s="227" t="s">
        <v>319</v>
      </c>
      <c r="AU272" s="227" t="s">
        <v>80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212</v>
      </c>
      <c r="BM272" s="227" t="s">
        <v>13014</v>
      </c>
    </row>
    <row r="273" s="14" customFormat="1">
      <c r="A273" s="14"/>
      <c r="B273" s="245"/>
      <c r="C273" s="246"/>
      <c r="D273" s="236" t="s">
        <v>216</v>
      </c>
      <c r="E273" s="246"/>
      <c r="F273" s="248" t="s">
        <v>13015</v>
      </c>
      <c r="G273" s="246"/>
      <c r="H273" s="249">
        <v>13.904999999999999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216</v>
      </c>
      <c r="AU273" s="255" t="s">
        <v>80</v>
      </c>
      <c r="AV273" s="14" t="s">
        <v>80</v>
      </c>
      <c r="AW273" s="14" t="s">
        <v>4</v>
      </c>
      <c r="AX273" s="14" t="s">
        <v>78</v>
      </c>
      <c r="AY273" s="255" t="s">
        <v>205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276</v>
      </c>
      <c r="F274" s="214" t="s">
        <v>7138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SUM(P275:P582)</f>
        <v>0</v>
      </c>
      <c r="Q274" s="208"/>
      <c r="R274" s="209">
        <f>SUM(R275:R582)</f>
        <v>22.444324200000001</v>
      </c>
      <c r="S274" s="208"/>
      <c r="T274" s="210">
        <f>SUM(T275:T582)</f>
        <v>3.7172799999999993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78</v>
      </c>
      <c r="AT274" s="212" t="s">
        <v>70</v>
      </c>
      <c r="AU274" s="212" t="s">
        <v>78</v>
      </c>
      <c r="AY274" s="211" t="s">
        <v>205</v>
      </c>
      <c r="BK274" s="213">
        <f>SUM(BK275:BK582)</f>
        <v>0</v>
      </c>
    </row>
    <row r="275" s="2" customFormat="1" ht="37.8" customHeight="1">
      <c r="A275" s="41"/>
      <c r="B275" s="42"/>
      <c r="C275" s="216" t="s">
        <v>525</v>
      </c>
      <c r="D275" s="216" t="s">
        <v>207</v>
      </c>
      <c r="E275" s="217" t="s">
        <v>13016</v>
      </c>
      <c r="F275" s="218" t="s">
        <v>13017</v>
      </c>
      <c r="G275" s="219" t="s">
        <v>327</v>
      </c>
      <c r="H275" s="220">
        <v>72</v>
      </c>
      <c r="I275" s="221"/>
      <c r="J275" s="222">
        <f>ROUND(I275*H275,2)</f>
        <v>0</v>
      </c>
      <c r="K275" s="218" t="s">
        <v>211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212</v>
      </c>
      <c r="AT275" s="227" t="s">
        <v>207</v>
      </c>
      <c r="AU275" s="227" t="s">
        <v>80</v>
      </c>
      <c r="AY275" s="20" t="s">
        <v>205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212</v>
      </c>
      <c r="BM275" s="227" t="s">
        <v>13018</v>
      </c>
    </row>
    <row r="276" s="2" customFormat="1">
      <c r="A276" s="41"/>
      <c r="B276" s="42"/>
      <c r="C276" s="43"/>
      <c r="D276" s="229" t="s">
        <v>214</v>
      </c>
      <c r="E276" s="43"/>
      <c r="F276" s="230" t="s">
        <v>13019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214</v>
      </c>
      <c r="AU276" s="20" t="s">
        <v>80</v>
      </c>
    </row>
    <row r="277" s="2" customFormat="1" ht="24.15" customHeight="1">
      <c r="A277" s="41"/>
      <c r="B277" s="42"/>
      <c r="C277" s="278" t="s">
        <v>531</v>
      </c>
      <c r="D277" s="278" t="s">
        <v>319</v>
      </c>
      <c r="E277" s="279" t="s">
        <v>13020</v>
      </c>
      <c r="F277" s="280" t="s">
        <v>13021</v>
      </c>
      <c r="G277" s="281" t="s">
        <v>327</v>
      </c>
      <c r="H277" s="282">
        <v>73.079999999999998</v>
      </c>
      <c r="I277" s="283"/>
      <c r="J277" s="284">
        <f>ROUND(I277*H277,2)</f>
        <v>0</v>
      </c>
      <c r="K277" s="280" t="s">
        <v>211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0.00027</v>
      </c>
      <c r="R277" s="225">
        <f>Q277*H277</f>
        <v>0.019731599999999998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276</v>
      </c>
      <c r="AT277" s="227" t="s">
        <v>319</v>
      </c>
      <c r="AU277" s="227" t="s">
        <v>80</v>
      </c>
      <c r="AY277" s="20" t="s">
        <v>205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212</v>
      </c>
      <c r="BM277" s="227" t="s">
        <v>13022</v>
      </c>
    </row>
    <row r="278" s="14" customFormat="1">
      <c r="A278" s="14"/>
      <c r="B278" s="245"/>
      <c r="C278" s="246"/>
      <c r="D278" s="236" t="s">
        <v>216</v>
      </c>
      <c r="E278" s="246"/>
      <c r="F278" s="248" t="s">
        <v>13023</v>
      </c>
      <c r="G278" s="246"/>
      <c r="H278" s="249">
        <v>73.079999999999998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216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205</v>
      </c>
    </row>
    <row r="279" s="2" customFormat="1" ht="37.8" customHeight="1">
      <c r="A279" s="41"/>
      <c r="B279" s="42"/>
      <c r="C279" s="216" t="s">
        <v>537</v>
      </c>
      <c r="D279" s="216" t="s">
        <v>207</v>
      </c>
      <c r="E279" s="217" t="s">
        <v>13024</v>
      </c>
      <c r="F279" s="218" t="s">
        <v>13025</v>
      </c>
      <c r="G279" s="219" t="s">
        <v>327</v>
      </c>
      <c r="H279" s="220">
        <v>22</v>
      </c>
      <c r="I279" s="221"/>
      <c r="J279" s="222">
        <f>ROUND(I279*H279,2)</f>
        <v>0</v>
      </c>
      <c r="K279" s="218" t="s">
        <v>211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212</v>
      </c>
      <c r="AT279" s="227" t="s">
        <v>207</v>
      </c>
      <c r="AU279" s="227" t="s">
        <v>80</v>
      </c>
      <c r="AY279" s="20" t="s">
        <v>205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212</v>
      </c>
      <c r="BM279" s="227" t="s">
        <v>13026</v>
      </c>
    </row>
    <row r="280" s="2" customFormat="1">
      <c r="A280" s="41"/>
      <c r="B280" s="42"/>
      <c r="C280" s="43"/>
      <c r="D280" s="229" t="s">
        <v>214</v>
      </c>
      <c r="E280" s="43"/>
      <c r="F280" s="230" t="s">
        <v>13027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214</v>
      </c>
      <c r="AU280" s="20" t="s">
        <v>80</v>
      </c>
    </row>
    <row r="281" s="2" customFormat="1" ht="24.15" customHeight="1">
      <c r="A281" s="41"/>
      <c r="B281" s="42"/>
      <c r="C281" s="278" t="s">
        <v>545</v>
      </c>
      <c r="D281" s="278" t="s">
        <v>319</v>
      </c>
      <c r="E281" s="279" t="s">
        <v>13028</v>
      </c>
      <c r="F281" s="280" t="s">
        <v>13029</v>
      </c>
      <c r="G281" s="281" t="s">
        <v>327</v>
      </c>
      <c r="H281" s="282">
        <v>22.329999999999998</v>
      </c>
      <c r="I281" s="283"/>
      <c r="J281" s="284">
        <f>ROUND(I281*H281,2)</f>
        <v>0</v>
      </c>
      <c r="K281" s="280" t="s">
        <v>211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0.00042000000000000002</v>
      </c>
      <c r="R281" s="225">
        <f>Q281*H281</f>
        <v>0.0093785999999999991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276</v>
      </c>
      <c r="AT281" s="227" t="s">
        <v>319</v>
      </c>
      <c r="AU281" s="227" t="s">
        <v>80</v>
      </c>
      <c r="AY281" s="20" t="s">
        <v>205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212</v>
      </c>
      <c r="BM281" s="227" t="s">
        <v>13030</v>
      </c>
    </row>
    <row r="282" s="14" customFormat="1">
      <c r="A282" s="14"/>
      <c r="B282" s="245"/>
      <c r="C282" s="246"/>
      <c r="D282" s="236" t="s">
        <v>216</v>
      </c>
      <c r="E282" s="246"/>
      <c r="F282" s="248" t="s">
        <v>13031</v>
      </c>
      <c r="G282" s="246"/>
      <c r="H282" s="249">
        <v>22.329999999999998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216</v>
      </c>
      <c r="AU282" s="255" t="s">
        <v>80</v>
      </c>
      <c r="AV282" s="14" t="s">
        <v>80</v>
      </c>
      <c r="AW282" s="14" t="s">
        <v>4</v>
      </c>
      <c r="AX282" s="14" t="s">
        <v>78</v>
      </c>
      <c r="AY282" s="255" t="s">
        <v>205</v>
      </c>
    </row>
    <row r="283" s="2" customFormat="1" ht="37.8" customHeight="1">
      <c r="A283" s="41"/>
      <c r="B283" s="42"/>
      <c r="C283" s="216" t="s">
        <v>553</v>
      </c>
      <c r="D283" s="216" t="s">
        <v>207</v>
      </c>
      <c r="E283" s="217" t="s">
        <v>13032</v>
      </c>
      <c r="F283" s="218" t="s">
        <v>13033</v>
      </c>
      <c r="G283" s="219" t="s">
        <v>327</v>
      </c>
      <c r="H283" s="220">
        <v>20</v>
      </c>
      <c r="I283" s="221"/>
      <c r="J283" s="222">
        <f>ROUND(I283*H283,2)</f>
        <v>0</v>
      </c>
      <c r="K283" s="218" t="s">
        <v>211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212</v>
      </c>
      <c r="AT283" s="227" t="s">
        <v>207</v>
      </c>
      <c r="AU283" s="227" t="s">
        <v>80</v>
      </c>
      <c r="AY283" s="20" t="s">
        <v>205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212</v>
      </c>
      <c r="BM283" s="227" t="s">
        <v>13034</v>
      </c>
    </row>
    <row r="284" s="2" customFormat="1">
      <c r="A284" s="41"/>
      <c r="B284" s="42"/>
      <c r="C284" s="43"/>
      <c r="D284" s="229" t="s">
        <v>214</v>
      </c>
      <c r="E284" s="43"/>
      <c r="F284" s="230" t="s">
        <v>13035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214</v>
      </c>
      <c r="AU284" s="20" t="s">
        <v>80</v>
      </c>
    </row>
    <row r="285" s="2" customFormat="1" ht="24.15" customHeight="1">
      <c r="A285" s="41"/>
      <c r="B285" s="42"/>
      <c r="C285" s="278" t="s">
        <v>559</v>
      </c>
      <c r="D285" s="278" t="s">
        <v>319</v>
      </c>
      <c r="E285" s="279" t="s">
        <v>13036</v>
      </c>
      <c r="F285" s="280" t="s">
        <v>13037</v>
      </c>
      <c r="G285" s="281" t="s">
        <v>327</v>
      </c>
      <c r="H285" s="282">
        <v>20.300000000000001</v>
      </c>
      <c r="I285" s="283"/>
      <c r="J285" s="284">
        <f>ROUND(I285*H285,2)</f>
        <v>0</v>
      </c>
      <c r="K285" s="280" t="s">
        <v>211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0.00067000000000000002</v>
      </c>
      <c r="R285" s="225">
        <f>Q285*H285</f>
        <v>0.013601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276</v>
      </c>
      <c r="AT285" s="227" t="s">
        <v>319</v>
      </c>
      <c r="AU285" s="227" t="s">
        <v>80</v>
      </c>
      <c r="AY285" s="20" t="s">
        <v>205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212</v>
      </c>
      <c r="BM285" s="227" t="s">
        <v>13038</v>
      </c>
    </row>
    <row r="286" s="14" customFormat="1">
      <c r="A286" s="14"/>
      <c r="B286" s="245"/>
      <c r="C286" s="246"/>
      <c r="D286" s="236" t="s">
        <v>216</v>
      </c>
      <c r="E286" s="246"/>
      <c r="F286" s="248" t="s">
        <v>13039</v>
      </c>
      <c r="G286" s="246"/>
      <c r="H286" s="249">
        <v>20.300000000000001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216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205</v>
      </c>
    </row>
    <row r="287" s="2" customFormat="1" ht="37.8" customHeight="1">
      <c r="A287" s="41"/>
      <c r="B287" s="42"/>
      <c r="C287" s="216" t="s">
        <v>123</v>
      </c>
      <c r="D287" s="216" t="s">
        <v>207</v>
      </c>
      <c r="E287" s="217" t="s">
        <v>13040</v>
      </c>
      <c r="F287" s="218" t="s">
        <v>13041</v>
      </c>
      <c r="G287" s="219" t="s">
        <v>327</v>
      </c>
      <c r="H287" s="220">
        <v>11.300000000000001</v>
      </c>
      <c r="I287" s="221"/>
      <c r="J287" s="222">
        <f>ROUND(I287*H287,2)</f>
        <v>0</v>
      </c>
      <c r="K287" s="218" t="s">
        <v>211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212</v>
      </c>
      <c r="AT287" s="227" t="s">
        <v>207</v>
      </c>
      <c r="AU287" s="227" t="s">
        <v>80</v>
      </c>
      <c r="AY287" s="20" t="s">
        <v>205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212</v>
      </c>
      <c r="BM287" s="227" t="s">
        <v>13042</v>
      </c>
    </row>
    <row r="288" s="2" customFormat="1">
      <c r="A288" s="41"/>
      <c r="B288" s="42"/>
      <c r="C288" s="43"/>
      <c r="D288" s="229" t="s">
        <v>214</v>
      </c>
      <c r="E288" s="43"/>
      <c r="F288" s="230" t="s">
        <v>13043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214</v>
      </c>
      <c r="AU288" s="20" t="s">
        <v>80</v>
      </c>
    </row>
    <row r="289" s="2" customFormat="1" ht="24.15" customHeight="1">
      <c r="A289" s="41"/>
      <c r="B289" s="42"/>
      <c r="C289" s="278" t="s">
        <v>568</v>
      </c>
      <c r="D289" s="278" t="s">
        <v>319</v>
      </c>
      <c r="E289" s="279" t="s">
        <v>13044</v>
      </c>
      <c r="F289" s="280" t="s">
        <v>13045</v>
      </c>
      <c r="G289" s="281" t="s">
        <v>327</v>
      </c>
      <c r="H289" s="282">
        <v>11.470000000000001</v>
      </c>
      <c r="I289" s="283"/>
      <c r="J289" s="284">
        <f>ROUND(I289*H289,2)</f>
        <v>0</v>
      </c>
      <c r="K289" s="280" t="s">
        <v>211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0.00106</v>
      </c>
      <c r="R289" s="225">
        <f>Q289*H289</f>
        <v>0.012158200000000001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276</v>
      </c>
      <c r="AT289" s="227" t="s">
        <v>319</v>
      </c>
      <c r="AU289" s="227" t="s">
        <v>80</v>
      </c>
      <c r="AY289" s="20" t="s">
        <v>205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212</v>
      </c>
      <c r="BM289" s="227" t="s">
        <v>13046</v>
      </c>
    </row>
    <row r="290" s="14" customFormat="1">
      <c r="A290" s="14"/>
      <c r="B290" s="245"/>
      <c r="C290" s="246"/>
      <c r="D290" s="236" t="s">
        <v>216</v>
      </c>
      <c r="E290" s="246"/>
      <c r="F290" s="248" t="s">
        <v>13047</v>
      </c>
      <c r="G290" s="246"/>
      <c r="H290" s="249">
        <v>11.470000000000001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216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205</v>
      </c>
    </row>
    <row r="291" s="2" customFormat="1" ht="44.25" customHeight="1">
      <c r="A291" s="41"/>
      <c r="B291" s="42"/>
      <c r="C291" s="216" t="s">
        <v>574</v>
      </c>
      <c r="D291" s="216" t="s">
        <v>207</v>
      </c>
      <c r="E291" s="217" t="s">
        <v>13048</v>
      </c>
      <c r="F291" s="218" t="s">
        <v>13049</v>
      </c>
      <c r="G291" s="219" t="s">
        <v>327</v>
      </c>
      <c r="H291" s="220">
        <v>6</v>
      </c>
      <c r="I291" s="221"/>
      <c r="J291" s="222">
        <f>ROUND(I291*H291,2)</f>
        <v>0</v>
      </c>
      <c r="K291" s="218" t="s">
        <v>211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212</v>
      </c>
      <c r="AT291" s="227" t="s">
        <v>207</v>
      </c>
      <c r="AU291" s="227" t="s">
        <v>80</v>
      </c>
      <c r="AY291" s="20" t="s">
        <v>205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212</v>
      </c>
      <c r="BM291" s="227" t="s">
        <v>13050</v>
      </c>
    </row>
    <row r="292" s="2" customFormat="1">
      <c r="A292" s="41"/>
      <c r="B292" s="42"/>
      <c r="C292" s="43"/>
      <c r="D292" s="229" t="s">
        <v>214</v>
      </c>
      <c r="E292" s="43"/>
      <c r="F292" s="230" t="s">
        <v>13051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214</v>
      </c>
      <c r="AU292" s="20" t="s">
        <v>80</v>
      </c>
    </row>
    <row r="293" s="2" customFormat="1" ht="37.8" customHeight="1">
      <c r="A293" s="41"/>
      <c r="B293" s="42"/>
      <c r="C293" s="278" t="s">
        <v>580</v>
      </c>
      <c r="D293" s="278" t="s">
        <v>319</v>
      </c>
      <c r="E293" s="279" t="s">
        <v>13052</v>
      </c>
      <c r="F293" s="280" t="s">
        <v>13053</v>
      </c>
      <c r="G293" s="281" t="s">
        <v>327</v>
      </c>
      <c r="H293" s="282">
        <v>6.0899999999999999</v>
      </c>
      <c r="I293" s="283"/>
      <c r="J293" s="284">
        <f>ROUND(I293*H293,2)</f>
        <v>0</v>
      </c>
      <c r="K293" s="280" t="s">
        <v>211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0.0010200000000000001</v>
      </c>
      <c r="R293" s="225">
        <f>Q293*H293</f>
        <v>0.0062118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276</v>
      </c>
      <c r="AT293" s="227" t="s">
        <v>319</v>
      </c>
      <c r="AU293" s="227" t="s">
        <v>80</v>
      </c>
      <c r="AY293" s="20" t="s">
        <v>205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212</v>
      </c>
      <c r="BM293" s="227" t="s">
        <v>13054</v>
      </c>
    </row>
    <row r="294" s="14" customFormat="1">
      <c r="A294" s="14"/>
      <c r="B294" s="245"/>
      <c r="C294" s="246"/>
      <c r="D294" s="236" t="s">
        <v>216</v>
      </c>
      <c r="E294" s="246"/>
      <c r="F294" s="248" t="s">
        <v>13055</v>
      </c>
      <c r="G294" s="246"/>
      <c r="H294" s="249">
        <v>6.0899999999999999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216</v>
      </c>
      <c r="AU294" s="255" t="s">
        <v>80</v>
      </c>
      <c r="AV294" s="14" t="s">
        <v>80</v>
      </c>
      <c r="AW294" s="14" t="s">
        <v>4</v>
      </c>
      <c r="AX294" s="14" t="s">
        <v>78</v>
      </c>
      <c r="AY294" s="255" t="s">
        <v>205</v>
      </c>
    </row>
    <row r="295" s="2" customFormat="1" ht="24.15" customHeight="1">
      <c r="A295" s="41"/>
      <c r="B295" s="42"/>
      <c r="C295" s="216" t="s">
        <v>588</v>
      </c>
      <c r="D295" s="216" t="s">
        <v>207</v>
      </c>
      <c r="E295" s="217" t="s">
        <v>13056</v>
      </c>
      <c r="F295" s="218" t="s">
        <v>13057</v>
      </c>
      <c r="G295" s="219" t="s">
        <v>327</v>
      </c>
      <c r="H295" s="220">
        <v>5</v>
      </c>
      <c r="I295" s="221"/>
      <c r="J295" s="222">
        <f>ROUND(I295*H295,2)</f>
        <v>0</v>
      </c>
      <c r="K295" s="218" t="s">
        <v>211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1.0000000000000001E-05</v>
      </c>
      <c r="R295" s="225">
        <f>Q295*H295</f>
        <v>5.0000000000000002E-05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212</v>
      </c>
      <c r="AT295" s="227" t="s">
        <v>207</v>
      </c>
      <c r="AU295" s="227" t="s">
        <v>80</v>
      </c>
      <c r="AY295" s="20" t="s">
        <v>205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212</v>
      </c>
      <c r="BM295" s="227" t="s">
        <v>13058</v>
      </c>
    </row>
    <row r="296" s="2" customFormat="1">
      <c r="A296" s="41"/>
      <c r="B296" s="42"/>
      <c r="C296" s="43"/>
      <c r="D296" s="229" t="s">
        <v>214</v>
      </c>
      <c r="E296" s="43"/>
      <c r="F296" s="230" t="s">
        <v>13059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214</v>
      </c>
      <c r="AU296" s="20" t="s">
        <v>80</v>
      </c>
    </row>
    <row r="297" s="2" customFormat="1" ht="24.15" customHeight="1">
      <c r="A297" s="41"/>
      <c r="B297" s="42"/>
      <c r="C297" s="278" t="s">
        <v>596</v>
      </c>
      <c r="D297" s="278" t="s">
        <v>319</v>
      </c>
      <c r="E297" s="279" t="s">
        <v>13060</v>
      </c>
      <c r="F297" s="280" t="s">
        <v>13061</v>
      </c>
      <c r="G297" s="281" t="s">
        <v>327</v>
      </c>
      <c r="H297" s="282">
        <v>5.1500000000000004</v>
      </c>
      <c r="I297" s="283"/>
      <c r="J297" s="284">
        <f>ROUND(I297*H297,2)</f>
        <v>0</v>
      </c>
      <c r="K297" s="280" t="s">
        <v>211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0.0014499999999999999</v>
      </c>
      <c r="R297" s="225">
        <f>Q297*H297</f>
        <v>0.0074675000000000002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276</v>
      </c>
      <c r="AT297" s="227" t="s">
        <v>319</v>
      </c>
      <c r="AU297" s="227" t="s">
        <v>80</v>
      </c>
      <c r="AY297" s="20" t="s">
        <v>205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212</v>
      </c>
      <c r="BM297" s="227" t="s">
        <v>13062</v>
      </c>
    </row>
    <row r="298" s="14" customFormat="1">
      <c r="A298" s="14"/>
      <c r="B298" s="245"/>
      <c r="C298" s="246"/>
      <c r="D298" s="236" t="s">
        <v>216</v>
      </c>
      <c r="E298" s="246"/>
      <c r="F298" s="248" t="s">
        <v>13063</v>
      </c>
      <c r="G298" s="246"/>
      <c r="H298" s="249">
        <v>5.1500000000000004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216</v>
      </c>
      <c r="AU298" s="255" t="s">
        <v>80</v>
      </c>
      <c r="AV298" s="14" t="s">
        <v>80</v>
      </c>
      <c r="AW298" s="14" t="s">
        <v>4</v>
      </c>
      <c r="AX298" s="14" t="s">
        <v>78</v>
      </c>
      <c r="AY298" s="255" t="s">
        <v>205</v>
      </c>
    </row>
    <row r="299" s="2" customFormat="1" ht="24.15" customHeight="1">
      <c r="A299" s="41"/>
      <c r="B299" s="42"/>
      <c r="C299" s="216" t="s">
        <v>602</v>
      </c>
      <c r="D299" s="216" t="s">
        <v>207</v>
      </c>
      <c r="E299" s="217" t="s">
        <v>13064</v>
      </c>
      <c r="F299" s="218" t="s">
        <v>13065</v>
      </c>
      <c r="G299" s="219" t="s">
        <v>327</v>
      </c>
      <c r="H299" s="220">
        <v>52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1.2999999999999999E-05</v>
      </c>
      <c r="R299" s="225">
        <f>Q299*H299</f>
        <v>0.00067599999999999995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212</v>
      </c>
      <c r="AT299" s="227" t="s">
        <v>207</v>
      </c>
      <c r="AU299" s="227" t="s">
        <v>80</v>
      </c>
      <c r="AY299" s="20" t="s">
        <v>205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212</v>
      </c>
      <c r="BM299" s="227" t="s">
        <v>13066</v>
      </c>
    </row>
    <row r="300" s="2" customFormat="1" ht="24.15" customHeight="1">
      <c r="A300" s="41"/>
      <c r="B300" s="42"/>
      <c r="C300" s="278" t="s">
        <v>607</v>
      </c>
      <c r="D300" s="278" t="s">
        <v>319</v>
      </c>
      <c r="E300" s="279" t="s">
        <v>13067</v>
      </c>
      <c r="F300" s="280" t="s">
        <v>13068</v>
      </c>
      <c r="G300" s="281" t="s">
        <v>327</v>
      </c>
      <c r="H300" s="282">
        <v>53.560000000000002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0.0035000000000000001</v>
      </c>
      <c r="R300" s="225">
        <f>Q300*H300</f>
        <v>0.18746000000000002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276</v>
      </c>
      <c r="AT300" s="227" t="s">
        <v>319</v>
      </c>
      <c r="AU300" s="227" t="s">
        <v>80</v>
      </c>
      <c r="AY300" s="20" t="s">
        <v>205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212</v>
      </c>
      <c r="BM300" s="227" t="s">
        <v>13069</v>
      </c>
    </row>
    <row r="301" s="14" customFormat="1">
      <c r="A301" s="14"/>
      <c r="B301" s="245"/>
      <c r="C301" s="246"/>
      <c r="D301" s="236" t="s">
        <v>216</v>
      </c>
      <c r="E301" s="246"/>
      <c r="F301" s="248" t="s">
        <v>13070</v>
      </c>
      <c r="G301" s="246"/>
      <c r="H301" s="249">
        <v>53.560000000000002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216</v>
      </c>
      <c r="AU301" s="255" t="s">
        <v>80</v>
      </c>
      <c r="AV301" s="14" t="s">
        <v>80</v>
      </c>
      <c r="AW301" s="14" t="s">
        <v>4</v>
      </c>
      <c r="AX301" s="14" t="s">
        <v>78</v>
      </c>
      <c r="AY301" s="255" t="s">
        <v>205</v>
      </c>
    </row>
    <row r="302" s="2" customFormat="1" ht="24.15" customHeight="1">
      <c r="A302" s="41"/>
      <c r="B302" s="42"/>
      <c r="C302" s="216" t="s">
        <v>615</v>
      </c>
      <c r="D302" s="216" t="s">
        <v>207</v>
      </c>
      <c r="E302" s="217" t="s">
        <v>13071</v>
      </c>
      <c r="F302" s="218" t="s">
        <v>13072</v>
      </c>
      <c r="G302" s="219" t="s">
        <v>327</v>
      </c>
      <c r="H302" s="220">
        <v>81</v>
      </c>
      <c r="I302" s="221"/>
      <c r="J302" s="222">
        <f>ROUND(I302*H302,2)</f>
        <v>0</v>
      </c>
      <c r="K302" s="218" t="s">
        <v>211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1.0000000000000001E-05</v>
      </c>
      <c r="R302" s="225">
        <f>Q302*H302</f>
        <v>0.00081000000000000006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212</v>
      </c>
      <c r="AT302" s="227" t="s">
        <v>207</v>
      </c>
      <c r="AU302" s="227" t="s">
        <v>80</v>
      </c>
      <c r="AY302" s="20" t="s">
        <v>205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212</v>
      </c>
      <c r="BM302" s="227" t="s">
        <v>13073</v>
      </c>
    </row>
    <row r="303" s="2" customFormat="1">
      <c r="A303" s="41"/>
      <c r="B303" s="42"/>
      <c r="C303" s="43"/>
      <c r="D303" s="229" t="s">
        <v>214</v>
      </c>
      <c r="E303" s="43"/>
      <c r="F303" s="230" t="s">
        <v>13074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214</v>
      </c>
      <c r="AU303" s="20" t="s">
        <v>80</v>
      </c>
    </row>
    <row r="304" s="14" customFormat="1">
      <c r="A304" s="14"/>
      <c r="B304" s="245"/>
      <c r="C304" s="246"/>
      <c r="D304" s="236" t="s">
        <v>216</v>
      </c>
      <c r="E304" s="247" t="s">
        <v>19</v>
      </c>
      <c r="F304" s="248" t="s">
        <v>13075</v>
      </c>
      <c r="G304" s="246"/>
      <c r="H304" s="249">
        <v>17.600000000000001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216</v>
      </c>
      <c r="AU304" s="255" t="s">
        <v>80</v>
      </c>
      <c r="AV304" s="14" t="s">
        <v>80</v>
      </c>
      <c r="AW304" s="14" t="s">
        <v>218</v>
      </c>
      <c r="AX304" s="14" t="s">
        <v>71</v>
      </c>
      <c r="AY304" s="255" t="s">
        <v>205</v>
      </c>
    </row>
    <row r="305" s="14" customFormat="1">
      <c r="A305" s="14"/>
      <c r="B305" s="245"/>
      <c r="C305" s="246"/>
      <c r="D305" s="236" t="s">
        <v>216</v>
      </c>
      <c r="E305" s="247" t="s">
        <v>19</v>
      </c>
      <c r="F305" s="248" t="s">
        <v>13076</v>
      </c>
      <c r="G305" s="246"/>
      <c r="H305" s="249">
        <v>63.399999999999999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216</v>
      </c>
      <c r="AU305" s="255" t="s">
        <v>80</v>
      </c>
      <c r="AV305" s="14" t="s">
        <v>80</v>
      </c>
      <c r="AW305" s="14" t="s">
        <v>218</v>
      </c>
      <c r="AX305" s="14" t="s">
        <v>71</v>
      </c>
      <c r="AY305" s="255" t="s">
        <v>205</v>
      </c>
    </row>
    <row r="306" s="2" customFormat="1" ht="24.15" customHeight="1">
      <c r="A306" s="41"/>
      <c r="B306" s="42"/>
      <c r="C306" s="278" t="s">
        <v>621</v>
      </c>
      <c r="D306" s="278" t="s">
        <v>319</v>
      </c>
      <c r="E306" s="279" t="s">
        <v>13077</v>
      </c>
      <c r="F306" s="280" t="s">
        <v>13078</v>
      </c>
      <c r="G306" s="281" t="s">
        <v>327</v>
      </c>
      <c r="H306" s="282">
        <v>83.430000000000007</v>
      </c>
      <c r="I306" s="283"/>
      <c r="J306" s="284">
        <f>ROUND(I306*H306,2)</f>
        <v>0</v>
      </c>
      <c r="K306" s="280" t="s">
        <v>211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0.0026700000000000001</v>
      </c>
      <c r="R306" s="225">
        <f>Q306*H306</f>
        <v>0.22275810000000001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276</v>
      </c>
      <c r="AT306" s="227" t="s">
        <v>319</v>
      </c>
      <c r="AU306" s="227" t="s">
        <v>80</v>
      </c>
      <c r="AY306" s="20" t="s">
        <v>205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212</v>
      </c>
      <c r="BM306" s="227" t="s">
        <v>13079</v>
      </c>
    </row>
    <row r="307" s="14" customFormat="1">
      <c r="A307" s="14"/>
      <c r="B307" s="245"/>
      <c r="C307" s="246"/>
      <c r="D307" s="236" t="s">
        <v>216</v>
      </c>
      <c r="E307" s="247" t="s">
        <v>19</v>
      </c>
      <c r="F307" s="248" t="s">
        <v>13080</v>
      </c>
      <c r="G307" s="246"/>
      <c r="H307" s="249">
        <v>17.600000000000001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216</v>
      </c>
      <c r="AU307" s="255" t="s">
        <v>80</v>
      </c>
      <c r="AV307" s="14" t="s">
        <v>80</v>
      </c>
      <c r="AW307" s="14" t="s">
        <v>218</v>
      </c>
      <c r="AX307" s="14" t="s">
        <v>71</v>
      </c>
      <c r="AY307" s="255" t="s">
        <v>205</v>
      </c>
    </row>
    <row r="308" s="14" customFormat="1">
      <c r="A308" s="14"/>
      <c r="B308" s="245"/>
      <c r="C308" s="246"/>
      <c r="D308" s="236" t="s">
        <v>216</v>
      </c>
      <c r="E308" s="247" t="s">
        <v>19</v>
      </c>
      <c r="F308" s="248" t="s">
        <v>13081</v>
      </c>
      <c r="G308" s="246"/>
      <c r="H308" s="249">
        <v>63.399999999999999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216</v>
      </c>
      <c r="AU308" s="255" t="s">
        <v>80</v>
      </c>
      <c r="AV308" s="14" t="s">
        <v>80</v>
      </c>
      <c r="AW308" s="14" t="s">
        <v>218</v>
      </c>
      <c r="AX308" s="14" t="s">
        <v>71</v>
      </c>
      <c r="AY308" s="255" t="s">
        <v>205</v>
      </c>
    </row>
    <row r="309" s="14" customFormat="1">
      <c r="A309" s="14"/>
      <c r="B309" s="245"/>
      <c r="C309" s="246"/>
      <c r="D309" s="236" t="s">
        <v>216</v>
      </c>
      <c r="E309" s="246"/>
      <c r="F309" s="248" t="s">
        <v>13082</v>
      </c>
      <c r="G309" s="246"/>
      <c r="H309" s="249">
        <v>83.430000000000007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216</v>
      </c>
      <c r="AU309" s="255" t="s">
        <v>80</v>
      </c>
      <c r="AV309" s="14" t="s">
        <v>80</v>
      </c>
      <c r="AW309" s="14" t="s">
        <v>4</v>
      </c>
      <c r="AX309" s="14" t="s">
        <v>78</v>
      </c>
      <c r="AY309" s="255" t="s">
        <v>205</v>
      </c>
    </row>
    <row r="310" s="2" customFormat="1" ht="33" customHeight="1">
      <c r="A310" s="41"/>
      <c r="B310" s="42"/>
      <c r="C310" s="216" t="s">
        <v>627</v>
      </c>
      <c r="D310" s="216" t="s">
        <v>207</v>
      </c>
      <c r="E310" s="217" t="s">
        <v>13083</v>
      </c>
      <c r="F310" s="218" t="s">
        <v>13084</v>
      </c>
      <c r="G310" s="219" t="s">
        <v>327</v>
      </c>
      <c r="H310" s="220">
        <v>54</v>
      </c>
      <c r="I310" s="221"/>
      <c r="J310" s="222">
        <f>ROUND(I310*H310,2)</f>
        <v>0</v>
      </c>
      <c r="K310" s="218" t="s">
        <v>211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1.0000000000000001E-05</v>
      </c>
      <c r="R310" s="225">
        <f>Q310*H310</f>
        <v>0.00054000000000000001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212</v>
      </c>
      <c r="AT310" s="227" t="s">
        <v>207</v>
      </c>
      <c r="AU310" s="227" t="s">
        <v>80</v>
      </c>
      <c r="AY310" s="20" t="s">
        <v>205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212</v>
      </c>
      <c r="BM310" s="227" t="s">
        <v>13085</v>
      </c>
    </row>
    <row r="311" s="2" customFormat="1">
      <c r="A311" s="41"/>
      <c r="B311" s="42"/>
      <c r="C311" s="43"/>
      <c r="D311" s="229" t="s">
        <v>214</v>
      </c>
      <c r="E311" s="43"/>
      <c r="F311" s="230" t="s">
        <v>13086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214</v>
      </c>
      <c r="AU311" s="20" t="s">
        <v>80</v>
      </c>
    </row>
    <row r="312" s="2" customFormat="1" ht="24.15" customHeight="1">
      <c r="A312" s="41"/>
      <c r="B312" s="42"/>
      <c r="C312" s="278" t="s">
        <v>633</v>
      </c>
      <c r="D312" s="278" t="s">
        <v>319</v>
      </c>
      <c r="E312" s="279" t="s">
        <v>13087</v>
      </c>
      <c r="F312" s="280" t="s">
        <v>13088</v>
      </c>
      <c r="G312" s="281" t="s">
        <v>327</v>
      </c>
      <c r="H312" s="282">
        <v>54.810000000000002</v>
      </c>
      <c r="I312" s="283"/>
      <c r="J312" s="284">
        <f>ROUND(I312*H312,2)</f>
        <v>0</v>
      </c>
      <c r="K312" s="280" t="s">
        <v>211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0.00142</v>
      </c>
      <c r="R312" s="225">
        <f>Q312*H312</f>
        <v>0.077830200000000002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276</v>
      </c>
      <c r="AT312" s="227" t="s">
        <v>319</v>
      </c>
      <c r="AU312" s="227" t="s">
        <v>80</v>
      </c>
      <c r="AY312" s="20" t="s">
        <v>205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212</v>
      </c>
      <c r="BM312" s="227" t="s">
        <v>13089</v>
      </c>
    </row>
    <row r="313" s="14" customFormat="1">
      <c r="A313" s="14"/>
      <c r="B313" s="245"/>
      <c r="C313" s="246"/>
      <c r="D313" s="236" t="s">
        <v>216</v>
      </c>
      <c r="E313" s="246"/>
      <c r="F313" s="248" t="s">
        <v>13090</v>
      </c>
      <c r="G313" s="246"/>
      <c r="H313" s="249">
        <v>54.810000000000002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216</v>
      </c>
      <c r="AU313" s="255" t="s">
        <v>80</v>
      </c>
      <c r="AV313" s="14" t="s">
        <v>80</v>
      </c>
      <c r="AW313" s="14" t="s">
        <v>4</v>
      </c>
      <c r="AX313" s="14" t="s">
        <v>78</v>
      </c>
      <c r="AY313" s="255" t="s">
        <v>205</v>
      </c>
    </row>
    <row r="314" s="2" customFormat="1" ht="24.15" customHeight="1">
      <c r="A314" s="41"/>
      <c r="B314" s="42"/>
      <c r="C314" s="216" t="s">
        <v>638</v>
      </c>
      <c r="D314" s="216" t="s">
        <v>207</v>
      </c>
      <c r="E314" s="217" t="s">
        <v>13091</v>
      </c>
      <c r="F314" s="218" t="s">
        <v>13092</v>
      </c>
      <c r="G314" s="219" t="s">
        <v>327</v>
      </c>
      <c r="H314" s="220">
        <v>36</v>
      </c>
      <c r="I314" s="221"/>
      <c r="J314" s="222">
        <f>ROUND(I314*H314,2)</f>
        <v>0</v>
      </c>
      <c r="K314" s="218" t="s">
        <v>211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1.0000000000000001E-05</v>
      </c>
      <c r="R314" s="225">
        <f>Q314*H314</f>
        <v>0.00036000000000000002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212</v>
      </c>
      <c r="AT314" s="227" t="s">
        <v>207</v>
      </c>
      <c r="AU314" s="227" t="s">
        <v>80</v>
      </c>
      <c r="AY314" s="20" t="s">
        <v>205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212</v>
      </c>
      <c r="BM314" s="227" t="s">
        <v>13093</v>
      </c>
    </row>
    <row r="315" s="2" customFormat="1">
      <c r="A315" s="41"/>
      <c r="B315" s="42"/>
      <c r="C315" s="43"/>
      <c r="D315" s="229" t="s">
        <v>214</v>
      </c>
      <c r="E315" s="43"/>
      <c r="F315" s="230" t="s">
        <v>13094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214</v>
      </c>
      <c r="AU315" s="20" t="s">
        <v>80</v>
      </c>
    </row>
    <row r="316" s="14" customFormat="1">
      <c r="A316" s="14"/>
      <c r="B316" s="245"/>
      <c r="C316" s="246"/>
      <c r="D316" s="236" t="s">
        <v>216</v>
      </c>
      <c r="E316" s="247" t="s">
        <v>19</v>
      </c>
      <c r="F316" s="248" t="s">
        <v>13095</v>
      </c>
      <c r="G316" s="246"/>
      <c r="H316" s="249">
        <v>22.100000000000001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216</v>
      </c>
      <c r="AU316" s="255" t="s">
        <v>80</v>
      </c>
      <c r="AV316" s="14" t="s">
        <v>80</v>
      </c>
      <c r="AW316" s="14" t="s">
        <v>218</v>
      </c>
      <c r="AX316" s="14" t="s">
        <v>71</v>
      </c>
      <c r="AY316" s="255" t="s">
        <v>205</v>
      </c>
    </row>
    <row r="317" s="14" customFormat="1">
      <c r="A317" s="14"/>
      <c r="B317" s="245"/>
      <c r="C317" s="246"/>
      <c r="D317" s="236" t="s">
        <v>216</v>
      </c>
      <c r="E317" s="247" t="s">
        <v>19</v>
      </c>
      <c r="F317" s="248" t="s">
        <v>13096</v>
      </c>
      <c r="G317" s="246"/>
      <c r="H317" s="249">
        <v>13.899999999999999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216</v>
      </c>
      <c r="AU317" s="255" t="s">
        <v>80</v>
      </c>
      <c r="AV317" s="14" t="s">
        <v>80</v>
      </c>
      <c r="AW317" s="14" t="s">
        <v>218</v>
      </c>
      <c r="AX317" s="14" t="s">
        <v>71</v>
      </c>
      <c r="AY317" s="255" t="s">
        <v>205</v>
      </c>
    </row>
    <row r="318" s="2" customFormat="1" ht="24.15" customHeight="1">
      <c r="A318" s="41"/>
      <c r="B318" s="42"/>
      <c r="C318" s="278" t="s">
        <v>651</v>
      </c>
      <c r="D318" s="278" t="s">
        <v>319</v>
      </c>
      <c r="E318" s="279" t="s">
        <v>13097</v>
      </c>
      <c r="F318" s="280" t="s">
        <v>13098</v>
      </c>
      <c r="G318" s="281" t="s">
        <v>327</v>
      </c>
      <c r="H318" s="282">
        <v>37.079999999999998</v>
      </c>
      <c r="I318" s="283"/>
      <c r="J318" s="284">
        <f>ROUND(I318*H318,2)</f>
        <v>0</v>
      </c>
      <c r="K318" s="280" t="s">
        <v>211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0.0042599999999999999</v>
      </c>
      <c r="R318" s="225">
        <f>Q318*H318</f>
        <v>0.15796079999999999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276</v>
      </c>
      <c r="AT318" s="227" t="s">
        <v>319</v>
      </c>
      <c r="AU318" s="227" t="s">
        <v>80</v>
      </c>
      <c r="AY318" s="20" t="s">
        <v>205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212</v>
      </c>
      <c r="BM318" s="227" t="s">
        <v>13099</v>
      </c>
    </row>
    <row r="319" s="14" customFormat="1">
      <c r="A319" s="14"/>
      <c r="B319" s="245"/>
      <c r="C319" s="246"/>
      <c r="D319" s="236" t="s">
        <v>216</v>
      </c>
      <c r="E319" s="247" t="s">
        <v>19</v>
      </c>
      <c r="F319" s="248" t="s">
        <v>13100</v>
      </c>
      <c r="G319" s="246"/>
      <c r="H319" s="249">
        <v>22.100000000000001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216</v>
      </c>
      <c r="AU319" s="255" t="s">
        <v>80</v>
      </c>
      <c r="AV319" s="14" t="s">
        <v>80</v>
      </c>
      <c r="AW319" s="14" t="s">
        <v>218</v>
      </c>
      <c r="AX319" s="14" t="s">
        <v>71</v>
      </c>
      <c r="AY319" s="255" t="s">
        <v>205</v>
      </c>
    </row>
    <row r="320" s="14" customFormat="1">
      <c r="A320" s="14"/>
      <c r="B320" s="245"/>
      <c r="C320" s="246"/>
      <c r="D320" s="236" t="s">
        <v>216</v>
      </c>
      <c r="E320" s="247" t="s">
        <v>19</v>
      </c>
      <c r="F320" s="248" t="s">
        <v>13101</v>
      </c>
      <c r="G320" s="246"/>
      <c r="H320" s="249">
        <v>13.9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216</v>
      </c>
      <c r="AU320" s="255" t="s">
        <v>80</v>
      </c>
      <c r="AV320" s="14" t="s">
        <v>80</v>
      </c>
      <c r="AW320" s="14" t="s">
        <v>218</v>
      </c>
      <c r="AX320" s="14" t="s">
        <v>71</v>
      </c>
      <c r="AY320" s="255" t="s">
        <v>205</v>
      </c>
    </row>
    <row r="321" s="14" customFormat="1">
      <c r="A321" s="14"/>
      <c r="B321" s="245"/>
      <c r="C321" s="246"/>
      <c r="D321" s="236" t="s">
        <v>216</v>
      </c>
      <c r="E321" s="246"/>
      <c r="F321" s="248" t="s">
        <v>13102</v>
      </c>
      <c r="G321" s="246"/>
      <c r="H321" s="249">
        <v>37.079999999999998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216</v>
      </c>
      <c r="AU321" s="255" t="s">
        <v>80</v>
      </c>
      <c r="AV321" s="14" t="s">
        <v>80</v>
      </c>
      <c r="AW321" s="14" t="s">
        <v>4</v>
      </c>
      <c r="AX321" s="14" t="s">
        <v>78</v>
      </c>
      <c r="AY321" s="255" t="s">
        <v>205</v>
      </c>
    </row>
    <row r="322" s="2" customFormat="1" ht="33" customHeight="1">
      <c r="A322" s="41"/>
      <c r="B322" s="42"/>
      <c r="C322" s="216" t="s">
        <v>657</v>
      </c>
      <c r="D322" s="216" t="s">
        <v>207</v>
      </c>
      <c r="E322" s="217" t="s">
        <v>13103</v>
      </c>
      <c r="F322" s="218" t="s">
        <v>13104</v>
      </c>
      <c r="G322" s="219" t="s">
        <v>327</v>
      </c>
      <c r="H322" s="220">
        <v>14</v>
      </c>
      <c r="I322" s="221"/>
      <c r="J322" s="222">
        <f>ROUND(I322*H322,2)</f>
        <v>0</v>
      </c>
      <c r="K322" s="218" t="s">
        <v>211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2.0000000000000002E-05</v>
      </c>
      <c r="R322" s="225">
        <f>Q322*H322</f>
        <v>0.00028000000000000003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212</v>
      </c>
      <c r="AT322" s="227" t="s">
        <v>207</v>
      </c>
      <c r="AU322" s="227" t="s">
        <v>80</v>
      </c>
      <c r="AY322" s="20" t="s">
        <v>205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212</v>
      </c>
      <c r="BM322" s="227" t="s">
        <v>13105</v>
      </c>
    </row>
    <row r="323" s="2" customFormat="1">
      <c r="A323" s="41"/>
      <c r="B323" s="42"/>
      <c r="C323" s="43"/>
      <c r="D323" s="229" t="s">
        <v>214</v>
      </c>
      <c r="E323" s="43"/>
      <c r="F323" s="230" t="s">
        <v>13106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214</v>
      </c>
      <c r="AU323" s="20" t="s">
        <v>80</v>
      </c>
    </row>
    <row r="324" s="2" customFormat="1" ht="24.15" customHeight="1">
      <c r="A324" s="41"/>
      <c r="B324" s="42"/>
      <c r="C324" s="278" t="s">
        <v>663</v>
      </c>
      <c r="D324" s="278" t="s">
        <v>319</v>
      </c>
      <c r="E324" s="279" t="s">
        <v>13107</v>
      </c>
      <c r="F324" s="280" t="s">
        <v>13108</v>
      </c>
      <c r="G324" s="281" t="s">
        <v>327</v>
      </c>
      <c r="H324" s="282">
        <v>1.0149999999999999</v>
      </c>
      <c r="I324" s="283"/>
      <c r="J324" s="284">
        <f>ROUND(I324*H324,2)</f>
        <v>0</v>
      </c>
      <c r="K324" s="280" t="s">
        <v>211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0.0024199999999999998</v>
      </c>
      <c r="R324" s="225">
        <f>Q324*H324</f>
        <v>0.0024562999999999998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276</v>
      </c>
      <c r="AT324" s="227" t="s">
        <v>319</v>
      </c>
      <c r="AU324" s="227" t="s">
        <v>80</v>
      </c>
      <c r="AY324" s="20" t="s">
        <v>205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212</v>
      </c>
      <c r="BM324" s="227" t="s">
        <v>13109</v>
      </c>
    </row>
    <row r="325" s="14" customFormat="1">
      <c r="A325" s="14"/>
      <c r="B325" s="245"/>
      <c r="C325" s="246"/>
      <c r="D325" s="236" t="s">
        <v>216</v>
      </c>
      <c r="E325" s="246"/>
      <c r="F325" s="248" t="s">
        <v>13110</v>
      </c>
      <c r="G325" s="246"/>
      <c r="H325" s="249">
        <v>1.0149999999999999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216</v>
      </c>
      <c r="AU325" s="255" t="s">
        <v>80</v>
      </c>
      <c r="AV325" s="14" t="s">
        <v>80</v>
      </c>
      <c r="AW325" s="14" t="s">
        <v>4</v>
      </c>
      <c r="AX325" s="14" t="s">
        <v>78</v>
      </c>
      <c r="AY325" s="255" t="s">
        <v>205</v>
      </c>
    </row>
    <row r="326" s="2" customFormat="1" ht="24.15" customHeight="1">
      <c r="A326" s="41"/>
      <c r="B326" s="42"/>
      <c r="C326" s="278" t="s">
        <v>668</v>
      </c>
      <c r="D326" s="278" t="s">
        <v>319</v>
      </c>
      <c r="E326" s="279" t="s">
        <v>13111</v>
      </c>
      <c r="F326" s="280" t="s">
        <v>13112</v>
      </c>
      <c r="G326" s="281" t="s">
        <v>327</v>
      </c>
      <c r="H326" s="282">
        <v>13.195</v>
      </c>
      <c r="I326" s="283"/>
      <c r="J326" s="284">
        <f>ROUND(I326*H326,2)</f>
        <v>0</v>
      </c>
      <c r="K326" s="280" t="s">
        <v>211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0.0036600000000000001</v>
      </c>
      <c r="R326" s="225">
        <f>Q326*H326</f>
        <v>0.048293700000000002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276</v>
      </c>
      <c r="AT326" s="227" t="s">
        <v>319</v>
      </c>
      <c r="AU326" s="227" t="s">
        <v>80</v>
      </c>
      <c r="AY326" s="20" t="s">
        <v>205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212</v>
      </c>
      <c r="BM326" s="227" t="s">
        <v>13113</v>
      </c>
    </row>
    <row r="327" s="14" customFormat="1">
      <c r="A327" s="14"/>
      <c r="B327" s="245"/>
      <c r="C327" s="246"/>
      <c r="D327" s="236" t="s">
        <v>216</v>
      </c>
      <c r="E327" s="246"/>
      <c r="F327" s="248" t="s">
        <v>13114</v>
      </c>
      <c r="G327" s="246"/>
      <c r="H327" s="249">
        <v>13.195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216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205</v>
      </c>
    </row>
    <row r="328" s="2" customFormat="1" ht="24.15" customHeight="1">
      <c r="A328" s="41"/>
      <c r="B328" s="42"/>
      <c r="C328" s="216" t="s">
        <v>680</v>
      </c>
      <c r="D328" s="216" t="s">
        <v>207</v>
      </c>
      <c r="E328" s="217" t="s">
        <v>13115</v>
      </c>
      <c r="F328" s="218" t="s">
        <v>13116</v>
      </c>
      <c r="G328" s="219" t="s">
        <v>327</v>
      </c>
      <c r="H328" s="220">
        <v>37</v>
      </c>
      <c r="I328" s="221"/>
      <c r="J328" s="222">
        <f>ROUND(I328*H328,2)</f>
        <v>0</v>
      </c>
      <c r="K328" s="218" t="s">
        <v>211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2.0000000000000002E-05</v>
      </c>
      <c r="R328" s="225">
        <f>Q328*H328</f>
        <v>0.0007400000000000001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212</v>
      </c>
      <c r="AT328" s="227" t="s">
        <v>207</v>
      </c>
      <c r="AU328" s="227" t="s">
        <v>80</v>
      </c>
      <c r="AY328" s="20" t="s">
        <v>205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212</v>
      </c>
      <c r="BM328" s="227" t="s">
        <v>13117</v>
      </c>
    </row>
    <row r="329" s="2" customFormat="1">
      <c r="A329" s="41"/>
      <c r="B329" s="42"/>
      <c r="C329" s="43"/>
      <c r="D329" s="229" t="s">
        <v>214</v>
      </c>
      <c r="E329" s="43"/>
      <c r="F329" s="230" t="s">
        <v>13118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214</v>
      </c>
      <c r="AU329" s="20" t="s">
        <v>80</v>
      </c>
    </row>
    <row r="330" s="2" customFormat="1" ht="24.15" customHeight="1">
      <c r="A330" s="41"/>
      <c r="B330" s="42"/>
      <c r="C330" s="278" t="s">
        <v>686</v>
      </c>
      <c r="D330" s="278" t="s">
        <v>319</v>
      </c>
      <c r="E330" s="279" t="s">
        <v>13119</v>
      </c>
      <c r="F330" s="280" t="s">
        <v>13120</v>
      </c>
      <c r="G330" s="281" t="s">
        <v>327</v>
      </c>
      <c r="H330" s="282">
        <v>38.109999999999999</v>
      </c>
      <c r="I330" s="283"/>
      <c r="J330" s="284">
        <f>ROUND(I330*H330,2)</f>
        <v>0</v>
      </c>
      <c r="K330" s="280" t="s">
        <v>211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0.0086</v>
      </c>
      <c r="R330" s="225">
        <f>Q330*H330</f>
        <v>0.32774599999999998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276</v>
      </c>
      <c r="AT330" s="227" t="s">
        <v>319</v>
      </c>
      <c r="AU330" s="227" t="s">
        <v>80</v>
      </c>
      <c r="AY330" s="20" t="s">
        <v>205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212</v>
      </c>
      <c r="BM330" s="227" t="s">
        <v>13121</v>
      </c>
    </row>
    <row r="331" s="14" customFormat="1">
      <c r="A331" s="14"/>
      <c r="B331" s="245"/>
      <c r="C331" s="246"/>
      <c r="D331" s="236" t="s">
        <v>216</v>
      </c>
      <c r="E331" s="246"/>
      <c r="F331" s="248" t="s">
        <v>13122</v>
      </c>
      <c r="G331" s="246"/>
      <c r="H331" s="249">
        <v>38.109999999999999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216</v>
      </c>
      <c r="AU331" s="255" t="s">
        <v>80</v>
      </c>
      <c r="AV331" s="14" t="s">
        <v>80</v>
      </c>
      <c r="AW331" s="14" t="s">
        <v>4</v>
      </c>
      <c r="AX331" s="14" t="s">
        <v>78</v>
      </c>
      <c r="AY331" s="255" t="s">
        <v>205</v>
      </c>
    </row>
    <row r="332" s="2" customFormat="1" ht="44.25" customHeight="1">
      <c r="A332" s="41"/>
      <c r="B332" s="42"/>
      <c r="C332" s="216" t="s">
        <v>692</v>
      </c>
      <c r="D332" s="216" t="s">
        <v>207</v>
      </c>
      <c r="E332" s="217" t="s">
        <v>13123</v>
      </c>
      <c r="F332" s="218" t="s">
        <v>13124</v>
      </c>
      <c r="G332" s="219" t="s">
        <v>448</v>
      </c>
      <c r="H332" s="220">
        <v>2</v>
      </c>
      <c r="I332" s="221"/>
      <c r="J332" s="222">
        <f>ROUND(I332*H332,2)</f>
        <v>0</v>
      </c>
      <c r="K332" s="218" t="s">
        <v>211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212</v>
      </c>
      <c r="AT332" s="227" t="s">
        <v>207</v>
      </c>
      <c r="AU332" s="227" t="s">
        <v>80</v>
      </c>
      <c r="AY332" s="20" t="s">
        <v>205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212</v>
      </c>
      <c r="BM332" s="227" t="s">
        <v>13125</v>
      </c>
    </row>
    <row r="333" s="2" customFormat="1">
      <c r="A333" s="41"/>
      <c r="B333" s="42"/>
      <c r="C333" s="43"/>
      <c r="D333" s="229" t="s">
        <v>214</v>
      </c>
      <c r="E333" s="43"/>
      <c r="F333" s="230" t="s">
        <v>13126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214</v>
      </c>
      <c r="AU333" s="20" t="s">
        <v>80</v>
      </c>
    </row>
    <row r="334" s="2" customFormat="1" ht="16.5" customHeight="1">
      <c r="A334" s="41"/>
      <c r="B334" s="42"/>
      <c r="C334" s="278" t="s">
        <v>699</v>
      </c>
      <c r="D334" s="278" t="s">
        <v>319</v>
      </c>
      <c r="E334" s="279" t="s">
        <v>13127</v>
      </c>
      <c r="F334" s="280" t="s">
        <v>13128</v>
      </c>
      <c r="G334" s="281" t="s">
        <v>448</v>
      </c>
      <c r="H334" s="282">
        <v>2</v>
      </c>
      <c r="I334" s="283"/>
      <c r="J334" s="284">
        <f>ROUND(I334*H334,2)</f>
        <v>0</v>
      </c>
      <c r="K334" s="280" t="s">
        <v>211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0.00027999999999999998</v>
      </c>
      <c r="R334" s="225">
        <f>Q334*H334</f>
        <v>0.00055999999999999995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276</v>
      </c>
      <c r="AT334" s="227" t="s">
        <v>319</v>
      </c>
      <c r="AU334" s="227" t="s">
        <v>80</v>
      </c>
      <c r="AY334" s="20" t="s">
        <v>205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212</v>
      </c>
      <c r="BM334" s="227" t="s">
        <v>13129</v>
      </c>
    </row>
    <row r="335" s="2" customFormat="1" ht="37.8" customHeight="1">
      <c r="A335" s="41"/>
      <c r="B335" s="42"/>
      <c r="C335" s="216" t="s">
        <v>713</v>
      </c>
      <c r="D335" s="216" t="s">
        <v>207</v>
      </c>
      <c r="E335" s="217" t="s">
        <v>13130</v>
      </c>
      <c r="F335" s="218" t="s">
        <v>13131</v>
      </c>
      <c r="G335" s="219" t="s">
        <v>448</v>
      </c>
      <c r="H335" s="220">
        <v>1</v>
      </c>
      <c r="I335" s="221"/>
      <c r="J335" s="222">
        <f>ROUND(I335*H335,2)</f>
        <v>0</v>
      </c>
      <c r="K335" s="218" t="s">
        <v>211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3.0000000000000001E-05</v>
      </c>
      <c r="R335" s="225">
        <f>Q335*H335</f>
        <v>3.0000000000000001E-05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212</v>
      </c>
      <c r="AT335" s="227" t="s">
        <v>207</v>
      </c>
      <c r="AU335" s="227" t="s">
        <v>80</v>
      </c>
      <c r="AY335" s="20" t="s">
        <v>205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212</v>
      </c>
      <c r="BM335" s="227" t="s">
        <v>13132</v>
      </c>
    </row>
    <row r="336" s="2" customFormat="1">
      <c r="A336" s="41"/>
      <c r="B336" s="42"/>
      <c r="C336" s="43"/>
      <c r="D336" s="229" t="s">
        <v>214</v>
      </c>
      <c r="E336" s="43"/>
      <c r="F336" s="230" t="s">
        <v>13133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214</v>
      </c>
      <c r="AU336" s="20" t="s">
        <v>80</v>
      </c>
    </row>
    <row r="337" s="14" customFormat="1">
      <c r="A337" s="14"/>
      <c r="B337" s="245"/>
      <c r="C337" s="246"/>
      <c r="D337" s="236" t="s">
        <v>216</v>
      </c>
      <c r="E337" s="247" t="s">
        <v>19</v>
      </c>
      <c r="F337" s="248" t="s">
        <v>13134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216</v>
      </c>
      <c r="AU337" s="255" t="s">
        <v>80</v>
      </c>
      <c r="AV337" s="14" t="s">
        <v>80</v>
      </c>
      <c r="AW337" s="14" t="s">
        <v>218</v>
      </c>
      <c r="AX337" s="14" t="s">
        <v>71</v>
      </c>
      <c r="AY337" s="255" t="s">
        <v>205</v>
      </c>
    </row>
    <row r="338" s="2" customFormat="1" ht="24.15" customHeight="1">
      <c r="A338" s="41"/>
      <c r="B338" s="42"/>
      <c r="C338" s="278" t="s">
        <v>734</v>
      </c>
      <c r="D338" s="278" t="s">
        <v>319</v>
      </c>
      <c r="E338" s="279" t="s">
        <v>13135</v>
      </c>
      <c r="F338" s="280" t="s">
        <v>13136</v>
      </c>
      <c r="G338" s="281" t="s">
        <v>448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0.001</v>
      </c>
      <c r="R338" s="225">
        <f>Q338*H338</f>
        <v>0.001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276</v>
      </c>
      <c r="AT338" s="227" t="s">
        <v>319</v>
      </c>
      <c r="AU338" s="227" t="s">
        <v>80</v>
      </c>
      <c r="AY338" s="20" t="s">
        <v>205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212</v>
      </c>
      <c r="BM338" s="227" t="s">
        <v>13137</v>
      </c>
    </row>
    <row r="339" s="2" customFormat="1" ht="44.25" customHeight="1">
      <c r="A339" s="41"/>
      <c r="B339" s="42"/>
      <c r="C339" s="216" t="s">
        <v>743</v>
      </c>
      <c r="D339" s="216" t="s">
        <v>207</v>
      </c>
      <c r="E339" s="217" t="s">
        <v>13138</v>
      </c>
      <c r="F339" s="218" t="s">
        <v>13139</v>
      </c>
      <c r="G339" s="219" t="s">
        <v>448</v>
      </c>
      <c r="H339" s="220">
        <v>31</v>
      </c>
      <c r="I339" s="221"/>
      <c r="J339" s="222">
        <f>ROUND(I339*H339,2)</f>
        <v>0</v>
      </c>
      <c r="K339" s="218" t="s">
        <v>211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212</v>
      </c>
      <c r="AT339" s="227" t="s">
        <v>207</v>
      </c>
      <c r="AU339" s="227" t="s">
        <v>80</v>
      </c>
      <c r="AY339" s="20" t="s">
        <v>205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212</v>
      </c>
      <c r="BM339" s="227" t="s">
        <v>13140</v>
      </c>
    </row>
    <row r="340" s="2" customFormat="1">
      <c r="A340" s="41"/>
      <c r="B340" s="42"/>
      <c r="C340" s="43"/>
      <c r="D340" s="229" t="s">
        <v>214</v>
      </c>
      <c r="E340" s="43"/>
      <c r="F340" s="230" t="s">
        <v>13141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214</v>
      </c>
      <c r="AU340" s="20" t="s">
        <v>80</v>
      </c>
    </row>
    <row r="341" s="2" customFormat="1" ht="16.5" customHeight="1">
      <c r="A341" s="41"/>
      <c r="B341" s="42"/>
      <c r="C341" s="278" t="s">
        <v>749</v>
      </c>
      <c r="D341" s="278" t="s">
        <v>319</v>
      </c>
      <c r="E341" s="279" t="s">
        <v>13142</v>
      </c>
      <c r="F341" s="280" t="s">
        <v>13143</v>
      </c>
      <c r="G341" s="281" t="s">
        <v>448</v>
      </c>
      <c r="H341" s="282">
        <v>3</v>
      </c>
      <c r="I341" s="283"/>
      <c r="J341" s="284">
        <f>ROUND(I341*H341,2)</f>
        <v>0</v>
      </c>
      <c r="K341" s="280" t="s">
        <v>211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0.00038999999999999999</v>
      </c>
      <c r="R341" s="225">
        <f>Q341*H341</f>
        <v>0.00117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276</v>
      </c>
      <c r="AT341" s="227" t="s">
        <v>319</v>
      </c>
      <c r="AU341" s="227" t="s">
        <v>80</v>
      </c>
      <c r="AY341" s="20" t="s">
        <v>205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212</v>
      </c>
      <c r="BM341" s="227" t="s">
        <v>13144</v>
      </c>
    </row>
    <row r="342" s="2" customFormat="1" ht="16.5" customHeight="1">
      <c r="A342" s="41"/>
      <c r="B342" s="42"/>
      <c r="C342" s="278" t="s">
        <v>757</v>
      </c>
      <c r="D342" s="278" t="s">
        <v>319</v>
      </c>
      <c r="E342" s="279" t="s">
        <v>13145</v>
      </c>
      <c r="F342" s="280" t="s">
        <v>13146</v>
      </c>
      <c r="G342" s="281" t="s">
        <v>448</v>
      </c>
      <c r="H342" s="282">
        <v>28</v>
      </c>
      <c r="I342" s="283"/>
      <c r="J342" s="284">
        <f>ROUND(I342*H342,2)</f>
        <v>0</v>
      </c>
      <c r="K342" s="280" t="s">
        <v>211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0.00044000000000000002</v>
      </c>
      <c r="R342" s="225">
        <f>Q342*H342</f>
        <v>0.012320000000000001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276</v>
      </c>
      <c r="AT342" s="227" t="s">
        <v>319</v>
      </c>
      <c r="AU342" s="227" t="s">
        <v>80</v>
      </c>
      <c r="AY342" s="20" t="s">
        <v>205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212</v>
      </c>
      <c r="BM342" s="227" t="s">
        <v>13147</v>
      </c>
    </row>
    <row r="343" s="2" customFormat="1" ht="37.8" customHeight="1">
      <c r="A343" s="41"/>
      <c r="B343" s="42"/>
      <c r="C343" s="216" t="s">
        <v>763</v>
      </c>
      <c r="D343" s="216" t="s">
        <v>207</v>
      </c>
      <c r="E343" s="217" t="s">
        <v>13148</v>
      </c>
      <c r="F343" s="218" t="s">
        <v>13149</v>
      </c>
      <c r="G343" s="219" t="s">
        <v>448</v>
      </c>
      <c r="H343" s="220">
        <v>2</v>
      </c>
      <c r="I343" s="221"/>
      <c r="J343" s="222">
        <f>ROUND(I343*H343,2)</f>
        <v>0</v>
      </c>
      <c r="K343" s="218" t="s">
        <v>211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212</v>
      </c>
      <c r="AT343" s="227" t="s">
        <v>207</v>
      </c>
      <c r="AU343" s="227" t="s">
        <v>80</v>
      </c>
      <c r="AY343" s="20" t="s">
        <v>205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212</v>
      </c>
      <c r="BM343" s="227" t="s">
        <v>13150</v>
      </c>
    </row>
    <row r="344" s="2" customFormat="1">
      <c r="A344" s="41"/>
      <c r="B344" s="42"/>
      <c r="C344" s="43"/>
      <c r="D344" s="229" t="s">
        <v>214</v>
      </c>
      <c r="E344" s="43"/>
      <c r="F344" s="230" t="s">
        <v>13151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214</v>
      </c>
      <c r="AU344" s="20" t="s">
        <v>80</v>
      </c>
    </row>
    <row r="345" s="2" customFormat="1" ht="24.15" customHeight="1">
      <c r="A345" s="41"/>
      <c r="B345" s="42"/>
      <c r="C345" s="278" t="s">
        <v>774</v>
      </c>
      <c r="D345" s="278" t="s">
        <v>319</v>
      </c>
      <c r="E345" s="279" t="s">
        <v>13152</v>
      </c>
      <c r="F345" s="280" t="s">
        <v>13153</v>
      </c>
      <c r="G345" s="281" t="s">
        <v>448</v>
      </c>
      <c r="H345" s="282">
        <v>2</v>
      </c>
      <c r="I345" s="283"/>
      <c r="J345" s="284">
        <f>ROUND(I345*H345,2)</f>
        <v>0</v>
      </c>
      <c r="K345" s="280" t="s">
        <v>211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0.00088000000000000003</v>
      </c>
      <c r="R345" s="225">
        <f>Q345*H345</f>
        <v>0.0017600000000000001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276</v>
      </c>
      <c r="AT345" s="227" t="s">
        <v>319</v>
      </c>
      <c r="AU345" s="227" t="s">
        <v>80</v>
      </c>
      <c r="AY345" s="20" t="s">
        <v>205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212</v>
      </c>
      <c r="BM345" s="227" t="s">
        <v>13154</v>
      </c>
    </row>
    <row r="346" s="2" customFormat="1" ht="37.8" customHeight="1">
      <c r="A346" s="41"/>
      <c r="B346" s="42"/>
      <c r="C346" s="216" t="s">
        <v>784</v>
      </c>
      <c r="D346" s="216" t="s">
        <v>207</v>
      </c>
      <c r="E346" s="217" t="s">
        <v>13155</v>
      </c>
      <c r="F346" s="218" t="s">
        <v>13156</v>
      </c>
      <c r="G346" s="219" t="s">
        <v>448</v>
      </c>
      <c r="H346" s="220">
        <v>7</v>
      </c>
      <c r="I346" s="221"/>
      <c r="J346" s="222">
        <f>ROUND(I346*H346,2)</f>
        <v>0</v>
      </c>
      <c r="K346" s="218" t="s">
        <v>211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212</v>
      </c>
      <c r="AT346" s="227" t="s">
        <v>207</v>
      </c>
      <c r="AU346" s="227" t="s">
        <v>80</v>
      </c>
      <c r="AY346" s="20" t="s">
        <v>205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212</v>
      </c>
      <c r="BM346" s="227" t="s">
        <v>13157</v>
      </c>
    </row>
    <row r="347" s="2" customFormat="1">
      <c r="A347" s="41"/>
      <c r="B347" s="42"/>
      <c r="C347" s="43"/>
      <c r="D347" s="229" t="s">
        <v>214</v>
      </c>
      <c r="E347" s="43"/>
      <c r="F347" s="230" t="s">
        <v>13158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214</v>
      </c>
      <c r="AU347" s="20" t="s">
        <v>80</v>
      </c>
    </row>
    <row r="348" s="2" customFormat="1" ht="16.5" customHeight="1">
      <c r="A348" s="41"/>
      <c r="B348" s="42"/>
      <c r="C348" s="278" t="s">
        <v>790</v>
      </c>
      <c r="D348" s="278" t="s">
        <v>319</v>
      </c>
      <c r="E348" s="279" t="s">
        <v>13159</v>
      </c>
      <c r="F348" s="280" t="s">
        <v>13160</v>
      </c>
      <c r="G348" s="281" t="s">
        <v>448</v>
      </c>
      <c r="H348" s="282">
        <v>7</v>
      </c>
      <c r="I348" s="283"/>
      <c r="J348" s="284">
        <f>ROUND(I348*H348,2)</f>
        <v>0</v>
      </c>
      <c r="K348" s="280" t="s">
        <v>211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0.00025999999999999998</v>
      </c>
      <c r="R348" s="225">
        <f>Q348*H348</f>
        <v>0.0018199999999999998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276</v>
      </c>
      <c r="AT348" s="227" t="s">
        <v>319</v>
      </c>
      <c r="AU348" s="227" t="s">
        <v>80</v>
      </c>
      <c r="AY348" s="20" t="s">
        <v>205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212</v>
      </c>
      <c r="BM348" s="227" t="s">
        <v>13161</v>
      </c>
    </row>
    <row r="349" s="2" customFormat="1" ht="44.25" customHeight="1">
      <c r="A349" s="41"/>
      <c r="B349" s="42"/>
      <c r="C349" s="216" t="s">
        <v>806</v>
      </c>
      <c r="D349" s="216" t="s">
        <v>207</v>
      </c>
      <c r="E349" s="217" t="s">
        <v>13162</v>
      </c>
      <c r="F349" s="218" t="s">
        <v>13163</v>
      </c>
      <c r="G349" s="219" t="s">
        <v>448</v>
      </c>
      <c r="H349" s="220">
        <v>22</v>
      </c>
      <c r="I349" s="221"/>
      <c r="J349" s="222">
        <f>ROUND(I349*H349,2)</f>
        <v>0</v>
      </c>
      <c r="K349" s="218" t="s">
        <v>211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212</v>
      </c>
      <c r="AT349" s="227" t="s">
        <v>207</v>
      </c>
      <c r="AU349" s="227" t="s">
        <v>80</v>
      </c>
      <c r="AY349" s="20" t="s">
        <v>205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212</v>
      </c>
      <c r="BM349" s="227" t="s">
        <v>13164</v>
      </c>
    </row>
    <row r="350" s="2" customFormat="1">
      <c r="A350" s="41"/>
      <c r="B350" s="42"/>
      <c r="C350" s="43"/>
      <c r="D350" s="229" t="s">
        <v>214</v>
      </c>
      <c r="E350" s="43"/>
      <c r="F350" s="230" t="s">
        <v>13165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214</v>
      </c>
      <c r="AU350" s="20" t="s">
        <v>80</v>
      </c>
    </row>
    <row r="351" s="14" customFormat="1">
      <c r="A351" s="14"/>
      <c r="B351" s="245"/>
      <c r="C351" s="246"/>
      <c r="D351" s="236" t="s">
        <v>216</v>
      </c>
      <c r="E351" s="247" t="s">
        <v>19</v>
      </c>
      <c r="F351" s="248" t="s">
        <v>13166</v>
      </c>
      <c r="G351" s="246"/>
      <c r="H351" s="249">
        <v>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216</v>
      </c>
      <c r="AU351" s="255" t="s">
        <v>80</v>
      </c>
      <c r="AV351" s="14" t="s">
        <v>80</v>
      </c>
      <c r="AW351" s="14" t="s">
        <v>218</v>
      </c>
      <c r="AX351" s="14" t="s">
        <v>71</v>
      </c>
      <c r="AY351" s="255" t="s">
        <v>205</v>
      </c>
    </row>
    <row r="352" s="14" customFormat="1">
      <c r="A352" s="14"/>
      <c r="B352" s="245"/>
      <c r="C352" s="246"/>
      <c r="D352" s="236" t="s">
        <v>216</v>
      </c>
      <c r="E352" s="247" t="s">
        <v>19</v>
      </c>
      <c r="F352" s="248" t="s">
        <v>13167</v>
      </c>
      <c r="G352" s="246"/>
      <c r="H352" s="249">
        <v>6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216</v>
      </c>
      <c r="AU352" s="255" t="s">
        <v>80</v>
      </c>
      <c r="AV352" s="14" t="s">
        <v>80</v>
      </c>
      <c r="AW352" s="14" t="s">
        <v>218</v>
      </c>
      <c r="AX352" s="14" t="s">
        <v>71</v>
      </c>
      <c r="AY352" s="255" t="s">
        <v>205</v>
      </c>
    </row>
    <row r="353" s="14" customFormat="1">
      <c r="A353" s="14"/>
      <c r="B353" s="245"/>
      <c r="C353" s="246"/>
      <c r="D353" s="236" t="s">
        <v>216</v>
      </c>
      <c r="E353" s="247" t="s">
        <v>19</v>
      </c>
      <c r="F353" s="248" t="s">
        <v>13168</v>
      </c>
      <c r="G353" s="246"/>
      <c r="H353" s="249">
        <v>14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216</v>
      </c>
      <c r="AU353" s="255" t="s">
        <v>80</v>
      </c>
      <c r="AV353" s="14" t="s">
        <v>80</v>
      </c>
      <c r="AW353" s="14" t="s">
        <v>218</v>
      </c>
      <c r="AX353" s="14" t="s">
        <v>71</v>
      </c>
      <c r="AY353" s="255" t="s">
        <v>205</v>
      </c>
    </row>
    <row r="354" s="2" customFormat="1" ht="16.5" customHeight="1">
      <c r="A354" s="41"/>
      <c r="B354" s="42"/>
      <c r="C354" s="278" t="s">
        <v>820</v>
      </c>
      <c r="D354" s="278" t="s">
        <v>319</v>
      </c>
      <c r="E354" s="279" t="s">
        <v>13169</v>
      </c>
      <c r="F354" s="280" t="s">
        <v>13170</v>
      </c>
      <c r="G354" s="281" t="s">
        <v>448</v>
      </c>
      <c r="H354" s="282">
        <v>2</v>
      </c>
      <c r="I354" s="283"/>
      <c r="J354" s="284">
        <f>ROUND(I354*H354,2)</f>
        <v>0</v>
      </c>
      <c r="K354" s="280" t="s">
        <v>211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0.00029</v>
      </c>
      <c r="R354" s="225">
        <f>Q354*H354</f>
        <v>0.00058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276</v>
      </c>
      <c r="AT354" s="227" t="s">
        <v>319</v>
      </c>
      <c r="AU354" s="227" t="s">
        <v>80</v>
      </c>
      <c r="AY354" s="20" t="s">
        <v>205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212</v>
      </c>
      <c r="BM354" s="227" t="s">
        <v>13171</v>
      </c>
    </row>
    <row r="355" s="14" customFormat="1">
      <c r="A355" s="14"/>
      <c r="B355" s="245"/>
      <c r="C355" s="246"/>
      <c r="D355" s="236" t="s">
        <v>216</v>
      </c>
      <c r="E355" s="247" t="s">
        <v>19</v>
      </c>
      <c r="F355" s="248" t="s">
        <v>13166</v>
      </c>
      <c r="G355" s="246"/>
      <c r="H355" s="249">
        <v>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216</v>
      </c>
      <c r="AU355" s="255" t="s">
        <v>80</v>
      </c>
      <c r="AV355" s="14" t="s">
        <v>80</v>
      </c>
      <c r="AW355" s="14" t="s">
        <v>218</v>
      </c>
      <c r="AX355" s="14" t="s">
        <v>71</v>
      </c>
      <c r="AY355" s="255" t="s">
        <v>205</v>
      </c>
    </row>
    <row r="356" s="2" customFormat="1" ht="16.5" customHeight="1">
      <c r="A356" s="41"/>
      <c r="B356" s="42"/>
      <c r="C356" s="278" t="s">
        <v>833</v>
      </c>
      <c r="D356" s="278" t="s">
        <v>319</v>
      </c>
      <c r="E356" s="279" t="s">
        <v>13172</v>
      </c>
      <c r="F356" s="280" t="s">
        <v>13173</v>
      </c>
      <c r="G356" s="281" t="s">
        <v>448</v>
      </c>
      <c r="H356" s="282">
        <v>15</v>
      </c>
      <c r="I356" s="283"/>
      <c r="J356" s="284">
        <f>ROUND(I356*H356,2)</f>
        <v>0</v>
      </c>
      <c r="K356" s="280" t="s">
        <v>211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0.00064999999999999997</v>
      </c>
      <c r="R356" s="225">
        <f>Q356*H356</f>
        <v>0.00975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276</v>
      </c>
      <c r="AT356" s="227" t="s">
        <v>319</v>
      </c>
      <c r="AU356" s="227" t="s">
        <v>80</v>
      </c>
      <c r="AY356" s="20" t="s">
        <v>205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212</v>
      </c>
      <c r="BM356" s="227" t="s">
        <v>13174</v>
      </c>
    </row>
    <row r="357" s="14" customFormat="1">
      <c r="A357" s="14"/>
      <c r="B357" s="245"/>
      <c r="C357" s="246"/>
      <c r="D357" s="236" t="s">
        <v>216</v>
      </c>
      <c r="E357" s="247" t="s">
        <v>19</v>
      </c>
      <c r="F357" s="248" t="s">
        <v>13167</v>
      </c>
      <c r="G357" s="246"/>
      <c r="H357" s="249">
        <v>6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216</v>
      </c>
      <c r="AU357" s="255" t="s">
        <v>80</v>
      </c>
      <c r="AV357" s="14" t="s">
        <v>80</v>
      </c>
      <c r="AW357" s="14" t="s">
        <v>218</v>
      </c>
      <c r="AX357" s="14" t="s">
        <v>71</v>
      </c>
      <c r="AY357" s="255" t="s">
        <v>205</v>
      </c>
    </row>
    <row r="358" s="14" customFormat="1">
      <c r="A358" s="14"/>
      <c r="B358" s="245"/>
      <c r="C358" s="246"/>
      <c r="D358" s="236" t="s">
        <v>216</v>
      </c>
      <c r="E358" s="247" t="s">
        <v>19</v>
      </c>
      <c r="F358" s="248" t="s">
        <v>13175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216</v>
      </c>
      <c r="AU358" s="255" t="s">
        <v>80</v>
      </c>
      <c r="AV358" s="14" t="s">
        <v>80</v>
      </c>
      <c r="AW358" s="14" t="s">
        <v>218</v>
      </c>
      <c r="AX358" s="14" t="s">
        <v>71</v>
      </c>
      <c r="AY358" s="255" t="s">
        <v>205</v>
      </c>
    </row>
    <row r="359" s="2" customFormat="1" ht="16.5" customHeight="1">
      <c r="A359" s="41"/>
      <c r="B359" s="42"/>
      <c r="C359" s="278" t="s">
        <v>839</v>
      </c>
      <c r="D359" s="278" t="s">
        <v>319</v>
      </c>
      <c r="E359" s="279" t="s">
        <v>13176</v>
      </c>
      <c r="F359" s="280" t="s">
        <v>13177</v>
      </c>
      <c r="G359" s="281" t="s">
        <v>448</v>
      </c>
      <c r="H359" s="282">
        <v>5</v>
      </c>
      <c r="I359" s="283"/>
      <c r="J359" s="284">
        <f>ROUND(I359*H359,2)</f>
        <v>0</v>
      </c>
      <c r="K359" s="280" t="s">
        <v>211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0.00064000000000000005</v>
      </c>
      <c r="R359" s="225">
        <f>Q359*H359</f>
        <v>0.0032000000000000002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276</v>
      </c>
      <c r="AT359" s="227" t="s">
        <v>319</v>
      </c>
      <c r="AU359" s="227" t="s">
        <v>80</v>
      </c>
      <c r="AY359" s="20" t="s">
        <v>205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212</v>
      </c>
      <c r="BM359" s="227" t="s">
        <v>13178</v>
      </c>
    </row>
    <row r="360" s="2" customFormat="1" ht="37.8" customHeight="1">
      <c r="A360" s="41"/>
      <c r="B360" s="42"/>
      <c r="C360" s="216" t="s">
        <v>845</v>
      </c>
      <c r="D360" s="216" t="s">
        <v>207</v>
      </c>
      <c r="E360" s="217" t="s">
        <v>13179</v>
      </c>
      <c r="F360" s="218" t="s">
        <v>13180</v>
      </c>
      <c r="G360" s="219" t="s">
        <v>448</v>
      </c>
      <c r="H360" s="220">
        <v>10</v>
      </c>
      <c r="I360" s="221"/>
      <c r="J360" s="222">
        <f>ROUND(I360*H360,2)</f>
        <v>0</v>
      </c>
      <c r="K360" s="218" t="s">
        <v>211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212</v>
      </c>
      <c r="AT360" s="227" t="s">
        <v>207</v>
      </c>
      <c r="AU360" s="227" t="s">
        <v>80</v>
      </c>
      <c r="AY360" s="20" t="s">
        <v>205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212</v>
      </c>
      <c r="BM360" s="227" t="s">
        <v>13181</v>
      </c>
    </row>
    <row r="361" s="2" customFormat="1">
      <c r="A361" s="41"/>
      <c r="B361" s="42"/>
      <c r="C361" s="43"/>
      <c r="D361" s="229" t="s">
        <v>214</v>
      </c>
      <c r="E361" s="43"/>
      <c r="F361" s="230" t="s">
        <v>13182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214</v>
      </c>
      <c r="AU361" s="20" t="s">
        <v>80</v>
      </c>
    </row>
    <row r="362" s="2" customFormat="1" ht="24.15" customHeight="1">
      <c r="A362" s="41"/>
      <c r="B362" s="42"/>
      <c r="C362" s="278" t="s">
        <v>854</v>
      </c>
      <c r="D362" s="278" t="s">
        <v>319</v>
      </c>
      <c r="E362" s="279" t="s">
        <v>13183</v>
      </c>
      <c r="F362" s="280" t="s">
        <v>13184</v>
      </c>
      <c r="G362" s="281" t="s">
        <v>448</v>
      </c>
      <c r="H362" s="282">
        <v>8</v>
      </c>
      <c r="I362" s="283"/>
      <c r="J362" s="284">
        <f>ROUND(I362*H362,2)</f>
        <v>0</v>
      </c>
      <c r="K362" s="280" t="s">
        <v>211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0.0014300000000000001</v>
      </c>
      <c r="R362" s="225">
        <f>Q362*H362</f>
        <v>0.011440000000000001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276</v>
      </c>
      <c r="AT362" s="227" t="s">
        <v>319</v>
      </c>
      <c r="AU362" s="227" t="s">
        <v>80</v>
      </c>
      <c r="AY362" s="20" t="s">
        <v>205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212</v>
      </c>
      <c r="BM362" s="227" t="s">
        <v>13185</v>
      </c>
    </row>
    <row r="363" s="2" customFormat="1" ht="24.15" customHeight="1">
      <c r="A363" s="41"/>
      <c r="B363" s="42"/>
      <c r="C363" s="278" t="s">
        <v>860</v>
      </c>
      <c r="D363" s="278" t="s">
        <v>319</v>
      </c>
      <c r="E363" s="279" t="s">
        <v>13186</v>
      </c>
      <c r="F363" s="280" t="s">
        <v>13187</v>
      </c>
      <c r="G363" s="281" t="s">
        <v>448</v>
      </c>
      <c r="H363" s="282">
        <v>2</v>
      </c>
      <c r="I363" s="283"/>
      <c r="J363" s="284">
        <f>ROUND(I363*H363,2)</f>
        <v>0</v>
      </c>
      <c r="K363" s="280" t="s">
        <v>211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0.0015399999999999999</v>
      </c>
      <c r="R363" s="225">
        <f>Q363*H363</f>
        <v>0.0030799999999999998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276</v>
      </c>
      <c r="AT363" s="227" t="s">
        <v>319</v>
      </c>
      <c r="AU363" s="227" t="s">
        <v>80</v>
      </c>
      <c r="AY363" s="20" t="s">
        <v>205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212</v>
      </c>
      <c r="BM363" s="227" t="s">
        <v>13188</v>
      </c>
    </row>
    <row r="364" s="2" customFormat="1" ht="37.8" customHeight="1">
      <c r="A364" s="41"/>
      <c r="B364" s="42"/>
      <c r="C364" s="216" t="s">
        <v>869</v>
      </c>
      <c r="D364" s="216" t="s">
        <v>207</v>
      </c>
      <c r="E364" s="217" t="s">
        <v>13189</v>
      </c>
      <c r="F364" s="218" t="s">
        <v>13190</v>
      </c>
      <c r="G364" s="219" t="s">
        <v>448</v>
      </c>
      <c r="H364" s="220">
        <v>10</v>
      </c>
      <c r="I364" s="221"/>
      <c r="J364" s="222">
        <f>ROUND(I364*H364,2)</f>
        <v>0</v>
      </c>
      <c r="K364" s="218" t="s">
        <v>211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212</v>
      </c>
      <c r="AT364" s="227" t="s">
        <v>207</v>
      </c>
      <c r="AU364" s="227" t="s">
        <v>80</v>
      </c>
      <c r="AY364" s="20" t="s">
        <v>205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212</v>
      </c>
      <c r="BM364" s="227" t="s">
        <v>13191</v>
      </c>
    </row>
    <row r="365" s="2" customFormat="1">
      <c r="A365" s="41"/>
      <c r="B365" s="42"/>
      <c r="C365" s="43"/>
      <c r="D365" s="229" t="s">
        <v>214</v>
      </c>
      <c r="E365" s="43"/>
      <c r="F365" s="230" t="s">
        <v>13192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214</v>
      </c>
      <c r="AU365" s="20" t="s">
        <v>80</v>
      </c>
    </row>
    <row r="366" s="2" customFormat="1" ht="16.5" customHeight="1">
      <c r="A366" s="41"/>
      <c r="B366" s="42"/>
      <c r="C366" s="278" t="s">
        <v>877</v>
      </c>
      <c r="D366" s="278" t="s">
        <v>319</v>
      </c>
      <c r="E366" s="279" t="s">
        <v>13193</v>
      </c>
      <c r="F366" s="280" t="s">
        <v>13194</v>
      </c>
      <c r="G366" s="281" t="s">
        <v>448</v>
      </c>
      <c r="H366" s="282">
        <v>1</v>
      </c>
      <c r="I366" s="283"/>
      <c r="J366" s="284">
        <f>ROUND(I366*H366,2)</f>
        <v>0</v>
      </c>
      <c r="K366" s="280" t="s">
        <v>211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0.00046000000000000001</v>
      </c>
      <c r="R366" s="225">
        <f>Q366*H366</f>
        <v>0.00046000000000000001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276</v>
      </c>
      <c r="AT366" s="227" t="s">
        <v>319</v>
      </c>
      <c r="AU366" s="227" t="s">
        <v>80</v>
      </c>
      <c r="AY366" s="20" t="s">
        <v>205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212</v>
      </c>
      <c r="BM366" s="227" t="s">
        <v>13195</v>
      </c>
    </row>
    <row r="367" s="2" customFormat="1" ht="16.5" customHeight="1">
      <c r="A367" s="41"/>
      <c r="B367" s="42"/>
      <c r="C367" s="278" t="s">
        <v>883</v>
      </c>
      <c r="D367" s="278" t="s">
        <v>319</v>
      </c>
      <c r="E367" s="279" t="s">
        <v>13196</v>
      </c>
      <c r="F367" s="280" t="s">
        <v>13197</v>
      </c>
      <c r="G367" s="281" t="s">
        <v>448</v>
      </c>
      <c r="H367" s="282">
        <v>9</v>
      </c>
      <c r="I367" s="283"/>
      <c r="J367" s="284">
        <f>ROUND(I367*H367,2)</f>
        <v>0</v>
      </c>
      <c r="K367" s="280" t="s">
        <v>211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0.00040999999999999999</v>
      </c>
      <c r="R367" s="225">
        <f>Q367*H367</f>
        <v>0.0036899999999999997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276</v>
      </c>
      <c r="AT367" s="227" t="s">
        <v>319</v>
      </c>
      <c r="AU367" s="227" t="s">
        <v>80</v>
      </c>
      <c r="AY367" s="20" t="s">
        <v>205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212</v>
      </c>
      <c r="BM367" s="227" t="s">
        <v>13198</v>
      </c>
    </row>
    <row r="368" s="2" customFormat="1" ht="37.8" customHeight="1">
      <c r="A368" s="41"/>
      <c r="B368" s="42"/>
      <c r="C368" s="216" t="s">
        <v>887</v>
      </c>
      <c r="D368" s="216" t="s">
        <v>207</v>
      </c>
      <c r="E368" s="217" t="s">
        <v>13199</v>
      </c>
      <c r="F368" s="218" t="s">
        <v>13200</v>
      </c>
      <c r="G368" s="219" t="s">
        <v>448</v>
      </c>
      <c r="H368" s="220">
        <v>16</v>
      </c>
      <c r="I368" s="221"/>
      <c r="J368" s="222">
        <f>ROUND(I368*H368,2)</f>
        <v>0</v>
      </c>
      <c r="K368" s="218" t="s">
        <v>211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8.0000000000000007E-05</v>
      </c>
      <c r="R368" s="225">
        <f>Q368*H368</f>
        <v>0.0012800000000000001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212</v>
      </c>
      <c r="AT368" s="227" t="s">
        <v>207</v>
      </c>
      <c r="AU368" s="227" t="s">
        <v>80</v>
      </c>
      <c r="AY368" s="20" t="s">
        <v>205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212</v>
      </c>
      <c r="BM368" s="227" t="s">
        <v>13201</v>
      </c>
    </row>
    <row r="369" s="2" customFormat="1">
      <c r="A369" s="41"/>
      <c r="B369" s="42"/>
      <c r="C369" s="43"/>
      <c r="D369" s="229" t="s">
        <v>214</v>
      </c>
      <c r="E369" s="43"/>
      <c r="F369" s="230" t="s">
        <v>13202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214</v>
      </c>
      <c r="AU369" s="20" t="s">
        <v>80</v>
      </c>
    </row>
    <row r="370" s="2" customFormat="1" ht="16.5" customHeight="1">
      <c r="A370" s="41"/>
      <c r="B370" s="42"/>
      <c r="C370" s="278" t="s">
        <v>893</v>
      </c>
      <c r="D370" s="278" t="s">
        <v>319</v>
      </c>
      <c r="E370" s="279" t="s">
        <v>13203</v>
      </c>
      <c r="F370" s="280" t="s">
        <v>13204</v>
      </c>
      <c r="G370" s="281" t="s">
        <v>448</v>
      </c>
      <c r="H370" s="282">
        <v>16</v>
      </c>
      <c r="I370" s="283"/>
      <c r="J370" s="284">
        <f>ROUND(I370*H370,2)</f>
        <v>0</v>
      </c>
      <c r="K370" s="280" t="s">
        <v>211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0.00148</v>
      </c>
      <c r="R370" s="225">
        <f>Q370*H370</f>
        <v>0.02368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276</v>
      </c>
      <c r="AT370" s="227" t="s">
        <v>319</v>
      </c>
      <c r="AU370" s="227" t="s">
        <v>80</v>
      </c>
      <c r="AY370" s="20" t="s">
        <v>205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212</v>
      </c>
      <c r="BM370" s="227" t="s">
        <v>13205</v>
      </c>
    </row>
    <row r="371" s="2" customFormat="1" ht="37.8" customHeight="1">
      <c r="A371" s="41"/>
      <c r="B371" s="42"/>
      <c r="C371" s="216" t="s">
        <v>899</v>
      </c>
      <c r="D371" s="216" t="s">
        <v>207</v>
      </c>
      <c r="E371" s="217" t="s">
        <v>13206</v>
      </c>
      <c r="F371" s="218" t="s">
        <v>13207</v>
      </c>
      <c r="G371" s="219" t="s">
        <v>448</v>
      </c>
      <c r="H371" s="220">
        <v>1</v>
      </c>
      <c r="I371" s="221"/>
      <c r="J371" s="222">
        <f>ROUND(I371*H371,2)</f>
        <v>0</v>
      </c>
      <c r="K371" s="218" t="s">
        <v>211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8.0000000000000007E-05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212</v>
      </c>
      <c r="AT371" s="227" t="s">
        <v>207</v>
      </c>
      <c r="AU371" s="227" t="s">
        <v>80</v>
      </c>
      <c r="AY371" s="20" t="s">
        <v>205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212</v>
      </c>
      <c r="BM371" s="227" t="s">
        <v>13208</v>
      </c>
    </row>
    <row r="372" s="2" customFormat="1">
      <c r="A372" s="41"/>
      <c r="B372" s="42"/>
      <c r="C372" s="43"/>
      <c r="D372" s="229" t="s">
        <v>214</v>
      </c>
      <c r="E372" s="43"/>
      <c r="F372" s="230" t="s">
        <v>13209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214</v>
      </c>
      <c r="AU372" s="20" t="s">
        <v>80</v>
      </c>
    </row>
    <row r="373" s="2" customFormat="1" ht="21.75" customHeight="1">
      <c r="A373" s="41"/>
      <c r="B373" s="42"/>
      <c r="C373" s="278" t="s">
        <v>905</v>
      </c>
      <c r="D373" s="278" t="s">
        <v>319</v>
      </c>
      <c r="E373" s="279" t="s">
        <v>13210</v>
      </c>
      <c r="F373" s="280" t="s">
        <v>13211</v>
      </c>
      <c r="G373" s="281" t="s">
        <v>448</v>
      </c>
      <c r="H373" s="282">
        <v>1</v>
      </c>
      <c r="I373" s="283"/>
      <c r="J373" s="284">
        <f>ROUND(I373*H373,2)</f>
        <v>0</v>
      </c>
      <c r="K373" s="280" t="s">
        <v>211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0.0028</v>
      </c>
      <c r="R373" s="225">
        <f>Q373*H373</f>
        <v>0.0028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276</v>
      </c>
      <c r="AT373" s="227" t="s">
        <v>319</v>
      </c>
      <c r="AU373" s="227" t="s">
        <v>80</v>
      </c>
      <c r="AY373" s="20" t="s">
        <v>205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212</v>
      </c>
      <c r="BM373" s="227" t="s">
        <v>13212</v>
      </c>
    </row>
    <row r="374" s="2" customFormat="1" ht="37.8" customHeight="1">
      <c r="A374" s="41"/>
      <c r="B374" s="42"/>
      <c r="C374" s="216" t="s">
        <v>912</v>
      </c>
      <c r="D374" s="216" t="s">
        <v>207</v>
      </c>
      <c r="E374" s="217" t="s">
        <v>13213</v>
      </c>
      <c r="F374" s="218" t="s">
        <v>13214</v>
      </c>
      <c r="G374" s="219" t="s">
        <v>448</v>
      </c>
      <c r="H374" s="220">
        <v>7</v>
      </c>
      <c r="I374" s="221"/>
      <c r="J374" s="222">
        <f>ROUND(I374*H374,2)</f>
        <v>0</v>
      </c>
      <c r="K374" s="218" t="s">
        <v>211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8.0000000000000007E-05</v>
      </c>
      <c r="R374" s="225">
        <f>Q374*H374</f>
        <v>0.00056000000000000006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212</v>
      </c>
      <c r="AT374" s="227" t="s">
        <v>207</v>
      </c>
      <c r="AU374" s="227" t="s">
        <v>80</v>
      </c>
      <c r="AY374" s="20" t="s">
        <v>205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212</v>
      </c>
      <c r="BM374" s="227" t="s">
        <v>13215</v>
      </c>
    </row>
    <row r="375" s="2" customFormat="1">
      <c r="A375" s="41"/>
      <c r="B375" s="42"/>
      <c r="C375" s="43"/>
      <c r="D375" s="229" t="s">
        <v>214</v>
      </c>
      <c r="E375" s="43"/>
      <c r="F375" s="230" t="s">
        <v>13216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214</v>
      </c>
      <c r="AU375" s="20" t="s">
        <v>80</v>
      </c>
    </row>
    <row r="376" s="2" customFormat="1" ht="24.15" customHeight="1">
      <c r="A376" s="41"/>
      <c r="B376" s="42"/>
      <c r="C376" s="278" t="s">
        <v>918</v>
      </c>
      <c r="D376" s="278" t="s">
        <v>319</v>
      </c>
      <c r="E376" s="279" t="s">
        <v>13217</v>
      </c>
      <c r="F376" s="280" t="s">
        <v>13218</v>
      </c>
      <c r="G376" s="281" t="s">
        <v>448</v>
      </c>
      <c r="H376" s="282">
        <v>7</v>
      </c>
      <c r="I376" s="283"/>
      <c r="J376" s="284">
        <f>ROUND(I376*H376,2)</f>
        <v>0</v>
      </c>
      <c r="K376" s="280" t="s">
        <v>211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0.0010499999999999999</v>
      </c>
      <c r="R376" s="225">
        <f>Q376*H376</f>
        <v>0.0073499999999999998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276</v>
      </c>
      <c r="AT376" s="227" t="s">
        <v>319</v>
      </c>
      <c r="AU376" s="227" t="s">
        <v>80</v>
      </c>
      <c r="AY376" s="20" t="s">
        <v>205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212</v>
      </c>
      <c r="BM376" s="227" t="s">
        <v>13219</v>
      </c>
    </row>
    <row r="377" s="2" customFormat="1" ht="37.8" customHeight="1">
      <c r="A377" s="41"/>
      <c r="B377" s="42"/>
      <c r="C377" s="216" t="s">
        <v>923</v>
      </c>
      <c r="D377" s="216" t="s">
        <v>207</v>
      </c>
      <c r="E377" s="217" t="s">
        <v>13220</v>
      </c>
      <c r="F377" s="218" t="s">
        <v>13221</v>
      </c>
      <c r="G377" s="219" t="s">
        <v>448</v>
      </c>
      <c r="H377" s="220">
        <v>13</v>
      </c>
      <c r="I377" s="221"/>
      <c r="J377" s="222">
        <f>ROUND(I377*H377,2)</f>
        <v>0</v>
      </c>
      <c r="K377" s="218" t="s">
        <v>211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4.0000000000000003E-05</v>
      </c>
      <c r="R377" s="225">
        <f>Q377*H377</f>
        <v>0.00052000000000000006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212</v>
      </c>
      <c r="AT377" s="227" t="s">
        <v>207</v>
      </c>
      <c r="AU377" s="227" t="s">
        <v>80</v>
      </c>
      <c r="AY377" s="20" t="s">
        <v>205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212</v>
      </c>
      <c r="BM377" s="227" t="s">
        <v>13222</v>
      </c>
    </row>
    <row r="378" s="2" customFormat="1">
      <c r="A378" s="41"/>
      <c r="B378" s="42"/>
      <c r="C378" s="43"/>
      <c r="D378" s="229" t="s">
        <v>214</v>
      </c>
      <c r="E378" s="43"/>
      <c r="F378" s="230" t="s">
        <v>13223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214</v>
      </c>
      <c r="AU378" s="20" t="s">
        <v>80</v>
      </c>
    </row>
    <row r="379" s="14" customFormat="1">
      <c r="A379" s="14"/>
      <c r="B379" s="245"/>
      <c r="C379" s="246"/>
      <c r="D379" s="236" t="s">
        <v>216</v>
      </c>
      <c r="E379" s="247" t="s">
        <v>19</v>
      </c>
      <c r="F379" s="248" t="s">
        <v>13224</v>
      </c>
      <c r="G379" s="246"/>
      <c r="H379" s="249">
        <v>2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216</v>
      </c>
      <c r="AU379" s="255" t="s">
        <v>80</v>
      </c>
      <c r="AV379" s="14" t="s">
        <v>80</v>
      </c>
      <c r="AW379" s="14" t="s">
        <v>218</v>
      </c>
      <c r="AX379" s="14" t="s">
        <v>71</v>
      </c>
      <c r="AY379" s="255" t="s">
        <v>205</v>
      </c>
    </row>
    <row r="380" s="14" customFormat="1">
      <c r="A380" s="14"/>
      <c r="B380" s="245"/>
      <c r="C380" s="246"/>
      <c r="D380" s="236" t="s">
        <v>216</v>
      </c>
      <c r="E380" s="247" t="s">
        <v>19</v>
      </c>
      <c r="F380" s="248" t="s">
        <v>13225</v>
      </c>
      <c r="G380" s="246"/>
      <c r="H380" s="249">
        <v>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216</v>
      </c>
      <c r="AU380" s="255" t="s">
        <v>80</v>
      </c>
      <c r="AV380" s="14" t="s">
        <v>80</v>
      </c>
      <c r="AW380" s="14" t="s">
        <v>218</v>
      </c>
      <c r="AX380" s="14" t="s">
        <v>71</v>
      </c>
      <c r="AY380" s="255" t="s">
        <v>205</v>
      </c>
    </row>
    <row r="381" s="14" customFormat="1">
      <c r="A381" s="14"/>
      <c r="B381" s="245"/>
      <c r="C381" s="246"/>
      <c r="D381" s="236" t="s">
        <v>216</v>
      </c>
      <c r="E381" s="247" t="s">
        <v>19</v>
      </c>
      <c r="F381" s="248" t="s">
        <v>13226</v>
      </c>
      <c r="G381" s="246"/>
      <c r="H381" s="249">
        <v>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216</v>
      </c>
      <c r="AU381" s="255" t="s">
        <v>80</v>
      </c>
      <c r="AV381" s="14" t="s">
        <v>80</v>
      </c>
      <c r="AW381" s="14" t="s">
        <v>218</v>
      </c>
      <c r="AX381" s="14" t="s">
        <v>71</v>
      </c>
      <c r="AY381" s="255" t="s">
        <v>205</v>
      </c>
    </row>
    <row r="382" s="2" customFormat="1" ht="24.15" customHeight="1">
      <c r="A382" s="41"/>
      <c r="B382" s="42"/>
      <c r="C382" s="278" t="s">
        <v>929</v>
      </c>
      <c r="D382" s="278" t="s">
        <v>319</v>
      </c>
      <c r="E382" s="279" t="s">
        <v>13227</v>
      </c>
      <c r="F382" s="280" t="s">
        <v>13228</v>
      </c>
      <c r="G382" s="281" t="s">
        <v>448</v>
      </c>
      <c r="H382" s="282">
        <v>13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0.001</v>
      </c>
      <c r="R382" s="225">
        <f>Q382*H382</f>
        <v>0.013000000000000001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276</v>
      </c>
      <c r="AT382" s="227" t="s">
        <v>319</v>
      </c>
      <c r="AU382" s="227" t="s">
        <v>80</v>
      </c>
      <c r="AY382" s="20" t="s">
        <v>205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212</v>
      </c>
      <c r="BM382" s="227" t="s">
        <v>13229</v>
      </c>
    </row>
    <row r="383" s="2" customFormat="1" ht="44.25" customHeight="1">
      <c r="A383" s="41"/>
      <c r="B383" s="42"/>
      <c r="C383" s="216" t="s">
        <v>937</v>
      </c>
      <c r="D383" s="216" t="s">
        <v>207</v>
      </c>
      <c r="E383" s="217" t="s">
        <v>13230</v>
      </c>
      <c r="F383" s="218" t="s">
        <v>13231</v>
      </c>
      <c r="G383" s="219" t="s">
        <v>448</v>
      </c>
      <c r="H383" s="220">
        <v>1</v>
      </c>
      <c r="I383" s="221"/>
      <c r="J383" s="222">
        <f>ROUND(I383*H383,2)</f>
        <v>0</v>
      </c>
      <c r="K383" s="218" t="s">
        <v>211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212</v>
      </c>
      <c r="AT383" s="227" t="s">
        <v>207</v>
      </c>
      <c r="AU383" s="227" t="s">
        <v>80</v>
      </c>
      <c r="AY383" s="20" t="s">
        <v>205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212</v>
      </c>
      <c r="BM383" s="227" t="s">
        <v>13232</v>
      </c>
    </row>
    <row r="384" s="2" customFormat="1">
      <c r="A384" s="41"/>
      <c r="B384" s="42"/>
      <c r="C384" s="43"/>
      <c r="D384" s="229" t="s">
        <v>214</v>
      </c>
      <c r="E384" s="43"/>
      <c r="F384" s="230" t="s">
        <v>13233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214</v>
      </c>
      <c r="AU384" s="20" t="s">
        <v>80</v>
      </c>
    </row>
    <row r="385" s="14" customFormat="1">
      <c r="A385" s="14"/>
      <c r="B385" s="245"/>
      <c r="C385" s="246"/>
      <c r="D385" s="236" t="s">
        <v>216</v>
      </c>
      <c r="E385" s="247" t="s">
        <v>19</v>
      </c>
      <c r="F385" s="248" t="s">
        <v>13234</v>
      </c>
      <c r="G385" s="246"/>
      <c r="H385" s="249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216</v>
      </c>
      <c r="AU385" s="255" t="s">
        <v>80</v>
      </c>
      <c r="AV385" s="14" t="s">
        <v>80</v>
      </c>
      <c r="AW385" s="14" t="s">
        <v>218</v>
      </c>
      <c r="AX385" s="14" t="s">
        <v>71</v>
      </c>
      <c r="AY385" s="255" t="s">
        <v>205</v>
      </c>
    </row>
    <row r="386" s="2" customFormat="1" ht="16.5" customHeight="1">
      <c r="A386" s="41"/>
      <c r="B386" s="42"/>
      <c r="C386" s="278" t="s">
        <v>942</v>
      </c>
      <c r="D386" s="278" t="s">
        <v>319</v>
      </c>
      <c r="E386" s="279" t="s">
        <v>13235</v>
      </c>
      <c r="F386" s="280" t="s">
        <v>13236</v>
      </c>
      <c r="G386" s="281" t="s">
        <v>448</v>
      </c>
      <c r="H386" s="282">
        <v>1</v>
      </c>
      <c r="I386" s="283"/>
      <c r="J386" s="284">
        <f>ROUND(I386*H386,2)</f>
        <v>0</v>
      </c>
      <c r="K386" s="280" t="s">
        <v>211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0.00050000000000000001</v>
      </c>
      <c r="R386" s="225">
        <f>Q386*H386</f>
        <v>0.00050000000000000001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276</v>
      </c>
      <c r="AT386" s="227" t="s">
        <v>319</v>
      </c>
      <c r="AU386" s="227" t="s">
        <v>80</v>
      </c>
      <c r="AY386" s="20" t="s">
        <v>205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212</v>
      </c>
      <c r="BM386" s="227" t="s">
        <v>13237</v>
      </c>
    </row>
    <row r="387" s="2" customFormat="1" ht="44.25" customHeight="1">
      <c r="A387" s="41"/>
      <c r="B387" s="42"/>
      <c r="C387" s="216" t="s">
        <v>949</v>
      </c>
      <c r="D387" s="216" t="s">
        <v>207</v>
      </c>
      <c r="E387" s="217" t="s">
        <v>13230</v>
      </c>
      <c r="F387" s="218" t="s">
        <v>13231</v>
      </c>
      <c r="G387" s="219" t="s">
        <v>448</v>
      </c>
      <c r="H387" s="220">
        <v>8</v>
      </c>
      <c r="I387" s="221"/>
      <c r="J387" s="222">
        <f>ROUND(I387*H387,2)</f>
        <v>0</v>
      </c>
      <c r="K387" s="218" t="s">
        <v>211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212</v>
      </c>
      <c r="AT387" s="227" t="s">
        <v>207</v>
      </c>
      <c r="AU387" s="227" t="s">
        <v>80</v>
      </c>
      <c r="AY387" s="20" t="s">
        <v>205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212</v>
      </c>
      <c r="BM387" s="227" t="s">
        <v>13238</v>
      </c>
    </row>
    <row r="388" s="2" customFormat="1">
      <c r="A388" s="41"/>
      <c r="B388" s="42"/>
      <c r="C388" s="43"/>
      <c r="D388" s="229" t="s">
        <v>214</v>
      </c>
      <c r="E388" s="43"/>
      <c r="F388" s="230" t="s">
        <v>13233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214</v>
      </c>
      <c r="AU388" s="20" t="s">
        <v>80</v>
      </c>
    </row>
    <row r="389" s="14" customFormat="1">
      <c r="A389" s="14"/>
      <c r="B389" s="245"/>
      <c r="C389" s="246"/>
      <c r="D389" s="236" t="s">
        <v>216</v>
      </c>
      <c r="E389" s="247" t="s">
        <v>19</v>
      </c>
      <c r="F389" s="248" t="s">
        <v>13167</v>
      </c>
      <c r="G389" s="246"/>
      <c r="H389" s="249">
        <v>6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216</v>
      </c>
      <c r="AU389" s="255" t="s">
        <v>80</v>
      </c>
      <c r="AV389" s="14" t="s">
        <v>80</v>
      </c>
      <c r="AW389" s="14" t="s">
        <v>218</v>
      </c>
      <c r="AX389" s="14" t="s">
        <v>71</v>
      </c>
      <c r="AY389" s="255" t="s">
        <v>205</v>
      </c>
    </row>
    <row r="390" s="14" customFormat="1">
      <c r="A390" s="14"/>
      <c r="B390" s="245"/>
      <c r="C390" s="246"/>
      <c r="D390" s="236" t="s">
        <v>216</v>
      </c>
      <c r="E390" s="247" t="s">
        <v>19</v>
      </c>
      <c r="F390" s="248" t="s">
        <v>13239</v>
      </c>
      <c r="G390" s="246"/>
      <c r="H390" s="249">
        <v>2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216</v>
      </c>
      <c r="AU390" s="255" t="s">
        <v>80</v>
      </c>
      <c r="AV390" s="14" t="s">
        <v>80</v>
      </c>
      <c r="AW390" s="14" t="s">
        <v>218</v>
      </c>
      <c r="AX390" s="14" t="s">
        <v>71</v>
      </c>
      <c r="AY390" s="255" t="s">
        <v>205</v>
      </c>
    </row>
    <row r="391" s="2" customFormat="1" ht="16.5" customHeight="1">
      <c r="A391" s="41"/>
      <c r="B391" s="42"/>
      <c r="C391" s="278" t="s">
        <v>954</v>
      </c>
      <c r="D391" s="278" t="s">
        <v>319</v>
      </c>
      <c r="E391" s="279" t="s">
        <v>13240</v>
      </c>
      <c r="F391" s="280" t="s">
        <v>13241</v>
      </c>
      <c r="G391" s="281" t="s">
        <v>448</v>
      </c>
      <c r="H391" s="282">
        <v>2</v>
      </c>
      <c r="I391" s="283"/>
      <c r="J391" s="284">
        <f>ROUND(I391*H391,2)</f>
        <v>0</v>
      </c>
      <c r="K391" s="280" t="s">
        <v>211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0.0011000000000000001</v>
      </c>
      <c r="R391" s="225">
        <f>Q391*H391</f>
        <v>0.0022000000000000001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276</v>
      </c>
      <c r="AT391" s="227" t="s">
        <v>319</v>
      </c>
      <c r="AU391" s="227" t="s">
        <v>80</v>
      </c>
      <c r="AY391" s="20" t="s">
        <v>205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212</v>
      </c>
      <c r="BM391" s="227" t="s">
        <v>13242</v>
      </c>
    </row>
    <row r="392" s="2" customFormat="1" ht="16.5" customHeight="1">
      <c r="A392" s="41"/>
      <c r="B392" s="42"/>
      <c r="C392" s="278" t="s">
        <v>962</v>
      </c>
      <c r="D392" s="278" t="s">
        <v>319</v>
      </c>
      <c r="E392" s="279" t="s">
        <v>13243</v>
      </c>
      <c r="F392" s="280" t="s">
        <v>13244</v>
      </c>
      <c r="G392" s="281" t="s">
        <v>448</v>
      </c>
      <c r="H392" s="282">
        <v>8</v>
      </c>
      <c r="I392" s="283"/>
      <c r="J392" s="284">
        <f>ROUND(I392*H392,2)</f>
        <v>0</v>
      </c>
      <c r="K392" s="280" t="s">
        <v>211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0.0014</v>
      </c>
      <c r="R392" s="225">
        <f>Q392*H392</f>
        <v>0.0112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276</v>
      </c>
      <c r="AT392" s="227" t="s">
        <v>319</v>
      </c>
      <c r="AU392" s="227" t="s">
        <v>80</v>
      </c>
      <c r="AY392" s="20" t="s">
        <v>205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212</v>
      </c>
      <c r="BM392" s="227" t="s">
        <v>13245</v>
      </c>
    </row>
    <row r="393" s="14" customFormat="1">
      <c r="A393" s="14"/>
      <c r="B393" s="245"/>
      <c r="C393" s="246"/>
      <c r="D393" s="236" t="s">
        <v>216</v>
      </c>
      <c r="E393" s="247" t="s">
        <v>19</v>
      </c>
      <c r="F393" s="248" t="s">
        <v>13167</v>
      </c>
      <c r="G393" s="246"/>
      <c r="H393" s="249">
        <v>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216</v>
      </c>
      <c r="AU393" s="255" t="s">
        <v>80</v>
      </c>
      <c r="AV393" s="14" t="s">
        <v>80</v>
      </c>
      <c r="AW393" s="14" t="s">
        <v>218</v>
      </c>
      <c r="AX393" s="14" t="s">
        <v>71</v>
      </c>
      <c r="AY393" s="255" t="s">
        <v>205</v>
      </c>
    </row>
    <row r="394" s="14" customFormat="1">
      <c r="A394" s="14"/>
      <c r="B394" s="245"/>
      <c r="C394" s="246"/>
      <c r="D394" s="236" t="s">
        <v>216</v>
      </c>
      <c r="E394" s="247" t="s">
        <v>19</v>
      </c>
      <c r="F394" s="248" t="s">
        <v>13239</v>
      </c>
      <c r="G394" s="246"/>
      <c r="H394" s="249">
        <v>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216</v>
      </c>
      <c r="AU394" s="255" t="s">
        <v>80</v>
      </c>
      <c r="AV394" s="14" t="s">
        <v>80</v>
      </c>
      <c r="AW394" s="14" t="s">
        <v>218</v>
      </c>
      <c r="AX394" s="14" t="s">
        <v>71</v>
      </c>
      <c r="AY394" s="255" t="s">
        <v>205</v>
      </c>
    </row>
    <row r="395" s="2" customFormat="1" ht="37.8" customHeight="1">
      <c r="A395" s="41"/>
      <c r="B395" s="42"/>
      <c r="C395" s="216" t="s">
        <v>968</v>
      </c>
      <c r="D395" s="216" t="s">
        <v>207</v>
      </c>
      <c r="E395" s="217" t="s">
        <v>13246</v>
      </c>
      <c r="F395" s="218" t="s">
        <v>13247</v>
      </c>
      <c r="G395" s="219" t="s">
        <v>448</v>
      </c>
      <c r="H395" s="220">
        <v>2</v>
      </c>
      <c r="I395" s="221"/>
      <c r="J395" s="222">
        <f>ROUND(I395*H395,2)</f>
        <v>0</v>
      </c>
      <c r="K395" s="218" t="s">
        <v>211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212</v>
      </c>
      <c r="AT395" s="227" t="s">
        <v>207</v>
      </c>
      <c r="AU395" s="227" t="s">
        <v>80</v>
      </c>
      <c r="AY395" s="20" t="s">
        <v>205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212</v>
      </c>
      <c r="BM395" s="227" t="s">
        <v>13248</v>
      </c>
    </row>
    <row r="396" s="2" customFormat="1">
      <c r="A396" s="41"/>
      <c r="B396" s="42"/>
      <c r="C396" s="43"/>
      <c r="D396" s="229" t="s">
        <v>214</v>
      </c>
      <c r="E396" s="43"/>
      <c r="F396" s="230" t="s">
        <v>13249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214</v>
      </c>
      <c r="AU396" s="20" t="s">
        <v>80</v>
      </c>
    </row>
    <row r="397" s="2" customFormat="1" ht="24.15" customHeight="1">
      <c r="A397" s="41"/>
      <c r="B397" s="42"/>
      <c r="C397" s="278" t="s">
        <v>973</v>
      </c>
      <c r="D397" s="278" t="s">
        <v>319</v>
      </c>
      <c r="E397" s="279" t="s">
        <v>13250</v>
      </c>
      <c r="F397" s="280" t="s">
        <v>13251</v>
      </c>
      <c r="G397" s="281" t="s">
        <v>448</v>
      </c>
      <c r="H397" s="282">
        <v>1</v>
      </c>
      <c r="I397" s="283"/>
      <c r="J397" s="284">
        <f>ROUND(I397*H397,2)</f>
        <v>0</v>
      </c>
      <c r="K397" s="280" t="s">
        <v>211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0.00247</v>
      </c>
      <c r="R397" s="225">
        <f>Q397*H397</f>
        <v>0.00247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276</v>
      </c>
      <c r="AT397" s="227" t="s">
        <v>319</v>
      </c>
      <c r="AU397" s="227" t="s">
        <v>80</v>
      </c>
      <c r="AY397" s="20" t="s">
        <v>205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212</v>
      </c>
      <c r="BM397" s="227" t="s">
        <v>13252</v>
      </c>
    </row>
    <row r="398" s="2" customFormat="1" ht="24.15" customHeight="1">
      <c r="A398" s="41"/>
      <c r="B398" s="42"/>
      <c r="C398" s="278" t="s">
        <v>979</v>
      </c>
      <c r="D398" s="278" t="s">
        <v>319</v>
      </c>
      <c r="E398" s="279" t="s">
        <v>13253</v>
      </c>
      <c r="F398" s="280" t="s">
        <v>13254</v>
      </c>
      <c r="G398" s="281" t="s">
        <v>448</v>
      </c>
      <c r="H398" s="282">
        <v>1</v>
      </c>
      <c r="I398" s="283"/>
      <c r="J398" s="284">
        <f>ROUND(I398*H398,2)</f>
        <v>0</v>
      </c>
      <c r="K398" s="280" t="s">
        <v>211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0.0030000000000000001</v>
      </c>
      <c r="R398" s="225">
        <f>Q398*H398</f>
        <v>0.0030000000000000001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276</v>
      </c>
      <c r="AT398" s="227" t="s">
        <v>319</v>
      </c>
      <c r="AU398" s="227" t="s">
        <v>80</v>
      </c>
      <c r="AY398" s="20" t="s">
        <v>205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212</v>
      </c>
      <c r="BM398" s="227" t="s">
        <v>13255</v>
      </c>
    </row>
    <row r="399" s="2" customFormat="1" ht="37.8" customHeight="1">
      <c r="A399" s="41"/>
      <c r="B399" s="42"/>
      <c r="C399" s="216" t="s">
        <v>985</v>
      </c>
      <c r="D399" s="216" t="s">
        <v>207</v>
      </c>
      <c r="E399" s="217" t="s">
        <v>13256</v>
      </c>
      <c r="F399" s="218" t="s">
        <v>13257</v>
      </c>
      <c r="G399" s="219" t="s">
        <v>448</v>
      </c>
      <c r="H399" s="220">
        <v>4</v>
      </c>
      <c r="I399" s="221"/>
      <c r="J399" s="222">
        <f>ROUND(I399*H399,2)</f>
        <v>0</v>
      </c>
      <c r="K399" s="218" t="s">
        <v>211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212</v>
      </c>
      <c r="AT399" s="227" t="s">
        <v>207</v>
      </c>
      <c r="AU399" s="227" t="s">
        <v>80</v>
      </c>
      <c r="AY399" s="20" t="s">
        <v>205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212</v>
      </c>
      <c r="BM399" s="227" t="s">
        <v>13258</v>
      </c>
    </row>
    <row r="400" s="2" customFormat="1">
      <c r="A400" s="41"/>
      <c r="B400" s="42"/>
      <c r="C400" s="43"/>
      <c r="D400" s="229" t="s">
        <v>214</v>
      </c>
      <c r="E400" s="43"/>
      <c r="F400" s="230" t="s">
        <v>13259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214</v>
      </c>
      <c r="AU400" s="20" t="s">
        <v>80</v>
      </c>
    </row>
    <row r="401" s="2" customFormat="1" ht="16.5" customHeight="1">
      <c r="A401" s="41"/>
      <c r="B401" s="42"/>
      <c r="C401" s="278" t="s">
        <v>991</v>
      </c>
      <c r="D401" s="278" t="s">
        <v>319</v>
      </c>
      <c r="E401" s="279" t="s">
        <v>13260</v>
      </c>
      <c r="F401" s="280" t="s">
        <v>13261</v>
      </c>
      <c r="G401" s="281" t="s">
        <v>448</v>
      </c>
      <c r="H401" s="282">
        <v>4</v>
      </c>
      <c r="I401" s="283"/>
      <c r="J401" s="284">
        <f>ROUND(I401*H401,2)</f>
        <v>0</v>
      </c>
      <c r="K401" s="280" t="s">
        <v>211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0.00079000000000000001</v>
      </c>
      <c r="R401" s="225">
        <f>Q401*H401</f>
        <v>0.00316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276</v>
      </c>
      <c r="AT401" s="227" t="s">
        <v>319</v>
      </c>
      <c r="AU401" s="227" t="s">
        <v>80</v>
      </c>
      <c r="AY401" s="20" t="s">
        <v>205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212</v>
      </c>
      <c r="BM401" s="227" t="s">
        <v>13262</v>
      </c>
    </row>
    <row r="402" s="2" customFormat="1" ht="37.8" customHeight="1">
      <c r="A402" s="41"/>
      <c r="B402" s="42"/>
      <c r="C402" s="216" t="s">
        <v>997</v>
      </c>
      <c r="D402" s="216" t="s">
        <v>207</v>
      </c>
      <c r="E402" s="217" t="s">
        <v>13263</v>
      </c>
      <c r="F402" s="218" t="s">
        <v>13264</v>
      </c>
      <c r="G402" s="219" t="s">
        <v>448</v>
      </c>
      <c r="H402" s="220">
        <v>8</v>
      </c>
      <c r="I402" s="221"/>
      <c r="J402" s="222">
        <f>ROUND(I402*H402,2)</f>
        <v>0</v>
      </c>
      <c r="K402" s="218" t="s">
        <v>211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6.9999999999999994E-05</v>
      </c>
      <c r="R402" s="225">
        <f>Q402*H402</f>
        <v>0.00055999999999999995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212</v>
      </c>
      <c r="AT402" s="227" t="s">
        <v>207</v>
      </c>
      <c r="AU402" s="227" t="s">
        <v>80</v>
      </c>
      <c r="AY402" s="20" t="s">
        <v>205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212</v>
      </c>
      <c r="BM402" s="227" t="s">
        <v>13265</v>
      </c>
    </row>
    <row r="403" s="2" customFormat="1">
      <c r="A403" s="41"/>
      <c r="B403" s="42"/>
      <c r="C403" s="43"/>
      <c r="D403" s="229" t="s">
        <v>214</v>
      </c>
      <c r="E403" s="43"/>
      <c r="F403" s="230" t="s">
        <v>13266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214</v>
      </c>
      <c r="AU403" s="20" t="s">
        <v>80</v>
      </c>
    </row>
    <row r="404" s="14" customFormat="1">
      <c r="A404" s="14"/>
      <c r="B404" s="245"/>
      <c r="C404" s="246"/>
      <c r="D404" s="236" t="s">
        <v>216</v>
      </c>
      <c r="E404" s="247" t="s">
        <v>19</v>
      </c>
      <c r="F404" s="248" t="s">
        <v>13267</v>
      </c>
      <c r="G404" s="246"/>
      <c r="H404" s="249">
        <v>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216</v>
      </c>
      <c r="AU404" s="255" t="s">
        <v>80</v>
      </c>
      <c r="AV404" s="14" t="s">
        <v>80</v>
      </c>
      <c r="AW404" s="14" t="s">
        <v>218</v>
      </c>
      <c r="AX404" s="14" t="s">
        <v>71</v>
      </c>
      <c r="AY404" s="255" t="s">
        <v>205</v>
      </c>
    </row>
    <row r="405" s="14" customFormat="1">
      <c r="A405" s="14"/>
      <c r="B405" s="245"/>
      <c r="C405" s="246"/>
      <c r="D405" s="236" t="s">
        <v>216</v>
      </c>
      <c r="E405" s="247" t="s">
        <v>19</v>
      </c>
      <c r="F405" s="248" t="s">
        <v>13268</v>
      </c>
      <c r="G405" s="246"/>
      <c r="H405" s="249">
        <v>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216</v>
      </c>
      <c r="AU405" s="255" t="s">
        <v>80</v>
      </c>
      <c r="AV405" s="14" t="s">
        <v>80</v>
      </c>
      <c r="AW405" s="14" t="s">
        <v>218</v>
      </c>
      <c r="AX405" s="14" t="s">
        <v>71</v>
      </c>
      <c r="AY405" s="255" t="s">
        <v>205</v>
      </c>
    </row>
    <row r="406" s="2" customFormat="1" ht="24.15" customHeight="1">
      <c r="A406" s="41"/>
      <c r="B406" s="42"/>
      <c r="C406" s="278" t="s">
        <v>1003</v>
      </c>
      <c r="D406" s="278" t="s">
        <v>319</v>
      </c>
      <c r="E406" s="279" t="s">
        <v>13269</v>
      </c>
      <c r="F406" s="280" t="s">
        <v>13270</v>
      </c>
      <c r="G406" s="281" t="s">
        <v>448</v>
      </c>
      <c r="H406" s="282">
        <v>8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0.001</v>
      </c>
      <c r="R406" s="225">
        <f>Q406*H406</f>
        <v>0.0080000000000000002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276</v>
      </c>
      <c r="AT406" s="227" t="s">
        <v>319</v>
      </c>
      <c r="AU406" s="227" t="s">
        <v>80</v>
      </c>
      <c r="AY406" s="20" t="s">
        <v>205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212</v>
      </c>
      <c r="BM406" s="227" t="s">
        <v>13271</v>
      </c>
    </row>
    <row r="407" s="2" customFormat="1" ht="37.8" customHeight="1">
      <c r="A407" s="41"/>
      <c r="B407" s="42"/>
      <c r="C407" s="216" t="s">
        <v>1009</v>
      </c>
      <c r="D407" s="216" t="s">
        <v>207</v>
      </c>
      <c r="E407" s="217" t="s">
        <v>13263</v>
      </c>
      <c r="F407" s="218" t="s">
        <v>13264</v>
      </c>
      <c r="G407" s="219" t="s">
        <v>448</v>
      </c>
      <c r="H407" s="220">
        <v>4</v>
      </c>
      <c r="I407" s="221"/>
      <c r="J407" s="222">
        <f>ROUND(I407*H407,2)</f>
        <v>0</v>
      </c>
      <c r="K407" s="218" t="s">
        <v>211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212</v>
      </c>
      <c r="AT407" s="227" t="s">
        <v>207</v>
      </c>
      <c r="AU407" s="227" t="s">
        <v>80</v>
      </c>
      <c r="AY407" s="20" t="s">
        <v>205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212</v>
      </c>
      <c r="BM407" s="227" t="s">
        <v>13272</v>
      </c>
    </row>
    <row r="408" s="2" customFormat="1">
      <c r="A408" s="41"/>
      <c r="B408" s="42"/>
      <c r="C408" s="43"/>
      <c r="D408" s="229" t="s">
        <v>214</v>
      </c>
      <c r="E408" s="43"/>
      <c r="F408" s="230" t="s">
        <v>13266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214</v>
      </c>
      <c r="AU408" s="20" t="s">
        <v>80</v>
      </c>
    </row>
    <row r="409" s="14" customFormat="1">
      <c r="A409" s="14"/>
      <c r="B409" s="245"/>
      <c r="C409" s="246"/>
      <c r="D409" s="236" t="s">
        <v>216</v>
      </c>
      <c r="E409" s="247" t="s">
        <v>19</v>
      </c>
      <c r="F409" s="248" t="s">
        <v>13268</v>
      </c>
      <c r="G409" s="246"/>
      <c r="H409" s="249">
        <v>4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216</v>
      </c>
      <c r="AU409" s="255" t="s">
        <v>80</v>
      </c>
      <c r="AV409" s="14" t="s">
        <v>80</v>
      </c>
      <c r="AW409" s="14" t="s">
        <v>218</v>
      </c>
      <c r="AX409" s="14" t="s">
        <v>71</v>
      </c>
      <c r="AY409" s="255" t="s">
        <v>205</v>
      </c>
    </row>
    <row r="410" s="2" customFormat="1" ht="24.15" customHeight="1">
      <c r="A410" s="41"/>
      <c r="B410" s="42"/>
      <c r="C410" s="278" t="s">
        <v>1015</v>
      </c>
      <c r="D410" s="278" t="s">
        <v>319</v>
      </c>
      <c r="E410" s="279" t="s">
        <v>13273</v>
      </c>
      <c r="F410" s="280" t="s">
        <v>13274</v>
      </c>
      <c r="G410" s="281" t="s">
        <v>448</v>
      </c>
      <c r="H410" s="282">
        <v>4</v>
      </c>
      <c r="I410" s="283"/>
      <c r="J410" s="284">
        <f>ROUND(I410*H410,2)</f>
        <v>0</v>
      </c>
      <c r="K410" s="280" t="s">
        <v>211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0.0011999999999999999</v>
      </c>
      <c r="R410" s="225">
        <f>Q410*H410</f>
        <v>0.0047999999999999996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276</v>
      </c>
      <c r="AT410" s="227" t="s">
        <v>319</v>
      </c>
      <c r="AU410" s="227" t="s">
        <v>80</v>
      </c>
      <c r="AY410" s="20" t="s">
        <v>205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212</v>
      </c>
      <c r="BM410" s="227" t="s">
        <v>13275</v>
      </c>
    </row>
    <row r="411" s="2" customFormat="1" ht="37.8" customHeight="1">
      <c r="A411" s="41"/>
      <c r="B411" s="42"/>
      <c r="C411" s="216" t="s">
        <v>1020</v>
      </c>
      <c r="D411" s="216" t="s">
        <v>207</v>
      </c>
      <c r="E411" s="217" t="s">
        <v>13276</v>
      </c>
      <c r="F411" s="218" t="s">
        <v>13277</v>
      </c>
      <c r="G411" s="219" t="s">
        <v>448</v>
      </c>
      <c r="H411" s="220">
        <v>3</v>
      </c>
      <c r="I411" s="221"/>
      <c r="J411" s="222">
        <f>ROUND(I411*H411,2)</f>
        <v>0</v>
      </c>
      <c r="K411" s="218" t="s">
        <v>211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0.00010000000000000001</v>
      </c>
      <c r="R411" s="225">
        <f>Q411*H411</f>
        <v>0.00030000000000000003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212</v>
      </c>
      <c r="AT411" s="227" t="s">
        <v>207</v>
      </c>
      <c r="AU411" s="227" t="s">
        <v>80</v>
      </c>
      <c r="AY411" s="20" t="s">
        <v>205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212</v>
      </c>
      <c r="BM411" s="227" t="s">
        <v>13278</v>
      </c>
    </row>
    <row r="412" s="2" customFormat="1">
      <c r="A412" s="41"/>
      <c r="B412" s="42"/>
      <c r="C412" s="43"/>
      <c r="D412" s="229" t="s">
        <v>214</v>
      </c>
      <c r="E412" s="43"/>
      <c r="F412" s="230" t="s">
        <v>13279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214</v>
      </c>
      <c r="AU412" s="20" t="s">
        <v>80</v>
      </c>
    </row>
    <row r="413" s="2" customFormat="1" ht="24.15" customHeight="1">
      <c r="A413" s="41"/>
      <c r="B413" s="42"/>
      <c r="C413" s="278" t="s">
        <v>1025</v>
      </c>
      <c r="D413" s="278" t="s">
        <v>319</v>
      </c>
      <c r="E413" s="279" t="s">
        <v>13280</v>
      </c>
      <c r="F413" s="280" t="s">
        <v>13281</v>
      </c>
      <c r="G413" s="281" t="s">
        <v>448</v>
      </c>
      <c r="H413" s="282">
        <v>3</v>
      </c>
      <c r="I413" s="283"/>
      <c r="J413" s="284">
        <f>ROUND(I413*H413,2)</f>
        <v>0</v>
      </c>
      <c r="K413" s="280" t="s">
        <v>211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0.0016000000000000001</v>
      </c>
      <c r="R413" s="225">
        <f>Q413*H413</f>
        <v>0.0048000000000000004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276</v>
      </c>
      <c r="AT413" s="227" t="s">
        <v>319</v>
      </c>
      <c r="AU413" s="227" t="s">
        <v>80</v>
      </c>
      <c r="AY413" s="20" t="s">
        <v>205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212</v>
      </c>
      <c r="BM413" s="227" t="s">
        <v>13282</v>
      </c>
    </row>
    <row r="414" s="2" customFormat="1" ht="33" customHeight="1">
      <c r="A414" s="41"/>
      <c r="B414" s="42"/>
      <c r="C414" s="216" t="s">
        <v>1031</v>
      </c>
      <c r="D414" s="216" t="s">
        <v>207</v>
      </c>
      <c r="E414" s="217" t="s">
        <v>13283</v>
      </c>
      <c r="F414" s="218" t="s">
        <v>13284</v>
      </c>
      <c r="G414" s="219" t="s">
        <v>210</v>
      </c>
      <c r="H414" s="220">
        <v>1.8839999999999999</v>
      </c>
      <c r="I414" s="221"/>
      <c r="J414" s="222">
        <f>ROUND(I414*H414,2)</f>
        <v>0</v>
      </c>
      <c r="K414" s="218" t="s">
        <v>211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1.9199999999999999</v>
      </c>
      <c r="T414" s="226">
        <f>S414*H414</f>
        <v>3.6172799999999996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212</v>
      </c>
      <c r="AT414" s="227" t="s">
        <v>207</v>
      </c>
      <c r="AU414" s="227" t="s">
        <v>80</v>
      </c>
      <c r="AY414" s="20" t="s">
        <v>205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212</v>
      </c>
      <c r="BM414" s="227" t="s">
        <v>13285</v>
      </c>
    </row>
    <row r="415" s="2" customFormat="1">
      <c r="A415" s="41"/>
      <c r="B415" s="42"/>
      <c r="C415" s="43"/>
      <c r="D415" s="229" t="s">
        <v>214</v>
      </c>
      <c r="E415" s="43"/>
      <c r="F415" s="230" t="s">
        <v>13286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214</v>
      </c>
      <c r="AU415" s="20" t="s">
        <v>80</v>
      </c>
    </row>
    <row r="416" s="14" customFormat="1">
      <c r="A416" s="14"/>
      <c r="B416" s="245"/>
      <c r="C416" s="246"/>
      <c r="D416" s="236" t="s">
        <v>216</v>
      </c>
      <c r="E416" s="247" t="s">
        <v>19</v>
      </c>
      <c r="F416" s="248" t="s">
        <v>13287</v>
      </c>
      <c r="G416" s="246"/>
      <c r="H416" s="249">
        <v>1.8840000000000001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216</v>
      </c>
      <c r="AU416" s="255" t="s">
        <v>80</v>
      </c>
      <c r="AV416" s="14" t="s">
        <v>80</v>
      </c>
      <c r="AW416" s="14" t="s">
        <v>218</v>
      </c>
      <c r="AX416" s="14" t="s">
        <v>71</v>
      </c>
      <c r="AY416" s="255" t="s">
        <v>205</v>
      </c>
    </row>
    <row r="417" s="2" customFormat="1" ht="44.25" customHeight="1">
      <c r="A417" s="41"/>
      <c r="B417" s="42"/>
      <c r="C417" s="216" t="s">
        <v>1036</v>
      </c>
      <c r="D417" s="216" t="s">
        <v>207</v>
      </c>
      <c r="E417" s="217" t="s">
        <v>13288</v>
      </c>
      <c r="F417" s="218" t="s">
        <v>13289</v>
      </c>
      <c r="G417" s="219" t="s">
        <v>448</v>
      </c>
      <c r="H417" s="220">
        <v>1</v>
      </c>
      <c r="I417" s="221"/>
      <c r="J417" s="222">
        <f>ROUND(I417*H417,2)</f>
        <v>0</v>
      </c>
      <c r="K417" s="218" t="s">
        <v>211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0.00072000000000000005</v>
      </c>
      <c r="R417" s="225">
        <f>Q417*H417</f>
        <v>0.00072000000000000005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212</v>
      </c>
      <c r="AT417" s="227" t="s">
        <v>207</v>
      </c>
      <c r="AU417" s="227" t="s">
        <v>80</v>
      </c>
      <c r="AY417" s="20" t="s">
        <v>205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212</v>
      </c>
      <c r="BM417" s="227" t="s">
        <v>13290</v>
      </c>
    </row>
    <row r="418" s="2" customFormat="1">
      <c r="A418" s="41"/>
      <c r="B418" s="42"/>
      <c r="C418" s="43"/>
      <c r="D418" s="229" t="s">
        <v>214</v>
      </c>
      <c r="E418" s="43"/>
      <c r="F418" s="230" t="s">
        <v>13291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214</v>
      </c>
      <c r="AU418" s="20" t="s">
        <v>80</v>
      </c>
    </row>
    <row r="419" s="2" customFormat="1" ht="24.15" customHeight="1">
      <c r="A419" s="41"/>
      <c r="B419" s="42"/>
      <c r="C419" s="278" t="s">
        <v>1047</v>
      </c>
      <c r="D419" s="278" t="s">
        <v>319</v>
      </c>
      <c r="E419" s="279" t="s">
        <v>13292</v>
      </c>
      <c r="F419" s="280" t="s">
        <v>13293</v>
      </c>
      <c r="G419" s="281" t="s">
        <v>448</v>
      </c>
      <c r="H419" s="282">
        <v>1</v>
      </c>
      <c r="I419" s="283"/>
      <c r="J419" s="284">
        <f>ROUND(I419*H419,2)</f>
        <v>0</v>
      </c>
      <c r="K419" s="280" t="s">
        <v>211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0.0073000000000000001</v>
      </c>
      <c r="R419" s="225">
        <f>Q419*H419</f>
        <v>0.0073000000000000001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276</v>
      </c>
      <c r="AT419" s="227" t="s">
        <v>319</v>
      </c>
      <c r="AU419" s="227" t="s">
        <v>80</v>
      </c>
      <c r="AY419" s="20" t="s">
        <v>205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212</v>
      </c>
      <c r="BM419" s="227" t="s">
        <v>13294</v>
      </c>
    </row>
    <row r="420" s="2" customFormat="1" ht="24.15" customHeight="1">
      <c r="A420" s="41"/>
      <c r="B420" s="42"/>
      <c r="C420" s="278" t="s">
        <v>1052</v>
      </c>
      <c r="D420" s="278" t="s">
        <v>319</v>
      </c>
      <c r="E420" s="279" t="s">
        <v>13295</v>
      </c>
      <c r="F420" s="280" t="s">
        <v>13296</v>
      </c>
      <c r="G420" s="281" t="s">
        <v>448</v>
      </c>
      <c r="H420" s="282">
        <v>1</v>
      </c>
      <c r="I420" s="283"/>
      <c r="J420" s="284">
        <f>ROUND(I420*H420,2)</f>
        <v>0</v>
      </c>
      <c r="K420" s="280" t="s">
        <v>211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0.00029999999999999997</v>
      </c>
      <c r="R420" s="225">
        <f>Q420*H420</f>
        <v>0.00029999999999999997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276</v>
      </c>
      <c r="AT420" s="227" t="s">
        <v>319</v>
      </c>
      <c r="AU420" s="227" t="s">
        <v>80</v>
      </c>
      <c r="AY420" s="20" t="s">
        <v>205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212</v>
      </c>
      <c r="BM420" s="227" t="s">
        <v>13297</v>
      </c>
    </row>
    <row r="421" s="2" customFormat="1" ht="44.25" customHeight="1">
      <c r="A421" s="41"/>
      <c r="B421" s="42"/>
      <c r="C421" s="216" t="s">
        <v>1058</v>
      </c>
      <c r="D421" s="216" t="s">
        <v>207</v>
      </c>
      <c r="E421" s="217" t="s">
        <v>13298</v>
      </c>
      <c r="F421" s="218" t="s">
        <v>13299</v>
      </c>
      <c r="G421" s="219" t="s">
        <v>448</v>
      </c>
      <c r="H421" s="220">
        <v>1</v>
      </c>
      <c r="I421" s="221"/>
      <c r="J421" s="222">
        <f>ROUND(I421*H421,2)</f>
        <v>0</v>
      </c>
      <c r="K421" s="218" t="s">
        <v>211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212</v>
      </c>
      <c r="AT421" s="227" t="s">
        <v>207</v>
      </c>
      <c r="AU421" s="227" t="s">
        <v>80</v>
      </c>
      <c r="AY421" s="20" t="s">
        <v>205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212</v>
      </c>
      <c r="BM421" s="227" t="s">
        <v>13300</v>
      </c>
    </row>
    <row r="422" s="2" customFormat="1">
      <c r="A422" s="41"/>
      <c r="B422" s="42"/>
      <c r="C422" s="43"/>
      <c r="D422" s="229" t="s">
        <v>214</v>
      </c>
      <c r="E422" s="43"/>
      <c r="F422" s="230" t="s">
        <v>13301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214</v>
      </c>
      <c r="AU422" s="20" t="s">
        <v>80</v>
      </c>
    </row>
    <row r="423" s="2" customFormat="1" ht="24.15" customHeight="1">
      <c r="A423" s="41"/>
      <c r="B423" s="42"/>
      <c r="C423" s="278" t="s">
        <v>1065</v>
      </c>
      <c r="D423" s="278" t="s">
        <v>319</v>
      </c>
      <c r="E423" s="279" t="s">
        <v>13302</v>
      </c>
      <c r="F423" s="280" t="s">
        <v>13303</v>
      </c>
      <c r="G423" s="281" t="s">
        <v>448</v>
      </c>
      <c r="H423" s="282">
        <v>1</v>
      </c>
      <c r="I423" s="283"/>
      <c r="J423" s="284">
        <f>ROUND(I423*H423,2)</f>
        <v>0</v>
      </c>
      <c r="K423" s="280" t="s">
        <v>211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0.0038999999999999998</v>
      </c>
      <c r="R423" s="225">
        <f>Q423*H423</f>
        <v>0.0038999999999999998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276</v>
      </c>
      <c r="AT423" s="227" t="s">
        <v>319</v>
      </c>
      <c r="AU423" s="227" t="s">
        <v>80</v>
      </c>
      <c r="AY423" s="20" t="s">
        <v>205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212</v>
      </c>
      <c r="BM423" s="227" t="s">
        <v>13304</v>
      </c>
    </row>
    <row r="424" s="2" customFormat="1" ht="16.5" customHeight="1">
      <c r="A424" s="41"/>
      <c r="B424" s="42"/>
      <c r="C424" s="216" t="s">
        <v>1073</v>
      </c>
      <c r="D424" s="216" t="s">
        <v>207</v>
      </c>
      <c r="E424" s="217" t="s">
        <v>13305</v>
      </c>
      <c r="F424" s="218" t="s">
        <v>13306</v>
      </c>
      <c r="G424" s="219" t="s">
        <v>19</v>
      </c>
      <c r="H424" s="220">
        <v>3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212</v>
      </c>
      <c r="AT424" s="227" t="s">
        <v>207</v>
      </c>
      <c r="AU424" s="227" t="s">
        <v>80</v>
      </c>
      <c r="AY424" s="20" t="s">
        <v>205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212</v>
      </c>
      <c r="BM424" s="227" t="s">
        <v>13307</v>
      </c>
    </row>
    <row r="425" s="14" customFormat="1">
      <c r="A425" s="14"/>
      <c r="B425" s="245"/>
      <c r="C425" s="246"/>
      <c r="D425" s="236" t="s">
        <v>216</v>
      </c>
      <c r="E425" s="247" t="s">
        <v>19</v>
      </c>
      <c r="F425" s="248" t="s">
        <v>13308</v>
      </c>
      <c r="G425" s="246"/>
      <c r="H425" s="249">
        <v>3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216</v>
      </c>
      <c r="AU425" s="255" t="s">
        <v>80</v>
      </c>
      <c r="AV425" s="14" t="s">
        <v>80</v>
      </c>
      <c r="AW425" s="14" t="s">
        <v>218</v>
      </c>
      <c r="AX425" s="14" t="s">
        <v>71</v>
      </c>
      <c r="AY425" s="255" t="s">
        <v>205</v>
      </c>
    </row>
    <row r="426" s="2" customFormat="1" ht="16.5" customHeight="1">
      <c r="A426" s="41"/>
      <c r="B426" s="42"/>
      <c r="C426" s="278" t="s">
        <v>1078</v>
      </c>
      <c r="D426" s="278" t="s">
        <v>319</v>
      </c>
      <c r="E426" s="279" t="s">
        <v>13309</v>
      </c>
      <c r="F426" s="280" t="s">
        <v>13310</v>
      </c>
      <c r="G426" s="281" t="s">
        <v>448</v>
      </c>
      <c r="H426" s="282">
        <v>3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0.050000000000000003</v>
      </c>
      <c r="R426" s="225">
        <f>Q426*H426</f>
        <v>0.15000000000000002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276</v>
      </c>
      <c r="AT426" s="227" t="s">
        <v>319</v>
      </c>
      <c r="AU426" s="227" t="s">
        <v>80</v>
      </c>
      <c r="AY426" s="20" t="s">
        <v>205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212</v>
      </c>
      <c r="BM426" s="227" t="s">
        <v>13311</v>
      </c>
    </row>
    <row r="427" s="2" customFormat="1" ht="24.15" customHeight="1">
      <c r="A427" s="41"/>
      <c r="B427" s="42"/>
      <c r="C427" s="216" t="s">
        <v>1083</v>
      </c>
      <c r="D427" s="216" t="s">
        <v>207</v>
      </c>
      <c r="E427" s="217" t="s">
        <v>13312</v>
      </c>
      <c r="F427" s="218" t="s">
        <v>13313</v>
      </c>
      <c r="G427" s="219" t="s">
        <v>327</v>
      </c>
      <c r="H427" s="220">
        <v>125.3</v>
      </c>
      <c r="I427" s="221"/>
      <c r="J427" s="222">
        <f>ROUND(I427*H427,2)</f>
        <v>0</v>
      </c>
      <c r="K427" s="218" t="s">
        <v>211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212</v>
      </c>
      <c r="AT427" s="227" t="s">
        <v>207</v>
      </c>
      <c r="AU427" s="227" t="s">
        <v>80</v>
      </c>
      <c r="AY427" s="20" t="s">
        <v>205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212</v>
      </c>
      <c r="BM427" s="227" t="s">
        <v>13314</v>
      </c>
    </row>
    <row r="428" s="2" customFormat="1">
      <c r="A428" s="41"/>
      <c r="B428" s="42"/>
      <c r="C428" s="43"/>
      <c r="D428" s="229" t="s">
        <v>214</v>
      </c>
      <c r="E428" s="43"/>
      <c r="F428" s="230" t="s">
        <v>13315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214</v>
      </c>
      <c r="AU428" s="20" t="s">
        <v>80</v>
      </c>
    </row>
    <row r="429" s="14" customFormat="1">
      <c r="A429" s="14"/>
      <c r="B429" s="245"/>
      <c r="C429" s="246"/>
      <c r="D429" s="236" t="s">
        <v>216</v>
      </c>
      <c r="E429" s="247" t="s">
        <v>19</v>
      </c>
      <c r="F429" s="248" t="s">
        <v>13316</v>
      </c>
      <c r="G429" s="246"/>
      <c r="H429" s="249">
        <v>125.3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216</v>
      </c>
      <c r="AU429" s="255" t="s">
        <v>80</v>
      </c>
      <c r="AV429" s="14" t="s">
        <v>80</v>
      </c>
      <c r="AW429" s="14" t="s">
        <v>218</v>
      </c>
      <c r="AX429" s="14" t="s">
        <v>71</v>
      </c>
      <c r="AY429" s="255" t="s">
        <v>205</v>
      </c>
    </row>
    <row r="430" s="2" customFormat="1" ht="16.5" customHeight="1">
      <c r="A430" s="41"/>
      <c r="B430" s="42"/>
      <c r="C430" s="216" t="s">
        <v>1089</v>
      </c>
      <c r="D430" s="216" t="s">
        <v>207</v>
      </c>
      <c r="E430" s="217" t="s">
        <v>13317</v>
      </c>
      <c r="F430" s="218" t="s">
        <v>13318</v>
      </c>
      <c r="G430" s="219" t="s">
        <v>327</v>
      </c>
      <c r="H430" s="220">
        <v>125.3</v>
      </c>
      <c r="I430" s="221"/>
      <c r="J430" s="222">
        <f>ROUND(I430*H430,2)</f>
        <v>0</v>
      </c>
      <c r="K430" s="218" t="s">
        <v>211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212</v>
      </c>
      <c r="AT430" s="227" t="s">
        <v>207</v>
      </c>
      <c r="AU430" s="227" t="s">
        <v>80</v>
      </c>
      <c r="AY430" s="20" t="s">
        <v>205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212</v>
      </c>
      <c r="BM430" s="227" t="s">
        <v>13319</v>
      </c>
    </row>
    <row r="431" s="2" customFormat="1">
      <c r="A431" s="41"/>
      <c r="B431" s="42"/>
      <c r="C431" s="43"/>
      <c r="D431" s="229" t="s">
        <v>214</v>
      </c>
      <c r="E431" s="43"/>
      <c r="F431" s="230" t="s">
        <v>13320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214</v>
      </c>
      <c r="AU431" s="20" t="s">
        <v>80</v>
      </c>
    </row>
    <row r="432" s="14" customFormat="1">
      <c r="A432" s="14"/>
      <c r="B432" s="245"/>
      <c r="C432" s="246"/>
      <c r="D432" s="236" t="s">
        <v>216</v>
      </c>
      <c r="E432" s="247" t="s">
        <v>19</v>
      </c>
      <c r="F432" s="248" t="s">
        <v>13321</v>
      </c>
      <c r="G432" s="246"/>
      <c r="H432" s="249">
        <v>125.3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216</v>
      </c>
      <c r="AU432" s="255" t="s">
        <v>80</v>
      </c>
      <c r="AV432" s="14" t="s">
        <v>80</v>
      </c>
      <c r="AW432" s="14" t="s">
        <v>218</v>
      </c>
      <c r="AX432" s="14" t="s">
        <v>71</v>
      </c>
      <c r="AY432" s="255" t="s">
        <v>205</v>
      </c>
    </row>
    <row r="433" s="2" customFormat="1" ht="24.15" customHeight="1">
      <c r="A433" s="41"/>
      <c r="B433" s="42"/>
      <c r="C433" s="216" t="s">
        <v>1093</v>
      </c>
      <c r="D433" s="216" t="s">
        <v>207</v>
      </c>
      <c r="E433" s="217" t="s">
        <v>13322</v>
      </c>
      <c r="F433" s="218" t="s">
        <v>13323</v>
      </c>
      <c r="G433" s="219" t="s">
        <v>13324</v>
      </c>
      <c r="H433" s="220">
        <v>9</v>
      </c>
      <c r="I433" s="221"/>
      <c r="J433" s="222">
        <f>ROUND(I433*H433,2)</f>
        <v>0</v>
      </c>
      <c r="K433" s="218" t="s">
        <v>211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0.00010000000000000001</v>
      </c>
      <c r="R433" s="225">
        <f>Q433*H433</f>
        <v>0.00090000000000000008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212</v>
      </c>
      <c r="AT433" s="227" t="s">
        <v>207</v>
      </c>
      <c r="AU433" s="227" t="s">
        <v>80</v>
      </c>
      <c r="AY433" s="20" t="s">
        <v>205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212</v>
      </c>
      <c r="BM433" s="227" t="s">
        <v>13325</v>
      </c>
    </row>
    <row r="434" s="2" customFormat="1">
      <c r="A434" s="41"/>
      <c r="B434" s="42"/>
      <c r="C434" s="43"/>
      <c r="D434" s="229" t="s">
        <v>214</v>
      </c>
      <c r="E434" s="43"/>
      <c r="F434" s="230" t="s">
        <v>13326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214</v>
      </c>
      <c r="AU434" s="20" t="s">
        <v>80</v>
      </c>
    </row>
    <row r="435" s="14" customFormat="1">
      <c r="A435" s="14"/>
      <c r="B435" s="245"/>
      <c r="C435" s="246"/>
      <c r="D435" s="236" t="s">
        <v>216</v>
      </c>
      <c r="E435" s="247" t="s">
        <v>19</v>
      </c>
      <c r="F435" s="248" t="s">
        <v>13327</v>
      </c>
      <c r="G435" s="246"/>
      <c r="H435" s="249">
        <v>4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216</v>
      </c>
      <c r="AU435" s="255" t="s">
        <v>80</v>
      </c>
      <c r="AV435" s="14" t="s">
        <v>80</v>
      </c>
      <c r="AW435" s="14" t="s">
        <v>218</v>
      </c>
      <c r="AX435" s="14" t="s">
        <v>71</v>
      </c>
      <c r="AY435" s="255" t="s">
        <v>205</v>
      </c>
    </row>
    <row r="436" s="14" customFormat="1">
      <c r="A436" s="14"/>
      <c r="B436" s="245"/>
      <c r="C436" s="246"/>
      <c r="D436" s="236" t="s">
        <v>216</v>
      </c>
      <c r="E436" s="247" t="s">
        <v>19</v>
      </c>
      <c r="F436" s="248" t="s">
        <v>13328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216</v>
      </c>
      <c r="AU436" s="255" t="s">
        <v>80</v>
      </c>
      <c r="AV436" s="14" t="s">
        <v>80</v>
      </c>
      <c r="AW436" s="14" t="s">
        <v>218</v>
      </c>
      <c r="AX436" s="14" t="s">
        <v>71</v>
      </c>
      <c r="AY436" s="255" t="s">
        <v>205</v>
      </c>
    </row>
    <row r="437" s="14" customFormat="1">
      <c r="A437" s="14"/>
      <c r="B437" s="245"/>
      <c r="C437" s="246"/>
      <c r="D437" s="236" t="s">
        <v>216</v>
      </c>
      <c r="E437" s="247" t="s">
        <v>19</v>
      </c>
      <c r="F437" s="248" t="s">
        <v>13329</v>
      </c>
      <c r="G437" s="246"/>
      <c r="H437" s="249">
        <v>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216</v>
      </c>
      <c r="AU437" s="255" t="s">
        <v>80</v>
      </c>
      <c r="AV437" s="14" t="s">
        <v>80</v>
      </c>
      <c r="AW437" s="14" t="s">
        <v>218</v>
      </c>
      <c r="AX437" s="14" t="s">
        <v>71</v>
      </c>
      <c r="AY437" s="255" t="s">
        <v>205</v>
      </c>
    </row>
    <row r="438" s="2" customFormat="1" ht="24.15" customHeight="1">
      <c r="A438" s="41"/>
      <c r="B438" s="42"/>
      <c r="C438" s="216" t="s">
        <v>1099</v>
      </c>
      <c r="D438" s="216" t="s">
        <v>207</v>
      </c>
      <c r="E438" s="217" t="s">
        <v>13330</v>
      </c>
      <c r="F438" s="218" t="s">
        <v>13331</v>
      </c>
      <c r="G438" s="219" t="s">
        <v>13324</v>
      </c>
      <c r="H438" s="220">
        <v>4</v>
      </c>
      <c r="I438" s="221"/>
      <c r="J438" s="222">
        <f>ROUND(I438*H438,2)</f>
        <v>0</v>
      </c>
      <c r="K438" s="218" t="s">
        <v>211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0.00018000000000000001</v>
      </c>
      <c r="R438" s="225">
        <f>Q438*H438</f>
        <v>0.00072000000000000005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212</v>
      </c>
      <c r="AT438" s="227" t="s">
        <v>207</v>
      </c>
      <c r="AU438" s="227" t="s">
        <v>80</v>
      </c>
      <c r="AY438" s="20" t="s">
        <v>205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212</v>
      </c>
      <c r="BM438" s="227" t="s">
        <v>13332</v>
      </c>
    </row>
    <row r="439" s="2" customFormat="1">
      <c r="A439" s="41"/>
      <c r="B439" s="42"/>
      <c r="C439" s="43"/>
      <c r="D439" s="229" t="s">
        <v>214</v>
      </c>
      <c r="E439" s="43"/>
      <c r="F439" s="230" t="s">
        <v>13333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214</v>
      </c>
      <c r="AU439" s="20" t="s">
        <v>80</v>
      </c>
    </row>
    <row r="440" s="14" customFormat="1">
      <c r="A440" s="14"/>
      <c r="B440" s="245"/>
      <c r="C440" s="246"/>
      <c r="D440" s="236" t="s">
        <v>216</v>
      </c>
      <c r="E440" s="247" t="s">
        <v>19</v>
      </c>
      <c r="F440" s="248" t="s">
        <v>13328</v>
      </c>
      <c r="G440" s="246"/>
      <c r="H440" s="249">
        <v>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216</v>
      </c>
      <c r="AU440" s="255" t="s">
        <v>80</v>
      </c>
      <c r="AV440" s="14" t="s">
        <v>80</v>
      </c>
      <c r="AW440" s="14" t="s">
        <v>218</v>
      </c>
      <c r="AX440" s="14" t="s">
        <v>71</v>
      </c>
      <c r="AY440" s="255" t="s">
        <v>205</v>
      </c>
    </row>
    <row r="441" s="14" customFormat="1">
      <c r="A441" s="14"/>
      <c r="B441" s="245"/>
      <c r="C441" s="246"/>
      <c r="D441" s="236" t="s">
        <v>216</v>
      </c>
      <c r="E441" s="247" t="s">
        <v>19</v>
      </c>
      <c r="F441" s="248" t="s">
        <v>13334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216</v>
      </c>
      <c r="AU441" s="255" t="s">
        <v>80</v>
      </c>
      <c r="AV441" s="14" t="s">
        <v>80</v>
      </c>
      <c r="AW441" s="14" t="s">
        <v>218</v>
      </c>
      <c r="AX441" s="14" t="s">
        <v>71</v>
      </c>
      <c r="AY441" s="255" t="s">
        <v>205</v>
      </c>
    </row>
    <row r="442" s="14" customFormat="1">
      <c r="A442" s="14"/>
      <c r="B442" s="245"/>
      <c r="C442" s="246"/>
      <c r="D442" s="236" t="s">
        <v>216</v>
      </c>
      <c r="E442" s="247" t="s">
        <v>19</v>
      </c>
      <c r="F442" s="248" t="s">
        <v>13335</v>
      </c>
      <c r="G442" s="246"/>
      <c r="H442" s="249">
        <v>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216</v>
      </c>
      <c r="AU442" s="255" t="s">
        <v>80</v>
      </c>
      <c r="AV442" s="14" t="s">
        <v>80</v>
      </c>
      <c r="AW442" s="14" t="s">
        <v>218</v>
      </c>
      <c r="AX442" s="14" t="s">
        <v>71</v>
      </c>
      <c r="AY442" s="255" t="s">
        <v>205</v>
      </c>
    </row>
    <row r="443" s="2" customFormat="1" ht="24.15" customHeight="1">
      <c r="A443" s="41"/>
      <c r="B443" s="42"/>
      <c r="C443" s="216" t="s">
        <v>1108</v>
      </c>
      <c r="D443" s="216" t="s">
        <v>207</v>
      </c>
      <c r="E443" s="217" t="s">
        <v>13336</v>
      </c>
      <c r="F443" s="218" t="s">
        <v>13337</v>
      </c>
      <c r="G443" s="219" t="s">
        <v>13324</v>
      </c>
      <c r="H443" s="220">
        <v>3</v>
      </c>
      <c r="I443" s="221"/>
      <c r="J443" s="222">
        <f>ROUND(I443*H443,2)</f>
        <v>0</v>
      </c>
      <c r="K443" s="218" t="s">
        <v>211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0.00031</v>
      </c>
      <c r="R443" s="225">
        <f>Q443*H443</f>
        <v>0.00093000000000000005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212</v>
      </c>
      <c r="AT443" s="227" t="s">
        <v>207</v>
      </c>
      <c r="AU443" s="227" t="s">
        <v>80</v>
      </c>
      <c r="AY443" s="20" t="s">
        <v>205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212</v>
      </c>
      <c r="BM443" s="227" t="s">
        <v>13338</v>
      </c>
    </row>
    <row r="444" s="2" customFormat="1">
      <c r="A444" s="41"/>
      <c r="B444" s="42"/>
      <c r="C444" s="43"/>
      <c r="D444" s="229" t="s">
        <v>214</v>
      </c>
      <c r="E444" s="43"/>
      <c r="F444" s="230" t="s">
        <v>13339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214</v>
      </c>
      <c r="AU444" s="20" t="s">
        <v>80</v>
      </c>
    </row>
    <row r="445" s="14" customFormat="1">
      <c r="A445" s="14"/>
      <c r="B445" s="245"/>
      <c r="C445" s="246"/>
      <c r="D445" s="236" t="s">
        <v>216</v>
      </c>
      <c r="E445" s="247" t="s">
        <v>19</v>
      </c>
      <c r="F445" s="248" t="s">
        <v>13340</v>
      </c>
      <c r="G445" s="246"/>
      <c r="H445" s="249">
        <v>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216</v>
      </c>
      <c r="AU445" s="255" t="s">
        <v>80</v>
      </c>
      <c r="AV445" s="14" t="s">
        <v>80</v>
      </c>
      <c r="AW445" s="14" t="s">
        <v>218</v>
      </c>
      <c r="AX445" s="14" t="s">
        <v>71</v>
      </c>
      <c r="AY445" s="255" t="s">
        <v>205</v>
      </c>
    </row>
    <row r="446" s="2" customFormat="1" ht="24.15" customHeight="1">
      <c r="A446" s="41"/>
      <c r="B446" s="42"/>
      <c r="C446" s="216" t="s">
        <v>1118</v>
      </c>
      <c r="D446" s="216" t="s">
        <v>207</v>
      </c>
      <c r="E446" s="217" t="s">
        <v>13341</v>
      </c>
      <c r="F446" s="218" t="s">
        <v>13342</v>
      </c>
      <c r="G446" s="219" t="s">
        <v>448</v>
      </c>
      <c r="H446" s="220">
        <v>3</v>
      </c>
      <c r="I446" s="221"/>
      <c r="J446" s="222">
        <f>ROUND(I446*H446,2)</f>
        <v>0</v>
      </c>
      <c r="K446" s="218" t="s">
        <v>211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0.41948000000000002</v>
      </c>
      <c r="R446" s="225">
        <f>Q446*H446</f>
        <v>1.25844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212</v>
      </c>
      <c r="AT446" s="227" t="s">
        <v>207</v>
      </c>
      <c r="AU446" s="227" t="s">
        <v>80</v>
      </c>
      <c r="AY446" s="20" t="s">
        <v>205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212</v>
      </c>
      <c r="BM446" s="227" t="s">
        <v>13343</v>
      </c>
    </row>
    <row r="447" s="2" customFormat="1">
      <c r="A447" s="41"/>
      <c r="B447" s="42"/>
      <c r="C447" s="43"/>
      <c r="D447" s="229" t="s">
        <v>214</v>
      </c>
      <c r="E447" s="43"/>
      <c r="F447" s="230" t="s">
        <v>13344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214</v>
      </c>
      <c r="AU447" s="20" t="s">
        <v>80</v>
      </c>
    </row>
    <row r="448" s="14" customFormat="1">
      <c r="A448" s="14"/>
      <c r="B448" s="245"/>
      <c r="C448" s="246"/>
      <c r="D448" s="236" t="s">
        <v>216</v>
      </c>
      <c r="E448" s="247" t="s">
        <v>19</v>
      </c>
      <c r="F448" s="248" t="s">
        <v>13308</v>
      </c>
      <c r="G448" s="246"/>
      <c r="H448" s="249">
        <v>3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216</v>
      </c>
      <c r="AU448" s="255" t="s">
        <v>80</v>
      </c>
      <c r="AV448" s="14" t="s">
        <v>80</v>
      </c>
      <c r="AW448" s="14" t="s">
        <v>218</v>
      </c>
      <c r="AX448" s="14" t="s">
        <v>71</v>
      </c>
      <c r="AY448" s="255" t="s">
        <v>205</v>
      </c>
    </row>
    <row r="449" s="2" customFormat="1" ht="21.75" customHeight="1">
      <c r="A449" s="41"/>
      <c r="B449" s="42"/>
      <c r="C449" s="278" t="s">
        <v>1123</v>
      </c>
      <c r="D449" s="278" t="s">
        <v>319</v>
      </c>
      <c r="E449" s="279" t="s">
        <v>13345</v>
      </c>
      <c r="F449" s="280" t="s">
        <v>13346</v>
      </c>
      <c r="G449" s="281" t="s">
        <v>448</v>
      </c>
      <c r="H449" s="282">
        <v>3</v>
      </c>
      <c r="I449" s="283"/>
      <c r="J449" s="284">
        <f>ROUND(I449*H449,2)</f>
        <v>0</v>
      </c>
      <c r="K449" s="280" t="s">
        <v>211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1.8700000000000001</v>
      </c>
      <c r="R449" s="225">
        <f>Q449*H449</f>
        <v>5.6100000000000003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276</v>
      </c>
      <c r="AT449" s="227" t="s">
        <v>319</v>
      </c>
      <c r="AU449" s="227" t="s">
        <v>80</v>
      </c>
      <c r="AY449" s="20" t="s">
        <v>205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212</v>
      </c>
      <c r="BM449" s="227" t="s">
        <v>13347</v>
      </c>
    </row>
    <row r="450" s="2" customFormat="1" ht="24.15" customHeight="1">
      <c r="A450" s="41"/>
      <c r="B450" s="42"/>
      <c r="C450" s="216" t="s">
        <v>1130</v>
      </c>
      <c r="D450" s="216" t="s">
        <v>207</v>
      </c>
      <c r="E450" s="217" t="s">
        <v>13348</v>
      </c>
      <c r="F450" s="218" t="s">
        <v>13349</v>
      </c>
      <c r="G450" s="219" t="s">
        <v>448</v>
      </c>
      <c r="H450" s="220">
        <v>2</v>
      </c>
      <c r="I450" s="221"/>
      <c r="J450" s="222">
        <f>ROUND(I450*H450,2)</f>
        <v>0</v>
      </c>
      <c r="K450" s="218" t="s">
        <v>211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0.0098899999999999995</v>
      </c>
      <c r="R450" s="225">
        <f>Q450*H450</f>
        <v>0.019779999999999999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212</v>
      </c>
      <c r="AT450" s="227" t="s">
        <v>207</v>
      </c>
      <c r="AU450" s="227" t="s">
        <v>80</v>
      </c>
      <c r="AY450" s="20" t="s">
        <v>205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212</v>
      </c>
      <c r="BM450" s="227" t="s">
        <v>13350</v>
      </c>
    </row>
    <row r="451" s="2" customFormat="1">
      <c r="A451" s="41"/>
      <c r="B451" s="42"/>
      <c r="C451" s="43"/>
      <c r="D451" s="229" t="s">
        <v>214</v>
      </c>
      <c r="E451" s="43"/>
      <c r="F451" s="230" t="s">
        <v>13351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214</v>
      </c>
      <c r="AU451" s="20" t="s">
        <v>80</v>
      </c>
    </row>
    <row r="452" s="14" customFormat="1">
      <c r="A452" s="14"/>
      <c r="B452" s="245"/>
      <c r="C452" s="246"/>
      <c r="D452" s="236" t="s">
        <v>216</v>
      </c>
      <c r="E452" s="247" t="s">
        <v>19</v>
      </c>
      <c r="F452" s="248" t="s">
        <v>13352</v>
      </c>
      <c r="G452" s="246"/>
      <c r="H452" s="249">
        <v>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216</v>
      </c>
      <c r="AU452" s="255" t="s">
        <v>80</v>
      </c>
      <c r="AV452" s="14" t="s">
        <v>80</v>
      </c>
      <c r="AW452" s="14" t="s">
        <v>218</v>
      </c>
      <c r="AX452" s="14" t="s">
        <v>71</v>
      </c>
      <c r="AY452" s="255" t="s">
        <v>205</v>
      </c>
    </row>
    <row r="453" s="2" customFormat="1" ht="16.5" customHeight="1">
      <c r="A453" s="41"/>
      <c r="B453" s="42"/>
      <c r="C453" s="278" t="s">
        <v>1135</v>
      </c>
      <c r="D453" s="278" t="s">
        <v>319</v>
      </c>
      <c r="E453" s="279" t="s">
        <v>13353</v>
      </c>
      <c r="F453" s="280" t="s">
        <v>13354</v>
      </c>
      <c r="G453" s="281" t="s">
        <v>448</v>
      </c>
      <c r="H453" s="282">
        <v>2</v>
      </c>
      <c r="I453" s="283"/>
      <c r="J453" s="284">
        <f>ROUND(I453*H453,2)</f>
        <v>0</v>
      </c>
      <c r="K453" s="280" t="s">
        <v>211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0.36199999999999999</v>
      </c>
      <c r="R453" s="225">
        <f>Q453*H453</f>
        <v>0.72399999999999998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276</v>
      </c>
      <c r="AT453" s="227" t="s">
        <v>319</v>
      </c>
      <c r="AU453" s="227" t="s">
        <v>80</v>
      </c>
      <c r="AY453" s="20" t="s">
        <v>205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212</v>
      </c>
      <c r="BM453" s="227" t="s">
        <v>13355</v>
      </c>
    </row>
    <row r="454" s="2" customFormat="1" ht="24.15" customHeight="1">
      <c r="A454" s="41"/>
      <c r="B454" s="42"/>
      <c r="C454" s="216" t="s">
        <v>1141</v>
      </c>
      <c r="D454" s="216" t="s">
        <v>207</v>
      </c>
      <c r="E454" s="217" t="s">
        <v>13356</v>
      </c>
      <c r="F454" s="218" t="s">
        <v>13357</v>
      </c>
      <c r="G454" s="219" t="s">
        <v>448</v>
      </c>
      <c r="H454" s="220">
        <v>3</v>
      </c>
      <c r="I454" s="221"/>
      <c r="J454" s="222">
        <f>ROUND(I454*H454,2)</f>
        <v>0</v>
      </c>
      <c r="K454" s="218" t="s">
        <v>211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0.0098899999999999995</v>
      </c>
      <c r="R454" s="225">
        <f>Q454*H454</f>
        <v>0.029669999999999998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212</v>
      </c>
      <c r="AT454" s="227" t="s">
        <v>207</v>
      </c>
      <c r="AU454" s="227" t="s">
        <v>80</v>
      </c>
      <c r="AY454" s="20" t="s">
        <v>205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212</v>
      </c>
      <c r="BM454" s="227" t="s">
        <v>13358</v>
      </c>
    </row>
    <row r="455" s="2" customFormat="1">
      <c r="A455" s="41"/>
      <c r="B455" s="42"/>
      <c r="C455" s="43"/>
      <c r="D455" s="229" t="s">
        <v>214</v>
      </c>
      <c r="E455" s="43"/>
      <c r="F455" s="230" t="s">
        <v>13359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214</v>
      </c>
      <c r="AU455" s="20" t="s">
        <v>80</v>
      </c>
    </row>
    <row r="456" s="14" customFormat="1">
      <c r="A456" s="14"/>
      <c r="B456" s="245"/>
      <c r="C456" s="246"/>
      <c r="D456" s="236" t="s">
        <v>216</v>
      </c>
      <c r="E456" s="247" t="s">
        <v>19</v>
      </c>
      <c r="F456" s="248" t="s">
        <v>13308</v>
      </c>
      <c r="G456" s="246"/>
      <c r="H456" s="249">
        <v>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216</v>
      </c>
      <c r="AU456" s="255" t="s">
        <v>80</v>
      </c>
      <c r="AV456" s="14" t="s">
        <v>80</v>
      </c>
      <c r="AW456" s="14" t="s">
        <v>218</v>
      </c>
      <c r="AX456" s="14" t="s">
        <v>71</v>
      </c>
      <c r="AY456" s="255" t="s">
        <v>205</v>
      </c>
    </row>
    <row r="457" s="2" customFormat="1" ht="24.15" customHeight="1">
      <c r="A457" s="41"/>
      <c r="B457" s="42"/>
      <c r="C457" s="278" t="s">
        <v>1149</v>
      </c>
      <c r="D457" s="278" t="s">
        <v>319</v>
      </c>
      <c r="E457" s="279" t="s">
        <v>13360</v>
      </c>
      <c r="F457" s="280" t="s">
        <v>13361</v>
      </c>
      <c r="G457" s="281" t="s">
        <v>448</v>
      </c>
      <c r="H457" s="282">
        <v>3</v>
      </c>
      <c r="I457" s="283"/>
      <c r="J457" s="284">
        <f>ROUND(I457*H457,2)</f>
        <v>0</v>
      </c>
      <c r="K457" s="280" t="s">
        <v>211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0.73999999999999999</v>
      </c>
      <c r="R457" s="225">
        <f>Q457*H457</f>
        <v>2.2199999999999998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276</v>
      </c>
      <c r="AT457" s="227" t="s">
        <v>319</v>
      </c>
      <c r="AU457" s="227" t="s">
        <v>80</v>
      </c>
      <c r="AY457" s="20" t="s">
        <v>205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212</v>
      </c>
      <c r="BM457" s="227" t="s">
        <v>13362</v>
      </c>
    </row>
    <row r="458" s="2" customFormat="1" ht="24.15" customHeight="1">
      <c r="A458" s="41"/>
      <c r="B458" s="42"/>
      <c r="C458" s="216" t="s">
        <v>1154</v>
      </c>
      <c r="D458" s="216" t="s">
        <v>207</v>
      </c>
      <c r="E458" s="217" t="s">
        <v>13363</v>
      </c>
      <c r="F458" s="218" t="s">
        <v>13364</v>
      </c>
      <c r="G458" s="219" t="s">
        <v>448</v>
      </c>
      <c r="H458" s="220">
        <v>3</v>
      </c>
      <c r="I458" s="221"/>
      <c r="J458" s="222">
        <f>ROUND(I458*H458,2)</f>
        <v>0</v>
      </c>
      <c r="K458" s="218" t="s">
        <v>211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0.01218</v>
      </c>
      <c r="R458" s="225">
        <f>Q458*H458</f>
        <v>0.036540000000000003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212</v>
      </c>
      <c r="AT458" s="227" t="s">
        <v>207</v>
      </c>
      <c r="AU458" s="227" t="s">
        <v>80</v>
      </c>
      <c r="AY458" s="20" t="s">
        <v>205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212</v>
      </c>
      <c r="BM458" s="227" t="s">
        <v>13365</v>
      </c>
    </row>
    <row r="459" s="2" customFormat="1">
      <c r="A459" s="41"/>
      <c r="B459" s="42"/>
      <c r="C459" s="43"/>
      <c r="D459" s="229" t="s">
        <v>214</v>
      </c>
      <c r="E459" s="43"/>
      <c r="F459" s="230" t="s">
        <v>13366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214</v>
      </c>
      <c r="AU459" s="20" t="s">
        <v>80</v>
      </c>
    </row>
    <row r="460" s="2" customFormat="1" ht="24.15" customHeight="1">
      <c r="A460" s="41"/>
      <c r="B460" s="42"/>
      <c r="C460" s="278" t="s">
        <v>1160</v>
      </c>
      <c r="D460" s="278" t="s">
        <v>319</v>
      </c>
      <c r="E460" s="279" t="s">
        <v>13367</v>
      </c>
      <c r="F460" s="280" t="s">
        <v>13368</v>
      </c>
      <c r="G460" s="281" t="s">
        <v>448</v>
      </c>
      <c r="H460" s="282">
        <v>1</v>
      </c>
      <c r="I460" s="283"/>
      <c r="J460" s="284">
        <f>ROUND(I460*H460,2)</f>
        <v>0</v>
      </c>
      <c r="K460" s="280" t="s">
        <v>211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0.40000000000000002</v>
      </c>
      <c r="R460" s="225">
        <f>Q460*H460</f>
        <v>0.40000000000000002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276</v>
      </c>
      <c r="AT460" s="227" t="s">
        <v>319</v>
      </c>
      <c r="AU460" s="227" t="s">
        <v>80</v>
      </c>
      <c r="AY460" s="20" t="s">
        <v>205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212</v>
      </c>
      <c r="BM460" s="227" t="s">
        <v>13369</v>
      </c>
    </row>
    <row r="461" s="14" customFormat="1">
      <c r="A461" s="14"/>
      <c r="B461" s="245"/>
      <c r="C461" s="246"/>
      <c r="D461" s="236" t="s">
        <v>216</v>
      </c>
      <c r="E461" s="247" t="s">
        <v>19</v>
      </c>
      <c r="F461" s="248" t="s">
        <v>13370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216</v>
      </c>
      <c r="AU461" s="255" t="s">
        <v>80</v>
      </c>
      <c r="AV461" s="14" t="s">
        <v>80</v>
      </c>
      <c r="AW461" s="14" t="s">
        <v>218</v>
      </c>
      <c r="AX461" s="14" t="s">
        <v>78</v>
      </c>
      <c r="AY461" s="255" t="s">
        <v>205</v>
      </c>
    </row>
    <row r="462" s="2" customFormat="1" ht="24.15" customHeight="1">
      <c r="A462" s="41"/>
      <c r="B462" s="42"/>
      <c r="C462" s="278" t="s">
        <v>1166</v>
      </c>
      <c r="D462" s="278" t="s">
        <v>319</v>
      </c>
      <c r="E462" s="279" t="s">
        <v>13371</v>
      </c>
      <c r="F462" s="280" t="s">
        <v>13372</v>
      </c>
      <c r="G462" s="281" t="s">
        <v>448</v>
      </c>
      <c r="H462" s="282">
        <v>7</v>
      </c>
      <c r="I462" s="283"/>
      <c r="J462" s="284">
        <f>ROUND(I462*H462,2)</f>
        <v>0</v>
      </c>
      <c r="K462" s="280" t="s">
        <v>211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0.002</v>
      </c>
      <c r="R462" s="225">
        <f>Q462*H462</f>
        <v>0.014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276</v>
      </c>
      <c r="AT462" s="227" t="s">
        <v>319</v>
      </c>
      <c r="AU462" s="227" t="s">
        <v>80</v>
      </c>
      <c r="AY462" s="20" t="s">
        <v>205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212</v>
      </c>
      <c r="BM462" s="227" t="s">
        <v>13373</v>
      </c>
    </row>
    <row r="463" s="2" customFormat="1" ht="24.15" customHeight="1">
      <c r="A463" s="41"/>
      <c r="B463" s="42"/>
      <c r="C463" s="278" t="s">
        <v>1173</v>
      </c>
      <c r="D463" s="278" t="s">
        <v>319</v>
      </c>
      <c r="E463" s="279" t="s">
        <v>13374</v>
      </c>
      <c r="F463" s="280" t="s">
        <v>13375</v>
      </c>
      <c r="G463" s="281" t="s">
        <v>448</v>
      </c>
      <c r="H463" s="282">
        <v>2</v>
      </c>
      <c r="I463" s="283"/>
      <c r="J463" s="284">
        <f>ROUND(I463*H463,2)</f>
        <v>0</v>
      </c>
      <c r="K463" s="280" t="s">
        <v>211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0.48299999999999998</v>
      </c>
      <c r="R463" s="225">
        <f>Q463*H463</f>
        <v>0.96599999999999997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276</v>
      </c>
      <c r="AT463" s="227" t="s">
        <v>319</v>
      </c>
      <c r="AU463" s="227" t="s">
        <v>80</v>
      </c>
      <c r="AY463" s="20" t="s">
        <v>205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212</v>
      </c>
      <c r="BM463" s="227" t="s">
        <v>13376</v>
      </c>
    </row>
    <row r="464" s="14" customFormat="1">
      <c r="A464" s="14"/>
      <c r="B464" s="245"/>
      <c r="C464" s="246"/>
      <c r="D464" s="236" t="s">
        <v>216</v>
      </c>
      <c r="E464" s="247" t="s">
        <v>19</v>
      </c>
      <c r="F464" s="248" t="s">
        <v>13377</v>
      </c>
      <c r="G464" s="246"/>
      <c r="H464" s="249">
        <v>2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216</v>
      </c>
      <c r="AU464" s="255" t="s">
        <v>80</v>
      </c>
      <c r="AV464" s="14" t="s">
        <v>80</v>
      </c>
      <c r="AW464" s="14" t="s">
        <v>218</v>
      </c>
      <c r="AX464" s="14" t="s">
        <v>71</v>
      </c>
      <c r="AY464" s="255" t="s">
        <v>205</v>
      </c>
    </row>
    <row r="465" s="2" customFormat="1" ht="24.15" customHeight="1">
      <c r="A465" s="41"/>
      <c r="B465" s="42"/>
      <c r="C465" s="278" t="s">
        <v>1193</v>
      </c>
      <c r="D465" s="278" t="s">
        <v>319</v>
      </c>
      <c r="E465" s="279" t="s">
        <v>13378</v>
      </c>
      <c r="F465" s="280" t="s">
        <v>13379</v>
      </c>
      <c r="G465" s="281" t="s">
        <v>448</v>
      </c>
      <c r="H465" s="282">
        <v>1</v>
      </c>
      <c r="I465" s="283"/>
      <c r="J465" s="284">
        <f>ROUND(I465*H465,2)</f>
        <v>0</v>
      </c>
      <c r="K465" s="280" t="s">
        <v>211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0.043999999999999997</v>
      </c>
      <c r="R465" s="225">
        <f>Q465*H465</f>
        <v>0.043999999999999997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276</v>
      </c>
      <c r="AT465" s="227" t="s">
        <v>319</v>
      </c>
      <c r="AU465" s="227" t="s">
        <v>80</v>
      </c>
      <c r="AY465" s="20" t="s">
        <v>205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212</v>
      </c>
      <c r="BM465" s="227" t="s">
        <v>13380</v>
      </c>
    </row>
    <row r="466" s="14" customFormat="1">
      <c r="A466" s="14"/>
      <c r="B466" s="245"/>
      <c r="C466" s="246"/>
      <c r="D466" s="236" t="s">
        <v>216</v>
      </c>
      <c r="E466" s="247" t="s">
        <v>19</v>
      </c>
      <c r="F466" s="248" t="s">
        <v>13381</v>
      </c>
      <c r="G466" s="246"/>
      <c r="H466" s="249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216</v>
      </c>
      <c r="AU466" s="255" t="s">
        <v>80</v>
      </c>
      <c r="AV466" s="14" t="s">
        <v>80</v>
      </c>
      <c r="AW466" s="14" t="s">
        <v>218</v>
      </c>
      <c r="AX466" s="14" t="s">
        <v>71</v>
      </c>
      <c r="AY466" s="255" t="s">
        <v>205</v>
      </c>
    </row>
    <row r="467" s="2" customFormat="1" ht="24.15" customHeight="1">
      <c r="A467" s="41"/>
      <c r="B467" s="42"/>
      <c r="C467" s="278" t="s">
        <v>1199</v>
      </c>
      <c r="D467" s="278" t="s">
        <v>319</v>
      </c>
      <c r="E467" s="279" t="s">
        <v>13382</v>
      </c>
      <c r="F467" s="280" t="s">
        <v>13383</v>
      </c>
      <c r="G467" s="281" t="s">
        <v>448</v>
      </c>
      <c r="H467" s="282">
        <v>1</v>
      </c>
      <c r="I467" s="283"/>
      <c r="J467" s="284">
        <f>ROUND(I467*H467,2)</f>
        <v>0</v>
      </c>
      <c r="K467" s="280" t="s">
        <v>211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0.055</v>
      </c>
      <c r="R467" s="225">
        <f>Q467*H467</f>
        <v>0.055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276</v>
      </c>
      <c r="AT467" s="227" t="s">
        <v>319</v>
      </c>
      <c r="AU467" s="227" t="s">
        <v>80</v>
      </c>
      <c r="AY467" s="20" t="s">
        <v>205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212</v>
      </c>
      <c r="BM467" s="227" t="s">
        <v>13384</v>
      </c>
    </row>
    <row r="468" s="14" customFormat="1">
      <c r="A468" s="14"/>
      <c r="B468" s="245"/>
      <c r="C468" s="246"/>
      <c r="D468" s="236" t="s">
        <v>216</v>
      </c>
      <c r="E468" s="247" t="s">
        <v>19</v>
      </c>
      <c r="F468" s="248" t="s">
        <v>13381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216</v>
      </c>
      <c r="AU468" s="255" t="s">
        <v>80</v>
      </c>
      <c r="AV468" s="14" t="s">
        <v>80</v>
      </c>
      <c r="AW468" s="14" t="s">
        <v>218</v>
      </c>
      <c r="AX468" s="14" t="s">
        <v>71</v>
      </c>
      <c r="AY468" s="255" t="s">
        <v>205</v>
      </c>
    </row>
    <row r="469" s="2" customFormat="1" ht="21.75" customHeight="1">
      <c r="A469" s="41"/>
      <c r="B469" s="42"/>
      <c r="C469" s="278" t="s">
        <v>1213</v>
      </c>
      <c r="D469" s="278" t="s">
        <v>319</v>
      </c>
      <c r="E469" s="279" t="s">
        <v>13385</v>
      </c>
      <c r="F469" s="280" t="s">
        <v>13386</v>
      </c>
      <c r="G469" s="281" t="s">
        <v>448</v>
      </c>
      <c r="H469" s="282">
        <v>2</v>
      </c>
      <c r="I469" s="283"/>
      <c r="J469" s="284">
        <f>ROUND(I469*H469,2)</f>
        <v>0</v>
      </c>
      <c r="K469" s="280" t="s">
        <v>211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0.033000000000000002</v>
      </c>
      <c r="R469" s="225">
        <f>Q469*H469</f>
        <v>0.066000000000000003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276</v>
      </c>
      <c r="AT469" s="227" t="s">
        <v>319</v>
      </c>
      <c r="AU469" s="227" t="s">
        <v>80</v>
      </c>
      <c r="AY469" s="20" t="s">
        <v>205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212</v>
      </c>
      <c r="BM469" s="227" t="s">
        <v>13387</v>
      </c>
    </row>
    <row r="470" s="14" customFormat="1">
      <c r="A470" s="14"/>
      <c r="B470" s="245"/>
      <c r="C470" s="246"/>
      <c r="D470" s="236" t="s">
        <v>216</v>
      </c>
      <c r="E470" s="247" t="s">
        <v>19</v>
      </c>
      <c r="F470" s="248" t="s">
        <v>13388</v>
      </c>
      <c r="G470" s="246"/>
      <c r="H470" s="249">
        <v>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216</v>
      </c>
      <c r="AU470" s="255" t="s">
        <v>80</v>
      </c>
      <c r="AV470" s="14" t="s">
        <v>80</v>
      </c>
      <c r="AW470" s="14" t="s">
        <v>218</v>
      </c>
      <c r="AX470" s="14" t="s">
        <v>71</v>
      </c>
      <c r="AY470" s="255" t="s">
        <v>205</v>
      </c>
    </row>
    <row r="471" s="2" customFormat="1" ht="37.8" customHeight="1">
      <c r="A471" s="41"/>
      <c r="B471" s="42"/>
      <c r="C471" s="216" t="s">
        <v>1219</v>
      </c>
      <c r="D471" s="216" t="s">
        <v>207</v>
      </c>
      <c r="E471" s="217" t="s">
        <v>13389</v>
      </c>
      <c r="F471" s="218" t="s">
        <v>13390</v>
      </c>
      <c r="G471" s="219" t="s">
        <v>448</v>
      </c>
      <c r="H471" s="220">
        <v>2</v>
      </c>
      <c r="I471" s="221"/>
      <c r="J471" s="222">
        <f>ROUND(I471*H471,2)</f>
        <v>0</v>
      </c>
      <c r="K471" s="218" t="s">
        <v>211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0.040000000000000001</v>
      </c>
      <c r="R471" s="225">
        <f>Q471*H471</f>
        <v>0.080000000000000002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212</v>
      </c>
      <c r="AT471" s="227" t="s">
        <v>207</v>
      </c>
      <c r="AU471" s="227" t="s">
        <v>80</v>
      </c>
      <c r="AY471" s="20" t="s">
        <v>205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212</v>
      </c>
      <c r="BM471" s="227" t="s">
        <v>13391</v>
      </c>
    </row>
    <row r="472" s="2" customFormat="1">
      <c r="A472" s="41"/>
      <c r="B472" s="42"/>
      <c r="C472" s="43"/>
      <c r="D472" s="229" t="s">
        <v>214</v>
      </c>
      <c r="E472" s="43"/>
      <c r="F472" s="230" t="s">
        <v>13392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214</v>
      </c>
      <c r="AU472" s="20" t="s">
        <v>80</v>
      </c>
    </row>
    <row r="473" s="14" customFormat="1">
      <c r="A473" s="14"/>
      <c r="B473" s="245"/>
      <c r="C473" s="246"/>
      <c r="D473" s="236" t="s">
        <v>216</v>
      </c>
      <c r="E473" s="247" t="s">
        <v>19</v>
      </c>
      <c r="F473" s="248" t="s">
        <v>13393</v>
      </c>
      <c r="G473" s="246"/>
      <c r="H473" s="249">
        <v>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216</v>
      </c>
      <c r="AU473" s="255" t="s">
        <v>80</v>
      </c>
      <c r="AV473" s="14" t="s">
        <v>80</v>
      </c>
      <c r="AW473" s="14" t="s">
        <v>218</v>
      </c>
      <c r="AX473" s="14" t="s">
        <v>71</v>
      </c>
      <c r="AY473" s="255" t="s">
        <v>205</v>
      </c>
    </row>
    <row r="474" s="2" customFormat="1" ht="37.8" customHeight="1">
      <c r="A474" s="41"/>
      <c r="B474" s="42"/>
      <c r="C474" s="216" t="s">
        <v>1224</v>
      </c>
      <c r="D474" s="216" t="s">
        <v>207</v>
      </c>
      <c r="E474" s="217" t="s">
        <v>13394</v>
      </c>
      <c r="F474" s="218" t="s">
        <v>13395</v>
      </c>
      <c r="G474" s="219" t="s">
        <v>448</v>
      </c>
      <c r="H474" s="220">
        <v>2</v>
      </c>
      <c r="I474" s="221"/>
      <c r="J474" s="222">
        <f>ROUND(I474*H474,2)</f>
        <v>0</v>
      </c>
      <c r="K474" s="218" t="s">
        <v>211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0.0065500000000000003</v>
      </c>
      <c r="R474" s="225">
        <f>Q474*H474</f>
        <v>0.013100000000000001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212</v>
      </c>
      <c r="AT474" s="227" t="s">
        <v>207</v>
      </c>
      <c r="AU474" s="227" t="s">
        <v>80</v>
      </c>
      <c r="AY474" s="20" t="s">
        <v>205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212</v>
      </c>
      <c r="BM474" s="227" t="s">
        <v>13396</v>
      </c>
    </row>
    <row r="475" s="2" customFormat="1">
      <c r="A475" s="41"/>
      <c r="B475" s="42"/>
      <c r="C475" s="43"/>
      <c r="D475" s="229" t="s">
        <v>214</v>
      </c>
      <c r="E475" s="43"/>
      <c r="F475" s="230" t="s">
        <v>13397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214</v>
      </c>
      <c r="AU475" s="20" t="s">
        <v>80</v>
      </c>
    </row>
    <row r="476" s="2" customFormat="1" ht="44.25" customHeight="1">
      <c r="A476" s="41"/>
      <c r="B476" s="42"/>
      <c r="C476" s="216" t="s">
        <v>1230</v>
      </c>
      <c r="D476" s="216" t="s">
        <v>207</v>
      </c>
      <c r="E476" s="217" t="s">
        <v>13398</v>
      </c>
      <c r="F476" s="218" t="s">
        <v>13399</v>
      </c>
      <c r="G476" s="219" t="s">
        <v>448</v>
      </c>
      <c r="H476" s="220">
        <v>2</v>
      </c>
      <c r="I476" s="221"/>
      <c r="J476" s="222">
        <f>ROUND(I476*H476,2)</f>
        <v>0</v>
      </c>
      <c r="K476" s="218" t="s">
        <v>211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0.00362</v>
      </c>
      <c r="R476" s="225">
        <f>Q476*H476</f>
        <v>0.0072399999999999999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212</v>
      </c>
      <c r="AT476" s="227" t="s">
        <v>207</v>
      </c>
      <c r="AU476" s="227" t="s">
        <v>80</v>
      </c>
      <c r="AY476" s="20" t="s">
        <v>205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212</v>
      </c>
      <c r="BM476" s="227" t="s">
        <v>13400</v>
      </c>
    </row>
    <row r="477" s="2" customFormat="1">
      <c r="A477" s="41"/>
      <c r="B477" s="42"/>
      <c r="C477" s="43"/>
      <c r="D477" s="229" t="s">
        <v>214</v>
      </c>
      <c r="E477" s="43"/>
      <c r="F477" s="230" t="s">
        <v>13401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214</v>
      </c>
      <c r="AU477" s="20" t="s">
        <v>80</v>
      </c>
    </row>
    <row r="478" s="2" customFormat="1" ht="44.25" customHeight="1">
      <c r="A478" s="41"/>
      <c r="B478" s="42"/>
      <c r="C478" s="216" t="s">
        <v>1236</v>
      </c>
      <c r="D478" s="216" t="s">
        <v>207</v>
      </c>
      <c r="E478" s="217" t="s">
        <v>13402</v>
      </c>
      <c r="F478" s="218" t="s">
        <v>13403</v>
      </c>
      <c r="G478" s="219" t="s">
        <v>448</v>
      </c>
      <c r="H478" s="220">
        <v>2</v>
      </c>
      <c r="I478" s="221"/>
      <c r="J478" s="222">
        <f>ROUND(I478*H478,2)</f>
        <v>0</v>
      </c>
      <c r="K478" s="218" t="s">
        <v>211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212</v>
      </c>
      <c r="AT478" s="227" t="s">
        <v>207</v>
      </c>
      <c r="AU478" s="227" t="s">
        <v>80</v>
      </c>
      <c r="AY478" s="20" t="s">
        <v>205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212</v>
      </c>
      <c r="BM478" s="227" t="s">
        <v>13404</v>
      </c>
    </row>
    <row r="479" s="2" customFormat="1">
      <c r="A479" s="41"/>
      <c r="B479" s="42"/>
      <c r="C479" s="43"/>
      <c r="D479" s="229" t="s">
        <v>214</v>
      </c>
      <c r="E479" s="43"/>
      <c r="F479" s="230" t="s">
        <v>13405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214</v>
      </c>
      <c r="AU479" s="20" t="s">
        <v>80</v>
      </c>
    </row>
    <row r="480" s="2" customFormat="1" ht="37.8" customHeight="1">
      <c r="A480" s="41"/>
      <c r="B480" s="42"/>
      <c r="C480" s="216" t="s">
        <v>1296</v>
      </c>
      <c r="D480" s="216" t="s">
        <v>207</v>
      </c>
      <c r="E480" s="217" t="s">
        <v>13406</v>
      </c>
      <c r="F480" s="218" t="s">
        <v>13407</v>
      </c>
      <c r="G480" s="219" t="s">
        <v>448</v>
      </c>
      <c r="H480" s="220">
        <v>2</v>
      </c>
      <c r="I480" s="221"/>
      <c r="J480" s="222">
        <f>ROUND(I480*H480,2)</f>
        <v>0</v>
      </c>
      <c r="K480" s="218" t="s">
        <v>211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0.038379999999999997</v>
      </c>
      <c r="R480" s="225">
        <f>Q480*H480</f>
        <v>0.076759999999999995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212</v>
      </c>
      <c r="AT480" s="227" t="s">
        <v>207</v>
      </c>
      <c r="AU480" s="227" t="s">
        <v>80</v>
      </c>
      <c r="AY480" s="20" t="s">
        <v>205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212</v>
      </c>
      <c r="BM480" s="227" t="s">
        <v>13408</v>
      </c>
    </row>
    <row r="481" s="2" customFormat="1">
      <c r="A481" s="41"/>
      <c r="B481" s="42"/>
      <c r="C481" s="43"/>
      <c r="D481" s="229" t="s">
        <v>214</v>
      </c>
      <c r="E481" s="43"/>
      <c r="F481" s="230" t="s">
        <v>13409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214</v>
      </c>
      <c r="AU481" s="20" t="s">
        <v>80</v>
      </c>
    </row>
    <row r="482" s="14" customFormat="1">
      <c r="A482" s="14"/>
      <c r="B482" s="245"/>
      <c r="C482" s="246"/>
      <c r="D482" s="236" t="s">
        <v>216</v>
      </c>
      <c r="E482" s="247" t="s">
        <v>19</v>
      </c>
      <c r="F482" s="248" t="s">
        <v>13410</v>
      </c>
      <c r="G482" s="246"/>
      <c r="H482" s="249">
        <v>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216</v>
      </c>
      <c r="AU482" s="255" t="s">
        <v>80</v>
      </c>
      <c r="AV482" s="14" t="s">
        <v>80</v>
      </c>
      <c r="AW482" s="14" t="s">
        <v>218</v>
      </c>
      <c r="AX482" s="14" t="s">
        <v>71</v>
      </c>
      <c r="AY482" s="255" t="s">
        <v>205</v>
      </c>
    </row>
    <row r="483" s="2" customFormat="1" ht="16.5" customHeight="1">
      <c r="A483" s="41"/>
      <c r="B483" s="42"/>
      <c r="C483" s="278" t="s">
        <v>1308</v>
      </c>
      <c r="D483" s="278" t="s">
        <v>319</v>
      </c>
      <c r="E483" s="279" t="s">
        <v>13411</v>
      </c>
      <c r="F483" s="280" t="s">
        <v>13412</v>
      </c>
      <c r="G483" s="281" t="s">
        <v>448</v>
      </c>
      <c r="H483" s="282">
        <v>2</v>
      </c>
      <c r="I483" s="283"/>
      <c r="J483" s="284">
        <f>ROUND(I483*H483,2)</f>
        <v>0</v>
      </c>
      <c r="K483" s="280" t="s">
        <v>211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0.0064999999999999997</v>
      </c>
      <c r="R483" s="225">
        <f>Q483*H483</f>
        <v>0.012999999999999999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276</v>
      </c>
      <c r="AT483" s="227" t="s">
        <v>319</v>
      </c>
      <c r="AU483" s="227" t="s">
        <v>80</v>
      </c>
      <c r="AY483" s="20" t="s">
        <v>205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212</v>
      </c>
      <c r="BM483" s="227" t="s">
        <v>13413</v>
      </c>
    </row>
    <row r="484" s="2" customFormat="1" ht="37.8" customHeight="1">
      <c r="A484" s="41"/>
      <c r="B484" s="42"/>
      <c r="C484" s="216" t="s">
        <v>1315</v>
      </c>
      <c r="D484" s="216" t="s">
        <v>207</v>
      </c>
      <c r="E484" s="217" t="s">
        <v>13414</v>
      </c>
      <c r="F484" s="218" t="s">
        <v>13415</v>
      </c>
      <c r="G484" s="219" t="s">
        <v>448</v>
      </c>
      <c r="H484" s="220">
        <v>1</v>
      </c>
      <c r="I484" s="221"/>
      <c r="J484" s="222">
        <f>ROUND(I484*H484,2)</f>
        <v>0</v>
      </c>
      <c r="K484" s="218" t="s">
        <v>211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0.058029999999999998</v>
      </c>
      <c r="R484" s="225">
        <f>Q484*H484</f>
        <v>0.058029999999999998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212</v>
      </c>
      <c r="AT484" s="227" t="s">
        <v>207</v>
      </c>
      <c r="AU484" s="227" t="s">
        <v>80</v>
      </c>
      <c r="AY484" s="20" t="s">
        <v>205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212</v>
      </c>
      <c r="BM484" s="227" t="s">
        <v>13416</v>
      </c>
    </row>
    <row r="485" s="2" customFormat="1">
      <c r="A485" s="41"/>
      <c r="B485" s="42"/>
      <c r="C485" s="43"/>
      <c r="D485" s="229" t="s">
        <v>214</v>
      </c>
      <c r="E485" s="43"/>
      <c r="F485" s="230" t="s">
        <v>13417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214</v>
      </c>
      <c r="AU485" s="20" t="s">
        <v>80</v>
      </c>
    </row>
    <row r="486" s="14" customFormat="1">
      <c r="A486" s="14"/>
      <c r="B486" s="245"/>
      <c r="C486" s="246"/>
      <c r="D486" s="236" t="s">
        <v>216</v>
      </c>
      <c r="E486" s="247" t="s">
        <v>19</v>
      </c>
      <c r="F486" s="248" t="s">
        <v>13418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216</v>
      </c>
      <c r="AU486" s="255" t="s">
        <v>80</v>
      </c>
      <c r="AV486" s="14" t="s">
        <v>80</v>
      </c>
      <c r="AW486" s="14" t="s">
        <v>218</v>
      </c>
      <c r="AX486" s="14" t="s">
        <v>71</v>
      </c>
      <c r="AY486" s="255" t="s">
        <v>205</v>
      </c>
    </row>
    <row r="487" s="2" customFormat="1" ht="44.25" customHeight="1">
      <c r="A487" s="41"/>
      <c r="B487" s="42"/>
      <c r="C487" s="216" t="s">
        <v>1343</v>
      </c>
      <c r="D487" s="216" t="s">
        <v>207</v>
      </c>
      <c r="E487" s="217" t="s">
        <v>13419</v>
      </c>
      <c r="F487" s="218" t="s">
        <v>13420</v>
      </c>
      <c r="G487" s="219" t="s">
        <v>448</v>
      </c>
      <c r="H487" s="220">
        <v>3</v>
      </c>
      <c r="I487" s="221"/>
      <c r="J487" s="222">
        <f>ROUND(I487*H487,2)</f>
        <v>0</v>
      </c>
      <c r="K487" s="218" t="s">
        <v>211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0.068959999999999994</v>
      </c>
      <c r="R487" s="225">
        <f>Q487*H487</f>
        <v>0.20687999999999998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212</v>
      </c>
      <c r="AT487" s="227" t="s">
        <v>207</v>
      </c>
      <c r="AU487" s="227" t="s">
        <v>80</v>
      </c>
      <c r="AY487" s="20" t="s">
        <v>205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212</v>
      </c>
      <c r="BM487" s="227" t="s">
        <v>13421</v>
      </c>
    </row>
    <row r="488" s="2" customFormat="1">
      <c r="A488" s="41"/>
      <c r="B488" s="42"/>
      <c r="C488" s="43"/>
      <c r="D488" s="229" t="s">
        <v>214</v>
      </c>
      <c r="E488" s="43"/>
      <c r="F488" s="230" t="s">
        <v>13422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214</v>
      </c>
      <c r="AU488" s="20" t="s">
        <v>80</v>
      </c>
    </row>
    <row r="489" s="14" customFormat="1">
      <c r="A489" s="14"/>
      <c r="B489" s="245"/>
      <c r="C489" s="246"/>
      <c r="D489" s="236" t="s">
        <v>216</v>
      </c>
      <c r="E489" s="247" t="s">
        <v>19</v>
      </c>
      <c r="F489" s="248" t="s">
        <v>13423</v>
      </c>
      <c r="G489" s="246"/>
      <c r="H489" s="249">
        <v>3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216</v>
      </c>
      <c r="AU489" s="255" t="s">
        <v>80</v>
      </c>
      <c r="AV489" s="14" t="s">
        <v>80</v>
      </c>
      <c r="AW489" s="14" t="s">
        <v>218</v>
      </c>
      <c r="AX489" s="14" t="s">
        <v>71</v>
      </c>
      <c r="AY489" s="255" t="s">
        <v>205</v>
      </c>
    </row>
    <row r="490" s="2" customFormat="1" ht="44.25" customHeight="1">
      <c r="A490" s="41"/>
      <c r="B490" s="42"/>
      <c r="C490" s="216" t="s">
        <v>1355</v>
      </c>
      <c r="D490" s="216" t="s">
        <v>207</v>
      </c>
      <c r="E490" s="217" t="s">
        <v>13424</v>
      </c>
      <c r="F490" s="218" t="s">
        <v>13425</v>
      </c>
      <c r="G490" s="219" t="s">
        <v>448</v>
      </c>
      <c r="H490" s="220">
        <v>4</v>
      </c>
      <c r="I490" s="221"/>
      <c r="J490" s="222">
        <f>ROUND(I490*H490,2)</f>
        <v>0</v>
      </c>
      <c r="K490" s="218" t="s">
        <v>211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0.068769999999999998</v>
      </c>
      <c r="R490" s="225">
        <f>Q490*H490</f>
        <v>0.27507999999999999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212</v>
      </c>
      <c r="AT490" s="227" t="s">
        <v>207</v>
      </c>
      <c r="AU490" s="227" t="s">
        <v>80</v>
      </c>
      <c r="AY490" s="20" t="s">
        <v>205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212</v>
      </c>
      <c r="BM490" s="227" t="s">
        <v>13426</v>
      </c>
    </row>
    <row r="491" s="2" customFormat="1">
      <c r="A491" s="41"/>
      <c r="B491" s="42"/>
      <c r="C491" s="43"/>
      <c r="D491" s="229" t="s">
        <v>214</v>
      </c>
      <c r="E491" s="43"/>
      <c r="F491" s="230" t="s">
        <v>13427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214</v>
      </c>
      <c r="AU491" s="20" t="s">
        <v>80</v>
      </c>
    </row>
    <row r="492" s="13" customFormat="1">
      <c r="A492" s="13"/>
      <c r="B492" s="234"/>
      <c r="C492" s="235"/>
      <c r="D492" s="236" t="s">
        <v>216</v>
      </c>
      <c r="E492" s="237" t="s">
        <v>19</v>
      </c>
      <c r="F492" s="238" t="s">
        <v>13428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216</v>
      </c>
      <c r="AU492" s="244" t="s">
        <v>80</v>
      </c>
      <c r="AV492" s="13" t="s">
        <v>78</v>
      </c>
      <c r="AW492" s="13" t="s">
        <v>218</v>
      </c>
      <c r="AX492" s="13" t="s">
        <v>71</v>
      </c>
      <c r="AY492" s="244" t="s">
        <v>205</v>
      </c>
    </row>
    <row r="493" s="14" customFormat="1">
      <c r="A493" s="14"/>
      <c r="B493" s="245"/>
      <c r="C493" s="246"/>
      <c r="D493" s="236" t="s">
        <v>216</v>
      </c>
      <c r="E493" s="247" t="s">
        <v>19</v>
      </c>
      <c r="F493" s="248" t="s">
        <v>13429</v>
      </c>
      <c r="G493" s="246"/>
      <c r="H493" s="249">
        <v>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216</v>
      </c>
      <c r="AU493" s="255" t="s">
        <v>80</v>
      </c>
      <c r="AV493" s="14" t="s">
        <v>80</v>
      </c>
      <c r="AW493" s="14" t="s">
        <v>218</v>
      </c>
      <c r="AX493" s="14" t="s">
        <v>71</v>
      </c>
      <c r="AY493" s="255" t="s">
        <v>205</v>
      </c>
    </row>
    <row r="494" s="14" customFormat="1">
      <c r="A494" s="14"/>
      <c r="B494" s="245"/>
      <c r="C494" s="246"/>
      <c r="D494" s="236" t="s">
        <v>216</v>
      </c>
      <c r="E494" s="247" t="s">
        <v>19</v>
      </c>
      <c r="F494" s="248" t="s">
        <v>13430</v>
      </c>
      <c r="G494" s="246"/>
      <c r="H494" s="249">
        <v>2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216</v>
      </c>
      <c r="AU494" s="255" t="s">
        <v>80</v>
      </c>
      <c r="AV494" s="14" t="s">
        <v>80</v>
      </c>
      <c r="AW494" s="14" t="s">
        <v>218</v>
      </c>
      <c r="AX494" s="14" t="s">
        <v>71</v>
      </c>
      <c r="AY494" s="255" t="s">
        <v>205</v>
      </c>
    </row>
    <row r="495" s="2" customFormat="1" ht="37.8" customHeight="1">
      <c r="A495" s="41"/>
      <c r="B495" s="42"/>
      <c r="C495" s="216" t="s">
        <v>1361</v>
      </c>
      <c r="D495" s="216" t="s">
        <v>207</v>
      </c>
      <c r="E495" s="217" t="s">
        <v>13431</v>
      </c>
      <c r="F495" s="218" t="s">
        <v>13432</v>
      </c>
      <c r="G495" s="219" t="s">
        <v>448</v>
      </c>
      <c r="H495" s="220">
        <v>1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0.068518599999999999</v>
      </c>
      <c r="R495" s="225">
        <f>Q495*H495</f>
        <v>0.068518599999999999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212</v>
      </c>
      <c r="AT495" s="227" t="s">
        <v>207</v>
      </c>
      <c r="AU495" s="227" t="s">
        <v>80</v>
      </c>
      <c r="AY495" s="20" t="s">
        <v>205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212</v>
      </c>
      <c r="BM495" s="227" t="s">
        <v>13433</v>
      </c>
    </row>
    <row r="496" s="14" customFormat="1">
      <c r="A496" s="14"/>
      <c r="B496" s="245"/>
      <c r="C496" s="246"/>
      <c r="D496" s="236" t="s">
        <v>216</v>
      </c>
      <c r="E496" s="247" t="s">
        <v>19</v>
      </c>
      <c r="F496" s="248" t="s">
        <v>13434</v>
      </c>
      <c r="G496" s="246"/>
      <c r="H496" s="249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216</v>
      </c>
      <c r="AU496" s="255" t="s">
        <v>80</v>
      </c>
      <c r="AV496" s="14" t="s">
        <v>80</v>
      </c>
      <c r="AW496" s="14" t="s">
        <v>218</v>
      </c>
      <c r="AX496" s="14" t="s">
        <v>71</v>
      </c>
      <c r="AY496" s="255" t="s">
        <v>205</v>
      </c>
    </row>
    <row r="497" s="2" customFormat="1" ht="37.8" customHeight="1">
      <c r="A497" s="41"/>
      <c r="B497" s="42"/>
      <c r="C497" s="216" t="s">
        <v>1376</v>
      </c>
      <c r="D497" s="216" t="s">
        <v>207</v>
      </c>
      <c r="E497" s="217" t="s">
        <v>13435</v>
      </c>
      <c r="F497" s="218" t="s">
        <v>13436</v>
      </c>
      <c r="G497" s="219" t="s">
        <v>448</v>
      </c>
      <c r="H497" s="220">
        <v>9</v>
      </c>
      <c r="I497" s="221"/>
      <c r="J497" s="222">
        <f>ROUND(I497*H497,2)</f>
        <v>0</v>
      </c>
      <c r="K497" s="218" t="s">
        <v>211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0.01136</v>
      </c>
      <c r="R497" s="225">
        <f>Q497*H497</f>
        <v>0.10224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212</v>
      </c>
      <c r="AT497" s="227" t="s">
        <v>207</v>
      </c>
      <c r="AU497" s="227" t="s">
        <v>80</v>
      </c>
      <c r="AY497" s="20" t="s">
        <v>205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212</v>
      </c>
      <c r="BM497" s="227" t="s">
        <v>13437</v>
      </c>
    </row>
    <row r="498" s="2" customFormat="1">
      <c r="A498" s="41"/>
      <c r="B498" s="42"/>
      <c r="C498" s="43"/>
      <c r="D498" s="229" t="s">
        <v>214</v>
      </c>
      <c r="E498" s="43"/>
      <c r="F498" s="230" t="s">
        <v>13438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214</v>
      </c>
      <c r="AU498" s="20" t="s">
        <v>80</v>
      </c>
    </row>
    <row r="499" s="14" customFormat="1">
      <c r="A499" s="14"/>
      <c r="B499" s="245"/>
      <c r="C499" s="246"/>
      <c r="D499" s="236" t="s">
        <v>216</v>
      </c>
      <c r="E499" s="247" t="s">
        <v>19</v>
      </c>
      <c r="F499" s="248" t="s">
        <v>13439</v>
      </c>
      <c r="G499" s="246"/>
      <c r="H499" s="249">
        <v>4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216</v>
      </c>
      <c r="AU499" s="255" t="s">
        <v>80</v>
      </c>
      <c r="AV499" s="14" t="s">
        <v>80</v>
      </c>
      <c r="AW499" s="14" t="s">
        <v>218</v>
      </c>
      <c r="AX499" s="14" t="s">
        <v>71</v>
      </c>
      <c r="AY499" s="255" t="s">
        <v>205</v>
      </c>
    </row>
    <row r="500" s="14" customFormat="1">
      <c r="A500" s="14"/>
      <c r="B500" s="245"/>
      <c r="C500" s="246"/>
      <c r="D500" s="236" t="s">
        <v>216</v>
      </c>
      <c r="E500" s="247" t="s">
        <v>19</v>
      </c>
      <c r="F500" s="248" t="s">
        <v>13440</v>
      </c>
      <c r="G500" s="246"/>
      <c r="H500" s="249">
        <v>2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216</v>
      </c>
      <c r="AU500" s="255" t="s">
        <v>80</v>
      </c>
      <c r="AV500" s="14" t="s">
        <v>80</v>
      </c>
      <c r="AW500" s="14" t="s">
        <v>218</v>
      </c>
      <c r="AX500" s="14" t="s">
        <v>71</v>
      </c>
      <c r="AY500" s="255" t="s">
        <v>205</v>
      </c>
    </row>
    <row r="501" s="14" customFormat="1">
      <c r="A501" s="14"/>
      <c r="B501" s="245"/>
      <c r="C501" s="246"/>
      <c r="D501" s="236" t="s">
        <v>216</v>
      </c>
      <c r="E501" s="247" t="s">
        <v>19</v>
      </c>
      <c r="F501" s="248" t="s">
        <v>13441</v>
      </c>
      <c r="G501" s="246"/>
      <c r="H501" s="249">
        <v>3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216</v>
      </c>
      <c r="AU501" s="255" t="s">
        <v>80</v>
      </c>
      <c r="AV501" s="14" t="s">
        <v>80</v>
      </c>
      <c r="AW501" s="14" t="s">
        <v>218</v>
      </c>
      <c r="AX501" s="14" t="s">
        <v>71</v>
      </c>
      <c r="AY501" s="255" t="s">
        <v>205</v>
      </c>
    </row>
    <row r="502" s="2" customFormat="1" ht="44.25" customHeight="1">
      <c r="A502" s="41"/>
      <c r="B502" s="42"/>
      <c r="C502" s="216" t="s">
        <v>1385</v>
      </c>
      <c r="D502" s="216" t="s">
        <v>207</v>
      </c>
      <c r="E502" s="217" t="s">
        <v>13442</v>
      </c>
      <c r="F502" s="218" t="s">
        <v>13443</v>
      </c>
      <c r="G502" s="219" t="s">
        <v>448</v>
      </c>
      <c r="H502" s="220">
        <v>8</v>
      </c>
      <c r="I502" s="221"/>
      <c r="J502" s="222">
        <f>ROUND(I502*H502,2)</f>
        <v>0</v>
      </c>
      <c r="K502" s="218" t="s">
        <v>211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0.0062199999999999998</v>
      </c>
      <c r="R502" s="225">
        <f>Q502*H502</f>
        <v>0.049759999999999999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212</v>
      </c>
      <c r="AT502" s="227" t="s">
        <v>207</v>
      </c>
      <c r="AU502" s="227" t="s">
        <v>80</v>
      </c>
      <c r="AY502" s="20" t="s">
        <v>205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212</v>
      </c>
      <c r="BM502" s="227" t="s">
        <v>13444</v>
      </c>
    </row>
    <row r="503" s="2" customFormat="1">
      <c r="A503" s="41"/>
      <c r="B503" s="42"/>
      <c r="C503" s="43"/>
      <c r="D503" s="229" t="s">
        <v>214</v>
      </c>
      <c r="E503" s="43"/>
      <c r="F503" s="230" t="s">
        <v>13445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214</v>
      </c>
      <c r="AU503" s="20" t="s">
        <v>80</v>
      </c>
    </row>
    <row r="504" s="14" customFormat="1">
      <c r="A504" s="14"/>
      <c r="B504" s="245"/>
      <c r="C504" s="246"/>
      <c r="D504" s="236" t="s">
        <v>216</v>
      </c>
      <c r="E504" s="247" t="s">
        <v>19</v>
      </c>
      <c r="F504" s="248" t="s">
        <v>13446</v>
      </c>
      <c r="G504" s="246"/>
      <c r="H504" s="249">
        <v>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216</v>
      </c>
      <c r="AU504" s="255" t="s">
        <v>80</v>
      </c>
      <c r="AV504" s="14" t="s">
        <v>80</v>
      </c>
      <c r="AW504" s="14" t="s">
        <v>218</v>
      </c>
      <c r="AX504" s="14" t="s">
        <v>71</v>
      </c>
      <c r="AY504" s="255" t="s">
        <v>205</v>
      </c>
    </row>
    <row r="505" s="14" customFormat="1">
      <c r="A505" s="14"/>
      <c r="B505" s="245"/>
      <c r="C505" s="246"/>
      <c r="D505" s="236" t="s">
        <v>216</v>
      </c>
      <c r="E505" s="247" t="s">
        <v>19</v>
      </c>
      <c r="F505" s="248" t="s">
        <v>13440</v>
      </c>
      <c r="G505" s="246"/>
      <c r="H505" s="249">
        <v>2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216</v>
      </c>
      <c r="AU505" s="255" t="s">
        <v>80</v>
      </c>
      <c r="AV505" s="14" t="s">
        <v>80</v>
      </c>
      <c r="AW505" s="14" t="s">
        <v>218</v>
      </c>
      <c r="AX505" s="14" t="s">
        <v>71</v>
      </c>
      <c r="AY505" s="255" t="s">
        <v>205</v>
      </c>
    </row>
    <row r="506" s="14" customFormat="1">
      <c r="A506" s="14"/>
      <c r="B506" s="245"/>
      <c r="C506" s="246"/>
      <c r="D506" s="236" t="s">
        <v>216</v>
      </c>
      <c r="E506" s="247" t="s">
        <v>19</v>
      </c>
      <c r="F506" s="248" t="s">
        <v>13441</v>
      </c>
      <c r="G506" s="246"/>
      <c r="H506" s="249">
        <v>3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216</v>
      </c>
      <c r="AU506" s="255" t="s">
        <v>80</v>
      </c>
      <c r="AV506" s="14" t="s">
        <v>80</v>
      </c>
      <c r="AW506" s="14" t="s">
        <v>218</v>
      </c>
      <c r="AX506" s="14" t="s">
        <v>71</v>
      </c>
      <c r="AY506" s="255" t="s">
        <v>205</v>
      </c>
    </row>
    <row r="507" s="2" customFormat="1" ht="44.25" customHeight="1">
      <c r="A507" s="41"/>
      <c r="B507" s="42"/>
      <c r="C507" s="216" t="s">
        <v>1428</v>
      </c>
      <c r="D507" s="216" t="s">
        <v>207</v>
      </c>
      <c r="E507" s="217" t="s">
        <v>13447</v>
      </c>
      <c r="F507" s="218" t="s">
        <v>13448</v>
      </c>
      <c r="G507" s="219" t="s">
        <v>448</v>
      </c>
      <c r="H507" s="220">
        <v>1</v>
      </c>
      <c r="I507" s="221"/>
      <c r="J507" s="222">
        <f>ROUND(I507*H507,2)</f>
        <v>0</v>
      </c>
      <c r="K507" s="218" t="s">
        <v>211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0.012420000000000001</v>
      </c>
      <c r="R507" s="225">
        <f>Q507*H507</f>
        <v>0.012420000000000001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212</v>
      </c>
      <c r="AT507" s="227" t="s">
        <v>207</v>
      </c>
      <c r="AU507" s="227" t="s">
        <v>80</v>
      </c>
      <c r="AY507" s="20" t="s">
        <v>205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212</v>
      </c>
      <c r="BM507" s="227" t="s">
        <v>13449</v>
      </c>
    </row>
    <row r="508" s="2" customFormat="1">
      <c r="A508" s="41"/>
      <c r="B508" s="42"/>
      <c r="C508" s="43"/>
      <c r="D508" s="229" t="s">
        <v>214</v>
      </c>
      <c r="E508" s="43"/>
      <c r="F508" s="230" t="s">
        <v>13450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214</v>
      </c>
      <c r="AU508" s="20" t="s">
        <v>80</v>
      </c>
    </row>
    <row r="509" s="14" customFormat="1">
      <c r="A509" s="14"/>
      <c r="B509" s="245"/>
      <c r="C509" s="246"/>
      <c r="D509" s="236" t="s">
        <v>216</v>
      </c>
      <c r="E509" s="247" t="s">
        <v>19</v>
      </c>
      <c r="F509" s="248" t="s">
        <v>13451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216</v>
      </c>
      <c r="AU509" s="255" t="s">
        <v>80</v>
      </c>
      <c r="AV509" s="14" t="s">
        <v>80</v>
      </c>
      <c r="AW509" s="14" t="s">
        <v>218</v>
      </c>
      <c r="AX509" s="14" t="s">
        <v>71</v>
      </c>
      <c r="AY509" s="255" t="s">
        <v>205</v>
      </c>
    </row>
    <row r="510" s="2" customFormat="1" ht="44.25" customHeight="1">
      <c r="A510" s="41"/>
      <c r="B510" s="42"/>
      <c r="C510" s="216" t="s">
        <v>1434</v>
      </c>
      <c r="D510" s="216" t="s">
        <v>207</v>
      </c>
      <c r="E510" s="217" t="s">
        <v>13452</v>
      </c>
      <c r="F510" s="218" t="s">
        <v>13453</v>
      </c>
      <c r="G510" s="219" t="s">
        <v>448</v>
      </c>
      <c r="H510" s="220">
        <v>16</v>
      </c>
      <c r="I510" s="221"/>
      <c r="J510" s="222">
        <f>ROUND(I510*H510,2)</f>
        <v>0</v>
      </c>
      <c r="K510" s="218" t="s">
        <v>211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212</v>
      </c>
      <c r="AT510" s="227" t="s">
        <v>207</v>
      </c>
      <c r="AU510" s="227" t="s">
        <v>80</v>
      </c>
      <c r="AY510" s="20" t="s">
        <v>205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212</v>
      </c>
      <c r="BM510" s="227" t="s">
        <v>13454</v>
      </c>
    </row>
    <row r="511" s="2" customFormat="1">
      <c r="A511" s="41"/>
      <c r="B511" s="42"/>
      <c r="C511" s="43"/>
      <c r="D511" s="229" t="s">
        <v>214</v>
      </c>
      <c r="E511" s="43"/>
      <c r="F511" s="230" t="s">
        <v>13455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214</v>
      </c>
      <c r="AU511" s="20" t="s">
        <v>80</v>
      </c>
    </row>
    <row r="512" s="2" customFormat="1" ht="16.5" customHeight="1">
      <c r="A512" s="41"/>
      <c r="B512" s="42"/>
      <c r="C512" s="278" t="s">
        <v>1441</v>
      </c>
      <c r="D512" s="278" t="s">
        <v>319</v>
      </c>
      <c r="E512" s="279" t="s">
        <v>13456</v>
      </c>
      <c r="F512" s="280" t="s">
        <v>13457</v>
      </c>
      <c r="G512" s="281" t="s">
        <v>448</v>
      </c>
      <c r="H512" s="282">
        <v>4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0.0064999999999999997</v>
      </c>
      <c r="R512" s="225">
        <f>Q512*H512</f>
        <v>0.025999999999999999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276</v>
      </c>
      <c r="AT512" s="227" t="s">
        <v>319</v>
      </c>
      <c r="AU512" s="227" t="s">
        <v>80</v>
      </c>
      <c r="AY512" s="20" t="s">
        <v>205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212</v>
      </c>
      <c r="BM512" s="227" t="s">
        <v>13458</v>
      </c>
    </row>
    <row r="513" s="13" customFormat="1">
      <c r="A513" s="13"/>
      <c r="B513" s="234"/>
      <c r="C513" s="235"/>
      <c r="D513" s="236" t="s">
        <v>216</v>
      </c>
      <c r="E513" s="237" t="s">
        <v>19</v>
      </c>
      <c r="F513" s="238" t="s">
        <v>13428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216</v>
      </c>
      <c r="AU513" s="244" t="s">
        <v>80</v>
      </c>
      <c r="AV513" s="13" t="s">
        <v>78</v>
      </c>
      <c r="AW513" s="13" t="s">
        <v>218</v>
      </c>
      <c r="AX513" s="13" t="s">
        <v>71</v>
      </c>
      <c r="AY513" s="244" t="s">
        <v>205</v>
      </c>
    </row>
    <row r="514" s="14" customFormat="1">
      <c r="A514" s="14"/>
      <c r="B514" s="245"/>
      <c r="C514" s="246"/>
      <c r="D514" s="236" t="s">
        <v>216</v>
      </c>
      <c r="E514" s="247" t="s">
        <v>19</v>
      </c>
      <c r="F514" s="248" t="s">
        <v>13429</v>
      </c>
      <c r="G514" s="246"/>
      <c r="H514" s="249">
        <v>2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216</v>
      </c>
      <c r="AU514" s="255" t="s">
        <v>80</v>
      </c>
      <c r="AV514" s="14" t="s">
        <v>80</v>
      </c>
      <c r="AW514" s="14" t="s">
        <v>218</v>
      </c>
      <c r="AX514" s="14" t="s">
        <v>71</v>
      </c>
      <c r="AY514" s="255" t="s">
        <v>205</v>
      </c>
    </row>
    <row r="515" s="14" customFormat="1">
      <c r="A515" s="14"/>
      <c r="B515" s="245"/>
      <c r="C515" s="246"/>
      <c r="D515" s="236" t="s">
        <v>216</v>
      </c>
      <c r="E515" s="247" t="s">
        <v>19</v>
      </c>
      <c r="F515" s="248" t="s">
        <v>13430</v>
      </c>
      <c r="G515" s="246"/>
      <c r="H515" s="249">
        <v>2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216</v>
      </c>
      <c r="AU515" s="255" t="s">
        <v>80</v>
      </c>
      <c r="AV515" s="14" t="s">
        <v>80</v>
      </c>
      <c r="AW515" s="14" t="s">
        <v>218</v>
      </c>
      <c r="AX515" s="14" t="s">
        <v>71</v>
      </c>
      <c r="AY515" s="255" t="s">
        <v>205</v>
      </c>
    </row>
    <row r="516" s="2" customFormat="1" ht="37.8" customHeight="1">
      <c r="A516" s="41"/>
      <c r="B516" s="42"/>
      <c r="C516" s="216" t="s">
        <v>1449</v>
      </c>
      <c r="D516" s="216" t="s">
        <v>207</v>
      </c>
      <c r="E516" s="217" t="s">
        <v>13459</v>
      </c>
      <c r="F516" s="218" t="s">
        <v>13460</v>
      </c>
      <c r="G516" s="219" t="s">
        <v>448</v>
      </c>
      <c r="H516" s="220">
        <v>16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0.020199999999999999</v>
      </c>
      <c r="R516" s="225">
        <f>Q516*H516</f>
        <v>0.32319999999999999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212</v>
      </c>
      <c r="AT516" s="227" t="s">
        <v>207</v>
      </c>
      <c r="AU516" s="227" t="s">
        <v>80</v>
      </c>
      <c r="AY516" s="20" t="s">
        <v>205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212</v>
      </c>
      <c r="BM516" s="227" t="s">
        <v>13461</v>
      </c>
    </row>
    <row r="517" s="14" customFormat="1">
      <c r="A517" s="14"/>
      <c r="B517" s="245"/>
      <c r="C517" s="246"/>
      <c r="D517" s="236" t="s">
        <v>216</v>
      </c>
      <c r="E517" s="247" t="s">
        <v>19</v>
      </c>
      <c r="F517" s="248" t="s">
        <v>13440</v>
      </c>
      <c r="G517" s="246"/>
      <c r="H517" s="249">
        <v>2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216</v>
      </c>
      <c r="AU517" s="255" t="s">
        <v>80</v>
      </c>
      <c r="AV517" s="14" t="s">
        <v>80</v>
      </c>
      <c r="AW517" s="14" t="s">
        <v>218</v>
      </c>
      <c r="AX517" s="14" t="s">
        <v>71</v>
      </c>
      <c r="AY517" s="255" t="s">
        <v>205</v>
      </c>
    </row>
    <row r="518" s="14" customFormat="1">
      <c r="A518" s="14"/>
      <c r="B518" s="245"/>
      <c r="C518" s="246"/>
      <c r="D518" s="236" t="s">
        <v>216</v>
      </c>
      <c r="E518" s="247" t="s">
        <v>19</v>
      </c>
      <c r="F518" s="248" t="s">
        <v>13441</v>
      </c>
      <c r="G518" s="246"/>
      <c r="H518" s="249">
        <v>3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216</v>
      </c>
      <c r="AU518" s="255" t="s">
        <v>80</v>
      </c>
      <c r="AV518" s="14" t="s">
        <v>80</v>
      </c>
      <c r="AW518" s="14" t="s">
        <v>218</v>
      </c>
      <c r="AX518" s="14" t="s">
        <v>71</v>
      </c>
      <c r="AY518" s="255" t="s">
        <v>205</v>
      </c>
    </row>
    <row r="519" s="14" customFormat="1">
      <c r="A519" s="14"/>
      <c r="B519" s="245"/>
      <c r="C519" s="246"/>
      <c r="D519" s="236" t="s">
        <v>216</v>
      </c>
      <c r="E519" s="247" t="s">
        <v>19</v>
      </c>
      <c r="F519" s="248" t="s">
        <v>13462</v>
      </c>
      <c r="G519" s="246"/>
      <c r="H519" s="249">
        <v>6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216</v>
      </c>
      <c r="AU519" s="255" t="s">
        <v>80</v>
      </c>
      <c r="AV519" s="14" t="s">
        <v>80</v>
      </c>
      <c r="AW519" s="14" t="s">
        <v>218</v>
      </c>
      <c r="AX519" s="14" t="s">
        <v>71</v>
      </c>
      <c r="AY519" s="255" t="s">
        <v>205</v>
      </c>
    </row>
    <row r="520" s="14" customFormat="1">
      <c r="A520" s="14"/>
      <c r="B520" s="245"/>
      <c r="C520" s="246"/>
      <c r="D520" s="236" t="s">
        <v>216</v>
      </c>
      <c r="E520" s="247" t="s">
        <v>19</v>
      </c>
      <c r="F520" s="248" t="s">
        <v>13463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216</v>
      </c>
      <c r="AU520" s="255" t="s">
        <v>80</v>
      </c>
      <c r="AV520" s="14" t="s">
        <v>80</v>
      </c>
      <c r="AW520" s="14" t="s">
        <v>218</v>
      </c>
      <c r="AX520" s="14" t="s">
        <v>71</v>
      </c>
      <c r="AY520" s="255" t="s">
        <v>205</v>
      </c>
    </row>
    <row r="521" s="2" customFormat="1" ht="44.25" customHeight="1">
      <c r="A521" s="41"/>
      <c r="B521" s="42"/>
      <c r="C521" s="216" t="s">
        <v>1458</v>
      </c>
      <c r="D521" s="216" t="s">
        <v>207</v>
      </c>
      <c r="E521" s="217" t="s">
        <v>13464</v>
      </c>
      <c r="F521" s="218" t="s">
        <v>13465</v>
      </c>
      <c r="G521" s="219" t="s">
        <v>448</v>
      </c>
      <c r="H521" s="220">
        <v>1</v>
      </c>
      <c r="I521" s="221"/>
      <c r="J521" s="222">
        <f>ROUND(I521*H521,2)</f>
        <v>0</v>
      </c>
      <c r="K521" s="218" t="s">
        <v>211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0.10661</v>
      </c>
      <c r="R521" s="225">
        <f>Q521*H521</f>
        <v>0.10661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212</v>
      </c>
      <c r="AT521" s="227" t="s">
        <v>207</v>
      </c>
      <c r="AU521" s="227" t="s">
        <v>80</v>
      </c>
      <c r="AY521" s="20" t="s">
        <v>205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212</v>
      </c>
      <c r="BM521" s="227" t="s">
        <v>13466</v>
      </c>
    </row>
    <row r="522" s="2" customFormat="1">
      <c r="A522" s="41"/>
      <c r="B522" s="42"/>
      <c r="C522" s="43"/>
      <c r="D522" s="229" t="s">
        <v>214</v>
      </c>
      <c r="E522" s="43"/>
      <c r="F522" s="230" t="s">
        <v>13467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214</v>
      </c>
      <c r="AU522" s="20" t="s">
        <v>80</v>
      </c>
    </row>
    <row r="523" s="14" customFormat="1">
      <c r="A523" s="14"/>
      <c r="B523" s="245"/>
      <c r="C523" s="246"/>
      <c r="D523" s="236" t="s">
        <v>216</v>
      </c>
      <c r="E523" s="247" t="s">
        <v>19</v>
      </c>
      <c r="F523" s="248" t="s">
        <v>13234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216</v>
      </c>
      <c r="AU523" s="255" t="s">
        <v>80</v>
      </c>
      <c r="AV523" s="14" t="s">
        <v>80</v>
      </c>
      <c r="AW523" s="14" t="s">
        <v>218</v>
      </c>
      <c r="AX523" s="14" t="s">
        <v>71</v>
      </c>
      <c r="AY523" s="255" t="s">
        <v>205</v>
      </c>
    </row>
    <row r="524" s="2" customFormat="1" ht="37.8" customHeight="1">
      <c r="A524" s="41"/>
      <c r="B524" s="42"/>
      <c r="C524" s="216" t="s">
        <v>1473</v>
      </c>
      <c r="D524" s="216" t="s">
        <v>207</v>
      </c>
      <c r="E524" s="217" t="s">
        <v>13468</v>
      </c>
      <c r="F524" s="218" t="s">
        <v>13469</v>
      </c>
      <c r="G524" s="219" t="s">
        <v>448</v>
      </c>
      <c r="H524" s="220">
        <v>1</v>
      </c>
      <c r="I524" s="221"/>
      <c r="J524" s="222">
        <f>ROUND(I524*H524,2)</f>
        <v>0</v>
      </c>
      <c r="K524" s="218" t="s">
        <v>211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0.10661</v>
      </c>
      <c r="R524" s="225">
        <f>Q524*H524</f>
        <v>0.10661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212</v>
      </c>
      <c r="AT524" s="227" t="s">
        <v>207</v>
      </c>
      <c r="AU524" s="227" t="s">
        <v>80</v>
      </c>
      <c r="AY524" s="20" t="s">
        <v>205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212</v>
      </c>
      <c r="BM524" s="227" t="s">
        <v>13470</v>
      </c>
    </row>
    <row r="525" s="2" customFormat="1">
      <c r="A525" s="41"/>
      <c r="B525" s="42"/>
      <c r="C525" s="43"/>
      <c r="D525" s="229" t="s">
        <v>214</v>
      </c>
      <c r="E525" s="43"/>
      <c r="F525" s="230" t="s">
        <v>13471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214</v>
      </c>
      <c r="AU525" s="20" t="s">
        <v>80</v>
      </c>
    </row>
    <row r="526" s="14" customFormat="1">
      <c r="A526" s="14"/>
      <c r="B526" s="245"/>
      <c r="C526" s="246"/>
      <c r="D526" s="236" t="s">
        <v>216</v>
      </c>
      <c r="E526" s="247" t="s">
        <v>19</v>
      </c>
      <c r="F526" s="248" t="s">
        <v>13472</v>
      </c>
      <c r="G526" s="246"/>
      <c r="H526" s="249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216</v>
      </c>
      <c r="AU526" s="255" t="s">
        <v>80</v>
      </c>
      <c r="AV526" s="14" t="s">
        <v>80</v>
      </c>
      <c r="AW526" s="14" t="s">
        <v>218</v>
      </c>
      <c r="AX526" s="14" t="s">
        <v>71</v>
      </c>
      <c r="AY526" s="255" t="s">
        <v>205</v>
      </c>
    </row>
    <row r="527" s="2" customFormat="1" ht="44.25" customHeight="1">
      <c r="A527" s="41"/>
      <c r="B527" s="42"/>
      <c r="C527" s="216" t="s">
        <v>1488</v>
      </c>
      <c r="D527" s="216" t="s">
        <v>207</v>
      </c>
      <c r="E527" s="217" t="s">
        <v>13473</v>
      </c>
      <c r="F527" s="218" t="s">
        <v>13474</v>
      </c>
      <c r="G527" s="219" t="s">
        <v>448</v>
      </c>
      <c r="H527" s="220">
        <v>4</v>
      </c>
      <c r="I527" s="221"/>
      <c r="J527" s="222">
        <f>ROUND(I527*H527,2)</f>
        <v>0</v>
      </c>
      <c r="K527" s="218" t="s">
        <v>211</v>
      </c>
      <c r="L527" s="47"/>
      <c r="M527" s="223" t="s">
        <v>19</v>
      </c>
      <c r="N527" s="224" t="s">
        <v>42</v>
      </c>
      <c r="O527" s="87"/>
      <c r="P527" s="225">
        <f>O527*H527</f>
        <v>0</v>
      </c>
      <c r="Q527" s="225">
        <v>0.10833</v>
      </c>
      <c r="R527" s="225">
        <f>Q527*H527</f>
        <v>0.43331999999999998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212</v>
      </c>
      <c r="AT527" s="227" t="s">
        <v>207</v>
      </c>
      <c r="AU527" s="227" t="s">
        <v>80</v>
      </c>
      <c r="AY527" s="20" t="s">
        <v>205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212</v>
      </c>
      <c r="BM527" s="227" t="s">
        <v>13475</v>
      </c>
    </row>
    <row r="528" s="2" customFormat="1">
      <c r="A528" s="41"/>
      <c r="B528" s="42"/>
      <c r="C528" s="43"/>
      <c r="D528" s="229" t="s">
        <v>214</v>
      </c>
      <c r="E528" s="43"/>
      <c r="F528" s="230" t="s">
        <v>13476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214</v>
      </c>
      <c r="AU528" s="20" t="s">
        <v>80</v>
      </c>
    </row>
    <row r="529" s="14" customFormat="1">
      <c r="A529" s="14"/>
      <c r="B529" s="245"/>
      <c r="C529" s="246"/>
      <c r="D529" s="236" t="s">
        <v>216</v>
      </c>
      <c r="E529" s="247" t="s">
        <v>19</v>
      </c>
      <c r="F529" s="248" t="s">
        <v>13477</v>
      </c>
      <c r="G529" s="246"/>
      <c r="H529" s="249">
        <v>4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216</v>
      </c>
      <c r="AU529" s="255" t="s">
        <v>80</v>
      </c>
      <c r="AV529" s="14" t="s">
        <v>80</v>
      </c>
      <c r="AW529" s="14" t="s">
        <v>218</v>
      </c>
      <c r="AX529" s="14" t="s">
        <v>71</v>
      </c>
      <c r="AY529" s="255" t="s">
        <v>205</v>
      </c>
    </row>
    <row r="530" s="2" customFormat="1" ht="37.8" customHeight="1">
      <c r="A530" s="41"/>
      <c r="B530" s="42"/>
      <c r="C530" s="216" t="s">
        <v>1494</v>
      </c>
      <c r="D530" s="216" t="s">
        <v>207</v>
      </c>
      <c r="E530" s="217" t="s">
        <v>13478</v>
      </c>
      <c r="F530" s="218" t="s">
        <v>13479</v>
      </c>
      <c r="G530" s="219" t="s">
        <v>448</v>
      </c>
      <c r="H530" s="220">
        <v>5</v>
      </c>
      <c r="I530" s="221"/>
      <c r="J530" s="222">
        <f>ROUND(I530*H530,2)</f>
        <v>0</v>
      </c>
      <c r="K530" s="218" t="s">
        <v>211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0.024240000000000001</v>
      </c>
      <c r="R530" s="225">
        <f>Q530*H530</f>
        <v>0.1212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212</v>
      </c>
      <c r="AT530" s="227" t="s">
        <v>207</v>
      </c>
      <c r="AU530" s="227" t="s">
        <v>80</v>
      </c>
      <c r="AY530" s="20" t="s">
        <v>205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212</v>
      </c>
      <c r="BM530" s="227" t="s">
        <v>13480</v>
      </c>
    </row>
    <row r="531" s="2" customFormat="1">
      <c r="A531" s="41"/>
      <c r="B531" s="42"/>
      <c r="C531" s="43"/>
      <c r="D531" s="229" t="s">
        <v>214</v>
      </c>
      <c r="E531" s="43"/>
      <c r="F531" s="230" t="s">
        <v>13481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214</v>
      </c>
      <c r="AU531" s="20" t="s">
        <v>80</v>
      </c>
    </row>
    <row r="532" s="14" customFormat="1">
      <c r="A532" s="14"/>
      <c r="B532" s="245"/>
      <c r="C532" s="246"/>
      <c r="D532" s="236" t="s">
        <v>216</v>
      </c>
      <c r="E532" s="247" t="s">
        <v>19</v>
      </c>
      <c r="F532" s="248" t="s">
        <v>13482</v>
      </c>
      <c r="G532" s="246"/>
      <c r="H532" s="249">
        <v>5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216</v>
      </c>
      <c r="AU532" s="255" t="s">
        <v>80</v>
      </c>
      <c r="AV532" s="14" t="s">
        <v>80</v>
      </c>
      <c r="AW532" s="14" t="s">
        <v>218</v>
      </c>
      <c r="AX532" s="14" t="s">
        <v>71</v>
      </c>
      <c r="AY532" s="255" t="s">
        <v>205</v>
      </c>
    </row>
    <row r="533" s="2" customFormat="1" ht="37.8" customHeight="1">
      <c r="A533" s="41"/>
      <c r="B533" s="42"/>
      <c r="C533" s="216" t="s">
        <v>1506</v>
      </c>
      <c r="D533" s="216" t="s">
        <v>207</v>
      </c>
      <c r="E533" s="217" t="s">
        <v>13483</v>
      </c>
      <c r="F533" s="218" t="s">
        <v>13484</v>
      </c>
      <c r="G533" s="219" t="s">
        <v>448</v>
      </c>
      <c r="H533" s="220">
        <v>1</v>
      </c>
      <c r="I533" s="221"/>
      <c r="J533" s="222">
        <f>ROUND(I533*H533,2)</f>
        <v>0</v>
      </c>
      <c r="K533" s="218" t="s">
        <v>211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0.072480000000000003</v>
      </c>
      <c r="R533" s="225">
        <f>Q533*H533</f>
        <v>0.072480000000000003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212</v>
      </c>
      <c r="AT533" s="227" t="s">
        <v>207</v>
      </c>
      <c r="AU533" s="227" t="s">
        <v>80</v>
      </c>
      <c r="AY533" s="20" t="s">
        <v>205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212</v>
      </c>
      <c r="BM533" s="227" t="s">
        <v>13485</v>
      </c>
    </row>
    <row r="534" s="2" customFormat="1">
      <c r="A534" s="41"/>
      <c r="B534" s="42"/>
      <c r="C534" s="43"/>
      <c r="D534" s="229" t="s">
        <v>214</v>
      </c>
      <c r="E534" s="43"/>
      <c r="F534" s="230" t="s">
        <v>13486</v>
      </c>
      <c r="G534" s="43"/>
      <c r="H534" s="43"/>
      <c r="I534" s="231"/>
      <c r="J534" s="43"/>
      <c r="K534" s="43"/>
      <c r="L534" s="47"/>
      <c r="M534" s="232"/>
      <c r="N534" s="233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214</v>
      </c>
      <c r="AU534" s="20" t="s">
        <v>80</v>
      </c>
    </row>
    <row r="535" s="14" customFormat="1">
      <c r="A535" s="14"/>
      <c r="B535" s="245"/>
      <c r="C535" s="246"/>
      <c r="D535" s="236" t="s">
        <v>216</v>
      </c>
      <c r="E535" s="247" t="s">
        <v>19</v>
      </c>
      <c r="F535" s="248" t="s">
        <v>13472</v>
      </c>
      <c r="G535" s="246"/>
      <c r="H535" s="249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216</v>
      </c>
      <c r="AU535" s="255" t="s">
        <v>80</v>
      </c>
      <c r="AV535" s="14" t="s">
        <v>80</v>
      </c>
      <c r="AW535" s="14" t="s">
        <v>218</v>
      </c>
      <c r="AX535" s="14" t="s">
        <v>71</v>
      </c>
      <c r="AY535" s="255" t="s">
        <v>205</v>
      </c>
    </row>
    <row r="536" s="2" customFormat="1" ht="37.8" customHeight="1">
      <c r="A536" s="41"/>
      <c r="B536" s="42"/>
      <c r="C536" s="216" t="s">
        <v>1519</v>
      </c>
      <c r="D536" s="216" t="s">
        <v>207</v>
      </c>
      <c r="E536" s="217" t="s">
        <v>13487</v>
      </c>
      <c r="F536" s="218" t="s">
        <v>13488</v>
      </c>
      <c r="G536" s="219" t="s">
        <v>448</v>
      </c>
      <c r="H536" s="220">
        <v>6</v>
      </c>
      <c r="I536" s="221"/>
      <c r="J536" s="222">
        <f>ROUND(I536*H536,2)</f>
        <v>0</v>
      </c>
      <c r="K536" s="218" t="s">
        <v>211</v>
      </c>
      <c r="L536" s="47"/>
      <c r="M536" s="223" t="s">
        <v>19</v>
      </c>
      <c r="N536" s="224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212</v>
      </c>
      <c r="AT536" s="227" t="s">
        <v>207</v>
      </c>
      <c r="AU536" s="227" t="s">
        <v>80</v>
      </c>
      <c r="AY536" s="20" t="s">
        <v>205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212</v>
      </c>
      <c r="BM536" s="227" t="s">
        <v>13489</v>
      </c>
    </row>
    <row r="537" s="2" customFormat="1">
      <c r="A537" s="41"/>
      <c r="B537" s="42"/>
      <c r="C537" s="43"/>
      <c r="D537" s="229" t="s">
        <v>214</v>
      </c>
      <c r="E537" s="43"/>
      <c r="F537" s="230" t="s">
        <v>13490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214</v>
      </c>
      <c r="AU537" s="20" t="s">
        <v>80</v>
      </c>
    </row>
    <row r="538" s="2" customFormat="1" ht="37.8" customHeight="1">
      <c r="A538" s="41"/>
      <c r="B538" s="42"/>
      <c r="C538" s="216" t="s">
        <v>1575</v>
      </c>
      <c r="D538" s="216" t="s">
        <v>207</v>
      </c>
      <c r="E538" s="217" t="s">
        <v>13491</v>
      </c>
      <c r="F538" s="218" t="s">
        <v>13492</v>
      </c>
      <c r="G538" s="219" t="s">
        <v>448</v>
      </c>
      <c r="H538" s="220">
        <v>4</v>
      </c>
      <c r="I538" s="221"/>
      <c r="J538" s="222">
        <f>ROUND(I538*H538,2)</f>
        <v>0</v>
      </c>
      <c r="K538" s="218" t="s">
        <v>211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0.092920000000000003</v>
      </c>
      <c r="R538" s="225">
        <f>Q538*H538</f>
        <v>0.37168000000000001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212</v>
      </c>
      <c r="AT538" s="227" t="s">
        <v>207</v>
      </c>
      <c r="AU538" s="227" t="s">
        <v>80</v>
      </c>
      <c r="AY538" s="20" t="s">
        <v>205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212</v>
      </c>
      <c r="BM538" s="227" t="s">
        <v>13493</v>
      </c>
    </row>
    <row r="539" s="2" customFormat="1">
      <c r="A539" s="41"/>
      <c r="B539" s="42"/>
      <c r="C539" s="43"/>
      <c r="D539" s="229" t="s">
        <v>214</v>
      </c>
      <c r="E539" s="43"/>
      <c r="F539" s="230" t="s">
        <v>13494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214</v>
      </c>
      <c r="AU539" s="20" t="s">
        <v>80</v>
      </c>
    </row>
    <row r="540" s="2" customFormat="1" ht="37.8" customHeight="1">
      <c r="A540" s="41"/>
      <c r="B540" s="42"/>
      <c r="C540" s="216" t="s">
        <v>1618</v>
      </c>
      <c r="D540" s="216" t="s">
        <v>207</v>
      </c>
      <c r="E540" s="217" t="s">
        <v>13495</v>
      </c>
      <c r="F540" s="218" t="s">
        <v>13496</v>
      </c>
      <c r="G540" s="219" t="s">
        <v>448</v>
      </c>
      <c r="H540" s="220">
        <v>6</v>
      </c>
      <c r="I540" s="221"/>
      <c r="J540" s="222">
        <f>ROUND(I540*H540,2)</f>
        <v>0</v>
      </c>
      <c r="K540" s="218" t="s">
        <v>211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0.21007999999999999</v>
      </c>
      <c r="R540" s="225">
        <f>Q540*H540</f>
        <v>1.2604799999999998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212</v>
      </c>
      <c r="AT540" s="227" t="s">
        <v>207</v>
      </c>
      <c r="AU540" s="227" t="s">
        <v>80</v>
      </c>
      <c r="AY540" s="20" t="s">
        <v>205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212</v>
      </c>
      <c r="BM540" s="227" t="s">
        <v>13497</v>
      </c>
    </row>
    <row r="541" s="2" customFormat="1">
      <c r="A541" s="41"/>
      <c r="B541" s="42"/>
      <c r="C541" s="43"/>
      <c r="D541" s="229" t="s">
        <v>214</v>
      </c>
      <c r="E541" s="43"/>
      <c r="F541" s="230" t="s">
        <v>13498</v>
      </c>
      <c r="G541" s="43"/>
      <c r="H541" s="43"/>
      <c r="I541" s="231"/>
      <c r="J541" s="43"/>
      <c r="K541" s="43"/>
      <c r="L541" s="47"/>
      <c r="M541" s="232"/>
      <c r="N541" s="233"/>
      <c r="O541" s="87"/>
      <c r="P541" s="87"/>
      <c r="Q541" s="87"/>
      <c r="R541" s="87"/>
      <c r="S541" s="87"/>
      <c r="T541" s="88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T541" s="20" t="s">
        <v>214</v>
      </c>
      <c r="AU541" s="20" t="s">
        <v>80</v>
      </c>
    </row>
    <row r="542" s="14" customFormat="1">
      <c r="A542" s="14"/>
      <c r="B542" s="245"/>
      <c r="C542" s="246"/>
      <c r="D542" s="236" t="s">
        <v>216</v>
      </c>
      <c r="E542" s="247" t="s">
        <v>19</v>
      </c>
      <c r="F542" s="248" t="s">
        <v>13499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216</v>
      </c>
      <c r="AU542" s="255" t="s">
        <v>80</v>
      </c>
      <c r="AV542" s="14" t="s">
        <v>80</v>
      </c>
      <c r="AW542" s="14" t="s">
        <v>218</v>
      </c>
      <c r="AX542" s="14" t="s">
        <v>71</v>
      </c>
      <c r="AY542" s="255" t="s">
        <v>205</v>
      </c>
    </row>
    <row r="543" s="2" customFormat="1" ht="16.5" customHeight="1">
      <c r="A543" s="41"/>
      <c r="B543" s="42"/>
      <c r="C543" s="216" t="s">
        <v>1631</v>
      </c>
      <c r="D543" s="216" t="s">
        <v>207</v>
      </c>
      <c r="E543" s="217" t="s">
        <v>13500</v>
      </c>
      <c r="F543" s="218" t="s">
        <v>13501</v>
      </c>
      <c r="G543" s="219" t="s">
        <v>448</v>
      </c>
      <c r="H543" s="220">
        <v>2</v>
      </c>
      <c r="I543" s="221"/>
      <c r="J543" s="222">
        <f>ROUND(I543*H543,2)</f>
        <v>0</v>
      </c>
      <c r="K543" s="218" t="s">
        <v>19</v>
      </c>
      <c r="L543" s="47"/>
      <c r="M543" s="223" t="s">
        <v>19</v>
      </c>
      <c r="N543" s="224" t="s">
        <v>42</v>
      </c>
      <c r="O543" s="87"/>
      <c r="P543" s="225">
        <f>O543*H543</f>
        <v>0</v>
      </c>
      <c r="Q543" s="225">
        <v>0</v>
      </c>
      <c r="R543" s="225">
        <f>Q543*H543</f>
        <v>0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212</v>
      </c>
      <c r="AT543" s="227" t="s">
        <v>207</v>
      </c>
      <c r="AU543" s="227" t="s">
        <v>80</v>
      </c>
      <c r="AY543" s="20" t="s">
        <v>205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212</v>
      </c>
      <c r="BM543" s="227" t="s">
        <v>13502</v>
      </c>
    </row>
    <row r="544" s="14" customFormat="1">
      <c r="A544" s="14"/>
      <c r="B544" s="245"/>
      <c r="C544" s="246"/>
      <c r="D544" s="236" t="s">
        <v>216</v>
      </c>
      <c r="E544" s="247" t="s">
        <v>19</v>
      </c>
      <c r="F544" s="248" t="s">
        <v>13503</v>
      </c>
      <c r="G544" s="246"/>
      <c r="H544" s="249">
        <v>2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216</v>
      </c>
      <c r="AU544" s="255" t="s">
        <v>80</v>
      </c>
      <c r="AV544" s="14" t="s">
        <v>80</v>
      </c>
      <c r="AW544" s="14" t="s">
        <v>218</v>
      </c>
      <c r="AX544" s="14" t="s">
        <v>71</v>
      </c>
      <c r="AY544" s="255" t="s">
        <v>205</v>
      </c>
    </row>
    <row r="545" s="2" customFormat="1" ht="16.5" customHeight="1">
      <c r="A545" s="41"/>
      <c r="B545" s="42"/>
      <c r="C545" s="278" t="s">
        <v>1637</v>
      </c>
      <c r="D545" s="278" t="s">
        <v>319</v>
      </c>
      <c r="E545" s="279" t="s">
        <v>13504</v>
      </c>
      <c r="F545" s="280" t="s">
        <v>13505</v>
      </c>
      <c r="G545" s="281" t="s">
        <v>448</v>
      </c>
      <c r="H545" s="282">
        <v>2</v>
      </c>
      <c r="I545" s="283"/>
      <c r="J545" s="284">
        <f>ROUND(I545*H545,2)</f>
        <v>0</v>
      </c>
      <c r="K545" s="280" t="s">
        <v>19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</v>
      </c>
      <c r="R545" s="225">
        <f>Q545*H545</f>
        <v>0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276</v>
      </c>
      <c r="AT545" s="227" t="s">
        <v>319</v>
      </c>
      <c r="AU545" s="227" t="s">
        <v>80</v>
      </c>
      <c r="AY545" s="20" t="s">
        <v>205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212</v>
      </c>
      <c r="BM545" s="227" t="s">
        <v>13506</v>
      </c>
    </row>
    <row r="546" s="2" customFormat="1" ht="16.5" customHeight="1">
      <c r="A546" s="41"/>
      <c r="B546" s="42"/>
      <c r="C546" s="278" t="s">
        <v>1649</v>
      </c>
      <c r="D546" s="278" t="s">
        <v>319</v>
      </c>
      <c r="E546" s="279" t="s">
        <v>13507</v>
      </c>
      <c r="F546" s="280" t="s">
        <v>13508</v>
      </c>
      <c r="G546" s="281" t="s">
        <v>448</v>
      </c>
      <c r="H546" s="282">
        <v>2</v>
      </c>
      <c r="I546" s="283"/>
      <c r="J546" s="284">
        <f>ROUND(I546*H546,2)</f>
        <v>0</v>
      </c>
      <c r="K546" s="280" t="s">
        <v>211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0.00089999999999999998</v>
      </c>
      <c r="R546" s="225">
        <f>Q546*H546</f>
        <v>0.0018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276</v>
      </c>
      <c r="AT546" s="227" t="s">
        <v>319</v>
      </c>
      <c r="AU546" s="227" t="s">
        <v>80</v>
      </c>
      <c r="AY546" s="20" t="s">
        <v>205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212</v>
      </c>
      <c r="BM546" s="227" t="s">
        <v>13509</v>
      </c>
    </row>
    <row r="547" s="14" customFormat="1">
      <c r="A547" s="14"/>
      <c r="B547" s="245"/>
      <c r="C547" s="246"/>
      <c r="D547" s="236" t="s">
        <v>216</v>
      </c>
      <c r="E547" s="247" t="s">
        <v>19</v>
      </c>
      <c r="F547" s="248" t="s">
        <v>13503</v>
      </c>
      <c r="G547" s="246"/>
      <c r="H547" s="249">
        <v>2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216</v>
      </c>
      <c r="AU547" s="255" t="s">
        <v>80</v>
      </c>
      <c r="AV547" s="14" t="s">
        <v>80</v>
      </c>
      <c r="AW547" s="14" t="s">
        <v>218</v>
      </c>
      <c r="AX547" s="14" t="s">
        <v>71</v>
      </c>
      <c r="AY547" s="255" t="s">
        <v>205</v>
      </c>
    </row>
    <row r="548" s="2" customFormat="1" ht="49.05" customHeight="1">
      <c r="A548" s="41"/>
      <c r="B548" s="42"/>
      <c r="C548" s="216" t="s">
        <v>1655</v>
      </c>
      <c r="D548" s="216" t="s">
        <v>207</v>
      </c>
      <c r="E548" s="217" t="s">
        <v>13510</v>
      </c>
      <c r="F548" s="218" t="s">
        <v>13511</v>
      </c>
      <c r="G548" s="219" t="s">
        <v>210</v>
      </c>
      <c r="H548" s="220">
        <v>40.289999999999999</v>
      </c>
      <c r="I548" s="221"/>
      <c r="J548" s="222">
        <f>ROUND(I548*H548,2)</f>
        <v>0</v>
      </c>
      <c r="K548" s="218" t="s">
        <v>211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0.05978</v>
      </c>
      <c r="R548" s="225">
        <f>Q548*H548</f>
        <v>2.4085361999999999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212</v>
      </c>
      <c r="AT548" s="227" t="s">
        <v>207</v>
      </c>
      <c r="AU548" s="227" t="s">
        <v>80</v>
      </c>
      <c r="AY548" s="20" t="s">
        <v>205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212</v>
      </c>
      <c r="BM548" s="227" t="s">
        <v>13512</v>
      </c>
    </row>
    <row r="549" s="2" customFormat="1">
      <c r="A549" s="41"/>
      <c r="B549" s="42"/>
      <c r="C549" s="43"/>
      <c r="D549" s="229" t="s">
        <v>214</v>
      </c>
      <c r="E549" s="43"/>
      <c r="F549" s="230" t="s">
        <v>13513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214</v>
      </c>
      <c r="AU549" s="20" t="s">
        <v>80</v>
      </c>
    </row>
    <row r="550" s="2" customFormat="1">
      <c r="A550" s="41"/>
      <c r="B550" s="42"/>
      <c r="C550" s="43"/>
      <c r="D550" s="236" t="s">
        <v>1145</v>
      </c>
      <c r="E550" s="43"/>
      <c r="F550" s="288" t="s">
        <v>13514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1145</v>
      </c>
      <c r="AU550" s="20" t="s">
        <v>80</v>
      </c>
    </row>
    <row r="551" s="14" customFormat="1">
      <c r="A551" s="14"/>
      <c r="B551" s="245"/>
      <c r="C551" s="246"/>
      <c r="D551" s="236" t="s">
        <v>216</v>
      </c>
      <c r="E551" s="247" t="s">
        <v>19</v>
      </c>
      <c r="F551" s="248" t="s">
        <v>13515</v>
      </c>
      <c r="G551" s="246"/>
      <c r="H551" s="249">
        <v>40.289999999999999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216</v>
      </c>
      <c r="AU551" s="255" t="s">
        <v>80</v>
      </c>
      <c r="AV551" s="14" t="s">
        <v>80</v>
      </c>
      <c r="AW551" s="14" t="s">
        <v>218</v>
      </c>
      <c r="AX551" s="14" t="s">
        <v>71</v>
      </c>
      <c r="AY551" s="255" t="s">
        <v>205</v>
      </c>
    </row>
    <row r="552" s="2" customFormat="1" ht="49.05" customHeight="1">
      <c r="A552" s="41"/>
      <c r="B552" s="42"/>
      <c r="C552" s="216" t="s">
        <v>1661</v>
      </c>
      <c r="D552" s="216" t="s">
        <v>207</v>
      </c>
      <c r="E552" s="217" t="s">
        <v>13516</v>
      </c>
      <c r="F552" s="218" t="s">
        <v>13517</v>
      </c>
      <c r="G552" s="219" t="s">
        <v>210</v>
      </c>
      <c r="H552" s="220">
        <v>7.4500000000000002</v>
      </c>
      <c r="I552" s="221"/>
      <c r="J552" s="222">
        <f>ROUND(I552*H552,2)</f>
        <v>0</v>
      </c>
      <c r="K552" s="218" t="s">
        <v>211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0.094799999999999995</v>
      </c>
      <c r="R552" s="225">
        <f>Q552*H552</f>
        <v>0.70626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212</v>
      </c>
      <c r="AT552" s="227" t="s">
        <v>207</v>
      </c>
      <c r="AU552" s="227" t="s">
        <v>80</v>
      </c>
      <c r="AY552" s="20" t="s">
        <v>205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212</v>
      </c>
      <c r="BM552" s="227" t="s">
        <v>13518</v>
      </c>
    </row>
    <row r="553" s="2" customFormat="1">
      <c r="A553" s="41"/>
      <c r="B553" s="42"/>
      <c r="C553" s="43"/>
      <c r="D553" s="229" t="s">
        <v>214</v>
      </c>
      <c r="E553" s="43"/>
      <c r="F553" s="230" t="s">
        <v>13519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214</v>
      </c>
      <c r="AU553" s="20" t="s">
        <v>80</v>
      </c>
    </row>
    <row r="554" s="2" customFormat="1">
      <c r="A554" s="41"/>
      <c r="B554" s="42"/>
      <c r="C554" s="43"/>
      <c r="D554" s="236" t="s">
        <v>1145</v>
      </c>
      <c r="E554" s="43"/>
      <c r="F554" s="288" t="s">
        <v>13514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1145</v>
      </c>
      <c r="AU554" s="20" t="s">
        <v>80</v>
      </c>
    </row>
    <row r="555" s="14" customFormat="1">
      <c r="A555" s="14"/>
      <c r="B555" s="245"/>
      <c r="C555" s="246"/>
      <c r="D555" s="236" t="s">
        <v>216</v>
      </c>
      <c r="E555" s="247" t="s">
        <v>19</v>
      </c>
      <c r="F555" s="248" t="s">
        <v>13520</v>
      </c>
      <c r="G555" s="246"/>
      <c r="H555" s="249">
        <v>7.4500000000000002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216</v>
      </c>
      <c r="AU555" s="255" t="s">
        <v>80</v>
      </c>
      <c r="AV555" s="14" t="s">
        <v>80</v>
      </c>
      <c r="AW555" s="14" t="s">
        <v>218</v>
      </c>
      <c r="AX555" s="14" t="s">
        <v>71</v>
      </c>
      <c r="AY555" s="255" t="s">
        <v>205</v>
      </c>
    </row>
    <row r="556" s="2" customFormat="1" ht="49.05" customHeight="1">
      <c r="A556" s="41"/>
      <c r="B556" s="42"/>
      <c r="C556" s="216" t="s">
        <v>1668</v>
      </c>
      <c r="D556" s="216" t="s">
        <v>207</v>
      </c>
      <c r="E556" s="217" t="s">
        <v>13521</v>
      </c>
      <c r="F556" s="218" t="s">
        <v>13522</v>
      </c>
      <c r="G556" s="219" t="s">
        <v>210</v>
      </c>
      <c r="H556" s="220">
        <v>16.559999999999999</v>
      </c>
      <c r="I556" s="221"/>
      <c r="J556" s="222">
        <f>ROUND(I556*H556,2)</f>
        <v>0</v>
      </c>
      <c r="K556" s="218" t="s">
        <v>211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0.073510000000000006</v>
      </c>
      <c r="R556" s="225">
        <f>Q556*H556</f>
        <v>1.2173255999999999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212</v>
      </c>
      <c r="AT556" s="227" t="s">
        <v>207</v>
      </c>
      <c r="AU556" s="227" t="s">
        <v>80</v>
      </c>
      <c r="AY556" s="20" t="s">
        <v>205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212</v>
      </c>
      <c r="BM556" s="227" t="s">
        <v>13523</v>
      </c>
    </row>
    <row r="557" s="2" customFormat="1">
      <c r="A557" s="41"/>
      <c r="B557" s="42"/>
      <c r="C557" s="43"/>
      <c r="D557" s="229" t="s">
        <v>214</v>
      </c>
      <c r="E557" s="43"/>
      <c r="F557" s="230" t="s">
        <v>13524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214</v>
      </c>
      <c r="AU557" s="20" t="s">
        <v>80</v>
      </c>
    </row>
    <row r="558" s="2" customFormat="1">
      <c r="A558" s="41"/>
      <c r="B558" s="42"/>
      <c r="C558" s="43"/>
      <c r="D558" s="236" t="s">
        <v>1145</v>
      </c>
      <c r="E558" s="43"/>
      <c r="F558" s="288" t="s">
        <v>13514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1145</v>
      </c>
      <c r="AU558" s="20" t="s">
        <v>80</v>
      </c>
    </row>
    <row r="559" s="14" customFormat="1">
      <c r="A559" s="14"/>
      <c r="B559" s="245"/>
      <c r="C559" s="246"/>
      <c r="D559" s="236" t="s">
        <v>216</v>
      </c>
      <c r="E559" s="247" t="s">
        <v>19</v>
      </c>
      <c r="F559" s="248" t="s">
        <v>13525</v>
      </c>
      <c r="G559" s="246"/>
      <c r="H559" s="249">
        <v>16.559999999999999</v>
      </c>
      <c r="I559" s="250"/>
      <c r="J559" s="246"/>
      <c r="K559" s="246"/>
      <c r="L559" s="251"/>
      <c r="M559" s="252"/>
      <c r="N559" s="253"/>
      <c r="O559" s="253"/>
      <c r="P559" s="253"/>
      <c r="Q559" s="253"/>
      <c r="R559" s="253"/>
      <c r="S559" s="253"/>
      <c r="T559" s="25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5" t="s">
        <v>216</v>
      </c>
      <c r="AU559" s="255" t="s">
        <v>80</v>
      </c>
      <c r="AV559" s="14" t="s">
        <v>80</v>
      </c>
      <c r="AW559" s="14" t="s">
        <v>218</v>
      </c>
      <c r="AX559" s="14" t="s">
        <v>71</v>
      </c>
      <c r="AY559" s="255" t="s">
        <v>205</v>
      </c>
    </row>
    <row r="560" s="2" customFormat="1" ht="44.25" customHeight="1">
      <c r="A560" s="41"/>
      <c r="B560" s="42"/>
      <c r="C560" s="216" t="s">
        <v>1682</v>
      </c>
      <c r="D560" s="216" t="s">
        <v>207</v>
      </c>
      <c r="E560" s="217" t="s">
        <v>13526</v>
      </c>
      <c r="F560" s="218" t="s">
        <v>13527</v>
      </c>
      <c r="G560" s="219" t="s">
        <v>448</v>
      </c>
      <c r="H560" s="220">
        <v>5</v>
      </c>
      <c r="I560" s="221"/>
      <c r="J560" s="222">
        <f>ROUND(I560*H560,2)</f>
        <v>0</v>
      </c>
      <c r="K560" s="218" t="s">
        <v>211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0.058500000000000003</v>
      </c>
      <c r="R560" s="225">
        <f>Q560*H560</f>
        <v>0.29250000000000004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212</v>
      </c>
      <c r="AT560" s="227" t="s">
        <v>207</v>
      </c>
      <c r="AU560" s="227" t="s">
        <v>80</v>
      </c>
      <c r="AY560" s="20" t="s">
        <v>205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212</v>
      </c>
      <c r="BM560" s="227" t="s">
        <v>13528</v>
      </c>
    </row>
    <row r="561" s="2" customFormat="1">
      <c r="A561" s="41"/>
      <c r="B561" s="42"/>
      <c r="C561" s="43"/>
      <c r="D561" s="229" t="s">
        <v>214</v>
      </c>
      <c r="E561" s="43"/>
      <c r="F561" s="230" t="s">
        <v>13529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214</v>
      </c>
      <c r="AU561" s="20" t="s">
        <v>80</v>
      </c>
    </row>
    <row r="562" s="14" customFormat="1">
      <c r="A562" s="14"/>
      <c r="B562" s="245"/>
      <c r="C562" s="246"/>
      <c r="D562" s="236" t="s">
        <v>216</v>
      </c>
      <c r="E562" s="247" t="s">
        <v>19</v>
      </c>
      <c r="F562" s="248" t="s">
        <v>13530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216</v>
      </c>
      <c r="AU562" s="255" t="s">
        <v>80</v>
      </c>
      <c r="AV562" s="14" t="s">
        <v>80</v>
      </c>
      <c r="AW562" s="14" t="s">
        <v>218</v>
      </c>
      <c r="AX562" s="14" t="s">
        <v>71</v>
      </c>
      <c r="AY562" s="255" t="s">
        <v>205</v>
      </c>
    </row>
    <row r="563" s="2" customFormat="1" ht="44.25" customHeight="1">
      <c r="A563" s="41"/>
      <c r="B563" s="42"/>
      <c r="C563" s="216" t="s">
        <v>1688</v>
      </c>
      <c r="D563" s="216" t="s">
        <v>207</v>
      </c>
      <c r="E563" s="217" t="s">
        <v>13531</v>
      </c>
      <c r="F563" s="218" t="s">
        <v>13532</v>
      </c>
      <c r="G563" s="219" t="s">
        <v>448</v>
      </c>
      <c r="H563" s="220">
        <v>6</v>
      </c>
      <c r="I563" s="221"/>
      <c r="J563" s="222">
        <f>ROUND(I563*H563,2)</f>
        <v>0</v>
      </c>
      <c r="K563" s="218" t="s">
        <v>211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0.0935</v>
      </c>
      <c r="R563" s="225">
        <f>Q563*H563</f>
        <v>0.56099999999999994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212</v>
      </c>
      <c r="AT563" s="227" t="s">
        <v>207</v>
      </c>
      <c r="AU563" s="227" t="s">
        <v>80</v>
      </c>
      <c r="AY563" s="20" t="s">
        <v>205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212</v>
      </c>
      <c r="BM563" s="227" t="s">
        <v>13533</v>
      </c>
    </row>
    <row r="564" s="2" customFormat="1">
      <c r="A564" s="41"/>
      <c r="B564" s="42"/>
      <c r="C564" s="43"/>
      <c r="D564" s="229" t="s">
        <v>214</v>
      </c>
      <c r="E564" s="43"/>
      <c r="F564" s="230" t="s">
        <v>13534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214</v>
      </c>
      <c r="AU564" s="20" t="s">
        <v>80</v>
      </c>
    </row>
    <row r="565" s="14" customFormat="1">
      <c r="A565" s="14"/>
      <c r="B565" s="245"/>
      <c r="C565" s="246"/>
      <c r="D565" s="236" t="s">
        <v>216</v>
      </c>
      <c r="E565" s="247" t="s">
        <v>19</v>
      </c>
      <c r="F565" s="248" t="s">
        <v>13535</v>
      </c>
      <c r="G565" s="246"/>
      <c r="H565" s="249">
        <v>6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216</v>
      </c>
      <c r="AU565" s="255" t="s">
        <v>80</v>
      </c>
      <c r="AV565" s="14" t="s">
        <v>80</v>
      </c>
      <c r="AW565" s="14" t="s">
        <v>218</v>
      </c>
      <c r="AX565" s="14" t="s">
        <v>71</v>
      </c>
      <c r="AY565" s="255" t="s">
        <v>205</v>
      </c>
    </row>
    <row r="566" s="2" customFormat="1" ht="24.15" customHeight="1">
      <c r="A566" s="41"/>
      <c r="B566" s="42"/>
      <c r="C566" s="216" t="s">
        <v>1694</v>
      </c>
      <c r="D566" s="216" t="s">
        <v>207</v>
      </c>
      <c r="E566" s="217" t="s">
        <v>13536</v>
      </c>
      <c r="F566" s="218" t="s">
        <v>13537</v>
      </c>
      <c r="G566" s="219" t="s">
        <v>448</v>
      </c>
      <c r="H566" s="220">
        <v>1</v>
      </c>
      <c r="I566" s="221"/>
      <c r="J566" s="222">
        <f>ROUND(I566*H566,2)</f>
        <v>0</v>
      </c>
      <c r="K566" s="218" t="s">
        <v>211</v>
      </c>
      <c r="L566" s="47"/>
      <c r="M566" s="223" t="s">
        <v>19</v>
      </c>
      <c r="N566" s="224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0.050000000000000003</v>
      </c>
      <c r="T566" s="226">
        <f>S566*H566</f>
        <v>0.050000000000000003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212</v>
      </c>
      <c r="AT566" s="227" t="s">
        <v>207</v>
      </c>
      <c r="AU566" s="227" t="s">
        <v>80</v>
      </c>
      <c r="AY566" s="20" t="s">
        <v>205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212</v>
      </c>
      <c r="BM566" s="227" t="s">
        <v>13538</v>
      </c>
    </row>
    <row r="567" s="2" customFormat="1">
      <c r="A567" s="41"/>
      <c r="B567" s="42"/>
      <c r="C567" s="43"/>
      <c r="D567" s="229" t="s">
        <v>214</v>
      </c>
      <c r="E567" s="43"/>
      <c r="F567" s="230" t="s">
        <v>13539</v>
      </c>
      <c r="G567" s="43"/>
      <c r="H567" s="43"/>
      <c r="I567" s="231"/>
      <c r="J567" s="43"/>
      <c r="K567" s="43"/>
      <c r="L567" s="47"/>
      <c r="M567" s="232"/>
      <c r="N567" s="233"/>
      <c r="O567" s="87"/>
      <c r="P567" s="87"/>
      <c r="Q567" s="87"/>
      <c r="R567" s="87"/>
      <c r="S567" s="87"/>
      <c r="T567" s="88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T567" s="20" t="s">
        <v>214</v>
      </c>
      <c r="AU567" s="20" t="s">
        <v>80</v>
      </c>
    </row>
    <row r="568" s="14" customFormat="1">
      <c r="A568" s="14"/>
      <c r="B568" s="245"/>
      <c r="C568" s="246"/>
      <c r="D568" s="236" t="s">
        <v>216</v>
      </c>
      <c r="E568" s="247" t="s">
        <v>19</v>
      </c>
      <c r="F568" s="248" t="s">
        <v>13540</v>
      </c>
      <c r="G568" s="246"/>
      <c r="H568" s="249">
        <v>1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216</v>
      </c>
      <c r="AU568" s="255" t="s">
        <v>80</v>
      </c>
      <c r="AV568" s="14" t="s">
        <v>80</v>
      </c>
      <c r="AW568" s="14" t="s">
        <v>218</v>
      </c>
      <c r="AX568" s="14" t="s">
        <v>71</v>
      </c>
      <c r="AY568" s="255" t="s">
        <v>205</v>
      </c>
    </row>
    <row r="569" s="2" customFormat="1" ht="37.8" customHeight="1">
      <c r="A569" s="41"/>
      <c r="B569" s="42"/>
      <c r="C569" s="216" t="s">
        <v>1700</v>
      </c>
      <c r="D569" s="216" t="s">
        <v>207</v>
      </c>
      <c r="E569" s="217" t="s">
        <v>13541</v>
      </c>
      <c r="F569" s="218" t="s">
        <v>13542</v>
      </c>
      <c r="G569" s="219" t="s">
        <v>448</v>
      </c>
      <c r="H569" s="220">
        <v>3</v>
      </c>
      <c r="I569" s="221"/>
      <c r="J569" s="222">
        <f>ROUND(I569*H569,2)</f>
        <v>0</v>
      </c>
      <c r="K569" s="218" t="s">
        <v>211</v>
      </c>
      <c r="L569" s="47"/>
      <c r="M569" s="223" t="s">
        <v>19</v>
      </c>
      <c r="N569" s="224" t="s">
        <v>42</v>
      </c>
      <c r="O569" s="87"/>
      <c r="P569" s="225">
        <f>O569*H569</f>
        <v>0</v>
      </c>
      <c r="Q569" s="225">
        <v>0.089999999999999997</v>
      </c>
      <c r="R569" s="225">
        <f>Q569*H569</f>
        <v>0.27000000000000002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212</v>
      </c>
      <c r="AT569" s="227" t="s">
        <v>207</v>
      </c>
      <c r="AU569" s="227" t="s">
        <v>80</v>
      </c>
      <c r="AY569" s="20" t="s">
        <v>205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212</v>
      </c>
      <c r="BM569" s="227" t="s">
        <v>13543</v>
      </c>
    </row>
    <row r="570" s="2" customFormat="1">
      <c r="A570" s="41"/>
      <c r="B570" s="42"/>
      <c r="C570" s="43"/>
      <c r="D570" s="229" t="s">
        <v>214</v>
      </c>
      <c r="E570" s="43"/>
      <c r="F570" s="230" t="s">
        <v>13544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214</v>
      </c>
      <c r="AU570" s="20" t="s">
        <v>80</v>
      </c>
    </row>
    <row r="571" s="14" customFormat="1">
      <c r="A571" s="14"/>
      <c r="B571" s="245"/>
      <c r="C571" s="246"/>
      <c r="D571" s="236" t="s">
        <v>216</v>
      </c>
      <c r="E571" s="247" t="s">
        <v>19</v>
      </c>
      <c r="F571" s="248" t="s">
        <v>13308</v>
      </c>
      <c r="G571" s="246"/>
      <c r="H571" s="249">
        <v>3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216</v>
      </c>
      <c r="AU571" s="255" t="s">
        <v>80</v>
      </c>
      <c r="AV571" s="14" t="s">
        <v>80</v>
      </c>
      <c r="AW571" s="14" t="s">
        <v>218</v>
      </c>
      <c r="AX571" s="14" t="s">
        <v>71</v>
      </c>
      <c r="AY571" s="255" t="s">
        <v>205</v>
      </c>
    </row>
    <row r="572" s="2" customFormat="1" ht="21.75" customHeight="1">
      <c r="A572" s="41"/>
      <c r="B572" s="42"/>
      <c r="C572" s="278" t="s">
        <v>1706</v>
      </c>
      <c r="D572" s="278" t="s">
        <v>319</v>
      </c>
      <c r="E572" s="279" t="s">
        <v>13545</v>
      </c>
      <c r="F572" s="280" t="s">
        <v>13546</v>
      </c>
      <c r="G572" s="281" t="s">
        <v>448</v>
      </c>
      <c r="H572" s="282">
        <v>3</v>
      </c>
      <c r="I572" s="283"/>
      <c r="J572" s="284">
        <f>ROUND(I572*H572,2)</f>
        <v>0</v>
      </c>
      <c r="K572" s="280" t="s">
        <v>211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0.080000000000000002</v>
      </c>
      <c r="R572" s="225">
        <f>Q572*H572</f>
        <v>0.23999999999999999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276</v>
      </c>
      <c r="AT572" s="227" t="s">
        <v>319</v>
      </c>
      <c r="AU572" s="227" t="s">
        <v>80</v>
      </c>
      <c r="AY572" s="20" t="s">
        <v>205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212</v>
      </c>
      <c r="BM572" s="227" t="s">
        <v>13547</v>
      </c>
    </row>
    <row r="573" s="2" customFormat="1" ht="24.15" customHeight="1">
      <c r="A573" s="41"/>
      <c r="B573" s="42"/>
      <c r="C573" s="216" t="s">
        <v>1713</v>
      </c>
      <c r="D573" s="216" t="s">
        <v>207</v>
      </c>
      <c r="E573" s="217" t="s">
        <v>13548</v>
      </c>
      <c r="F573" s="218" t="s">
        <v>13549</v>
      </c>
      <c r="G573" s="219" t="s">
        <v>448</v>
      </c>
      <c r="H573" s="220">
        <v>1</v>
      </c>
      <c r="I573" s="221"/>
      <c r="J573" s="222">
        <f>ROUND(I573*H573,2)</f>
        <v>0</v>
      </c>
      <c r="K573" s="218" t="s">
        <v>211</v>
      </c>
      <c r="L573" s="47"/>
      <c r="M573" s="223" t="s">
        <v>19</v>
      </c>
      <c r="N573" s="224" t="s">
        <v>42</v>
      </c>
      <c r="O573" s="87"/>
      <c r="P573" s="225">
        <f>O573*H573</f>
        <v>0</v>
      </c>
      <c r="Q573" s="225">
        <v>0</v>
      </c>
      <c r="R573" s="225">
        <f>Q573*H573</f>
        <v>0</v>
      </c>
      <c r="S573" s="225">
        <v>0.050000000000000003</v>
      </c>
      <c r="T573" s="226">
        <f>S573*H573</f>
        <v>0.050000000000000003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212</v>
      </c>
      <c r="AT573" s="227" t="s">
        <v>207</v>
      </c>
      <c r="AU573" s="227" t="s">
        <v>80</v>
      </c>
      <c r="AY573" s="20" t="s">
        <v>205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212</v>
      </c>
      <c r="BM573" s="227" t="s">
        <v>13550</v>
      </c>
    </row>
    <row r="574" s="2" customFormat="1">
      <c r="A574" s="41"/>
      <c r="B574" s="42"/>
      <c r="C574" s="43"/>
      <c r="D574" s="229" t="s">
        <v>214</v>
      </c>
      <c r="E574" s="43"/>
      <c r="F574" s="230" t="s">
        <v>13551</v>
      </c>
      <c r="G574" s="43"/>
      <c r="H574" s="43"/>
      <c r="I574" s="231"/>
      <c r="J574" s="43"/>
      <c r="K574" s="43"/>
      <c r="L574" s="47"/>
      <c r="M574" s="232"/>
      <c r="N574" s="233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214</v>
      </c>
      <c r="AU574" s="20" t="s">
        <v>80</v>
      </c>
    </row>
    <row r="575" s="14" customFormat="1">
      <c r="A575" s="14"/>
      <c r="B575" s="245"/>
      <c r="C575" s="246"/>
      <c r="D575" s="236" t="s">
        <v>216</v>
      </c>
      <c r="E575" s="247" t="s">
        <v>19</v>
      </c>
      <c r="F575" s="248" t="s">
        <v>13540</v>
      </c>
      <c r="G575" s="246"/>
      <c r="H575" s="249">
        <v>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216</v>
      </c>
      <c r="AU575" s="255" t="s">
        <v>80</v>
      </c>
      <c r="AV575" s="14" t="s">
        <v>80</v>
      </c>
      <c r="AW575" s="14" t="s">
        <v>218</v>
      </c>
      <c r="AX575" s="14" t="s">
        <v>71</v>
      </c>
      <c r="AY575" s="255" t="s">
        <v>205</v>
      </c>
    </row>
    <row r="576" s="2" customFormat="1" ht="24.15" customHeight="1">
      <c r="A576" s="41"/>
      <c r="B576" s="42"/>
      <c r="C576" s="216" t="s">
        <v>1719</v>
      </c>
      <c r="D576" s="216" t="s">
        <v>207</v>
      </c>
      <c r="E576" s="217" t="s">
        <v>13552</v>
      </c>
      <c r="F576" s="218" t="s">
        <v>13553</v>
      </c>
      <c r="G576" s="219" t="s">
        <v>448</v>
      </c>
      <c r="H576" s="220">
        <v>1</v>
      </c>
      <c r="I576" s="221"/>
      <c r="J576" s="222">
        <f>ROUND(I576*H576,2)</f>
        <v>0</v>
      </c>
      <c r="K576" s="218" t="s">
        <v>211</v>
      </c>
      <c r="L576" s="47"/>
      <c r="M576" s="223" t="s">
        <v>19</v>
      </c>
      <c r="N576" s="224" t="s">
        <v>42</v>
      </c>
      <c r="O576" s="87"/>
      <c r="P576" s="225">
        <f>O576*H576</f>
        <v>0</v>
      </c>
      <c r="Q576" s="225">
        <v>0.040000000000000001</v>
      </c>
      <c r="R576" s="225">
        <f>Q576*H576</f>
        <v>0.040000000000000001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212</v>
      </c>
      <c r="AT576" s="227" t="s">
        <v>207</v>
      </c>
      <c r="AU576" s="227" t="s">
        <v>80</v>
      </c>
      <c r="AY576" s="20" t="s">
        <v>205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212</v>
      </c>
      <c r="BM576" s="227" t="s">
        <v>13554</v>
      </c>
    </row>
    <row r="577" s="2" customFormat="1">
      <c r="A577" s="41"/>
      <c r="B577" s="42"/>
      <c r="C577" s="43"/>
      <c r="D577" s="229" t="s">
        <v>214</v>
      </c>
      <c r="E577" s="43"/>
      <c r="F577" s="230" t="s">
        <v>13555</v>
      </c>
      <c r="G577" s="43"/>
      <c r="H577" s="43"/>
      <c r="I577" s="231"/>
      <c r="J577" s="43"/>
      <c r="K577" s="43"/>
      <c r="L577" s="47"/>
      <c r="M577" s="232"/>
      <c r="N577" s="233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214</v>
      </c>
      <c r="AU577" s="20" t="s">
        <v>80</v>
      </c>
    </row>
    <row r="578" s="2" customFormat="1" ht="24.15" customHeight="1">
      <c r="A578" s="41"/>
      <c r="B578" s="42"/>
      <c r="C578" s="278" t="s">
        <v>1745</v>
      </c>
      <c r="D578" s="278" t="s">
        <v>319</v>
      </c>
      <c r="E578" s="279" t="s">
        <v>13556</v>
      </c>
      <c r="F578" s="280" t="s">
        <v>13557</v>
      </c>
      <c r="G578" s="281" t="s">
        <v>448</v>
      </c>
      <c r="H578" s="282">
        <v>1</v>
      </c>
      <c r="I578" s="283"/>
      <c r="J578" s="284">
        <f>ROUND(I578*H578,2)</f>
        <v>0</v>
      </c>
      <c r="K578" s="280" t="s">
        <v>211</v>
      </c>
      <c r="L578" s="285"/>
      <c r="M578" s="286" t="s">
        <v>19</v>
      </c>
      <c r="N578" s="287" t="s">
        <v>42</v>
      </c>
      <c r="O578" s="87"/>
      <c r="P578" s="225">
        <f>O578*H578</f>
        <v>0</v>
      </c>
      <c r="Q578" s="225">
        <v>0.041099999999999998</v>
      </c>
      <c r="R578" s="225">
        <f>Q578*H578</f>
        <v>0.041099999999999998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276</v>
      </c>
      <c r="AT578" s="227" t="s">
        <v>319</v>
      </c>
      <c r="AU578" s="227" t="s">
        <v>80</v>
      </c>
      <c r="AY578" s="20" t="s">
        <v>205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212</v>
      </c>
      <c r="BM578" s="227" t="s">
        <v>13558</v>
      </c>
    </row>
    <row r="579" s="2" customFormat="1" ht="16.5" customHeight="1">
      <c r="A579" s="41"/>
      <c r="B579" s="42"/>
      <c r="C579" s="216" t="s">
        <v>1751</v>
      </c>
      <c r="D579" s="216" t="s">
        <v>207</v>
      </c>
      <c r="E579" s="217" t="s">
        <v>13559</v>
      </c>
      <c r="F579" s="218" t="s">
        <v>13560</v>
      </c>
      <c r="G579" s="219" t="s">
        <v>327</v>
      </c>
      <c r="H579" s="220">
        <v>125.3</v>
      </c>
      <c r="I579" s="221"/>
      <c r="J579" s="222">
        <f>ROUND(I579*H579,2)</f>
        <v>0</v>
      </c>
      <c r="K579" s="218" t="s">
        <v>211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0.00019000000000000001</v>
      </c>
      <c r="R579" s="225">
        <f>Q579*H579</f>
        <v>0.023807000000000002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212</v>
      </c>
      <c r="AT579" s="227" t="s">
        <v>207</v>
      </c>
      <c r="AU579" s="227" t="s">
        <v>80</v>
      </c>
      <c r="AY579" s="20" t="s">
        <v>205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212</v>
      </c>
      <c r="BM579" s="227" t="s">
        <v>13561</v>
      </c>
    </row>
    <row r="580" s="2" customFormat="1">
      <c r="A580" s="41"/>
      <c r="B580" s="42"/>
      <c r="C580" s="43"/>
      <c r="D580" s="229" t="s">
        <v>214</v>
      </c>
      <c r="E580" s="43"/>
      <c r="F580" s="230" t="s">
        <v>13562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214</v>
      </c>
      <c r="AU580" s="20" t="s">
        <v>80</v>
      </c>
    </row>
    <row r="581" s="2" customFormat="1" ht="24.15" customHeight="1">
      <c r="A581" s="41"/>
      <c r="B581" s="42"/>
      <c r="C581" s="216" t="s">
        <v>1757</v>
      </c>
      <c r="D581" s="216" t="s">
        <v>207</v>
      </c>
      <c r="E581" s="217" t="s">
        <v>13563</v>
      </c>
      <c r="F581" s="218" t="s">
        <v>13564</v>
      </c>
      <c r="G581" s="219" t="s">
        <v>327</v>
      </c>
      <c r="H581" s="220">
        <v>125.3</v>
      </c>
      <c r="I581" s="221"/>
      <c r="J581" s="222">
        <f>ROUND(I581*H581,2)</f>
        <v>0</v>
      </c>
      <c r="K581" s="218" t="s">
        <v>211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9.0000000000000006E-05</v>
      </c>
      <c r="R581" s="225">
        <f>Q581*H581</f>
        <v>0.011277000000000001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212</v>
      </c>
      <c r="AT581" s="227" t="s">
        <v>207</v>
      </c>
      <c r="AU581" s="227" t="s">
        <v>80</v>
      </c>
      <c r="AY581" s="20" t="s">
        <v>205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212</v>
      </c>
      <c r="BM581" s="227" t="s">
        <v>13565</v>
      </c>
    </row>
    <row r="582" s="2" customFormat="1">
      <c r="A582" s="41"/>
      <c r="B582" s="42"/>
      <c r="C582" s="43"/>
      <c r="D582" s="229" t="s">
        <v>214</v>
      </c>
      <c r="E582" s="43"/>
      <c r="F582" s="230" t="s">
        <v>13566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214</v>
      </c>
      <c r="AU582" s="20" t="s">
        <v>80</v>
      </c>
    </row>
    <row r="583" s="12" customFormat="1" ht="22.8" customHeight="1">
      <c r="A583" s="12"/>
      <c r="B583" s="200"/>
      <c r="C583" s="201"/>
      <c r="D583" s="202" t="s">
        <v>70</v>
      </c>
      <c r="E583" s="214" t="s">
        <v>283</v>
      </c>
      <c r="F583" s="214" t="s">
        <v>7145</v>
      </c>
      <c r="G583" s="201"/>
      <c r="H583" s="201"/>
      <c r="I583" s="204"/>
      <c r="J583" s="215">
        <f>BK583</f>
        <v>0</v>
      </c>
      <c r="K583" s="201"/>
      <c r="L583" s="206"/>
      <c r="M583" s="207"/>
      <c r="N583" s="208"/>
      <c r="O583" s="208"/>
      <c r="P583" s="209">
        <f>SUM(P584:P599)</f>
        <v>0</v>
      </c>
      <c r="Q583" s="208"/>
      <c r="R583" s="209">
        <f>SUM(R584:R599)</f>
        <v>0.46462500000000001</v>
      </c>
      <c r="S583" s="208"/>
      <c r="T583" s="210">
        <f>SUM(T584:T599)</f>
        <v>5.8505000000000003</v>
      </c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R583" s="211" t="s">
        <v>78</v>
      </c>
      <c r="AT583" s="212" t="s">
        <v>70</v>
      </c>
      <c r="AU583" s="212" t="s">
        <v>78</v>
      </c>
      <c r="AY583" s="211" t="s">
        <v>205</v>
      </c>
      <c r="BK583" s="213">
        <f>SUM(BK584:BK599)</f>
        <v>0</v>
      </c>
    </row>
    <row r="584" s="2" customFormat="1" ht="24.15" customHeight="1">
      <c r="A584" s="41"/>
      <c r="B584" s="42"/>
      <c r="C584" s="216" t="s">
        <v>1766</v>
      </c>
      <c r="D584" s="216" t="s">
        <v>207</v>
      </c>
      <c r="E584" s="217" t="s">
        <v>13567</v>
      </c>
      <c r="F584" s="218" t="s">
        <v>13568</v>
      </c>
      <c r="G584" s="219" t="s">
        <v>327</v>
      </c>
      <c r="H584" s="220">
        <v>1.5</v>
      </c>
      <c r="I584" s="221"/>
      <c r="J584" s="222">
        <f>ROUND(I584*H584,2)</f>
        <v>0</v>
      </c>
      <c r="K584" s="218" t="s">
        <v>211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0.29221000000000003</v>
      </c>
      <c r="R584" s="225">
        <f>Q584*H584</f>
        <v>0.43831500000000001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212</v>
      </c>
      <c r="AT584" s="227" t="s">
        <v>207</v>
      </c>
      <c r="AU584" s="227" t="s">
        <v>80</v>
      </c>
      <c r="AY584" s="20" t="s">
        <v>205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212</v>
      </c>
      <c r="BM584" s="227" t="s">
        <v>13569</v>
      </c>
    </row>
    <row r="585" s="2" customFormat="1">
      <c r="A585" s="41"/>
      <c r="B585" s="42"/>
      <c r="C585" s="43"/>
      <c r="D585" s="229" t="s">
        <v>214</v>
      </c>
      <c r="E585" s="43"/>
      <c r="F585" s="230" t="s">
        <v>13570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214</v>
      </c>
      <c r="AU585" s="20" t="s">
        <v>80</v>
      </c>
    </row>
    <row r="586" s="2" customFormat="1" ht="37.8" customHeight="1">
      <c r="A586" s="41"/>
      <c r="B586" s="42"/>
      <c r="C586" s="278" t="s">
        <v>1772</v>
      </c>
      <c r="D586" s="278" t="s">
        <v>319</v>
      </c>
      <c r="E586" s="279" t="s">
        <v>13571</v>
      </c>
      <c r="F586" s="280" t="s">
        <v>13572</v>
      </c>
      <c r="G586" s="281" t="s">
        <v>327</v>
      </c>
      <c r="H586" s="282">
        <v>1.5</v>
      </c>
      <c r="I586" s="283"/>
      <c r="J586" s="284">
        <f>ROUND(I586*H586,2)</f>
        <v>0</v>
      </c>
      <c r="K586" s="280" t="s">
        <v>211</v>
      </c>
      <c r="L586" s="285"/>
      <c r="M586" s="286" t="s">
        <v>19</v>
      </c>
      <c r="N586" s="287" t="s">
        <v>42</v>
      </c>
      <c r="O586" s="87"/>
      <c r="P586" s="225">
        <f>O586*H586</f>
        <v>0</v>
      </c>
      <c r="Q586" s="225">
        <v>0.012500000000000001</v>
      </c>
      <c r="R586" s="225">
        <f>Q586*H586</f>
        <v>0.018750000000000003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276</v>
      </c>
      <c r="AT586" s="227" t="s">
        <v>319</v>
      </c>
      <c r="AU586" s="227" t="s">
        <v>80</v>
      </c>
      <c r="AY586" s="20" t="s">
        <v>205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212</v>
      </c>
      <c r="BM586" s="227" t="s">
        <v>13573</v>
      </c>
    </row>
    <row r="587" s="2" customFormat="1" ht="55.5" customHeight="1">
      <c r="A587" s="41"/>
      <c r="B587" s="42"/>
      <c r="C587" s="216" t="s">
        <v>1779</v>
      </c>
      <c r="D587" s="216" t="s">
        <v>207</v>
      </c>
      <c r="E587" s="217" t="s">
        <v>8034</v>
      </c>
      <c r="F587" s="218" t="s">
        <v>8035</v>
      </c>
      <c r="G587" s="219" t="s">
        <v>448</v>
      </c>
      <c r="H587" s="220">
        <v>10</v>
      </c>
      <c r="I587" s="221"/>
      <c r="J587" s="222">
        <f>ROUND(I587*H587,2)</f>
        <v>0</v>
      </c>
      <c r="K587" s="218" t="s">
        <v>211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0.52300000000000002</v>
      </c>
      <c r="T587" s="226">
        <f>S587*H587</f>
        <v>5.2300000000000004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212</v>
      </c>
      <c r="AT587" s="227" t="s">
        <v>207</v>
      </c>
      <c r="AU587" s="227" t="s">
        <v>80</v>
      </c>
      <c r="AY587" s="20" t="s">
        <v>205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212</v>
      </c>
      <c r="BM587" s="227" t="s">
        <v>13574</v>
      </c>
    </row>
    <row r="588" s="2" customFormat="1">
      <c r="A588" s="41"/>
      <c r="B588" s="42"/>
      <c r="C588" s="43"/>
      <c r="D588" s="229" t="s">
        <v>214</v>
      </c>
      <c r="E588" s="43"/>
      <c r="F588" s="230" t="s">
        <v>8037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214</v>
      </c>
      <c r="AU588" s="20" t="s">
        <v>80</v>
      </c>
    </row>
    <row r="589" s="14" customFormat="1">
      <c r="A589" s="14"/>
      <c r="B589" s="245"/>
      <c r="C589" s="246"/>
      <c r="D589" s="236" t="s">
        <v>216</v>
      </c>
      <c r="E589" s="247" t="s">
        <v>19</v>
      </c>
      <c r="F589" s="248" t="s">
        <v>13575</v>
      </c>
      <c r="G589" s="246"/>
      <c r="H589" s="249">
        <v>1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216</v>
      </c>
      <c r="AU589" s="255" t="s">
        <v>80</v>
      </c>
      <c r="AV589" s="14" t="s">
        <v>80</v>
      </c>
      <c r="AW589" s="14" t="s">
        <v>218</v>
      </c>
      <c r="AX589" s="14" t="s">
        <v>71</v>
      </c>
      <c r="AY589" s="255" t="s">
        <v>205</v>
      </c>
    </row>
    <row r="590" s="14" customFormat="1">
      <c r="A590" s="14"/>
      <c r="B590" s="245"/>
      <c r="C590" s="246"/>
      <c r="D590" s="236" t="s">
        <v>216</v>
      </c>
      <c r="E590" s="247" t="s">
        <v>19</v>
      </c>
      <c r="F590" s="248" t="s">
        <v>13576</v>
      </c>
      <c r="G590" s="246"/>
      <c r="H590" s="249">
        <v>9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216</v>
      </c>
      <c r="AU590" s="255" t="s">
        <v>80</v>
      </c>
      <c r="AV590" s="14" t="s">
        <v>80</v>
      </c>
      <c r="AW590" s="14" t="s">
        <v>218</v>
      </c>
      <c r="AX590" s="14" t="s">
        <v>71</v>
      </c>
      <c r="AY590" s="255" t="s">
        <v>205</v>
      </c>
    </row>
    <row r="591" s="2" customFormat="1" ht="44.25" customHeight="1">
      <c r="A591" s="41"/>
      <c r="B591" s="42"/>
      <c r="C591" s="216" t="s">
        <v>1787</v>
      </c>
      <c r="D591" s="216" t="s">
        <v>207</v>
      </c>
      <c r="E591" s="217" t="s">
        <v>13577</v>
      </c>
      <c r="F591" s="218" t="s">
        <v>13578</v>
      </c>
      <c r="G591" s="219" t="s">
        <v>448</v>
      </c>
      <c r="H591" s="220">
        <v>3</v>
      </c>
      <c r="I591" s="221"/>
      <c r="J591" s="222">
        <f>ROUND(I591*H591,2)</f>
        <v>0</v>
      </c>
      <c r="K591" s="218" t="s">
        <v>211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0.187</v>
      </c>
      <c r="T591" s="226">
        <f>S591*H591</f>
        <v>0.56099999999999994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212</v>
      </c>
      <c r="AT591" s="227" t="s">
        <v>207</v>
      </c>
      <c r="AU591" s="227" t="s">
        <v>80</v>
      </c>
      <c r="AY591" s="20" t="s">
        <v>205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212</v>
      </c>
      <c r="BM591" s="227" t="s">
        <v>13579</v>
      </c>
    </row>
    <row r="592" s="2" customFormat="1">
      <c r="A592" s="41"/>
      <c r="B592" s="42"/>
      <c r="C592" s="43"/>
      <c r="D592" s="229" t="s">
        <v>214</v>
      </c>
      <c r="E592" s="43"/>
      <c r="F592" s="230" t="s">
        <v>13580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214</v>
      </c>
      <c r="AU592" s="20" t="s">
        <v>80</v>
      </c>
    </row>
    <row r="593" s="14" customFormat="1">
      <c r="A593" s="14"/>
      <c r="B593" s="245"/>
      <c r="C593" s="246"/>
      <c r="D593" s="236" t="s">
        <v>216</v>
      </c>
      <c r="E593" s="247" t="s">
        <v>19</v>
      </c>
      <c r="F593" s="248" t="s">
        <v>13581</v>
      </c>
      <c r="G593" s="246"/>
      <c r="H593" s="249">
        <v>3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216</v>
      </c>
      <c r="AU593" s="255" t="s">
        <v>80</v>
      </c>
      <c r="AV593" s="14" t="s">
        <v>80</v>
      </c>
      <c r="AW593" s="14" t="s">
        <v>218</v>
      </c>
      <c r="AX593" s="14" t="s">
        <v>71</v>
      </c>
      <c r="AY593" s="255" t="s">
        <v>205</v>
      </c>
    </row>
    <row r="594" s="2" customFormat="1" ht="44.25" customHeight="1">
      <c r="A594" s="41"/>
      <c r="B594" s="42"/>
      <c r="C594" s="216" t="s">
        <v>1796</v>
      </c>
      <c r="D594" s="216" t="s">
        <v>207</v>
      </c>
      <c r="E594" s="217" t="s">
        <v>13582</v>
      </c>
      <c r="F594" s="218" t="s">
        <v>13583</v>
      </c>
      <c r="G594" s="219" t="s">
        <v>327</v>
      </c>
      <c r="H594" s="220">
        <v>7</v>
      </c>
      <c r="I594" s="221"/>
      <c r="J594" s="222">
        <f>ROUND(I594*H594,2)</f>
        <v>0</v>
      </c>
      <c r="K594" s="218" t="s">
        <v>211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0.00108</v>
      </c>
      <c r="R594" s="225">
        <f>Q594*H594</f>
        <v>0.0075599999999999999</v>
      </c>
      <c r="S594" s="225">
        <v>0.0085000000000000006</v>
      </c>
      <c r="T594" s="226">
        <f>S594*H594</f>
        <v>0.059500000000000004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212</v>
      </c>
      <c r="AT594" s="227" t="s">
        <v>207</v>
      </c>
      <c r="AU594" s="227" t="s">
        <v>80</v>
      </c>
      <c r="AY594" s="20" t="s">
        <v>205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212</v>
      </c>
      <c r="BM594" s="227" t="s">
        <v>13584</v>
      </c>
    </row>
    <row r="595" s="2" customFormat="1">
      <c r="A595" s="41"/>
      <c r="B595" s="42"/>
      <c r="C595" s="43"/>
      <c r="D595" s="229" t="s">
        <v>214</v>
      </c>
      <c r="E595" s="43"/>
      <c r="F595" s="230" t="s">
        <v>13585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214</v>
      </c>
      <c r="AU595" s="20" t="s">
        <v>80</v>
      </c>
    </row>
    <row r="596" s="14" customFormat="1">
      <c r="A596" s="14"/>
      <c r="B596" s="245"/>
      <c r="C596" s="246"/>
      <c r="D596" s="236" t="s">
        <v>216</v>
      </c>
      <c r="E596" s="247" t="s">
        <v>19</v>
      </c>
      <c r="F596" s="248" t="s">
        <v>13586</v>
      </c>
      <c r="G596" s="246"/>
      <c r="H596" s="249">
        <v>7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216</v>
      </c>
      <c r="AU596" s="255" t="s">
        <v>80</v>
      </c>
      <c r="AV596" s="14" t="s">
        <v>80</v>
      </c>
      <c r="AW596" s="14" t="s">
        <v>218</v>
      </c>
      <c r="AX596" s="14" t="s">
        <v>71</v>
      </c>
      <c r="AY596" s="255" t="s">
        <v>205</v>
      </c>
    </row>
    <row r="597" s="2" customFormat="1" ht="66.75" customHeight="1">
      <c r="A597" s="41"/>
      <c r="B597" s="42"/>
      <c r="C597" s="216" t="s">
        <v>1803</v>
      </c>
      <c r="D597" s="216" t="s">
        <v>207</v>
      </c>
      <c r="E597" s="217" t="s">
        <v>13587</v>
      </c>
      <c r="F597" s="218" t="s">
        <v>13588</v>
      </c>
      <c r="G597" s="219" t="s">
        <v>306</v>
      </c>
      <c r="H597" s="220">
        <v>15</v>
      </c>
      <c r="I597" s="221"/>
      <c r="J597" s="222">
        <f>ROUND(I597*H597,2)</f>
        <v>0</v>
      </c>
      <c r="K597" s="218" t="s">
        <v>211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212</v>
      </c>
      <c r="AT597" s="227" t="s">
        <v>207</v>
      </c>
      <c r="AU597" s="227" t="s">
        <v>80</v>
      </c>
      <c r="AY597" s="20" t="s">
        <v>205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212</v>
      </c>
      <c r="BM597" s="227" t="s">
        <v>13589</v>
      </c>
    </row>
    <row r="598" s="2" customFormat="1">
      <c r="A598" s="41"/>
      <c r="B598" s="42"/>
      <c r="C598" s="43"/>
      <c r="D598" s="229" t="s">
        <v>214</v>
      </c>
      <c r="E598" s="43"/>
      <c r="F598" s="230" t="s">
        <v>13590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214</v>
      </c>
      <c r="AU598" s="20" t="s">
        <v>80</v>
      </c>
    </row>
    <row r="599" s="14" customFormat="1">
      <c r="A599" s="14"/>
      <c r="B599" s="245"/>
      <c r="C599" s="246"/>
      <c r="D599" s="236" t="s">
        <v>216</v>
      </c>
      <c r="E599" s="247" t="s">
        <v>19</v>
      </c>
      <c r="F599" s="248" t="s">
        <v>12833</v>
      </c>
      <c r="G599" s="246"/>
      <c r="H599" s="249">
        <v>15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216</v>
      </c>
      <c r="AU599" s="255" t="s">
        <v>80</v>
      </c>
      <c r="AV599" s="14" t="s">
        <v>80</v>
      </c>
      <c r="AW599" s="14" t="s">
        <v>218</v>
      </c>
      <c r="AX599" s="14" t="s">
        <v>71</v>
      </c>
      <c r="AY599" s="255" t="s">
        <v>205</v>
      </c>
    </row>
    <row r="600" s="12" customFormat="1" ht="22.8" customHeight="1">
      <c r="A600" s="12"/>
      <c r="B600" s="200"/>
      <c r="C600" s="201"/>
      <c r="D600" s="202" t="s">
        <v>70</v>
      </c>
      <c r="E600" s="214" t="s">
        <v>3166</v>
      </c>
      <c r="F600" s="214" t="s">
        <v>3167</v>
      </c>
      <c r="G600" s="201"/>
      <c r="H600" s="201"/>
      <c r="I600" s="204"/>
      <c r="J600" s="215">
        <f>BK600</f>
        <v>0</v>
      </c>
      <c r="K600" s="201"/>
      <c r="L600" s="206"/>
      <c r="M600" s="207"/>
      <c r="N600" s="208"/>
      <c r="O600" s="208"/>
      <c r="P600" s="209">
        <f>SUM(P601:P606)</f>
        <v>0</v>
      </c>
      <c r="Q600" s="208"/>
      <c r="R600" s="209">
        <f>SUM(R601:R606)</f>
        <v>0</v>
      </c>
      <c r="S600" s="208"/>
      <c r="T600" s="210">
        <f>SUM(T601:T606)</f>
        <v>0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11" t="s">
        <v>78</v>
      </c>
      <c r="AT600" s="212" t="s">
        <v>70</v>
      </c>
      <c r="AU600" s="212" t="s">
        <v>78</v>
      </c>
      <c r="AY600" s="211" t="s">
        <v>205</v>
      </c>
      <c r="BK600" s="213">
        <f>SUM(BK601:BK606)</f>
        <v>0</v>
      </c>
    </row>
    <row r="601" s="2" customFormat="1" ht="33" customHeight="1">
      <c r="A601" s="41"/>
      <c r="B601" s="42"/>
      <c r="C601" s="216" t="s">
        <v>1810</v>
      </c>
      <c r="D601" s="216" t="s">
        <v>207</v>
      </c>
      <c r="E601" s="217" t="s">
        <v>3214</v>
      </c>
      <c r="F601" s="218" t="s">
        <v>3215</v>
      </c>
      <c r="G601" s="219" t="s">
        <v>279</v>
      </c>
      <c r="H601" s="220">
        <v>19.332999999999998</v>
      </c>
      <c r="I601" s="221"/>
      <c r="J601" s="222">
        <f>ROUND(I601*H601,2)</f>
        <v>0</v>
      </c>
      <c r="K601" s="218" t="s">
        <v>3216</v>
      </c>
      <c r="L601" s="47"/>
      <c r="M601" s="223" t="s">
        <v>19</v>
      </c>
      <c r="N601" s="224" t="s">
        <v>42</v>
      </c>
      <c r="O601" s="87"/>
      <c r="P601" s="225">
        <f>O601*H601</f>
        <v>0</v>
      </c>
      <c r="Q601" s="225">
        <v>0</v>
      </c>
      <c r="R601" s="225">
        <f>Q601*H601</f>
        <v>0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212</v>
      </c>
      <c r="AT601" s="227" t="s">
        <v>207</v>
      </c>
      <c r="AU601" s="227" t="s">
        <v>80</v>
      </c>
      <c r="AY601" s="20" t="s">
        <v>205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212</v>
      </c>
      <c r="BM601" s="227" t="s">
        <v>13591</v>
      </c>
    </row>
    <row r="602" s="2" customFormat="1" ht="44.25" customHeight="1">
      <c r="A602" s="41"/>
      <c r="B602" s="42"/>
      <c r="C602" s="216" t="s">
        <v>1816</v>
      </c>
      <c r="D602" s="216" t="s">
        <v>207</v>
      </c>
      <c r="E602" s="217" t="s">
        <v>3220</v>
      </c>
      <c r="F602" s="218" t="s">
        <v>3221</v>
      </c>
      <c r="G602" s="219" t="s">
        <v>279</v>
      </c>
      <c r="H602" s="220">
        <v>115.99800000000001</v>
      </c>
      <c r="I602" s="221"/>
      <c r="J602" s="222">
        <f>ROUND(I602*H602,2)</f>
        <v>0</v>
      </c>
      <c r="K602" s="218" t="s">
        <v>211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212</v>
      </c>
      <c r="AT602" s="227" t="s">
        <v>207</v>
      </c>
      <c r="AU602" s="227" t="s">
        <v>80</v>
      </c>
      <c r="AY602" s="20" t="s">
        <v>205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212</v>
      </c>
      <c r="BM602" s="227" t="s">
        <v>13592</v>
      </c>
    </row>
    <row r="603" s="2" customFormat="1">
      <c r="A603" s="41"/>
      <c r="B603" s="42"/>
      <c r="C603" s="43"/>
      <c r="D603" s="229" t="s">
        <v>214</v>
      </c>
      <c r="E603" s="43"/>
      <c r="F603" s="230" t="s">
        <v>3223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214</v>
      </c>
      <c r="AU603" s="20" t="s">
        <v>80</v>
      </c>
    </row>
    <row r="604" s="14" customFormat="1">
      <c r="A604" s="14"/>
      <c r="B604" s="245"/>
      <c r="C604" s="246"/>
      <c r="D604" s="236" t="s">
        <v>216</v>
      </c>
      <c r="E604" s="246"/>
      <c r="F604" s="248" t="s">
        <v>13593</v>
      </c>
      <c r="G604" s="246"/>
      <c r="H604" s="249">
        <v>115.99800000000001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5" t="s">
        <v>216</v>
      </c>
      <c r="AU604" s="255" t="s">
        <v>80</v>
      </c>
      <c r="AV604" s="14" t="s">
        <v>80</v>
      </c>
      <c r="AW604" s="14" t="s">
        <v>4</v>
      </c>
      <c r="AX604" s="14" t="s">
        <v>78</v>
      </c>
      <c r="AY604" s="255" t="s">
        <v>205</v>
      </c>
    </row>
    <row r="605" s="2" customFormat="1" ht="49.05" customHeight="1">
      <c r="A605" s="41"/>
      <c r="B605" s="42"/>
      <c r="C605" s="216" t="s">
        <v>1822</v>
      </c>
      <c r="D605" s="216" t="s">
        <v>207</v>
      </c>
      <c r="E605" s="217" t="s">
        <v>3267</v>
      </c>
      <c r="F605" s="218" t="s">
        <v>3268</v>
      </c>
      <c r="G605" s="219" t="s">
        <v>279</v>
      </c>
      <c r="H605" s="220">
        <v>9.5679999999999996</v>
      </c>
      <c r="I605" s="221"/>
      <c r="J605" s="222">
        <f>ROUND(I605*H605,2)</f>
        <v>0</v>
      </c>
      <c r="K605" s="218" t="s">
        <v>211</v>
      </c>
      <c r="L605" s="47"/>
      <c r="M605" s="223" t="s">
        <v>19</v>
      </c>
      <c r="N605" s="224" t="s">
        <v>42</v>
      </c>
      <c r="O605" s="87"/>
      <c r="P605" s="225">
        <f>O605*H605</f>
        <v>0</v>
      </c>
      <c r="Q605" s="225">
        <v>0</v>
      </c>
      <c r="R605" s="225">
        <f>Q605*H605</f>
        <v>0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212</v>
      </c>
      <c r="AT605" s="227" t="s">
        <v>207</v>
      </c>
      <c r="AU605" s="227" t="s">
        <v>80</v>
      </c>
      <c r="AY605" s="20" t="s">
        <v>205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78</v>
      </c>
      <c r="BK605" s="228">
        <f>ROUND(I605*H605,2)</f>
        <v>0</v>
      </c>
      <c r="BL605" s="20" t="s">
        <v>212</v>
      </c>
      <c r="BM605" s="227" t="s">
        <v>13594</v>
      </c>
    </row>
    <row r="606" s="2" customFormat="1">
      <c r="A606" s="41"/>
      <c r="B606" s="42"/>
      <c r="C606" s="43"/>
      <c r="D606" s="229" t="s">
        <v>214</v>
      </c>
      <c r="E606" s="43"/>
      <c r="F606" s="230" t="s">
        <v>3270</v>
      </c>
      <c r="G606" s="43"/>
      <c r="H606" s="43"/>
      <c r="I606" s="231"/>
      <c r="J606" s="43"/>
      <c r="K606" s="43"/>
      <c r="L606" s="47"/>
      <c r="M606" s="232"/>
      <c r="N606" s="233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214</v>
      </c>
      <c r="AU606" s="20" t="s">
        <v>80</v>
      </c>
    </row>
    <row r="607" s="12" customFormat="1" ht="22.8" customHeight="1">
      <c r="A607" s="12"/>
      <c r="B607" s="200"/>
      <c r="C607" s="201"/>
      <c r="D607" s="202" t="s">
        <v>70</v>
      </c>
      <c r="E607" s="214" t="s">
        <v>3272</v>
      </c>
      <c r="F607" s="214" t="s">
        <v>3273</v>
      </c>
      <c r="G607" s="201"/>
      <c r="H607" s="201"/>
      <c r="I607" s="204"/>
      <c r="J607" s="215">
        <f>BK607</f>
        <v>0</v>
      </c>
      <c r="K607" s="201"/>
      <c r="L607" s="206"/>
      <c r="M607" s="207"/>
      <c r="N607" s="208"/>
      <c r="O607" s="208"/>
      <c r="P607" s="209">
        <f>SUM(P608:P618)</f>
        <v>0</v>
      </c>
      <c r="Q607" s="208"/>
      <c r="R607" s="209">
        <f>SUM(R608:R618)</f>
        <v>0</v>
      </c>
      <c r="S607" s="208"/>
      <c r="T607" s="210">
        <f>SUM(T608:T618)</f>
        <v>0</v>
      </c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R607" s="211" t="s">
        <v>78</v>
      </c>
      <c r="AT607" s="212" t="s">
        <v>70</v>
      </c>
      <c r="AU607" s="212" t="s">
        <v>78</v>
      </c>
      <c r="AY607" s="211" t="s">
        <v>205</v>
      </c>
      <c r="BK607" s="213">
        <f>SUM(BK608:BK618)</f>
        <v>0</v>
      </c>
    </row>
    <row r="608" s="2" customFormat="1" ht="66.75" customHeight="1">
      <c r="A608" s="41"/>
      <c r="B608" s="42"/>
      <c r="C608" s="216" t="s">
        <v>1832</v>
      </c>
      <c r="D608" s="216" t="s">
        <v>207</v>
      </c>
      <c r="E608" s="217" t="s">
        <v>13595</v>
      </c>
      <c r="F608" s="218" t="s">
        <v>13596</v>
      </c>
      <c r="G608" s="219" t="s">
        <v>279</v>
      </c>
      <c r="H608" s="220">
        <v>7.75</v>
      </c>
      <c r="I608" s="221"/>
      <c r="J608" s="222">
        <f>ROUND(I608*H608,2)</f>
        <v>0</v>
      </c>
      <c r="K608" s="218" t="s">
        <v>211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212</v>
      </c>
      <c r="AT608" s="227" t="s">
        <v>207</v>
      </c>
      <c r="AU608" s="227" t="s">
        <v>80</v>
      </c>
      <c r="AY608" s="20" t="s">
        <v>205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212</v>
      </c>
      <c r="BM608" s="227" t="s">
        <v>13597</v>
      </c>
    </row>
    <row r="609" s="2" customFormat="1">
      <c r="A609" s="41"/>
      <c r="B609" s="42"/>
      <c r="C609" s="43"/>
      <c r="D609" s="229" t="s">
        <v>214</v>
      </c>
      <c r="E609" s="43"/>
      <c r="F609" s="230" t="s">
        <v>13598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214</v>
      </c>
      <c r="AU609" s="20" t="s">
        <v>80</v>
      </c>
    </row>
    <row r="610" s="14" customFormat="1">
      <c r="A610" s="14"/>
      <c r="B610" s="245"/>
      <c r="C610" s="246"/>
      <c r="D610" s="236" t="s">
        <v>216</v>
      </c>
      <c r="E610" s="247" t="s">
        <v>19</v>
      </c>
      <c r="F610" s="248" t="s">
        <v>13599</v>
      </c>
      <c r="G610" s="246"/>
      <c r="H610" s="249">
        <v>7.75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216</v>
      </c>
      <c r="AU610" s="255" t="s">
        <v>80</v>
      </c>
      <c r="AV610" s="14" t="s">
        <v>80</v>
      </c>
      <c r="AW610" s="14" t="s">
        <v>218</v>
      </c>
      <c r="AX610" s="14" t="s">
        <v>71</v>
      </c>
      <c r="AY610" s="255" t="s">
        <v>205</v>
      </c>
    </row>
    <row r="611" s="2" customFormat="1" ht="37.8" customHeight="1">
      <c r="A611" s="41"/>
      <c r="B611" s="42"/>
      <c r="C611" s="216" t="s">
        <v>1838</v>
      </c>
      <c r="D611" s="216" t="s">
        <v>207</v>
      </c>
      <c r="E611" s="217" t="s">
        <v>1155</v>
      </c>
      <c r="F611" s="218" t="s">
        <v>1156</v>
      </c>
      <c r="G611" s="219" t="s">
        <v>279</v>
      </c>
      <c r="H611" s="220">
        <v>30.797999999999998</v>
      </c>
      <c r="I611" s="221"/>
      <c r="J611" s="222">
        <f>ROUND(I611*H611,2)</f>
        <v>0</v>
      </c>
      <c r="K611" s="218" t="s">
        <v>211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212</v>
      </c>
      <c r="AT611" s="227" t="s">
        <v>207</v>
      </c>
      <c r="AU611" s="227" t="s">
        <v>80</v>
      </c>
      <c r="AY611" s="20" t="s">
        <v>205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212</v>
      </c>
      <c r="BM611" s="227" t="s">
        <v>13600</v>
      </c>
    </row>
    <row r="612" s="2" customFormat="1">
      <c r="A612" s="41"/>
      <c r="B612" s="42"/>
      <c r="C612" s="43"/>
      <c r="D612" s="229" t="s">
        <v>214</v>
      </c>
      <c r="E612" s="43"/>
      <c r="F612" s="230" t="s">
        <v>1158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214</v>
      </c>
      <c r="AU612" s="20" t="s">
        <v>80</v>
      </c>
    </row>
    <row r="613" s="2" customFormat="1" ht="49.05" customHeight="1">
      <c r="A613" s="41"/>
      <c r="B613" s="42"/>
      <c r="C613" s="216" t="s">
        <v>1843</v>
      </c>
      <c r="D613" s="216" t="s">
        <v>207</v>
      </c>
      <c r="E613" s="217" t="s">
        <v>13601</v>
      </c>
      <c r="F613" s="218" t="s">
        <v>13602</v>
      </c>
      <c r="G613" s="219" t="s">
        <v>279</v>
      </c>
      <c r="H613" s="220">
        <v>11.443</v>
      </c>
      <c r="I613" s="221"/>
      <c r="J613" s="222">
        <f>ROUND(I613*H613,2)</f>
        <v>0</v>
      </c>
      <c r="K613" s="218" t="s">
        <v>211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212</v>
      </c>
      <c r="AT613" s="227" t="s">
        <v>207</v>
      </c>
      <c r="AU613" s="227" t="s">
        <v>80</v>
      </c>
      <c r="AY613" s="20" t="s">
        <v>205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212</v>
      </c>
      <c r="BM613" s="227" t="s">
        <v>13603</v>
      </c>
    </row>
    <row r="614" s="2" customFormat="1">
      <c r="A614" s="41"/>
      <c r="B614" s="42"/>
      <c r="C614" s="43"/>
      <c r="D614" s="229" t="s">
        <v>214</v>
      </c>
      <c r="E614" s="43"/>
      <c r="F614" s="230" t="s">
        <v>13604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214</v>
      </c>
      <c r="AU614" s="20" t="s">
        <v>80</v>
      </c>
    </row>
    <row r="615" s="14" customFormat="1">
      <c r="A615" s="14"/>
      <c r="B615" s="245"/>
      <c r="C615" s="246"/>
      <c r="D615" s="236" t="s">
        <v>216</v>
      </c>
      <c r="E615" s="247" t="s">
        <v>19</v>
      </c>
      <c r="F615" s="248" t="s">
        <v>13605</v>
      </c>
      <c r="G615" s="246"/>
      <c r="H615" s="249">
        <v>11.443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216</v>
      </c>
      <c r="AU615" s="255" t="s">
        <v>80</v>
      </c>
      <c r="AV615" s="14" t="s">
        <v>80</v>
      </c>
      <c r="AW615" s="14" t="s">
        <v>218</v>
      </c>
      <c r="AX615" s="14" t="s">
        <v>71</v>
      </c>
      <c r="AY615" s="255" t="s">
        <v>205</v>
      </c>
    </row>
    <row r="616" s="2" customFormat="1" ht="49.05" customHeight="1">
      <c r="A616" s="41"/>
      <c r="B616" s="42"/>
      <c r="C616" s="216" t="s">
        <v>1849</v>
      </c>
      <c r="D616" s="216" t="s">
        <v>207</v>
      </c>
      <c r="E616" s="217" t="s">
        <v>13606</v>
      </c>
      <c r="F616" s="218" t="s">
        <v>13607</v>
      </c>
      <c r="G616" s="219" t="s">
        <v>279</v>
      </c>
      <c r="H616" s="220">
        <v>22.893999999999998</v>
      </c>
      <c r="I616" s="221"/>
      <c r="J616" s="222">
        <f>ROUND(I616*H616,2)</f>
        <v>0</v>
      </c>
      <c r="K616" s="218" t="s">
        <v>211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212</v>
      </c>
      <c r="AT616" s="227" t="s">
        <v>207</v>
      </c>
      <c r="AU616" s="227" t="s">
        <v>80</v>
      </c>
      <c r="AY616" s="20" t="s">
        <v>205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212</v>
      </c>
      <c r="BM616" s="227" t="s">
        <v>13608</v>
      </c>
    </row>
    <row r="617" s="2" customFormat="1">
      <c r="A617" s="41"/>
      <c r="B617" s="42"/>
      <c r="C617" s="43"/>
      <c r="D617" s="229" t="s">
        <v>214</v>
      </c>
      <c r="E617" s="43"/>
      <c r="F617" s="230" t="s">
        <v>13609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214</v>
      </c>
      <c r="AU617" s="20" t="s">
        <v>80</v>
      </c>
    </row>
    <row r="618" s="14" customFormat="1">
      <c r="A618" s="14"/>
      <c r="B618" s="245"/>
      <c r="C618" s="246"/>
      <c r="D618" s="236" t="s">
        <v>216</v>
      </c>
      <c r="E618" s="247" t="s">
        <v>19</v>
      </c>
      <c r="F618" s="248" t="s">
        <v>13610</v>
      </c>
      <c r="G618" s="246"/>
      <c r="H618" s="249">
        <v>22.893999999999991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216</v>
      </c>
      <c r="AU618" s="255" t="s">
        <v>80</v>
      </c>
      <c r="AV618" s="14" t="s">
        <v>80</v>
      </c>
      <c r="AW618" s="14" t="s">
        <v>218</v>
      </c>
      <c r="AX618" s="14" t="s">
        <v>71</v>
      </c>
      <c r="AY618" s="255" t="s">
        <v>205</v>
      </c>
    </row>
    <row r="619" s="12" customFormat="1" ht="25.92" customHeight="1">
      <c r="A619" s="12"/>
      <c r="B619" s="200"/>
      <c r="C619" s="201"/>
      <c r="D619" s="202" t="s">
        <v>70</v>
      </c>
      <c r="E619" s="203" t="s">
        <v>3292</v>
      </c>
      <c r="F619" s="203" t="s">
        <v>3293</v>
      </c>
      <c r="G619" s="201"/>
      <c r="H619" s="201"/>
      <c r="I619" s="204"/>
      <c r="J619" s="205">
        <f>BK619</f>
        <v>0</v>
      </c>
      <c r="K619" s="201"/>
      <c r="L619" s="206"/>
      <c r="M619" s="207"/>
      <c r="N619" s="208"/>
      <c r="O619" s="208"/>
      <c r="P619" s="209">
        <f>P620</f>
        <v>0</v>
      </c>
      <c r="Q619" s="208"/>
      <c r="R619" s="209">
        <f>R620</f>
        <v>0.21626000000000001</v>
      </c>
      <c r="S619" s="208"/>
      <c r="T619" s="210">
        <f>T620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80</v>
      </c>
      <c r="AT619" s="212" t="s">
        <v>70</v>
      </c>
      <c r="AU619" s="212" t="s">
        <v>71</v>
      </c>
      <c r="AY619" s="211" t="s">
        <v>205</v>
      </c>
      <c r="BK619" s="213">
        <f>BK620</f>
        <v>0</v>
      </c>
    </row>
    <row r="620" s="12" customFormat="1" ht="22.8" customHeight="1">
      <c r="A620" s="12"/>
      <c r="B620" s="200"/>
      <c r="C620" s="201"/>
      <c r="D620" s="202" t="s">
        <v>70</v>
      </c>
      <c r="E620" s="214" t="s">
        <v>4943</v>
      </c>
      <c r="F620" s="214" t="s">
        <v>7242</v>
      </c>
      <c r="G620" s="201"/>
      <c r="H620" s="201"/>
      <c r="I620" s="204"/>
      <c r="J620" s="215">
        <f>BK620</f>
        <v>0</v>
      </c>
      <c r="K620" s="201"/>
      <c r="L620" s="206"/>
      <c r="M620" s="207"/>
      <c r="N620" s="208"/>
      <c r="O620" s="208"/>
      <c r="P620" s="209">
        <f>SUM(P621:P628)</f>
        <v>0</v>
      </c>
      <c r="Q620" s="208"/>
      <c r="R620" s="209">
        <f>SUM(R621:R628)</f>
        <v>0.21626000000000001</v>
      </c>
      <c r="S620" s="208"/>
      <c r="T620" s="210">
        <f>SUM(T621:T628)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78</v>
      </c>
      <c r="AY620" s="211" t="s">
        <v>205</v>
      </c>
      <c r="BK620" s="213">
        <f>SUM(BK621:BK628)</f>
        <v>0</v>
      </c>
    </row>
    <row r="621" s="2" customFormat="1" ht="37.8" customHeight="1">
      <c r="A621" s="41"/>
      <c r="B621" s="42"/>
      <c r="C621" s="216" t="s">
        <v>1857</v>
      </c>
      <c r="D621" s="216" t="s">
        <v>207</v>
      </c>
      <c r="E621" s="217" t="s">
        <v>13611</v>
      </c>
      <c r="F621" s="218" t="s">
        <v>13612</v>
      </c>
      <c r="G621" s="219" t="s">
        <v>448</v>
      </c>
      <c r="H621" s="220">
        <v>1</v>
      </c>
      <c r="I621" s="221"/>
      <c r="J621" s="222">
        <f>ROUND(I621*H621,2)</f>
        <v>0</v>
      </c>
      <c r="K621" s="218" t="s">
        <v>211</v>
      </c>
      <c r="L621" s="47"/>
      <c r="M621" s="223" t="s">
        <v>19</v>
      </c>
      <c r="N621" s="224" t="s">
        <v>42</v>
      </c>
      <c r="O621" s="87"/>
      <c r="P621" s="225">
        <f>O621*H621</f>
        <v>0</v>
      </c>
      <c r="Q621" s="225">
        <v>0.010240000000000001</v>
      </c>
      <c r="R621" s="225">
        <f>Q621*H621</f>
        <v>0.010240000000000001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331</v>
      </c>
      <c r="AT621" s="227" t="s">
        <v>207</v>
      </c>
      <c r="AU621" s="227" t="s">
        <v>80</v>
      </c>
      <c r="AY621" s="20" t="s">
        <v>205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331</v>
      </c>
      <c r="BM621" s="227" t="s">
        <v>13613</v>
      </c>
    </row>
    <row r="622" s="2" customFormat="1">
      <c r="A622" s="41"/>
      <c r="B622" s="42"/>
      <c r="C622" s="43"/>
      <c r="D622" s="229" t="s">
        <v>214</v>
      </c>
      <c r="E622" s="43"/>
      <c r="F622" s="230" t="s">
        <v>13614</v>
      </c>
      <c r="G622" s="43"/>
      <c r="H622" s="43"/>
      <c r="I622" s="231"/>
      <c r="J622" s="43"/>
      <c r="K622" s="43"/>
      <c r="L622" s="47"/>
      <c r="M622" s="232"/>
      <c r="N622" s="233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214</v>
      </c>
      <c r="AU622" s="20" t="s">
        <v>80</v>
      </c>
    </row>
    <row r="623" s="2" customFormat="1" ht="24.15" customHeight="1">
      <c r="A623" s="41"/>
      <c r="B623" s="42"/>
      <c r="C623" s="216" t="s">
        <v>1862</v>
      </c>
      <c r="D623" s="216" t="s">
        <v>207</v>
      </c>
      <c r="E623" s="217" t="s">
        <v>13615</v>
      </c>
      <c r="F623" s="218" t="s">
        <v>13616</v>
      </c>
      <c r="G623" s="219" t="s">
        <v>448</v>
      </c>
      <c r="H623" s="220">
        <v>2</v>
      </c>
      <c r="I623" s="221"/>
      <c r="J623" s="222">
        <f>ROUND(I623*H623,2)</f>
        <v>0</v>
      </c>
      <c r="K623" s="218" t="s">
        <v>19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0.010189999999999999</v>
      </c>
      <c r="R623" s="225">
        <f>Q623*H623</f>
        <v>0.020379999999999999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331</v>
      </c>
      <c r="AT623" s="227" t="s">
        <v>207</v>
      </c>
      <c r="AU623" s="227" t="s">
        <v>80</v>
      </c>
      <c r="AY623" s="20" t="s">
        <v>205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331</v>
      </c>
      <c r="BM623" s="227" t="s">
        <v>13617</v>
      </c>
    </row>
    <row r="624" s="2" customFormat="1" ht="16.5" customHeight="1">
      <c r="A624" s="41"/>
      <c r="B624" s="42"/>
      <c r="C624" s="216" t="s">
        <v>1873</v>
      </c>
      <c r="D624" s="216" t="s">
        <v>207</v>
      </c>
      <c r="E624" s="217" t="s">
        <v>13618</v>
      </c>
      <c r="F624" s="218" t="s">
        <v>13619</v>
      </c>
      <c r="G624" s="219" t="s">
        <v>448</v>
      </c>
      <c r="H624" s="220">
        <v>7</v>
      </c>
      <c r="I624" s="221"/>
      <c r="J624" s="222">
        <f>ROUND(I624*H624,2)</f>
        <v>0</v>
      </c>
      <c r="K624" s="218" t="s">
        <v>211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0.026519999999999998</v>
      </c>
      <c r="R624" s="225">
        <f>Q624*H624</f>
        <v>0.18564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331</v>
      </c>
      <c r="AT624" s="227" t="s">
        <v>207</v>
      </c>
      <c r="AU624" s="227" t="s">
        <v>80</v>
      </c>
      <c r="AY624" s="20" t="s">
        <v>205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331</v>
      </c>
      <c r="BM624" s="227" t="s">
        <v>13620</v>
      </c>
    </row>
    <row r="625" s="2" customFormat="1">
      <c r="A625" s="41"/>
      <c r="B625" s="42"/>
      <c r="C625" s="43"/>
      <c r="D625" s="229" t="s">
        <v>214</v>
      </c>
      <c r="E625" s="43"/>
      <c r="F625" s="230" t="s">
        <v>13621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214</v>
      </c>
      <c r="AU625" s="20" t="s">
        <v>80</v>
      </c>
    </row>
    <row r="626" s="14" customFormat="1">
      <c r="A626" s="14"/>
      <c r="B626" s="245"/>
      <c r="C626" s="246"/>
      <c r="D626" s="236" t="s">
        <v>216</v>
      </c>
      <c r="E626" s="247" t="s">
        <v>19</v>
      </c>
      <c r="F626" s="248" t="s">
        <v>13622</v>
      </c>
      <c r="G626" s="246"/>
      <c r="H626" s="249">
        <v>7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216</v>
      </c>
      <c r="AU626" s="255" t="s">
        <v>80</v>
      </c>
      <c r="AV626" s="14" t="s">
        <v>80</v>
      </c>
      <c r="AW626" s="14" t="s">
        <v>218</v>
      </c>
      <c r="AX626" s="14" t="s">
        <v>71</v>
      </c>
      <c r="AY626" s="255" t="s">
        <v>205</v>
      </c>
    </row>
    <row r="627" s="2" customFormat="1" ht="49.05" customHeight="1">
      <c r="A627" s="41"/>
      <c r="B627" s="42"/>
      <c r="C627" s="216" t="s">
        <v>1882</v>
      </c>
      <c r="D627" s="216" t="s">
        <v>207</v>
      </c>
      <c r="E627" s="217" t="s">
        <v>13623</v>
      </c>
      <c r="F627" s="218" t="s">
        <v>13624</v>
      </c>
      <c r="G627" s="219" t="s">
        <v>279</v>
      </c>
      <c r="H627" s="220">
        <v>0.216</v>
      </c>
      <c r="I627" s="221"/>
      <c r="J627" s="222">
        <f>ROUND(I627*H627,2)</f>
        <v>0</v>
      </c>
      <c r="K627" s="218" t="s">
        <v>211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0</v>
      </c>
      <c r="R627" s="225">
        <f>Q627*H627</f>
        <v>0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331</v>
      </c>
      <c r="AT627" s="227" t="s">
        <v>207</v>
      </c>
      <c r="AU627" s="227" t="s">
        <v>80</v>
      </c>
      <c r="AY627" s="20" t="s">
        <v>205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331</v>
      </c>
      <c r="BM627" s="227" t="s">
        <v>13625</v>
      </c>
    </row>
    <row r="628" s="2" customFormat="1">
      <c r="A628" s="41"/>
      <c r="B628" s="42"/>
      <c r="C628" s="43"/>
      <c r="D628" s="229" t="s">
        <v>214</v>
      </c>
      <c r="E628" s="43"/>
      <c r="F628" s="230" t="s">
        <v>13626</v>
      </c>
      <c r="G628" s="43"/>
      <c r="H628" s="43"/>
      <c r="I628" s="231"/>
      <c r="J628" s="43"/>
      <c r="K628" s="43"/>
      <c r="L628" s="47"/>
      <c r="M628" s="289"/>
      <c r="N628" s="290"/>
      <c r="O628" s="291"/>
      <c r="P628" s="291"/>
      <c r="Q628" s="291"/>
      <c r="R628" s="291"/>
      <c r="S628" s="291"/>
      <c r="T628" s="292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214</v>
      </c>
      <c r="AU628" s="20" t="s">
        <v>80</v>
      </c>
    </row>
    <row r="629" s="2" customFormat="1" ht="6.96" customHeight="1">
      <c r="A629" s="41"/>
      <c r="B629" s="62"/>
      <c r="C629" s="63"/>
      <c r="D629" s="63"/>
      <c r="E629" s="63"/>
      <c r="F629" s="63"/>
      <c r="G629" s="63"/>
      <c r="H629" s="63"/>
      <c r="I629" s="63"/>
      <c r="J629" s="63"/>
      <c r="K629" s="63"/>
      <c r="L629" s="47"/>
      <c r="M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</row>
  </sheetData>
  <sheetProtection sheet="1" autoFilter="0" formatColumns="0" formatRows="0" objects="1" scenarios="1" spinCount="100000" saltValue="rsWiabTYH5MT2lBE20YiCNrv1OsHeRojI+mUsWTc58waTEn7dOmUR1YeD+M/EewWkite68woaJYmI31N9ZyawA==" hashValue="2DCQTmI4qf563+TrvE/4ajPofJfj1vfe9MV7cFV/4X89BplXg1jgESXn91KWbO7V6UOaa13qLtJPbEUHLvA9PQ==" algorithmName="SHA-512" password="CC35"/>
  <autoFilter ref="C90:K628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3106023"/>
    <hyperlink ref="F98" r:id="rId2" display="https://podminky.urs.cz/item/CS_URS_2025_01/113106051"/>
    <hyperlink ref="F101" r:id="rId3" display="https://podminky.urs.cz/item/CS_URS_2025_01/119002121"/>
    <hyperlink ref="F103" r:id="rId4" display="https://podminky.urs.cz/item/CS_URS_2025_01/119002122"/>
    <hyperlink ref="F105" r:id="rId5" display="https://podminky.urs.cz/item/CS_URS_2025_01/119002411"/>
    <hyperlink ref="F108" r:id="rId6" display="https://podminky.urs.cz/item/CS_URS_2025_01/119002412"/>
    <hyperlink ref="F110" r:id="rId7" display="https://podminky.urs.cz/item/CS_URS_2025_01/131213701"/>
    <hyperlink ref="F115" r:id="rId8" display="https://podminky.urs.cz/item/CS_URS_2025_01/131251102"/>
    <hyperlink ref="F119" r:id="rId9" display="https://podminky.urs.cz/item/CS_URS_2025_01/132212131"/>
    <hyperlink ref="F124" r:id="rId10" display="https://podminky.urs.cz/item/CS_URS_2025_01/132251101"/>
    <hyperlink ref="F135" r:id="rId11" display="https://podminky.urs.cz/item/CS_URS_2025_01/132251102"/>
    <hyperlink ref="F138" r:id="rId12" display="https://podminky.urs.cz/item/CS_URS_2025_01/132254101"/>
    <hyperlink ref="F143" r:id="rId13" display="https://podminky.urs.cz/item/CS_URS_2025_01/132254203"/>
    <hyperlink ref="F146" r:id="rId14" display="https://podminky.urs.cz/item/CS_URS_2025_01/133212821"/>
    <hyperlink ref="F149" r:id="rId15" display="https://podminky.urs.cz/item/CS_URS_2025_01/133251101"/>
    <hyperlink ref="F152" r:id="rId16" display="https://podminky.urs.cz/item/CS_URS_2025_01/139001101"/>
    <hyperlink ref="F155" r:id="rId17" display="https://podminky.urs.cz/item/CS_URS_2025_01/162211311"/>
    <hyperlink ref="F162" r:id="rId18" display="https://podminky.urs.cz/item/CS_URS_2025_01/162211319"/>
    <hyperlink ref="F169" r:id="rId19" display="https://podminky.urs.cz/item/CS_URS_2025_01/162651111"/>
    <hyperlink ref="F173" r:id="rId20" display="https://podminky.urs.cz/item/CS_URS_2025_01/162751114"/>
    <hyperlink ref="F178" r:id="rId21" display="https://podminky.urs.cz/item/CS_URS_2025_01/167111101"/>
    <hyperlink ref="F183" r:id="rId22" display="https://podminky.urs.cz/item/CS_URS_2025_01/167151101"/>
    <hyperlink ref="F187" r:id="rId23" display="https://podminky.urs.cz/item/CS_URS_2025_01/171201231"/>
    <hyperlink ref="F191" r:id="rId24" display="https://podminky.urs.cz/item/CS_URS_2025_01/171251201"/>
    <hyperlink ref="F194" r:id="rId25" display="https://podminky.urs.cz/item/CS_URS_2025_01/174111101"/>
    <hyperlink ref="F202" r:id="rId26" display="https://podminky.urs.cz/item/CS_URS_2025_01/174151101"/>
    <hyperlink ref="F208" r:id="rId27" display="https://podminky.urs.cz/item/CS_URS_2025_01/175111101"/>
    <hyperlink ref="F213" r:id="rId28" display="https://podminky.urs.cz/item/CS_URS_2025_01/175151101"/>
    <hyperlink ref="F224" r:id="rId29" display="https://podminky.urs.cz/item/CS_URS_2025_01/270002101"/>
    <hyperlink ref="F228" r:id="rId30" display="https://podminky.urs.cz/item/CS_URS_2025_01/270002102"/>
    <hyperlink ref="F233" r:id="rId31" display="https://podminky.urs.cz/item/CS_URS_2025_01/310217861"/>
    <hyperlink ref="F243" r:id="rId32" display="https://podminky.urs.cz/item/CS_URS_2025_01/451573111"/>
    <hyperlink ref="F258" r:id="rId33" display="https://podminky.urs.cz/item/CS_URS_2025_01/566901133"/>
    <hyperlink ref="F262" r:id="rId34" display="https://podminky.urs.cz/item/CS_URS_2025_01/566901143"/>
    <hyperlink ref="F265" r:id="rId35" display="https://podminky.urs.cz/item/CS_URS_2025_01/591111111"/>
    <hyperlink ref="F270" r:id="rId36" display="https://podminky.urs.cz/item/CS_URS_2025_01/596211110"/>
    <hyperlink ref="F276" r:id="rId37" display="https://podminky.urs.cz/item/CS_URS_2025_01/871161141"/>
    <hyperlink ref="F280" r:id="rId38" display="https://podminky.urs.cz/item/CS_URS_2025_01/871171141"/>
    <hyperlink ref="F284" r:id="rId39" display="https://podminky.urs.cz/item/CS_URS_2025_01/871181141"/>
    <hyperlink ref="F288" r:id="rId40" display="https://podminky.urs.cz/item/CS_URS_2025_01/871211141"/>
    <hyperlink ref="F292" r:id="rId41" display="https://podminky.urs.cz/item/CS_URS_2025_01/871214201"/>
    <hyperlink ref="F296" r:id="rId42" display="https://podminky.urs.cz/item/CS_URS_2025_01/871263121"/>
    <hyperlink ref="F303" r:id="rId43" display="https://podminky.urs.cz/item/CS_URS_2025_01/871313121"/>
    <hyperlink ref="F311" r:id="rId44" display="https://podminky.urs.cz/item/CS_URS_2025_01/871350410"/>
    <hyperlink ref="F315" r:id="rId45" display="https://podminky.urs.cz/item/CS_URS_2025_01/871353121"/>
    <hyperlink ref="F323" r:id="rId46" display="https://podminky.urs.cz/item/CS_URS_2025_01/871360410"/>
    <hyperlink ref="F329" r:id="rId47" display="https://podminky.urs.cz/item/CS_URS_2025_01/871363121"/>
    <hyperlink ref="F333" r:id="rId48" display="https://podminky.urs.cz/item/CS_URS_2025_01/877260310"/>
    <hyperlink ref="F336" r:id="rId49" display="https://podminky.urs.cz/item/CS_URS_2025_01/877265124"/>
    <hyperlink ref="F340" r:id="rId50" display="https://podminky.urs.cz/item/CS_URS_2025_01/877270310"/>
    <hyperlink ref="F344" r:id="rId51" display="https://podminky.urs.cz/item/CS_URS_2025_01/877270320"/>
    <hyperlink ref="F347" r:id="rId52" display="https://podminky.urs.cz/item/CS_URS_2025_01/877270330"/>
    <hyperlink ref="F350" r:id="rId53" display="https://podminky.urs.cz/item/CS_URS_2025_01/877310310"/>
    <hyperlink ref="F361" r:id="rId54" display="https://podminky.urs.cz/item/CS_URS_2025_01/877310320"/>
    <hyperlink ref="F365" r:id="rId55" display="https://podminky.urs.cz/item/CS_URS_2025_01/877310330"/>
    <hyperlink ref="F369" r:id="rId56" display="https://podminky.urs.cz/item/CS_URS_2025_01/877310410"/>
    <hyperlink ref="F372" r:id="rId57" display="https://podminky.urs.cz/item/CS_URS_2025_01/877310420"/>
    <hyperlink ref="F375" r:id="rId58" display="https://podminky.urs.cz/item/CS_URS_2025_01/877310430"/>
    <hyperlink ref="F378" r:id="rId59" display="https://podminky.urs.cz/item/CS_URS_2025_01/877315124"/>
    <hyperlink ref="F384" r:id="rId60" display="https://podminky.urs.cz/item/CS_URS_2025_01/877350310"/>
    <hyperlink ref="F388" r:id="rId61" display="https://podminky.urs.cz/item/CS_URS_2025_01/877350310"/>
    <hyperlink ref="F396" r:id="rId62" display="https://podminky.urs.cz/item/CS_URS_2025_01/877350320"/>
    <hyperlink ref="F400" r:id="rId63" display="https://podminky.urs.cz/item/CS_URS_2025_01/877350330"/>
    <hyperlink ref="F403" r:id="rId64" display="https://podminky.urs.cz/item/CS_URS_2025_01/877355124"/>
    <hyperlink ref="F408" r:id="rId65" display="https://podminky.urs.cz/item/CS_URS_2025_01/877355124"/>
    <hyperlink ref="F412" r:id="rId66" display="https://podminky.urs.cz/item/CS_URS_2025_01/877360430"/>
    <hyperlink ref="F415" r:id="rId67" display="https://podminky.urs.cz/item/CS_URS_2025_01/890411851"/>
    <hyperlink ref="F418" r:id="rId68" display="https://podminky.urs.cz/item/CS_URS_2025_01/891211112"/>
    <hyperlink ref="F422" r:id="rId69" display="https://podminky.urs.cz/item/CS_URS_2025_01/891319111"/>
    <hyperlink ref="F428" r:id="rId70" display="https://podminky.urs.cz/item/CS_URS_2025_01/892233122"/>
    <hyperlink ref="F431" r:id="rId71" display="https://podminky.urs.cz/item/CS_URS_2025_01/892241111"/>
    <hyperlink ref="F434" r:id="rId72" display="https://podminky.urs.cz/item/CS_URS_2025_01/892312121"/>
    <hyperlink ref="F439" r:id="rId73" display="https://podminky.urs.cz/item/CS_URS_2025_01/892352121"/>
    <hyperlink ref="F444" r:id="rId74" display="https://podminky.urs.cz/item/CS_URS_2025_01/892362121"/>
    <hyperlink ref="F447" r:id="rId75" display="https://podminky.urs.cz/item/CS_URS_2025_01/894410102"/>
    <hyperlink ref="F451" r:id="rId76" display="https://podminky.urs.cz/item/CS_URS_2025_01/894410212"/>
    <hyperlink ref="F455" r:id="rId77" display="https://podminky.urs.cz/item/CS_URS_2025_01/894410213"/>
    <hyperlink ref="F459" r:id="rId78" display="https://podminky.urs.cz/item/CS_URS_2025_01/894410232"/>
    <hyperlink ref="F472" r:id="rId79" display="https://podminky.urs.cz/item/CS_URS_2025_01/894812111"/>
    <hyperlink ref="F475" r:id="rId80" display="https://podminky.urs.cz/item/CS_URS_2025_01/894812131"/>
    <hyperlink ref="F477" r:id="rId81" display="https://podminky.urs.cz/item/CS_URS_2025_01/894812141"/>
    <hyperlink ref="F479" r:id="rId82" display="https://podminky.urs.cz/item/CS_URS_2025_01/894812149"/>
    <hyperlink ref="F481" r:id="rId83" display="https://podminky.urs.cz/item/CS_URS_2025_01/894812171"/>
    <hyperlink ref="F485" r:id="rId84" display="https://podminky.urs.cz/item/CS_URS_2025_01/894812201"/>
    <hyperlink ref="F488" r:id="rId85" display="https://podminky.urs.cz/item/CS_URS_2025_01/894812202"/>
    <hyperlink ref="F491" r:id="rId86" display="https://podminky.urs.cz/item/CS_URS_2025_01/894812203"/>
    <hyperlink ref="F498" r:id="rId87" display="https://podminky.urs.cz/item/CS_URS_2025_01/894812231"/>
    <hyperlink ref="F503" r:id="rId88" display="https://podminky.urs.cz/item/CS_URS_2025_01/894812241"/>
    <hyperlink ref="F508" r:id="rId89" display="https://podminky.urs.cz/item/CS_URS_2025_01/894812242"/>
    <hyperlink ref="F511" r:id="rId90" display="https://podminky.urs.cz/item/CS_URS_2025_01/894812249"/>
    <hyperlink ref="F522" r:id="rId91" display="https://podminky.urs.cz/item/CS_URS_2025_01/894812316"/>
    <hyperlink ref="F525" r:id="rId92" display="https://podminky.urs.cz/item/CS_URS_2025_01/894812320"/>
    <hyperlink ref="F528" r:id="rId93" display="https://podminky.urs.cz/item/CS_URS_2025_01/894812322"/>
    <hyperlink ref="F531" r:id="rId94" display="https://podminky.urs.cz/item/CS_URS_2025_01/894812332"/>
    <hyperlink ref="F534" r:id="rId95" display="https://podminky.urs.cz/item/CS_URS_2025_01/894812335"/>
    <hyperlink ref="F537" r:id="rId96" display="https://podminky.urs.cz/item/CS_URS_2025_01/894812339"/>
    <hyperlink ref="F539" r:id="rId97" display="https://podminky.urs.cz/item/CS_URS_2025_01/894812357"/>
    <hyperlink ref="F541" r:id="rId98" display="https://podminky.urs.cz/item/CS_URS_2025_01/894812377"/>
    <hyperlink ref="F549" r:id="rId99" display="https://podminky.urs.cz/item/CS_URS_2025_01/897172113"/>
    <hyperlink ref="F553" r:id="rId100" display="https://podminky.urs.cz/item/CS_URS_2025_01/897172121"/>
    <hyperlink ref="F557" r:id="rId101" display="https://podminky.urs.cz/item/CS_URS_2025_01/897172122"/>
    <hyperlink ref="F561" r:id="rId102" display="https://podminky.urs.cz/item/CS_URS_2025_01/897173122"/>
    <hyperlink ref="F564" r:id="rId103" display="https://podminky.urs.cz/item/CS_URS_2025_01/897173125"/>
    <hyperlink ref="F567" r:id="rId104" display="https://podminky.urs.cz/item/CS_URS_2025_01/899101211"/>
    <hyperlink ref="F570" r:id="rId105" display="https://podminky.urs.cz/item/CS_URS_2025_01/899103112"/>
    <hyperlink ref="F574" r:id="rId106" display="https://podminky.urs.cz/item/CS_URS_2025_01/899201211"/>
    <hyperlink ref="F577" r:id="rId107" display="https://podminky.urs.cz/item/CS_URS_2025_01/899401112"/>
    <hyperlink ref="F580" r:id="rId108" display="https://podminky.urs.cz/item/CS_URS_2025_01/899721111"/>
    <hyperlink ref="F582" r:id="rId109" display="https://podminky.urs.cz/item/CS_URS_2025_01/899722113"/>
    <hyperlink ref="F585" r:id="rId110" display="https://podminky.urs.cz/item/CS_URS_2025_01/935113111"/>
    <hyperlink ref="F588" r:id="rId111" display="https://podminky.urs.cz/item/CS_URS_2025_01/971024481"/>
    <hyperlink ref="F592" r:id="rId112" display="https://podminky.urs.cz/item/CS_URS_2025_01/971052441"/>
    <hyperlink ref="F595" r:id="rId113" display="https://podminky.urs.cz/item/CS_URS_2025_01/977151115"/>
    <hyperlink ref="F598" r:id="rId114" display="https://podminky.urs.cz/item/CS_URS_2025_01/979071011"/>
    <hyperlink ref="F603" r:id="rId115" display="https://podminky.urs.cz/item/CS_URS_2025_01/997013509"/>
    <hyperlink ref="F606" r:id="rId116" display="https://podminky.urs.cz/item/CS_URS_2025_01/997013871"/>
    <hyperlink ref="F609" r:id="rId117" display="https://podminky.urs.cz/item/CS_URS_2025_01/998011008"/>
    <hyperlink ref="F612" r:id="rId118" display="https://podminky.urs.cz/item/CS_URS_2025_01/998223011"/>
    <hyperlink ref="F614" r:id="rId119" display="https://podminky.urs.cz/item/CS_URS_2025_01/998274101"/>
    <hyperlink ref="F617" r:id="rId120" display="https://podminky.urs.cz/item/CS_URS_2025_01/998276101"/>
    <hyperlink ref="F622" r:id="rId121" display="https://podminky.urs.cz/item/CS_URS_2025_01/721211621"/>
    <hyperlink ref="F625" r:id="rId122" display="https://podminky.urs.cz/item/CS_URS_2025_01/721241102"/>
    <hyperlink ref="F628" r:id="rId123" display="https://podminky.urs.cz/item/CS_URS_2025_01/998721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148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13627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ROUND((SUM(BE82:BE131)),  2)</f>
        <v>0</v>
      </c>
      <c r="G33" s="41"/>
      <c r="H33" s="41"/>
      <c r="I33" s="161">
        <v>0.20999999999999999</v>
      </c>
      <c r="J33" s="160">
        <f>ROUND(((SUM(BE82:BE131))*I33),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ROUND((SUM(BF82:BF131)),  2)</f>
        <v>0</v>
      </c>
      <c r="G34" s="41"/>
      <c r="H34" s="41"/>
      <c r="I34" s="161">
        <v>0.12</v>
      </c>
      <c r="J34" s="160">
        <f>ROUND(((SUM(BF82:BF131))*I34),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ROUND((SUM(BG82:BG131)),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ROUND((SUM(BH82:BH131)),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ROUND((SUM(BI82:BI131)),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152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06 - vnější sítě - CZT zemní práce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153</v>
      </c>
      <c r="D57" s="175"/>
      <c r="E57" s="175"/>
      <c r="F57" s="175"/>
      <c r="G57" s="175"/>
      <c r="H57" s="175"/>
      <c r="I57" s="175"/>
      <c r="J57" s="176" t="s">
        <v>154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155</v>
      </c>
    </row>
    <row r="60" s="9" customFormat="1" ht="24.96" customHeight="1">
      <c r="A60" s="9"/>
      <c r="B60" s="178"/>
      <c r="C60" s="179"/>
      <c r="D60" s="180" t="s">
        <v>156</v>
      </c>
      <c r="E60" s="181"/>
      <c r="F60" s="181"/>
      <c r="G60" s="181"/>
      <c r="H60" s="181"/>
      <c r="I60" s="181"/>
      <c r="J60" s="182">
        <f>J83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157</v>
      </c>
      <c r="E61" s="186"/>
      <c r="F61" s="186"/>
      <c r="G61" s="186"/>
      <c r="H61" s="186"/>
      <c r="I61" s="186"/>
      <c r="J61" s="187">
        <f>J84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160</v>
      </c>
      <c r="E62" s="186"/>
      <c r="F62" s="186"/>
      <c r="G62" s="186"/>
      <c r="H62" s="186"/>
      <c r="I62" s="186"/>
      <c r="J62" s="187">
        <f>J128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1"/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6.96" customHeight="1">
      <c r="A64" s="41"/>
      <c r="B64" s="62"/>
      <c r="C64" s="63"/>
      <c r="D64" s="63"/>
      <c r="E64" s="63"/>
      <c r="F64" s="63"/>
      <c r="G64" s="63"/>
      <c r="H64" s="63"/>
      <c r="I64" s="63"/>
      <c r="J64" s="63"/>
      <c r="K64" s="6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8" s="2" customFormat="1" ht="6.96" customHeight="1">
      <c r="A68" s="41"/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24.96" customHeight="1">
      <c r="A69" s="41"/>
      <c r="B69" s="42"/>
      <c r="C69" s="26" t="s">
        <v>190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173" t="str">
        <f>E7</f>
        <v>Dominikán - stěhování ZUŠ</v>
      </c>
      <c r="F72" s="35"/>
      <c r="G72" s="35"/>
      <c r="H72" s="35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148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72" t="str">
        <f>E9</f>
        <v>06 - vnější sítě - CZT zemní práce</v>
      </c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21</v>
      </c>
      <c r="D76" s="43"/>
      <c r="E76" s="43"/>
      <c r="F76" s="30" t="str">
        <f>F12</f>
        <v>Cheb</v>
      </c>
      <c r="G76" s="43"/>
      <c r="H76" s="43"/>
      <c r="I76" s="35" t="s">
        <v>23</v>
      </c>
      <c r="J76" s="75" t="str">
        <f>IF(J12="","",J12)</f>
        <v>24. 10. 2025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25</v>
      </c>
      <c r="D78" s="43"/>
      <c r="E78" s="43"/>
      <c r="F78" s="30" t="str">
        <f>E15</f>
        <v>město Cheb</v>
      </c>
      <c r="G78" s="43"/>
      <c r="H78" s="43"/>
      <c r="I78" s="35" t="s">
        <v>31</v>
      </c>
      <c r="J78" s="39" t="str">
        <f>E21</f>
        <v>Atelier Stöeckl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29</v>
      </c>
      <c r="D79" s="43"/>
      <c r="E79" s="43"/>
      <c r="F79" s="30" t="str">
        <f>IF(E18="","",E18)</f>
        <v>Vyplň údaj</v>
      </c>
      <c r="G79" s="43"/>
      <c r="H79" s="43"/>
      <c r="I79" s="35" t="s">
        <v>33</v>
      </c>
      <c r="J79" s="39" t="str">
        <f>E24</f>
        <v xml:space="preserve"> 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0.32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1" customFormat="1" ht="29.28" customHeight="1">
      <c r="A81" s="189"/>
      <c r="B81" s="190"/>
      <c r="C81" s="191" t="s">
        <v>191</v>
      </c>
      <c r="D81" s="192" t="s">
        <v>56</v>
      </c>
      <c r="E81" s="192" t="s">
        <v>52</v>
      </c>
      <c r="F81" s="192" t="s">
        <v>53</v>
      </c>
      <c r="G81" s="192" t="s">
        <v>192</v>
      </c>
      <c r="H81" s="192" t="s">
        <v>193</v>
      </c>
      <c r="I81" s="192" t="s">
        <v>194</v>
      </c>
      <c r="J81" s="192" t="s">
        <v>154</v>
      </c>
      <c r="K81" s="193" t="s">
        <v>195</v>
      </c>
      <c r="L81" s="194"/>
      <c r="M81" s="95" t="s">
        <v>19</v>
      </c>
      <c r="N81" s="96" t="s">
        <v>41</v>
      </c>
      <c r="O81" s="96" t="s">
        <v>196</v>
      </c>
      <c r="P81" s="96" t="s">
        <v>197</v>
      </c>
      <c r="Q81" s="96" t="s">
        <v>198</v>
      </c>
      <c r="R81" s="96" t="s">
        <v>199</v>
      </c>
      <c r="S81" s="96" t="s">
        <v>200</v>
      </c>
      <c r="T81" s="97" t="s">
        <v>201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</row>
    <row r="82" s="2" customFormat="1" ht="22.8" customHeight="1">
      <c r="A82" s="41"/>
      <c r="B82" s="42"/>
      <c r="C82" s="102" t="s">
        <v>202</v>
      </c>
      <c r="D82" s="43"/>
      <c r="E82" s="43"/>
      <c r="F82" s="43"/>
      <c r="G82" s="43"/>
      <c r="H82" s="43"/>
      <c r="I82" s="43"/>
      <c r="J82" s="195">
        <f>BK82</f>
        <v>0</v>
      </c>
      <c r="K82" s="43"/>
      <c r="L82" s="47"/>
      <c r="M82" s="98"/>
      <c r="N82" s="196"/>
      <c r="O82" s="99"/>
      <c r="P82" s="197">
        <f>P83</f>
        <v>0</v>
      </c>
      <c r="Q82" s="99"/>
      <c r="R82" s="197">
        <f>R83</f>
        <v>46.902000000000001</v>
      </c>
      <c r="S82" s="99"/>
      <c r="T82" s="198">
        <f>T83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T82" s="20" t="s">
        <v>70</v>
      </c>
      <c r="AU82" s="20" t="s">
        <v>155</v>
      </c>
      <c r="BK82" s="199">
        <f>BK83</f>
        <v>0</v>
      </c>
    </row>
    <row r="83" s="12" customFormat="1" ht="25.92" customHeight="1">
      <c r="A83" s="12"/>
      <c r="B83" s="200"/>
      <c r="C83" s="201"/>
      <c r="D83" s="202" t="s">
        <v>70</v>
      </c>
      <c r="E83" s="203" t="s">
        <v>203</v>
      </c>
      <c r="F83" s="203" t="s">
        <v>204</v>
      </c>
      <c r="G83" s="201"/>
      <c r="H83" s="201"/>
      <c r="I83" s="204"/>
      <c r="J83" s="205">
        <f>BK83</f>
        <v>0</v>
      </c>
      <c r="K83" s="201"/>
      <c r="L83" s="206"/>
      <c r="M83" s="207"/>
      <c r="N83" s="208"/>
      <c r="O83" s="208"/>
      <c r="P83" s="209">
        <f>P84+P128</f>
        <v>0</v>
      </c>
      <c r="Q83" s="208"/>
      <c r="R83" s="209">
        <f>R84+R128</f>
        <v>46.902000000000001</v>
      </c>
      <c r="S83" s="208"/>
      <c r="T83" s="210">
        <f>T84+T128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78</v>
      </c>
      <c r="AT83" s="212" t="s">
        <v>70</v>
      </c>
      <c r="AU83" s="212" t="s">
        <v>71</v>
      </c>
      <c r="AY83" s="211" t="s">
        <v>205</v>
      </c>
      <c r="BK83" s="213">
        <f>BK84+BK128</f>
        <v>0</v>
      </c>
    </row>
    <row r="84" s="12" customFormat="1" ht="22.8" customHeight="1">
      <c r="A84" s="12"/>
      <c r="B84" s="200"/>
      <c r="C84" s="201"/>
      <c r="D84" s="202" t="s">
        <v>70</v>
      </c>
      <c r="E84" s="214" t="s">
        <v>78</v>
      </c>
      <c r="F84" s="214" t="s">
        <v>206</v>
      </c>
      <c r="G84" s="201"/>
      <c r="H84" s="201"/>
      <c r="I84" s="204"/>
      <c r="J84" s="215">
        <f>BK84</f>
        <v>0</v>
      </c>
      <c r="K84" s="201"/>
      <c r="L84" s="206"/>
      <c r="M84" s="207"/>
      <c r="N84" s="208"/>
      <c r="O84" s="208"/>
      <c r="P84" s="209">
        <f>SUM(P85:P127)</f>
        <v>0</v>
      </c>
      <c r="Q84" s="208"/>
      <c r="R84" s="209">
        <f>SUM(R85:R127)</f>
        <v>46.902000000000001</v>
      </c>
      <c r="S84" s="208"/>
      <c r="T84" s="210">
        <f>SUM(T85:T127)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78</v>
      </c>
      <c r="AT84" s="212" t="s">
        <v>70</v>
      </c>
      <c r="AU84" s="212" t="s">
        <v>78</v>
      </c>
      <c r="AY84" s="211" t="s">
        <v>205</v>
      </c>
      <c r="BK84" s="213">
        <f>SUM(BK85:BK127)</f>
        <v>0</v>
      </c>
    </row>
    <row r="85" s="2" customFormat="1" ht="44.25" customHeight="1">
      <c r="A85" s="41"/>
      <c r="B85" s="42"/>
      <c r="C85" s="216" t="s">
        <v>78</v>
      </c>
      <c r="D85" s="216" t="s">
        <v>207</v>
      </c>
      <c r="E85" s="217" t="s">
        <v>12879</v>
      </c>
      <c r="F85" s="218" t="s">
        <v>12880</v>
      </c>
      <c r="G85" s="219" t="s">
        <v>210</v>
      </c>
      <c r="H85" s="220">
        <v>62.296999999999997</v>
      </c>
      <c r="I85" s="221"/>
      <c r="J85" s="222">
        <f>ROUND(I85*H85,2)</f>
        <v>0</v>
      </c>
      <c r="K85" s="218" t="s">
        <v>211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212</v>
      </c>
      <c r="AT85" s="227" t="s">
        <v>207</v>
      </c>
      <c r="AU85" s="227" t="s">
        <v>80</v>
      </c>
      <c r="AY85" s="20" t="s">
        <v>205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78</v>
      </c>
      <c r="BK85" s="228">
        <f>ROUND(I85*H85,2)</f>
        <v>0</v>
      </c>
      <c r="BL85" s="20" t="s">
        <v>212</v>
      </c>
      <c r="BM85" s="227" t="s">
        <v>13628</v>
      </c>
    </row>
    <row r="86" s="2" customFormat="1">
      <c r="A86" s="41"/>
      <c r="B86" s="42"/>
      <c r="C86" s="43"/>
      <c r="D86" s="229" t="s">
        <v>214</v>
      </c>
      <c r="E86" s="43"/>
      <c r="F86" s="230" t="s">
        <v>12882</v>
      </c>
      <c r="G86" s="43"/>
      <c r="H86" s="43"/>
      <c r="I86" s="231"/>
      <c r="J86" s="43"/>
      <c r="K86" s="43"/>
      <c r="L86" s="47"/>
      <c r="M86" s="232"/>
      <c r="N86" s="233"/>
      <c r="O86" s="87"/>
      <c r="P86" s="87"/>
      <c r="Q86" s="87"/>
      <c r="R86" s="87"/>
      <c r="S86" s="87"/>
      <c r="T86" s="88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214</v>
      </c>
      <c r="AU86" s="20" t="s">
        <v>80</v>
      </c>
    </row>
    <row r="87" s="14" customFormat="1">
      <c r="A87" s="14"/>
      <c r="B87" s="245"/>
      <c r="C87" s="246"/>
      <c r="D87" s="236" t="s">
        <v>216</v>
      </c>
      <c r="E87" s="247" t="s">
        <v>19</v>
      </c>
      <c r="F87" s="248" t="s">
        <v>13629</v>
      </c>
      <c r="G87" s="246"/>
      <c r="H87" s="249">
        <v>60.266700000000007</v>
      </c>
      <c r="I87" s="250"/>
      <c r="J87" s="246"/>
      <c r="K87" s="246"/>
      <c r="L87" s="251"/>
      <c r="M87" s="252"/>
      <c r="N87" s="253"/>
      <c r="O87" s="253"/>
      <c r="P87" s="253"/>
      <c r="Q87" s="253"/>
      <c r="R87" s="253"/>
      <c r="S87" s="253"/>
      <c r="T87" s="25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T87" s="255" t="s">
        <v>216</v>
      </c>
      <c r="AU87" s="255" t="s">
        <v>80</v>
      </c>
      <c r="AV87" s="14" t="s">
        <v>80</v>
      </c>
      <c r="AW87" s="14" t="s">
        <v>218</v>
      </c>
      <c r="AX87" s="14" t="s">
        <v>71</v>
      </c>
      <c r="AY87" s="255" t="s">
        <v>205</v>
      </c>
    </row>
    <row r="88" s="14" customFormat="1">
      <c r="A88" s="14"/>
      <c r="B88" s="245"/>
      <c r="C88" s="246"/>
      <c r="D88" s="236" t="s">
        <v>216</v>
      </c>
      <c r="E88" s="247" t="s">
        <v>19</v>
      </c>
      <c r="F88" s="248" t="s">
        <v>13630</v>
      </c>
      <c r="G88" s="246"/>
      <c r="H88" s="249">
        <v>2.0300000000000002</v>
      </c>
      <c r="I88" s="250"/>
      <c r="J88" s="246"/>
      <c r="K88" s="246"/>
      <c r="L88" s="251"/>
      <c r="M88" s="252"/>
      <c r="N88" s="253"/>
      <c r="O88" s="253"/>
      <c r="P88" s="253"/>
      <c r="Q88" s="253"/>
      <c r="R88" s="253"/>
      <c r="S88" s="253"/>
      <c r="T88" s="25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T88" s="255" t="s">
        <v>216</v>
      </c>
      <c r="AU88" s="255" t="s">
        <v>80</v>
      </c>
      <c r="AV88" s="14" t="s">
        <v>80</v>
      </c>
      <c r="AW88" s="14" t="s">
        <v>218</v>
      </c>
      <c r="AX88" s="14" t="s">
        <v>71</v>
      </c>
      <c r="AY88" s="255" t="s">
        <v>205</v>
      </c>
    </row>
    <row r="89" s="2" customFormat="1" ht="37.8" customHeight="1">
      <c r="A89" s="41"/>
      <c r="B89" s="42"/>
      <c r="C89" s="216" t="s">
        <v>80</v>
      </c>
      <c r="D89" s="216" t="s">
        <v>207</v>
      </c>
      <c r="E89" s="217" t="s">
        <v>12903</v>
      </c>
      <c r="F89" s="218" t="s">
        <v>12904</v>
      </c>
      <c r="G89" s="219" t="s">
        <v>210</v>
      </c>
      <c r="H89" s="220">
        <v>62.296999999999997</v>
      </c>
      <c r="I89" s="221"/>
      <c r="J89" s="222">
        <f>ROUND(I89*H89,2)</f>
        <v>0</v>
      </c>
      <c r="K89" s="218" t="s">
        <v>211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212</v>
      </c>
      <c r="AT89" s="227" t="s">
        <v>207</v>
      </c>
      <c r="AU89" s="227" t="s">
        <v>80</v>
      </c>
      <c r="AY89" s="20" t="s">
        <v>205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212</v>
      </c>
      <c r="BM89" s="227" t="s">
        <v>13631</v>
      </c>
    </row>
    <row r="90" s="2" customFormat="1">
      <c r="A90" s="41"/>
      <c r="B90" s="42"/>
      <c r="C90" s="43"/>
      <c r="D90" s="229" t="s">
        <v>214</v>
      </c>
      <c r="E90" s="43"/>
      <c r="F90" s="230" t="s">
        <v>12906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214</v>
      </c>
      <c r="AU90" s="20" t="s">
        <v>80</v>
      </c>
    </row>
    <row r="91" s="2" customFormat="1" ht="55.5" customHeight="1">
      <c r="A91" s="41"/>
      <c r="B91" s="42"/>
      <c r="C91" s="216" t="s">
        <v>97</v>
      </c>
      <c r="D91" s="216" t="s">
        <v>207</v>
      </c>
      <c r="E91" s="217" t="s">
        <v>244</v>
      </c>
      <c r="F91" s="218" t="s">
        <v>245</v>
      </c>
      <c r="G91" s="219" t="s">
        <v>210</v>
      </c>
      <c r="H91" s="220">
        <v>32.640000000000001</v>
      </c>
      <c r="I91" s="221"/>
      <c r="J91" s="222">
        <f>ROUND(I91*H91,2)</f>
        <v>0</v>
      </c>
      <c r="K91" s="218" t="s">
        <v>211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212</v>
      </c>
      <c r="AT91" s="227" t="s">
        <v>207</v>
      </c>
      <c r="AU91" s="227" t="s">
        <v>80</v>
      </c>
      <c r="AY91" s="20" t="s">
        <v>205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212</v>
      </c>
      <c r="BM91" s="227" t="s">
        <v>13632</v>
      </c>
    </row>
    <row r="92" s="2" customFormat="1">
      <c r="A92" s="41"/>
      <c r="B92" s="42"/>
      <c r="C92" s="43"/>
      <c r="D92" s="229" t="s">
        <v>214</v>
      </c>
      <c r="E92" s="43"/>
      <c r="F92" s="230" t="s">
        <v>247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214</v>
      </c>
      <c r="AU92" s="20" t="s">
        <v>80</v>
      </c>
    </row>
    <row r="93" s="14" customFormat="1">
      <c r="A93" s="14"/>
      <c r="B93" s="245"/>
      <c r="C93" s="246"/>
      <c r="D93" s="236" t="s">
        <v>216</v>
      </c>
      <c r="E93" s="247" t="s">
        <v>19</v>
      </c>
      <c r="F93" s="248" t="s">
        <v>13633</v>
      </c>
      <c r="G93" s="246"/>
      <c r="H93" s="249">
        <v>32.640000000000001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216</v>
      </c>
      <c r="AU93" s="255" t="s">
        <v>80</v>
      </c>
      <c r="AV93" s="14" t="s">
        <v>80</v>
      </c>
      <c r="AW93" s="14" t="s">
        <v>218</v>
      </c>
      <c r="AX93" s="14" t="s">
        <v>71</v>
      </c>
      <c r="AY93" s="255" t="s">
        <v>205</v>
      </c>
    </row>
    <row r="94" s="2" customFormat="1" ht="62.7" customHeight="1">
      <c r="A94" s="41"/>
      <c r="B94" s="42"/>
      <c r="C94" s="216" t="s">
        <v>212</v>
      </c>
      <c r="D94" s="216" t="s">
        <v>207</v>
      </c>
      <c r="E94" s="217" t="s">
        <v>250</v>
      </c>
      <c r="F94" s="218" t="s">
        <v>251</v>
      </c>
      <c r="G94" s="219" t="s">
        <v>210</v>
      </c>
      <c r="H94" s="220">
        <v>32.640000000000001</v>
      </c>
      <c r="I94" s="221"/>
      <c r="J94" s="222">
        <f>ROUND(I94*H94,2)</f>
        <v>0</v>
      </c>
      <c r="K94" s="218" t="s">
        <v>211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212</v>
      </c>
      <c r="AT94" s="227" t="s">
        <v>207</v>
      </c>
      <c r="AU94" s="227" t="s">
        <v>80</v>
      </c>
      <c r="AY94" s="20" t="s">
        <v>205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212</v>
      </c>
      <c r="BM94" s="227" t="s">
        <v>13634</v>
      </c>
    </row>
    <row r="95" s="2" customFormat="1">
      <c r="A95" s="41"/>
      <c r="B95" s="42"/>
      <c r="C95" s="43"/>
      <c r="D95" s="229" t="s">
        <v>214</v>
      </c>
      <c r="E95" s="43"/>
      <c r="F95" s="230" t="s">
        <v>253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214</v>
      </c>
      <c r="AU95" s="20" t="s">
        <v>80</v>
      </c>
    </row>
    <row r="96" s="2" customFormat="1" ht="62.7" customHeight="1">
      <c r="A96" s="41"/>
      <c r="B96" s="42"/>
      <c r="C96" s="216" t="s">
        <v>255</v>
      </c>
      <c r="D96" s="216" t="s">
        <v>207</v>
      </c>
      <c r="E96" s="217" t="s">
        <v>256</v>
      </c>
      <c r="F96" s="218" t="s">
        <v>257</v>
      </c>
      <c r="G96" s="219" t="s">
        <v>210</v>
      </c>
      <c r="H96" s="220">
        <v>80.715999999999994</v>
      </c>
      <c r="I96" s="221"/>
      <c r="J96" s="222">
        <f>ROUND(I96*H96,2)</f>
        <v>0</v>
      </c>
      <c r="K96" s="218" t="s">
        <v>211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212</v>
      </c>
      <c r="AT96" s="227" t="s">
        <v>207</v>
      </c>
      <c r="AU96" s="227" t="s">
        <v>80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212</v>
      </c>
      <c r="BM96" s="227" t="s">
        <v>13635</v>
      </c>
    </row>
    <row r="97" s="2" customFormat="1">
      <c r="A97" s="41"/>
      <c r="B97" s="42"/>
      <c r="C97" s="43"/>
      <c r="D97" s="229" t="s">
        <v>214</v>
      </c>
      <c r="E97" s="43"/>
      <c r="F97" s="230" t="s">
        <v>259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214</v>
      </c>
      <c r="AU97" s="20" t="s">
        <v>80</v>
      </c>
    </row>
    <row r="98" s="14" customFormat="1">
      <c r="A98" s="14"/>
      <c r="B98" s="245"/>
      <c r="C98" s="246"/>
      <c r="D98" s="236" t="s">
        <v>216</v>
      </c>
      <c r="E98" s="247" t="s">
        <v>19</v>
      </c>
      <c r="F98" s="248" t="s">
        <v>13636</v>
      </c>
      <c r="G98" s="246"/>
      <c r="H98" s="249">
        <v>48.076000000000001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216</v>
      </c>
      <c r="AU98" s="255" t="s">
        <v>80</v>
      </c>
      <c r="AV98" s="14" t="s">
        <v>80</v>
      </c>
      <c r="AW98" s="14" t="s">
        <v>218</v>
      </c>
      <c r="AX98" s="14" t="s">
        <v>71</v>
      </c>
      <c r="AY98" s="255" t="s">
        <v>205</v>
      </c>
    </row>
    <row r="99" s="14" customFormat="1">
      <c r="A99" s="14"/>
      <c r="B99" s="245"/>
      <c r="C99" s="246"/>
      <c r="D99" s="236" t="s">
        <v>216</v>
      </c>
      <c r="E99" s="247" t="s">
        <v>19</v>
      </c>
      <c r="F99" s="248" t="s">
        <v>13637</v>
      </c>
      <c r="G99" s="246"/>
      <c r="H99" s="249">
        <v>32.640000000000001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216</v>
      </c>
      <c r="AU99" s="255" t="s">
        <v>80</v>
      </c>
      <c r="AV99" s="14" t="s">
        <v>80</v>
      </c>
      <c r="AW99" s="14" t="s">
        <v>218</v>
      </c>
      <c r="AX99" s="14" t="s">
        <v>71</v>
      </c>
      <c r="AY99" s="255" t="s">
        <v>205</v>
      </c>
    </row>
    <row r="100" s="2" customFormat="1" ht="62.7" customHeight="1">
      <c r="A100" s="41"/>
      <c r="B100" s="42"/>
      <c r="C100" s="216" t="s">
        <v>261</v>
      </c>
      <c r="D100" s="216" t="s">
        <v>207</v>
      </c>
      <c r="E100" s="217" t="s">
        <v>262</v>
      </c>
      <c r="F100" s="218" t="s">
        <v>263</v>
      </c>
      <c r="G100" s="219" t="s">
        <v>210</v>
      </c>
      <c r="H100" s="220">
        <v>38.259</v>
      </c>
      <c r="I100" s="221"/>
      <c r="J100" s="222">
        <f>ROUND(I100*H100,2)</f>
        <v>0</v>
      </c>
      <c r="K100" s="218" t="s">
        <v>211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212</v>
      </c>
      <c r="AT100" s="227" t="s">
        <v>207</v>
      </c>
      <c r="AU100" s="227" t="s">
        <v>80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212</v>
      </c>
      <c r="BM100" s="227" t="s">
        <v>13638</v>
      </c>
    </row>
    <row r="101" s="2" customFormat="1">
      <c r="A101" s="41"/>
      <c r="B101" s="42"/>
      <c r="C101" s="43"/>
      <c r="D101" s="229" t="s">
        <v>214</v>
      </c>
      <c r="E101" s="43"/>
      <c r="F101" s="230" t="s">
        <v>265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214</v>
      </c>
      <c r="AU101" s="20" t="s">
        <v>80</v>
      </c>
    </row>
    <row r="102" s="13" customFormat="1">
      <c r="A102" s="13"/>
      <c r="B102" s="234"/>
      <c r="C102" s="235"/>
      <c r="D102" s="236" t="s">
        <v>216</v>
      </c>
      <c r="E102" s="237" t="s">
        <v>19</v>
      </c>
      <c r="F102" s="238" t="s">
        <v>266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216</v>
      </c>
      <c r="AU102" s="244" t="s">
        <v>80</v>
      </c>
      <c r="AV102" s="13" t="s">
        <v>78</v>
      </c>
      <c r="AW102" s="13" t="s">
        <v>218</v>
      </c>
      <c r="AX102" s="13" t="s">
        <v>71</v>
      </c>
      <c r="AY102" s="244" t="s">
        <v>205</v>
      </c>
    </row>
    <row r="103" s="14" customFormat="1">
      <c r="A103" s="14"/>
      <c r="B103" s="245"/>
      <c r="C103" s="246"/>
      <c r="D103" s="236" t="s">
        <v>216</v>
      </c>
      <c r="E103" s="247" t="s">
        <v>19</v>
      </c>
      <c r="F103" s="248" t="s">
        <v>13639</v>
      </c>
      <c r="G103" s="246"/>
      <c r="H103" s="249">
        <v>62.296999999999997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216</v>
      </c>
      <c r="AU103" s="255" t="s">
        <v>80</v>
      </c>
      <c r="AV103" s="14" t="s">
        <v>80</v>
      </c>
      <c r="AW103" s="14" t="s">
        <v>218</v>
      </c>
      <c r="AX103" s="14" t="s">
        <v>71</v>
      </c>
      <c r="AY103" s="255" t="s">
        <v>205</v>
      </c>
    </row>
    <row r="104" s="14" customFormat="1">
      <c r="A104" s="14"/>
      <c r="B104" s="245"/>
      <c r="C104" s="246"/>
      <c r="D104" s="236" t="s">
        <v>216</v>
      </c>
      <c r="E104" s="247" t="s">
        <v>19</v>
      </c>
      <c r="F104" s="248" t="s">
        <v>13640</v>
      </c>
      <c r="G104" s="246"/>
      <c r="H104" s="249">
        <v>-24.038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216</v>
      </c>
      <c r="AU104" s="255" t="s">
        <v>80</v>
      </c>
      <c r="AV104" s="14" t="s">
        <v>80</v>
      </c>
      <c r="AW104" s="14" t="s">
        <v>218</v>
      </c>
      <c r="AX104" s="14" t="s">
        <v>71</v>
      </c>
      <c r="AY104" s="255" t="s">
        <v>205</v>
      </c>
    </row>
    <row r="105" s="2" customFormat="1" ht="44.25" customHeight="1">
      <c r="A105" s="41"/>
      <c r="B105" s="42"/>
      <c r="C105" s="216" t="s">
        <v>269</v>
      </c>
      <c r="D105" s="216" t="s">
        <v>207</v>
      </c>
      <c r="E105" s="217" t="s">
        <v>270</v>
      </c>
      <c r="F105" s="218" t="s">
        <v>271</v>
      </c>
      <c r="G105" s="219" t="s">
        <v>210</v>
      </c>
      <c r="H105" s="220">
        <v>56.677999999999997</v>
      </c>
      <c r="I105" s="221"/>
      <c r="J105" s="222">
        <f>ROUND(I105*H105,2)</f>
        <v>0</v>
      </c>
      <c r="K105" s="218" t="s">
        <v>211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212</v>
      </c>
      <c r="AT105" s="227" t="s">
        <v>207</v>
      </c>
      <c r="AU105" s="227" t="s">
        <v>80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212</v>
      </c>
      <c r="BM105" s="227" t="s">
        <v>13641</v>
      </c>
    </row>
    <row r="106" s="2" customFormat="1">
      <c r="A106" s="41"/>
      <c r="B106" s="42"/>
      <c r="C106" s="43"/>
      <c r="D106" s="229" t="s">
        <v>214</v>
      </c>
      <c r="E106" s="43"/>
      <c r="F106" s="230" t="s">
        <v>273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214</v>
      </c>
      <c r="AU106" s="20" t="s">
        <v>80</v>
      </c>
    </row>
    <row r="107" s="14" customFormat="1">
      <c r="A107" s="14"/>
      <c r="B107" s="245"/>
      <c r="C107" s="246"/>
      <c r="D107" s="236" t="s">
        <v>216</v>
      </c>
      <c r="E107" s="247" t="s">
        <v>19</v>
      </c>
      <c r="F107" s="248" t="s">
        <v>13642</v>
      </c>
      <c r="G107" s="246"/>
      <c r="H107" s="249">
        <v>24.038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216</v>
      </c>
      <c r="AU107" s="255" t="s">
        <v>80</v>
      </c>
      <c r="AV107" s="14" t="s">
        <v>80</v>
      </c>
      <c r="AW107" s="14" t="s">
        <v>218</v>
      </c>
      <c r="AX107" s="14" t="s">
        <v>71</v>
      </c>
      <c r="AY107" s="255" t="s">
        <v>205</v>
      </c>
    </row>
    <row r="108" s="14" customFormat="1">
      <c r="A108" s="14"/>
      <c r="B108" s="245"/>
      <c r="C108" s="246"/>
      <c r="D108" s="236" t="s">
        <v>216</v>
      </c>
      <c r="E108" s="247" t="s">
        <v>19</v>
      </c>
      <c r="F108" s="248" t="s">
        <v>13637</v>
      </c>
      <c r="G108" s="246"/>
      <c r="H108" s="249">
        <v>32.640000000000001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216</v>
      </c>
      <c r="AU108" s="255" t="s">
        <v>80</v>
      </c>
      <c r="AV108" s="14" t="s">
        <v>80</v>
      </c>
      <c r="AW108" s="14" t="s">
        <v>218</v>
      </c>
      <c r="AX108" s="14" t="s">
        <v>71</v>
      </c>
      <c r="AY108" s="255" t="s">
        <v>205</v>
      </c>
    </row>
    <row r="109" s="2" customFormat="1" ht="44.25" customHeight="1">
      <c r="A109" s="41"/>
      <c r="B109" s="42"/>
      <c r="C109" s="216" t="s">
        <v>276</v>
      </c>
      <c r="D109" s="216" t="s">
        <v>207</v>
      </c>
      <c r="E109" s="217" t="s">
        <v>277</v>
      </c>
      <c r="F109" s="218" t="s">
        <v>278</v>
      </c>
      <c r="G109" s="219" t="s">
        <v>279</v>
      </c>
      <c r="H109" s="220">
        <v>72.691999999999993</v>
      </c>
      <c r="I109" s="221"/>
      <c r="J109" s="222">
        <f>ROUND(I109*H109,2)</f>
        <v>0</v>
      </c>
      <c r="K109" s="218" t="s">
        <v>211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212</v>
      </c>
      <c r="AT109" s="227" t="s">
        <v>207</v>
      </c>
      <c r="AU109" s="227" t="s">
        <v>80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212</v>
      </c>
      <c r="BM109" s="227" t="s">
        <v>13643</v>
      </c>
    </row>
    <row r="110" s="2" customFormat="1">
      <c r="A110" s="41"/>
      <c r="B110" s="42"/>
      <c r="C110" s="43"/>
      <c r="D110" s="229" t="s">
        <v>214</v>
      </c>
      <c r="E110" s="43"/>
      <c r="F110" s="230" t="s">
        <v>281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214</v>
      </c>
      <c r="AU110" s="20" t="s">
        <v>80</v>
      </c>
    </row>
    <row r="111" s="14" customFormat="1">
      <c r="A111" s="14"/>
      <c r="B111" s="245"/>
      <c r="C111" s="246"/>
      <c r="D111" s="236" t="s">
        <v>216</v>
      </c>
      <c r="E111" s="247" t="s">
        <v>19</v>
      </c>
      <c r="F111" s="248" t="s">
        <v>13644</v>
      </c>
      <c r="G111" s="246"/>
      <c r="H111" s="249">
        <v>38.259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216</v>
      </c>
      <c r="AU111" s="255" t="s">
        <v>80</v>
      </c>
      <c r="AV111" s="14" t="s">
        <v>80</v>
      </c>
      <c r="AW111" s="14" t="s">
        <v>218</v>
      </c>
      <c r="AX111" s="14" t="s">
        <v>71</v>
      </c>
      <c r="AY111" s="255" t="s">
        <v>205</v>
      </c>
    </row>
    <row r="112" s="14" customFormat="1">
      <c r="A112" s="14"/>
      <c r="B112" s="245"/>
      <c r="C112" s="246"/>
      <c r="D112" s="236" t="s">
        <v>216</v>
      </c>
      <c r="E112" s="246"/>
      <c r="F112" s="248" t="s">
        <v>13645</v>
      </c>
      <c r="G112" s="246"/>
      <c r="H112" s="249">
        <v>72.691999999999993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216</v>
      </c>
      <c r="AU112" s="255" t="s">
        <v>80</v>
      </c>
      <c r="AV112" s="14" t="s">
        <v>80</v>
      </c>
      <c r="AW112" s="14" t="s">
        <v>4</v>
      </c>
      <c r="AX112" s="14" t="s">
        <v>78</v>
      </c>
      <c r="AY112" s="255" t="s">
        <v>205</v>
      </c>
    </row>
    <row r="113" s="2" customFormat="1" ht="37.8" customHeight="1">
      <c r="A113" s="41"/>
      <c r="B113" s="42"/>
      <c r="C113" s="216" t="s">
        <v>283</v>
      </c>
      <c r="D113" s="216" t="s">
        <v>207</v>
      </c>
      <c r="E113" s="217" t="s">
        <v>284</v>
      </c>
      <c r="F113" s="218" t="s">
        <v>285</v>
      </c>
      <c r="G113" s="219" t="s">
        <v>210</v>
      </c>
      <c r="H113" s="220">
        <v>24.038</v>
      </c>
      <c r="I113" s="221"/>
      <c r="J113" s="222">
        <f>ROUND(I113*H113,2)</f>
        <v>0</v>
      </c>
      <c r="K113" s="218" t="s">
        <v>211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212</v>
      </c>
      <c r="AT113" s="227" t="s">
        <v>207</v>
      </c>
      <c r="AU113" s="227" t="s">
        <v>80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212</v>
      </c>
      <c r="BM113" s="227" t="s">
        <v>13646</v>
      </c>
    </row>
    <row r="114" s="2" customFormat="1">
      <c r="A114" s="41"/>
      <c r="B114" s="42"/>
      <c r="C114" s="43"/>
      <c r="D114" s="229" t="s">
        <v>214</v>
      </c>
      <c r="E114" s="43"/>
      <c r="F114" s="230" t="s">
        <v>287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214</v>
      </c>
      <c r="AU114" s="20" t="s">
        <v>80</v>
      </c>
    </row>
    <row r="115" s="14" customFormat="1">
      <c r="A115" s="14"/>
      <c r="B115" s="245"/>
      <c r="C115" s="246"/>
      <c r="D115" s="236" t="s">
        <v>216</v>
      </c>
      <c r="E115" s="247" t="s">
        <v>19</v>
      </c>
      <c r="F115" s="248" t="s">
        <v>13647</v>
      </c>
      <c r="G115" s="246"/>
      <c r="H115" s="249">
        <v>24.038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216</v>
      </c>
      <c r="AU115" s="255" t="s">
        <v>80</v>
      </c>
      <c r="AV115" s="14" t="s">
        <v>80</v>
      </c>
      <c r="AW115" s="14" t="s">
        <v>218</v>
      </c>
      <c r="AX115" s="14" t="s">
        <v>71</v>
      </c>
      <c r="AY115" s="255" t="s">
        <v>205</v>
      </c>
    </row>
    <row r="116" s="2" customFormat="1" ht="44.25" customHeight="1">
      <c r="A116" s="41"/>
      <c r="B116" s="42"/>
      <c r="C116" s="216" t="s">
        <v>289</v>
      </c>
      <c r="D116" s="216" t="s">
        <v>207</v>
      </c>
      <c r="E116" s="217" t="s">
        <v>297</v>
      </c>
      <c r="F116" s="218" t="s">
        <v>298</v>
      </c>
      <c r="G116" s="219" t="s">
        <v>210</v>
      </c>
      <c r="H116" s="220">
        <v>24.038</v>
      </c>
      <c r="I116" s="221"/>
      <c r="J116" s="222">
        <f>ROUND(I116*H116,2)</f>
        <v>0</v>
      </c>
      <c r="K116" s="218" t="s">
        <v>211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212</v>
      </c>
      <c r="AT116" s="227" t="s">
        <v>207</v>
      </c>
      <c r="AU116" s="227" t="s">
        <v>80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212</v>
      </c>
      <c r="BM116" s="227" t="s">
        <v>13648</v>
      </c>
    </row>
    <row r="117" s="2" customFormat="1">
      <c r="A117" s="41"/>
      <c r="B117" s="42"/>
      <c r="C117" s="43"/>
      <c r="D117" s="229" t="s">
        <v>214</v>
      </c>
      <c r="E117" s="43"/>
      <c r="F117" s="230" t="s">
        <v>300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214</v>
      </c>
      <c r="AU117" s="20" t="s">
        <v>80</v>
      </c>
    </row>
    <row r="118" s="14" customFormat="1">
      <c r="A118" s="14"/>
      <c r="B118" s="245"/>
      <c r="C118" s="246"/>
      <c r="D118" s="236" t="s">
        <v>216</v>
      </c>
      <c r="E118" s="247" t="s">
        <v>19</v>
      </c>
      <c r="F118" s="248" t="s">
        <v>13639</v>
      </c>
      <c r="G118" s="246"/>
      <c r="H118" s="249">
        <v>62.296999999999997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216</v>
      </c>
      <c r="AU118" s="255" t="s">
        <v>80</v>
      </c>
      <c r="AV118" s="14" t="s">
        <v>80</v>
      </c>
      <c r="AW118" s="14" t="s">
        <v>218</v>
      </c>
      <c r="AX118" s="14" t="s">
        <v>71</v>
      </c>
      <c r="AY118" s="255" t="s">
        <v>205</v>
      </c>
    </row>
    <row r="119" s="14" customFormat="1">
      <c r="A119" s="14"/>
      <c r="B119" s="245"/>
      <c r="C119" s="246"/>
      <c r="D119" s="236" t="s">
        <v>216</v>
      </c>
      <c r="E119" s="247" t="s">
        <v>19</v>
      </c>
      <c r="F119" s="248" t="s">
        <v>13649</v>
      </c>
      <c r="G119" s="246"/>
      <c r="H119" s="249">
        <v>-9.1890000000000001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216</v>
      </c>
      <c r="AU119" s="255" t="s">
        <v>80</v>
      </c>
      <c r="AV119" s="14" t="s">
        <v>80</v>
      </c>
      <c r="AW119" s="14" t="s">
        <v>218</v>
      </c>
      <c r="AX119" s="14" t="s">
        <v>71</v>
      </c>
      <c r="AY119" s="255" t="s">
        <v>205</v>
      </c>
    </row>
    <row r="120" s="14" customFormat="1">
      <c r="A120" s="14"/>
      <c r="B120" s="245"/>
      <c r="C120" s="246"/>
      <c r="D120" s="236" t="s">
        <v>216</v>
      </c>
      <c r="E120" s="247" t="s">
        <v>19</v>
      </c>
      <c r="F120" s="248" t="s">
        <v>13650</v>
      </c>
      <c r="G120" s="246"/>
      <c r="H120" s="249">
        <v>-27.792960000000004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216</v>
      </c>
      <c r="AU120" s="255" t="s">
        <v>80</v>
      </c>
      <c r="AV120" s="14" t="s">
        <v>80</v>
      </c>
      <c r="AW120" s="14" t="s">
        <v>218</v>
      </c>
      <c r="AX120" s="14" t="s">
        <v>71</v>
      </c>
      <c r="AY120" s="255" t="s">
        <v>205</v>
      </c>
    </row>
    <row r="121" s="14" customFormat="1">
      <c r="A121" s="14"/>
      <c r="B121" s="245"/>
      <c r="C121" s="246"/>
      <c r="D121" s="236" t="s">
        <v>216</v>
      </c>
      <c r="E121" s="247" t="s">
        <v>19</v>
      </c>
      <c r="F121" s="248" t="s">
        <v>13651</v>
      </c>
      <c r="G121" s="246"/>
      <c r="H121" s="249">
        <v>-1.2768000000000002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216</v>
      </c>
      <c r="AU121" s="255" t="s">
        <v>80</v>
      </c>
      <c r="AV121" s="14" t="s">
        <v>80</v>
      </c>
      <c r="AW121" s="14" t="s">
        <v>218</v>
      </c>
      <c r="AX121" s="14" t="s">
        <v>71</v>
      </c>
      <c r="AY121" s="255" t="s">
        <v>205</v>
      </c>
    </row>
    <row r="122" s="2" customFormat="1" ht="66.75" customHeight="1">
      <c r="A122" s="41"/>
      <c r="B122" s="42"/>
      <c r="C122" s="216" t="s">
        <v>296</v>
      </c>
      <c r="D122" s="216" t="s">
        <v>207</v>
      </c>
      <c r="E122" s="217" t="s">
        <v>7078</v>
      </c>
      <c r="F122" s="218" t="s">
        <v>7079</v>
      </c>
      <c r="G122" s="219" t="s">
        <v>210</v>
      </c>
      <c r="H122" s="220">
        <v>23.451000000000001</v>
      </c>
      <c r="I122" s="221"/>
      <c r="J122" s="222">
        <f>ROUND(I122*H122,2)</f>
        <v>0</v>
      </c>
      <c r="K122" s="218" t="s">
        <v>211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212</v>
      </c>
      <c r="AT122" s="227" t="s">
        <v>207</v>
      </c>
      <c r="AU122" s="227" t="s">
        <v>80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212</v>
      </c>
      <c r="BM122" s="227" t="s">
        <v>13652</v>
      </c>
    </row>
    <row r="123" s="2" customFormat="1">
      <c r="A123" s="41"/>
      <c r="B123" s="42"/>
      <c r="C123" s="43"/>
      <c r="D123" s="229" t="s">
        <v>214</v>
      </c>
      <c r="E123" s="43"/>
      <c r="F123" s="230" t="s">
        <v>7081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214</v>
      </c>
      <c r="AU123" s="20" t="s">
        <v>80</v>
      </c>
    </row>
    <row r="124" s="14" customFormat="1">
      <c r="A124" s="14"/>
      <c r="B124" s="245"/>
      <c r="C124" s="246"/>
      <c r="D124" s="236" t="s">
        <v>216</v>
      </c>
      <c r="E124" s="247" t="s">
        <v>19</v>
      </c>
      <c r="F124" s="248" t="s">
        <v>13653</v>
      </c>
      <c r="G124" s="246"/>
      <c r="H124" s="249">
        <v>22.352470399999998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216</v>
      </c>
      <c r="AU124" s="255" t="s">
        <v>80</v>
      </c>
      <c r="AV124" s="14" t="s">
        <v>80</v>
      </c>
      <c r="AW124" s="14" t="s">
        <v>218</v>
      </c>
      <c r="AX124" s="14" t="s">
        <v>71</v>
      </c>
      <c r="AY124" s="255" t="s">
        <v>205</v>
      </c>
    </row>
    <row r="125" s="14" customFormat="1">
      <c r="A125" s="14"/>
      <c r="B125" s="245"/>
      <c r="C125" s="246"/>
      <c r="D125" s="236" t="s">
        <v>216</v>
      </c>
      <c r="E125" s="247" t="s">
        <v>19</v>
      </c>
      <c r="F125" s="248" t="s">
        <v>13654</v>
      </c>
      <c r="G125" s="246"/>
      <c r="H125" s="249">
        <v>1.098762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216</v>
      </c>
      <c r="AU125" s="255" t="s">
        <v>80</v>
      </c>
      <c r="AV125" s="14" t="s">
        <v>80</v>
      </c>
      <c r="AW125" s="14" t="s">
        <v>218</v>
      </c>
      <c r="AX125" s="14" t="s">
        <v>71</v>
      </c>
      <c r="AY125" s="255" t="s">
        <v>205</v>
      </c>
    </row>
    <row r="126" s="2" customFormat="1" ht="16.5" customHeight="1">
      <c r="A126" s="41"/>
      <c r="B126" s="42"/>
      <c r="C126" s="278" t="s">
        <v>8</v>
      </c>
      <c r="D126" s="278" t="s">
        <v>319</v>
      </c>
      <c r="E126" s="279" t="s">
        <v>7084</v>
      </c>
      <c r="F126" s="280" t="s">
        <v>7085</v>
      </c>
      <c r="G126" s="281" t="s">
        <v>279</v>
      </c>
      <c r="H126" s="282">
        <v>46.902000000000001</v>
      </c>
      <c r="I126" s="283"/>
      <c r="J126" s="284">
        <f>ROUND(I126*H126,2)</f>
        <v>0</v>
      </c>
      <c r="K126" s="280" t="s">
        <v>211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1</v>
      </c>
      <c r="R126" s="225">
        <f>Q126*H126</f>
        <v>46.902000000000001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276</v>
      </c>
      <c r="AT126" s="227" t="s">
        <v>319</v>
      </c>
      <c r="AU126" s="227" t="s">
        <v>80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212</v>
      </c>
      <c r="BM126" s="227" t="s">
        <v>13655</v>
      </c>
    </row>
    <row r="127" s="14" customFormat="1">
      <c r="A127" s="14"/>
      <c r="B127" s="245"/>
      <c r="C127" s="246"/>
      <c r="D127" s="236" t="s">
        <v>216</v>
      </c>
      <c r="E127" s="246"/>
      <c r="F127" s="248" t="s">
        <v>13656</v>
      </c>
      <c r="G127" s="246"/>
      <c r="H127" s="249">
        <v>46.902000000000001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216</v>
      </c>
      <c r="AU127" s="255" t="s">
        <v>80</v>
      </c>
      <c r="AV127" s="14" t="s">
        <v>80</v>
      </c>
      <c r="AW127" s="14" t="s">
        <v>4</v>
      </c>
      <c r="AX127" s="14" t="s">
        <v>78</v>
      </c>
      <c r="AY127" s="255" t="s">
        <v>205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212</v>
      </c>
      <c r="F128" s="214" t="s">
        <v>876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SUM(P129:P131)</f>
        <v>0</v>
      </c>
      <c r="Q128" s="208"/>
      <c r="R128" s="209">
        <f>SUM(R129:R131)</f>
        <v>0</v>
      </c>
      <c r="S128" s="208"/>
      <c r="T128" s="210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78</v>
      </c>
      <c r="AT128" s="212" t="s">
        <v>70</v>
      </c>
      <c r="AU128" s="212" t="s">
        <v>78</v>
      </c>
      <c r="AY128" s="211" t="s">
        <v>205</v>
      </c>
      <c r="BK128" s="213">
        <f>SUM(BK129:BK131)</f>
        <v>0</v>
      </c>
    </row>
    <row r="129" s="2" customFormat="1" ht="24.15" customHeight="1">
      <c r="A129" s="41"/>
      <c r="B129" s="42"/>
      <c r="C129" s="216" t="s">
        <v>312</v>
      </c>
      <c r="D129" s="216" t="s">
        <v>207</v>
      </c>
      <c r="E129" s="217" t="s">
        <v>13657</v>
      </c>
      <c r="F129" s="218" t="s">
        <v>13658</v>
      </c>
      <c r="G129" s="219" t="s">
        <v>210</v>
      </c>
      <c r="H129" s="220">
        <v>9.1890000000000001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212</v>
      </c>
      <c r="AT129" s="227" t="s">
        <v>207</v>
      </c>
      <c r="AU129" s="227" t="s">
        <v>80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212</v>
      </c>
      <c r="BM129" s="227" t="s">
        <v>13659</v>
      </c>
    </row>
    <row r="130" s="14" customFormat="1">
      <c r="A130" s="14"/>
      <c r="B130" s="245"/>
      <c r="C130" s="246"/>
      <c r="D130" s="236" t="s">
        <v>216</v>
      </c>
      <c r="E130" s="247" t="s">
        <v>19</v>
      </c>
      <c r="F130" s="248" t="s">
        <v>13660</v>
      </c>
      <c r="G130" s="246"/>
      <c r="H130" s="249">
        <v>8.6853000000000016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216</v>
      </c>
      <c r="AU130" s="255" t="s">
        <v>80</v>
      </c>
      <c r="AV130" s="14" t="s">
        <v>80</v>
      </c>
      <c r="AW130" s="14" t="s">
        <v>218</v>
      </c>
      <c r="AX130" s="14" t="s">
        <v>71</v>
      </c>
      <c r="AY130" s="255" t="s">
        <v>205</v>
      </c>
    </row>
    <row r="131" s="14" customFormat="1">
      <c r="A131" s="14"/>
      <c r="B131" s="245"/>
      <c r="C131" s="246"/>
      <c r="D131" s="236" t="s">
        <v>216</v>
      </c>
      <c r="E131" s="247" t="s">
        <v>19</v>
      </c>
      <c r="F131" s="248" t="s">
        <v>13661</v>
      </c>
      <c r="G131" s="246"/>
      <c r="H131" s="249">
        <v>0.504</v>
      </c>
      <c r="I131" s="250"/>
      <c r="J131" s="246"/>
      <c r="K131" s="246"/>
      <c r="L131" s="251"/>
      <c r="M131" s="293"/>
      <c r="N131" s="294"/>
      <c r="O131" s="294"/>
      <c r="P131" s="294"/>
      <c r="Q131" s="294"/>
      <c r="R131" s="294"/>
      <c r="S131" s="294"/>
      <c r="T131" s="29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216</v>
      </c>
      <c r="AU131" s="255" t="s">
        <v>80</v>
      </c>
      <c r="AV131" s="14" t="s">
        <v>80</v>
      </c>
      <c r="AW131" s="14" t="s">
        <v>218</v>
      </c>
      <c r="AX131" s="14" t="s">
        <v>71</v>
      </c>
      <c r="AY131" s="255" t="s">
        <v>205</v>
      </c>
    </row>
    <row r="132" s="2" customFormat="1" ht="6.96" customHeight="1">
      <c r="A132" s="41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47"/>
      <c r="M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</row>
  </sheetData>
  <sheetProtection sheet="1" autoFilter="0" formatColumns="0" formatRows="0" objects="1" scenarios="1" spinCount="100000" saltValue="y4dCSEkxc5kdRbx5OQPwrQGAL50ikOySlkeZ0E9CMgYDoIC4pLjDzzX0QzIOiptIcWuTHqPkxFg9LZ8bJlLjSg==" hashValue="mACnxIM6EcNXfCggx+B+s924W7+kfNrKxIKTqGnG74QrHmxyJYE/+vw1aOyyGZFzHEFxLjpSRS8nTD8U4nD2OQ==" algorithmName="SHA-512" password="CC35"/>
  <autoFilter ref="C81:K131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132251102"/>
    <hyperlink ref="F90" r:id="rId2" display="https://podminky.urs.cz/item/CS_URS_2025_01/139001101"/>
    <hyperlink ref="F92" r:id="rId3" display="https://podminky.urs.cz/item/CS_URS_2025_01/162211311"/>
    <hyperlink ref="F95" r:id="rId4" display="https://podminky.urs.cz/item/CS_URS_2025_01/162211319"/>
    <hyperlink ref="F97" r:id="rId5" display="https://podminky.urs.cz/item/CS_URS_2025_01/162651111"/>
    <hyperlink ref="F101" r:id="rId6" display="https://podminky.urs.cz/item/CS_URS_2025_01/162751114"/>
    <hyperlink ref="F106" r:id="rId7" display="https://podminky.urs.cz/item/CS_URS_2025_01/167151101"/>
    <hyperlink ref="F110" r:id="rId8" display="https://podminky.urs.cz/item/CS_URS_2025_01/171201231"/>
    <hyperlink ref="F114" r:id="rId9" display="https://podminky.urs.cz/item/CS_URS_2025_01/171251201"/>
    <hyperlink ref="F117" r:id="rId10" display="https://podminky.urs.cz/item/CS_URS_2025_01/174151101"/>
    <hyperlink ref="F123" r:id="rId11" display="https://podminky.urs.cz/item/CS_URS_2025_01/1751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148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13662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ROUND((SUM(BE86:BE112)),  2)</f>
        <v>0</v>
      </c>
      <c r="G33" s="41"/>
      <c r="H33" s="41"/>
      <c r="I33" s="161">
        <v>0.20999999999999999</v>
      </c>
      <c r="J33" s="160">
        <f>ROUND(((SUM(BE86:BE112))*I33),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ROUND((SUM(BF86:BF112)),  2)</f>
        <v>0</v>
      </c>
      <c r="G34" s="41"/>
      <c r="H34" s="41"/>
      <c r="I34" s="161">
        <v>0.12</v>
      </c>
      <c r="J34" s="160">
        <f>ROUND(((SUM(BF86:BF112))*I34),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ROUND((SUM(BG86:BG112)),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ROUND((SUM(BH86:BH112)),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ROUND((SUM(BI86:BI112)),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152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07 - VRN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153</v>
      </c>
      <c r="D57" s="175"/>
      <c r="E57" s="175"/>
      <c r="F57" s="175"/>
      <c r="G57" s="175"/>
      <c r="H57" s="175"/>
      <c r="I57" s="175"/>
      <c r="J57" s="176" t="s">
        <v>154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155</v>
      </c>
    </row>
    <row r="60" s="9" customFormat="1" ht="24.96" customHeight="1">
      <c r="A60" s="9"/>
      <c r="B60" s="178"/>
      <c r="C60" s="179"/>
      <c r="D60" s="180" t="s">
        <v>8451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8452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13663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13664</v>
      </c>
      <c r="E63" s="186"/>
      <c r="F63" s="186"/>
      <c r="G63" s="186"/>
      <c r="H63" s="186"/>
      <c r="I63" s="186"/>
      <c r="J63" s="187">
        <f>J102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13665</v>
      </c>
      <c r="E64" s="186"/>
      <c r="F64" s="186"/>
      <c r="G64" s="186"/>
      <c r="H64" s="186"/>
      <c r="I64" s="186"/>
      <c r="J64" s="187">
        <f>J104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13666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13667</v>
      </c>
      <c r="E66" s="186"/>
      <c r="F66" s="186"/>
      <c r="G66" s="186"/>
      <c r="H66" s="186"/>
      <c r="I66" s="186"/>
      <c r="J66" s="187">
        <f>J110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190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148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07 - VRN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Cheb</v>
      </c>
      <c r="G80" s="43"/>
      <c r="H80" s="43"/>
      <c r="I80" s="35" t="s">
        <v>23</v>
      </c>
      <c r="J80" s="75" t="str">
        <f>IF(J12="","",J12)</f>
        <v>24. 10. 2025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E15</f>
        <v>město Cheb</v>
      </c>
      <c r="G82" s="43"/>
      <c r="H82" s="43"/>
      <c r="I82" s="35" t="s">
        <v>31</v>
      </c>
      <c r="J82" s="39" t="str">
        <f>E21</f>
        <v>Atelier Stöeckl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191</v>
      </c>
      <c r="D85" s="192" t="s">
        <v>56</v>
      </c>
      <c r="E85" s="192" t="s">
        <v>52</v>
      </c>
      <c r="F85" s="192" t="s">
        <v>53</v>
      </c>
      <c r="G85" s="192" t="s">
        <v>192</v>
      </c>
      <c r="H85" s="192" t="s">
        <v>193</v>
      </c>
      <c r="I85" s="192" t="s">
        <v>194</v>
      </c>
      <c r="J85" s="192" t="s">
        <v>154</v>
      </c>
      <c r="K85" s="193" t="s">
        <v>195</v>
      </c>
      <c r="L85" s="194"/>
      <c r="M85" s="95" t="s">
        <v>19</v>
      </c>
      <c r="N85" s="96" t="s">
        <v>41</v>
      </c>
      <c r="O85" s="96" t="s">
        <v>196</v>
      </c>
      <c r="P85" s="96" t="s">
        <v>197</v>
      </c>
      <c r="Q85" s="96" t="s">
        <v>198</v>
      </c>
      <c r="R85" s="96" t="s">
        <v>199</v>
      </c>
      <c r="S85" s="96" t="s">
        <v>200</v>
      </c>
      <c r="T85" s="97" t="s">
        <v>201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202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155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121</v>
      </c>
      <c r="F87" s="203" t="s">
        <v>9605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P88+P94+P102+P104+P106+P110</f>
        <v>0</v>
      </c>
      <c r="Q87" s="208"/>
      <c r="R87" s="209">
        <f>R88+R94+R102+R104+R106+R110</f>
        <v>0</v>
      </c>
      <c r="S87" s="208"/>
      <c r="T87" s="210">
        <f>T88+T94+T102+T104+T106+T110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255</v>
      </c>
      <c r="AT87" s="212" t="s">
        <v>70</v>
      </c>
      <c r="AU87" s="212" t="s">
        <v>71</v>
      </c>
      <c r="AY87" s="211" t="s">
        <v>205</v>
      </c>
      <c r="BK87" s="213">
        <f>BK88+BK94+BK102+BK104+BK106+BK110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9606</v>
      </c>
      <c r="F88" s="214" t="s">
        <v>9607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SUM(P89:P93)</f>
        <v>0</v>
      </c>
      <c r="Q88" s="208"/>
      <c r="R88" s="209">
        <f>SUM(R89:R93)</f>
        <v>0</v>
      </c>
      <c r="S88" s="208"/>
      <c r="T88" s="210">
        <f>SUM(T89:T93)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255</v>
      </c>
      <c r="AT88" s="212" t="s">
        <v>70</v>
      </c>
      <c r="AU88" s="212" t="s">
        <v>78</v>
      </c>
      <c r="AY88" s="211" t="s">
        <v>205</v>
      </c>
      <c r="BK88" s="213">
        <f>SUM(BK89:BK93)</f>
        <v>0</v>
      </c>
    </row>
    <row r="89" s="2" customFormat="1" ht="16.5" customHeight="1">
      <c r="A89" s="41"/>
      <c r="B89" s="42"/>
      <c r="C89" s="216" t="s">
        <v>78</v>
      </c>
      <c r="D89" s="216" t="s">
        <v>207</v>
      </c>
      <c r="E89" s="217" t="s">
        <v>13668</v>
      </c>
      <c r="F89" s="218" t="s">
        <v>13669</v>
      </c>
      <c r="G89" s="219" t="s">
        <v>2268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6747</v>
      </c>
      <c r="AT89" s="227" t="s">
        <v>207</v>
      </c>
      <c r="AU89" s="227" t="s">
        <v>80</v>
      </c>
      <c r="AY89" s="20" t="s">
        <v>205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6747</v>
      </c>
      <c r="BM89" s="227" t="s">
        <v>13670</v>
      </c>
    </row>
    <row r="90" s="2" customFormat="1" ht="16.5" customHeight="1">
      <c r="A90" s="41"/>
      <c r="B90" s="42"/>
      <c r="C90" s="216" t="s">
        <v>80</v>
      </c>
      <c r="D90" s="216" t="s">
        <v>207</v>
      </c>
      <c r="E90" s="217" t="s">
        <v>13671</v>
      </c>
      <c r="F90" s="218" t="s">
        <v>13672</v>
      </c>
      <c r="G90" s="219" t="s">
        <v>2268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6747</v>
      </c>
      <c r="AT90" s="227" t="s">
        <v>207</v>
      </c>
      <c r="AU90" s="227" t="s">
        <v>80</v>
      </c>
      <c r="AY90" s="20" t="s">
        <v>205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6747</v>
      </c>
      <c r="BM90" s="227" t="s">
        <v>13673</v>
      </c>
    </row>
    <row r="91" s="2" customFormat="1" ht="16.5" customHeight="1">
      <c r="A91" s="41"/>
      <c r="B91" s="42"/>
      <c r="C91" s="216" t="s">
        <v>97</v>
      </c>
      <c r="D91" s="216" t="s">
        <v>207</v>
      </c>
      <c r="E91" s="217" t="s">
        <v>9608</v>
      </c>
      <c r="F91" s="218" t="s">
        <v>9609</v>
      </c>
      <c r="G91" s="219" t="s">
        <v>2268</v>
      </c>
      <c r="H91" s="220">
        <v>4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6747</v>
      </c>
      <c r="AT91" s="227" t="s">
        <v>207</v>
      </c>
      <c r="AU91" s="227" t="s">
        <v>80</v>
      </c>
      <c r="AY91" s="20" t="s">
        <v>205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6747</v>
      </c>
      <c r="BM91" s="227" t="s">
        <v>13674</v>
      </c>
    </row>
    <row r="92" s="2" customFormat="1" ht="24.15" customHeight="1">
      <c r="A92" s="41"/>
      <c r="B92" s="42"/>
      <c r="C92" s="216" t="s">
        <v>212</v>
      </c>
      <c r="D92" s="216" t="s">
        <v>207</v>
      </c>
      <c r="E92" s="217" t="s">
        <v>13675</v>
      </c>
      <c r="F92" s="218" t="s">
        <v>13676</v>
      </c>
      <c r="G92" s="219" t="s">
        <v>2268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6747</v>
      </c>
      <c r="AT92" s="227" t="s">
        <v>207</v>
      </c>
      <c r="AU92" s="227" t="s">
        <v>80</v>
      </c>
      <c r="AY92" s="20" t="s">
        <v>205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6747</v>
      </c>
      <c r="BM92" s="227" t="s">
        <v>13677</v>
      </c>
    </row>
    <row r="93" s="2" customFormat="1">
      <c r="A93" s="41"/>
      <c r="B93" s="42"/>
      <c r="C93" s="43"/>
      <c r="D93" s="236" t="s">
        <v>1145</v>
      </c>
      <c r="E93" s="43"/>
      <c r="F93" s="288" t="s">
        <v>13678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1145</v>
      </c>
      <c r="AU93" s="20" t="s">
        <v>80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13679</v>
      </c>
      <c r="F94" s="214" t="s">
        <v>13680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255</v>
      </c>
      <c r="AT94" s="212" t="s">
        <v>70</v>
      </c>
      <c r="AU94" s="212" t="s">
        <v>78</v>
      </c>
      <c r="AY94" s="211" t="s">
        <v>205</v>
      </c>
      <c r="BK94" s="213">
        <f>SUM(BK95:BK101)</f>
        <v>0</v>
      </c>
    </row>
    <row r="95" s="2" customFormat="1" ht="21.75" customHeight="1">
      <c r="A95" s="41"/>
      <c r="B95" s="42"/>
      <c r="C95" s="216" t="s">
        <v>255</v>
      </c>
      <c r="D95" s="216" t="s">
        <v>207</v>
      </c>
      <c r="E95" s="217" t="s">
        <v>13681</v>
      </c>
      <c r="F95" s="218" t="s">
        <v>13682</v>
      </c>
      <c r="G95" s="219" t="s">
        <v>13683</v>
      </c>
      <c r="H95" s="220">
        <v>24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6747</v>
      </c>
      <c r="AT95" s="227" t="s">
        <v>207</v>
      </c>
      <c r="AU95" s="227" t="s">
        <v>80</v>
      </c>
      <c r="AY95" s="20" t="s">
        <v>205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6747</v>
      </c>
      <c r="BM95" s="227" t="s">
        <v>13684</v>
      </c>
    </row>
    <row r="96" s="2" customFormat="1" ht="16.5" customHeight="1">
      <c r="A96" s="41"/>
      <c r="B96" s="42"/>
      <c r="C96" s="216" t="s">
        <v>261</v>
      </c>
      <c r="D96" s="216" t="s">
        <v>207</v>
      </c>
      <c r="E96" s="217" t="s">
        <v>13685</v>
      </c>
      <c r="F96" s="218" t="s">
        <v>13686</v>
      </c>
      <c r="G96" s="219" t="s">
        <v>13683</v>
      </c>
      <c r="H96" s="220">
        <v>24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6747</v>
      </c>
      <c r="AT96" s="227" t="s">
        <v>207</v>
      </c>
      <c r="AU96" s="227" t="s">
        <v>80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6747</v>
      </c>
      <c r="BM96" s="227" t="s">
        <v>13687</v>
      </c>
    </row>
    <row r="97" s="2" customFormat="1" ht="16.5" customHeight="1">
      <c r="A97" s="41"/>
      <c r="B97" s="42"/>
      <c r="C97" s="216" t="s">
        <v>269</v>
      </c>
      <c r="D97" s="216" t="s">
        <v>207</v>
      </c>
      <c r="E97" s="217" t="s">
        <v>13688</v>
      </c>
      <c r="F97" s="218" t="s">
        <v>13689</v>
      </c>
      <c r="G97" s="219" t="s">
        <v>13683</v>
      </c>
      <c r="H97" s="220">
        <v>24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6747</v>
      </c>
      <c r="AT97" s="227" t="s">
        <v>207</v>
      </c>
      <c r="AU97" s="227" t="s">
        <v>80</v>
      </c>
      <c r="AY97" s="20" t="s">
        <v>205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6747</v>
      </c>
      <c r="BM97" s="227" t="s">
        <v>13690</v>
      </c>
    </row>
    <row r="98" s="2" customFormat="1" ht="24.15" customHeight="1">
      <c r="A98" s="41"/>
      <c r="B98" s="42"/>
      <c r="C98" s="216" t="s">
        <v>276</v>
      </c>
      <c r="D98" s="216" t="s">
        <v>207</v>
      </c>
      <c r="E98" s="217" t="s">
        <v>13691</v>
      </c>
      <c r="F98" s="218" t="s">
        <v>13692</v>
      </c>
      <c r="G98" s="219" t="s">
        <v>13683</v>
      </c>
      <c r="H98" s="220">
        <v>24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6747</v>
      </c>
      <c r="AT98" s="227" t="s">
        <v>207</v>
      </c>
      <c r="AU98" s="227" t="s">
        <v>80</v>
      </c>
      <c r="AY98" s="20" t="s">
        <v>205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6747</v>
      </c>
      <c r="BM98" s="227" t="s">
        <v>13693</v>
      </c>
    </row>
    <row r="99" s="2" customFormat="1" ht="16.5" customHeight="1">
      <c r="A99" s="41"/>
      <c r="B99" s="42"/>
      <c r="C99" s="216" t="s">
        <v>283</v>
      </c>
      <c r="D99" s="216" t="s">
        <v>207</v>
      </c>
      <c r="E99" s="217" t="s">
        <v>13694</v>
      </c>
      <c r="F99" s="218" t="s">
        <v>13695</v>
      </c>
      <c r="G99" s="219" t="s">
        <v>2268</v>
      </c>
      <c r="H99" s="220">
        <v>1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6747</v>
      </c>
      <c r="AT99" s="227" t="s">
        <v>207</v>
      </c>
      <c r="AU99" s="227" t="s">
        <v>80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6747</v>
      </c>
      <c r="BM99" s="227" t="s">
        <v>13696</v>
      </c>
    </row>
    <row r="100" s="2" customFormat="1" ht="16.5" customHeight="1">
      <c r="A100" s="41"/>
      <c r="B100" s="42"/>
      <c r="C100" s="216" t="s">
        <v>289</v>
      </c>
      <c r="D100" s="216" t="s">
        <v>207</v>
      </c>
      <c r="E100" s="217" t="s">
        <v>13697</v>
      </c>
      <c r="F100" s="218" t="s">
        <v>13698</v>
      </c>
      <c r="G100" s="219" t="s">
        <v>13683</v>
      </c>
      <c r="H100" s="220">
        <v>24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6747</v>
      </c>
      <c r="AT100" s="227" t="s">
        <v>207</v>
      </c>
      <c r="AU100" s="227" t="s">
        <v>80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6747</v>
      </c>
      <c r="BM100" s="227" t="s">
        <v>13699</v>
      </c>
    </row>
    <row r="101" s="2" customFormat="1" ht="16.5" customHeight="1">
      <c r="A101" s="41"/>
      <c r="B101" s="42"/>
      <c r="C101" s="216" t="s">
        <v>296</v>
      </c>
      <c r="D101" s="216" t="s">
        <v>207</v>
      </c>
      <c r="E101" s="217" t="s">
        <v>13700</v>
      </c>
      <c r="F101" s="218" t="s">
        <v>13701</v>
      </c>
      <c r="G101" s="219" t="s">
        <v>2268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6747</v>
      </c>
      <c r="AT101" s="227" t="s">
        <v>207</v>
      </c>
      <c r="AU101" s="227" t="s">
        <v>80</v>
      </c>
      <c r="AY101" s="20" t="s">
        <v>205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6747</v>
      </c>
      <c r="BM101" s="227" t="s">
        <v>13702</v>
      </c>
    </row>
    <row r="102" s="12" customFormat="1" ht="22.8" customHeight="1">
      <c r="A102" s="12"/>
      <c r="B102" s="200"/>
      <c r="C102" s="201"/>
      <c r="D102" s="202" t="s">
        <v>70</v>
      </c>
      <c r="E102" s="214" t="s">
        <v>13703</v>
      </c>
      <c r="F102" s="214" t="s">
        <v>13704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255</v>
      </c>
      <c r="AT102" s="212" t="s">
        <v>70</v>
      </c>
      <c r="AU102" s="212" t="s">
        <v>78</v>
      </c>
      <c r="AY102" s="211" t="s">
        <v>205</v>
      </c>
      <c r="BK102" s="213">
        <f>BK103</f>
        <v>0</v>
      </c>
    </row>
    <row r="103" s="2" customFormat="1" ht="16.5" customHeight="1">
      <c r="A103" s="41"/>
      <c r="B103" s="42"/>
      <c r="C103" s="216" t="s">
        <v>8</v>
      </c>
      <c r="D103" s="216" t="s">
        <v>207</v>
      </c>
      <c r="E103" s="217" t="s">
        <v>13705</v>
      </c>
      <c r="F103" s="218" t="s">
        <v>13706</v>
      </c>
      <c r="G103" s="219" t="s">
        <v>2268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6747</v>
      </c>
      <c r="AT103" s="227" t="s">
        <v>207</v>
      </c>
      <c r="AU103" s="227" t="s">
        <v>80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6747</v>
      </c>
      <c r="BM103" s="227" t="s">
        <v>13707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13708</v>
      </c>
      <c r="F104" s="214" t="s">
        <v>13709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</f>
        <v>0</v>
      </c>
      <c r="Q104" s="208"/>
      <c r="R104" s="209">
        <f>R105</f>
        <v>0</v>
      </c>
      <c r="S104" s="208"/>
      <c r="T104" s="210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255</v>
      </c>
      <c r="AT104" s="212" t="s">
        <v>70</v>
      </c>
      <c r="AU104" s="212" t="s">
        <v>78</v>
      </c>
      <c r="AY104" s="211" t="s">
        <v>205</v>
      </c>
      <c r="BK104" s="213">
        <f>BK105</f>
        <v>0</v>
      </c>
    </row>
    <row r="105" s="2" customFormat="1" ht="16.5" customHeight="1">
      <c r="A105" s="41"/>
      <c r="B105" s="42"/>
      <c r="C105" s="216" t="s">
        <v>312</v>
      </c>
      <c r="D105" s="216" t="s">
        <v>207</v>
      </c>
      <c r="E105" s="217" t="s">
        <v>13710</v>
      </c>
      <c r="F105" s="218" t="s">
        <v>13711</v>
      </c>
      <c r="G105" s="219" t="s">
        <v>2268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6747</v>
      </c>
      <c r="AT105" s="227" t="s">
        <v>207</v>
      </c>
      <c r="AU105" s="227" t="s">
        <v>80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6747</v>
      </c>
      <c r="BM105" s="227" t="s">
        <v>13712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13713</v>
      </c>
      <c r="F106" s="214" t="s">
        <v>13714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SUM(P107:P109)</f>
        <v>0</v>
      </c>
      <c r="Q106" s="208"/>
      <c r="R106" s="209">
        <f>SUM(R107:R109)</f>
        <v>0</v>
      </c>
      <c r="S106" s="208"/>
      <c r="T106" s="210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255</v>
      </c>
      <c r="AT106" s="212" t="s">
        <v>70</v>
      </c>
      <c r="AU106" s="212" t="s">
        <v>78</v>
      </c>
      <c r="AY106" s="211" t="s">
        <v>205</v>
      </c>
      <c r="BK106" s="213">
        <f>SUM(BK107:BK109)</f>
        <v>0</v>
      </c>
    </row>
    <row r="107" s="2" customFormat="1" ht="16.5" customHeight="1">
      <c r="A107" s="41"/>
      <c r="B107" s="42"/>
      <c r="C107" s="216" t="s">
        <v>318</v>
      </c>
      <c r="D107" s="216" t="s">
        <v>207</v>
      </c>
      <c r="E107" s="217" t="s">
        <v>13715</v>
      </c>
      <c r="F107" s="218" t="s">
        <v>13716</v>
      </c>
      <c r="G107" s="219" t="s">
        <v>2268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6747</v>
      </c>
      <c r="AT107" s="227" t="s">
        <v>207</v>
      </c>
      <c r="AU107" s="227" t="s">
        <v>80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6747</v>
      </c>
      <c r="BM107" s="227" t="s">
        <v>13717</v>
      </c>
    </row>
    <row r="108" s="2" customFormat="1" ht="16.5" customHeight="1">
      <c r="A108" s="41"/>
      <c r="B108" s="42"/>
      <c r="C108" s="216" t="s">
        <v>324</v>
      </c>
      <c r="D108" s="216" t="s">
        <v>207</v>
      </c>
      <c r="E108" s="217" t="s">
        <v>13718</v>
      </c>
      <c r="F108" s="218" t="s">
        <v>13719</v>
      </c>
      <c r="G108" s="219" t="s">
        <v>2268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6747</v>
      </c>
      <c r="AT108" s="227" t="s">
        <v>207</v>
      </c>
      <c r="AU108" s="227" t="s">
        <v>80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6747</v>
      </c>
      <c r="BM108" s="227" t="s">
        <v>13720</v>
      </c>
    </row>
    <row r="109" s="2" customFormat="1" ht="16.5" customHeight="1">
      <c r="A109" s="41"/>
      <c r="B109" s="42"/>
      <c r="C109" s="216" t="s">
        <v>331</v>
      </c>
      <c r="D109" s="216" t="s">
        <v>207</v>
      </c>
      <c r="E109" s="217" t="s">
        <v>13721</v>
      </c>
      <c r="F109" s="218" t="s">
        <v>13722</v>
      </c>
      <c r="G109" s="219" t="s">
        <v>2268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6747</v>
      </c>
      <c r="AT109" s="227" t="s">
        <v>207</v>
      </c>
      <c r="AU109" s="227" t="s">
        <v>80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6747</v>
      </c>
      <c r="BM109" s="227" t="s">
        <v>13723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13724</v>
      </c>
      <c r="F110" s="214" t="s">
        <v>13725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255</v>
      </c>
      <c r="AT110" s="212" t="s">
        <v>70</v>
      </c>
      <c r="AU110" s="212" t="s">
        <v>78</v>
      </c>
      <c r="AY110" s="211" t="s">
        <v>205</v>
      </c>
      <c r="BK110" s="213">
        <f>SUM(BK111:BK112)</f>
        <v>0</v>
      </c>
    </row>
    <row r="111" s="2" customFormat="1" ht="16.5" customHeight="1">
      <c r="A111" s="41"/>
      <c r="B111" s="42"/>
      <c r="C111" s="216" t="s">
        <v>337</v>
      </c>
      <c r="D111" s="216" t="s">
        <v>207</v>
      </c>
      <c r="E111" s="217" t="s">
        <v>13726</v>
      </c>
      <c r="F111" s="218" t="s">
        <v>13727</v>
      </c>
      <c r="G111" s="219" t="s">
        <v>2268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6747</v>
      </c>
      <c r="AT111" s="227" t="s">
        <v>207</v>
      </c>
      <c r="AU111" s="227" t="s">
        <v>80</v>
      </c>
      <c r="AY111" s="20" t="s">
        <v>205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6747</v>
      </c>
      <c r="BM111" s="227" t="s">
        <v>13728</v>
      </c>
    </row>
    <row r="112" s="2" customFormat="1" ht="16.5" customHeight="1">
      <c r="A112" s="41"/>
      <c r="B112" s="42"/>
      <c r="C112" s="216" t="s">
        <v>342</v>
      </c>
      <c r="D112" s="216" t="s">
        <v>207</v>
      </c>
      <c r="E112" s="217" t="s">
        <v>13729</v>
      </c>
      <c r="F112" s="218" t="s">
        <v>13730</v>
      </c>
      <c r="G112" s="219" t="s">
        <v>2268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96" t="s">
        <v>19</v>
      </c>
      <c r="N112" s="297" t="s">
        <v>42</v>
      </c>
      <c r="O112" s="291"/>
      <c r="P112" s="298">
        <f>O112*H112</f>
        <v>0</v>
      </c>
      <c r="Q112" s="298">
        <v>0</v>
      </c>
      <c r="R112" s="298">
        <f>Q112*H112</f>
        <v>0</v>
      </c>
      <c r="S112" s="298">
        <v>0</v>
      </c>
      <c r="T112" s="299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6747</v>
      </c>
      <c r="AT112" s="227" t="s">
        <v>207</v>
      </c>
      <c r="AU112" s="227" t="s">
        <v>80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6747</v>
      </c>
      <c r="BM112" s="227" t="s">
        <v>13731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6vA9jqEuisGd0F46kDU4OBhlI4hEso5fPdtTPwe0V1INDSX88AUhERlAZHjAotP0i7UcxavT+QwK09IZPN/3VQ==" hashValue="PLZXTr0XbeL2AHXS7VuaXkpdrg4uJEqRTDctMQDLZG/Y+9jiQYLtdFVEDAOjq7V61rLxRgUJrHq51WzEB42LPg==" algorithmName="SHA-512" password="CC35"/>
  <autoFilter ref="C85:K11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13732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13733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ROUND((SUM(BE97:BE351)),  2)</f>
        <v>0</v>
      </c>
      <c r="G35" s="41"/>
      <c r="H35" s="41"/>
      <c r="I35" s="161">
        <v>0.20999999999999999</v>
      </c>
      <c r="J35" s="160">
        <f>ROUND(((SUM(BE97:BE351))*I35),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ROUND((SUM(BF97:BF351)),  2)</f>
        <v>0</v>
      </c>
      <c r="G36" s="41"/>
      <c r="H36" s="41"/>
      <c r="I36" s="161">
        <v>0.12</v>
      </c>
      <c r="J36" s="160">
        <f>ROUND(((SUM(BF97:BF351))*I36),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13732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D.2.1.1 - ÚT - přemístění VS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13734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13735</v>
      </c>
      <c r="E65" s="181"/>
      <c r="F65" s="181"/>
      <c r="G65" s="181"/>
      <c r="H65" s="181"/>
      <c r="I65" s="181"/>
      <c r="J65" s="182">
        <f>J110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13736</v>
      </c>
      <c r="E66" s="181"/>
      <c r="F66" s="181"/>
      <c r="G66" s="181"/>
      <c r="H66" s="181"/>
      <c r="I66" s="181"/>
      <c r="J66" s="182">
        <f>J134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13737</v>
      </c>
      <c r="E67" s="181"/>
      <c r="F67" s="181"/>
      <c r="G67" s="181"/>
      <c r="H67" s="181"/>
      <c r="I67" s="181"/>
      <c r="J67" s="182">
        <f>J162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13738</v>
      </c>
      <c r="E68" s="181"/>
      <c r="F68" s="181"/>
      <c r="G68" s="181"/>
      <c r="H68" s="181"/>
      <c r="I68" s="181"/>
      <c r="J68" s="182">
        <f>J212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13739</v>
      </c>
      <c r="E69" s="181"/>
      <c r="F69" s="181"/>
      <c r="G69" s="181"/>
      <c r="H69" s="181"/>
      <c r="I69" s="181"/>
      <c r="J69" s="182">
        <f>J217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13740</v>
      </c>
      <c r="E70" s="181"/>
      <c r="F70" s="181"/>
      <c r="G70" s="181"/>
      <c r="H70" s="181"/>
      <c r="I70" s="181"/>
      <c r="J70" s="182">
        <f>J228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13741</v>
      </c>
      <c r="E71" s="181"/>
      <c r="F71" s="181"/>
      <c r="G71" s="181"/>
      <c r="H71" s="181"/>
      <c r="I71" s="181"/>
      <c r="J71" s="182">
        <f>J247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8"/>
      <c r="C72" s="179"/>
      <c r="D72" s="180" t="s">
        <v>13742</v>
      </c>
      <c r="E72" s="181"/>
      <c r="F72" s="181"/>
      <c r="G72" s="181"/>
      <c r="H72" s="181"/>
      <c r="I72" s="181"/>
      <c r="J72" s="182">
        <f>J266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8"/>
      <c r="C73" s="179"/>
      <c r="D73" s="180" t="s">
        <v>13743</v>
      </c>
      <c r="E73" s="181"/>
      <c r="F73" s="181"/>
      <c r="G73" s="181"/>
      <c r="H73" s="181"/>
      <c r="I73" s="181"/>
      <c r="J73" s="182">
        <f>J271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8"/>
      <c r="C74" s="179"/>
      <c r="D74" s="180" t="s">
        <v>13744</v>
      </c>
      <c r="E74" s="181"/>
      <c r="F74" s="181"/>
      <c r="G74" s="181"/>
      <c r="H74" s="181"/>
      <c r="I74" s="181"/>
      <c r="J74" s="182">
        <f>J326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8"/>
      <c r="C75" s="179"/>
      <c r="D75" s="180" t="s">
        <v>13745</v>
      </c>
      <c r="E75" s="181"/>
      <c r="F75" s="181"/>
      <c r="G75" s="181"/>
      <c r="H75" s="181"/>
      <c r="I75" s="181"/>
      <c r="J75" s="182">
        <f>J329</f>
        <v>0</v>
      </c>
      <c r="K75" s="179"/>
      <c r="L75" s="183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190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Dominikán - stěhování ZUŠ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148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13732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150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D.2.1.1 - ÚT - přemístění VS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Cheb</v>
      </c>
      <c r="G91" s="43"/>
      <c r="H91" s="43"/>
      <c r="I91" s="35" t="s">
        <v>23</v>
      </c>
      <c r="J91" s="75" t="str">
        <f>IF(J14="","",J14)</f>
        <v>24. 10. 2025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25</v>
      </c>
      <c r="D93" s="43"/>
      <c r="E93" s="43"/>
      <c r="F93" s="30" t="str">
        <f>E17</f>
        <v>město Cheb</v>
      </c>
      <c r="G93" s="43"/>
      <c r="H93" s="43"/>
      <c r="I93" s="35" t="s">
        <v>31</v>
      </c>
      <c r="J93" s="39" t="str">
        <f>E23</f>
        <v>Atelier Stöeckl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29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 xml:space="preserve"> 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191</v>
      </c>
      <c r="D96" s="192" t="s">
        <v>56</v>
      </c>
      <c r="E96" s="192" t="s">
        <v>52</v>
      </c>
      <c r="F96" s="192" t="s">
        <v>53</v>
      </c>
      <c r="G96" s="192" t="s">
        <v>192</v>
      </c>
      <c r="H96" s="192" t="s">
        <v>193</v>
      </c>
      <c r="I96" s="192" t="s">
        <v>194</v>
      </c>
      <c r="J96" s="192" t="s">
        <v>154</v>
      </c>
      <c r="K96" s="193" t="s">
        <v>195</v>
      </c>
      <c r="L96" s="194"/>
      <c r="M96" s="95" t="s">
        <v>19</v>
      </c>
      <c r="N96" s="96" t="s">
        <v>41</v>
      </c>
      <c r="O96" s="96" t="s">
        <v>196</v>
      </c>
      <c r="P96" s="96" t="s">
        <v>197</v>
      </c>
      <c r="Q96" s="96" t="s">
        <v>198</v>
      </c>
      <c r="R96" s="96" t="s">
        <v>199</v>
      </c>
      <c r="S96" s="96" t="s">
        <v>200</v>
      </c>
      <c r="T96" s="97" t="s">
        <v>201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202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P98+P110+P134+P162+P212+P217+P228+P247+P266+P271+P326+P329</f>
        <v>0</v>
      </c>
      <c r="Q97" s="99"/>
      <c r="R97" s="197">
        <f>R98+R110+R134+R162+R212+R217+R228+R247+R266+R271+R326+R329</f>
        <v>0</v>
      </c>
      <c r="S97" s="99"/>
      <c r="T97" s="198">
        <f>T98+T110+T134+T162+T212+T217+T228+T247+T266+T271+T326+T329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155</v>
      </c>
      <c r="BK97" s="199">
        <f>BK98+BK110+BK134+BK162+BK212+BK217+BK228+BK247+BK266+BK271+BK326+BK329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3444</v>
      </c>
      <c r="F98" s="203" t="s">
        <v>3445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SUM(P99:P109)</f>
        <v>0</v>
      </c>
      <c r="Q98" s="208"/>
      <c r="R98" s="209">
        <f>SUM(R99:R109)</f>
        <v>0</v>
      </c>
      <c r="S98" s="208"/>
      <c r="T98" s="210">
        <f>SUM(T99:T109)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80</v>
      </c>
      <c r="AT98" s="212" t="s">
        <v>70</v>
      </c>
      <c r="AU98" s="212" t="s">
        <v>71</v>
      </c>
      <c r="AY98" s="211" t="s">
        <v>205</v>
      </c>
      <c r="BK98" s="213">
        <f>SUM(BK99:BK109)</f>
        <v>0</v>
      </c>
    </row>
    <row r="99" s="2" customFormat="1" ht="21.75" customHeight="1">
      <c r="A99" s="41"/>
      <c r="B99" s="42"/>
      <c r="C99" s="216" t="s">
        <v>78</v>
      </c>
      <c r="D99" s="216" t="s">
        <v>207</v>
      </c>
      <c r="E99" s="217" t="s">
        <v>13746</v>
      </c>
      <c r="F99" s="218" t="s">
        <v>13747</v>
      </c>
      <c r="G99" s="219" t="s">
        <v>327</v>
      </c>
      <c r="H99" s="220">
        <v>54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331</v>
      </c>
      <c r="AT99" s="227" t="s">
        <v>207</v>
      </c>
      <c r="AU99" s="227" t="s">
        <v>78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331</v>
      </c>
      <c r="BM99" s="227" t="s">
        <v>80</v>
      </c>
    </row>
    <row r="100" s="2" customFormat="1" ht="24.15" customHeight="1">
      <c r="A100" s="41"/>
      <c r="B100" s="42"/>
      <c r="C100" s="216" t="s">
        <v>80</v>
      </c>
      <c r="D100" s="216" t="s">
        <v>207</v>
      </c>
      <c r="E100" s="217" t="s">
        <v>13748</v>
      </c>
      <c r="F100" s="218" t="s">
        <v>13749</v>
      </c>
      <c r="G100" s="219" t="s">
        <v>327</v>
      </c>
      <c r="H100" s="220">
        <v>235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331</v>
      </c>
      <c r="AT100" s="227" t="s">
        <v>207</v>
      </c>
      <c r="AU100" s="227" t="s">
        <v>78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331</v>
      </c>
      <c r="BM100" s="227" t="s">
        <v>212</v>
      </c>
    </row>
    <row r="101" s="2" customFormat="1" ht="66.75" customHeight="1">
      <c r="A101" s="41"/>
      <c r="B101" s="42"/>
      <c r="C101" s="278" t="s">
        <v>97</v>
      </c>
      <c r="D101" s="278" t="s">
        <v>319</v>
      </c>
      <c r="E101" s="279" t="s">
        <v>13750</v>
      </c>
      <c r="F101" s="280" t="s">
        <v>13751</v>
      </c>
      <c r="G101" s="281" t="s">
        <v>327</v>
      </c>
      <c r="H101" s="282">
        <v>10</v>
      </c>
      <c r="I101" s="283"/>
      <c r="J101" s="284">
        <f>ROUND(I101*H101,2)</f>
        <v>0</v>
      </c>
      <c r="K101" s="280" t="s">
        <v>19</v>
      </c>
      <c r="L101" s="285"/>
      <c r="M101" s="286" t="s">
        <v>19</v>
      </c>
      <c r="N101" s="287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433</v>
      </c>
      <c r="AT101" s="227" t="s">
        <v>319</v>
      </c>
      <c r="AU101" s="227" t="s">
        <v>78</v>
      </c>
      <c r="AY101" s="20" t="s">
        <v>205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331</v>
      </c>
      <c r="BM101" s="227" t="s">
        <v>261</v>
      </c>
    </row>
    <row r="102" s="2" customFormat="1" ht="66.75" customHeight="1">
      <c r="A102" s="41"/>
      <c r="B102" s="42"/>
      <c r="C102" s="278" t="s">
        <v>212</v>
      </c>
      <c r="D102" s="278" t="s">
        <v>319</v>
      </c>
      <c r="E102" s="279" t="s">
        <v>13752</v>
      </c>
      <c r="F102" s="280" t="s">
        <v>13753</v>
      </c>
      <c r="G102" s="281" t="s">
        <v>327</v>
      </c>
      <c r="H102" s="282">
        <v>6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433</v>
      </c>
      <c r="AT102" s="227" t="s">
        <v>319</v>
      </c>
      <c r="AU102" s="227" t="s">
        <v>78</v>
      </c>
      <c r="AY102" s="20" t="s">
        <v>205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331</v>
      </c>
      <c r="BM102" s="227" t="s">
        <v>276</v>
      </c>
    </row>
    <row r="103" s="2" customFormat="1" ht="66.75" customHeight="1">
      <c r="A103" s="41"/>
      <c r="B103" s="42"/>
      <c r="C103" s="278" t="s">
        <v>255</v>
      </c>
      <c r="D103" s="278" t="s">
        <v>319</v>
      </c>
      <c r="E103" s="279" t="s">
        <v>13754</v>
      </c>
      <c r="F103" s="280" t="s">
        <v>13755</v>
      </c>
      <c r="G103" s="281" t="s">
        <v>327</v>
      </c>
      <c r="H103" s="282">
        <v>22</v>
      </c>
      <c r="I103" s="283"/>
      <c r="J103" s="284">
        <f>ROUND(I103*H103,2)</f>
        <v>0</v>
      </c>
      <c r="K103" s="280" t="s">
        <v>19</v>
      </c>
      <c r="L103" s="285"/>
      <c r="M103" s="286" t="s">
        <v>19</v>
      </c>
      <c r="N103" s="287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433</v>
      </c>
      <c r="AT103" s="227" t="s">
        <v>319</v>
      </c>
      <c r="AU103" s="227" t="s">
        <v>78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331</v>
      </c>
      <c r="BM103" s="227" t="s">
        <v>289</v>
      </c>
    </row>
    <row r="104" s="2" customFormat="1" ht="66.75" customHeight="1">
      <c r="A104" s="41"/>
      <c r="B104" s="42"/>
      <c r="C104" s="278" t="s">
        <v>261</v>
      </c>
      <c r="D104" s="278" t="s">
        <v>319</v>
      </c>
      <c r="E104" s="279" t="s">
        <v>13756</v>
      </c>
      <c r="F104" s="280" t="s">
        <v>13757</v>
      </c>
      <c r="G104" s="281" t="s">
        <v>327</v>
      </c>
      <c r="H104" s="282">
        <v>16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433</v>
      </c>
      <c r="AT104" s="227" t="s">
        <v>319</v>
      </c>
      <c r="AU104" s="227" t="s">
        <v>78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331</v>
      </c>
      <c r="BM104" s="227" t="s">
        <v>8</v>
      </c>
    </row>
    <row r="105" s="2" customFormat="1" ht="66.75" customHeight="1">
      <c r="A105" s="41"/>
      <c r="B105" s="42"/>
      <c r="C105" s="278" t="s">
        <v>269</v>
      </c>
      <c r="D105" s="278" t="s">
        <v>319</v>
      </c>
      <c r="E105" s="279" t="s">
        <v>13758</v>
      </c>
      <c r="F105" s="280" t="s">
        <v>13759</v>
      </c>
      <c r="G105" s="281" t="s">
        <v>327</v>
      </c>
      <c r="H105" s="282">
        <v>30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433</v>
      </c>
      <c r="AT105" s="227" t="s">
        <v>319</v>
      </c>
      <c r="AU105" s="227" t="s">
        <v>78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331</v>
      </c>
      <c r="BM105" s="227" t="s">
        <v>318</v>
      </c>
    </row>
    <row r="106" s="2" customFormat="1" ht="66.75" customHeight="1">
      <c r="A106" s="41"/>
      <c r="B106" s="42"/>
      <c r="C106" s="278" t="s">
        <v>276</v>
      </c>
      <c r="D106" s="278" t="s">
        <v>319</v>
      </c>
      <c r="E106" s="279" t="s">
        <v>13760</v>
      </c>
      <c r="F106" s="280" t="s">
        <v>13761</v>
      </c>
      <c r="G106" s="281" t="s">
        <v>327</v>
      </c>
      <c r="H106" s="282">
        <v>50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433</v>
      </c>
      <c r="AT106" s="227" t="s">
        <v>319</v>
      </c>
      <c r="AU106" s="227" t="s">
        <v>78</v>
      </c>
      <c r="AY106" s="20" t="s">
        <v>205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331</v>
      </c>
      <c r="BM106" s="227" t="s">
        <v>331</v>
      </c>
    </row>
    <row r="107" s="2" customFormat="1" ht="66.75" customHeight="1">
      <c r="A107" s="41"/>
      <c r="B107" s="42"/>
      <c r="C107" s="278" t="s">
        <v>283</v>
      </c>
      <c r="D107" s="278" t="s">
        <v>319</v>
      </c>
      <c r="E107" s="279" t="s">
        <v>13762</v>
      </c>
      <c r="F107" s="280" t="s">
        <v>13763</v>
      </c>
      <c r="G107" s="281" t="s">
        <v>327</v>
      </c>
      <c r="H107" s="282">
        <v>155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433</v>
      </c>
      <c r="AT107" s="227" t="s">
        <v>319</v>
      </c>
      <c r="AU107" s="227" t="s">
        <v>78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331</v>
      </c>
      <c r="BM107" s="227" t="s">
        <v>342</v>
      </c>
    </row>
    <row r="108" s="2" customFormat="1" ht="24.15" customHeight="1">
      <c r="A108" s="41"/>
      <c r="B108" s="42"/>
      <c r="C108" s="216" t="s">
        <v>289</v>
      </c>
      <c r="D108" s="216" t="s">
        <v>207</v>
      </c>
      <c r="E108" s="217" t="s">
        <v>13764</v>
      </c>
      <c r="F108" s="218" t="s">
        <v>13765</v>
      </c>
      <c r="G108" s="219" t="s">
        <v>13766</v>
      </c>
      <c r="H108" s="301"/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331</v>
      </c>
      <c r="AT108" s="227" t="s">
        <v>207</v>
      </c>
      <c r="AU108" s="227" t="s">
        <v>78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331</v>
      </c>
      <c r="BM108" s="227" t="s">
        <v>357</v>
      </c>
    </row>
    <row r="109" s="2" customFormat="1">
      <c r="A109" s="41"/>
      <c r="B109" s="42"/>
      <c r="C109" s="43"/>
      <c r="D109" s="236" t="s">
        <v>1145</v>
      </c>
      <c r="E109" s="43"/>
      <c r="F109" s="288" t="s">
        <v>13767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1145</v>
      </c>
      <c r="AU109" s="20" t="s">
        <v>78</v>
      </c>
    </row>
    <row r="110" s="12" customFormat="1" ht="25.92" customHeight="1">
      <c r="A110" s="12"/>
      <c r="B110" s="200"/>
      <c r="C110" s="201"/>
      <c r="D110" s="202" t="s">
        <v>70</v>
      </c>
      <c r="E110" s="203" t="s">
        <v>4983</v>
      </c>
      <c r="F110" s="203" t="s">
        <v>13768</v>
      </c>
      <c r="G110" s="201"/>
      <c r="H110" s="201"/>
      <c r="I110" s="204"/>
      <c r="J110" s="205">
        <f>BK110</f>
        <v>0</v>
      </c>
      <c r="K110" s="201"/>
      <c r="L110" s="206"/>
      <c r="M110" s="207"/>
      <c r="N110" s="208"/>
      <c r="O110" s="208"/>
      <c r="P110" s="209">
        <f>SUM(P111:P133)</f>
        <v>0</v>
      </c>
      <c r="Q110" s="208"/>
      <c r="R110" s="209">
        <f>SUM(R111:R133)</f>
        <v>0</v>
      </c>
      <c r="S110" s="208"/>
      <c r="T110" s="210">
        <f>SUM(T111:T133)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80</v>
      </c>
      <c r="AT110" s="212" t="s">
        <v>70</v>
      </c>
      <c r="AU110" s="212" t="s">
        <v>71</v>
      </c>
      <c r="AY110" s="211" t="s">
        <v>205</v>
      </c>
      <c r="BK110" s="213">
        <f>SUM(BK111:BK133)</f>
        <v>0</v>
      </c>
    </row>
    <row r="111" s="2" customFormat="1" ht="33" customHeight="1">
      <c r="A111" s="41"/>
      <c r="B111" s="42"/>
      <c r="C111" s="216" t="s">
        <v>296</v>
      </c>
      <c r="D111" s="216" t="s">
        <v>207</v>
      </c>
      <c r="E111" s="217" t="s">
        <v>13769</v>
      </c>
      <c r="F111" s="218" t="s">
        <v>13770</v>
      </c>
      <c r="G111" s="219" t="s">
        <v>448</v>
      </c>
      <c r="H111" s="220">
        <v>7.7999999999999998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331</v>
      </c>
      <c r="AT111" s="227" t="s">
        <v>207</v>
      </c>
      <c r="AU111" s="227" t="s">
        <v>78</v>
      </c>
      <c r="AY111" s="20" t="s">
        <v>205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331</v>
      </c>
      <c r="BM111" s="227" t="s">
        <v>370</v>
      </c>
    </row>
    <row r="112" s="2" customFormat="1" ht="24.15" customHeight="1">
      <c r="A112" s="41"/>
      <c r="B112" s="42"/>
      <c r="C112" s="216" t="s">
        <v>8</v>
      </c>
      <c r="D112" s="216" t="s">
        <v>207</v>
      </c>
      <c r="E112" s="217" t="s">
        <v>13771</v>
      </c>
      <c r="F112" s="218" t="s">
        <v>13772</v>
      </c>
      <c r="G112" s="219" t="s">
        <v>7531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331</v>
      </c>
      <c r="AT112" s="227" t="s">
        <v>207</v>
      </c>
      <c r="AU112" s="227" t="s">
        <v>78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331</v>
      </c>
      <c r="BM112" s="227" t="s">
        <v>383</v>
      </c>
    </row>
    <row r="113" s="2" customFormat="1" ht="24.15" customHeight="1">
      <c r="A113" s="41"/>
      <c r="B113" s="42"/>
      <c r="C113" s="216" t="s">
        <v>312</v>
      </c>
      <c r="D113" s="216" t="s">
        <v>207</v>
      </c>
      <c r="E113" s="217" t="s">
        <v>13773</v>
      </c>
      <c r="F113" s="218" t="s">
        <v>13774</v>
      </c>
      <c r="G113" s="219" t="s">
        <v>448</v>
      </c>
      <c r="H113" s="220">
        <v>3</v>
      </c>
      <c r="I113" s="221"/>
      <c r="J113" s="222">
        <f>ROUND(I113*H113,2)</f>
        <v>0</v>
      </c>
      <c r="K113" s="218" t="s">
        <v>19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331</v>
      </c>
      <c r="AT113" s="227" t="s">
        <v>207</v>
      </c>
      <c r="AU113" s="227" t="s">
        <v>78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331</v>
      </c>
      <c r="BM113" s="227" t="s">
        <v>395</v>
      </c>
    </row>
    <row r="114" s="2" customFormat="1">
      <c r="A114" s="41"/>
      <c r="B114" s="42"/>
      <c r="C114" s="43"/>
      <c r="D114" s="236" t="s">
        <v>1145</v>
      </c>
      <c r="E114" s="43"/>
      <c r="F114" s="288" t="s">
        <v>13775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1145</v>
      </c>
      <c r="AU114" s="20" t="s">
        <v>78</v>
      </c>
    </row>
    <row r="115" s="2" customFormat="1" ht="24.15" customHeight="1">
      <c r="A115" s="41"/>
      <c r="B115" s="42"/>
      <c r="C115" s="216" t="s">
        <v>318</v>
      </c>
      <c r="D115" s="216" t="s">
        <v>207</v>
      </c>
      <c r="E115" s="217" t="s">
        <v>13776</v>
      </c>
      <c r="F115" s="218" t="s">
        <v>13777</v>
      </c>
      <c r="G115" s="219" t="s">
        <v>448</v>
      </c>
      <c r="H115" s="220">
        <v>2</v>
      </c>
      <c r="I115" s="221"/>
      <c r="J115" s="222">
        <f>ROUND(I115*H115,2)</f>
        <v>0</v>
      </c>
      <c r="K115" s="218" t="s">
        <v>19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331</v>
      </c>
      <c r="AT115" s="227" t="s">
        <v>207</v>
      </c>
      <c r="AU115" s="227" t="s">
        <v>78</v>
      </c>
      <c r="AY115" s="20" t="s">
        <v>205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331</v>
      </c>
      <c r="BM115" s="227" t="s">
        <v>409</v>
      </c>
    </row>
    <row r="116" s="2" customFormat="1">
      <c r="A116" s="41"/>
      <c r="B116" s="42"/>
      <c r="C116" s="43"/>
      <c r="D116" s="236" t="s">
        <v>1145</v>
      </c>
      <c r="E116" s="43"/>
      <c r="F116" s="288" t="s">
        <v>13775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1145</v>
      </c>
      <c r="AU116" s="20" t="s">
        <v>78</v>
      </c>
    </row>
    <row r="117" s="2" customFormat="1" ht="24.15" customHeight="1">
      <c r="A117" s="41"/>
      <c r="B117" s="42"/>
      <c r="C117" s="216" t="s">
        <v>324</v>
      </c>
      <c r="D117" s="216" t="s">
        <v>207</v>
      </c>
      <c r="E117" s="217" t="s">
        <v>13778</v>
      </c>
      <c r="F117" s="218" t="s">
        <v>13779</v>
      </c>
      <c r="G117" s="219" t="s">
        <v>448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331</v>
      </c>
      <c r="AT117" s="227" t="s">
        <v>207</v>
      </c>
      <c r="AU117" s="227" t="s">
        <v>78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331</v>
      </c>
      <c r="BM117" s="227" t="s">
        <v>421</v>
      </c>
    </row>
    <row r="118" s="2" customFormat="1">
      <c r="A118" s="41"/>
      <c r="B118" s="42"/>
      <c r="C118" s="43"/>
      <c r="D118" s="236" t="s">
        <v>1145</v>
      </c>
      <c r="E118" s="43"/>
      <c r="F118" s="288" t="s">
        <v>13775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1145</v>
      </c>
      <c r="AU118" s="20" t="s">
        <v>78</v>
      </c>
    </row>
    <row r="119" s="2" customFormat="1" ht="24.15" customHeight="1">
      <c r="A119" s="41"/>
      <c r="B119" s="42"/>
      <c r="C119" s="216" t="s">
        <v>331</v>
      </c>
      <c r="D119" s="216" t="s">
        <v>207</v>
      </c>
      <c r="E119" s="217" t="s">
        <v>13780</v>
      </c>
      <c r="F119" s="218" t="s">
        <v>13781</v>
      </c>
      <c r="G119" s="219" t="s">
        <v>448</v>
      </c>
      <c r="H119" s="220">
        <v>2</v>
      </c>
      <c r="I119" s="221"/>
      <c r="J119" s="222">
        <f>ROUND(I119*H119,2)</f>
        <v>0</v>
      </c>
      <c r="K119" s="218" t="s">
        <v>19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331</v>
      </c>
      <c r="AT119" s="227" t="s">
        <v>207</v>
      </c>
      <c r="AU119" s="227" t="s">
        <v>78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331</v>
      </c>
      <c r="BM119" s="227" t="s">
        <v>433</v>
      </c>
    </row>
    <row r="120" s="2" customFormat="1">
      <c r="A120" s="41"/>
      <c r="B120" s="42"/>
      <c r="C120" s="43"/>
      <c r="D120" s="236" t="s">
        <v>1145</v>
      </c>
      <c r="E120" s="43"/>
      <c r="F120" s="288" t="s">
        <v>13775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1145</v>
      </c>
      <c r="AU120" s="20" t="s">
        <v>78</v>
      </c>
    </row>
    <row r="121" s="2" customFormat="1" ht="16.5" customHeight="1">
      <c r="A121" s="41"/>
      <c r="B121" s="42"/>
      <c r="C121" s="216" t="s">
        <v>337</v>
      </c>
      <c r="D121" s="216" t="s">
        <v>207</v>
      </c>
      <c r="E121" s="217" t="s">
        <v>13782</v>
      </c>
      <c r="F121" s="218" t="s">
        <v>13783</v>
      </c>
      <c r="G121" s="219" t="s">
        <v>448</v>
      </c>
      <c r="H121" s="220">
        <v>1</v>
      </c>
      <c r="I121" s="221"/>
      <c r="J121" s="222">
        <f>ROUND(I121*H121,2)</f>
        <v>0</v>
      </c>
      <c r="K121" s="218" t="s">
        <v>19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331</v>
      </c>
      <c r="AT121" s="227" t="s">
        <v>207</v>
      </c>
      <c r="AU121" s="227" t="s">
        <v>78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331</v>
      </c>
      <c r="BM121" s="227" t="s">
        <v>445</v>
      </c>
    </row>
    <row r="122" s="2" customFormat="1" ht="16.5" customHeight="1">
      <c r="A122" s="41"/>
      <c r="B122" s="42"/>
      <c r="C122" s="278" t="s">
        <v>342</v>
      </c>
      <c r="D122" s="278" t="s">
        <v>319</v>
      </c>
      <c r="E122" s="279" t="s">
        <v>13784</v>
      </c>
      <c r="F122" s="280" t="s">
        <v>13785</v>
      </c>
      <c r="G122" s="281" t="s">
        <v>448</v>
      </c>
      <c r="H122" s="282">
        <v>1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433</v>
      </c>
      <c r="AT122" s="227" t="s">
        <v>319</v>
      </c>
      <c r="AU122" s="227" t="s">
        <v>78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331</v>
      </c>
      <c r="BM122" s="227" t="s">
        <v>460</v>
      </c>
    </row>
    <row r="123" s="2" customFormat="1" ht="16.5" customHeight="1">
      <c r="A123" s="41"/>
      <c r="B123" s="42"/>
      <c r="C123" s="278" t="s">
        <v>351</v>
      </c>
      <c r="D123" s="278" t="s">
        <v>319</v>
      </c>
      <c r="E123" s="279" t="s">
        <v>13786</v>
      </c>
      <c r="F123" s="280" t="s">
        <v>13787</v>
      </c>
      <c r="G123" s="281" t="s">
        <v>448</v>
      </c>
      <c r="H123" s="282">
        <v>6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433</v>
      </c>
      <c r="AT123" s="227" t="s">
        <v>319</v>
      </c>
      <c r="AU123" s="227" t="s">
        <v>78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331</v>
      </c>
      <c r="BM123" s="227" t="s">
        <v>473</v>
      </c>
    </row>
    <row r="124" s="2" customFormat="1" ht="16.5" customHeight="1">
      <c r="A124" s="41"/>
      <c r="B124" s="42"/>
      <c r="C124" s="278" t="s">
        <v>357</v>
      </c>
      <c r="D124" s="278" t="s">
        <v>319</v>
      </c>
      <c r="E124" s="279" t="s">
        <v>13788</v>
      </c>
      <c r="F124" s="280" t="s">
        <v>13789</v>
      </c>
      <c r="G124" s="281" t="s">
        <v>2268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433</v>
      </c>
      <c r="AT124" s="227" t="s">
        <v>319</v>
      </c>
      <c r="AU124" s="227" t="s">
        <v>78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331</v>
      </c>
      <c r="BM124" s="227" t="s">
        <v>499</v>
      </c>
    </row>
    <row r="125" s="2" customFormat="1" ht="16.5" customHeight="1">
      <c r="A125" s="41"/>
      <c r="B125" s="42"/>
      <c r="C125" s="278" t="s">
        <v>7</v>
      </c>
      <c r="D125" s="278" t="s">
        <v>319</v>
      </c>
      <c r="E125" s="279" t="s">
        <v>13790</v>
      </c>
      <c r="F125" s="280" t="s">
        <v>13791</v>
      </c>
      <c r="G125" s="281" t="s">
        <v>2268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433</v>
      </c>
      <c r="AT125" s="227" t="s">
        <v>319</v>
      </c>
      <c r="AU125" s="227" t="s">
        <v>78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331</v>
      </c>
      <c r="BM125" s="227" t="s">
        <v>511</v>
      </c>
    </row>
    <row r="126" s="2" customFormat="1" ht="24.15" customHeight="1">
      <c r="A126" s="41"/>
      <c r="B126" s="42"/>
      <c r="C126" s="278" t="s">
        <v>370</v>
      </c>
      <c r="D126" s="278" t="s">
        <v>319</v>
      </c>
      <c r="E126" s="279" t="s">
        <v>13792</v>
      </c>
      <c r="F126" s="280" t="s">
        <v>13793</v>
      </c>
      <c r="G126" s="281" t="s">
        <v>448</v>
      </c>
      <c r="H126" s="282">
        <v>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433</v>
      </c>
      <c r="AT126" s="227" t="s">
        <v>319</v>
      </c>
      <c r="AU126" s="227" t="s">
        <v>78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331</v>
      </c>
      <c r="BM126" s="227" t="s">
        <v>525</v>
      </c>
    </row>
    <row r="127" s="2" customFormat="1" ht="24.15" customHeight="1">
      <c r="A127" s="41"/>
      <c r="B127" s="42"/>
      <c r="C127" s="278" t="s">
        <v>377</v>
      </c>
      <c r="D127" s="278" t="s">
        <v>319</v>
      </c>
      <c r="E127" s="279" t="s">
        <v>13794</v>
      </c>
      <c r="F127" s="280" t="s">
        <v>13795</v>
      </c>
      <c r="G127" s="281" t="s">
        <v>448</v>
      </c>
      <c r="H127" s="282">
        <v>1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433</v>
      </c>
      <c r="AT127" s="227" t="s">
        <v>319</v>
      </c>
      <c r="AU127" s="227" t="s">
        <v>78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331</v>
      </c>
      <c r="BM127" s="227" t="s">
        <v>537</v>
      </c>
    </row>
    <row r="128" s="2" customFormat="1" ht="24.15" customHeight="1">
      <c r="A128" s="41"/>
      <c r="B128" s="42"/>
      <c r="C128" s="278" t="s">
        <v>383</v>
      </c>
      <c r="D128" s="278" t="s">
        <v>319</v>
      </c>
      <c r="E128" s="279" t="s">
        <v>13796</v>
      </c>
      <c r="F128" s="280" t="s">
        <v>13797</v>
      </c>
      <c r="G128" s="281" t="s">
        <v>448</v>
      </c>
      <c r="H128" s="282">
        <v>1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433</v>
      </c>
      <c r="AT128" s="227" t="s">
        <v>319</v>
      </c>
      <c r="AU128" s="227" t="s">
        <v>78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331</v>
      </c>
      <c r="BM128" s="227" t="s">
        <v>553</v>
      </c>
    </row>
    <row r="129" s="2" customFormat="1" ht="24.15" customHeight="1">
      <c r="A129" s="41"/>
      <c r="B129" s="42"/>
      <c r="C129" s="278" t="s">
        <v>388</v>
      </c>
      <c r="D129" s="278" t="s">
        <v>319</v>
      </c>
      <c r="E129" s="279" t="s">
        <v>13798</v>
      </c>
      <c r="F129" s="280" t="s">
        <v>13799</v>
      </c>
      <c r="G129" s="281" t="s">
        <v>448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433</v>
      </c>
      <c r="AT129" s="227" t="s">
        <v>319</v>
      </c>
      <c r="AU129" s="227" t="s">
        <v>78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331</v>
      </c>
      <c r="BM129" s="227" t="s">
        <v>123</v>
      </c>
    </row>
    <row r="130" s="2" customFormat="1" ht="24.15" customHeight="1">
      <c r="A130" s="41"/>
      <c r="B130" s="42"/>
      <c r="C130" s="278" t="s">
        <v>395</v>
      </c>
      <c r="D130" s="278" t="s">
        <v>319</v>
      </c>
      <c r="E130" s="279" t="s">
        <v>13800</v>
      </c>
      <c r="F130" s="280" t="s">
        <v>13801</v>
      </c>
      <c r="G130" s="281" t="s">
        <v>448</v>
      </c>
      <c r="H130" s="282">
        <v>1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433</v>
      </c>
      <c r="AT130" s="227" t="s">
        <v>319</v>
      </c>
      <c r="AU130" s="227" t="s">
        <v>78</v>
      </c>
      <c r="AY130" s="20" t="s">
        <v>205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331</v>
      </c>
      <c r="BM130" s="227" t="s">
        <v>574</v>
      </c>
    </row>
    <row r="131" s="2" customFormat="1" ht="24.15" customHeight="1">
      <c r="A131" s="41"/>
      <c r="B131" s="42"/>
      <c r="C131" s="278" t="s">
        <v>403</v>
      </c>
      <c r="D131" s="278" t="s">
        <v>319</v>
      </c>
      <c r="E131" s="279" t="s">
        <v>13802</v>
      </c>
      <c r="F131" s="280" t="s">
        <v>13803</v>
      </c>
      <c r="G131" s="281" t="s">
        <v>448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433</v>
      </c>
      <c r="AT131" s="227" t="s">
        <v>319</v>
      </c>
      <c r="AU131" s="227" t="s">
        <v>78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331</v>
      </c>
      <c r="BM131" s="227" t="s">
        <v>588</v>
      </c>
    </row>
    <row r="132" s="2" customFormat="1" ht="33" customHeight="1">
      <c r="A132" s="41"/>
      <c r="B132" s="42"/>
      <c r="C132" s="278" t="s">
        <v>409</v>
      </c>
      <c r="D132" s="278" t="s">
        <v>319</v>
      </c>
      <c r="E132" s="279" t="s">
        <v>13804</v>
      </c>
      <c r="F132" s="280" t="s">
        <v>13805</v>
      </c>
      <c r="G132" s="281" t="s">
        <v>2268</v>
      </c>
      <c r="H132" s="282">
        <v>1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433</v>
      </c>
      <c r="AT132" s="227" t="s">
        <v>319</v>
      </c>
      <c r="AU132" s="227" t="s">
        <v>78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331</v>
      </c>
      <c r="BM132" s="227" t="s">
        <v>602</v>
      </c>
    </row>
    <row r="133" s="2" customFormat="1" ht="21.75" customHeight="1">
      <c r="A133" s="41"/>
      <c r="B133" s="42"/>
      <c r="C133" s="216" t="s">
        <v>415</v>
      </c>
      <c r="D133" s="216" t="s">
        <v>207</v>
      </c>
      <c r="E133" s="217" t="s">
        <v>13806</v>
      </c>
      <c r="F133" s="218" t="s">
        <v>13807</v>
      </c>
      <c r="G133" s="219" t="s">
        <v>13766</v>
      </c>
      <c r="H133" s="301"/>
      <c r="I133" s="221"/>
      <c r="J133" s="222">
        <f>ROUND(I133*H133,2)</f>
        <v>0</v>
      </c>
      <c r="K133" s="218" t="s">
        <v>19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331</v>
      </c>
      <c r="AT133" s="227" t="s">
        <v>207</v>
      </c>
      <c r="AU133" s="227" t="s">
        <v>78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331</v>
      </c>
      <c r="BM133" s="227" t="s">
        <v>615</v>
      </c>
    </row>
    <row r="134" s="12" customFormat="1" ht="25.92" customHeight="1">
      <c r="A134" s="12"/>
      <c r="B134" s="200"/>
      <c r="C134" s="201"/>
      <c r="D134" s="202" t="s">
        <v>70</v>
      </c>
      <c r="E134" s="203" t="s">
        <v>4988</v>
      </c>
      <c r="F134" s="203" t="s">
        <v>13808</v>
      </c>
      <c r="G134" s="201"/>
      <c r="H134" s="201"/>
      <c r="I134" s="204"/>
      <c r="J134" s="205">
        <f>BK134</f>
        <v>0</v>
      </c>
      <c r="K134" s="201"/>
      <c r="L134" s="206"/>
      <c r="M134" s="207"/>
      <c r="N134" s="208"/>
      <c r="O134" s="208"/>
      <c r="P134" s="209">
        <f>SUM(P135:P161)</f>
        <v>0</v>
      </c>
      <c r="Q134" s="208"/>
      <c r="R134" s="209">
        <f>SUM(R135:R161)</f>
        <v>0</v>
      </c>
      <c r="S134" s="208"/>
      <c r="T134" s="210">
        <f>SUM(T135:T161)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71</v>
      </c>
      <c r="AY134" s="211" t="s">
        <v>205</v>
      </c>
      <c r="BK134" s="213">
        <f>SUM(BK135:BK161)</f>
        <v>0</v>
      </c>
    </row>
    <row r="135" s="2" customFormat="1" ht="24.15" customHeight="1">
      <c r="A135" s="41"/>
      <c r="B135" s="42"/>
      <c r="C135" s="216" t="s">
        <v>421</v>
      </c>
      <c r="D135" s="216" t="s">
        <v>207</v>
      </c>
      <c r="E135" s="217" t="s">
        <v>13809</v>
      </c>
      <c r="F135" s="218" t="s">
        <v>13810</v>
      </c>
      <c r="G135" s="219" t="s">
        <v>327</v>
      </c>
      <c r="H135" s="220">
        <v>82</v>
      </c>
      <c r="I135" s="221"/>
      <c r="J135" s="222">
        <f>ROUND(I135*H135,2)</f>
        <v>0</v>
      </c>
      <c r="K135" s="218" t="s">
        <v>19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331</v>
      </c>
      <c r="AT135" s="227" t="s">
        <v>207</v>
      </c>
      <c r="AU135" s="227" t="s">
        <v>78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331</v>
      </c>
      <c r="BM135" s="227" t="s">
        <v>627</v>
      </c>
    </row>
    <row r="136" s="2" customFormat="1">
      <c r="A136" s="41"/>
      <c r="B136" s="42"/>
      <c r="C136" s="43"/>
      <c r="D136" s="236" t="s">
        <v>1145</v>
      </c>
      <c r="E136" s="43"/>
      <c r="F136" s="288" t="s">
        <v>13811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1145</v>
      </c>
      <c r="AU136" s="20" t="s">
        <v>78</v>
      </c>
    </row>
    <row r="137" s="2" customFormat="1" ht="24.15" customHeight="1">
      <c r="A137" s="41"/>
      <c r="B137" s="42"/>
      <c r="C137" s="216" t="s">
        <v>427</v>
      </c>
      <c r="D137" s="216" t="s">
        <v>207</v>
      </c>
      <c r="E137" s="217" t="s">
        <v>13812</v>
      </c>
      <c r="F137" s="218" t="s">
        <v>13813</v>
      </c>
      <c r="G137" s="219" t="s">
        <v>327</v>
      </c>
      <c r="H137" s="220">
        <v>6</v>
      </c>
      <c r="I137" s="221"/>
      <c r="J137" s="222">
        <f>ROUND(I137*H137,2)</f>
        <v>0</v>
      </c>
      <c r="K137" s="218" t="s">
        <v>19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331</v>
      </c>
      <c r="AT137" s="227" t="s">
        <v>207</v>
      </c>
      <c r="AU137" s="227" t="s">
        <v>78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331</v>
      </c>
      <c r="BM137" s="227" t="s">
        <v>638</v>
      </c>
    </row>
    <row r="138" s="2" customFormat="1">
      <c r="A138" s="41"/>
      <c r="B138" s="42"/>
      <c r="C138" s="43"/>
      <c r="D138" s="236" t="s">
        <v>1145</v>
      </c>
      <c r="E138" s="43"/>
      <c r="F138" s="288" t="s">
        <v>13811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1145</v>
      </c>
      <c r="AU138" s="20" t="s">
        <v>78</v>
      </c>
    </row>
    <row r="139" s="2" customFormat="1" ht="24.15" customHeight="1">
      <c r="A139" s="41"/>
      <c r="B139" s="42"/>
      <c r="C139" s="216" t="s">
        <v>433</v>
      </c>
      <c r="D139" s="216" t="s">
        <v>207</v>
      </c>
      <c r="E139" s="217" t="s">
        <v>13814</v>
      </c>
      <c r="F139" s="218" t="s">
        <v>13815</v>
      </c>
      <c r="G139" s="219" t="s">
        <v>327</v>
      </c>
      <c r="H139" s="220">
        <v>22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331</v>
      </c>
      <c r="AT139" s="227" t="s">
        <v>207</v>
      </c>
      <c r="AU139" s="227" t="s">
        <v>78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331</v>
      </c>
      <c r="BM139" s="227" t="s">
        <v>657</v>
      </c>
    </row>
    <row r="140" s="2" customFormat="1">
      <c r="A140" s="41"/>
      <c r="B140" s="42"/>
      <c r="C140" s="43"/>
      <c r="D140" s="236" t="s">
        <v>1145</v>
      </c>
      <c r="E140" s="43"/>
      <c r="F140" s="288" t="s">
        <v>13811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1145</v>
      </c>
      <c r="AU140" s="20" t="s">
        <v>78</v>
      </c>
    </row>
    <row r="141" s="2" customFormat="1" ht="24.15" customHeight="1">
      <c r="A141" s="41"/>
      <c r="B141" s="42"/>
      <c r="C141" s="216" t="s">
        <v>440</v>
      </c>
      <c r="D141" s="216" t="s">
        <v>207</v>
      </c>
      <c r="E141" s="217" t="s">
        <v>13816</v>
      </c>
      <c r="F141" s="218" t="s">
        <v>13817</v>
      </c>
      <c r="G141" s="219" t="s">
        <v>327</v>
      </c>
      <c r="H141" s="220">
        <v>10</v>
      </c>
      <c r="I141" s="221"/>
      <c r="J141" s="222">
        <f>ROUND(I141*H141,2)</f>
        <v>0</v>
      </c>
      <c r="K141" s="218" t="s">
        <v>19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331</v>
      </c>
      <c r="AT141" s="227" t="s">
        <v>207</v>
      </c>
      <c r="AU141" s="227" t="s">
        <v>78</v>
      </c>
      <c r="AY141" s="20" t="s">
        <v>205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331</v>
      </c>
      <c r="BM141" s="227" t="s">
        <v>668</v>
      </c>
    </row>
    <row r="142" s="2" customFormat="1">
      <c r="A142" s="41"/>
      <c r="B142" s="42"/>
      <c r="C142" s="43"/>
      <c r="D142" s="236" t="s">
        <v>1145</v>
      </c>
      <c r="E142" s="43"/>
      <c r="F142" s="288" t="s">
        <v>13811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1145</v>
      </c>
      <c r="AU142" s="20" t="s">
        <v>78</v>
      </c>
    </row>
    <row r="143" s="2" customFormat="1" ht="24.15" customHeight="1">
      <c r="A143" s="41"/>
      <c r="B143" s="42"/>
      <c r="C143" s="216" t="s">
        <v>445</v>
      </c>
      <c r="D143" s="216" t="s">
        <v>207</v>
      </c>
      <c r="E143" s="217" t="s">
        <v>13818</v>
      </c>
      <c r="F143" s="218" t="s">
        <v>13819</v>
      </c>
      <c r="G143" s="219" t="s">
        <v>327</v>
      </c>
      <c r="H143" s="220">
        <v>16</v>
      </c>
      <c r="I143" s="221"/>
      <c r="J143" s="222">
        <f>ROUND(I143*H143,2)</f>
        <v>0</v>
      </c>
      <c r="K143" s="218" t="s">
        <v>19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331</v>
      </c>
      <c r="AT143" s="227" t="s">
        <v>207</v>
      </c>
      <c r="AU143" s="227" t="s">
        <v>78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331</v>
      </c>
      <c r="BM143" s="227" t="s">
        <v>686</v>
      </c>
    </row>
    <row r="144" s="2" customFormat="1">
      <c r="A144" s="41"/>
      <c r="B144" s="42"/>
      <c r="C144" s="43"/>
      <c r="D144" s="236" t="s">
        <v>1145</v>
      </c>
      <c r="E144" s="43"/>
      <c r="F144" s="288" t="s">
        <v>13811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1145</v>
      </c>
      <c r="AU144" s="20" t="s">
        <v>78</v>
      </c>
    </row>
    <row r="145" s="2" customFormat="1" ht="33" customHeight="1">
      <c r="A145" s="41"/>
      <c r="B145" s="42"/>
      <c r="C145" s="216" t="s">
        <v>454</v>
      </c>
      <c r="D145" s="216" t="s">
        <v>207</v>
      </c>
      <c r="E145" s="217" t="s">
        <v>13820</v>
      </c>
      <c r="F145" s="218" t="s">
        <v>13821</v>
      </c>
      <c r="G145" s="219" t="s">
        <v>448</v>
      </c>
      <c r="H145" s="220">
        <v>30</v>
      </c>
      <c r="I145" s="221"/>
      <c r="J145" s="222">
        <f>ROUND(I145*H145,2)</f>
        <v>0</v>
      </c>
      <c r="K145" s="218" t="s">
        <v>19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331</v>
      </c>
      <c r="AT145" s="227" t="s">
        <v>207</v>
      </c>
      <c r="AU145" s="227" t="s">
        <v>78</v>
      </c>
      <c r="AY145" s="20" t="s">
        <v>205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331</v>
      </c>
      <c r="BM145" s="227" t="s">
        <v>699</v>
      </c>
    </row>
    <row r="146" s="2" customFormat="1" ht="33" customHeight="1">
      <c r="A146" s="41"/>
      <c r="B146" s="42"/>
      <c r="C146" s="216" t="s">
        <v>460</v>
      </c>
      <c r="D146" s="216" t="s">
        <v>207</v>
      </c>
      <c r="E146" s="217" t="s">
        <v>13822</v>
      </c>
      <c r="F146" s="218" t="s">
        <v>13823</v>
      </c>
      <c r="G146" s="219" t="s">
        <v>448</v>
      </c>
      <c r="H146" s="220">
        <v>2</v>
      </c>
      <c r="I146" s="221"/>
      <c r="J146" s="222">
        <f>ROUND(I146*H146,2)</f>
        <v>0</v>
      </c>
      <c r="K146" s="218" t="s">
        <v>19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331</v>
      </c>
      <c r="AT146" s="227" t="s">
        <v>207</v>
      </c>
      <c r="AU146" s="227" t="s">
        <v>78</v>
      </c>
      <c r="AY146" s="20" t="s">
        <v>205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331</v>
      </c>
      <c r="BM146" s="227" t="s">
        <v>734</v>
      </c>
    </row>
    <row r="147" s="2" customFormat="1" ht="33" customHeight="1">
      <c r="A147" s="41"/>
      <c r="B147" s="42"/>
      <c r="C147" s="216" t="s">
        <v>466</v>
      </c>
      <c r="D147" s="216" t="s">
        <v>207</v>
      </c>
      <c r="E147" s="217" t="s">
        <v>13824</v>
      </c>
      <c r="F147" s="218" t="s">
        <v>13825</v>
      </c>
      <c r="G147" s="219" t="s">
        <v>448</v>
      </c>
      <c r="H147" s="220">
        <v>1</v>
      </c>
      <c r="I147" s="221"/>
      <c r="J147" s="222">
        <f>ROUND(I147*H147,2)</f>
        <v>0</v>
      </c>
      <c r="K147" s="218" t="s">
        <v>19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331</v>
      </c>
      <c r="AT147" s="227" t="s">
        <v>207</v>
      </c>
      <c r="AU147" s="227" t="s">
        <v>78</v>
      </c>
      <c r="AY147" s="20" t="s">
        <v>205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331</v>
      </c>
      <c r="BM147" s="227" t="s">
        <v>749</v>
      </c>
    </row>
    <row r="148" s="2" customFormat="1" ht="33" customHeight="1">
      <c r="A148" s="41"/>
      <c r="B148" s="42"/>
      <c r="C148" s="216" t="s">
        <v>473</v>
      </c>
      <c r="D148" s="216" t="s">
        <v>207</v>
      </c>
      <c r="E148" s="217" t="s">
        <v>13826</v>
      </c>
      <c r="F148" s="218" t="s">
        <v>13827</v>
      </c>
      <c r="G148" s="219" t="s">
        <v>448</v>
      </c>
      <c r="H148" s="220">
        <v>1</v>
      </c>
      <c r="I148" s="221"/>
      <c r="J148" s="222">
        <f>ROUND(I148*H148,2)</f>
        <v>0</v>
      </c>
      <c r="K148" s="218" t="s">
        <v>19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331</v>
      </c>
      <c r="AT148" s="227" t="s">
        <v>207</v>
      </c>
      <c r="AU148" s="227" t="s">
        <v>78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331</v>
      </c>
      <c r="BM148" s="227" t="s">
        <v>763</v>
      </c>
    </row>
    <row r="149" s="2" customFormat="1" ht="33" customHeight="1">
      <c r="A149" s="41"/>
      <c r="B149" s="42"/>
      <c r="C149" s="216" t="s">
        <v>491</v>
      </c>
      <c r="D149" s="216" t="s">
        <v>207</v>
      </c>
      <c r="E149" s="217" t="s">
        <v>13828</v>
      </c>
      <c r="F149" s="218" t="s">
        <v>13829</v>
      </c>
      <c r="G149" s="219" t="s">
        <v>448</v>
      </c>
      <c r="H149" s="220">
        <v>1</v>
      </c>
      <c r="I149" s="221"/>
      <c r="J149" s="222">
        <f>ROUND(I149*H149,2)</f>
        <v>0</v>
      </c>
      <c r="K149" s="218" t="s">
        <v>19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331</v>
      </c>
      <c r="AT149" s="227" t="s">
        <v>207</v>
      </c>
      <c r="AU149" s="227" t="s">
        <v>78</v>
      </c>
      <c r="AY149" s="20" t="s">
        <v>205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331</v>
      </c>
      <c r="BM149" s="227" t="s">
        <v>784</v>
      </c>
    </row>
    <row r="150" s="2" customFormat="1" ht="37.8" customHeight="1">
      <c r="A150" s="41"/>
      <c r="B150" s="42"/>
      <c r="C150" s="216" t="s">
        <v>499</v>
      </c>
      <c r="D150" s="216" t="s">
        <v>207</v>
      </c>
      <c r="E150" s="217" t="s">
        <v>13830</v>
      </c>
      <c r="F150" s="218" t="s">
        <v>13831</v>
      </c>
      <c r="G150" s="219" t="s">
        <v>327</v>
      </c>
      <c r="H150" s="220">
        <v>30</v>
      </c>
      <c r="I150" s="221"/>
      <c r="J150" s="222">
        <f>ROUND(I150*H150,2)</f>
        <v>0</v>
      </c>
      <c r="K150" s="218" t="s">
        <v>19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331</v>
      </c>
      <c r="AT150" s="227" t="s">
        <v>207</v>
      </c>
      <c r="AU150" s="227" t="s">
        <v>78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331</v>
      </c>
      <c r="BM150" s="227" t="s">
        <v>806</v>
      </c>
    </row>
    <row r="151" s="2" customFormat="1">
      <c r="A151" s="41"/>
      <c r="B151" s="42"/>
      <c r="C151" s="43"/>
      <c r="D151" s="236" t="s">
        <v>1145</v>
      </c>
      <c r="E151" s="43"/>
      <c r="F151" s="288" t="s">
        <v>13811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1145</v>
      </c>
      <c r="AU151" s="20" t="s">
        <v>78</v>
      </c>
    </row>
    <row r="152" s="2" customFormat="1" ht="37.8" customHeight="1">
      <c r="A152" s="41"/>
      <c r="B152" s="42"/>
      <c r="C152" s="216" t="s">
        <v>506</v>
      </c>
      <c r="D152" s="216" t="s">
        <v>207</v>
      </c>
      <c r="E152" s="217" t="s">
        <v>13832</v>
      </c>
      <c r="F152" s="218" t="s">
        <v>13833</v>
      </c>
      <c r="G152" s="219" t="s">
        <v>327</v>
      </c>
      <c r="H152" s="220">
        <v>50</v>
      </c>
      <c r="I152" s="221"/>
      <c r="J152" s="222">
        <f>ROUND(I152*H152,2)</f>
        <v>0</v>
      </c>
      <c r="K152" s="218" t="s">
        <v>19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331</v>
      </c>
      <c r="AT152" s="227" t="s">
        <v>207</v>
      </c>
      <c r="AU152" s="227" t="s">
        <v>78</v>
      </c>
      <c r="AY152" s="20" t="s">
        <v>205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331</v>
      </c>
      <c r="BM152" s="227" t="s">
        <v>833</v>
      </c>
    </row>
    <row r="153" s="2" customFormat="1">
      <c r="A153" s="41"/>
      <c r="B153" s="42"/>
      <c r="C153" s="43"/>
      <c r="D153" s="236" t="s">
        <v>1145</v>
      </c>
      <c r="E153" s="43"/>
      <c r="F153" s="288" t="s">
        <v>13811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1145</v>
      </c>
      <c r="AU153" s="20" t="s">
        <v>78</v>
      </c>
    </row>
    <row r="154" s="2" customFormat="1" ht="37.8" customHeight="1">
      <c r="A154" s="41"/>
      <c r="B154" s="42"/>
      <c r="C154" s="216" t="s">
        <v>511</v>
      </c>
      <c r="D154" s="216" t="s">
        <v>207</v>
      </c>
      <c r="E154" s="217" t="s">
        <v>13834</v>
      </c>
      <c r="F154" s="218" t="s">
        <v>13835</v>
      </c>
      <c r="G154" s="219" t="s">
        <v>327</v>
      </c>
      <c r="H154" s="220">
        <v>155</v>
      </c>
      <c r="I154" s="221"/>
      <c r="J154" s="222">
        <f>ROUND(I154*H154,2)</f>
        <v>0</v>
      </c>
      <c r="K154" s="218" t="s">
        <v>19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331</v>
      </c>
      <c r="AT154" s="227" t="s">
        <v>207</v>
      </c>
      <c r="AU154" s="227" t="s">
        <v>78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331</v>
      </c>
      <c r="BM154" s="227" t="s">
        <v>845</v>
      </c>
    </row>
    <row r="155" s="2" customFormat="1">
      <c r="A155" s="41"/>
      <c r="B155" s="42"/>
      <c r="C155" s="43"/>
      <c r="D155" s="236" t="s">
        <v>1145</v>
      </c>
      <c r="E155" s="43"/>
      <c r="F155" s="288" t="s">
        <v>13811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1145</v>
      </c>
      <c r="AU155" s="20" t="s">
        <v>78</v>
      </c>
    </row>
    <row r="156" s="2" customFormat="1" ht="33" customHeight="1">
      <c r="A156" s="41"/>
      <c r="B156" s="42"/>
      <c r="C156" s="216" t="s">
        <v>519</v>
      </c>
      <c r="D156" s="216" t="s">
        <v>207</v>
      </c>
      <c r="E156" s="217" t="s">
        <v>13836</v>
      </c>
      <c r="F156" s="218" t="s">
        <v>13837</v>
      </c>
      <c r="G156" s="219" t="s">
        <v>448</v>
      </c>
      <c r="H156" s="220">
        <v>2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331</v>
      </c>
      <c r="AT156" s="227" t="s">
        <v>207</v>
      </c>
      <c r="AU156" s="227" t="s">
        <v>78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331</v>
      </c>
      <c r="BM156" s="227" t="s">
        <v>860</v>
      </c>
    </row>
    <row r="157" s="2" customFormat="1" ht="37.8" customHeight="1">
      <c r="A157" s="41"/>
      <c r="B157" s="42"/>
      <c r="C157" s="216" t="s">
        <v>525</v>
      </c>
      <c r="D157" s="216" t="s">
        <v>207</v>
      </c>
      <c r="E157" s="217" t="s">
        <v>13838</v>
      </c>
      <c r="F157" s="218" t="s">
        <v>13839</v>
      </c>
      <c r="G157" s="219" t="s">
        <v>448</v>
      </c>
      <c r="H157" s="220">
        <v>4</v>
      </c>
      <c r="I157" s="221"/>
      <c r="J157" s="222">
        <f>ROUND(I157*H157,2)</f>
        <v>0</v>
      </c>
      <c r="K157" s="218" t="s">
        <v>19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331</v>
      </c>
      <c r="AT157" s="227" t="s">
        <v>207</v>
      </c>
      <c r="AU157" s="227" t="s">
        <v>78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331</v>
      </c>
      <c r="BM157" s="227" t="s">
        <v>877</v>
      </c>
    </row>
    <row r="158" s="2" customFormat="1" ht="21.75" customHeight="1">
      <c r="A158" s="41"/>
      <c r="B158" s="42"/>
      <c r="C158" s="216" t="s">
        <v>531</v>
      </c>
      <c r="D158" s="216" t="s">
        <v>207</v>
      </c>
      <c r="E158" s="217" t="s">
        <v>13840</v>
      </c>
      <c r="F158" s="218" t="s">
        <v>13841</v>
      </c>
      <c r="G158" s="219" t="s">
        <v>448</v>
      </c>
      <c r="H158" s="220">
        <v>10</v>
      </c>
      <c r="I158" s="221"/>
      <c r="J158" s="222">
        <f>ROUND(I158*H158,2)</f>
        <v>0</v>
      </c>
      <c r="K158" s="218" t="s">
        <v>19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331</v>
      </c>
      <c r="AT158" s="227" t="s">
        <v>207</v>
      </c>
      <c r="AU158" s="227" t="s">
        <v>78</v>
      </c>
      <c r="AY158" s="20" t="s">
        <v>205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331</v>
      </c>
      <c r="BM158" s="227" t="s">
        <v>887</v>
      </c>
    </row>
    <row r="159" s="2" customFormat="1" ht="21.75" customHeight="1">
      <c r="A159" s="41"/>
      <c r="B159" s="42"/>
      <c r="C159" s="216" t="s">
        <v>537</v>
      </c>
      <c r="D159" s="216" t="s">
        <v>207</v>
      </c>
      <c r="E159" s="217" t="s">
        <v>13842</v>
      </c>
      <c r="F159" s="218" t="s">
        <v>13843</v>
      </c>
      <c r="G159" s="219" t="s">
        <v>448</v>
      </c>
      <c r="H159" s="220">
        <v>10</v>
      </c>
      <c r="I159" s="221"/>
      <c r="J159" s="222">
        <f>ROUND(I159*H159,2)</f>
        <v>0</v>
      </c>
      <c r="K159" s="218" t="s">
        <v>19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331</v>
      </c>
      <c r="AT159" s="227" t="s">
        <v>207</v>
      </c>
      <c r="AU159" s="227" t="s">
        <v>78</v>
      </c>
      <c r="AY159" s="20" t="s">
        <v>205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331</v>
      </c>
      <c r="BM159" s="227" t="s">
        <v>899</v>
      </c>
    </row>
    <row r="160" s="2" customFormat="1" ht="21.75" customHeight="1">
      <c r="A160" s="41"/>
      <c r="B160" s="42"/>
      <c r="C160" s="216" t="s">
        <v>545</v>
      </c>
      <c r="D160" s="216" t="s">
        <v>207</v>
      </c>
      <c r="E160" s="217" t="s">
        <v>13844</v>
      </c>
      <c r="F160" s="218" t="s">
        <v>13845</v>
      </c>
      <c r="G160" s="219" t="s">
        <v>448</v>
      </c>
      <c r="H160" s="220">
        <v>30</v>
      </c>
      <c r="I160" s="221"/>
      <c r="J160" s="222">
        <f>ROUND(I160*H160,2)</f>
        <v>0</v>
      </c>
      <c r="K160" s="218" t="s">
        <v>19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331</v>
      </c>
      <c r="AT160" s="227" t="s">
        <v>207</v>
      </c>
      <c r="AU160" s="227" t="s">
        <v>78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331</v>
      </c>
      <c r="BM160" s="227" t="s">
        <v>912</v>
      </c>
    </row>
    <row r="161" s="2" customFormat="1" ht="24.15" customHeight="1">
      <c r="A161" s="41"/>
      <c r="B161" s="42"/>
      <c r="C161" s="216" t="s">
        <v>553</v>
      </c>
      <c r="D161" s="216" t="s">
        <v>207</v>
      </c>
      <c r="E161" s="217" t="s">
        <v>13846</v>
      </c>
      <c r="F161" s="218" t="s">
        <v>13847</v>
      </c>
      <c r="G161" s="219" t="s">
        <v>13766</v>
      </c>
      <c r="H161" s="301"/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331</v>
      </c>
      <c r="AT161" s="227" t="s">
        <v>207</v>
      </c>
      <c r="AU161" s="227" t="s">
        <v>78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331</v>
      </c>
      <c r="BM161" s="227" t="s">
        <v>923</v>
      </c>
    </row>
    <row r="162" s="12" customFormat="1" ht="25.92" customHeight="1">
      <c r="A162" s="12"/>
      <c r="B162" s="200"/>
      <c r="C162" s="201"/>
      <c r="D162" s="202" t="s">
        <v>70</v>
      </c>
      <c r="E162" s="203" t="s">
        <v>4993</v>
      </c>
      <c r="F162" s="203" t="s">
        <v>13848</v>
      </c>
      <c r="G162" s="201"/>
      <c r="H162" s="201"/>
      <c r="I162" s="204"/>
      <c r="J162" s="205">
        <f>BK162</f>
        <v>0</v>
      </c>
      <c r="K162" s="201"/>
      <c r="L162" s="206"/>
      <c r="M162" s="207"/>
      <c r="N162" s="208"/>
      <c r="O162" s="208"/>
      <c r="P162" s="209">
        <f>SUM(P163:P211)</f>
        <v>0</v>
      </c>
      <c r="Q162" s="208"/>
      <c r="R162" s="209">
        <f>SUM(R163:R211)</f>
        <v>0</v>
      </c>
      <c r="S162" s="208"/>
      <c r="T162" s="210">
        <f>SUM(T163:T211)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80</v>
      </c>
      <c r="AT162" s="212" t="s">
        <v>70</v>
      </c>
      <c r="AU162" s="212" t="s">
        <v>71</v>
      </c>
      <c r="AY162" s="211" t="s">
        <v>205</v>
      </c>
      <c r="BK162" s="213">
        <f>SUM(BK163:BK211)</f>
        <v>0</v>
      </c>
    </row>
    <row r="163" s="2" customFormat="1" ht="24.15" customHeight="1">
      <c r="A163" s="41"/>
      <c r="B163" s="42"/>
      <c r="C163" s="216" t="s">
        <v>559</v>
      </c>
      <c r="D163" s="216" t="s">
        <v>207</v>
      </c>
      <c r="E163" s="217" t="s">
        <v>13849</v>
      </c>
      <c r="F163" s="218" t="s">
        <v>13850</v>
      </c>
      <c r="G163" s="219" t="s">
        <v>448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331</v>
      </c>
      <c r="AT163" s="227" t="s">
        <v>207</v>
      </c>
      <c r="AU163" s="227" t="s">
        <v>78</v>
      </c>
      <c r="AY163" s="20" t="s">
        <v>205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331</v>
      </c>
      <c r="BM163" s="227" t="s">
        <v>937</v>
      </c>
    </row>
    <row r="164" s="2" customFormat="1" ht="37.8" customHeight="1">
      <c r="A164" s="41"/>
      <c r="B164" s="42"/>
      <c r="C164" s="216" t="s">
        <v>123</v>
      </c>
      <c r="D164" s="216" t="s">
        <v>207</v>
      </c>
      <c r="E164" s="217" t="s">
        <v>13851</v>
      </c>
      <c r="F164" s="218" t="s">
        <v>13852</v>
      </c>
      <c r="G164" s="219" t="s">
        <v>448</v>
      </c>
      <c r="H164" s="220">
        <v>24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331</v>
      </c>
      <c r="AT164" s="227" t="s">
        <v>207</v>
      </c>
      <c r="AU164" s="227" t="s">
        <v>78</v>
      </c>
      <c r="AY164" s="20" t="s">
        <v>205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331</v>
      </c>
      <c r="BM164" s="227" t="s">
        <v>949</v>
      </c>
    </row>
    <row r="165" s="2" customFormat="1" ht="24.15" customHeight="1">
      <c r="A165" s="41"/>
      <c r="B165" s="42"/>
      <c r="C165" s="216" t="s">
        <v>568</v>
      </c>
      <c r="D165" s="216" t="s">
        <v>207</v>
      </c>
      <c r="E165" s="217" t="s">
        <v>13853</v>
      </c>
      <c r="F165" s="218" t="s">
        <v>13854</v>
      </c>
      <c r="G165" s="219" t="s">
        <v>7531</v>
      </c>
      <c r="H165" s="220">
        <v>3</v>
      </c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331</v>
      </c>
      <c r="AT165" s="227" t="s">
        <v>207</v>
      </c>
      <c r="AU165" s="227" t="s">
        <v>78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331</v>
      </c>
      <c r="BM165" s="227" t="s">
        <v>962</v>
      </c>
    </row>
    <row r="166" s="2" customFormat="1" ht="24.15" customHeight="1">
      <c r="A166" s="41"/>
      <c r="B166" s="42"/>
      <c r="C166" s="216" t="s">
        <v>574</v>
      </c>
      <c r="D166" s="216" t="s">
        <v>207</v>
      </c>
      <c r="E166" s="217" t="s">
        <v>13855</v>
      </c>
      <c r="F166" s="218" t="s">
        <v>13856</v>
      </c>
      <c r="G166" s="219" t="s">
        <v>7531</v>
      </c>
      <c r="H166" s="220">
        <v>1</v>
      </c>
      <c r="I166" s="221"/>
      <c r="J166" s="222">
        <f>ROUND(I166*H166,2)</f>
        <v>0</v>
      </c>
      <c r="K166" s="218" t="s">
        <v>19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331</v>
      </c>
      <c r="AT166" s="227" t="s">
        <v>207</v>
      </c>
      <c r="AU166" s="227" t="s">
        <v>78</v>
      </c>
      <c r="AY166" s="20" t="s">
        <v>205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331</v>
      </c>
      <c r="BM166" s="227" t="s">
        <v>973</v>
      </c>
    </row>
    <row r="167" s="2" customFormat="1" ht="24.15" customHeight="1">
      <c r="A167" s="41"/>
      <c r="B167" s="42"/>
      <c r="C167" s="216" t="s">
        <v>580</v>
      </c>
      <c r="D167" s="216" t="s">
        <v>207</v>
      </c>
      <c r="E167" s="217" t="s">
        <v>13857</v>
      </c>
      <c r="F167" s="218" t="s">
        <v>13858</v>
      </c>
      <c r="G167" s="219" t="s">
        <v>7531</v>
      </c>
      <c r="H167" s="220">
        <v>16</v>
      </c>
      <c r="I167" s="221"/>
      <c r="J167" s="222">
        <f>ROUND(I167*H167,2)</f>
        <v>0</v>
      </c>
      <c r="K167" s="218" t="s">
        <v>19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331</v>
      </c>
      <c r="AT167" s="227" t="s">
        <v>207</v>
      </c>
      <c r="AU167" s="227" t="s">
        <v>78</v>
      </c>
      <c r="AY167" s="20" t="s">
        <v>205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78</v>
      </c>
      <c r="BK167" s="228">
        <f>ROUND(I167*H167,2)</f>
        <v>0</v>
      </c>
      <c r="BL167" s="20" t="s">
        <v>331</v>
      </c>
      <c r="BM167" s="227" t="s">
        <v>985</v>
      </c>
    </row>
    <row r="168" s="2" customFormat="1" ht="24.15" customHeight="1">
      <c r="A168" s="41"/>
      <c r="B168" s="42"/>
      <c r="C168" s="216" t="s">
        <v>588</v>
      </c>
      <c r="D168" s="216" t="s">
        <v>207</v>
      </c>
      <c r="E168" s="217" t="s">
        <v>13857</v>
      </c>
      <c r="F168" s="218" t="s">
        <v>13858</v>
      </c>
      <c r="G168" s="219" t="s">
        <v>7531</v>
      </c>
      <c r="H168" s="220">
        <v>1</v>
      </c>
      <c r="I168" s="221"/>
      <c r="J168" s="222">
        <f>ROUND(I168*H168,2)</f>
        <v>0</v>
      </c>
      <c r="K168" s="218" t="s">
        <v>19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331</v>
      </c>
      <c r="AT168" s="227" t="s">
        <v>207</v>
      </c>
      <c r="AU168" s="227" t="s">
        <v>78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331</v>
      </c>
      <c r="BM168" s="227" t="s">
        <v>997</v>
      </c>
    </row>
    <row r="169" s="2" customFormat="1" ht="24.15" customHeight="1">
      <c r="A169" s="41"/>
      <c r="B169" s="42"/>
      <c r="C169" s="216" t="s">
        <v>596</v>
      </c>
      <c r="D169" s="216" t="s">
        <v>207</v>
      </c>
      <c r="E169" s="217" t="s">
        <v>13859</v>
      </c>
      <c r="F169" s="218" t="s">
        <v>13860</v>
      </c>
      <c r="G169" s="219" t="s">
        <v>7531</v>
      </c>
      <c r="H169" s="220">
        <v>1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331</v>
      </c>
      <c r="AT169" s="227" t="s">
        <v>207</v>
      </c>
      <c r="AU169" s="227" t="s">
        <v>78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331</v>
      </c>
      <c r="BM169" s="227" t="s">
        <v>1009</v>
      </c>
    </row>
    <row r="170" s="2" customFormat="1" ht="24.15" customHeight="1">
      <c r="A170" s="41"/>
      <c r="B170" s="42"/>
      <c r="C170" s="216" t="s">
        <v>602</v>
      </c>
      <c r="D170" s="216" t="s">
        <v>207</v>
      </c>
      <c r="E170" s="217" t="s">
        <v>13861</v>
      </c>
      <c r="F170" s="218" t="s">
        <v>13862</v>
      </c>
      <c r="G170" s="219" t="s">
        <v>7531</v>
      </c>
      <c r="H170" s="220">
        <v>2</v>
      </c>
      <c r="I170" s="221"/>
      <c r="J170" s="222">
        <f>ROUND(I170*H170,2)</f>
        <v>0</v>
      </c>
      <c r="K170" s="218" t="s">
        <v>19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331</v>
      </c>
      <c r="AT170" s="227" t="s">
        <v>207</v>
      </c>
      <c r="AU170" s="227" t="s">
        <v>78</v>
      </c>
      <c r="AY170" s="20" t="s">
        <v>205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331</v>
      </c>
      <c r="BM170" s="227" t="s">
        <v>1020</v>
      </c>
    </row>
    <row r="171" s="2" customFormat="1" ht="24.15" customHeight="1">
      <c r="A171" s="41"/>
      <c r="B171" s="42"/>
      <c r="C171" s="216" t="s">
        <v>607</v>
      </c>
      <c r="D171" s="216" t="s">
        <v>207</v>
      </c>
      <c r="E171" s="217" t="s">
        <v>13863</v>
      </c>
      <c r="F171" s="218" t="s">
        <v>13864</v>
      </c>
      <c r="G171" s="219" t="s">
        <v>7531</v>
      </c>
      <c r="H171" s="220">
        <v>2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331</v>
      </c>
      <c r="AT171" s="227" t="s">
        <v>207</v>
      </c>
      <c r="AU171" s="227" t="s">
        <v>78</v>
      </c>
      <c r="AY171" s="20" t="s">
        <v>205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331</v>
      </c>
      <c r="BM171" s="227" t="s">
        <v>1031</v>
      </c>
    </row>
    <row r="172" s="2" customFormat="1" ht="24.15" customHeight="1">
      <c r="A172" s="41"/>
      <c r="B172" s="42"/>
      <c r="C172" s="216" t="s">
        <v>615</v>
      </c>
      <c r="D172" s="216" t="s">
        <v>207</v>
      </c>
      <c r="E172" s="217" t="s">
        <v>13865</v>
      </c>
      <c r="F172" s="218" t="s">
        <v>13866</v>
      </c>
      <c r="G172" s="219" t="s">
        <v>7531</v>
      </c>
      <c r="H172" s="220">
        <v>1</v>
      </c>
      <c r="I172" s="221"/>
      <c r="J172" s="222">
        <f>ROUND(I172*H172,2)</f>
        <v>0</v>
      </c>
      <c r="K172" s="218" t="s">
        <v>19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331</v>
      </c>
      <c r="AT172" s="227" t="s">
        <v>207</v>
      </c>
      <c r="AU172" s="227" t="s">
        <v>78</v>
      </c>
      <c r="AY172" s="20" t="s">
        <v>205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331</v>
      </c>
      <c r="BM172" s="227" t="s">
        <v>1047</v>
      </c>
    </row>
    <row r="173" s="2" customFormat="1" ht="24.15" customHeight="1">
      <c r="A173" s="41"/>
      <c r="B173" s="42"/>
      <c r="C173" s="216" t="s">
        <v>621</v>
      </c>
      <c r="D173" s="216" t="s">
        <v>207</v>
      </c>
      <c r="E173" s="217" t="s">
        <v>13867</v>
      </c>
      <c r="F173" s="218" t="s">
        <v>13868</v>
      </c>
      <c r="G173" s="219" t="s">
        <v>448</v>
      </c>
      <c r="H173" s="220">
        <v>1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331</v>
      </c>
      <c r="AT173" s="227" t="s">
        <v>207</v>
      </c>
      <c r="AU173" s="227" t="s">
        <v>78</v>
      </c>
      <c r="AY173" s="20" t="s">
        <v>205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331</v>
      </c>
      <c r="BM173" s="227" t="s">
        <v>1058</v>
      </c>
    </row>
    <row r="174" s="2" customFormat="1" ht="24.15" customHeight="1">
      <c r="A174" s="41"/>
      <c r="B174" s="42"/>
      <c r="C174" s="216" t="s">
        <v>627</v>
      </c>
      <c r="D174" s="216" t="s">
        <v>207</v>
      </c>
      <c r="E174" s="217" t="s">
        <v>13869</v>
      </c>
      <c r="F174" s="218" t="s">
        <v>13870</v>
      </c>
      <c r="G174" s="219" t="s">
        <v>448</v>
      </c>
      <c r="H174" s="220">
        <v>3</v>
      </c>
      <c r="I174" s="221"/>
      <c r="J174" s="222">
        <f>ROUND(I174*H174,2)</f>
        <v>0</v>
      </c>
      <c r="K174" s="218" t="s">
        <v>19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331</v>
      </c>
      <c r="AT174" s="227" t="s">
        <v>207</v>
      </c>
      <c r="AU174" s="227" t="s">
        <v>78</v>
      </c>
      <c r="AY174" s="20" t="s">
        <v>205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331</v>
      </c>
      <c r="BM174" s="227" t="s">
        <v>1073</v>
      </c>
    </row>
    <row r="175" s="2" customFormat="1" ht="24.15" customHeight="1">
      <c r="A175" s="41"/>
      <c r="B175" s="42"/>
      <c r="C175" s="216" t="s">
        <v>633</v>
      </c>
      <c r="D175" s="216" t="s">
        <v>207</v>
      </c>
      <c r="E175" s="217" t="s">
        <v>13871</v>
      </c>
      <c r="F175" s="218" t="s">
        <v>13872</v>
      </c>
      <c r="G175" s="219" t="s">
        <v>448</v>
      </c>
      <c r="H175" s="220">
        <v>2</v>
      </c>
      <c r="I175" s="221"/>
      <c r="J175" s="222">
        <f>ROUND(I175*H175,2)</f>
        <v>0</v>
      </c>
      <c r="K175" s="218" t="s">
        <v>19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331</v>
      </c>
      <c r="AT175" s="227" t="s">
        <v>207</v>
      </c>
      <c r="AU175" s="227" t="s">
        <v>78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331</v>
      </c>
      <c r="BM175" s="227" t="s">
        <v>1083</v>
      </c>
    </row>
    <row r="176" s="2" customFormat="1" ht="24.15" customHeight="1">
      <c r="A176" s="41"/>
      <c r="B176" s="42"/>
      <c r="C176" s="216" t="s">
        <v>638</v>
      </c>
      <c r="D176" s="216" t="s">
        <v>207</v>
      </c>
      <c r="E176" s="217" t="s">
        <v>13873</v>
      </c>
      <c r="F176" s="218" t="s">
        <v>13874</v>
      </c>
      <c r="G176" s="219" t="s">
        <v>448</v>
      </c>
      <c r="H176" s="220">
        <v>1</v>
      </c>
      <c r="I176" s="221"/>
      <c r="J176" s="222">
        <f>ROUND(I176*H176,2)</f>
        <v>0</v>
      </c>
      <c r="K176" s="218" t="s">
        <v>19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331</v>
      </c>
      <c r="AT176" s="227" t="s">
        <v>207</v>
      </c>
      <c r="AU176" s="227" t="s">
        <v>78</v>
      </c>
      <c r="AY176" s="20" t="s">
        <v>205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331</v>
      </c>
      <c r="BM176" s="227" t="s">
        <v>1093</v>
      </c>
    </row>
    <row r="177" s="2" customFormat="1" ht="24.15" customHeight="1">
      <c r="A177" s="41"/>
      <c r="B177" s="42"/>
      <c r="C177" s="216" t="s">
        <v>651</v>
      </c>
      <c r="D177" s="216" t="s">
        <v>207</v>
      </c>
      <c r="E177" s="217" t="s">
        <v>13875</v>
      </c>
      <c r="F177" s="218" t="s">
        <v>13876</v>
      </c>
      <c r="G177" s="219" t="s">
        <v>448</v>
      </c>
      <c r="H177" s="220">
        <v>1</v>
      </c>
      <c r="I177" s="221"/>
      <c r="J177" s="222">
        <f>ROUND(I177*H177,2)</f>
        <v>0</v>
      </c>
      <c r="K177" s="218" t="s">
        <v>19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331</v>
      </c>
      <c r="AT177" s="227" t="s">
        <v>207</v>
      </c>
      <c r="AU177" s="227" t="s">
        <v>78</v>
      </c>
      <c r="AY177" s="20" t="s">
        <v>205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331</v>
      </c>
      <c r="BM177" s="227" t="s">
        <v>1108</v>
      </c>
    </row>
    <row r="178" s="2" customFormat="1" ht="24.15" customHeight="1">
      <c r="A178" s="41"/>
      <c r="B178" s="42"/>
      <c r="C178" s="216" t="s">
        <v>657</v>
      </c>
      <c r="D178" s="216" t="s">
        <v>207</v>
      </c>
      <c r="E178" s="217" t="s">
        <v>13877</v>
      </c>
      <c r="F178" s="218" t="s">
        <v>13878</v>
      </c>
      <c r="G178" s="219" t="s">
        <v>448</v>
      </c>
      <c r="H178" s="220">
        <v>30</v>
      </c>
      <c r="I178" s="221"/>
      <c r="J178" s="222">
        <f>ROUND(I178*H178,2)</f>
        <v>0</v>
      </c>
      <c r="K178" s="218" t="s">
        <v>19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331</v>
      </c>
      <c r="AT178" s="227" t="s">
        <v>207</v>
      </c>
      <c r="AU178" s="227" t="s">
        <v>78</v>
      </c>
      <c r="AY178" s="20" t="s">
        <v>205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78</v>
      </c>
      <c r="BK178" s="228">
        <f>ROUND(I178*H178,2)</f>
        <v>0</v>
      </c>
      <c r="BL178" s="20" t="s">
        <v>331</v>
      </c>
      <c r="BM178" s="227" t="s">
        <v>1123</v>
      </c>
    </row>
    <row r="179" s="2" customFormat="1" ht="24.15" customHeight="1">
      <c r="A179" s="41"/>
      <c r="B179" s="42"/>
      <c r="C179" s="216" t="s">
        <v>663</v>
      </c>
      <c r="D179" s="216" t="s">
        <v>207</v>
      </c>
      <c r="E179" s="217" t="s">
        <v>13879</v>
      </c>
      <c r="F179" s="218" t="s">
        <v>13880</v>
      </c>
      <c r="G179" s="219" t="s">
        <v>448</v>
      </c>
      <c r="H179" s="220">
        <v>4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331</v>
      </c>
      <c r="AT179" s="227" t="s">
        <v>207</v>
      </c>
      <c r="AU179" s="227" t="s">
        <v>78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331</v>
      </c>
      <c r="BM179" s="227" t="s">
        <v>1135</v>
      </c>
    </row>
    <row r="180" s="2" customFormat="1" ht="24.15" customHeight="1">
      <c r="A180" s="41"/>
      <c r="B180" s="42"/>
      <c r="C180" s="216" t="s">
        <v>668</v>
      </c>
      <c r="D180" s="216" t="s">
        <v>207</v>
      </c>
      <c r="E180" s="217" t="s">
        <v>13881</v>
      </c>
      <c r="F180" s="218" t="s">
        <v>13882</v>
      </c>
      <c r="G180" s="219" t="s">
        <v>448</v>
      </c>
      <c r="H180" s="220">
        <v>11</v>
      </c>
      <c r="I180" s="221"/>
      <c r="J180" s="222">
        <f>ROUND(I180*H180,2)</f>
        <v>0</v>
      </c>
      <c r="K180" s="218" t="s">
        <v>19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331</v>
      </c>
      <c r="AT180" s="227" t="s">
        <v>207</v>
      </c>
      <c r="AU180" s="227" t="s">
        <v>78</v>
      </c>
      <c r="AY180" s="20" t="s">
        <v>205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331</v>
      </c>
      <c r="BM180" s="227" t="s">
        <v>1149</v>
      </c>
    </row>
    <row r="181" s="2" customFormat="1" ht="24.15" customHeight="1">
      <c r="A181" s="41"/>
      <c r="B181" s="42"/>
      <c r="C181" s="216" t="s">
        <v>680</v>
      </c>
      <c r="D181" s="216" t="s">
        <v>207</v>
      </c>
      <c r="E181" s="217" t="s">
        <v>13883</v>
      </c>
      <c r="F181" s="218" t="s">
        <v>13884</v>
      </c>
      <c r="G181" s="219" t="s">
        <v>448</v>
      </c>
      <c r="H181" s="220">
        <v>1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331</v>
      </c>
      <c r="AT181" s="227" t="s">
        <v>207</v>
      </c>
      <c r="AU181" s="227" t="s">
        <v>78</v>
      </c>
      <c r="AY181" s="20" t="s">
        <v>205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331</v>
      </c>
      <c r="BM181" s="227" t="s">
        <v>1160</v>
      </c>
    </row>
    <row r="182" s="2" customFormat="1" ht="24.15" customHeight="1">
      <c r="A182" s="41"/>
      <c r="B182" s="42"/>
      <c r="C182" s="216" t="s">
        <v>686</v>
      </c>
      <c r="D182" s="216" t="s">
        <v>207</v>
      </c>
      <c r="E182" s="217" t="s">
        <v>13885</v>
      </c>
      <c r="F182" s="218" t="s">
        <v>13886</v>
      </c>
      <c r="G182" s="219" t="s">
        <v>448</v>
      </c>
      <c r="H182" s="220">
        <v>8</v>
      </c>
      <c r="I182" s="221"/>
      <c r="J182" s="222">
        <f>ROUND(I182*H182,2)</f>
        <v>0</v>
      </c>
      <c r="K182" s="218" t="s">
        <v>19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331</v>
      </c>
      <c r="AT182" s="227" t="s">
        <v>207</v>
      </c>
      <c r="AU182" s="227" t="s">
        <v>78</v>
      </c>
      <c r="AY182" s="20" t="s">
        <v>205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331</v>
      </c>
      <c r="BM182" s="227" t="s">
        <v>1173</v>
      </c>
    </row>
    <row r="183" s="2" customFormat="1" ht="24.15" customHeight="1">
      <c r="A183" s="41"/>
      <c r="B183" s="42"/>
      <c r="C183" s="216" t="s">
        <v>692</v>
      </c>
      <c r="D183" s="216" t="s">
        <v>207</v>
      </c>
      <c r="E183" s="217" t="s">
        <v>13887</v>
      </c>
      <c r="F183" s="218" t="s">
        <v>13888</v>
      </c>
      <c r="G183" s="219" t="s">
        <v>448</v>
      </c>
      <c r="H183" s="220">
        <v>3</v>
      </c>
      <c r="I183" s="221"/>
      <c r="J183" s="222">
        <f>ROUND(I183*H183,2)</f>
        <v>0</v>
      </c>
      <c r="K183" s="218" t="s">
        <v>19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331</v>
      </c>
      <c r="AT183" s="227" t="s">
        <v>207</v>
      </c>
      <c r="AU183" s="227" t="s">
        <v>78</v>
      </c>
      <c r="AY183" s="20" t="s">
        <v>205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331</v>
      </c>
      <c r="BM183" s="227" t="s">
        <v>1199</v>
      </c>
    </row>
    <row r="184" s="2" customFormat="1" ht="24.15" customHeight="1">
      <c r="A184" s="41"/>
      <c r="B184" s="42"/>
      <c r="C184" s="216" t="s">
        <v>699</v>
      </c>
      <c r="D184" s="216" t="s">
        <v>207</v>
      </c>
      <c r="E184" s="217" t="s">
        <v>13889</v>
      </c>
      <c r="F184" s="218" t="s">
        <v>13890</v>
      </c>
      <c r="G184" s="219" t="s">
        <v>448</v>
      </c>
      <c r="H184" s="220">
        <v>1</v>
      </c>
      <c r="I184" s="221"/>
      <c r="J184" s="222">
        <f>ROUND(I184*H184,2)</f>
        <v>0</v>
      </c>
      <c r="K184" s="218" t="s">
        <v>19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331</v>
      </c>
      <c r="AT184" s="227" t="s">
        <v>207</v>
      </c>
      <c r="AU184" s="227" t="s">
        <v>78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331</v>
      </c>
      <c r="BM184" s="227" t="s">
        <v>1219</v>
      </c>
    </row>
    <row r="185" s="2" customFormat="1" ht="24.15" customHeight="1">
      <c r="A185" s="41"/>
      <c r="B185" s="42"/>
      <c r="C185" s="216" t="s">
        <v>713</v>
      </c>
      <c r="D185" s="216" t="s">
        <v>207</v>
      </c>
      <c r="E185" s="217" t="s">
        <v>13891</v>
      </c>
      <c r="F185" s="218" t="s">
        <v>13892</v>
      </c>
      <c r="G185" s="219" t="s">
        <v>448</v>
      </c>
      <c r="H185" s="220">
        <v>3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331</v>
      </c>
      <c r="AT185" s="227" t="s">
        <v>207</v>
      </c>
      <c r="AU185" s="227" t="s">
        <v>78</v>
      </c>
      <c r="AY185" s="20" t="s">
        <v>205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331</v>
      </c>
      <c r="BM185" s="227" t="s">
        <v>1230</v>
      </c>
    </row>
    <row r="186" s="2" customFormat="1" ht="24.15" customHeight="1">
      <c r="A186" s="41"/>
      <c r="B186" s="42"/>
      <c r="C186" s="216" t="s">
        <v>734</v>
      </c>
      <c r="D186" s="216" t="s">
        <v>207</v>
      </c>
      <c r="E186" s="217" t="s">
        <v>13893</v>
      </c>
      <c r="F186" s="218" t="s">
        <v>13894</v>
      </c>
      <c r="G186" s="219" t="s">
        <v>448</v>
      </c>
      <c r="H186" s="220">
        <v>2</v>
      </c>
      <c r="I186" s="221"/>
      <c r="J186" s="222">
        <f>ROUND(I186*H186,2)</f>
        <v>0</v>
      </c>
      <c r="K186" s="218" t="s">
        <v>19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331</v>
      </c>
      <c r="AT186" s="227" t="s">
        <v>207</v>
      </c>
      <c r="AU186" s="227" t="s">
        <v>78</v>
      </c>
      <c r="AY186" s="20" t="s">
        <v>205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331</v>
      </c>
      <c r="BM186" s="227" t="s">
        <v>1296</v>
      </c>
    </row>
    <row r="187" s="2" customFormat="1" ht="24.15" customHeight="1">
      <c r="A187" s="41"/>
      <c r="B187" s="42"/>
      <c r="C187" s="216" t="s">
        <v>743</v>
      </c>
      <c r="D187" s="216" t="s">
        <v>207</v>
      </c>
      <c r="E187" s="217" t="s">
        <v>13895</v>
      </c>
      <c r="F187" s="218" t="s">
        <v>13896</v>
      </c>
      <c r="G187" s="219" t="s">
        <v>448</v>
      </c>
      <c r="H187" s="220">
        <v>1</v>
      </c>
      <c r="I187" s="221"/>
      <c r="J187" s="222">
        <f>ROUND(I187*H187,2)</f>
        <v>0</v>
      </c>
      <c r="K187" s="218" t="s">
        <v>19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331</v>
      </c>
      <c r="AT187" s="227" t="s">
        <v>207</v>
      </c>
      <c r="AU187" s="227" t="s">
        <v>78</v>
      </c>
      <c r="AY187" s="20" t="s">
        <v>205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331</v>
      </c>
      <c r="BM187" s="227" t="s">
        <v>1315</v>
      </c>
    </row>
    <row r="188" s="2" customFormat="1" ht="24.15" customHeight="1">
      <c r="A188" s="41"/>
      <c r="B188" s="42"/>
      <c r="C188" s="216" t="s">
        <v>749</v>
      </c>
      <c r="D188" s="216" t="s">
        <v>207</v>
      </c>
      <c r="E188" s="217" t="s">
        <v>13897</v>
      </c>
      <c r="F188" s="218" t="s">
        <v>13898</v>
      </c>
      <c r="G188" s="219" t="s">
        <v>448</v>
      </c>
      <c r="H188" s="220">
        <v>20</v>
      </c>
      <c r="I188" s="221"/>
      <c r="J188" s="222">
        <f>ROUND(I188*H188,2)</f>
        <v>0</v>
      </c>
      <c r="K188" s="218" t="s">
        <v>19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331</v>
      </c>
      <c r="AT188" s="227" t="s">
        <v>207</v>
      </c>
      <c r="AU188" s="227" t="s">
        <v>78</v>
      </c>
      <c r="AY188" s="20" t="s">
        <v>205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331</v>
      </c>
      <c r="BM188" s="227" t="s">
        <v>1355</v>
      </c>
    </row>
    <row r="189" s="2" customFormat="1" ht="24.15" customHeight="1">
      <c r="A189" s="41"/>
      <c r="B189" s="42"/>
      <c r="C189" s="216" t="s">
        <v>757</v>
      </c>
      <c r="D189" s="216" t="s">
        <v>207</v>
      </c>
      <c r="E189" s="217" t="s">
        <v>13899</v>
      </c>
      <c r="F189" s="218" t="s">
        <v>13900</v>
      </c>
      <c r="G189" s="219" t="s">
        <v>448</v>
      </c>
      <c r="H189" s="220">
        <v>1</v>
      </c>
      <c r="I189" s="221"/>
      <c r="J189" s="222">
        <f>ROUND(I189*H189,2)</f>
        <v>0</v>
      </c>
      <c r="K189" s="218" t="s">
        <v>19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331</v>
      </c>
      <c r="AT189" s="227" t="s">
        <v>207</v>
      </c>
      <c r="AU189" s="227" t="s">
        <v>78</v>
      </c>
      <c r="AY189" s="20" t="s">
        <v>205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331</v>
      </c>
      <c r="BM189" s="227" t="s">
        <v>1376</v>
      </c>
    </row>
    <row r="190" s="2" customFormat="1" ht="24.15" customHeight="1">
      <c r="A190" s="41"/>
      <c r="B190" s="42"/>
      <c r="C190" s="216" t="s">
        <v>763</v>
      </c>
      <c r="D190" s="216" t="s">
        <v>207</v>
      </c>
      <c r="E190" s="217" t="s">
        <v>13901</v>
      </c>
      <c r="F190" s="218" t="s">
        <v>13902</v>
      </c>
      <c r="G190" s="219" t="s">
        <v>448</v>
      </c>
      <c r="H190" s="220">
        <v>3</v>
      </c>
      <c r="I190" s="221"/>
      <c r="J190" s="222">
        <f>ROUND(I190*H190,2)</f>
        <v>0</v>
      </c>
      <c r="K190" s="218" t="s">
        <v>19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331</v>
      </c>
      <c r="AT190" s="227" t="s">
        <v>207</v>
      </c>
      <c r="AU190" s="227" t="s">
        <v>78</v>
      </c>
      <c r="AY190" s="20" t="s">
        <v>205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331</v>
      </c>
      <c r="BM190" s="227" t="s">
        <v>1428</v>
      </c>
    </row>
    <row r="191" s="2" customFormat="1" ht="24.15" customHeight="1">
      <c r="A191" s="41"/>
      <c r="B191" s="42"/>
      <c r="C191" s="216" t="s">
        <v>774</v>
      </c>
      <c r="D191" s="216" t="s">
        <v>207</v>
      </c>
      <c r="E191" s="217" t="s">
        <v>13903</v>
      </c>
      <c r="F191" s="218" t="s">
        <v>13904</v>
      </c>
      <c r="G191" s="219" t="s">
        <v>448</v>
      </c>
      <c r="H191" s="220">
        <v>2</v>
      </c>
      <c r="I191" s="221"/>
      <c r="J191" s="222">
        <f>ROUND(I191*H191,2)</f>
        <v>0</v>
      </c>
      <c r="K191" s="218" t="s">
        <v>19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331</v>
      </c>
      <c r="AT191" s="227" t="s">
        <v>207</v>
      </c>
      <c r="AU191" s="227" t="s">
        <v>78</v>
      </c>
      <c r="AY191" s="20" t="s">
        <v>205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331</v>
      </c>
      <c r="BM191" s="227" t="s">
        <v>1441</v>
      </c>
    </row>
    <row r="192" s="2" customFormat="1" ht="24.15" customHeight="1">
      <c r="A192" s="41"/>
      <c r="B192" s="42"/>
      <c r="C192" s="216" t="s">
        <v>784</v>
      </c>
      <c r="D192" s="216" t="s">
        <v>207</v>
      </c>
      <c r="E192" s="217" t="s">
        <v>13905</v>
      </c>
      <c r="F192" s="218" t="s">
        <v>13906</v>
      </c>
      <c r="G192" s="219" t="s">
        <v>448</v>
      </c>
      <c r="H192" s="220">
        <v>1</v>
      </c>
      <c r="I192" s="221"/>
      <c r="J192" s="222">
        <f>ROUND(I192*H192,2)</f>
        <v>0</v>
      </c>
      <c r="K192" s="218" t="s">
        <v>19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331</v>
      </c>
      <c r="AT192" s="227" t="s">
        <v>207</v>
      </c>
      <c r="AU192" s="227" t="s">
        <v>78</v>
      </c>
      <c r="AY192" s="20" t="s">
        <v>205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331</v>
      </c>
      <c r="BM192" s="227" t="s">
        <v>1458</v>
      </c>
    </row>
    <row r="193" s="2" customFormat="1" ht="16.5" customHeight="1">
      <c r="A193" s="41"/>
      <c r="B193" s="42"/>
      <c r="C193" s="216" t="s">
        <v>790</v>
      </c>
      <c r="D193" s="216" t="s">
        <v>207</v>
      </c>
      <c r="E193" s="217" t="s">
        <v>13907</v>
      </c>
      <c r="F193" s="218" t="s">
        <v>13908</v>
      </c>
      <c r="G193" s="219" t="s">
        <v>448</v>
      </c>
      <c r="H193" s="220">
        <v>20</v>
      </c>
      <c r="I193" s="221"/>
      <c r="J193" s="222">
        <f>ROUND(I193*H193,2)</f>
        <v>0</v>
      </c>
      <c r="K193" s="218" t="s">
        <v>19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331</v>
      </c>
      <c r="AT193" s="227" t="s">
        <v>207</v>
      </c>
      <c r="AU193" s="227" t="s">
        <v>78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331</v>
      </c>
      <c r="BM193" s="227" t="s">
        <v>1488</v>
      </c>
    </row>
    <row r="194" s="2" customFormat="1" ht="24.15" customHeight="1">
      <c r="A194" s="41"/>
      <c r="B194" s="42"/>
      <c r="C194" s="216" t="s">
        <v>806</v>
      </c>
      <c r="D194" s="216" t="s">
        <v>207</v>
      </c>
      <c r="E194" s="217" t="s">
        <v>13909</v>
      </c>
      <c r="F194" s="218" t="s">
        <v>13910</v>
      </c>
      <c r="G194" s="219" t="s">
        <v>7531</v>
      </c>
      <c r="H194" s="220">
        <v>1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331</v>
      </c>
      <c r="AT194" s="227" t="s">
        <v>207</v>
      </c>
      <c r="AU194" s="227" t="s">
        <v>78</v>
      </c>
      <c r="AY194" s="20" t="s">
        <v>205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331</v>
      </c>
      <c r="BM194" s="227" t="s">
        <v>1506</v>
      </c>
    </row>
    <row r="195" s="2" customFormat="1" ht="24.15" customHeight="1">
      <c r="A195" s="41"/>
      <c r="B195" s="42"/>
      <c r="C195" s="216" t="s">
        <v>820</v>
      </c>
      <c r="D195" s="216" t="s">
        <v>207</v>
      </c>
      <c r="E195" s="217" t="s">
        <v>13911</v>
      </c>
      <c r="F195" s="218" t="s">
        <v>13912</v>
      </c>
      <c r="G195" s="219" t="s">
        <v>448</v>
      </c>
      <c r="H195" s="220">
        <v>6</v>
      </c>
      <c r="I195" s="221"/>
      <c r="J195" s="222">
        <f>ROUND(I195*H195,2)</f>
        <v>0</v>
      </c>
      <c r="K195" s="218" t="s">
        <v>19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331</v>
      </c>
      <c r="AT195" s="227" t="s">
        <v>207</v>
      </c>
      <c r="AU195" s="227" t="s">
        <v>78</v>
      </c>
      <c r="AY195" s="20" t="s">
        <v>205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331</v>
      </c>
      <c r="BM195" s="227" t="s">
        <v>1575</v>
      </c>
    </row>
    <row r="196" s="2" customFormat="1" ht="24.15" customHeight="1">
      <c r="A196" s="41"/>
      <c r="B196" s="42"/>
      <c r="C196" s="216" t="s">
        <v>833</v>
      </c>
      <c r="D196" s="216" t="s">
        <v>207</v>
      </c>
      <c r="E196" s="217" t="s">
        <v>13913</v>
      </c>
      <c r="F196" s="218" t="s">
        <v>13914</v>
      </c>
      <c r="G196" s="219" t="s">
        <v>448</v>
      </c>
      <c r="H196" s="220">
        <v>37</v>
      </c>
      <c r="I196" s="221"/>
      <c r="J196" s="222">
        <f>ROUND(I196*H196,2)</f>
        <v>0</v>
      </c>
      <c r="K196" s="218" t="s">
        <v>19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331</v>
      </c>
      <c r="AT196" s="227" t="s">
        <v>207</v>
      </c>
      <c r="AU196" s="227" t="s">
        <v>78</v>
      </c>
      <c r="AY196" s="20" t="s">
        <v>205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331</v>
      </c>
      <c r="BM196" s="227" t="s">
        <v>1631</v>
      </c>
    </row>
    <row r="197" s="2" customFormat="1" ht="24.15" customHeight="1">
      <c r="A197" s="41"/>
      <c r="B197" s="42"/>
      <c r="C197" s="216" t="s">
        <v>839</v>
      </c>
      <c r="D197" s="216" t="s">
        <v>207</v>
      </c>
      <c r="E197" s="217" t="s">
        <v>13915</v>
      </c>
      <c r="F197" s="218" t="s">
        <v>13916</v>
      </c>
      <c r="G197" s="219" t="s">
        <v>448</v>
      </c>
      <c r="H197" s="220">
        <v>6</v>
      </c>
      <c r="I197" s="221"/>
      <c r="J197" s="222">
        <f>ROUND(I197*H197,2)</f>
        <v>0</v>
      </c>
      <c r="K197" s="218" t="s">
        <v>19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331</v>
      </c>
      <c r="AT197" s="227" t="s">
        <v>207</v>
      </c>
      <c r="AU197" s="227" t="s">
        <v>78</v>
      </c>
      <c r="AY197" s="20" t="s">
        <v>205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331</v>
      </c>
      <c r="BM197" s="227" t="s">
        <v>1649</v>
      </c>
    </row>
    <row r="198" s="2" customFormat="1" ht="16.5" customHeight="1">
      <c r="A198" s="41"/>
      <c r="B198" s="42"/>
      <c r="C198" s="278" t="s">
        <v>845</v>
      </c>
      <c r="D198" s="278" t="s">
        <v>319</v>
      </c>
      <c r="E198" s="279" t="s">
        <v>13917</v>
      </c>
      <c r="F198" s="280" t="s">
        <v>13918</v>
      </c>
      <c r="G198" s="281" t="s">
        <v>448</v>
      </c>
      <c r="H198" s="282">
        <v>2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433</v>
      </c>
      <c r="AT198" s="227" t="s">
        <v>319</v>
      </c>
      <c r="AU198" s="227" t="s">
        <v>78</v>
      </c>
      <c r="AY198" s="20" t="s">
        <v>205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331</v>
      </c>
      <c r="BM198" s="227" t="s">
        <v>1661</v>
      </c>
    </row>
    <row r="199" s="2" customFormat="1" ht="16.5" customHeight="1">
      <c r="A199" s="41"/>
      <c r="B199" s="42"/>
      <c r="C199" s="278" t="s">
        <v>854</v>
      </c>
      <c r="D199" s="278" t="s">
        <v>319</v>
      </c>
      <c r="E199" s="279" t="s">
        <v>13919</v>
      </c>
      <c r="F199" s="280" t="s">
        <v>13920</v>
      </c>
      <c r="G199" s="281" t="s">
        <v>448</v>
      </c>
      <c r="H199" s="282">
        <v>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433</v>
      </c>
      <c r="AT199" s="227" t="s">
        <v>319</v>
      </c>
      <c r="AU199" s="227" t="s">
        <v>78</v>
      </c>
      <c r="AY199" s="20" t="s">
        <v>205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331</v>
      </c>
      <c r="BM199" s="227" t="s">
        <v>1682</v>
      </c>
    </row>
    <row r="200" s="2" customFormat="1" ht="16.5" customHeight="1">
      <c r="A200" s="41"/>
      <c r="B200" s="42"/>
      <c r="C200" s="278" t="s">
        <v>860</v>
      </c>
      <c r="D200" s="278" t="s">
        <v>319</v>
      </c>
      <c r="E200" s="279" t="s">
        <v>13921</v>
      </c>
      <c r="F200" s="280" t="s">
        <v>13922</v>
      </c>
      <c r="G200" s="281" t="s">
        <v>448</v>
      </c>
      <c r="H200" s="282">
        <v>8</v>
      </c>
      <c r="I200" s="283"/>
      <c r="J200" s="284">
        <f>ROUND(I200*H200,2)</f>
        <v>0</v>
      </c>
      <c r="K200" s="280" t="s">
        <v>19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433</v>
      </c>
      <c r="AT200" s="227" t="s">
        <v>319</v>
      </c>
      <c r="AU200" s="227" t="s">
        <v>78</v>
      </c>
      <c r="AY200" s="20" t="s">
        <v>205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331</v>
      </c>
      <c r="BM200" s="227" t="s">
        <v>1694</v>
      </c>
    </row>
    <row r="201" s="2" customFormat="1" ht="24.15" customHeight="1">
      <c r="A201" s="41"/>
      <c r="B201" s="42"/>
      <c r="C201" s="278" t="s">
        <v>869</v>
      </c>
      <c r="D201" s="278" t="s">
        <v>319</v>
      </c>
      <c r="E201" s="279" t="s">
        <v>13923</v>
      </c>
      <c r="F201" s="280" t="s">
        <v>13924</v>
      </c>
      <c r="G201" s="281" t="s">
        <v>448</v>
      </c>
      <c r="H201" s="282">
        <v>2</v>
      </c>
      <c r="I201" s="283"/>
      <c r="J201" s="284">
        <f>ROUND(I201*H201,2)</f>
        <v>0</v>
      </c>
      <c r="K201" s="280" t="s">
        <v>19</v>
      </c>
      <c r="L201" s="285"/>
      <c r="M201" s="286" t="s">
        <v>19</v>
      </c>
      <c r="N201" s="287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433</v>
      </c>
      <c r="AT201" s="227" t="s">
        <v>319</v>
      </c>
      <c r="AU201" s="227" t="s">
        <v>78</v>
      </c>
      <c r="AY201" s="20" t="s">
        <v>205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331</v>
      </c>
      <c r="BM201" s="227" t="s">
        <v>1706</v>
      </c>
    </row>
    <row r="202" s="2" customFormat="1" ht="21.75" customHeight="1">
      <c r="A202" s="41"/>
      <c r="B202" s="42"/>
      <c r="C202" s="278" t="s">
        <v>877</v>
      </c>
      <c r="D202" s="278" t="s">
        <v>319</v>
      </c>
      <c r="E202" s="279" t="s">
        <v>13925</v>
      </c>
      <c r="F202" s="280" t="s">
        <v>13926</v>
      </c>
      <c r="G202" s="281" t="s">
        <v>448</v>
      </c>
      <c r="H202" s="282">
        <v>1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433</v>
      </c>
      <c r="AT202" s="227" t="s">
        <v>319</v>
      </c>
      <c r="AU202" s="227" t="s">
        <v>78</v>
      </c>
      <c r="AY202" s="20" t="s">
        <v>205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331</v>
      </c>
      <c r="BM202" s="227" t="s">
        <v>1719</v>
      </c>
    </row>
    <row r="203" s="2" customFormat="1" ht="16.5" customHeight="1">
      <c r="A203" s="41"/>
      <c r="B203" s="42"/>
      <c r="C203" s="278" t="s">
        <v>883</v>
      </c>
      <c r="D203" s="278" t="s">
        <v>319</v>
      </c>
      <c r="E203" s="279" t="s">
        <v>13927</v>
      </c>
      <c r="F203" s="280" t="s">
        <v>13928</v>
      </c>
      <c r="G203" s="281" t="s">
        <v>448</v>
      </c>
      <c r="H203" s="282">
        <v>1</v>
      </c>
      <c r="I203" s="283"/>
      <c r="J203" s="284">
        <f>ROUND(I203*H203,2)</f>
        <v>0</v>
      </c>
      <c r="K203" s="280" t="s">
        <v>19</v>
      </c>
      <c r="L203" s="285"/>
      <c r="M203" s="286" t="s">
        <v>19</v>
      </c>
      <c r="N203" s="287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433</v>
      </c>
      <c r="AT203" s="227" t="s">
        <v>319</v>
      </c>
      <c r="AU203" s="227" t="s">
        <v>78</v>
      </c>
      <c r="AY203" s="20" t="s">
        <v>205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331</v>
      </c>
      <c r="BM203" s="227" t="s">
        <v>1751</v>
      </c>
    </row>
    <row r="204" s="2" customFormat="1" ht="16.5" customHeight="1">
      <c r="A204" s="41"/>
      <c r="B204" s="42"/>
      <c r="C204" s="278" t="s">
        <v>887</v>
      </c>
      <c r="D204" s="278" t="s">
        <v>319</v>
      </c>
      <c r="E204" s="279" t="s">
        <v>13929</v>
      </c>
      <c r="F204" s="280" t="s">
        <v>13930</v>
      </c>
      <c r="G204" s="281" t="s">
        <v>448</v>
      </c>
      <c r="H204" s="282">
        <v>4</v>
      </c>
      <c r="I204" s="283"/>
      <c r="J204" s="284">
        <f>ROUND(I204*H204,2)</f>
        <v>0</v>
      </c>
      <c r="K204" s="280" t="s">
        <v>19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433</v>
      </c>
      <c r="AT204" s="227" t="s">
        <v>319</v>
      </c>
      <c r="AU204" s="227" t="s">
        <v>78</v>
      </c>
      <c r="AY204" s="20" t="s">
        <v>205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331</v>
      </c>
      <c r="BM204" s="227" t="s">
        <v>1766</v>
      </c>
    </row>
    <row r="205" s="2" customFormat="1" ht="16.5" customHeight="1">
      <c r="A205" s="41"/>
      <c r="B205" s="42"/>
      <c r="C205" s="278" t="s">
        <v>893</v>
      </c>
      <c r="D205" s="278" t="s">
        <v>319</v>
      </c>
      <c r="E205" s="279" t="s">
        <v>13931</v>
      </c>
      <c r="F205" s="280" t="s">
        <v>13932</v>
      </c>
      <c r="G205" s="281" t="s">
        <v>448</v>
      </c>
      <c r="H205" s="282">
        <v>2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433</v>
      </c>
      <c r="AT205" s="227" t="s">
        <v>319</v>
      </c>
      <c r="AU205" s="227" t="s">
        <v>78</v>
      </c>
      <c r="AY205" s="20" t="s">
        <v>205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331</v>
      </c>
      <c r="BM205" s="227" t="s">
        <v>1779</v>
      </c>
    </row>
    <row r="206" s="2" customFormat="1" ht="16.5" customHeight="1">
      <c r="A206" s="41"/>
      <c r="B206" s="42"/>
      <c r="C206" s="278" t="s">
        <v>899</v>
      </c>
      <c r="D206" s="278" t="s">
        <v>319</v>
      </c>
      <c r="E206" s="279" t="s">
        <v>13933</v>
      </c>
      <c r="F206" s="280" t="s">
        <v>13934</v>
      </c>
      <c r="G206" s="281" t="s">
        <v>448</v>
      </c>
      <c r="H206" s="282">
        <v>2</v>
      </c>
      <c r="I206" s="283"/>
      <c r="J206" s="284">
        <f>ROUND(I206*H206,2)</f>
        <v>0</v>
      </c>
      <c r="K206" s="280" t="s">
        <v>19</v>
      </c>
      <c r="L206" s="285"/>
      <c r="M206" s="286" t="s">
        <v>19</v>
      </c>
      <c r="N206" s="287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433</v>
      </c>
      <c r="AT206" s="227" t="s">
        <v>319</v>
      </c>
      <c r="AU206" s="227" t="s">
        <v>78</v>
      </c>
      <c r="AY206" s="20" t="s">
        <v>205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331</v>
      </c>
      <c r="BM206" s="227" t="s">
        <v>1796</v>
      </c>
    </row>
    <row r="207" s="2" customFormat="1" ht="16.5" customHeight="1">
      <c r="A207" s="41"/>
      <c r="B207" s="42"/>
      <c r="C207" s="278" t="s">
        <v>905</v>
      </c>
      <c r="D207" s="278" t="s">
        <v>319</v>
      </c>
      <c r="E207" s="279" t="s">
        <v>13935</v>
      </c>
      <c r="F207" s="280" t="s">
        <v>13936</v>
      </c>
      <c r="G207" s="281" t="s">
        <v>448</v>
      </c>
      <c r="H207" s="282">
        <v>2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433</v>
      </c>
      <c r="AT207" s="227" t="s">
        <v>319</v>
      </c>
      <c r="AU207" s="227" t="s">
        <v>78</v>
      </c>
      <c r="AY207" s="20" t="s">
        <v>205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331</v>
      </c>
      <c r="BM207" s="227" t="s">
        <v>1810</v>
      </c>
    </row>
    <row r="208" s="2" customFormat="1" ht="16.5" customHeight="1">
      <c r="A208" s="41"/>
      <c r="B208" s="42"/>
      <c r="C208" s="278" t="s">
        <v>912</v>
      </c>
      <c r="D208" s="278" t="s">
        <v>319</v>
      </c>
      <c r="E208" s="279" t="s">
        <v>13937</v>
      </c>
      <c r="F208" s="280" t="s">
        <v>13938</v>
      </c>
      <c r="G208" s="281" t="s">
        <v>448</v>
      </c>
      <c r="H208" s="282">
        <v>3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433</v>
      </c>
      <c r="AT208" s="227" t="s">
        <v>319</v>
      </c>
      <c r="AU208" s="227" t="s">
        <v>78</v>
      </c>
      <c r="AY208" s="20" t="s">
        <v>205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331</v>
      </c>
      <c r="BM208" s="227" t="s">
        <v>1822</v>
      </c>
    </row>
    <row r="209" s="2" customFormat="1" ht="16.5" customHeight="1">
      <c r="A209" s="41"/>
      <c r="B209" s="42"/>
      <c r="C209" s="278" t="s">
        <v>918</v>
      </c>
      <c r="D209" s="278" t="s">
        <v>319</v>
      </c>
      <c r="E209" s="279" t="s">
        <v>13939</v>
      </c>
      <c r="F209" s="280" t="s">
        <v>13940</v>
      </c>
      <c r="G209" s="281" t="s">
        <v>13941</v>
      </c>
      <c r="H209" s="282">
        <v>2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433</v>
      </c>
      <c r="AT209" s="227" t="s">
        <v>319</v>
      </c>
      <c r="AU209" s="227" t="s">
        <v>78</v>
      </c>
      <c r="AY209" s="20" t="s">
        <v>205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331</v>
      </c>
      <c r="BM209" s="227" t="s">
        <v>1838</v>
      </c>
    </row>
    <row r="210" s="2" customFormat="1" ht="16.5" customHeight="1">
      <c r="A210" s="41"/>
      <c r="B210" s="42"/>
      <c r="C210" s="278" t="s">
        <v>923</v>
      </c>
      <c r="D210" s="278" t="s">
        <v>319</v>
      </c>
      <c r="E210" s="279" t="s">
        <v>13942</v>
      </c>
      <c r="F210" s="280" t="s">
        <v>13943</v>
      </c>
      <c r="G210" s="281" t="s">
        <v>13941</v>
      </c>
      <c r="H210" s="282">
        <v>1</v>
      </c>
      <c r="I210" s="283"/>
      <c r="J210" s="284">
        <f>ROUND(I210*H210,2)</f>
        <v>0</v>
      </c>
      <c r="K210" s="280" t="s">
        <v>19</v>
      </c>
      <c r="L210" s="285"/>
      <c r="M210" s="286" t="s">
        <v>19</v>
      </c>
      <c r="N210" s="287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433</v>
      </c>
      <c r="AT210" s="227" t="s">
        <v>319</v>
      </c>
      <c r="AU210" s="227" t="s">
        <v>78</v>
      </c>
      <c r="AY210" s="20" t="s">
        <v>205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331</v>
      </c>
      <c r="BM210" s="227" t="s">
        <v>1849</v>
      </c>
    </row>
    <row r="211" s="2" customFormat="1" ht="21.75" customHeight="1">
      <c r="A211" s="41"/>
      <c r="B211" s="42"/>
      <c r="C211" s="216" t="s">
        <v>929</v>
      </c>
      <c r="D211" s="216" t="s">
        <v>207</v>
      </c>
      <c r="E211" s="217" t="s">
        <v>13944</v>
      </c>
      <c r="F211" s="218" t="s">
        <v>13945</v>
      </c>
      <c r="G211" s="219" t="s">
        <v>13766</v>
      </c>
      <c r="H211" s="301"/>
      <c r="I211" s="221"/>
      <c r="J211" s="222">
        <f>ROUND(I211*H211,2)</f>
        <v>0</v>
      </c>
      <c r="K211" s="218" t="s">
        <v>19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331</v>
      </c>
      <c r="AT211" s="227" t="s">
        <v>207</v>
      </c>
      <c r="AU211" s="227" t="s">
        <v>78</v>
      </c>
      <c r="AY211" s="20" t="s">
        <v>205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331</v>
      </c>
      <c r="BM211" s="227" t="s">
        <v>1862</v>
      </c>
    </row>
    <row r="212" s="12" customFormat="1" ht="25.92" customHeight="1">
      <c r="A212" s="12"/>
      <c r="B212" s="200"/>
      <c r="C212" s="201"/>
      <c r="D212" s="202" t="s">
        <v>70</v>
      </c>
      <c r="E212" s="203" t="s">
        <v>5128</v>
      </c>
      <c r="F212" s="203" t="s">
        <v>5495</v>
      </c>
      <c r="G212" s="201"/>
      <c r="H212" s="201"/>
      <c r="I212" s="204"/>
      <c r="J212" s="205">
        <f>BK212</f>
        <v>0</v>
      </c>
      <c r="K212" s="201"/>
      <c r="L212" s="206"/>
      <c r="M212" s="207"/>
      <c r="N212" s="208"/>
      <c r="O212" s="208"/>
      <c r="P212" s="209">
        <f>SUM(P213:P216)</f>
        <v>0</v>
      </c>
      <c r="Q212" s="208"/>
      <c r="R212" s="209">
        <f>SUM(R213:R216)</f>
        <v>0</v>
      </c>
      <c r="S212" s="208"/>
      <c r="T212" s="210">
        <f>SUM(T213:T216)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11" t="s">
        <v>80</v>
      </c>
      <c r="AT212" s="212" t="s">
        <v>70</v>
      </c>
      <c r="AU212" s="212" t="s">
        <v>71</v>
      </c>
      <c r="AY212" s="211" t="s">
        <v>205</v>
      </c>
      <c r="BK212" s="213">
        <f>SUM(BK213:BK216)</f>
        <v>0</v>
      </c>
    </row>
    <row r="213" s="2" customFormat="1" ht="21.75" customHeight="1">
      <c r="A213" s="41"/>
      <c r="B213" s="42"/>
      <c r="C213" s="216" t="s">
        <v>937</v>
      </c>
      <c r="D213" s="216" t="s">
        <v>207</v>
      </c>
      <c r="E213" s="217" t="s">
        <v>13946</v>
      </c>
      <c r="F213" s="218" t="s">
        <v>13947</v>
      </c>
      <c r="G213" s="219" t="s">
        <v>448</v>
      </c>
      <c r="H213" s="220">
        <v>200</v>
      </c>
      <c r="I213" s="221"/>
      <c r="J213" s="222">
        <f>ROUND(I213*H213,2)</f>
        <v>0</v>
      </c>
      <c r="K213" s="218" t="s">
        <v>19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331</v>
      </c>
      <c r="AT213" s="227" t="s">
        <v>207</v>
      </c>
      <c r="AU213" s="227" t="s">
        <v>78</v>
      </c>
      <c r="AY213" s="20" t="s">
        <v>205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331</v>
      </c>
      <c r="BM213" s="227" t="s">
        <v>1882</v>
      </c>
    </row>
    <row r="214" s="2" customFormat="1" ht="24.15" customHeight="1">
      <c r="A214" s="41"/>
      <c r="B214" s="42"/>
      <c r="C214" s="216" t="s">
        <v>942</v>
      </c>
      <c r="D214" s="216" t="s">
        <v>207</v>
      </c>
      <c r="E214" s="217" t="s">
        <v>13948</v>
      </c>
      <c r="F214" s="218" t="s">
        <v>13949</v>
      </c>
      <c r="G214" s="219" t="s">
        <v>5896</v>
      </c>
      <c r="H214" s="220">
        <v>350</v>
      </c>
      <c r="I214" s="221"/>
      <c r="J214" s="222">
        <f>ROUND(I214*H214,2)</f>
        <v>0</v>
      </c>
      <c r="K214" s="218" t="s">
        <v>19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331</v>
      </c>
      <c r="AT214" s="227" t="s">
        <v>207</v>
      </c>
      <c r="AU214" s="227" t="s">
        <v>78</v>
      </c>
      <c r="AY214" s="20" t="s">
        <v>205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331</v>
      </c>
      <c r="BM214" s="227" t="s">
        <v>1894</v>
      </c>
    </row>
    <row r="215" s="2" customFormat="1" ht="24.15" customHeight="1">
      <c r="A215" s="41"/>
      <c r="B215" s="42"/>
      <c r="C215" s="216" t="s">
        <v>949</v>
      </c>
      <c r="D215" s="216" t="s">
        <v>207</v>
      </c>
      <c r="E215" s="217" t="s">
        <v>13950</v>
      </c>
      <c r="F215" s="218" t="s">
        <v>13951</v>
      </c>
      <c r="G215" s="219" t="s">
        <v>13766</v>
      </c>
      <c r="H215" s="301"/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331</v>
      </c>
      <c r="AT215" s="227" t="s">
        <v>207</v>
      </c>
      <c r="AU215" s="227" t="s">
        <v>78</v>
      </c>
      <c r="AY215" s="20" t="s">
        <v>205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331</v>
      </c>
      <c r="BM215" s="227" t="s">
        <v>1906</v>
      </c>
    </row>
    <row r="216" s="2" customFormat="1">
      <c r="A216" s="41"/>
      <c r="B216" s="42"/>
      <c r="C216" s="43"/>
      <c r="D216" s="236" t="s">
        <v>1145</v>
      </c>
      <c r="E216" s="43"/>
      <c r="F216" s="288" t="s">
        <v>13767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1145</v>
      </c>
      <c r="AU216" s="20" t="s">
        <v>78</v>
      </c>
    </row>
    <row r="217" s="12" customFormat="1" ht="25.92" customHeight="1">
      <c r="A217" s="12"/>
      <c r="B217" s="200"/>
      <c r="C217" s="201"/>
      <c r="D217" s="202" t="s">
        <v>70</v>
      </c>
      <c r="E217" s="203" t="s">
        <v>5224</v>
      </c>
      <c r="F217" s="203" t="s">
        <v>13952</v>
      </c>
      <c r="G217" s="201"/>
      <c r="H217" s="201"/>
      <c r="I217" s="204"/>
      <c r="J217" s="205">
        <f>BK217</f>
        <v>0</v>
      </c>
      <c r="K217" s="201"/>
      <c r="L217" s="206"/>
      <c r="M217" s="207"/>
      <c r="N217" s="208"/>
      <c r="O217" s="208"/>
      <c r="P217" s="209">
        <f>SUM(P218:P227)</f>
        <v>0</v>
      </c>
      <c r="Q217" s="208"/>
      <c r="R217" s="209">
        <f>SUM(R218:R227)</f>
        <v>0</v>
      </c>
      <c r="S217" s="208"/>
      <c r="T217" s="210">
        <f>SUM(T218:T227)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80</v>
      </c>
      <c r="AT217" s="212" t="s">
        <v>70</v>
      </c>
      <c r="AU217" s="212" t="s">
        <v>71</v>
      </c>
      <c r="AY217" s="211" t="s">
        <v>205</v>
      </c>
      <c r="BK217" s="213">
        <f>SUM(BK218:BK227)</f>
        <v>0</v>
      </c>
    </row>
    <row r="218" s="2" customFormat="1" ht="24.15" customHeight="1">
      <c r="A218" s="41"/>
      <c r="B218" s="42"/>
      <c r="C218" s="216" t="s">
        <v>954</v>
      </c>
      <c r="D218" s="216" t="s">
        <v>207</v>
      </c>
      <c r="E218" s="217" t="s">
        <v>13953</v>
      </c>
      <c r="F218" s="218" t="s">
        <v>13954</v>
      </c>
      <c r="G218" s="219" t="s">
        <v>306</v>
      </c>
      <c r="H218" s="220">
        <v>20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331</v>
      </c>
      <c r="AT218" s="227" t="s">
        <v>207</v>
      </c>
      <c r="AU218" s="227" t="s">
        <v>78</v>
      </c>
      <c r="AY218" s="20" t="s">
        <v>205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331</v>
      </c>
      <c r="BM218" s="227" t="s">
        <v>1927</v>
      </c>
    </row>
    <row r="219" s="2" customFormat="1">
      <c r="A219" s="41"/>
      <c r="B219" s="42"/>
      <c r="C219" s="43"/>
      <c r="D219" s="236" t="s">
        <v>1145</v>
      </c>
      <c r="E219" s="43"/>
      <c r="F219" s="288" t="s">
        <v>13955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1145</v>
      </c>
      <c r="AU219" s="20" t="s">
        <v>78</v>
      </c>
    </row>
    <row r="220" s="2" customFormat="1" ht="37.8" customHeight="1">
      <c r="A220" s="41"/>
      <c r="B220" s="42"/>
      <c r="C220" s="216" t="s">
        <v>962</v>
      </c>
      <c r="D220" s="216" t="s">
        <v>207</v>
      </c>
      <c r="E220" s="217" t="s">
        <v>13956</v>
      </c>
      <c r="F220" s="218" t="s">
        <v>13957</v>
      </c>
      <c r="G220" s="219" t="s">
        <v>327</v>
      </c>
      <c r="H220" s="220">
        <v>82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331</v>
      </c>
      <c r="AT220" s="227" t="s">
        <v>207</v>
      </c>
      <c r="AU220" s="227" t="s">
        <v>78</v>
      </c>
      <c r="AY220" s="20" t="s">
        <v>205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331</v>
      </c>
      <c r="BM220" s="227" t="s">
        <v>1940</v>
      </c>
    </row>
    <row r="221" s="2" customFormat="1">
      <c r="A221" s="41"/>
      <c r="B221" s="42"/>
      <c r="C221" s="43"/>
      <c r="D221" s="236" t="s">
        <v>1145</v>
      </c>
      <c r="E221" s="43"/>
      <c r="F221" s="288" t="s">
        <v>13958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1145</v>
      </c>
      <c r="AU221" s="20" t="s">
        <v>78</v>
      </c>
    </row>
    <row r="222" s="2" customFormat="1" ht="24.15" customHeight="1">
      <c r="A222" s="41"/>
      <c r="B222" s="42"/>
      <c r="C222" s="216" t="s">
        <v>968</v>
      </c>
      <c r="D222" s="216" t="s">
        <v>207</v>
      </c>
      <c r="E222" s="217" t="s">
        <v>13959</v>
      </c>
      <c r="F222" s="218" t="s">
        <v>13960</v>
      </c>
      <c r="G222" s="219" t="s">
        <v>327</v>
      </c>
      <c r="H222" s="220">
        <v>54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331</v>
      </c>
      <c r="AT222" s="227" t="s">
        <v>207</v>
      </c>
      <c r="AU222" s="227" t="s">
        <v>78</v>
      </c>
      <c r="AY222" s="20" t="s">
        <v>205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331</v>
      </c>
      <c r="BM222" s="227" t="s">
        <v>1952</v>
      </c>
    </row>
    <row r="223" s="2" customFormat="1">
      <c r="A223" s="41"/>
      <c r="B223" s="42"/>
      <c r="C223" s="43"/>
      <c r="D223" s="236" t="s">
        <v>1145</v>
      </c>
      <c r="E223" s="43"/>
      <c r="F223" s="288" t="s">
        <v>13958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1145</v>
      </c>
      <c r="AU223" s="20" t="s">
        <v>78</v>
      </c>
    </row>
    <row r="224" s="2" customFormat="1" ht="24.15" customHeight="1">
      <c r="A224" s="41"/>
      <c r="B224" s="42"/>
      <c r="C224" s="216" t="s">
        <v>973</v>
      </c>
      <c r="D224" s="216" t="s">
        <v>207</v>
      </c>
      <c r="E224" s="217" t="s">
        <v>13961</v>
      </c>
      <c r="F224" s="218" t="s">
        <v>13962</v>
      </c>
      <c r="G224" s="219" t="s">
        <v>327</v>
      </c>
      <c r="H224" s="220">
        <v>239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331</v>
      </c>
      <c r="AT224" s="227" t="s">
        <v>207</v>
      </c>
      <c r="AU224" s="227" t="s">
        <v>78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331</v>
      </c>
      <c r="BM224" s="227" t="s">
        <v>1963</v>
      </c>
    </row>
    <row r="225" s="2" customFormat="1">
      <c r="A225" s="41"/>
      <c r="B225" s="42"/>
      <c r="C225" s="43"/>
      <c r="D225" s="236" t="s">
        <v>1145</v>
      </c>
      <c r="E225" s="43"/>
      <c r="F225" s="288" t="s">
        <v>13958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1145</v>
      </c>
      <c r="AU225" s="20" t="s">
        <v>78</v>
      </c>
    </row>
    <row r="226" s="2" customFormat="1" ht="24.15" customHeight="1">
      <c r="A226" s="41"/>
      <c r="B226" s="42"/>
      <c r="C226" s="216" t="s">
        <v>979</v>
      </c>
      <c r="D226" s="216" t="s">
        <v>207</v>
      </c>
      <c r="E226" s="217" t="s">
        <v>13963</v>
      </c>
      <c r="F226" s="218" t="s">
        <v>13964</v>
      </c>
      <c r="G226" s="219" t="s">
        <v>327</v>
      </c>
      <c r="H226" s="220">
        <v>11</v>
      </c>
      <c r="I226" s="221"/>
      <c r="J226" s="222">
        <f>ROUND(I226*H226,2)</f>
        <v>0</v>
      </c>
      <c r="K226" s="218" t="s">
        <v>19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331</v>
      </c>
      <c r="AT226" s="227" t="s">
        <v>207</v>
      </c>
      <c r="AU226" s="227" t="s">
        <v>78</v>
      </c>
      <c r="AY226" s="20" t="s">
        <v>205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331</v>
      </c>
      <c r="BM226" s="227" t="s">
        <v>1976</v>
      </c>
    </row>
    <row r="227" s="2" customFormat="1">
      <c r="A227" s="41"/>
      <c r="B227" s="42"/>
      <c r="C227" s="43"/>
      <c r="D227" s="236" t="s">
        <v>1145</v>
      </c>
      <c r="E227" s="43"/>
      <c r="F227" s="288" t="s">
        <v>13958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1145</v>
      </c>
      <c r="AU227" s="20" t="s">
        <v>78</v>
      </c>
    </row>
    <row r="228" s="12" customFormat="1" ht="25.92" customHeight="1">
      <c r="A228" s="12"/>
      <c r="B228" s="200"/>
      <c r="C228" s="201"/>
      <c r="D228" s="202" t="s">
        <v>70</v>
      </c>
      <c r="E228" s="203" t="s">
        <v>13965</v>
      </c>
      <c r="F228" s="203" t="s">
        <v>13966</v>
      </c>
      <c r="G228" s="201"/>
      <c r="H228" s="201"/>
      <c r="I228" s="204"/>
      <c r="J228" s="205">
        <f>BK228</f>
        <v>0</v>
      </c>
      <c r="K228" s="201"/>
      <c r="L228" s="206"/>
      <c r="M228" s="207"/>
      <c r="N228" s="208"/>
      <c r="O228" s="208"/>
      <c r="P228" s="209">
        <f>SUM(P229:P246)</f>
        <v>0</v>
      </c>
      <c r="Q228" s="208"/>
      <c r="R228" s="209">
        <f>SUM(R229:R246)</f>
        <v>0</v>
      </c>
      <c r="S228" s="208"/>
      <c r="T228" s="210">
        <f>SUM(T229:T246)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1" t="s">
        <v>78</v>
      </c>
      <c r="AT228" s="212" t="s">
        <v>70</v>
      </c>
      <c r="AU228" s="212" t="s">
        <v>71</v>
      </c>
      <c r="AY228" s="211" t="s">
        <v>205</v>
      </c>
      <c r="BK228" s="213">
        <f>SUM(BK229:BK246)</f>
        <v>0</v>
      </c>
    </row>
    <row r="229" s="2" customFormat="1" ht="24.15" customHeight="1">
      <c r="A229" s="41"/>
      <c r="B229" s="42"/>
      <c r="C229" s="216" t="s">
        <v>985</v>
      </c>
      <c r="D229" s="216" t="s">
        <v>207</v>
      </c>
      <c r="E229" s="217" t="s">
        <v>13967</v>
      </c>
      <c r="F229" s="218" t="s">
        <v>13968</v>
      </c>
      <c r="G229" s="219" t="s">
        <v>2268</v>
      </c>
      <c r="H229" s="220">
        <v>1</v>
      </c>
      <c r="I229" s="221"/>
      <c r="J229" s="222">
        <f>ROUND(I229*H229,2)</f>
        <v>0</v>
      </c>
      <c r="K229" s="218" t="s">
        <v>19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331</v>
      </c>
      <c r="AT229" s="227" t="s">
        <v>207</v>
      </c>
      <c r="AU229" s="227" t="s">
        <v>78</v>
      </c>
      <c r="AY229" s="20" t="s">
        <v>205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331</v>
      </c>
      <c r="BM229" s="227" t="s">
        <v>1988</v>
      </c>
    </row>
    <row r="230" s="2" customFormat="1" ht="24.15" customHeight="1">
      <c r="A230" s="41"/>
      <c r="B230" s="42"/>
      <c r="C230" s="216" t="s">
        <v>991</v>
      </c>
      <c r="D230" s="216" t="s">
        <v>207</v>
      </c>
      <c r="E230" s="217" t="s">
        <v>13969</v>
      </c>
      <c r="F230" s="218" t="s">
        <v>13970</v>
      </c>
      <c r="G230" s="219" t="s">
        <v>327</v>
      </c>
      <c r="H230" s="220">
        <v>136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331</v>
      </c>
      <c r="AT230" s="227" t="s">
        <v>207</v>
      </c>
      <c r="AU230" s="227" t="s">
        <v>78</v>
      </c>
      <c r="AY230" s="20" t="s">
        <v>205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331</v>
      </c>
      <c r="BM230" s="227" t="s">
        <v>1998</v>
      </c>
    </row>
    <row r="231" s="2" customFormat="1">
      <c r="A231" s="41"/>
      <c r="B231" s="42"/>
      <c r="C231" s="43"/>
      <c r="D231" s="236" t="s">
        <v>1145</v>
      </c>
      <c r="E231" s="43"/>
      <c r="F231" s="288" t="s">
        <v>13971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1145</v>
      </c>
      <c r="AU231" s="20" t="s">
        <v>78</v>
      </c>
    </row>
    <row r="232" s="2" customFormat="1" ht="24.15" customHeight="1">
      <c r="A232" s="41"/>
      <c r="B232" s="42"/>
      <c r="C232" s="216" t="s">
        <v>997</v>
      </c>
      <c r="D232" s="216" t="s">
        <v>207</v>
      </c>
      <c r="E232" s="217" t="s">
        <v>13972</v>
      </c>
      <c r="F232" s="218" t="s">
        <v>13973</v>
      </c>
      <c r="G232" s="219" t="s">
        <v>327</v>
      </c>
      <c r="H232" s="220">
        <v>80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331</v>
      </c>
      <c r="AT232" s="227" t="s">
        <v>207</v>
      </c>
      <c r="AU232" s="227" t="s">
        <v>78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331</v>
      </c>
      <c r="BM232" s="227" t="s">
        <v>2008</v>
      </c>
    </row>
    <row r="233" s="2" customFormat="1">
      <c r="A233" s="41"/>
      <c r="B233" s="42"/>
      <c r="C233" s="43"/>
      <c r="D233" s="236" t="s">
        <v>1145</v>
      </c>
      <c r="E233" s="43"/>
      <c r="F233" s="288" t="s">
        <v>13971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1145</v>
      </c>
      <c r="AU233" s="20" t="s">
        <v>78</v>
      </c>
    </row>
    <row r="234" s="2" customFormat="1" ht="24.15" customHeight="1">
      <c r="A234" s="41"/>
      <c r="B234" s="42"/>
      <c r="C234" s="216" t="s">
        <v>1003</v>
      </c>
      <c r="D234" s="216" t="s">
        <v>207</v>
      </c>
      <c r="E234" s="217" t="s">
        <v>13974</v>
      </c>
      <c r="F234" s="218" t="s">
        <v>13975</v>
      </c>
      <c r="G234" s="219" t="s">
        <v>327</v>
      </c>
      <c r="H234" s="220">
        <v>155</v>
      </c>
      <c r="I234" s="221"/>
      <c r="J234" s="222">
        <f>ROUND(I234*H234,2)</f>
        <v>0</v>
      </c>
      <c r="K234" s="218" t="s">
        <v>19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331</v>
      </c>
      <c r="AT234" s="227" t="s">
        <v>207</v>
      </c>
      <c r="AU234" s="227" t="s">
        <v>78</v>
      </c>
      <c r="AY234" s="20" t="s">
        <v>205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331</v>
      </c>
      <c r="BM234" s="227" t="s">
        <v>2018</v>
      </c>
    </row>
    <row r="235" s="2" customFormat="1">
      <c r="A235" s="41"/>
      <c r="B235" s="42"/>
      <c r="C235" s="43"/>
      <c r="D235" s="236" t="s">
        <v>1145</v>
      </c>
      <c r="E235" s="43"/>
      <c r="F235" s="288" t="s">
        <v>13971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1145</v>
      </c>
      <c r="AU235" s="20" t="s">
        <v>78</v>
      </c>
    </row>
    <row r="236" s="2" customFormat="1" ht="16.5" customHeight="1">
      <c r="A236" s="41"/>
      <c r="B236" s="42"/>
      <c r="C236" s="216" t="s">
        <v>1009</v>
      </c>
      <c r="D236" s="216" t="s">
        <v>207</v>
      </c>
      <c r="E236" s="217" t="s">
        <v>13976</v>
      </c>
      <c r="F236" s="218" t="s">
        <v>13977</v>
      </c>
      <c r="G236" s="219" t="s">
        <v>448</v>
      </c>
      <c r="H236" s="220">
        <v>30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331</v>
      </c>
      <c r="AT236" s="227" t="s">
        <v>207</v>
      </c>
      <c r="AU236" s="227" t="s">
        <v>78</v>
      </c>
      <c r="AY236" s="20" t="s">
        <v>205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331</v>
      </c>
      <c r="BM236" s="227" t="s">
        <v>2028</v>
      </c>
    </row>
    <row r="237" s="2" customFormat="1" ht="21.75" customHeight="1">
      <c r="A237" s="41"/>
      <c r="B237" s="42"/>
      <c r="C237" s="216" t="s">
        <v>1015</v>
      </c>
      <c r="D237" s="216" t="s">
        <v>207</v>
      </c>
      <c r="E237" s="217" t="s">
        <v>13978</v>
      </c>
      <c r="F237" s="218" t="s">
        <v>13979</v>
      </c>
      <c r="G237" s="219" t="s">
        <v>327</v>
      </c>
      <c r="H237" s="220">
        <v>136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331</v>
      </c>
      <c r="AT237" s="227" t="s">
        <v>207</v>
      </c>
      <c r="AU237" s="227" t="s">
        <v>78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331</v>
      </c>
      <c r="BM237" s="227" t="s">
        <v>2040</v>
      </c>
    </row>
    <row r="238" s="2" customFormat="1" ht="21.75" customHeight="1">
      <c r="A238" s="41"/>
      <c r="B238" s="42"/>
      <c r="C238" s="216" t="s">
        <v>1020</v>
      </c>
      <c r="D238" s="216" t="s">
        <v>207</v>
      </c>
      <c r="E238" s="217" t="s">
        <v>13980</v>
      </c>
      <c r="F238" s="218" t="s">
        <v>13981</v>
      </c>
      <c r="G238" s="219" t="s">
        <v>327</v>
      </c>
      <c r="H238" s="220">
        <v>30</v>
      </c>
      <c r="I238" s="221"/>
      <c r="J238" s="222">
        <f>ROUND(I238*H238,2)</f>
        <v>0</v>
      </c>
      <c r="K238" s="218" t="s">
        <v>19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331</v>
      </c>
      <c r="AT238" s="227" t="s">
        <v>207</v>
      </c>
      <c r="AU238" s="227" t="s">
        <v>78</v>
      </c>
      <c r="AY238" s="20" t="s">
        <v>205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331</v>
      </c>
      <c r="BM238" s="227" t="s">
        <v>2052</v>
      </c>
    </row>
    <row r="239" s="2" customFormat="1" ht="21.75" customHeight="1">
      <c r="A239" s="41"/>
      <c r="B239" s="42"/>
      <c r="C239" s="216" t="s">
        <v>1025</v>
      </c>
      <c r="D239" s="216" t="s">
        <v>207</v>
      </c>
      <c r="E239" s="217" t="s">
        <v>13982</v>
      </c>
      <c r="F239" s="218" t="s">
        <v>13983</v>
      </c>
      <c r="G239" s="219" t="s">
        <v>327</v>
      </c>
      <c r="H239" s="220">
        <v>205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331</v>
      </c>
      <c r="AT239" s="227" t="s">
        <v>207</v>
      </c>
      <c r="AU239" s="227" t="s">
        <v>78</v>
      </c>
      <c r="AY239" s="20" t="s">
        <v>205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331</v>
      </c>
      <c r="BM239" s="227" t="s">
        <v>2064</v>
      </c>
    </row>
    <row r="240" s="2" customFormat="1" ht="24.15" customHeight="1">
      <c r="A240" s="41"/>
      <c r="B240" s="42"/>
      <c r="C240" s="216" t="s">
        <v>1031</v>
      </c>
      <c r="D240" s="216" t="s">
        <v>207</v>
      </c>
      <c r="E240" s="217" t="s">
        <v>13984</v>
      </c>
      <c r="F240" s="218" t="s">
        <v>13985</v>
      </c>
      <c r="G240" s="219" t="s">
        <v>448</v>
      </c>
      <c r="H240" s="220">
        <v>30</v>
      </c>
      <c r="I240" s="221"/>
      <c r="J240" s="222">
        <f>ROUND(I240*H240,2)</f>
        <v>0</v>
      </c>
      <c r="K240" s="218" t="s">
        <v>19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331</v>
      </c>
      <c r="AT240" s="227" t="s">
        <v>207</v>
      </c>
      <c r="AU240" s="227" t="s">
        <v>78</v>
      </c>
      <c r="AY240" s="20" t="s">
        <v>205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331</v>
      </c>
      <c r="BM240" s="227" t="s">
        <v>2075</v>
      </c>
    </row>
    <row r="241" s="2" customFormat="1" ht="16.5" customHeight="1">
      <c r="A241" s="41"/>
      <c r="B241" s="42"/>
      <c r="C241" s="216" t="s">
        <v>1036</v>
      </c>
      <c r="D241" s="216" t="s">
        <v>207</v>
      </c>
      <c r="E241" s="217" t="s">
        <v>13986</v>
      </c>
      <c r="F241" s="218" t="s">
        <v>13987</v>
      </c>
      <c r="G241" s="219" t="s">
        <v>2268</v>
      </c>
      <c r="H241" s="220">
        <v>1</v>
      </c>
      <c r="I241" s="221"/>
      <c r="J241" s="222">
        <f>ROUND(I241*H241,2)</f>
        <v>0</v>
      </c>
      <c r="K241" s="218" t="s">
        <v>19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331</v>
      </c>
      <c r="AT241" s="227" t="s">
        <v>207</v>
      </c>
      <c r="AU241" s="227" t="s">
        <v>78</v>
      </c>
      <c r="AY241" s="20" t="s">
        <v>205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331</v>
      </c>
      <c r="BM241" s="227" t="s">
        <v>2086</v>
      </c>
    </row>
    <row r="242" s="2" customFormat="1" ht="24.15" customHeight="1">
      <c r="A242" s="41"/>
      <c r="B242" s="42"/>
      <c r="C242" s="216" t="s">
        <v>1047</v>
      </c>
      <c r="D242" s="216" t="s">
        <v>207</v>
      </c>
      <c r="E242" s="217" t="s">
        <v>13988</v>
      </c>
      <c r="F242" s="218" t="s">
        <v>13989</v>
      </c>
      <c r="G242" s="219" t="s">
        <v>13990</v>
      </c>
      <c r="H242" s="220">
        <v>1</v>
      </c>
      <c r="I242" s="221"/>
      <c r="J242" s="222">
        <f>ROUND(I242*H242,2)</f>
        <v>0</v>
      </c>
      <c r="K242" s="218" t="s">
        <v>19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331</v>
      </c>
      <c r="AT242" s="227" t="s">
        <v>207</v>
      </c>
      <c r="AU242" s="227" t="s">
        <v>78</v>
      </c>
      <c r="AY242" s="20" t="s">
        <v>205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331</v>
      </c>
      <c r="BM242" s="227" t="s">
        <v>2099</v>
      </c>
    </row>
    <row r="243" s="2" customFormat="1" ht="16.5" customHeight="1">
      <c r="A243" s="41"/>
      <c r="B243" s="42"/>
      <c r="C243" s="216" t="s">
        <v>1052</v>
      </c>
      <c r="D243" s="216" t="s">
        <v>207</v>
      </c>
      <c r="E243" s="217" t="s">
        <v>13991</v>
      </c>
      <c r="F243" s="218" t="s">
        <v>13992</v>
      </c>
      <c r="G243" s="219" t="s">
        <v>2268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331</v>
      </c>
      <c r="AT243" s="227" t="s">
        <v>207</v>
      </c>
      <c r="AU243" s="227" t="s">
        <v>78</v>
      </c>
      <c r="AY243" s="20" t="s">
        <v>205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331</v>
      </c>
      <c r="BM243" s="227" t="s">
        <v>2111</v>
      </c>
    </row>
    <row r="244" s="2" customFormat="1" ht="16.5" customHeight="1">
      <c r="A244" s="41"/>
      <c r="B244" s="42"/>
      <c r="C244" s="216" t="s">
        <v>1058</v>
      </c>
      <c r="D244" s="216" t="s">
        <v>207</v>
      </c>
      <c r="E244" s="217" t="s">
        <v>13993</v>
      </c>
      <c r="F244" s="218" t="s">
        <v>13994</v>
      </c>
      <c r="G244" s="219" t="s">
        <v>7531</v>
      </c>
      <c r="H244" s="220">
        <v>1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331</v>
      </c>
      <c r="AT244" s="227" t="s">
        <v>207</v>
      </c>
      <c r="AU244" s="227" t="s">
        <v>78</v>
      </c>
      <c r="AY244" s="20" t="s">
        <v>205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331</v>
      </c>
      <c r="BM244" s="227" t="s">
        <v>2122</v>
      </c>
    </row>
    <row r="245" s="2" customFormat="1" ht="21.75" customHeight="1">
      <c r="A245" s="41"/>
      <c r="B245" s="42"/>
      <c r="C245" s="216" t="s">
        <v>1065</v>
      </c>
      <c r="D245" s="216" t="s">
        <v>207</v>
      </c>
      <c r="E245" s="217" t="s">
        <v>13995</v>
      </c>
      <c r="F245" s="218" t="s">
        <v>13996</v>
      </c>
      <c r="G245" s="219" t="s">
        <v>2268</v>
      </c>
      <c r="H245" s="220">
        <v>1</v>
      </c>
      <c r="I245" s="221"/>
      <c r="J245" s="222">
        <f>ROUND(I245*H245,2)</f>
        <v>0</v>
      </c>
      <c r="K245" s="218" t="s">
        <v>19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331</v>
      </c>
      <c r="AT245" s="227" t="s">
        <v>207</v>
      </c>
      <c r="AU245" s="227" t="s">
        <v>78</v>
      </c>
      <c r="AY245" s="20" t="s">
        <v>205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331</v>
      </c>
      <c r="BM245" s="227" t="s">
        <v>2143</v>
      </c>
    </row>
    <row r="246" s="2" customFormat="1" ht="21.75" customHeight="1">
      <c r="A246" s="41"/>
      <c r="B246" s="42"/>
      <c r="C246" s="216" t="s">
        <v>1073</v>
      </c>
      <c r="D246" s="216" t="s">
        <v>207</v>
      </c>
      <c r="E246" s="217" t="s">
        <v>13997</v>
      </c>
      <c r="F246" s="218" t="s">
        <v>13998</v>
      </c>
      <c r="G246" s="219" t="s">
        <v>2268</v>
      </c>
      <c r="H246" s="220">
        <v>1</v>
      </c>
      <c r="I246" s="221"/>
      <c r="J246" s="222">
        <f>ROUND(I246*H246,2)</f>
        <v>0</v>
      </c>
      <c r="K246" s="218" t="s">
        <v>19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331</v>
      </c>
      <c r="AT246" s="227" t="s">
        <v>207</v>
      </c>
      <c r="AU246" s="227" t="s">
        <v>78</v>
      </c>
      <c r="AY246" s="20" t="s">
        <v>205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331</v>
      </c>
      <c r="BM246" s="227" t="s">
        <v>2157</v>
      </c>
    </row>
    <row r="247" s="12" customFormat="1" ht="25.92" customHeight="1">
      <c r="A247" s="12"/>
      <c r="B247" s="200"/>
      <c r="C247" s="201"/>
      <c r="D247" s="202" t="s">
        <v>70</v>
      </c>
      <c r="E247" s="203" t="s">
        <v>13999</v>
      </c>
      <c r="F247" s="203" t="s">
        <v>14000</v>
      </c>
      <c r="G247" s="201"/>
      <c r="H247" s="201"/>
      <c r="I247" s="204"/>
      <c r="J247" s="205">
        <f>BK247</f>
        <v>0</v>
      </c>
      <c r="K247" s="201"/>
      <c r="L247" s="206"/>
      <c r="M247" s="207"/>
      <c r="N247" s="208"/>
      <c r="O247" s="208"/>
      <c r="P247" s="209">
        <f>SUM(P248:P265)</f>
        <v>0</v>
      </c>
      <c r="Q247" s="208"/>
      <c r="R247" s="209">
        <f>SUM(R248:R265)</f>
        <v>0</v>
      </c>
      <c r="S247" s="208"/>
      <c r="T247" s="210">
        <f>SUM(T248:T265)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1" t="s">
        <v>78</v>
      </c>
      <c r="AT247" s="212" t="s">
        <v>70</v>
      </c>
      <c r="AU247" s="212" t="s">
        <v>71</v>
      </c>
      <c r="AY247" s="211" t="s">
        <v>205</v>
      </c>
      <c r="BK247" s="213">
        <f>SUM(BK248:BK265)</f>
        <v>0</v>
      </c>
    </row>
    <row r="248" s="2" customFormat="1" ht="24.15" customHeight="1">
      <c r="A248" s="41"/>
      <c r="B248" s="42"/>
      <c r="C248" s="216" t="s">
        <v>1078</v>
      </c>
      <c r="D248" s="216" t="s">
        <v>207</v>
      </c>
      <c r="E248" s="217" t="s">
        <v>14001</v>
      </c>
      <c r="F248" s="218" t="s">
        <v>14002</v>
      </c>
      <c r="G248" s="219" t="s">
        <v>306</v>
      </c>
      <c r="H248" s="220">
        <v>230</v>
      </c>
      <c r="I248" s="221"/>
      <c r="J248" s="222">
        <f>ROUND(I248*H248,2)</f>
        <v>0</v>
      </c>
      <c r="K248" s="218" t="s">
        <v>19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331</v>
      </c>
      <c r="AT248" s="227" t="s">
        <v>207</v>
      </c>
      <c r="AU248" s="227" t="s">
        <v>78</v>
      </c>
      <c r="AY248" s="20" t="s">
        <v>205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331</v>
      </c>
      <c r="BM248" s="227" t="s">
        <v>2168</v>
      </c>
    </row>
    <row r="249" s="2" customFormat="1" ht="21.75" customHeight="1">
      <c r="A249" s="41"/>
      <c r="B249" s="42"/>
      <c r="C249" s="216" t="s">
        <v>1083</v>
      </c>
      <c r="D249" s="216" t="s">
        <v>207</v>
      </c>
      <c r="E249" s="217" t="s">
        <v>14003</v>
      </c>
      <c r="F249" s="218" t="s">
        <v>14004</v>
      </c>
      <c r="G249" s="219" t="s">
        <v>327</v>
      </c>
      <c r="H249" s="220">
        <v>43</v>
      </c>
      <c r="I249" s="221"/>
      <c r="J249" s="222">
        <f>ROUND(I249*H249,2)</f>
        <v>0</v>
      </c>
      <c r="K249" s="218" t="s">
        <v>19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331</v>
      </c>
      <c r="AT249" s="227" t="s">
        <v>207</v>
      </c>
      <c r="AU249" s="227" t="s">
        <v>78</v>
      </c>
      <c r="AY249" s="20" t="s">
        <v>205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331</v>
      </c>
      <c r="BM249" s="227" t="s">
        <v>2179</v>
      </c>
    </row>
    <row r="250" s="2" customFormat="1" ht="24.15" customHeight="1">
      <c r="A250" s="41"/>
      <c r="B250" s="42"/>
      <c r="C250" s="216" t="s">
        <v>1089</v>
      </c>
      <c r="D250" s="216" t="s">
        <v>207</v>
      </c>
      <c r="E250" s="217" t="s">
        <v>14005</v>
      </c>
      <c r="F250" s="218" t="s">
        <v>14006</v>
      </c>
      <c r="G250" s="219" t="s">
        <v>448</v>
      </c>
      <c r="H250" s="220">
        <v>2</v>
      </c>
      <c r="I250" s="221"/>
      <c r="J250" s="222">
        <f>ROUND(I250*H250,2)</f>
        <v>0</v>
      </c>
      <c r="K250" s="218" t="s">
        <v>19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331</v>
      </c>
      <c r="AT250" s="227" t="s">
        <v>207</v>
      </c>
      <c r="AU250" s="227" t="s">
        <v>78</v>
      </c>
      <c r="AY250" s="20" t="s">
        <v>205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331</v>
      </c>
      <c r="BM250" s="227" t="s">
        <v>2191</v>
      </c>
    </row>
    <row r="251" s="2" customFormat="1" ht="24.15" customHeight="1">
      <c r="A251" s="41"/>
      <c r="B251" s="42"/>
      <c r="C251" s="216" t="s">
        <v>1093</v>
      </c>
      <c r="D251" s="216" t="s">
        <v>207</v>
      </c>
      <c r="E251" s="217" t="s">
        <v>14007</v>
      </c>
      <c r="F251" s="218" t="s">
        <v>14008</v>
      </c>
      <c r="G251" s="219" t="s">
        <v>448</v>
      </c>
      <c r="H251" s="220">
        <v>1</v>
      </c>
      <c r="I251" s="221"/>
      <c r="J251" s="222">
        <f>ROUND(I251*H251,2)</f>
        <v>0</v>
      </c>
      <c r="K251" s="218" t="s">
        <v>19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331</v>
      </c>
      <c r="AT251" s="227" t="s">
        <v>207</v>
      </c>
      <c r="AU251" s="227" t="s">
        <v>78</v>
      </c>
      <c r="AY251" s="20" t="s">
        <v>205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331</v>
      </c>
      <c r="BM251" s="227" t="s">
        <v>2202</v>
      </c>
    </row>
    <row r="252" s="2" customFormat="1" ht="24.15" customHeight="1">
      <c r="A252" s="41"/>
      <c r="B252" s="42"/>
      <c r="C252" s="216" t="s">
        <v>1099</v>
      </c>
      <c r="D252" s="216" t="s">
        <v>207</v>
      </c>
      <c r="E252" s="217" t="s">
        <v>14009</v>
      </c>
      <c r="F252" s="218" t="s">
        <v>14010</v>
      </c>
      <c r="G252" s="219" t="s">
        <v>448</v>
      </c>
      <c r="H252" s="220">
        <v>1</v>
      </c>
      <c r="I252" s="221"/>
      <c r="J252" s="222">
        <f>ROUND(I252*H252,2)</f>
        <v>0</v>
      </c>
      <c r="K252" s="218" t="s">
        <v>19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331</v>
      </c>
      <c r="AT252" s="227" t="s">
        <v>207</v>
      </c>
      <c r="AU252" s="227" t="s">
        <v>78</v>
      </c>
      <c r="AY252" s="20" t="s">
        <v>205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331</v>
      </c>
      <c r="BM252" s="227" t="s">
        <v>2213</v>
      </c>
    </row>
    <row r="253" s="2" customFormat="1" ht="24.15" customHeight="1">
      <c r="A253" s="41"/>
      <c r="B253" s="42"/>
      <c r="C253" s="216" t="s">
        <v>1108</v>
      </c>
      <c r="D253" s="216" t="s">
        <v>207</v>
      </c>
      <c r="E253" s="217" t="s">
        <v>14011</v>
      </c>
      <c r="F253" s="218" t="s">
        <v>14012</v>
      </c>
      <c r="G253" s="219" t="s">
        <v>327</v>
      </c>
      <c r="H253" s="220">
        <v>30</v>
      </c>
      <c r="I253" s="221"/>
      <c r="J253" s="222">
        <f>ROUND(I253*H253,2)</f>
        <v>0</v>
      </c>
      <c r="K253" s="218" t="s">
        <v>19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331</v>
      </c>
      <c r="AT253" s="227" t="s">
        <v>207</v>
      </c>
      <c r="AU253" s="227" t="s">
        <v>78</v>
      </c>
      <c r="AY253" s="20" t="s">
        <v>205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331</v>
      </c>
      <c r="BM253" s="227" t="s">
        <v>2224</v>
      </c>
    </row>
    <row r="254" s="2" customFormat="1" ht="24.15" customHeight="1">
      <c r="A254" s="41"/>
      <c r="B254" s="42"/>
      <c r="C254" s="216" t="s">
        <v>1118</v>
      </c>
      <c r="D254" s="216" t="s">
        <v>207</v>
      </c>
      <c r="E254" s="217" t="s">
        <v>14013</v>
      </c>
      <c r="F254" s="218" t="s">
        <v>14014</v>
      </c>
      <c r="G254" s="219" t="s">
        <v>327</v>
      </c>
      <c r="H254" s="220">
        <v>60</v>
      </c>
      <c r="I254" s="221"/>
      <c r="J254" s="222">
        <f>ROUND(I254*H254,2)</f>
        <v>0</v>
      </c>
      <c r="K254" s="218" t="s">
        <v>19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331</v>
      </c>
      <c r="AT254" s="227" t="s">
        <v>207</v>
      </c>
      <c r="AU254" s="227" t="s">
        <v>78</v>
      </c>
      <c r="AY254" s="20" t="s">
        <v>205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331</v>
      </c>
      <c r="BM254" s="227" t="s">
        <v>2236</v>
      </c>
    </row>
    <row r="255" s="2" customFormat="1" ht="24.15" customHeight="1">
      <c r="A255" s="41"/>
      <c r="B255" s="42"/>
      <c r="C255" s="216" t="s">
        <v>1123</v>
      </c>
      <c r="D255" s="216" t="s">
        <v>207</v>
      </c>
      <c r="E255" s="217" t="s">
        <v>14015</v>
      </c>
      <c r="F255" s="218" t="s">
        <v>14016</v>
      </c>
      <c r="G255" s="219" t="s">
        <v>327</v>
      </c>
      <c r="H255" s="220">
        <v>90</v>
      </c>
      <c r="I255" s="221"/>
      <c r="J255" s="222">
        <f>ROUND(I255*H255,2)</f>
        <v>0</v>
      </c>
      <c r="K255" s="218" t="s">
        <v>19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331</v>
      </c>
      <c r="AT255" s="227" t="s">
        <v>207</v>
      </c>
      <c r="AU255" s="227" t="s">
        <v>78</v>
      </c>
      <c r="AY255" s="20" t="s">
        <v>205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331</v>
      </c>
      <c r="BM255" s="227" t="s">
        <v>2254</v>
      </c>
    </row>
    <row r="256" s="2" customFormat="1" ht="24.15" customHeight="1">
      <c r="A256" s="41"/>
      <c r="B256" s="42"/>
      <c r="C256" s="216" t="s">
        <v>1130</v>
      </c>
      <c r="D256" s="216" t="s">
        <v>207</v>
      </c>
      <c r="E256" s="217" t="s">
        <v>14017</v>
      </c>
      <c r="F256" s="218" t="s">
        <v>14018</v>
      </c>
      <c r="G256" s="219" t="s">
        <v>327</v>
      </c>
      <c r="H256" s="220">
        <v>15</v>
      </c>
      <c r="I256" s="221"/>
      <c r="J256" s="222">
        <f>ROUND(I256*H256,2)</f>
        <v>0</v>
      </c>
      <c r="K256" s="218" t="s">
        <v>19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331</v>
      </c>
      <c r="AT256" s="227" t="s">
        <v>207</v>
      </c>
      <c r="AU256" s="227" t="s">
        <v>78</v>
      </c>
      <c r="AY256" s="20" t="s">
        <v>205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331</v>
      </c>
      <c r="BM256" s="227" t="s">
        <v>2265</v>
      </c>
    </row>
    <row r="257" s="2" customFormat="1" ht="24.15" customHeight="1">
      <c r="A257" s="41"/>
      <c r="B257" s="42"/>
      <c r="C257" s="216" t="s">
        <v>1135</v>
      </c>
      <c r="D257" s="216" t="s">
        <v>207</v>
      </c>
      <c r="E257" s="217" t="s">
        <v>14019</v>
      </c>
      <c r="F257" s="218" t="s">
        <v>14020</v>
      </c>
      <c r="G257" s="219" t="s">
        <v>327</v>
      </c>
      <c r="H257" s="220">
        <v>100</v>
      </c>
      <c r="I257" s="221"/>
      <c r="J257" s="222">
        <f>ROUND(I257*H257,2)</f>
        <v>0</v>
      </c>
      <c r="K257" s="218" t="s">
        <v>19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331</v>
      </c>
      <c r="AT257" s="227" t="s">
        <v>207</v>
      </c>
      <c r="AU257" s="227" t="s">
        <v>78</v>
      </c>
      <c r="AY257" s="20" t="s">
        <v>205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331</v>
      </c>
      <c r="BM257" s="227" t="s">
        <v>2274</v>
      </c>
    </row>
    <row r="258" s="2" customFormat="1" ht="24.15" customHeight="1">
      <c r="A258" s="41"/>
      <c r="B258" s="42"/>
      <c r="C258" s="216" t="s">
        <v>1141</v>
      </c>
      <c r="D258" s="216" t="s">
        <v>207</v>
      </c>
      <c r="E258" s="217" t="s">
        <v>14021</v>
      </c>
      <c r="F258" s="218" t="s">
        <v>14022</v>
      </c>
      <c r="G258" s="219" t="s">
        <v>448</v>
      </c>
      <c r="H258" s="220">
        <v>20</v>
      </c>
      <c r="I258" s="221"/>
      <c r="J258" s="222">
        <f>ROUND(I258*H258,2)</f>
        <v>0</v>
      </c>
      <c r="K258" s="218" t="s">
        <v>19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331</v>
      </c>
      <c r="AT258" s="227" t="s">
        <v>207</v>
      </c>
      <c r="AU258" s="227" t="s">
        <v>78</v>
      </c>
      <c r="AY258" s="20" t="s">
        <v>205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331</v>
      </c>
      <c r="BM258" s="227" t="s">
        <v>2282</v>
      </c>
    </row>
    <row r="259" s="2" customFormat="1" ht="24.15" customHeight="1">
      <c r="A259" s="41"/>
      <c r="B259" s="42"/>
      <c r="C259" s="216" t="s">
        <v>1149</v>
      </c>
      <c r="D259" s="216" t="s">
        <v>207</v>
      </c>
      <c r="E259" s="217" t="s">
        <v>14023</v>
      </c>
      <c r="F259" s="218" t="s">
        <v>14024</v>
      </c>
      <c r="G259" s="219" t="s">
        <v>448</v>
      </c>
      <c r="H259" s="220">
        <v>10</v>
      </c>
      <c r="I259" s="221"/>
      <c r="J259" s="222">
        <f>ROUND(I259*H259,2)</f>
        <v>0</v>
      </c>
      <c r="K259" s="218" t="s">
        <v>19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331</v>
      </c>
      <c r="AT259" s="227" t="s">
        <v>207</v>
      </c>
      <c r="AU259" s="227" t="s">
        <v>78</v>
      </c>
      <c r="AY259" s="20" t="s">
        <v>205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331</v>
      </c>
      <c r="BM259" s="227" t="s">
        <v>2290</v>
      </c>
    </row>
    <row r="260" s="2" customFormat="1" ht="24.15" customHeight="1">
      <c r="A260" s="41"/>
      <c r="B260" s="42"/>
      <c r="C260" s="216" t="s">
        <v>1154</v>
      </c>
      <c r="D260" s="216" t="s">
        <v>207</v>
      </c>
      <c r="E260" s="217" t="s">
        <v>14025</v>
      </c>
      <c r="F260" s="218" t="s">
        <v>14026</v>
      </c>
      <c r="G260" s="219" t="s">
        <v>448</v>
      </c>
      <c r="H260" s="220">
        <v>16</v>
      </c>
      <c r="I260" s="221"/>
      <c r="J260" s="222">
        <f>ROUND(I260*H260,2)</f>
        <v>0</v>
      </c>
      <c r="K260" s="218" t="s">
        <v>19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331</v>
      </c>
      <c r="AT260" s="227" t="s">
        <v>207</v>
      </c>
      <c r="AU260" s="227" t="s">
        <v>78</v>
      </c>
      <c r="AY260" s="20" t="s">
        <v>205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331</v>
      </c>
      <c r="BM260" s="227" t="s">
        <v>2298</v>
      </c>
    </row>
    <row r="261" s="2" customFormat="1" ht="21.75" customHeight="1">
      <c r="A261" s="41"/>
      <c r="B261" s="42"/>
      <c r="C261" s="216" t="s">
        <v>1160</v>
      </c>
      <c r="D261" s="216" t="s">
        <v>207</v>
      </c>
      <c r="E261" s="217" t="s">
        <v>14027</v>
      </c>
      <c r="F261" s="218" t="s">
        <v>14028</v>
      </c>
      <c r="G261" s="219" t="s">
        <v>448</v>
      </c>
      <c r="H261" s="220">
        <v>2</v>
      </c>
      <c r="I261" s="221"/>
      <c r="J261" s="222">
        <f>ROUND(I261*H261,2)</f>
        <v>0</v>
      </c>
      <c r="K261" s="218" t="s">
        <v>19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331</v>
      </c>
      <c r="AT261" s="227" t="s">
        <v>207</v>
      </c>
      <c r="AU261" s="227" t="s">
        <v>78</v>
      </c>
      <c r="AY261" s="20" t="s">
        <v>205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331</v>
      </c>
      <c r="BM261" s="227" t="s">
        <v>2307</v>
      </c>
    </row>
    <row r="262" s="2" customFormat="1" ht="21.75" customHeight="1">
      <c r="A262" s="41"/>
      <c r="B262" s="42"/>
      <c r="C262" s="216" t="s">
        <v>1166</v>
      </c>
      <c r="D262" s="216" t="s">
        <v>207</v>
      </c>
      <c r="E262" s="217" t="s">
        <v>14029</v>
      </c>
      <c r="F262" s="218" t="s">
        <v>14030</v>
      </c>
      <c r="G262" s="219" t="s">
        <v>448</v>
      </c>
      <c r="H262" s="220">
        <v>1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331</v>
      </c>
      <c r="AT262" s="227" t="s">
        <v>207</v>
      </c>
      <c r="AU262" s="227" t="s">
        <v>78</v>
      </c>
      <c r="AY262" s="20" t="s">
        <v>205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331</v>
      </c>
      <c r="BM262" s="227" t="s">
        <v>2318</v>
      </c>
    </row>
    <row r="263" s="2" customFormat="1" ht="16.5" customHeight="1">
      <c r="A263" s="41"/>
      <c r="B263" s="42"/>
      <c r="C263" s="216" t="s">
        <v>1173</v>
      </c>
      <c r="D263" s="216" t="s">
        <v>207</v>
      </c>
      <c r="E263" s="217" t="s">
        <v>14031</v>
      </c>
      <c r="F263" s="218" t="s">
        <v>14032</v>
      </c>
      <c r="G263" s="219" t="s">
        <v>448</v>
      </c>
      <c r="H263" s="220">
        <v>10</v>
      </c>
      <c r="I263" s="221"/>
      <c r="J263" s="222">
        <f>ROUND(I263*H263,2)</f>
        <v>0</v>
      </c>
      <c r="K263" s="218" t="s">
        <v>19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331</v>
      </c>
      <c r="AT263" s="227" t="s">
        <v>207</v>
      </c>
      <c r="AU263" s="227" t="s">
        <v>78</v>
      </c>
      <c r="AY263" s="20" t="s">
        <v>205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331</v>
      </c>
      <c r="BM263" s="227" t="s">
        <v>2329</v>
      </c>
    </row>
    <row r="264" s="2" customFormat="1" ht="24.15" customHeight="1">
      <c r="A264" s="41"/>
      <c r="B264" s="42"/>
      <c r="C264" s="216" t="s">
        <v>1193</v>
      </c>
      <c r="D264" s="216" t="s">
        <v>207</v>
      </c>
      <c r="E264" s="217" t="s">
        <v>14033</v>
      </c>
      <c r="F264" s="218" t="s">
        <v>14034</v>
      </c>
      <c r="G264" s="219" t="s">
        <v>5896</v>
      </c>
      <c r="H264" s="220">
        <v>300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331</v>
      </c>
      <c r="AT264" s="227" t="s">
        <v>207</v>
      </c>
      <c r="AU264" s="227" t="s">
        <v>78</v>
      </c>
      <c r="AY264" s="20" t="s">
        <v>205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331</v>
      </c>
      <c r="BM264" s="227" t="s">
        <v>2337</v>
      </c>
    </row>
    <row r="265" s="2" customFormat="1" ht="16.5" customHeight="1">
      <c r="A265" s="41"/>
      <c r="B265" s="42"/>
      <c r="C265" s="216" t="s">
        <v>1199</v>
      </c>
      <c r="D265" s="216" t="s">
        <v>207</v>
      </c>
      <c r="E265" s="217" t="s">
        <v>14035</v>
      </c>
      <c r="F265" s="218" t="s">
        <v>14036</v>
      </c>
      <c r="G265" s="219" t="s">
        <v>13766</v>
      </c>
      <c r="H265" s="301"/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331</v>
      </c>
      <c r="AT265" s="227" t="s">
        <v>207</v>
      </c>
      <c r="AU265" s="227" t="s">
        <v>78</v>
      </c>
      <c r="AY265" s="20" t="s">
        <v>205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331</v>
      </c>
      <c r="BM265" s="227" t="s">
        <v>2346</v>
      </c>
    </row>
    <row r="266" s="12" customFormat="1" ht="25.92" customHeight="1">
      <c r="A266" s="12"/>
      <c r="B266" s="200"/>
      <c r="C266" s="201"/>
      <c r="D266" s="202" t="s">
        <v>70</v>
      </c>
      <c r="E266" s="203" t="s">
        <v>14037</v>
      </c>
      <c r="F266" s="203" t="s">
        <v>11374</v>
      </c>
      <c r="G266" s="201"/>
      <c r="H266" s="201"/>
      <c r="I266" s="204"/>
      <c r="J266" s="205">
        <f>BK266</f>
        <v>0</v>
      </c>
      <c r="K266" s="201"/>
      <c r="L266" s="206"/>
      <c r="M266" s="207"/>
      <c r="N266" s="208"/>
      <c r="O266" s="208"/>
      <c r="P266" s="209">
        <f>SUM(P267:P270)</f>
        <v>0</v>
      </c>
      <c r="Q266" s="208"/>
      <c r="R266" s="209">
        <f>SUM(R267:R270)</f>
        <v>0</v>
      </c>
      <c r="S266" s="208"/>
      <c r="T266" s="210">
        <f>SUM(T267:T270)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1" t="s">
        <v>78</v>
      </c>
      <c r="AT266" s="212" t="s">
        <v>70</v>
      </c>
      <c r="AU266" s="212" t="s">
        <v>71</v>
      </c>
      <c r="AY266" s="211" t="s">
        <v>205</v>
      </c>
      <c r="BK266" s="213">
        <f>SUM(BK267:BK270)</f>
        <v>0</v>
      </c>
    </row>
    <row r="267" s="2" customFormat="1" ht="24.15" customHeight="1">
      <c r="A267" s="41"/>
      <c r="B267" s="42"/>
      <c r="C267" s="216" t="s">
        <v>1213</v>
      </c>
      <c r="D267" s="216" t="s">
        <v>207</v>
      </c>
      <c r="E267" s="217" t="s">
        <v>14038</v>
      </c>
      <c r="F267" s="218" t="s">
        <v>14039</v>
      </c>
      <c r="G267" s="219" t="s">
        <v>8235</v>
      </c>
      <c r="H267" s="220">
        <v>4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657</v>
      </c>
      <c r="AT267" s="227" t="s">
        <v>207</v>
      </c>
      <c r="AU267" s="227" t="s">
        <v>78</v>
      </c>
      <c r="AY267" s="20" t="s">
        <v>205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657</v>
      </c>
      <c r="BM267" s="227" t="s">
        <v>2357</v>
      </c>
    </row>
    <row r="268" s="2" customFormat="1" ht="21.75" customHeight="1">
      <c r="A268" s="41"/>
      <c r="B268" s="42"/>
      <c r="C268" s="216" t="s">
        <v>1219</v>
      </c>
      <c r="D268" s="216" t="s">
        <v>207</v>
      </c>
      <c r="E268" s="217" t="s">
        <v>14040</v>
      </c>
      <c r="F268" s="218" t="s">
        <v>14041</v>
      </c>
      <c r="G268" s="219" t="s">
        <v>8235</v>
      </c>
      <c r="H268" s="220">
        <v>30</v>
      </c>
      <c r="I268" s="221"/>
      <c r="J268" s="222">
        <f>ROUND(I268*H268,2)</f>
        <v>0</v>
      </c>
      <c r="K268" s="218" t="s">
        <v>19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657</v>
      </c>
      <c r="AT268" s="227" t="s">
        <v>207</v>
      </c>
      <c r="AU268" s="227" t="s">
        <v>78</v>
      </c>
      <c r="AY268" s="20" t="s">
        <v>205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657</v>
      </c>
      <c r="BM268" s="227" t="s">
        <v>2367</v>
      </c>
    </row>
    <row r="269" s="2" customFormat="1" ht="16.5" customHeight="1">
      <c r="A269" s="41"/>
      <c r="B269" s="42"/>
      <c r="C269" s="216" t="s">
        <v>1224</v>
      </c>
      <c r="D269" s="216" t="s">
        <v>207</v>
      </c>
      <c r="E269" s="217" t="s">
        <v>14042</v>
      </c>
      <c r="F269" s="218" t="s">
        <v>14043</v>
      </c>
      <c r="G269" s="219" t="s">
        <v>8235</v>
      </c>
      <c r="H269" s="220">
        <v>1</v>
      </c>
      <c r="I269" s="221"/>
      <c r="J269" s="222">
        <f>ROUND(I269*H269,2)</f>
        <v>0</v>
      </c>
      <c r="K269" s="218" t="s">
        <v>19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657</v>
      </c>
      <c r="AT269" s="227" t="s">
        <v>207</v>
      </c>
      <c r="AU269" s="227" t="s">
        <v>78</v>
      </c>
      <c r="AY269" s="20" t="s">
        <v>205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657</v>
      </c>
      <c r="BM269" s="227" t="s">
        <v>2382</v>
      </c>
    </row>
    <row r="270" s="2" customFormat="1" ht="16.5" customHeight="1">
      <c r="A270" s="41"/>
      <c r="B270" s="42"/>
      <c r="C270" s="216" t="s">
        <v>1230</v>
      </c>
      <c r="D270" s="216" t="s">
        <v>207</v>
      </c>
      <c r="E270" s="217" t="s">
        <v>14044</v>
      </c>
      <c r="F270" s="218" t="s">
        <v>14045</v>
      </c>
      <c r="G270" s="219" t="s">
        <v>13766</v>
      </c>
      <c r="H270" s="301"/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657</v>
      </c>
      <c r="AT270" s="227" t="s">
        <v>207</v>
      </c>
      <c r="AU270" s="227" t="s">
        <v>78</v>
      </c>
      <c r="AY270" s="20" t="s">
        <v>205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657</v>
      </c>
      <c r="BM270" s="227" t="s">
        <v>2408</v>
      </c>
    </row>
    <row r="271" s="12" customFormat="1" ht="25.92" customHeight="1">
      <c r="A271" s="12"/>
      <c r="B271" s="200"/>
      <c r="C271" s="201"/>
      <c r="D271" s="202" t="s">
        <v>70</v>
      </c>
      <c r="E271" s="203" t="s">
        <v>14046</v>
      </c>
      <c r="F271" s="203" t="s">
        <v>8414</v>
      </c>
      <c r="G271" s="201"/>
      <c r="H271" s="201"/>
      <c r="I271" s="204"/>
      <c r="J271" s="205">
        <f>BK271</f>
        <v>0</v>
      </c>
      <c r="K271" s="201"/>
      <c r="L271" s="206"/>
      <c r="M271" s="207"/>
      <c r="N271" s="208"/>
      <c r="O271" s="208"/>
      <c r="P271" s="209">
        <f>SUM(P272:P325)</f>
        <v>0</v>
      </c>
      <c r="Q271" s="208"/>
      <c r="R271" s="209">
        <f>SUM(R272:R325)</f>
        <v>0</v>
      </c>
      <c r="S271" s="208"/>
      <c r="T271" s="210">
        <f>SUM(T272:T325)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78</v>
      </c>
      <c r="AT271" s="212" t="s">
        <v>70</v>
      </c>
      <c r="AU271" s="212" t="s">
        <v>71</v>
      </c>
      <c r="AY271" s="211" t="s">
        <v>205</v>
      </c>
      <c r="BK271" s="213">
        <f>SUM(BK272:BK325)</f>
        <v>0</v>
      </c>
    </row>
    <row r="272" s="2" customFormat="1" ht="21.75" customHeight="1">
      <c r="A272" s="41"/>
      <c r="B272" s="42"/>
      <c r="C272" s="216" t="s">
        <v>1236</v>
      </c>
      <c r="D272" s="216" t="s">
        <v>207</v>
      </c>
      <c r="E272" s="217" t="s">
        <v>14047</v>
      </c>
      <c r="F272" s="218" t="s">
        <v>14048</v>
      </c>
      <c r="G272" s="219" t="s">
        <v>327</v>
      </c>
      <c r="H272" s="220">
        <v>100</v>
      </c>
      <c r="I272" s="221"/>
      <c r="J272" s="222">
        <f>ROUND(I272*H272,2)</f>
        <v>0</v>
      </c>
      <c r="K272" s="218" t="s">
        <v>19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657</v>
      </c>
      <c r="AT272" s="227" t="s">
        <v>207</v>
      </c>
      <c r="AU272" s="227" t="s">
        <v>78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657</v>
      </c>
      <c r="BM272" s="227" t="s">
        <v>2426</v>
      </c>
    </row>
    <row r="273" s="2" customFormat="1" ht="24.15" customHeight="1">
      <c r="A273" s="41"/>
      <c r="B273" s="42"/>
      <c r="C273" s="216" t="s">
        <v>1296</v>
      </c>
      <c r="D273" s="216" t="s">
        <v>207</v>
      </c>
      <c r="E273" s="217" t="s">
        <v>14049</v>
      </c>
      <c r="F273" s="218" t="s">
        <v>14050</v>
      </c>
      <c r="G273" s="219" t="s">
        <v>327</v>
      </c>
      <c r="H273" s="220">
        <v>6</v>
      </c>
      <c r="I273" s="221"/>
      <c r="J273" s="222">
        <f>ROUND(I273*H273,2)</f>
        <v>0</v>
      </c>
      <c r="K273" s="218" t="s">
        <v>19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657</v>
      </c>
      <c r="AT273" s="227" t="s">
        <v>207</v>
      </c>
      <c r="AU273" s="227" t="s">
        <v>78</v>
      </c>
      <c r="AY273" s="20" t="s">
        <v>205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657</v>
      </c>
      <c r="BM273" s="227" t="s">
        <v>2450</v>
      </c>
    </row>
    <row r="274" s="2" customFormat="1" ht="24.15" customHeight="1">
      <c r="A274" s="41"/>
      <c r="B274" s="42"/>
      <c r="C274" s="216" t="s">
        <v>1308</v>
      </c>
      <c r="D274" s="216" t="s">
        <v>207</v>
      </c>
      <c r="E274" s="217" t="s">
        <v>14051</v>
      </c>
      <c r="F274" s="218" t="s">
        <v>14052</v>
      </c>
      <c r="G274" s="219" t="s">
        <v>327</v>
      </c>
      <c r="H274" s="220">
        <v>30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657</v>
      </c>
      <c r="AT274" s="227" t="s">
        <v>207</v>
      </c>
      <c r="AU274" s="227" t="s">
        <v>78</v>
      </c>
      <c r="AY274" s="20" t="s">
        <v>205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657</v>
      </c>
      <c r="BM274" s="227" t="s">
        <v>2461</v>
      </c>
    </row>
    <row r="275" s="2" customFormat="1" ht="24.15" customHeight="1">
      <c r="A275" s="41"/>
      <c r="B275" s="42"/>
      <c r="C275" s="216" t="s">
        <v>1315</v>
      </c>
      <c r="D275" s="216" t="s">
        <v>207</v>
      </c>
      <c r="E275" s="217" t="s">
        <v>14053</v>
      </c>
      <c r="F275" s="218" t="s">
        <v>14054</v>
      </c>
      <c r="G275" s="219" t="s">
        <v>327</v>
      </c>
      <c r="H275" s="220">
        <v>48</v>
      </c>
      <c r="I275" s="221"/>
      <c r="J275" s="222">
        <f>ROUND(I275*H275,2)</f>
        <v>0</v>
      </c>
      <c r="K275" s="218" t="s">
        <v>19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657</v>
      </c>
      <c r="AT275" s="227" t="s">
        <v>207</v>
      </c>
      <c r="AU275" s="227" t="s">
        <v>78</v>
      </c>
      <c r="AY275" s="20" t="s">
        <v>205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657</v>
      </c>
      <c r="BM275" s="227" t="s">
        <v>2473</v>
      </c>
    </row>
    <row r="276" s="2" customFormat="1" ht="16.5" customHeight="1">
      <c r="A276" s="41"/>
      <c r="B276" s="42"/>
      <c r="C276" s="216" t="s">
        <v>1343</v>
      </c>
      <c r="D276" s="216" t="s">
        <v>207</v>
      </c>
      <c r="E276" s="217" t="s">
        <v>14055</v>
      </c>
      <c r="F276" s="218" t="s">
        <v>14056</v>
      </c>
      <c r="G276" s="219" t="s">
        <v>448</v>
      </c>
      <c r="H276" s="220">
        <v>6</v>
      </c>
      <c r="I276" s="221"/>
      <c r="J276" s="222">
        <f>ROUND(I276*H276,2)</f>
        <v>0</v>
      </c>
      <c r="K276" s="218" t="s">
        <v>19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657</v>
      </c>
      <c r="AT276" s="227" t="s">
        <v>207</v>
      </c>
      <c r="AU276" s="227" t="s">
        <v>78</v>
      </c>
      <c r="AY276" s="20" t="s">
        <v>205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657</v>
      </c>
      <c r="BM276" s="227" t="s">
        <v>2486</v>
      </c>
    </row>
    <row r="277" s="2" customFormat="1" ht="21.75" customHeight="1">
      <c r="A277" s="41"/>
      <c r="B277" s="42"/>
      <c r="C277" s="216" t="s">
        <v>1355</v>
      </c>
      <c r="D277" s="216" t="s">
        <v>207</v>
      </c>
      <c r="E277" s="217" t="s">
        <v>14057</v>
      </c>
      <c r="F277" s="218" t="s">
        <v>14058</v>
      </c>
      <c r="G277" s="219" t="s">
        <v>448</v>
      </c>
      <c r="H277" s="220">
        <v>20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657</v>
      </c>
      <c r="AT277" s="227" t="s">
        <v>207</v>
      </c>
      <c r="AU277" s="227" t="s">
        <v>78</v>
      </c>
      <c r="AY277" s="20" t="s">
        <v>205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657</v>
      </c>
      <c r="BM277" s="227" t="s">
        <v>2497</v>
      </c>
    </row>
    <row r="278" s="2" customFormat="1" ht="16.5" customHeight="1">
      <c r="A278" s="41"/>
      <c r="B278" s="42"/>
      <c r="C278" s="216" t="s">
        <v>1361</v>
      </c>
      <c r="D278" s="216" t="s">
        <v>207</v>
      </c>
      <c r="E278" s="217" t="s">
        <v>14059</v>
      </c>
      <c r="F278" s="218" t="s">
        <v>14060</v>
      </c>
      <c r="G278" s="219" t="s">
        <v>448</v>
      </c>
      <c r="H278" s="220">
        <v>10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657</v>
      </c>
      <c r="AT278" s="227" t="s">
        <v>207</v>
      </c>
      <c r="AU278" s="227" t="s">
        <v>78</v>
      </c>
      <c r="AY278" s="20" t="s">
        <v>205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657</v>
      </c>
      <c r="BM278" s="227" t="s">
        <v>2509</v>
      </c>
    </row>
    <row r="279" s="2" customFormat="1" ht="21.75" customHeight="1">
      <c r="A279" s="41"/>
      <c r="B279" s="42"/>
      <c r="C279" s="216" t="s">
        <v>1376</v>
      </c>
      <c r="D279" s="216" t="s">
        <v>207</v>
      </c>
      <c r="E279" s="217" t="s">
        <v>14061</v>
      </c>
      <c r="F279" s="218" t="s">
        <v>14062</v>
      </c>
      <c r="G279" s="219" t="s">
        <v>448</v>
      </c>
      <c r="H279" s="220">
        <v>80</v>
      </c>
      <c r="I279" s="221"/>
      <c r="J279" s="222">
        <f>ROUND(I279*H279,2)</f>
        <v>0</v>
      </c>
      <c r="K279" s="218" t="s">
        <v>19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657</v>
      </c>
      <c r="AT279" s="227" t="s">
        <v>207</v>
      </c>
      <c r="AU279" s="227" t="s">
        <v>78</v>
      </c>
      <c r="AY279" s="20" t="s">
        <v>205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657</v>
      </c>
      <c r="BM279" s="227" t="s">
        <v>2522</v>
      </c>
    </row>
    <row r="280" s="2" customFormat="1" ht="21.75" customHeight="1">
      <c r="A280" s="41"/>
      <c r="B280" s="42"/>
      <c r="C280" s="216" t="s">
        <v>1385</v>
      </c>
      <c r="D280" s="216" t="s">
        <v>207</v>
      </c>
      <c r="E280" s="217" t="s">
        <v>14063</v>
      </c>
      <c r="F280" s="218" t="s">
        <v>14064</v>
      </c>
      <c r="G280" s="219" t="s">
        <v>448</v>
      </c>
      <c r="H280" s="220">
        <v>4</v>
      </c>
      <c r="I280" s="221"/>
      <c r="J280" s="222">
        <f>ROUND(I280*H280,2)</f>
        <v>0</v>
      </c>
      <c r="K280" s="218" t="s">
        <v>19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657</v>
      </c>
      <c r="AT280" s="227" t="s">
        <v>207</v>
      </c>
      <c r="AU280" s="227" t="s">
        <v>78</v>
      </c>
      <c r="AY280" s="20" t="s">
        <v>205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657</v>
      </c>
      <c r="BM280" s="227" t="s">
        <v>2535</v>
      </c>
    </row>
    <row r="281" s="2" customFormat="1" ht="21.75" customHeight="1">
      <c r="A281" s="41"/>
      <c r="B281" s="42"/>
      <c r="C281" s="216" t="s">
        <v>1428</v>
      </c>
      <c r="D281" s="216" t="s">
        <v>207</v>
      </c>
      <c r="E281" s="217" t="s">
        <v>14065</v>
      </c>
      <c r="F281" s="218" t="s">
        <v>14066</v>
      </c>
      <c r="G281" s="219" t="s">
        <v>448</v>
      </c>
      <c r="H281" s="220">
        <v>4</v>
      </c>
      <c r="I281" s="221"/>
      <c r="J281" s="222">
        <f>ROUND(I281*H281,2)</f>
        <v>0</v>
      </c>
      <c r="K281" s="218" t="s">
        <v>19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657</v>
      </c>
      <c r="AT281" s="227" t="s">
        <v>207</v>
      </c>
      <c r="AU281" s="227" t="s">
        <v>78</v>
      </c>
      <c r="AY281" s="20" t="s">
        <v>205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657</v>
      </c>
      <c r="BM281" s="227" t="s">
        <v>2549</v>
      </c>
    </row>
    <row r="282" s="2" customFormat="1" ht="21.75" customHeight="1">
      <c r="A282" s="41"/>
      <c r="B282" s="42"/>
      <c r="C282" s="216" t="s">
        <v>1434</v>
      </c>
      <c r="D282" s="216" t="s">
        <v>207</v>
      </c>
      <c r="E282" s="217" t="s">
        <v>14067</v>
      </c>
      <c r="F282" s="218" t="s">
        <v>14068</v>
      </c>
      <c r="G282" s="219" t="s">
        <v>448</v>
      </c>
      <c r="H282" s="220">
        <v>8</v>
      </c>
      <c r="I282" s="221"/>
      <c r="J282" s="222">
        <f>ROUND(I282*H282,2)</f>
        <v>0</v>
      </c>
      <c r="K282" s="218" t="s">
        <v>19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657</v>
      </c>
      <c r="AT282" s="227" t="s">
        <v>207</v>
      </c>
      <c r="AU282" s="227" t="s">
        <v>78</v>
      </c>
      <c r="AY282" s="20" t="s">
        <v>205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657</v>
      </c>
      <c r="BM282" s="227" t="s">
        <v>2561</v>
      </c>
    </row>
    <row r="283" s="2" customFormat="1" ht="16.5" customHeight="1">
      <c r="A283" s="41"/>
      <c r="B283" s="42"/>
      <c r="C283" s="216" t="s">
        <v>1441</v>
      </c>
      <c r="D283" s="216" t="s">
        <v>207</v>
      </c>
      <c r="E283" s="217" t="s">
        <v>14069</v>
      </c>
      <c r="F283" s="218" t="s">
        <v>14070</v>
      </c>
      <c r="G283" s="219" t="s">
        <v>448</v>
      </c>
      <c r="H283" s="220">
        <v>4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657</v>
      </c>
      <c r="AT283" s="227" t="s">
        <v>207</v>
      </c>
      <c r="AU283" s="227" t="s">
        <v>78</v>
      </c>
      <c r="AY283" s="20" t="s">
        <v>205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657</v>
      </c>
      <c r="BM283" s="227" t="s">
        <v>2573</v>
      </c>
    </row>
    <row r="284" s="2" customFormat="1" ht="16.5" customHeight="1">
      <c r="A284" s="41"/>
      <c r="B284" s="42"/>
      <c r="C284" s="216" t="s">
        <v>1449</v>
      </c>
      <c r="D284" s="216" t="s">
        <v>207</v>
      </c>
      <c r="E284" s="217" t="s">
        <v>14071</v>
      </c>
      <c r="F284" s="218" t="s">
        <v>14072</v>
      </c>
      <c r="G284" s="219" t="s">
        <v>2268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657</v>
      </c>
      <c r="AT284" s="227" t="s">
        <v>207</v>
      </c>
      <c r="AU284" s="227" t="s">
        <v>78</v>
      </c>
      <c r="AY284" s="20" t="s">
        <v>205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657</v>
      </c>
      <c r="BM284" s="227" t="s">
        <v>2590</v>
      </c>
    </row>
    <row r="285" s="2" customFormat="1" ht="16.5" customHeight="1">
      <c r="A285" s="41"/>
      <c r="B285" s="42"/>
      <c r="C285" s="278" t="s">
        <v>1458</v>
      </c>
      <c r="D285" s="278" t="s">
        <v>319</v>
      </c>
      <c r="E285" s="279" t="s">
        <v>14073</v>
      </c>
      <c r="F285" s="280" t="s">
        <v>14074</v>
      </c>
      <c r="G285" s="281" t="s">
        <v>14075</v>
      </c>
      <c r="H285" s="282">
        <v>1.1000000000000001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2254</v>
      </c>
      <c r="AT285" s="227" t="s">
        <v>319</v>
      </c>
      <c r="AU285" s="227" t="s">
        <v>78</v>
      </c>
      <c r="AY285" s="20" t="s">
        <v>205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657</v>
      </c>
      <c r="BM285" s="227" t="s">
        <v>2617</v>
      </c>
    </row>
    <row r="286" s="2" customFormat="1">
      <c r="A286" s="41"/>
      <c r="B286" s="42"/>
      <c r="C286" s="43"/>
      <c r="D286" s="236" t="s">
        <v>1145</v>
      </c>
      <c r="E286" s="43"/>
      <c r="F286" s="288" t="s">
        <v>14076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1145</v>
      </c>
      <c r="AU286" s="20" t="s">
        <v>78</v>
      </c>
    </row>
    <row r="287" s="2" customFormat="1" ht="24.15" customHeight="1">
      <c r="A287" s="41"/>
      <c r="B287" s="42"/>
      <c r="C287" s="216" t="s">
        <v>1473</v>
      </c>
      <c r="D287" s="216" t="s">
        <v>207</v>
      </c>
      <c r="E287" s="217" t="s">
        <v>14077</v>
      </c>
      <c r="F287" s="218" t="s">
        <v>14078</v>
      </c>
      <c r="G287" s="219" t="s">
        <v>448</v>
      </c>
      <c r="H287" s="220">
        <v>8</v>
      </c>
      <c r="I287" s="221"/>
      <c r="J287" s="222">
        <f>ROUND(I287*H287,2)</f>
        <v>0</v>
      </c>
      <c r="K287" s="218" t="s">
        <v>19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657</v>
      </c>
      <c r="AT287" s="227" t="s">
        <v>207</v>
      </c>
      <c r="AU287" s="227" t="s">
        <v>78</v>
      </c>
      <c r="AY287" s="20" t="s">
        <v>205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657</v>
      </c>
      <c r="BM287" s="227" t="s">
        <v>2639</v>
      </c>
    </row>
    <row r="288" s="2" customFormat="1" ht="24.15" customHeight="1">
      <c r="A288" s="41"/>
      <c r="B288" s="42"/>
      <c r="C288" s="216" t="s">
        <v>1488</v>
      </c>
      <c r="D288" s="216" t="s">
        <v>207</v>
      </c>
      <c r="E288" s="217" t="s">
        <v>14079</v>
      </c>
      <c r="F288" s="218" t="s">
        <v>14080</v>
      </c>
      <c r="G288" s="219" t="s">
        <v>448</v>
      </c>
      <c r="H288" s="220">
        <v>16</v>
      </c>
      <c r="I288" s="221"/>
      <c r="J288" s="222">
        <f>ROUND(I288*H288,2)</f>
        <v>0</v>
      </c>
      <c r="K288" s="218" t="s">
        <v>19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657</v>
      </c>
      <c r="AT288" s="227" t="s">
        <v>207</v>
      </c>
      <c r="AU288" s="227" t="s">
        <v>78</v>
      </c>
      <c r="AY288" s="20" t="s">
        <v>205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657</v>
      </c>
      <c r="BM288" s="227" t="s">
        <v>2653</v>
      </c>
    </row>
    <row r="289" s="2" customFormat="1" ht="16.5" customHeight="1">
      <c r="A289" s="41"/>
      <c r="B289" s="42"/>
      <c r="C289" s="278" t="s">
        <v>1494</v>
      </c>
      <c r="D289" s="278" t="s">
        <v>319</v>
      </c>
      <c r="E289" s="279" t="s">
        <v>14081</v>
      </c>
      <c r="F289" s="280" t="s">
        <v>14082</v>
      </c>
      <c r="G289" s="281" t="s">
        <v>2268</v>
      </c>
      <c r="H289" s="282">
        <v>4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2254</v>
      </c>
      <c r="AT289" s="227" t="s">
        <v>319</v>
      </c>
      <c r="AU289" s="227" t="s">
        <v>78</v>
      </c>
      <c r="AY289" s="20" t="s">
        <v>205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657</v>
      </c>
      <c r="BM289" s="227" t="s">
        <v>2665</v>
      </c>
    </row>
    <row r="290" s="2" customFormat="1">
      <c r="A290" s="41"/>
      <c r="B290" s="42"/>
      <c r="C290" s="43"/>
      <c r="D290" s="236" t="s">
        <v>1145</v>
      </c>
      <c r="E290" s="43"/>
      <c r="F290" s="288" t="s">
        <v>14083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1145</v>
      </c>
      <c r="AU290" s="20" t="s">
        <v>78</v>
      </c>
    </row>
    <row r="291" s="2" customFormat="1" ht="16.5" customHeight="1">
      <c r="A291" s="41"/>
      <c r="B291" s="42"/>
      <c r="C291" s="278" t="s">
        <v>1506</v>
      </c>
      <c r="D291" s="278" t="s">
        <v>319</v>
      </c>
      <c r="E291" s="279" t="s">
        <v>14084</v>
      </c>
      <c r="F291" s="280" t="s">
        <v>14085</v>
      </c>
      <c r="G291" s="281" t="s">
        <v>2268</v>
      </c>
      <c r="H291" s="282">
        <v>18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2254</v>
      </c>
      <c r="AT291" s="227" t="s">
        <v>319</v>
      </c>
      <c r="AU291" s="227" t="s">
        <v>78</v>
      </c>
      <c r="AY291" s="20" t="s">
        <v>205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657</v>
      </c>
      <c r="BM291" s="227" t="s">
        <v>2678</v>
      </c>
    </row>
    <row r="292" s="2" customFormat="1">
      <c r="A292" s="41"/>
      <c r="B292" s="42"/>
      <c r="C292" s="43"/>
      <c r="D292" s="236" t="s">
        <v>1145</v>
      </c>
      <c r="E292" s="43"/>
      <c r="F292" s="288" t="s">
        <v>14086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1145</v>
      </c>
      <c r="AU292" s="20" t="s">
        <v>78</v>
      </c>
    </row>
    <row r="293" s="2" customFormat="1" ht="24.15" customHeight="1">
      <c r="A293" s="41"/>
      <c r="B293" s="42"/>
      <c r="C293" s="278" t="s">
        <v>1519</v>
      </c>
      <c r="D293" s="278" t="s">
        <v>319</v>
      </c>
      <c r="E293" s="279" t="s">
        <v>14087</v>
      </c>
      <c r="F293" s="280" t="s">
        <v>14088</v>
      </c>
      <c r="G293" s="281" t="s">
        <v>448</v>
      </c>
      <c r="H293" s="282">
        <v>2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2254</v>
      </c>
      <c r="AT293" s="227" t="s">
        <v>319</v>
      </c>
      <c r="AU293" s="227" t="s">
        <v>78</v>
      </c>
      <c r="AY293" s="20" t="s">
        <v>205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657</v>
      </c>
      <c r="BM293" s="227" t="s">
        <v>2692</v>
      </c>
    </row>
    <row r="294" s="2" customFormat="1">
      <c r="A294" s="41"/>
      <c r="B294" s="42"/>
      <c r="C294" s="43"/>
      <c r="D294" s="236" t="s">
        <v>1145</v>
      </c>
      <c r="E294" s="43"/>
      <c r="F294" s="288" t="s">
        <v>14089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1145</v>
      </c>
      <c r="AU294" s="20" t="s">
        <v>78</v>
      </c>
    </row>
    <row r="295" s="2" customFormat="1" ht="24.15" customHeight="1">
      <c r="A295" s="41"/>
      <c r="B295" s="42"/>
      <c r="C295" s="278" t="s">
        <v>1575</v>
      </c>
      <c r="D295" s="278" t="s">
        <v>319</v>
      </c>
      <c r="E295" s="279" t="s">
        <v>14090</v>
      </c>
      <c r="F295" s="280" t="s">
        <v>14091</v>
      </c>
      <c r="G295" s="281" t="s">
        <v>448</v>
      </c>
      <c r="H295" s="282">
        <v>2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2254</v>
      </c>
      <c r="AT295" s="227" t="s">
        <v>319</v>
      </c>
      <c r="AU295" s="227" t="s">
        <v>78</v>
      </c>
      <c r="AY295" s="20" t="s">
        <v>205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657</v>
      </c>
      <c r="BM295" s="227" t="s">
        <v>2706</v>
      </c>
    </row>
    <row r="296" s="2" customFormat="1">
      <c r="A296" s="41"/>
      <c r="B296" s="42"/>
      <c r="C296" s="43"/>
      <c r="D296" s="236" t="s">
        <v>1145</v>
      </c>
      <c r="E296" s="43"/>
      <c r="F296" s="288" t="s">
        <v>14092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1145</v>
      </c>
      <c r="AU296" s="20" t="s">
        <v>78</v>
      </c>
    </row>
    <row r="297" s="2" customFormat="1" ht="24.15" customHeight="1">
      <c r="A297" s="41"/>
      <c r="B297" s="42"/>
      <c r="C297" s="278" t="s">
        <v>1618</v>
      </c>
      <c r="D297" s="278" t="s">
        <v>319</v>
      </c>
      <c r="E297" s="279" t="s">
        <v>14093</v>
      </c>
      <c r="F297" s="280" t="s">
        <v>14094</v>
      </c>
      <c r="G297" s="281" t="s">
        <v>448</v>
      </c>
      <c r="H297" s="282">
        <v>4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2254</v>
      </c>
      <c r="AT297" s="227" t="s">
        <v>319</v>
      </c>
      <c r="AU297" s="227" t="s">
        <v>78</v>
      </c>
      <c r="AY297" s="20" t="s">
        <v>205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657</v>
      </c>
      <c r="BM297" s="227" t="s">
        <v>2719</v>
      </c>
    </row>
    <row r="298" s="2" customFormat="1">
      <c r="A298" s="41"/>
      <c r="B298" s="42"/>
      <c r="C298" s="43"/>
      <c r="D298" s="236" t="s">
        <v>1145</v>
      </c>
      <c r="E298" s="43"/>
      <c r="F298" s="288" t="s">
        <v>14095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1145</v>
      </c>
      <c r="AU298" s="20" t="s">
        <v>78</v>
      </c>
    </row>
    <row r="299" s="2" customFormat="1" ht="24.15" customHeight="1">
      <c r="A299" s="41"/>
      <c r="B299" s="42"/>
      <c r="C299" s="278" t="s">
        <v>1631</v>
      </c>
      <c r="D299" s="278" t="s">
        <v>319</v>
      </c>
      <c r="E299" s="279" t="s">
        <v>14096</v>
      </c>
      <c r="F299" s="280" t="s">
        <v>14097</v>
      </c>
      <c r="G299" s="281" t="s">
        <v>8235</v>
      </c>
      <c r="H299" s="282">
        <v>2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2254</v>
      </c>
      <c r="AT299" s="227" t="s">
        <v>319</v>
      </c>
      <c r="AU299" s="227" t="s">
        <v>78</v>
      </c>
      <c r="AY299" s="20" t="s">
        <v>205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657</v>
      </c>
      <c r="BM299" s="227" t="s">
        <v>2733</v>
      </c>
    </row>
    <row r="300" s="2" customFormat="1">
      <c r="A300" s="41"/>
      <c r="B300" s="42"/>
      <c r="C300" s="43"/>
      <c r="D300" s="236" t="s">
        <v>1145</v>
      </c>
      <c r="E300" s="43"/>
      <c r="F300" s="288" t="s">
        <v>14098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1145</v>
      </c>
      <c r="AU300" s="20" t="s">
        <v>78</v>
      </c>
    </row>
    <row r="301" s="2" customFormat="1" ht="24.15" customHeight="1">
      <c r="A301" s="41"/>
      <c r="B301" s="42"/>
      <c r="C301" s="278" t="s">
        <v>1637</v>
      </c>
      <c r="D301" s="278" t="s">
        <v>319</v>
      </c>
      <c r="E301" s="279" t="s">
        <v>14099</v>
      </c>
      <c r="F301" s="280" t="s">
        <v>14100</v>
      </c>
      <c r="G301" s="281" t="s">
        <v>448</v>
      </c>
      <c r="H301" s="282">
        <v>2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2254</v>
      </c>
      <c r="AT301" s="227" t="s">
        <v>319</v>
      </c>
      <c r="AU301" s="227" t="s">
        <v>78</v>
      </c>
      <c r="AY301" s="20" t="s">
        <v>205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657</v>
      </c>
      <c r="BM301" s="227" t="s">
        <v>2751</v>
      </c>
    </row>
    <row r="302" s="2" customFormat="1">
      <c r="A302" s="41"/>
      <c r="B302" s="42"/>
      <c r="C302" s="43"/>
      <c r="D302" s="236" t="s">
        <v>1145</v>
      </c>
      <c r="E302" s="43"/>
      <c r="F302" s="288" t="s">
        <v>14101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1145</v>
      </c>
      <c r="AU302" s="20" t="s">
        <v>78</v>
      </c>
    </row>
    <row r="303" s="2" customFormat="1" ht="24.15" customHeight="1">
      <c r="A303" s="41"/>
      <c r="B303" s="42"/>
      <c r="C303" s="278" t="s">
        <v>1649</v>
      </c>
      <c r="D303" s="278" t="s">
        <v>319</v>
      </c>
      <c r="E303" s="279" t="s">
        <v>14102</v>
      </c>
      <c r="F303" s="280" t="s">
        <v>14103</v>
      </c>
      <c r="G303" s="281" t="s">
        <v>327</v>
      </c>
      <c r="H303" s="282">
        <v>30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2254</v>
      </c>
      <c r="AT303" s="227" t="s">
        <v>319</v>
      </c>
      <c r="AU303" s="227" t="s">
        <v>78</v>
      </c>
      <c r="AY303" s="20" t="s">
        <v>205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657</v>
      </c>
      <c r="BM303" s="227" t="s">
        <v>2773</v>
      </c>
    </row>
    <row r="304" s="2" customFormat="1">
      <c r="A304" s="41"/>
      <c r="B304" s="42"/>
      <c r="C304" s="43"/>
      <c r="D304" s="236" t="s">
        <v>1145</v>
      </c>
      <c r="E304" s="43"/>
      <c r="F304" s="288" t="s">
        <v>14104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1145</v>
      </c>
      <c r="AU304" s="20" t="s">
        <v>78</v>
      </c>
    </row>
    <row r="305" s="2" customFormat="1" ht="24.15" customHeight="1">
      <c r="A305" s="41"/>
      <c r="B305" s="42"/>
      <c r="C305" s="278" t="s">
        <v>1655</v>
      </c>
      <c r="D305" s="278" t="s">
        <v>319</v>
      </c>
      <c r="E305" s="279" t="s">
        <v>14105</v>
      </c>
      <c r="F305" s="280" t="s">
        <v>14106</v>
      </c>
      <c r="G305" s="281" t="s">
        <v>327</v>
      </c>
      <c r="H305" s="282">
        <v>48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2254</v>
      </c>
      <c r="AT305" s="227" t="s">
        <v>319</v>
      </c>
      <c r="AU305" s="227" t="s">
        <v>78</v>
      </c>
      <c r="AY305" s="20" t="s">
        <v>205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657</v>
      </c>
      <c r="BM305" s="227" t="s">
        <v>2786</v>
      </c>
    </row>
    <row r="306" s="2" customFormat="1">
      <c r="A306" s="41"/>
      <c r="B306" s="42"/>
      <c r="C306" s="43"/>
      <c r="D306" s="236" t="s">
        <v>1145</v>
      </c>
      <c r="E306" s="43"/>
      <c r="F306" s="288" t="s">
        <v>14107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1145</v>
      </c>
      <c r="AU306" s="20" t="s">
        <v>78</v>
      </c>
    </row>
    <row r="307" s="2" customFormat="1" ht="24.15" customHeight="1">
      <c r="A307" s="41"/>
      <c r="B307" s="42"/>
      <c r="C307" s="278" t="s">
        <v>1661</v>
      </c>
      <c r="D307" s="278" t="s">
        <v>319</v>
      </c>
      <c r="E307" s="279" t="s">
        <v>14108</v>
      </c>
      <c r="F307" s="280" t="s">
        <v>14109</v>
      </c>
      <c r="G307" s="281" t="s">
        <v>327</v>
      </c>
      <c r="H307" s="282">
        <v>6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2254</v>
      </c>
      <c r="AT307" s="227" t="s">
        <v>319</v>
      </c>
      <c r="AU307" s="227" t="s">
        <v>78</v>
      </c>
      <c r="AY307" s="20" t="s">
        <v>205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657</v>
      </c>
      <c r="BM307" s="227" t="s">
        <v>2798</v>
      </c>
    </row>
    <row r="308" s="2" customFormat="1">
      <c r="A308" s="41"/>
      <c r="B308" s="42"/>
      <c r="C308" s="43"/>
      <c r="D308" s="236" t="s">
        <v>1145</v>
      </c>
      <c r="E308" s="43"/>
      <c r="F308" s="288" t="s">
        <v>14110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1145</v>
      </c>
      <c r="AU308" s="20" t="s">
        <v>78</v>
      </c>
    </row>
    <row r="309" s="2" customFormat="1" ht="16.5" customHeight="1">
      <c r="A309" s="41"/>
      <c r="B309" s="42"/>
      <c r="C309" s="278" t="s">
        <v>1668</v>
      </c>
      <c r="D309" s="278" t="s">
        <v>319</v>
      </c>
      <c r="E309" s="279" t="s">
        <v>14111</v>
      </c>
      <c r="F309" s="280" t="s">
        <v>14112</v>
      </c>
      <c r="G309" s="281" t="s">
        <v>448</v>
      </c>
      <c r="H309" s="282">
        <v>2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2254</v>
      </c>
      <c r="AT309" s="227" t="s">
        <v>319</v>
      </c>
      <c r="AU309" s="227" t="s">
        <v>78</v>
      </c>
      <c r="AY309" s="20" t="s">
        <v>205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657</v>
      </c>
      <c r="BM309" s="227" t="s">
        <v>2809</v>
      </c>
    </row>
    <row r="310" s="2" customFormat="1" ht="16.5" customHeight="1">
      <c r="A310" s="41"/>
      <c r="B310" s="42"/>
      <c r="C310" s="278" t="s">
        <v>1682</v>
      </c>
      <c r="D310" s="278" t="s">
        <v>319</v>
      </c>
      <c r="E310" s="279" t="s">
        <v>14113</v>
      </c>
      <c r="F310" s="280" t="s">
        <v>14114</v>
      </c>
      <c r="G310" s="281" t="s">
        <v>448</v>
      </c>
      <c r="H310" s="282">
        <v>2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2254</v>
      </c>
      <c r="AT310" s="227" t="s">
        <v>319</v>
      </c>
      <c r="AU310" s="227" t="s">
        <v>78</v>
      </c>
      <c r="AY310" s="20" t="s">
        <v>205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657</v>
      </c>
      <c r="BM310" s="227" t="s">
        <v>2822</v>
      </c>
    </row>
    <row r="311" s="2" customFormat="1" ht="16.5" customHeight="1">
      <c r="A311" s="41"/>
      <c r="B311" s="42"/>
      <c r="C311" s="278" t="s">
        <v>1688</v>
      </c>
      <c r="D311" s="278" t="s">
        <v>319</v>
      </c>
      <c r="E311" s="279" t="s">
        <v>14115</v>
      </c>
      <c r="F311" s="280" t="s">
        <v>14116</v>
      </c>
      <c r="G311" s="281" t="s">
        <v>448</v>
      </c>
      <c r="H311" s="282">
        <v>4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2254</v>
      </c>
      <c r="AT311" s="227" t="s">
        <v>319</v>
      </c>
      <c r="AU311" s="227" t="s">
        <v>78</v>
      </c>
      <c r="AY311" s="20" t="s">
        <v>205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657</v>
      </c>
      <c r="BM311" s="227" t="s">
        <v>2834</v>
      </c>
    </row>
    <row r="312" s="2" customFormat="1" ht="16.5" customHeight="1">
      <c r="A312" s="41"/>
      <c r="B312" s="42"/>
      <c r="C312" s="278" t="s">
        <v>1694</v>
      </c>
      <c r="D312" s="278" t="s">
        <v>319</v>
      </c>
      <c r="E312" s="279" t="s">
        <v>14117</v>
      </c>
      <c r="F312" s="280" t="s">
        <v>14118</v>
      </c>
      <c r="G312" s="281" t="s">
        <v>448</v>
      </c>
      <c r="H312" s="282">
        <v>18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2254</v>
      </c>
      <c r="AT312" s="227" t="s">
        <v>319</v>
      </c>
      <c r="AU312" s="227" t="s">
        <v>78</v>
      </c>
      <c r="AY312" s="20" t="s">
        <v>205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657</v>
      </c>
      <c r="BM312" s="227" t="s">
        <v>2847</v>
      </c>
    </row>
    <row r="313" s="2" customFormat="1" ht="24.15" customHeight="1">
      <c r="A313" s="41"/>
      <c r="B313" s="42"/>
      <c r="C313" s="278" t="s">
        <v>1700</v>
      </c>
      <c r="D313" s="278" t="s">
        <v>319</v>
      </c>
      <c r="E313" s="279" t="s">
        <v>14119</v>
      </c>
      <c r="F313" s="280" t="s">
        <v>14120</v>
      </c>
      <c r="G313" s="281" t="s">
        <v>448</v>
      </c>
      <c r="H313" s="282">
        <v>2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2254</v>
      </c>
      <c r="AT313" s="227" t="s">
        <v>319</v>
      </c>
      <c r="AU313" s="227" t="s">
        <v>78</v>
      </c>
      <c r="AY313" s="20" t="s">
        <v>205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657</v>
      </c>
      <c r="BM313" s="227" t="s">
        <v>2859</v>
      </c>
    </row>
    <row r="314" s="2" customFormat="1" ht="24.15" customHeight="1">
      <c r="A314" s="41"/>
      <c r="B314" s="42"/>
      <c r="C314" s="278" t="s">
        <v>1706</v>
      </c>
      <c r="D314" s="278" t="s">
        <v>319</v>
      </c>
      <c r="E314" s="279" t="s">
        <v>14121</v>
      </c>
      <c r="F314" s="280" t="s">
        <v>14122</v>
      </c>
      <c r="G314" s="281" t="s">
        <v>448</v>
      </c>
      <c r="H314" s="282">
        <v>2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2254</v>
      </c>
      <c r="AT314" s="227" t="s">
        <v>319</v>
      </c>
      <c r="AU314" s="227" t="s">
        <v>78</v>
      </c>
      <c r="AY314" s="20" t="s">
        <v>205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657</v>
      </c>
      <c r="BM314" s="227" t="s">
        <v>2877</v>
      </c>
    </row>
    <row r="315" s="2" customFormat="1" ht="16.5" customHeight="1">
      <c r="A315" s="41"/>
      <c r="B315" s="42"/>
      <c r="C315" s="278" t="s">
        <v>1713</v>
      </c>
      <c r="D315" s="278" t="s">
        <v>319</v>
      </c>
      <c r="E315" s="279" t="s">
        <v>14123</v>
      </c>
      <c r="F315" s="280" t="s">
        <v>14124</v>
      </c>
      <c r="G315" s="281" t="s">
        <v>448</v>
      </c>
      <c r="H315" s="282">
        <v>2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2254</v>
      </c>
      <c r="AT315" s="227" t="s">
        <v>319</v>
      </c>
      <c r="AU315" s="227" t="s">
        <v>78</v>
      </c>
      <c r="AY315" s="20" t="s">
        <v>205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657</v>
      </c>
      <c r="BM315" s="227" t="s">
        <v>2889</v>
      </c>
    </row>
    <row r="316" s="2" customFormat="1" ht="16.5" customHeight="1">
      <c r="A316" s="41"/>
      <c r="B316" s="42"/>
      <c r="C316" s="278" t="s">
        <v>1719</v>
      </c>
      <c r="D316" s="278" t="s">
        <v>319</v>
      </c>
      <c r="E316" s="279" t="s">
        <v>14125</v>
      </c>
      <c r="F316" s="280" t="s">
        <v>14126</v>
      </c>
      <c r="G316" s="281" t="s">
        <v>448</v>
      </c>
      <c r="H316" s="282">
        <v>2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2254</v>
      </c>
      <c r="AT316" s="227" t="s">
        <v>319</v>
      </c>
      <c r="AU316" s="227" t="s">
        <v>78</v>
      </c>
      <c r="AY316" s="20" t="s">
        <v>205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657</v>
      </c>
      <c r="BM316" s="227" t="s">
        <v>2903</v>
      </c>
    </row>
    <row r="317" s="2" customFormat="1" ht="16.5" customHeight="1">
      <c r="A317" s="41"/>
      <c r="B317" s="42"/>
      <c r="C317" s="278" t="s">
        <v>1745</v>
      </c>
      <c r="D317" s="278" t="s">
        <v>319</v>
      </c>
      <c r="E317" s="279" t="s">
        <v>14127</v>
      </c>
      <c r="F317" s="280" t="s">
        <v>14128</v>
      </c>
      <c r="G317" s="281" t="s">
        <v>14075</v>
      </c>
      <c r="H317" s="282">
        <v>1.54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2254</v>
      </c>
      <c r="AT317" s="227" t="s">
        <v>319</v>
      </c>
      <c r="AU317" s="227" t="s">
        <v>78</v>
      </c>
      <c r="AY317" s="20" t="s">
        <v>205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657</v>
      </c>
      <c r="BM317" s="227" t="s">
        <v>2915</v>
      </c>
    </row>
    <row r="318" s="2" customFormat="1">
      <c r="A318" s="41"/>
      <c r="B318" s="42"/>
      <c r="C318" s="43"/>
      <c r="D318" s="236" t="s">
        <v>1145</v>
      </c>
      <c r="E318" s="43"/>
      <c r="F318" s="288" t="s">
        <v>14129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1145</v>
      </c>
      <c r="AU318" s="20" t="s">
        <v>78</v>
      </c>
    </row>
    <row r="319" s="2" customFormat="1" ht="16.5" customHeight="1">
      <c r="A319" s="41"/>
      <c r="B319" s="42"/>
      <c r="C319" s="278" t="s">
        <v>1751</v>
      </c>
      <c r="D319" s="278" t="s">
        <v>319</v>
      </c>
      <c r="E319" s="279" t="s">
        <v>14130</v>
      </c>
      <c r="F319" s="280" t="s">
        <v>14131</v>
      </c>
      <c r="G319" s="281" t="s">
        <v>448</v>
      </c>
      <c r="H319" s="282">
        <v>2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2254</v>
      </c>
      <c r="AT319" s="227" t="s">
        <v>319</v>
      </c>
      <c r="AU319" s="227" t="s">
        <v>78</v>
      </c>
      <c r="AY319" s="20" t="s">
        <v>205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657</v>
      </c>
      <c r="BM319" s="227" t="s">
        <v>2937</v>
      </c>
    </row>
    <row r="320" s="2" customFormat="1" ht="16.5" customHeight="1">
      <c r="A320" s="41"/>
      <c r="B320" s="42"/>
      <c r="C320" s="278" t="s">
        <v>1757</v>
      </c>
      <c r="D320" s="278" t="s">
        <v>319</v>
      </c>
      <c r="E320" s="279" t="s">
        <v>14132</v>
      </c>
      <c r="F320" s="280" t="s">
        <v>14133</v>
      </c>
      <c r="G320" s="281" t="s">
        <v>448</v>
      </c>
      <c r="H320" s="282">
        <v>18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2254</v>
      </c>
      <c r="AT320" s="227" t="s">
        <v>319</v>
      </c>
      <c r="AU320" s="227" t="s">
        <v>78</v>
      </c>
      <c r="AY320" s="20" t="s">
        <v>205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657</v>
      </c>
      <c r="BM320" s="227" t="s">
        <v>2956</v>
      </c>
    </row>
    <row r="321" s="2" customFormat="1" ht="24.15" customHeight="1">
      <c r="A321" s="41"/>
      <c r="B321" s="42"/>
      <c r="C321" s="278" t="s">
        <v>1766</v>
      </c>
      <c r="D321" s="278" t="s">
        <v>319</v>
      </c>
      <c r="E321" s="279" t="s">
        <v>14134</v>
      </c>
      <c r="F321" s="280" t="s">
        <v>14135</v>
      </c>
      <c r="G321" s="281" t="s">
        <v>2268</v>
      </c>
      <c r="H321" s="282">
        <v>2</v>
      </c>
      <c r="I321" s="283"/>
      <c r="J321" s="284">
        <f>ROUND(I321*H321,2)</f>
        <v>0</v>
      </c>
      <c r="K321" s="280" t="s">
        <v>19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2254</v>
      </c>
      <c r="AT321" s="227" t="s">
        <v>319</v>
      </c>
      <c r="AU321" s="227" t="s">
        <v>78</v>
      </c>
      <c r="AY321" s="20" t="s">
        <v>205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657</v>
      </c>
      <c r="BM321" s="227" t="s">
        <v>2968</v>
      </c>
    </row>
    <row r="322" s="2" customFormat="1">
      <c r="A322" s="41"/>
      <c r="B322" s="42"/>
      <c r="C322" s="43"/>
      <c r="D322" s="236" t="s">
        <v>1145</v>
      </c>
      <c r="E322" s="43"/>
      <c r="F322" s="288" t="s">
        <v>14136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1145</v>
      </c>
      <c r="AU322" s="20" t="s">
        <v>78</v>
      </c>
    </row>
    <row r="323" s="2" customFormat="1" ht="24.15" customHeight="1">
      <c r="A323" s="41"/>
      <c r="B323" s="42"/>
      <c r="C323" s="278" t="s">
        <v>1772</v>
      </c>
      <c r="D323" s="278" t="s">
        <v>319</v>
      </c>
      <c r="E323" s="279" t="s">
        <v>14137</v>
      </c>
      <c r="F323" s="280" t="s">
        <v>14138</v>
      </c>
      <c r="G323" s="281" t="s">
        <v>2268</v>
      </c>
      <c r="H323" s="282">
        <v>2</v>
      </c>
      <c r="I323" s="283"/>
      <c r="J323" s="284">
        <f>ROUND(I323*H323,2)</f>
        <v>0</v>
      </c>
      <c r="K323" s="280" t="s">
        <v>19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2254</v>
      </c>
      <c r="AT323" s="227" t="s">
        <v>319</v>
      </c>
      <c r="AU323" s="227" t="s">
        <v>78</v>
      </c>
      <c r="AY323" s="20" t="s">
        <v>205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657</v>
      </c>
      <c r="BM323" s="227" t="s">
        <v>2980</v>
      </c>
    </row>
    <row r="324" s="2" customFormat="1">
      <c r="A324" s="41"/>
      <c r="B324" s="42"/>
      <c r="C324" s="43"/>
      <c r="D324" s="236" t="s">
        <v>1145</v>
      </c>
      <c r="E324" s="43"/>
      <c r="F324" s="288" t="s">
        <v>14139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1145</v>
      </c>
      <c r="AU324" s="20" t="s">
        <v>78</v>
      </c>
    </row>
    <row r="325" s="2" customFormat="1" ht="24.15" customHeight="1">
      <c r="A325" s="41"/>
      <c r="B325" s="42"/>
      <c r="C325" s="216" t="s">
        <v>1779</v>
      </c>
      <c r="D325" s="216" t="s">
        <v>207</v>
      </c>
      <c r="E325" s="217" t="s">
        <v>13846</v>
      </c>
      <c r="F325" s="218" t="s">
        <v>13847</v>
      </c>
      <c r="G325" s="219" t="s">
        <v>13766</v>
      </c>
      <c r="H325" s="301"/>
      <c r="I325" s="221"/>
      <c r="J325" s="222">
        <f>ROUND(I325*H325,2)</f>
        <v>0</v>
      </c>
      <c r="K325" s="218" t="s">
        <v>19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657</v>
      </c>
      <c r="AT325" s="227" t="s">
        <v>207</v>
      </c>
      <c r="AU325" s="227" t="s">
        <v>78</v>
      </c>
      <c r="AY325" s="20" t="s">
        <v>205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657</v>
      </c>
      <c r="BM325" s="227" t="s">
        <v>2997</v>
      </c>
    </row>
    <row r="326" s="12" customFormat="1" ht="25.92" customHeight="1">
      <c r="A326" s="12"/>
      <c r="B326" s="200"/>
      <c r="C326" s="201"/>
      <c r="D326" s="202" t="s">
        <v>70</v>
      </c>
      <c r="E326" s="203" t="s">
        <v>14140</v>
      </c>
      <c r="F326" s="203" t="s">
        <v>14141</v>
      </c>
      <c r="G326" s="201"/>
      <c r="H326" s="201"/>
      <c r="I326" s="204"/>
      <c r="J326" s="205">
        <f>BK326</f>
        <v>0</v>
      </c>
      <c r="K326" s="201"/>
      <c r="L326" s="206"/>
      <c r="M326" s="207"/>
      <c r="N326" s="208"/>
      <c r="O326" s="208"/>
      <c r="P326" s="209">
        <f>SUM(P327:P328)</f>
        <v>0</v>
      </c>
      <c r="Q326" s="208"/>
      <c r="R326" s="209">
        <f>SUM(R327:R328)</f>
        <v>0</v>
      </c>
      <c r="S326" s="208"/>
      <c r="T326" s="210">
        <f>SUM(T327:T328)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1" t="s">
        <v>78</v>
      </c>
      <c r="AT326" s="212" t="s">
        <v>70</v>
      </c>
      <c r="AU326" s="212" t="s">
        <v>71</v>
      </c>
      <c r="AY326" s="211" t="s">
        <v>205</v>
      </c>
      <c r="BK326" s="213">
        <f>SUM(BK327:BK328)</f>
        <v>0</v>
      </c>
    </row>
    <row r="327" s="2" customFormat="1" ht="21.75" customHeight="1">
      <c r="A327" s="41"/>
      <c r="B327" s="42"/>
      <c r="C327" s="216" t="s">
        <v>1787</v>
      </c>
      <c r="D327" s="216" t="s">
        <v>207</v>
      </c>
      <c r="E327" s="217" t="s">
        <v>14142</v>
      </c>
      <c r="F327" s="218" t="s">
        <v>14143</v>
      </c>
      <c r="G327" s="219" t="s">
        <v>448</v>
      </c>
      <c r="H327" s="220">
        <v>1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6747</v>
      </c>
      <c r="AT327" s="227" t="s">
        <v>207</v>
      </c>
      <c r="AU327" s="227" t="s">
        <v>78</v>
      </c>
      <c r="AY327" s="20" t="s">
        <v>205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6747</v>
      </c>
      <c r="BM327" s="227" t="s">
        <v>3010</v>
      </c>
    </row>
    <row r="328" s="2" customFormat="1" ht="16.5" customHeight="1">
      <c r="A328" s="41"/>
      <c r="B328" s="42"/>
      <c r="C328" s="216" t="s">
        <v>1796</v>
      </c>
      <c r="D328" s="216" t="s">
        <v>207</v>
      </c>
      <c r="E328" s="217" t="s">
        <v>14144</v>
      </c>
      <c r="F328" s="218" t="s">
        <v>14145</v>
      </c>
      <c r="G328" s="219" t="s">
        <v>448</v>
      </c>
      <c r="H328" s="220">
        <v>1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6747</v>
      </c>
      <c r="AT328" s="227" t="s">
        <v>207</v>
      </c>
      <c r="AU328" s="227" t="s">
        <v>78</v>
      </c>
      <c r="AY328" s="20" t="s">
        <v>205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6747</v>
      </c>
      <c r="BM328" s="227" t="s">
        <v>3038</v>
      </c>
    </row>
    <row r="329" s="12" customFormat="1" ht="25.92" customHeight="1">
      <c r="A329" s="12"/>
      <c r="B329" s="200"/>
      <c r="C329" s="201"/>
      <c r="D329" s="202" t="s">
        <v>70</v>
      </c>
      <c r="E329" s="203" t="s">
        <v>14146</v>
      </c>
      <c r="F329" s="203" t="s">
        <v>13725</v>
      </c>
      <c r="G329" s="201"/>
      <c r="H329" s="201"/>
      <c r="I329" s="204"/>
      <c r="J329" s="205">
        <f>BK329</f>
        <v>0</v>
      </c>
      <c r="K329" s="201"/>
      <c r="L329" s="206"/>
      <c r="M329" s="207"/>
      <c r="N329" s="208"/>
      <c r="O329" s="208"/>
      <c r="P329" s="209">
        <f>SUM(P330:P351)</f>
        <v>0</v>
      </c>
      <c r="Q329" s="208"/>
      <c r="R329" s="209">
        <f>SUM(R330:R351)</f>
        <v>0</v>
      </c>
      <c r="S329" s="208"/>
      <c r="T329" s="210">
        <f>SUM(T330:T351)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1" t="s">
        <v>78</v>
      </c>
      <c r="AT329" s="212" t="s">
        <v>70</v>
      </c>
      <c r="AU329" s="212" t="s">
        <v>71</v>
      </c>
      <c r="AY329" s="211" t="s">
        <v>205</v>
      </c>
      <c r="BK329" s="213">
        <f>SUM(BK330:BK351)</f>
        <v>0</v>
      </c>
    </row>
    <row r="330" s="2" customFormat="1" ht="16.5" customHeight="1">
      <c r="A330" s="41"/>
      <c r="B330" s="42"/>
      <c r="C330" s="216" t="s">
        <v>1803</v>
      </c>
      <c r="D330" s="216" t="s">
        <v>207</v>
      </c>
      <c r="E330" s="217" t="s">
        <v>14147</v>
      </c>
      <c r="F330" s="218" t="s">
        <v>14148</v>
      </c>
      <c r="G330" s="219" t="s">
        <v>448</v>
      </c>
      <c r="H330" s="220">
        <v>7</v>
      </c>
      <c r="I330" s="221"/>
      <c r="J330" s="222">
        <f>ROUND(I330*H330,2)</f>
        <v>0</v>
      </c>
      <c r="K330" s="218" t="s">
        <v>19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6747</v>
      </c>
      <c r="AT330" s="227" t="s">
        <v>207</v>
      </c>
      <c r="AU330" s="227" t="s">
        <v>78</v>
      </c>
      <c r="AY330" s="20" t="s">
        <v>205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6747</v>
      </c>
      <c r="BM330" s="227" t="s">
        <v>3055</v>
      </c>
    </row>
    <row r="331" s="2" customFormat="1" ht="21.75" customHeight="1">
      <c r="A331" s="41"/>
      <c r="B331" s="42"/>
      <c r="C331" s="216" t="s">
        <v>1810</v>
      </c>
      <c r="D331" s="216" t="s">
        <v>207</v>
      </c>
      <c r="E331" s="217" t="s">
        <v>14149</v>
      </c>
      <c r="F331" s="218" t="s">
        <v>14150</v>
      </c>
      <c r="G331" s="219" t="s">
        <v>448</v>
      </c>
      <c r="H331" s="220">
        <v>2</v>
      </c>
      <c r="I331" s="221"/>
      <c r="J331" s="222">
        <f>ROUND(I331*H331,2)</f>
        <v>0</v>
      </c>
      <c r="K331" s="218" t="s">
        <v>19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6747</v>
      </c>
      <c r="AT331" s="227" t="s">
        <v>207</v>
      </c>
      <c r="AU331" s="227" t="s">
        <v>78</v>
      </c>
      <c r="AY331" s="20" t="s">
        <v>205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6747</v>
      </c>
      <c r="BM331" s="227" t="s">
        <v>3077</v>
      </c>
    </row>
    <row r="332" s="2" customFormat="1" ht="24.15" customHeight="1">
      <c r="A332" s="41"/>
      <c r="B332" s="42"/>
      <c r="C332" s="216" t="s">
        <v>1816</v>
      </c>
      <c r="D332" s="216" t="s">
        <v>207</v>
      </c>
      <c r="E332" s="217" t="s">
        <v>14151</v>
      </c>
      <c r="F332" s="218" t="s">
        <v>14152</v>
      </c>
      <c r="G332" s="219" t="s">
        <v>2268</v>
      </c>
      <c r="H332" s="220">
        <v>1</v>
      </c>
      <c r="I332" s="221"/>
      <c r="J332" s="222">
        <f>ROUND(I332*H332,2)</f>
        <v>0</v>
      </c>
      <c r="K332" s="218" t="s">
        <v>19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6747</v>
      </c>
      <c r="AT332" s="227" t="s">
        <v>207</v>
      </c>
      <c r="AU332" s="227" t="s">
        <v>78</v>
      </c>
      <c r="AY332" s="20" t="s">
        <v>205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6747</v>
      </c>
      <c r="BM332" s="227" t="s">
        <v>3099</v>
      </c>
    </row>
    <row r="333" s="2" customFormat="1" ht="16.5" customHeight="1">
      <c r="A333" s="41"/>
      <c r="B333" s="42"/>
      <c r="C333" s="216" t="s">
        <v>1822</v>
      </c>
      <c r="D333" s="216" t="s">
        <v>207</v>
      </c>
      <c r="E333" s="217" t="s">
        <v>14153</v>
      </c>
      <c r="F333" s="218" t="s">
        <v>14154</v>
      </c>
      <c r="G333" s="219" t="s">
        <v>448</v>
      </c>
      <c r="H333" s="220">
        <v>1</v>
      </c>
      <c r="I333" s="221"/>
      <c r="J333" s="222">
        <f>ROUND(I333*H333,2)</f>
        <v>0</v>
      </c>
      <c r="K333" s="218" t="s">
        <v>19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6747</v>
      </c>
      <c r="AT333" s="227" t="s">
        <v>207</v>
      </c>
      <c r="AU333" s="227" t="s">
        <v>78</v>
      </c>
      <c r="AY333" s="20" t="s">
        <v>205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6747</v>
      </c>
      <c r="BM333" s="227" t="s">
        <v>3122</v>
      </c>
    </row>
    <row r="334" s="2" customFormat="1" ht="16.5" customHeight="1">
      <c r="A334" s="41"/>
      <c r="B334" s="42"/>
      <c r="C334" s="216" t="s">
        <v>1832</v>
      </c>
      <c r="D334" s="216" t="s">
        <v>207</v>
      </c>
      <c r="E334" s="217" t="s">
        <v>14155</v>
      </c>
      <c r="F334" s="218" t="s">
        <v>14156</v>
      </c>
      <c r="G334" s="219" t="s">
        <v>2268</v>
      </c>
      <c r="H334" s="220">
        <v>1</v>
      </c>
      <c r="I334" s="221"/>
      <c r="J334" s="222">
        <f>ROUND(I334*H334,2)</f>
        <v>0</v>
      </c>
      <c r="K334" s="218" t="s">
        <v>19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6747</v>
      </c>
      <c r="AT334" s="227" t="s">
        <v>207</v>
      </c>
      <c r="AU334" s="227" t="s">
        <v>78</v>
      </c>
      <c r="AY334" s="20" t="s">
        <v>205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6747</v>
      </c>
      <c r="BM334" s="227" t="s">
        <v>3134</v>
      </c>
    </row>
    <row r="335" s="2" customFormat="1" ht="16.5" customHeight="1">
      <c r="A335" s="41"/>
      <c r="B335" s="42"/>
      <c r="C335" s="216" t="s">
        <v>1838</v>
      </c>
      <c r="D335" s="216" t="s">
        <v>207</v>
      </c>
      <c r="E335" s="217" t="s">
        <v>14157</v>
      </c>
      <c r="F335" s="218" t="s">
        <v>14158</v>
      </c>
      <c r="G335" s="219" t="s">
        <v>2268</v>
      </c>
      <c r="H335" s="220">
        <v>1</v>
      </c>
      <c r="I335" s="221"/>
      <c r="J335" s="222">
        <f>ROUND(I335*H335,2)</f>
        <v>0</v>
      </c>
      <c r="K335" s="218" t="s">
        <v>19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6747</v>
      </c>
      <c r="AT335" s="227" t="s">
        <v>207</v>
      </c>
      <c r="AU335" s="227" t="s">
        <v>78</v>
      </c>
      <c r="AY335" s="20" t="s">
        <v>205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6747</v>
      </c>
      <c r="BM335" s="227" t="s">
        <v>3149</v>
      </c>
    </row>
    <row r="336" s="2" customFormat="1" ht="16.5" customHeight="1">
      <c r="A336" s="41"/>
      <c r="B336" s="42"/>
      <c r="C336" s="216" t="s">
        <v>1843</v>
      </c>
      <c r="D336" s="216" t="s">
        <v>207</v>
      </c>
      <c r="E336" s="217" t="s">
        <v>14159</v>
      </c>
      <c r="F336" s="218" t="s">
        <v>14160</v>
      </c>
      <c r="G336" s="219" t="s">
        <v>2268</v>
      </c>
      <c r="H336" s="220">
        <v>1</v>
      </c>
      <c r="I336" s="221"/>
      <c r="J336" s="222">
        <f>ROUND(I336*H336,2)</f>
        <v>0</v>
      </c>
      <c r="K336" s="218" t="s">
        <v>19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6747</v>
      </c>
      <c r="AT336" s="227" t="s">
        <v>207</v>
      </c>
      <c r="AU336" s="227" t="s">
        <v>78</v>
      </c>
      <c r="AY336" s="20" t="s">
        <v>205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6747</v>
      </c>
      <c r="BM336" s="227" t="s">
        <v>3161</v>
      </c>
    </row>
    <row r="337" s="2" customFormat="1" ht="24.15" customHeight="1">
      <c r="A337" s="41"/>
      <c r="B337" s="42"/>
      <c r="C337" s="216" t="s">
        <v>1849</v>
      </c>
      <c r="D337" s="216" t="s">
        <v>207</v>
      </c>
      <c r="E337" s="217" t="s">
        <v>14161</v>
      </c>
      <c r="F337" s="218" t="s">
        <v>14162</v>
      </c>
      <c r="G337" s="219" t="s">
        <v>2268</v>
      </c>
      <c r="H337" s="220">
        <v>1</v>
      </c>
      <c r="I337" s="221"/>
      <c r="J337" s="222">
        <f>ROUND(I337*H337,2)</f>
        <v>0</v>
      </c>
      <c r="K337" s="218" t="s">
        <v>19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6747</v>
      </c>
      <c r="AT337" s="227" t="s">
        <v>207</v>
      </c>
      <c r="AU337" s="227" t="s">
        <v>78</v>
      </c>
      <c r="AY337" s="20" t="s">
        <v>205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6747</v>
      </c>
      <c r="BM337" s="227" t="s">
        <v>3174</v>
      </c>
    </row>
    <row r="338" s="2" customFormat="1" ht="24.15" customHeight="1">
      <c r="A338" s="41"/>
      <c r="B338" s="42"/>
      <c r="C338" s="216" t="s">
        <v>1857</v>
      </c>
      <c r="D338" s="216" t="s">
        <v>207</v>
      </c>
      <c r="E338" s="217" t="s">
        <v>14163</v>
      </c>
      <c r="F338" s="218" t="s">
        <v>14164</v>
      </c>
      <c r="G338" s="219" t="s">
        <v>2268</v>
      </c>
      <c r="H338" s="220">
        <v>1</v>
      </c>
      <c r="I338" s="221"/>
      <c r="J338" s="222">
        <f>ROUND(I338*H338,2)</f>
        <v>0</v>
      </c>
      <c r="K338" s="218" t="s">
        <v>19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6747</v>
      </c>
      <c r="AT338" s="227" t="s">
        <v>207</v>
      </c>
      <c r="AU338" s="227" t="s">
        <v>78</v>
      </c>
      <c r="AY338" s="20" t="s">
        <v>205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6747</v>
      </c>
      <c r="BM338" s="227" t="s">
        <v>3186</v>
      </c>
    </row>
    <row r="339" s="2" customFormat="1" ht="16.5" customHeight="1">
      <c r="A339" s="41"/>
      <c r="B339" s="42"/>
      <c r="C339" s="216" t="s">
        <v>1862</v>
      </c>
      <c r="D339" s="216" t="s">
        <v>207</v>
      </c>
      <c r="E339" s="217" t="s">
        <v>14165</v>
      </c>
      <c r="F339" s="218" t="s">
        <v>14166</v>
      </c>
      <c r="G339" s="219" t="s">
        <v>448</v>
      </c>
      <c r="H339" s="220">
        <v>1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6747</v>
      </c>
      <c r="AT339" s="227" t="s">
        <v>207</v>
      </c>
      <c r="AU339" s="227" t="s">
        <v>78</v>
      </c>
      <c r="AY339" s="20" t="s">
        <v>205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6747</v>
      </c>
      <c r="BM339" s="227" t="s">
        <v>3201</v>
      </c>
    </row>
    <row r="340" s="2" customFormat="1" ht="24.15" customHeight="1">
      <c r="A340" s="41"/>
      <c r="B340" s="42"/>
      <c r="C340" s="216" t="s">
        <v>1873</v>
      </c>
      <c r="D340" s="216" t="s">
        <v>207</v>
      </c>
      <c r="E340" s="217" t="s">
        <v>14167</v>
      </c>
      <c r="F340" s="218" t="s">
        <v>14168</v>
      </c>
      <c r="G340" s="219" t="s">
        <v>13990</v>
      </c>
      <c r="H340" s="220">
        <v>1</v>
      </c>
      <c r="I340" s="221"/>
      <c r="J340" s="222">
        <f>ROUND(I340*H340,2)</f>
        <v>0</v>
      </c>
      <c r="K340" s="218" t="s">
        <v>19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6747</v>
      </c>
      <c r="AT340" s="227" t="s">
        <v>207</v>
      </c>
      <c r="AU340" s="227" t="s">
        <v>78</v>
      </c>
      <c r="AY340" s="20" t="s">
        <v>205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6747</v>
      </c>
      <c r="BM340" s="227" t="s">
        <v>3213</v>
      </c>
    </row>
    <row r="341" s="2" customFormat="1" ht="24.15" customHeight="1">
      <c r="A341" s="41"/>
      <c r="B341" s="42"/>
      <c r="C341" s="216" t="s">
        <v>1882</v>
      </c>
      <c r="D341" s="216" t="s">
        <v>207</v>
      </c>
      <c r="E341" s="217" t="s">
        <v>14169</v>
      </c>
      <c r="F341" s="218" t="s">
        <v>14170</v>
      </c>
      <c r="G341" s="219" t="s">
        <v>13990</v>
      </c>
      <c r="H341" s="220">
        <v>1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6747</v>
      </c>
      <c r="AT341" s="227" t="s">
        <v>207</v>
      </c>
      <c r="AU341" s="227" t="s">
        <v>78</v>
      </c>
      <c r="AY341" s="20" t="s">
        <v>205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6747</v>
      </c>
      <c r="BM341" s="227" t="s">
        <v>3225</v>
      </c>
    </row>
    <row r="342" s="2" customFormat="1" ht="24.15" customHeight="1">
      <c r="A342" s="41"/>
      <c r="B342" s="42"/>
      <c r="C342" s="216" t="s">
        <v>1888</v>
      </c>
      <c r="D342" s="216" t="s">
        <v>207</v>
      </c>
      <c r="E342" s="217" t="s">
        <v>14171</v>
      </c>
      <c r="F342" s="218" t="s">
        <v>13680</v>
      </c>
      <c r="G342" s="219" t="s">
        <v>13990</v>
      </c>
      <c r="H342" s="220">
        <v>1</v>
      </c>
      <c r="I342" s="221"/>
      <c r="J342" s="222">
        <f>ROUND(I342*H342,2)</f>
        <v>0</v>
      </c>
      <c r="K342" s="218" t="s">
        <v>19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6747</v>
      </c>
      <c r="AT342" s="227" t="s">
        <v>207</v>
      </c>
      <c r="AU342" s="227" t="s">
        <v>78</v>
      </c>
      <c r="AY342" s="20" t="s">
        <v>205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6747</v>
      </c>
      <c r="BM342" s="227" t="s">
        <v>3235</v>
      </c>
    </row>
    <row r="343" s="2" customFormat="1">
      <c r="A343" s="41"/>
      <c r="B343" s="42"/>
      <c r="C343" s="43"/>
      <c r="D343" s="236" t="s">
        <v>1145</v>
      </c>
      <c r="E343" s="43"/>
      <c r="F343" s="288" t="s">
        <v>14172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1145</v>
      </c>
      <c r="AU343" s="20" t="s">
        <v>78</v>
      </c>
    </row>
    <row r="344" s="2" customFormat="1" ht="24.15" customHeight="1">
      <c r="A344" s="41"/>
      <c r="B344" s="42"/>
      <c r="C344" s="216" t="s">
        <v>1894</v>
      </c>
      <c r="D344" s="216" t="s">
        <v>207</v>
      </c>
      <c r="E344" s="217" t="s">
        <v>14173</v>
      </c>
      <c r="F344" s="218" t="s">
        <v>14174</v>
      </c>
      <c r="G344" s="219" t="s">
        <v>13990</v>
      </c>
      <c r="H344" s="220">
        <v>1</v>
      </c>
      <c r="I344" s="221"/>
      <c r="J344" s="222">
        <f>ROUND(I344*H344,2)</f>
        <v>0</v>
      </c>
      <c r="K344" s="218" t="s">
        <v>19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6747</v>
      </c>
      <c r="AT344" s="227" t="s">
        <v>207</v>
      </c>
      <c r="AU344" s="227" t="s">
        <v>78</v>
      </c>
      <c r="AY344" s="20" t="s">
        <v>205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6747</v>
      </c>
      <c r="BM344" s="227" t="s">
        <v>3251</v>
      </c>
    </row>
    <row r="345" s="2" customFormat="1" ht="24.15" customHeight="1">
      <c r="A345" s="41"/>
      <c r="B345" s="42"/>
      <c r="C345" s="216" t="s">
        <v>1900</v>
      </c>
      <c r="D345" s="216" t="s">
        <v>207</v>
      </c>
      <c r="E345" s="217" t="s">
        <v>14175</v>
      </c>
      <c r="F345" s="218" t="s">
        <v>14176</v>
      </c>
      <c r="G345" s="219" t="s">
        <v>13990</v>
      </c>
      <c r="H345" s="220">
        <v>1</v>
      </c>
      <c r="I345" s="221"/>
      <c r="J345" s="222">
        <f>ROUND(I345*H345,2)</f>
        <v>0</v>
      </c>
      <c r="K345" s="218" t="s">
        <v>19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6747</v>
      </c>
      <c r="AT345" s="227" t="s">
        <v>207</v>
      </c>
      <c r="AU345" s="227" t="s">
        <v>78</v>
      </c>
      <c r="AY345" s="20" t="s">
        <v>205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6747</v>
      </c>
      <c r="BM345" s="227" t="s">
        <v>3261</v>
      </c>
    </row>
    <row r="346" s="2" customFormat="1">
      <c r="A346" s="41"/>
      <c r="B346" s="42"/>
      <c r="C346" s="43"/>
      <c r="D346" s="236" t="s">
        <v>1145</v>
      </c>
      <c r="E346" s="43"/>
      <c r="F346" s="288" t="s">
        <v>14177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1145</v>
      </c>
      <c r="AU346" s="20" t="s">
        <v>78</v>
      </c>
    </row>
    <row r="347" s="2" customFormat="1" ht="24.15" customHeight="1">
      <c r="A347" s="41"/>
      <c r="B347" s="42"/>
      <c r="C347" s="216" t="s">
        <v>1906</v>
      </c>
      <c r="D347" s="216" t="s">
        <v>207</v>
      </c>
      <c r="E347" s="217" t="s">
        <v>14178</v>
      </c>
      <c r="F347" s="218" t="s">
        <v>14179</v>
      </c>
      <c r="G347" s="219" t="s">
        <v>13990</v>
      </c>
      <c r="H347" s="220">
        <v>1</v>
      </c>
      <c r="I347" s="221"/>
      <c r="J347" s="222">
        <f>ROUND(I347*H347,2)</f>
        <v>0</v>
      </c>
      <c r="K347" s="218" t="s">
        <v>19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6747</v>
      </c>
      <c r="AT347" s="227" t="s">
        <v>207</v>
      </c>
      <c r="AU347" s="227" t="s">
        <v>78</v>
      </c>
      <c r="AY347" s="20" t="s">
        <v>205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6747</v>
      </c>
      <c r="BM347" s="227" t="s">
        <v>3274</v>
      </c>
    </row>
    <row r="348" s="2" customFormat="1">
      <c r="A348" s="41"/>
      <c r="B348" s="42"/>
      <c r="C348" s="43"/>
      <c r="D348" s="236" t="s">
        <v>1145</v>
      </c>
      <c r="E348" s="43"/>
      <c r="F348" s="288" t="s">
        <v>14180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1145</v>
      </c>
      <c r="AU348" s="20" t="s">
        <v>78</v>
      </c>
    </row>
    <row r="349" s="2" customFormat="1" ht="24.15" customHeight="1">
      <c r="A349" s="41"/>
      <c r="B349" s="42"/>
      <c r="C349" s="216" t="s">
        <v>1922</v>
      </c>
      <c r="D349" s="216" t="s">
        <v>207</v>
      </c>
      <c r="E349" s="217" t="s">
        <v>14181</v>
      </c>
      <c r="F349" s="218" t="s">
        <v>14182</v>
      </c>
      <c r="G349" s="219" t="s">
        <v>13990</v>
      </c>
      <c r="H349" s="220">
        <v>1</v>
      </c>
      <c r="I349" s="221"/>
      <c r="J349" s="222">
        <f>ROUND(I349*H349,2)</f>
        <v>0</v>
      </c>
      <c r="K349" s="218" t="s">
        <v>19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6747</v>
      </c>
      <c r="AT349" s="227" t="s">
        <v>207</v>
      </c>
      <c r="AU349" s="227" t="s">
        <v>78</v>
      </c>
      <c r="AY349" s="20" t="s">
        <v>205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6747</v>
      </c>
      <c r="BM349" s="227" t="s">
        <v>3286</v>
      </c>
    </row>
    <row r="350" s="2" customFormat="1">
      <c r="A350" s="41"/>
      <c r="B350" s="42"/>
      <c r="C350" s="43"/>
      <c r="D350" s="236" t="s">
        <v>1145</v>
      </c>
      <c r="E350" s="43"/>
      <c r="F350" s="288" t="s">
        <v>14183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1145</v>
      </c>
      <c r="AU350" s="20" t="s">
        <v>78</v>
      </c>
    </row>
    <row r="351" s="2" customFormat="1" ht="24.15" customHeight="1">
      <c r="A351" s="41"/>
      <c r="B351" s="42"/>
      <c r="C351" s="216" t="s">
        <v>1927</v>
      </c>
      <c r="D351" s="216" t="s">
        <v>207</v>
      </c>
      <c r="E351" s="217" t="s">
        <v>14184</v>
      </c>
      <c r="F351" s="218" t="s">
        <v>9605</v>
      </c>
      <c r="G351" s="219" t="s">
        <v>13990</v>
      </c>
      <c r="H351" s="220">
        <v>1</v>
      </c>
      <c r="I351" s="221"/>
      <c r="J351" s="222">
        <f>ROUND(I351*H351,2)</f>
        <v>0</v>
      </c>
      <c r="K351" s="218" t="s">
        <v>19</v>
      </c>
      <c r="L351" s="47"/>
      <c r="M351" s="296" t="s">
        <v>19</v>
      </c>
      <c r="N351" s="297" t="s">
        <v>42</v>
      </c>
      <c r="O351" s="291"/>
      <c r="P351" s="298">
        <f>O351*H351</f>
        <v>0</v>
      </c>
      <c r="Q351" s="298">
        <v>0</v>
      </c>
      <c r="R351" s="298">
        <f>Q351*H351</f>
        <v>0</v>
      </c>
      <c r="S351" s="298">
        <v>0</v>
      </c>
      <c r="T351" s="299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6747</v>
      </c>
      <c r="AT351" s="227" t="s">
        <v>207</v>
      </c>
      <c r="AU351" s="227" t="s">
        <v>78</v>
      </c>
      <c r="AY351" s="20" t="s">
        <v>205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6747</v>
      </c>
      <c r="BM351" s="227" t="s">
        <v>3307</v>
      </c>
    </row>
    <row r="352" s="2" customFormat="1" ht="6.96" customHeight="1">
      <c r="A352" s="41"/>
      <c r="B352" s="62"/>
      <c r="C352" s="63"/>
      <c r="D352" s="63"/>
      <c r="E352" s="63"/>
      <c r="F352" s="63"/>
      <c r="G352" s="63"/>
      <c r="H352" s="63"/>
      <c r="I352" s="63"/>
      <c r="J352" s="63"/>
      <c r="K352" s="63"/>
      <c r="L352" s="47"/>
      <c r="M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</row>
  </sheetData>
  <sheetProtection sheet="1" autoFilter="0" formatColumns="0" formatRows="0" objects="1" scenarios="1" spinCount="100000" saltValue="1sbcmmNZq6Nm/dyTsxX7jlSO6Q9ngQR7cEQMwKo0rb+kzapXheUY3lkkMsQ+7jINUqMx1eijoES/w7Jcrgocqg==" hashValue="8ODoUmNhMsxofJtj4JP8FK/3ou6TczcR0vMGb+O1LY/955+7kQF9xrUG8BLmLlf/vU5/DQqqhBivoA8loETang==" algorithmName="SHA-512" password="CC35"/>
  <autoFilter ref="C96:K35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13732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14185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ROUND(J89,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ROUND((SUM(BE89:BE144)),  2)</f>
        <v>0</v>
      </c>
      <c r="G35" s="41"/>
      <c r="H35" s="41"/>
      <c r="I35" s="161">
        <v>0.20999999999999999</v>
      </c>
      <c r="J35" s="160">
        <f>ROUND(((SUM(BE89:BE144))*I35),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ROUND((SUM(BF89:BF144)),  2)</f>
        <v>0</v>
      </c>
      <c r="G36" s="41"/>
      <c r="H36" s="41"/>
      <c r="I36" s="161">
        <v>0.12</v>
      </c>
      <c r="J36" s="160">
        <f>ROUND(((SUM(BF89:BF144))*I36),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ROUND((SUM(BG89:BG144)),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ROUND((SUM(BH89:BH144)),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ROUND((SUM(BI89:BI144)),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13732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D2.1.2-VS - MaR přemístění rozvaděčů R2+R3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J89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14186</v>
      </c>
      <c r="E64" s="181"/>
      <c r="F64" s="181"/>
      <c r="G64" s="181"/>
      <c r="H64" s="181"/>
      <c r="I64" s="181"/>
      <c r="J64" s="182">
        <f>J90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14187</v>
      </c>
      <c r="E65" s="181"/>
      <c r="F65" s="181"/>
      <c r="G65" s="181"/>
      <c r="H65" s="181"/>
      <c r="I65" s="181"/>
      <c r="J65" s="182">
        <f>J106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14188</v>
      </c>
      <c r="E66" s="181"/>
      <c r="F66" s="181"/>
      <c r="G66" s="181"/>
      <c r="H66" s="181"/>
      <c r="I66" s="181"/>
      <c r="J66" s="182">
        <f>J131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13745</v>
      </c>
      <c r="E67" s="181"/>
      <c r="F67" s="181"/>
      <c r="G67" s="181"/>
      <c r="H67" s="181"/>
      <c r="I67" s="181"/>
      <c r="J67" s="182">
        <f>J133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190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73" t="str">
        <f>E7</f>
        <v>Dominikán - stěhování ZUŠ</v>
      </c>
      <c r="F77" s="35"/>
      <c r="G77" s="35"/>
      <c r="H77" s="35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148</v>
      </c>
      <c r="D78" s="25"/>
      <c r="E78" s="25"/>
      <c r="F78" s="25"/>
      <c r="G78" s="25"/>
      <c r="H78" s="25"/>
      <c r="I78" s="25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73" t="s">
        <v>13732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150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>D2.1.2-VS - MaR přemístění rozvaděčů R2+R3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F14</f>
        <v>Cheb</v>
      </c>
      <c r="G83" s="43"/>
      <c r="H83" s="43"/>
      <c r="I83" s="35" t="s">
        <v>23</v>
      </c>
      <c r="J83" s="75" t="str">
        <f>IF(J14="","",J14)</f>
        <v>24. 10. 2025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E17</f>
        <v>město Cheb</v>
      </c>
      <c r="G85" s="43"/>
      <c r="H85" s="43"/>
      <c r="I85" s="35" t="s">
        <v>31</v>
      </c>
      <c r="J85" s="39" t="str">
        <f>E23</f>
        <v>Atelier Stöeckl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IF(E20="","",E20)</f>
        <v>Vyplň údaj</v>
      </c>
      <c r="G86" s="43"/>
      <c r="H86" s="43"/>
      <c r="I86" s="35" t="s">
        <v>33</v>
      </c>
      <c r="J86" s="39" t="str">
        <f>E26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191</v>
      </c>
      <c r="D88" s="192" t="s">
        <v>56</v>
      </c>
      <c r="E88" s="192" t="s">
        <v>52</v>
      </c>
      <c r="F88" s="192" t="s">
        <v>53</v>
      </c>
      <c r="G88" s="192" t="s">
        <v>192</v>
      </c>
      <c r="H88" s="192" t="s">
        <v>193</v>
      </c>
      <c r="I88" s="192" t="s">
        <v>194</v>
      </c>
      <c r="J88" s="192" t="s">
        <v>154</v>
      </c>
      <c r="K88" s="193" t="s">
        <v>195</v>
      </c>
      <c r="L88" s="194"/>
      <c r="M88" s="95" t="s">
        <v>19</v>
      </c>
      <c r="N88" s="96" t="s">
        <v>41</v>
      </c>
      <c r="O88" s="96" t="s">
        <v>196</v>
      </c>
      <c r="P88" s="96" t="s">
        <v>197</v>
      </c>
      <c r="Q88" s="96" t="s">
        <v>198</v>
      </c>
      <c r="R88" s="96" t="s">
        <v>199</v>
      </c>
      <c r="S88" s="96" t="s">
        <v>200</v>
      </c>
      <c r="T88" s="97" t="s">
        <v>201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202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P90+P106+P131+P133</f>
        <v>0</v>
      </c>
      <c r="Q89" s="99"/>
      <c r="R89" s="197">
        <f>R90+R106+R131+R133</f>
        <v>0</v>
      </c>
      <c r="S89" s="99"/>
      <c r="T89" s="198">
        <f>T90+T106+T131+T133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70</v>
      </c>
      <c r="AU89" s="20" t="s">
        <v>155</v>
      </c>
      <c r="BK89" s="199">
        <f>BK90+BK106+BK131+BK133</f>
        <v>0</v>
      </c>
    </row>
    <row r="90" s="12" customFormat="1" ht="25.92" customHeight="1">
      <c r="A90" s="12"/>
      <c r="B90" s="200"/>
      <c r="C90" s="201"/>
      <c r="D90" s="202" t="s">
        <v>70</v>
      </c>
      <c r="E90" s="203" t="s">
        <v>14189</v>
      </c>
      <c r="F90" s="203" t="s">
        <v>14190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SUM(P91:P105)</f>
        <v>0</v>
      </c>
      <c r="Q90" s="208"/>
      <c r="R90" s="209">
        <f>SUM(R91:R105)</f>
        <v>0</v>
      </c>
      <c r="S90" s="208"/>
      <c r="T90" s="210">
        <f>SUM(T91:T105)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71</v>
      </c>
      <c r="AY90" s="211" t="s">
        <v>205</v>
      </c>
      <c r="BK90" s="213">
        <f>SUM(BK91:BK105)</f>
        <v>0</v>
      </c>
    </row>
    <row r="91" s="2" customFormat="1" ht="16.5" customHeight="1">
      <c r="A91" s="41"/>
      <c r="B91" s="42"/>
      <c r="C91" s="278" t="s">
        <v>78</v>
      </c>
      <c r="D91" s="278" t="s">
        <v>319</v>
      </c>
      <c r="E91" s="279" t="s">
        <v>14191</v>
      </c>
      <c r="F91" s="280" t="s">
        <v>14192</v>
      </c>
      <c r="G91" s="281" t="s">
        <v>327</v>
      </c>
      <c r="H91" s="282">
        <v>64</v>
      </c>
      <c r="I91" s="283"/>
      <c r="J91" s="284">
        <f>ROUND(I91*H91,2)</f>
        <v>0</v>
      </c>
      <c r="K91" s="280" t="s">
        <v>19</v>
      </c>
      <c r="L91" s="285"/>
      <c r="M91" s="286" t="s">
        <v>19</v>
      </c>
      <c r="N91" s="287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433</v>
      </c>
      <c r="AT91" s="227" t="s">
        <v>319</v>
      </c>
      <c r="AU91" s="227" t="s">
        <v>78</v>
      </c>
      <c r="AY91" s="20" t="s">
        <v>205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331</v>
      </c>
      <c r="BM91" s="227" t="s">
        <v>80</v>
      </c>
    </row>
    <row r="92" s="2" customFormat="1" ht="16.5" customHeight="1">
      <c r="A92" s="41"/>
      <c r="B92" s="42"/>
      <c r="C92" s="278" t="s">
        <v>80</v>
      </c>
      <c r="D92" s="278" t="s">
        <v>319</v>
      </c>
      <c r="E92" s="279" t="s">
        <v>14193</v>
      </c>
      <c r="F92" s="280" t="s">
        <v>14194</v>
      </c>
      <c r="G92" s="281" t="s">
        <v>327</v>
      </c>
      <c r="H92" s="282">
        <v>10</v>
      </c>
      <c r="I92" s="283"/>
      <c r="J92" s="284">
        <f>ROUND(I92*H92,2)</f>
        <v>0</v>
      </c>
      <c r="K92" s="280" t="s">
        <v>19</v>
      </c>
      <c r="L92" s="285"/>
      <c r="M92" s="286" t="s">
        <v>19</v>
      </c>
      <c r="N92" s="287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433</v>
      </c>
      <c r="AT92" s="227" t="s">
        <v>319</v>
      </c>
      <c r="AU92" s="227" t="s">
        <v>78</v>
      </c>
      <c r="AY92" s="20" t="s">
        <v>205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331</v>
      </c>
      <c r="BM92" s="227" t="s">
        <v>212</v>
      </c>
    </row>
    <row r="93" s="2" customFormat="1" ht="16.5" customHeight="1">
      <c r="A93" s="41"/>
      <c r="B93" s="42"/>
      <c r="C93" s="278" t="s">
        <v>97</v>
      </c>
      <c r="D93" s="278" t="s">
        <v>319</v>
      </c>
      <c r="E93" s="279" t="s">
        <v>14195</v>
      </c>
      <c r="F93" s="280" t="s">
        <v>14196</v>
      </c>
      <c r="G93" s="281" t="s">
        <v>327</v>
      </c>
      <c r="H93" s="282">
        <v>18</v>
      </c>
      <c r="I93" s="283"/>
      <c r="J93" s="284">
        <f>ROUND(I93*H93,2)</f>
        <v>0</v>
      </c>
      <c r="K93" s="280" t="s">
        <v>19</v>
      </c>
      <c r="L93" s="285"/>
      <c r="M93" s="286" t="s">
        <v>19</v>
      </c>
      <c r="N93" s="287" t="s">
        <v>42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433</v>
      </c>
      <c r="AT93" s="227" t="s">
        <v>319</v>
      </c>
      <c r="AU93" s="227" t="s">
        <v>78</v>
      </c>
      <c r="AY93" s="20" t="s">
        <v>205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78</v>
      </c>
      <c r="BK93" s="228">
        <f>ROUND(I93*H93,2)</f>
        <v>0</v>
      </c>
      <c r="BL93" s="20" t="s">
        <v>331</v>
      </c>
      <c r="BM93" s="227" t="s">
        <v>261</v>
      </c>
    </row>
    <row r="94" s="2" customFormat="1" ht="16.5" customHeight="1">
      <c r="A94" s="41"/>
      <c r="B94" s="42"/>
      <c r="C94" s="278" t="s">
        <v>212</v>
      </c>
      <c r="D94" s="278" t="s">
        <v>319</v>
      </c>
      <c r="E94" s="279" t="s">
        <v>14197</v>
      </c>
      <c r="F94" s="280" t="s">
        <v>14198</v>
      </c>
      <c r="G94" s="281" t="s">
        <v>327</v>
      </c>
      <c r="H94" s="282">
        <v>80</v>
      </c>
      <c r="I94" s="283"/>
      <c r="J94" s="284">
        <f>ROUND(I94*H94,2)</f>
        <v>0</v>
      </c>
      <c r="K94" s="280" t="s">
        <v>19</v>
      </c>
      <c r="L94" s="285"/>
      <c r="M94" s="286" t="s">
        <v>19</v>
      </c>
      <c r="N94" s="287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433</v>
      </c>
      <c r="AT94" s="227" t="s">
        <v>319</v>
      </c>
      <c r="AU94" s="227" t="s">
        <v>78</v>
      </c>
      <c r="AY94" s="20" t="s">
        <v>205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331</v>
      </c>
      <c r="BM94" s="227" t="s">
        <v>276</v>
      </c>
    </row>
    <row r="95" s="2" customFormat="1" ht="16.5" customHeight="1">
      <c r="A95" s="41"/>
      <c r="B95" s="42"/>
      <c r="C95" s="278" t="s">
        <v>255</v>
      </c>
      <c r="D95" s="278" t="s">
        <v>319</v>
      </c>
      <c r="E95" s="279" t="s">
        <v>14199</v>
      </c>
      <c r="F95" s="280" t="s">
        <v>14200</v>
      </c>
      <c r="G95" s="281" t="s">
        <v>327</v>
      </c>
      <c r="H95" s="282">
        <v>10</v>
      </c>
      <c r="I95" s="283"/>
      <c r="J95" s="284">
        <f>ROUND(I95*H95,2)</f>
        <v>0</v>
      </c>
      <c r="K95" s="280" t="s">
        <v>19</v>
      </c>
      <c r="L95" s="285"/>
      <c r="M95" s="286" t="s">
        <v>19</v>
      </c>
      <c r="N95" s="287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433</v>
      </c>
      <c r="AT95" s="227" t="s">
        <v>319</v>
      </c>
      <c r="AU95" s="227" t="s">
        <v>78</v>
      </c>
      <c r="AY95" s="20" t="s">
        <v>205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331</v>
      </c>
      <c r="BM95" s="227" t="s">
        <v>289</v>
      </c>
    </row>
    <row r="96" s="2" customFormat="1" ht="16.5" customHeight="1">
      <c r="A96" s="41"/>
      <c r="B96" s="42"/>
      <c r="C96" s="278" t="s">
        <v>261</v>
      </c>
      <c r="D96" s="278" t="s">
        <v>319</v>
      </c>
      <c r="E96" s="279" t="s">
        <v>14201</v>
      </c>
      <c r="F96" s="280" t="s">
        <v>14202</v>
      </c>
      <c r="G96" s="281" t="s">
        <v>327</v>
      </c>
      <c r="H96" s="282">
        <v>12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433</v>
      </c>
      <c r="AT96" s="227" t="s">
        <v>319</v>
      </c>
      <c r="AU96" s="227" t="s">
        <v>78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331</v>
      </c>
      <c r="BM96" s="227" t="s">
        <v>8</v>
      </c>
    </row>
    <row r="97" s="2" customFormat="1" ht="16.5" customHeight="1">
      <c r="A97" s="41"/>
      <c r="B97" s="42"/>
      <c r="C97" s="278" t="s">
        <v>269</v>
      </c>
      <c r="D97" s="278" t="s">
        <v>319</v>
      </c>
      <c r="E97" s="279" t="s">
        <v>14203</v>
      </c>
      <c r="F97" s="280" t="s">
        <v>14204</v>
      </c>
      <c r="G97" s="281" t="s">
        <v>327</v>
      </c>
      <c r="H97" s="282">
        <v>25</v>
      </c>
      <c r="I97" s="283"/>
      <c r="J97" s="284">
        <f>ROUND(I97*H97,2)</f>
        <v>0</v>
      </c>
      <c r="K97" s="280" t="s">
        <v>19</v>
      </c>
      <c r="L97" s="285"/>
      <c r="M97" s="286" t="s">
        <v>19</v>
      </c>
      <c r="N97" s="287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433</v>
      </c>
      <c r="AT97" s="227" t="s">
        <v>319</v>
      </c>
      <c r="AU97" s="227" t="s">
        <v>78</v>
      </c>
      <c r="AY97" s="20" t="s">
        <v>205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331</v>
      </c>
      <c r="BM97" s="227" t="s">
        <v>318</v>
      </c>
    </row>
    <row r="98" s="2" customFormat="1" ht="16.5" customHeight="1">
      <c r="A98" s="41"/>
      <c r="B98" s="42"/>
      <c r="C98" s="278" t="s">
        <v>276</v>
      </c>
      <c r="D98" s="278" t="s">
        <v>319</v>
      </c>
      <c r="E98" s="279" t="s">
        <v>14205</v>
      </c>
      <c r="F98" s="280" t="s">
        <v>14206</v>
      </c>
      <c r="G98" s="281" t="s">
        <v>327</v>
      </c>
      <c r="H98" s="282">
        <v>40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433</v>
      </c>
      <c r="AT98" s="227" t="s">
        <v>319</v>
      </c>
      <c r="AU98" s="227" t="s">
        <v>78</v>
      </c>
      <c r="AY98" s="20" t="s">
        <v>205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331</v>
      </c>
      <c r="BM98" s="227" t="s">
        <v>331</v>
      </c>
    </row>
    <row r="99" s="2" customFormat="1" ht="16.5" customHeight="1">
      <c r="A99" s="41"/>
      <c r="B99" s="42"/>
      <c r="C99" s="278" t="s">
        <v>283</v>
      </c>
      <c r="D99" s="278" t="s">
        <v>319</v>
      </c>
      <c r="E99" s="279" t="s">
        <v>14207</v>
      </c>
      <c r="F99" s="280" t="s">
        <v>14208</v>
      </c>
      <c r="G99" s="281" t="s">
        <v>327</v>
      </c>
      <c r="H99" s="282">
        <v>30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433</v>
      </c>
      <c r="AT99" s="227" t="s">
        <v>319</v>
      </c>
      <c r="AU99" s="227" t="s">
        <v>78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331</v>
      </c>
      <c r="BM99" s="227" t="s">
        <v>342</v>
      </c>
    </row>
    <row r="100" s="2" customFormat="1" ht="16.5" customHeight="1">
      <c r="A100" s="41"/>
      <c r="B100" s="42"/>
      <c r="C100" s="278" t="s">
        <v>289</v>
      </c>
      <c r="D100" s="278" t="s">
        <v>319</v>
      </c>
      <c r="E100" s="279" t="s">
        <v>14209</v>
      </c>
      <c r="F100" s="280" t="s">
        <v>14210</v>
      </c>
      <c r="G100" s="281" t="s">
        <v>327</v>
      </c>
      <c r="H100" s="282">
        <v>60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433</v>
      </c>
      <c r="AT100" s="227" t="s">
        <v>319</v>
      </c>
      <c r="AU100" s="227" t="s">
        <v>78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331</v>
      </c>
      <c r="BM100" s="227" t="s">
        <v>357</v>
      </c>
    </row>
    <row r="101" s="2" customFormat="1" ht="16.5" customHeight="1">
      <c r="A101" s="41"/>
      <c r="B101" s="42"/>
      <c r="C101" s="278" t="s">
        <v>296</v>
      </c>
      <c r="D101" s="278" t="s">
        <v>319</v>
      </c>
      <c r="E101" s="279" t="s">
        <v>14211</v>
      </c>
      <c r="F101" s="280" t="s">
        <v>14212</v>
      </c>
      <c r="G101" s="281" t="s">
        <v>327</v>
      </c>
      <c r="H101" s="282">
        <v>20</v>
      </c>
      <c r="I101" s="283"/>
      <c r="J101" s="284">
        <f>ROUND(I101*H101,2)</f>
        <v>0</v>
      </c>
      <c r="K101" s="280" t="s">
        <v>19</v>
      </c>
      <c r="L101" s="285"/>
      <c r="M101" s="286" t="s">
        <v>19</v>
      </c>
      <c r="N101" s="287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433</v>
      </c>
      <c r="AT101" s="227" t="s">
        <v>319</v>
      </c>
      <c r="AU101" s="227" t="s">
        <v>78</v>
      </c>
      <c r="AY101" s="20" t="s">
        <v>205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331</v>
      </c>
      <c r="BM101" s="227" t="s">
        <v>370</v>
      </c>
    </row>
    <row r="102" s="2" customFormat="1" ht="16.5" customHeight="1">
      <c r="A102" s="41"/>
      <c r="B102" s="42"/>
      <c r="C102" s="278" t="s">
        <v>8</v>
      </c>
      <c r="D102" s="278" t="s">
        <v>319</v>
      </c>
      <c r="E102" s="279" t="s">
        <v>14213</v>
      </c>
      <c r="F102" s="280" t="s">
        <v>14212</v>
      </c>
      <c r="G102" s="281" t="s">
        <v>327</v>
      </c>
      <c r="H102" s="282">
        <v>15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433</v>
      </c>
      <c r="AT102" s="227" t="s">
        <v>319</v>
      </c>
      <c r="AU102" s="227" t="s">
        <v>78</v>
      </c>
      <c r="AY102" s="20" t="s">
        <v>205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331</v>
      </c>
      <c r="BM102" s="227" t="s">
        <v>383</v>
      </c>
    </row>
    <row r="103" s="2" customFormat="1" ht="16.5" customHeight="1">
      <c r="A103" s="41"/>
      <c r="B103" s="42"/>
      <c r="C103" s="278" t="s">
        <v>312</v>
      </c>
      <c r="D103" s="278" t="s">
        <v>319</v>
      </c>
      <c r="E103" s="279" t="s">
        <v>14214</v>
      </c>
      <c r="F103" s="280" t="s">
        <v>14215</v>
      </c>
      <c r="G103" s="281" t="s">
        <v>327</v>
      </c>
      <c r="H103" s="282">
        <v>20</v>
      </c>
      <c r="I103" s="283"/>
      <c r="J103" s="284">
        <f>ROUND(I103*H103,2)</f>
        <v>0</v>
      </c>
      <c r="K103" s="280" t="s">
        <v>19</v>
      </c>
      <c r="L103" s="285"/>
      <c r="M103" s="286" t="s">
        <v>19</v>
      </c>
      <c r="N103" s="287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433</v>
      </c>
      <c r="AT103" s="227" t="s">
        <v>319</v>
      </c>
      <c r="AU103" s="227" t="s">
        <v>78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331</v>
      </c>
      <c r="BM103" s="227" t="s">
        <v>395</v>
      </c>
    </row>
    <row r="104" s="2" customFormat="1" ht="16.5" customHeight="1">
      <c r="A104" s="41"/>
      <c r="B104" s="42"/>
      <c r="C104" s="278" t="s">
        <v>318</v>
      </c>
      <c r="D104" s="278" t="s">
        <v>319</v>
      </c>
      <c r="E104" s="279" t="s">
        <v>14216</v>
      </c>
      <c r="F104" s="280" t="s">
        <v>14217</v>
      </c>
      <c r="G104" s="281" t="s">
        <v>2268</v>
      </c>
      <c r="H104" s="282">
        <v>1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433</v>
      </c>
      <c r="AT104" s="227" t="s">
        <v>319</v>
      </c>
      <c r="AU104" s="227" t="s">
        <v>78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331</v>
      </c>
      <c r="BM104" s="227" t="s">
        <v>409</v>
      </c>
    </row>
    <row r="105" s="2" customFormat="1" ht="16.5" customHeight="1">
      <c r="A105" s="41"/>
      <c r="B105" s="42"/>
      <c r="C105" s="278" t="s">
        <v>324</v>
      </c>
      <c r="D105" s="278" t="s">
        <v>319</v>
      </c>
      <c r="E105" s="279" t="s">
        <v>14044</v>
      </c>
      <c r="F105" s="280" t="s">
        <v>14045</v>
      </c>
      <c r="G105" s="281" t="s">
        <v>13766</v>
      </c>
      <c r="H105" s="302"/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433</v>
      </c>
      <c r="AT105" s="227" t="s">
        <v>319</v>
      </c>
      <c r="AU105" s="227" t="s">
        <v>78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331</v>
      </c>
      <c r="BM105" s="227" t="s">
        <v>421</v>
      </c>
    </row>
    <row r="106" s="12" customFormat="1" ht="25.92" customHeight="1">
      <c r="A106" s="12"/>
      <c r="B106" s="200"/>
      <c r="C106" s="201"/>
      <c r="D106" s="202" t="s">
        <v>70</v>
      </c>
      <c r="E106" s="203" t="s">
        <v>14218</v>
      </c>
      <c r="F106" s="203" t="s">
        <v>14219</v>
      </c>
      <c r="G106" s="201"/>
      <c r="H106" s="201"/>
      <c r="I106" s="204"/>
      <c r="J106" s="205">
        <f>BK106</f>
        <v>0</v>
      </c>
      <c r="K106" s="201"/>
      <c r="L106" s="206"/>
      <c r="M106" s="207"/>
      <c r="N106" s="208"/>
      <c r="O106" s="208"/>
      <c r="P106" s="209">
        <f>SUM(P107:P130)</f>
        <v>0</v>
      </c>
      <c r="Q106" s="208"/>
      <c r="R106" s="209">
        <f>SUM(R107:R130)</f>
        <v>0</v>
      </c>
      <c r="S106" s="208"/>
      <c r="T106" s="210">
        <f>SUM(T107:T130)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71</v>
      </c>
      <c r="AY106" s="211" t="s">
        <v>205</v>
      </c>
      <c r="BK106" s="213">
        <f>SUM(BK107:BK130)</f>
        <v>0</v>
      </c>
    </row>
    <row r="107" s="2" customFormat="1" ht="21.75" customHeight="1">
      <c r="A107" s="41"/>
      <c r="B107" s="42"/>
      <c r="C107" s="278" t="s">
        <v>331</v>
      </c>
      <c r="D107" s="278" t="s">
        <v>319</v>
      </c>
      <c r="E107" s="279" t="s">
        <v>14220</v>
      </c>
      <c r="F107" s="280" t="s">
        <v>14221</v>
      </c>
      <c r="G107" s="281" t="s">
        <v>8235</v>
      </c>
      <c r="H107" s="282">
        <v>2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433</v>
      </c>
      <c r="AT107" s="227" t="s">
        <v>319</v>
      </c>
      <c r="AU107" s="227" t="s">
        <v>78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331</v>
      </c>
      <c r="BM107" s="227" t="s">
        <v>433</v>
      </c>
    </row>
    <row r="108" s="2" customFormat="1" ht="16.5" customHeight="1">
      <c r="A108" s="41"/>
      <c r="B108" s="42"/>
      <c r="C108" s="278" t="s">
        <v>337</v>
      </c>
      <c r="D108" s="278" t="s">
        <v>319</v>
      </c>
      <c r="E108" s="279" t="s">
        <v>14222</v>
      </c>
      <c r="F108" s="280" t="s">
        <v>14223</v>
      </c>
      <c r="G108" s="281" t="s">
        <v>327</v>
      </c>
      <c r="H108" s="282">
        <v>20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433</v>
      </c>
      <c r="AT108" s="227" t="s">
        <v>319</v>
      </c>
      <c r="AU108" s="227" t="s">
        <v>78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331</v>
      </c>
      <c r="BM108" s="227" t="s">
        <v>445</v>
      </c>
    </row>
    <row r="109" s="2" customFormat="1" ht="16.5" customHeight="1">
      <c r="A109" s="41"/>
      <c r="B109" s="42"/>
      <c r="C109" s="278" t="s">
        <v>342</v>
      </c>
      <c r="D109" s="278" t="s">
        <v>319</v>
      </c>
      <c r="E109" s="279" t="s">
        <v>14224</v>
      </c>
      <c r="F109" s="280" t="s">
        <v>14225</v>
      </c>
      <c r="G109" s="281" t="s">
        <v>327</v>
      </c>
      <c r="H109" s="282">
        <v>30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433</v>
      </c>
      <c r="AT109" s="227" t="s">
        <v>319</v>
      </c>
      <c r="AU109" s="227" t="s">
        <v>78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331</v>
      </c>
      <c r="BM109" s="227" t="s">
        <v>460</v>
      </c>
    </row>
    <row r="110" s="2" customFormat="1" ht="16.5" customHeight="1">
      <c r="A110" s="41"/>
      <c r="B110" s="42"/>
      <c r="C110" s="278" t="s">
        <v>351</v>
      </c>
      <c r="D110" s="278" t="s">
        <v>319</v>
      </c>
      <c r="E110" s="279" t="s">
        <v>14226</v>
      </c>
      <c r="F110" s="280" t="s">
        <v>14227</v>
      </c>
      <c r="G110" s="281" t="s">
        <v>327</v>
      </c>
      <c r="H110" s="282">
        <v>60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433</v>
      </c>
      <c r="AT110" s="227" t="s">
        <v>319</v>
      </c>
      <c r="AU110" s="227" t="s">
        <v>78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331</v>
      </c>
      <c r="BM110" s="227" t="s">
        <v>473</v>
      </c>
    </row>
    <row r="111" s="2" customFormat="1" ht="16.5" customHeight="1">
      <c r="A111" s="41"/>
      <c r="B111" s="42"/>
      <c r="C111" s="278" t="s">
        <v>357</v>
      </c>
      <c r="D111" s="278" t="s">
        <v>319</v>
      </c>
      <c r="E111" s="279" t="s">
        <v>14228</v>
      </c>
      <c r="F111" s="280" t="s">
        <v>14229</v>
      </c>
      <c r="G111" s="281" t="s">
        <v>327</v>
      </c>
      <c r="H111" s="282">
        <v>15</v>
      </c>
      <c r="I111" s="283"/>
      <c r="J111" s="284">
        <f>ROUND(I111*H111,2)</f>
        <v>0</v>
      </c>
      <c r="K111" s="280" t="s">
        <v>19</v>
      </c>
      <c r="L111" s="285"/>
      <c r="M111" s="286" t="s">
        <v>19</v>
      </c>
      <c r="N111" s="287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433</v>
      </c>
      <c r="AT111" s="227" t="s">
        <v>319</v>
      </c>
      <c r="AU111" s="227" t="s">
        <v>78</v>
      </c>
      <c r="AY111" s="20" t="s">
        <v>205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331</v>
      </c>
      <c r="BM111" s="227" t="s">
        <v>499</v>
      </c>
    </row>
    <row r="112" s="2" customFormat="1" ht="16.5" customHeight="1">
      <c r="A112" s="41"/>
      <c r="B112" s="42"/>
      <c r="C112" s="278" t="s">
        <v>7</v>
      </c>
      <c r="D112" s="278" t="s">
        <v>319</v>
      </c>
      <c r="E112" s="279" t="s">
        <v>14230</v>
      </c>
      <c r="F112" s="280" t="s">
        <v>14231</v>
      </c>
      <c r="G112" s="281" t="s">
        <v>327</v>
      </c>
      <c r="H112" s="282">
        <v>20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433</v>
      </c>
      <c r="AT112" s="227" t="s">
        <v>319</v>
      </c>
      <c r="AU112" s="227" t="s">
        <v>78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331</v>
      </c>
      <c r="BM112" s="227" t="s">
        <v>511</v>
      </c>
    </row>
    <row r="113" s="2" customFormat="1" ht="16.5" customHeight="1">
      <c r="A113" s="41"/>
      <c r="B113" s="42"/>
      <c r="C113" s="278" t="s">
        <v>370</v>
      </c>
      <c r="D113" s="278" t="s">
        <v>319</v>
      </c>
      <c r="E113" s="279" t="s">
        <v>14232</v>
      </c>
      <c r="F113" s="280" t="s">
        <v>14233</v>
      </c>
      <c r="G113" s="281" t="s">
        <v>327</v>
      </c>
      <c r="H113" s="282">
        <v>16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433</v>
      </c>
      <c r="AT113" s="227" t="s">
        <v>319</v>
      </c>
      <c r="AU113" s="227" t="s">
        <v>78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331</v>
      </c>
      <c r="BM113" s="227" t="s">
        <v>525</v>
      </c>
    </row>
    <row r="114" s="2" customFormat="1" ht="16.5" customHeight="1">
      <c r="A114" s="41"/>
      <c r="B114" s="42"/>
      <c r="C114" s="278" t="s">
        <v>377</v>
      </c>
      <c r="D114" s="278" t="s">
        <v>319</v>
      </c>
      <c r="E114" s="279" t="s">
        <v>14234</v>
      </c>
      <c r="F114" s="280" t="s">
        <v>14235</v>
      </c>
      <c r="G114" s="281" t="s">
        <v>327</v>
      </c>
      <c r="H114" s="282">
        <v>2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433</v>
      </c>
      <c r="AT114" s="227" t="s">
        <v>319</v>
      </c>
      <c r="AU114" s="227" t="s">
        <v>78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331</v>
      </c>
      <c r="BM114" s="227" t="s">
        <v>537</v>
      </c>
    </row>
    <row r="115" s="2" customFormat="1" ht="16.5" customHeight="1">
      <c r="A115" s="41"/>
      <c r="B115" s="42"/>
      <c r="C115" s="278" t="s">
        <v>383</v>
      </c>
      <c r="D115" s="278" t="s">
        <v>319</v>
      </c>
      <c r="E115" s="279" t="s">
        <v>14236</v>
      </c>
      <c r="F115" s="280" t="s">
        <v>14237</v>
      </c>
      <c r="G115" s="281" t="s">
        <v>327</v>
      </c>
      <c r="H115" s="282">
        <v>72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433</v>
      </c>
      <c r="AT115" s="227" t="s">
        <v>319</v>
      </c>
      <c r="AU115" s="227" t="s">
        <v>78</v>
      </c>
      <c r="AY115" s="20" t="s">
        <v>205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331</v>
      </c>
      <c r="BM115" s="227" t="s">
        <v>553</v>
      </c>
    </row>
    <row r="116" s="2" customFormat="1" ht="16.5" customHeight="1">
      <c r="A116" s="41"/>
      <c r="B116" s="42"/>
      <c r="C116" s="278" t="s">
        <v>388</v>
      </c>
      <c r="D116" s="278" t="s">
        <v>319</v>
      </c>
      <c r="E116" s="279" t="s">
        <v>14238</v>
      </c>
      <c r="F116" s="280" t="s">
        <v>14239</v>
      </c>
      <c r="G116" s="281" t="s">
        <v>327</v>
      </c>
      <c r="H116" s="282">
        <v>8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433</v>
      </c>
      <c r="AT116" s="227" t="s">
        <v>319</v>
      </c>
      <c r="AU116" s="227" t="s">
        <v>78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331</v>
      </c>
      <c r="BM116" s="227" t="s">
        <v>123</v>
      </c>
    </row>
    <row r="117" s="2" customFormat="1" ht="16.5" customHeight="1">
      <c r="A117" s="41"/>
      <c r="B117" s="42"/>
      <c r="C117" s="278" t="s">
        <v>395</v>
      </c>
      <c r="D117" s="278" t="s">
        <v>319</v>
      </c>
      <c r="E117" s="279" t="s">
        <v>14240</v>
      </c>
      <c r="F117" s="280" t="s">
        <v>14241</v>
      </c>
      <c r="G117" s="281" t="s">
        <v>327</v>
      </c>
      <c r="H117" s="282">
        <v>8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433</v>
      </c>
      <c r="AT117" s="227" t="s">
        <v>319</v>
      </c>
      <c r="AU117" s="227" t="s">
        <v>78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331</v>
      </c>
      <c r="BM117" s="227" t="s">
        <v>574</v>
      </c>
    </row>
    <row r="118" s="2" customFormat="1" ht="16.5" customHeight="1">
      <c r="A118" s="41"/>
      <c r="B118" s="42"/>
      <c r="C118" s="278" t="s">
        <v>403</v>
      </c>
      <c r="D118" s="278" t="s">
        <v>319</v>
      </c>
      <c r="E118" s="279" t="s">
        <v>14242</v>
      </c>
      <c r="F118" s="280" t="s">
        <v>14243</v>
      </c>
      <c r="G118" s="281" t="s">
        <v>327</v>
      </c>
      <c r="H118" s="282">
        <v>2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433</v>
      </c>
      <c r="AT118" s="227" t="s">
        <v>319</v>
      </c>
      <c r="AU118" s="227" t="s">
        <v>78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331</v>
      </c>
      <c r="BM118" s="227" t="s">
        <v>588</v>
      </c>
    </row>
    <row r="119" s="2" customFormat="1" ht="16.5" customHeight="1">
      <c r="A119" s="41"/>
      <c r="B119" s="42"/>
      <c r="C119" s="278" t="s">
        <v>409</v>
      </c>
      <c r="D119" s="278" t="s">
        <v>319</v>
      </c>
      <c r="E119" s="279" t="s">
        <v>14244</v>
      </c>
      <c r="F119" s="280" t="s">
        <v>14245</v>
      </c>
      <c r="G119" s="281" t="s">
        <v>327</v>
      </c>
      <c r="H119" s="282">
        <v>23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433</v>
      </c>
      <c r="AT119" s="227" t="s">
        <v>319</v>
      </c>
      <c r="AU119" s="227" t="s">
        <v>78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331</v>
      </c>
      <c r="BM119" s="227" t="s">
        <v>602</v>
      </c>
    </row>
    <row r="120" s="2" customFormat="1" ht="16.5" customHeight="1">
      <c r="A120" s="41"/>
      <c r="B120" s="42"/>
      <c r="C120" s="278" t="s">
        <v>415</v>
      </c>
      <c r="D120" s="278" t="s">
        <v>319</v>
      </c>
      <c r="E120" s="279" t="s">
        <v>14246</v>
      </c>
      <c r="F120" s="280" t="s">
        <v>14247</v>
      </c>
      <c r="G120" s="281" t="s">
        <v>327</v>
      </c>
      <c r="H120" s="282">
        <v>2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433</v>
      </c>
      <c r="AT120" s="227" t="s">
        <v>319</v>
      </c>
      <c r="AU120" s="227" t="s">
        <v>78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331</v>
      </c>
      <c r="BM120" s="227" t="s">
        <v>615</v>
      </c>
    </row>
    <row r="121" s="2" customFormat="1" ht="16.5" customHeight="1">
      <c r="A121" s="41"/>
      <c r="B121" s="42"/>
      <c r="C121" s="278" t="s">
        <v>421</v>
      </c>
      <c r="D121" s="278" t="s">
        <v>319</v>
      </c>
      <c r="E121" s="279" t="s">
        <v>14248</v>
      </c>
      <c r="F121" s="280" t="s">
        <v>14249</v>
      </c>
      <c r="G121" s="281" t="s">
        <v>327</v>
      </c>
      <c r="H121" s="282">
        <v>36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433</v>
      </c>
      <c r="AT121" s="227" t="s">
        <v>319</v>
      </c>
      <c r="AU121" s="227" t="s">
        <v>78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331</v>
      </c>
      <c r="BM121" s="227" t="s">
        <v>627</v>
      </c>
    </row>
    <row r="122" s="2" customFormat="1" ht="16.5" customHeight="1">
      <c r="A122" s="41"/>
      <c r="B122" s="42"/>
      <c r="C122" s="278" t="s">
        <v>427</v>
      </c>
      <c r="D122" s="278" t="s">
        <v>319</v>
      </c>
      <c r="E122" s="279" t="s">
        <v>14250</v>
      </c>
      <c r="F122" s="280" t="s">
        <v>14251</v>
      </c>
      <c r="G122" s="281" t="s">
        <v>327</v>
      </c>
      <c r="H122" s="282">
        <v>4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433</v>
      </c>
      <c r="AT122" s="227" t="s">
        <v>319</v>
      </c>
      <c r="AU122" s="227" t="s">
        <v>78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331</v>
      </c>
      <c r="BM122" s="227" t="s">
        <v>638</v>
      </c>
    </row>
    <row r="123" s="2" customFormat="1" ht="16.5" customHeight="1">
      <c r="A123" s="41"/>
      <c r="B123" s="42"/>
      <c r="C123" s="278" t="s">
        <v>433</v>
      </c>
      <c r="D123" s="278" t="s">
        <v>319</v>
      </c>
      <c r="E123" s="279" t="s">
        <v>14252</v>
      </c>
      <c r="F123" s="280" t="s">
        <v>14253</v>
      </c>
      <c r="G123" s="281" t="s">
        <v>327</v>
      </c>
      <c r="H123" s="282">
        <v>56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433</v>
      </c>
      <c r="AT123" s="227" t="s">
        <v>319</v>
      </c>
      <c r="AU123" s="227" t="s">
        <v>78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331</v>
      </c>
      <c r="BM123" s="227" t="s">
        <v>657</v>
      </c>
    </row>
    <row r="124" s="2" customFormat="1" ht="16.5" customHeight="1">
      <c r="A124" s="41"/>
      <c r="B124" s="42"/>
      <c r="C124" s="278" t="s">
        <v>440</v>
      </c>
      <c r="D124" s="278" t="s">
        <v>319</v>
      </c>
      <c r="E124" s="279" t="s">
        <v>14254</v>
      </c>
      <c r="F124" s="280" t="s">
        <v>14255</v>
      </c>
      <c r="G124" s="281" t="s">
        <v>327</v>
      </c>
      <c r="H124" s="282">
        <v>8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433</v>
      </c>
      <c r="AT124" s="227" t="s">
        <v>319</v>
      </c>
      <c r="AU124" s="227" t="s">
        <v>78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331</v>
      </c>
      <c r="BM124" s="227" t="s">
        <v>668</v>
      </c>
    </row>
    <row r="125" s="2" customFormat="1" ht="16.5" customHeight="1">
      <c r="A125" s="41"/>
      <c r="B125" s="42"/>
      <c r="C125" s="278" t="s">
        <v>445</v>
      </c>
      <c r="D125" s="278" t="s">
        <v>319</v>
      </c>
      <c r="E125" s="279" t="s">
        <v>14256</v>
      </c>
      <c r="F125" s="280" t="s">
        <v>14257</v>
      </c>
      <c r="G125" s="281" t="s">
        <v>327</v>
      </c>
      <c r="H125" s="282">
        <v>8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433</v>
      </c>
      <c r="AT125" s="227" t="s">
        <v>319</v>
      </c>
      <c r="AU125" s="227" t="s">
        <v>78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331</v>
      </c>
      <c r="BM125" s="227" t="s">
        <v>686</v>
      </c>
    </row>
    <row r="126" s="2" customFormat="1" ht="16.5" customHeight="1">
      <c r="A126" s="41"/>
      <c r="B126" s="42"/>
      <c r="C126" s="278" t="s">
        <v>454</v>
      </c>
      <c r="D126" s="278" t="s">
        <v>319</v>
      </c>
      <c r="E126" s="279" t="s">
        <v>14258</v>
      </c>
      <c r="F126" s="280" t="s">
        <v>14259</v>
      </c>
      <c r="G126" s="281" t="s">
        <v>327</v>
      </c>
      <c r="H126" s="282">
        <v>2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433</v>
      </c>
      <c r="AT126" s="227" t="s">
        <v>319</v>
      </c>
      <c r="AU126" s="227" t="s">
        <v>78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331</v>
      </c>
      <c r="BM126" s="227" t="s">
        <v>699</v>
      </c>
    </row>
    <row r="127" s="2" customFormat="1" ht="21.75" customHeight="1">
      <c r="A127" s="41"/>
      <c r="B127" s="42"/>
      <c r="C127" s="278" t="s">
        <v>460</v>
      </c>
      <c r="D127" s="278" t="s">
        <v>319</v>
      </c>
      <c r="E127" s="279" t="s">
        <v>14260</v>
      </c>
      <c r="F127" s="280" t="s">
        <v>14261</v>
      </c>
      <c r="G127" s="281" t="s">
        <v>8235</v>
      </c>
      <c r="H127" s="282">
        <v>2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433</v>
      </c>
      <c r="AT127" s="227" t="s">
        <v>319</v>
      </c>
      <c r="AU127" s="227" t="s">
        <v>78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331</v>
      </c>
      <c r="BM127" s="227" t="s">
        <v>734</v>
      </c>
    </row>
    <row r="128" s="2" customFormat="1" ht="21.75" customHeight="1">
      <c r="A128" s="41"/>
      <c r="B128" s="42"/>
      <c r="C128" s="278" t="s">
        <v>466</v>
      </c>
      <c r="D128" s="278" t="s">
        <v>319</v>
      </c>
      <c r="E128" s="279" t="s">
        <v>14262</v>
      </c>
      <c r="F128" s="280" t="s">
        <v>14263</v>
      </c>
      <c r="G128" s="281" t="s">
        <v>8235</v>
      </c>
      <c r="H128" s="282">
        <v>2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433</v>
      </c>
      <c r="AT128" s="227" t="s">
        <v>319</v>
      </c>
      <c r="AU128" s="227" t="s">
        <v>78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331</v>
      </c>
      <c r="BM128" s="227" t="s">
        <v>749</v>
      </c>
    </row>
    <row r="129" s="2" customFormat="1" ht="16.5" customHeight="1">
      <c r="A129" s="41"/>
      <c r="B129" s="42"/>
      <c r="C129" s="278" t="s">
        <v>473</v>
      </c>
      <c r="D129" s="278" t="s">
        <v>319</v>
      </c>
      <c r="E129" s="279" t="s">
        <v>14264</v>
      </c>
      <c r="F129" s="280" t="s">
        <v>14265</v>
      </c>
      <c r="G129" s="281" t="s">
        <v>14266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433</v>
      </c>
      <c r="AT129" s="227" t="s">
        <v>319</v>
      </c>
      <c r="AU129" s="227" t="s">
        <v>78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331</v>
      </c>
      <c r="BM129" s="227" t="s">
        <v>763</v>
      </c>
    </row>
    <row r="130" s="2" customFormat="1" ht="16.5" customHeight="1">
      <c r="A130" s="41"/>
      <c r="B130" s="42"/>
      <c r="C130" s="278" t="s">
        <v>491</v>
      </c>
      <c r="D130" s="278" t="s">
        <v>319</v>
      </c>
      <c r="E130" s="279" t="s">
        <v>14044</v>
      </c>
      <c r="F130" s="280" t="s">
        <v>14045</v>
      </c>
      <c r="G130" s="281" t="s">
        <v>13766</v>
      </c>
      <c r="H130" s="302"/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433</v>
      </c>
      <c r="AT130" s="227" t="s">
        <v>319</v>
      </c>
      <c r="AU130" s="227" t="s">
        <v>78</v>
      </c>
      <c r="AY130" s="20" t="s">
        <v>205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331</v>
      </c>
      <c r="BM130" s="227" t="s">
        <v>784</v>
      </c>
    </row>
    <row r="131" s="12" customFormat="1" ht="25.92" customHeight="1">
      <c r="A131" s="12"/>
      <c r="B131" s="200"/>
      <c r="C131" s="201"/>
      <c r="D131" s="202" t="s">
        <v>70</v>
      </c>
      <c r="E131" s="203" t="s">
        <v>14267</v>
      </c>
      <c r="F131" s="203" t="s">
        <v>14268</v>
      </c>
      <c r="G131" s="201"/>
      <c r="H131" s="201"/>
      <c r="I131" s="204"/>
      <c r="J131" s="205">
        <f>BK131</f>
        <v>0</v>
      </c>
      <c r="K131" s="201"/>
      <c r="L131" s="206"/>
      <c r="M131" s="207"/>
      <c r="N131" s="208"/>
      <c r="O131" s="208"/>
      <c r="P131" s="209">
        <f>P132</f>
        <v>0</v>
      </c>
      <c r="Q131" s="208"/>
      <c r="R131" s="209">
        <f>R132</f>
        <v>0</v>
      </c>
      <c r="S131" s="208"/>
      <c r="T131" s="210">
        <f>T132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71</v>
      </c>
      <c r="AY131" s="211" t="s">
        <v>205</v>
      </c>
      <c r="BK131" s="213">
        <f>BK132</f>
        <v>0</v>
      </c>
    </row>
    <row r="132" s="2" customFormat="1" ht="16.5" customHeight="1">
      <c r="A132" s="41"/>
      <c r="B132" s="42"/>
      <c r="C132" s="216" t="s">
        <v>499</v>
      </c>
      <c r="D132" s="216" t="s">
        <v>207</v>
      </c>
      <c r="E132" s="217" t="s">
        <v>11382</v>
      </c>
      <c r="F132" s="218" t="s">
        <v>14269</v>
      </c>
      <c r="G132" s="219" t="s">
        <v>14266</v>
      </c>
      <c r="H132" s="220">
        <v>1</v>
      </c>
      <c r="I132" s="221"/>
      <c r="J132" s="222">
        <f>ROUND(I132*H132,2)</f>
        <v>0</v>
      </c>
      <c r="K132" s="218" t="s">
        <v>19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331</v>
      </c>
      <c r="AT132" s="227" t="s">
        <v>207</v>
      </c>
      <c r="AU132" s="227" t="s">
        <v>78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331</v>
      </c>
      <c r="BM132" s="227" t="s">
        <v>806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14146</v>
      </c>
      <c r="F133" s="203" t="s">
        <v>13725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SUM(P134:P144)</f>
        <v>0</v>
      </c>
      <c r="Q133" s="208"/>
      <c r="R133" s="209">
        <f>SUM(R134:R144)</f>
        <v>0</v>
      </c>
      <c r="S133" s="208"/>
      <c r="T133" s="210">
        <f>SUM(T134:T144)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78</v>
      </c>
      <c r="AT133" s="212" t="s">
        <v>70</v>
      </c>
      <c r="AU133" s="212" t="s">
        <v>71</v>
      </c>
      <c r="AY133" s="211" t="s">
        <v>205</v>
      </c>
      <c r="BK133" s="213">
        <f>SUM(BK134:BK144)</f>
        <v>0</v>
      </c>
    </row>
    <row r="134" s="2" customFormat="1" ht="16.5" customHeight="1">
      <c r="A134" s="41"/>
      <c r="B134" s="42"/>
      <c r="C134" s="216" t="s">
        <v>506</v>
      </c>
      <c r="D134" s="216" t="s">
        <v>207</v>
      </c>
      <c r="E134" s="217" t="s">
        <v>14270</v>
      </c>
      <c r="F134" s="218" t="s">
        <v>14271</v>
      </c>
      <c r="G134" s="219" t="s">
        <v>14266</v>
      </c>
      <c r="H134" s="220">
        <v>1</v>
      </c>
      <c r="I134" s="221"/>
      <c r="J134" s="222">
        <f>ROUND(I134*H134,2)</f>
        <v>0</v>
      </c>
      <c r="K134" s="218" t="s">
        <v>19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6747</v>
      </c>
      <c r="AT134" s="227" t="s">
        <v>207</v>
      </c>
      <c r="AU134" s="227" t="s">
        <v>78</v>
      </c>
      <c r="AY134" s="20" t="s">
        <v>205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6747</v>
      </c>
      <c r="BM134" s="227" t="s">
        <v>833</v>
      </c>
    </row>
    <row r="135" s="2" customFormat="1">
      <c r="A135" s="41"/>
      <c r="B135" s="42"/>
      <c r="C135" s="43"/>
      <c r="D135" s="236" t="s">
        <v>1145</v>
      </c>
      <c r="E135" s="43"/>
      <c r="F135" s="288" t="s">
        <v>14272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1145</v>
      </c>
      <c r="AU135" s="20" t="s">
        <v>78</v>
      </c>
    </row>
    <row r="136" s="2" customFormat="1" ht="24.15" customHeight="1">
      <c r="A136" s="41"/>
      <c r="B136" s="42"/>
      <c r="C136" s="216" t="s">
        <v>511</v>
      </c>
      <c r="D136" s="216" t="s">
        <v>207</v>
      </c>
      <c r="E136" s="217" t="s">
        <v>14169</v>
      </c>
      <c r="F136" s="218" t="s">
        <v>14170</v>
      </c>
      <c r="G136" s="219" t="s">
        <v>13990</v>
      </c>
      <c r="H136" s="220">
        <v>1</v>
      </c>
      <c r="I136" s="221"/>
      <c r="J136" s="222">
        <f>ROUND(I136*H136,2)</f>
        <v>0</v>
      </c>
      <c r="K136" s="218" t="s">
        <v>19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6747</v>
      </c>
      <c r="AT136" s="227" t="s">
        <v>207</v>
      </c>
      <c r="AU136" s="227" t="s">
        <v>78</v>
      </c>
      <c r="AY136" s="20" t="s">
        <v>205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6747</v>
      </c>
      <c r="BM136" s="227" t="s">
        <v>845</v>
      </c>
    </row>
    <row r="137" s="2" customFormat="1" ht="24.15" customHeight="1">
      <c r="A137" s="41"/>
      <c r="B137" s="42"/>
      <c r="C137" s="216" t="s">
        <v>519</v>
      </c>
      <c r="D137" s="216" t="s">
        <v>207</v>
      </c>
      <c r="E137" s="217" t="s">
        <v>14181</v>
      </c>
      <c r="F137" s="218" t="s">
        <v>14182</v>
      </c>
      <c r="G137" s="219" t="s">
        <v>13990</v>
      </c>
      <c r="H137" s="220">
        <v>1</v>
      </c>
      <c r="I137" s="221"/>
      <c r="J137" s="222">
        <f>ROUND(I137*H137,2)</f>
        <v>0</v>
      </c>
      <c r="K137" s="218" t="s">
        <v>19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6747</v>
      </c>
      <c r="AT137" s="227" t="s">
        <v>207</v>
      </c>
      <c r="AU137" s="227" t="s">
        <v>78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6747</v>
      </c>
      <c r="BM137" s="227" t="s">
        <v>860</v>
      </c>
    </row>
    <row r="138" s="2" customFormat="1">
      <c r="A138" s="41"/>
      <c r="B138" s="42"/>
      <c r="C138" s="43"/>
      <c r="D138" s="236" t="s">
        <v>1145</v>
      </c>
      <c r="E138" s="43"/>
      <c r="F138" s="288" t="s">
        <v>14183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1145</v>
      </c>
      <c r="AU138" s="20" t="s">
        <v>78</v>
      </c>
    </row>
    <row r="139" s="2" customFormat="1" ht="24.15" customHeight="1">
      <c r="A139" s="41"/>
      <c r="B139" s="42"/>
      <c r="C139" s="216" t="s">
        <v>525</v>
      </c>
      <c r="D139" s="216" t="s">
        <v>207</v>
      </c>
      <c r="E139" s="217" t="s">
        <v>14171</v>
      </c>
      <c r="F139" s="218" t="s">
        <v>13680</v>
      </c>
      <c r="G139" s="219" t="s">
        <v>13990</v>
      </c>
      <c r="H139" s="220">
        <v>1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6747</v>
      </c>
      <c r="AT139" s="227" t="s">
        <v>207</v>
      </c>
      <c r="AU139" s="227" t="s">
        <v>78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6747</v>
      </c>
      <c r="BM139" s="227" t="s">
        <v>877</v>
      </c>
    </row>
    <row r="140" s="2" customFormat="1">
      <c r="A140" s="41"/>
      <c r="B140" s="42"/>
      <c r="C140" s="43"/>
      <c r="D140" s="236" t="s">
        <v>1145</v>
      </c>
      <c r="E140" s="43"/>
      <c r="F140" s="288" t="s">
        <v>14172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1145</v>
      </c>
      <c r="AU140" s="20" t="s">
        <v>78</v>
      </c>
    </row>
    <row r="141" s="2" customFormat="1" ht="24.15" customHeight="1">
      <c r="A141" s="41"/>
      <c r="B141" s="42"/>
      <c r="C141" s="216" t="s">
        <v>531</v>
      </c>
      <c r="D141" s="216" t="s">
        <v>207</v>
      </c>
      <c r="E141" s="217" t="s">
        <v>14175</v>
      </c>
      <c r="F141" s="218" t="s">
        <v>14176</v>
      </c>
      <c r="G141" s="219" t="s">
        <v>13990</v>
      </c>
      <c r="H141" s="220">
        <v>1</v>
      </c>
      <c r="I141" s="221"/>
      <c r="J141" s="222">
        <f>ROUND(I141*H141,2)</f>
        <v>0</v>
      </c>
      <c r="K141" s="218" t="s">
        <v>19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6747</v>
      </c>
      <c r="AT141" s="227" t="s">
        <v>207</v>
      </c>
      <c r="AU141" s="227" t="s">
        <v>78</v>
      </c>
      <c r="AY141" s="20" t="s">
        <v>205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6747</v>
      </c>
      <c r="BM141" s="227" t="s">
        <v>887</v>
      </c>
    </row>
    <row r="142" s="2" customFormat="1">
      <c r="A142" s="41"/>
      <c r="B142" s="42"/>
      <c r="C142" s="43"/>
      <c r="D142" s="236" t="s">
        <v>1145</v>
      </c>
      <c r="E142" s="43"/>
      <c r="F142" s="288" t="s">
        <v>14177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1145</v>
      </c>
      <c r="AU142" s="20" t="s">
        <v>78</v>
      </c>
    </row>
    <row r="143" s="2" customFormat="1" ht="24.15" customHeight="1">
      <c r="A143" s="41"/>
      <c r="B143" s="42"/>
      <c r="C143" s="216" t="s">
        <v>537</v>
      </c>
      <c r="D143" s="216" t="s">
        <v>207</v>
      </c>
      <c r="E143" s="217" t="s">
        <v>14178</v>
      </c>
      <c r="F143" s="218" t="s">
        <v>14179</v>
      </c>
      <c r="G143" s="219" t="s">
        <v>13990</v>
      </c>
      <c r="H143" s="220">
        <v>1</v>
      </c>
      <c r="I143" s="221"/>
      <c r="J143" s="222">
        <f>ROUND(I143*H143,2)</f>
        <v>0</v>
      </c>
      <c r="K143" s="218" t="s">
        <v>19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6747</v>
      </c>
      <c r="AT143" s="227" t="s">
        <v>207</v>
      </c>
      <c r="AU143" s="227" t="s">
        <v>78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6747</v>
      </c>
      <c r="BM143" s="227" t="s">
        <v>899</v>
      </c>
    </row>
    <row r="144" s="2" customFormat="1">
      <c r="A144" s="41"/>
      <c r="B144" s="42"/>
      <c r="C144" s="43"/>
      <c r="D144" s="236" t="s">
        <v>1145</v>
      </c>
      <c r="E144" s="43"/>
      <c r="F144" s="288" t="s">
        <v>14180</v>
      </c>
      <c r="G144" s="43"/>
      <c r="H144" s="43"/>
      <c r="I144" s="231"/>
      <c r="J144" s="43"/>
      <c r="K144" s="43"/>
      <c r="L144" s="47"/>
      <c r="M144" s="289"/>
      <c r="N144" s="290"/>
      <c r="O144" s="291"/>
      <c r="P144" s="291"/>
      <c r="Q144" s="291"/>
      <c r="R144" s="291"/>
      <c r="S144" s="291"/>
      <c r="T144" s="292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1145</v>
      </c>
      <c r="AU144" s="20" t="s">
        <v>78</v>
      </c>
    </row>
    <row r="145" s="2" customFormat="1" ht="6.96" customHeight="1">
      <c r="A145" s="41"/>
      <c r="B145" s="62"/>
      <c r="C145" s="63"/>
      <c r="D145" s="63"/>
      <c r="E145" s="63"/>
      <c r="F145" s="63"/>
      <c r="G145" s="63"/>
      <c r="H145" s="63"/>
      <c r="I145" s="63"/>
      <c r="J145" s="63"/>
      <c r="K145" s="63"/>
      <c r="L145" s="47"/>
      <c r="M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</row>
  </sheetData>
  <sheetProtection sheet="1" autoFilter="0" formatColumns="0" formatRows="0" objects="1" scenarios="1" spinCount="100000" saltValue="yy1I1VISN51c519r8Rpr5VAVql8rxBfhysej1RCC/m7mNYNYoRHr0nJBFRMc6FOP4wT/ZmFMEfhvRbW2uD3QUA==" hashValue="3QVIaga4EGpsY2vPC04RN+66pNsWNdNaUv+bGyGehLIBJD70cwiHKrHWSq6zzzRD6AefxKx6+E9fzJWiTOmyxQ==" algorithmName="SHA-512" password="CC35"/>
  <autoFilter ref="C88:K1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13732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14273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ROUND((SUM(BE91:BE207)),  2)</f>
        <v>0</v>
      </c>
      <c r="G35" s="41"/>
      <c r="H35" s="41"/>
      <c r="I35" s="161">
        <v>0.20999999999999999</v>
      </c>
      <c r="J35" s="160">
        <f>ROUND(((SUM(BE91:BE207))*I35),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ROUND((SUM(BF91:BF207)),  2)</f>
        <v>0</v>
      </c>
      <c r="G36" s="41"/>
      <c r="H36" s="41"/>
      <c r="I36" s="161">
        <v>0.12</v>
      </c>
      <c r="J36" s="160">
        <f>ROUND(((SUM(BF91:BF207))*I36),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ROUND((SUM(BG91:BG207)),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ROUND((SUM(BH91:BH207)),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ROUND((SUM(BI91:BI207)),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13732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D.2.1.2-VS - MaR pro VS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14274</v>
      </c>
      <c r="E64" s="181"/>
      <c r="F64" s="181"/>
      <c r="G64" s="181"/>
      <c r="H64" s="181"/>
      <c r="I64" s="181"/>
      <c r="J64" s="182">
        <f>J92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14275</v>
      </c>
      <c r="E65" s="181"/>
      <c r="F65" s="181"/>
      <c r="G65" s="181"/>
      <c r="H65" s="181"/>
      <c r="I65" s="181"/>
      <c r="J65" s="182">
        <f>J111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14186</v>
      </c>
      <c r="E66" s="181"/>
      <c r="F66" s="181"/>
      <c r="G66" s="181"/>
      <c r="H66" s="181"/>
      <c r="I66" s="181"/>
      <c r="J66" s="182">
        <f>J152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14187</v>
      </c>
      <c r="E67" s="181"/>
      <c r="F67" s="181"/>
      <c r="G67" s="181"/>
      <c r="H67" s="181"/>
      <c r="I67" s="181"/>
      <c r="J67" s="182">
        <f>J164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14276</v>
      </c>
      <c r="E68" s="181"/>
      <c r="F68" s="181"/>
      <c r="G68" s="181"/>
      <c r="H68" s="181"/>
      <c r="I68" s="181"/>
      <c r="J68" s="182">
        <f>J191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13745</v>
      </c>
      <c r="E69" s="181"/>
      <c r="F69" s="181"/>
      <c r="G69" s="181"/>
      <c r="H69" s="181"/>
      <c r="I69" s="181"/>
      <c r="J69" s="182">
        <f>J196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190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148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3" t="s">
        <v>13732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150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D.2.1.2-VS - MaR pro VS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F14</f>
        <v>Cheb</v>
      </c>
      <c r="G85" s="43"/>
      <c r="H85" s="43"/>
      <c r="I85" s="35" t="s">
        <v>23</v>
      </c>
      <c r="J85" s="75" t="str">
        <f>IF(J14="","",J14)</f>
        <v>24. 10. 2025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E17</f>
        <v>město Cheb</v>
      </c>
      <c r="G87" s="43"/>
      <c r="H87" s="43"/>
      <c r="I87" s="35" t="s">
        <v>31</v>
      </c>
      <c r="J87" s="39" t="str">
        <f>E23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IF(E20="","",E20)</f>
        <v>Vyplň údaj</v>
      </c>
      <c r="G88" s="43"/>
      <c r="H88" s="43"/>
      <c r="I88" s="35" t="s">
        <v>33</v>
      </c>
      <c r="J88" s="39" t="str">
        <f>E26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191</v>
      </c>
      <c r="D90" s="192" t="s">
        <v>56</v>
      </c>
      <c r="E90" s="192" t="s">
        <v>52</v>
      </c>
      <c r="F90" s="192" t="s">
        <v>53</v>
      </c>
      <c r="G90" s="192" t="s">
        <v>192</v>
      </c>
      <c r="H90" s="192" t="s">
        <v>193</v>
      </c>
      <c r="I90" s="192" t="s">
        <v>194</v>
      </c>
      <c r="J90" s="192" t="s">
        <v>154</v>
      </c>
      <c r="K90" s="193" t="s">
        <v>195</v>
      </c>
      <c r="L90" s="194"/>
      <c r="M90" s="95" t="s">
        <v>19</v>
      </c>
      <c r="N90" s="96" t="s">
        <v>41</v>
      </c>
      <c r="O90" s="96" t="s">
        <v>196</v>
      </c>
      <c r="P90" s="96" t="s">
        <v>197</v>
      </c>
      <c r="Q90" s="96" t="s">
        <v>198</v>
      </c>
      <c r="R90" s="96" t="s">
        <v>199</v>
      </c>
      <c r="S90" s="96" t="s">
        <v>200</v>
      </c>
      <c r="T90" s="97" t="s">
        <v>201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202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P92+P111+P152+P164+P191+P196</f>
        <v>0</v>
      </c>
      <c r="Q91" s="99"/>
      <c r="R91" s="197">
        <f>R92+R111+R152+R164+R191+R196</f>
        <v>0</v>
      </c>
      <c r="S91" s="99"/>
      <c r="T91" s="198">
        <f>T92+T111+T152+T164+T191+T196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155</v>
      </c>
      <c r="BK91" s="199">
        <f>BK92+BK111+BK152+BK164+BK191+BK196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14277</v>
      </c>
      <c r="F92" s="203" t="s">
        <v>14278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SUM(P93:P110)</f>
        <v>0</v>
      </c>
      <c r="Q92" s="208"/>
      <c r="R92" s="209">
        <f>SUM(R93:R110)</f>
        <v>0</v>
      </c>
      <c r="S92" s="208"/>
      <c r="T92" s="210">
        <f>SUM(T93:T110)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205</v>
      </c>
      <c r="BK92" s="213">
        <f>SUM(BK93:BK110)</f>
        <v>0</v>
      </c>
    </row>
    <row r="93" s="2" customFormat="1" ht="16.5" customHeight="1">
      <c r="A93" s="41"/>
      <c r="B93" s="42"/>
      <c r="C93" s="278" t="s">
        <v>78</v>
      </c>
      <c r="D93" s="278" t="s">
        <v>319</v>
      </c>
      <c r="E93" s="279" t="s">
        <v>14279</v>
      </c>
      <c r="F93" s="280" t="s">
        <v>14280</v>
      </c>
      <c r="G93" s="281" t="s">
        <v>8235</v>
      </c>
      <c r="H93" s="282">
        <v>1</v>
      </c>
      <c r="I93" s="283"/>
      <c r="J93" s="284">
        <f>ROUND(I93*H93,2)</f>
        <v>0</v>
      </c>
      <c r="K93" s="280" t="s">
        <v>19</v>
      </c>
      <c r="L93" s="285"/>
      <c r="M93" s="286" t="s">
        <v>19</v>
      </c>
      <c r="N93" s="287" t="s">
        <v>42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433</v>
      </c>
      <c r="AT93" s="227" t="s">
        <v>319</v>
      </c>
      <c r="AU93" s="227" t="s">
        <v>78</v>
      </c>
      <c r="AY93" s="20" t="s">
        <v>205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78</v>
      </c>
      <c r="BK93" s="228">
        <f>ROUND(I93*H93,2)</f>
        <v>0</v>
      </c>
      <c r="BL93" s="20" t="s">
        <v>331</v>
      </c>
      <c r="BM93" s="227" t="s">
        <v>80</v>
      </c>
    </row>
    <row r="94" s="2" customFormat="1" ht="16.5" customHeight="1">
      <c r="A94" s="41"/>
      <c r="B94" s="42"/>
      <c r="C94" s="278" t="s">
        <v>80</v>
      </c>
      <c r="D94" s="278" t="s">
        <v>319</v>
      </c>
      <c r="E94" s="279" t="s">
        <v>14281</v>
      </c>
      <c r="F94" s="280" t="s">
        <v>14282</v>
      </c>
      <c r="G94" s="281" t="s">
        <v>8235</v>
      </c>
      <c r="H94" s="282">
        <v>1</v>
      </c>
      <c r="I94" s="283"/>
      <c r="J94" s="284">
        <f>ROUND(I94*H94,2)</f>
        <v>0</v>
      </c>
      <c r="K94" s="280" t="s">
        <v>19</v>
      </c>
      <c r="L94" s="285"/>
      <c r="M94" s="286" t="s">
        <v>19</v>
      </c>
      <c r="N94" s="287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433</v>
      </c>
      <c r="AT94" s="227" t="s">
        <v>319</v>
      </c>
      <c r="AU94" s="227" t="s">
        <v>78</v>
      </c>
      <c r="AY94" s="20" t="s">
        <v>205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331</v>
      </c>
      <c r="BM94" s="227" t="s">
        <v>212</v>
      </c>
    </row>
    <row r="95" s="2" customFormat="1" ht="16.5" customHeight="1">
      <c r="A95" s="41"/>
      <c r="B95" s="42"/>
      <c r="C95" s="278" t="s">
        <v>97</v>
      </c>
      <c r="D95" s="278" t="s">
        <v>319</v>
      </c>
      <c r="E95" s="279" t="s">
        <v>14283</v>
      </c>
      <c r="F95" s="280" t="s">
        <v>14284</v>
      </c>
      <c r="G95" s="281" t="s">
        <v>8235</v>
      </c>
      <c r="H95" s="282">
        <v>6</v>
      </c>
      <c r="I95" s="283"/>
      <c r="J95" s="284">
        <f>ROUND(I95*H95,2)</f>
        <v>0</v>
      </c>
      <c r="K95" s="280" t="s">
        <v>19</v>
      </c>
      <c r="L95" s="285"/>
      <c r="M95" s="286" t="s">
        <v>19</v>
      </c>
      <c r="N95" s="287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433</v>
      </c>
      <c r="AT95" s="227" t="s">
        <v>319</v>
      </c>
      <c r="AU95" s="227" t="s">
        <v>78</v>
      </c>
      <c r="AY95" s="20" t="s">
        <v>205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331</v>
      </c>
      <c r="BM95" s="227" t="s">
        <v>261</v>
      </c>
    </row>
    <row r="96" s="2" customFormat="1" ht="24.15" customHeight="1">
      <c r="A96" s="41"/>
      <c r="B96" s="42"/>
      <c r="C96" s="278" t="s">
        <v>212</v>
      </c>
      <c r="D96" s="278" t="s">
        <v>319</v>
      </c>
      <c r="E96" s="279" t="s">
        <v>14285</v>
      </c>
      <c r="F96" s="280" t="s">
        <v>14286</v>
      </c>
      <c r="G96" s="281" t="s">
        <v>8235</v>
      </c>
      <c r="H96" s="282">
        <v>5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433</v>
      </c>
      <c r="AT96" s="227" t="s">
        <v>319</v>
      </c>
      <c r="AU96" s="227" t="s">
        <v>78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331</v>
      </c>
      <c r="BM96" s="227" t="s">
        <v>276</v>
      </c>
    </row>
    <row r="97" s="2" customFormat="1" ht="24.15" customHeight="1">
      <c r="A97" s="41"/>
      <c r="B97" s="42"/>
      <c r="C97" s="278" t="s">
        <v>255</v>
      </c>
      <c r="D97" s="278" t="s">
        <v>319</v>
      </c>
      <c r="E97" s="279" t="s">
        <v>14287</v>
      </c>
      <c r="F97" s="280" t="s">
        <v>14288</v>
      </c>
      <c r="G97" s="281" t="s">
        <v>8235</v>
      </c>
      <c r="H97" s="282">
        <v>3</v>
      </c>
      <c r="I97" s="283"/>
      <c r="J97" s="284">
        <f>ROUND(I97*H97,2)</f>
        <v>0</v>
      </c>
      <c r="K97" s="280" t="s">
        <v>19</v>
      </c>
      <c r="L97" s="285"/>
      <c r="M97" s="286" t="s">
        <v>19</v>
      </c>
      <c r="N97" s="287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433</v>
      </c>
      <c r="AT97" s="227" t="s">
        <v>319</v>
      </c>
      <c r="AU97" s="227" t="s">
        <v>78</v>
      </c>
      <c r="AY97" s="20" t="s">
        <v>205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331</v>
      </c>
      <c r="BM97" s="227" t="s">
        <v>289</v>
      </c>
    </row>
    <row r="98" s="2" customFormat="1" ht="24.15" customHeight="1">
      <c r="A98" s="41"/>
      <c r="B98" s="42"/>
      <c r="C98" s="278" t="s">
        <v>261</v>
      </c>
      <c r="D98" s="278" t="s">
        <v>319</v>
      </c>
      <c r="E98" s="279" t="s">
        <v>14289</v>
      </c>
      <c r="F98" s="280" t="s">
        <v>14290</v>
      </c>
      <c r="G98" s="281" t="s">
        <v>8235</v>
      </c>
      <c r="H98" s="282">
        <v>1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433</v>
      </c>
      <c r="AT98" s="227" t="s">
        <v>319</v>
      </c>
      <c r="AU98" s="227" t="s">
        <v>78</v>
      </c>
      <c r="AY98" s="20" t="s">
        <v>205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331</v>
      </c>
      <c r="BM98" s="227" t="s">
        <v>8</v>
      </c>
    </row>
    <row r="99" s="2" customFormat="1" ht="24.15" customHeight="1">
      <c r="A99" s="41"/>
      <c r="B99" s="42"/>
      <c r="C99" s="278" t="s">
        <v>269</v>
      </c>
      <c r="D99" s="278" t="s">
        <v>319</v>
      </c>
      <c r="E99" s="279" t="s">
        <v>14291</v>
      </c>
      <c r="F99" s="280" t="s">
        <v>14292</v>
      </c>
      <c r="G99" s="281" t="s">
        <v>8235</v>
      </c>
      <c r="H99" s="282">
        <v>1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433</v>
      </c>
      <c r="AT99" s="227" t="s">
        <v>319</v>
      </c>
      <c r="AU99" s="227" t="s">
        <v>78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331</v>
      </c>
      <c r="BM99" s="227" t="s">
        <v>318</v>
      </c>
    </row>
    <row r="100" s="2" customFormat="1" ht="16.5" customHeight="1">
      <c r="A100" s="41"/>
      <c r="B100" s="42"/>
      <c r="C100" s="278" t="s">
        <v>276</v>
      </c>
      <c r="D100" s="278" t="s">
        <v>319</v>
      </c>
      <c r="E100" s="279" t="s">
        <v>14293</v>
      </c>
      <c r="F100" s="280" t="s">
        <v>14294</v>
      </c>
      <c r="G100" s="281" t="s">
        <v>8235</v>
      </c>
      <c r="H100" s="282">
        <v>2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433</v>
      </c>
      <c r="AT100" s="227" t="s">
        <v>319</v>
      </c>
      <c r="AU100" s="227" t="s">
        <v>78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331</v>
      </c>
      <c r="BM100" s="227" t="s">
        <v>331</v>
      </c>
    </row>
    <row r="101" s="2" customFormat="1" ht="16.5" customHeight="1">
      <c r="A101" s="41"/>
      <c r="B101" s="42"/>
      <c r="C101" s="278" t="s">
        <v>283</v>
      </c>
      <c r="D101" s="278" t="s">
        <v>319</v>
      </c>
      <c r="E101" s="279" t="s">
        <v>14295</v>
      </c>
      <c r="F101" s="280" t="s">
        <v>14296</v>
      </c>
      <c r="G101" s="281" t="s">
        <v>8235</v>
      </c>
      <c r="H101" s="282">
        <v>1</v>
      </c>
      <c r="I101" s="283"/>
      <c r="J101" s="284">
        <f>ROUND(I101*H101,2)</f>
        <v>0</v>
      </c>
      <c r="K101" s="280" t="s">
        <v>19</v>
      </c>
      <c r="L101" s="285"/>
      <c r="M101" s="286" t="s">
        <v>19</v>
      </c>
      <c r="N101" s="287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433</v>
      </c>
      <c r="AT101" s="227" t="s">
        <v>319</v>
      </c>
      <c r="AU101" s="227" t="s">
        <v>78</v>
      </c>
      <c r="AY101" s="20" t="s">
        <v>205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331</v>
      </c>
      <c r="BM101" s="227" t="s">
        <v>342</v>
      </c>
    </row>
    <row r="102" s="2" customFormat="1" ht="24.15" customHeight="1">
      <c r="A102" s="41"/>
      <c r="B102" s="42"/>
      <c r="C102" s="278" t="s">
        <v>289</v>
      </c>
      <c r="D102" s="278" t="s">
        <v>319</v>
      </c>
      <c r="E102" s="279" t="s">
        <v>14297</v>
      </c>
      <c r="F102" s="280" t="s">
        <v>14298</v>
      </c>
      <c r="G102" s="281" t="s">
        <v>8235</v>
      </c>
      <c r="H102" s="282">
        <v>1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433</v>
      </c>
      <c r="AT102" s="227" t="s">
        <v>319</v>
      </c>
      <c r="AU102" s="227" t="s">
        <v>78</v>
      </c>
      <c r="AY102" s="20" t="s">
        <v>205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331</v>
      </c>
      <c r="BM102" s="227" t="s">
        <v>357</v>
      </c>
    </row>
    <row r="103" s="2" customFormat="1" ht="21.75" customHeight="1">
      <c r="A103" s="41"/>
      <c r="B103" s="42"/>
      <c r="C103" s="278" t="s">
        <v>296</v>
      </c>
      <c r="D103" s="278" t="s">
        <v>319</v>
      </c>
      <c r="E103" s="279" t="s">
        <v>14299</v>
      </c>
      <c r="F103" s="280" t="s">
        <v>14300</v>
      </c>
      <c r="G103" s="281" t="s">
        <v>8235</v>
      </c>
      <c r="H103" s="282">
        <v>1</v>
      </c>
      <c r="I103" s="283"/>
      <c r="J103" s="284">
        <f>ROUND(I103*H103,2)</f>
        <v>0</v>
      </c>
      <c r="K103" s="280" t="s">
        <v>19</v>
      </c>
      <c r="L103" s="285"/>
      <c r="M103" s="286" t="s">
        <v>19</v>
      </c>
      <c r="N103" s="287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433</v>
      </c>
      <c r="AT103" s="227" t="s">
        <v>319</v>
      </c>
      <c r="AU103" s="227" t="s">
        <v>78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331</v>
      </c>
      <c r="BM103" s="227" t="s">
        <v>370</v>
      </c>
    </row>
    <row r="104" s="2" customFormat="1" ht="24.15" customHeight="1">
      <c r="A104" s="41"/>
      <c r="B104" s="42"/>
      <c r="C104" s="278" t="s">
        <v>8</v>
      </c>
      <c r="D104" s="278" t="s">
        <v>319</v>
      </c>
      <c r="E104" s="279" t="s">
        <v>14301</v>
      </c>
      <c r="F104" s="280" t="s">
        <v>14302</v>
      </c>
      <c r="G104" s="281" t="s">
        <v>8235</v>
      </c>
      <c r="H104" s="282">
        <v>1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433</v>
      </c>
      <c r="AT104" s="227" t="s">
        <v>319</v>
      </c>
      <c r="AU104" s="227" t="s">
        <v>78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331</v>
      </c>
      <c r="BM104" s="227" t="s">
        <v>383</v>
      </c>
    </row>
    <row r="105" s="2" customFormat="1" ht="24.15" customHeight="1">
      <c r="A105" s="41"/>
      <c r="B105" s="42"/>
      <c r="C105" s="278" t="s">
        <v>312</v>
      </c>
      <c r="D105" s="278" t="s">
        <v>319</v>
      </c>
      <c r="E105" s="279" t="s">
        <v>14303</v>
      </c>
      <c r="F105" s="280" t="s">
        <v>14304</v>
      </c>
      <c r="G105" s="281" t="s">
        <v>8235</v>
      </c>
      <c r="H105" s="282">
        <v>1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433</v>
      </c>
      <c r="AT105" s="227" t="s">
        <v>319</v>
      </c>
      <c r="AU105" s="227" t="s">
        <v>78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331</v>
      </c>
      <c r="BM105" s="227" t="s">
        <v>395</v>
      </c>
    </row>
    <row r="106" s="2" customFormat="1" ht="24.15" customHeight="1">
      <c r="A106" s="41"/>
      <c r="B106" s="42"/>
      <c r="C106" s="278" t="s">
        <v>318</v>
      </c>
      <c r="D106" s="278" t="s">
        <v>319</v>
      </c>
      <c r="E106" s="279" t="s">
        <v>14305</v>
      </c>
      <c r="F106" s="280" t="s">
        <v>14306</v>
      </c>
      <c r="G106" s="281" t="s">
        <v>8235</v>
      </c>
      <c r="H106" s="282">
        <v>2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433</v>
      </c>
      <c r="AT106" s="227" t="s">
        <v>319</v>
      </c>
      <c r="AU106" s="227" t="s">
        <v>78</v>
      </c>
      <c r="AY106" s="20" t="s">
        <v>205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331</v>
      </c>
      <c r="BM106" s="227" t="s">
        <v>409</v>
      </c>
    </row>
    <row r="107" s="2" customFormat="1" ht="24.15" customHeight="1">
      <c r="A107" s="41"/>
      <c r="B107" s="42"/>
      <c r="C107" s="278" t="s">
        <v>324</v>
      </c>
      <c r="D107" s="278" t="s">
        <v>319</v>
      </c>
      <c r="E107" s="279" t="s">
        <v>14307</v>
      </c>
      <c r="F107" s="280" t="s">
        <v>14308</v>
      </c>
      <c r="G107" s="281" t="s">
        <v>8235</v>
      </c>
      <c r="H107" s="282">
        <v>1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433</v>
      </c>
      <c r="AT107" s="227" t="s">
        <v>319</v>
      </c>
      <c r="AU107" s="227" t="s">
        <v>78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331</v>
      </c>
      <c r="BM107" s="227" t="s">
        <v>421</v>
      </c>
    </row>
    <row r="108" s="2" customFormat="1" ht="24.15" customHeight="1">
      <c r="A108" s="41"/>
      <c r="B108" s="42"/>
      <c r="C108" s="278" t="s">
        <v>331</v>
      </c>
      <c r="D108" s="278" t="s">
        <v>319</v>
      </c>
      <c r="E108" s="279" t="s">
        <v>14309</v>
      </c>
      <c r="F108" s="280" t="s">
        <v>14310</v>
      </c>
      <c r="G108" s="281" t="s">
        <v>8235</v>
      </c>
      <c r="H108" s="282">
        <v>1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433</v>
      </c>
      <c r="AT108" s="227" t="s">
        <v>319</v>
      </c>
      <c r="AU108" s="227" t="s">
        <v>78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331</v>
      </c>
      <c r="BM108" s="227" t="s">
        <v>433</v>
      </c>
    </row>
    <row r="109" s="2" customFormat="1" ht="24.15" customHeight="1">
      <c r="A109" s="41"/>
      <c r="B109" s="42"/>
      <c r="C109" s="278" t="s">
        <v>337</v>
      </c>
      <c r="D109" s="278" t="s">
        <v>319</v>
      </c>
      <c r="E109" s="279" t="s">
        <v>14311</v>
      </c>
      <c r="F109" s="280" t="s">
        <v>14312</v>
      </c>
      <c r="G109" s="281" t="s">
        <v>8235</v>
      </c>
      <c r="H109" s="282">
        <v>1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433</v>
      </c>
      <c r="AT109" s="227" t="s">
        <v>319</v>
      </c>
      <c r="AU109" s="227" t="s">
        <v>78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331</v>
      </c>
      <c r="BM109" s="227" t="s">
        <v>445</v>
      </c>
    </row>
    <row r="110" s="2" customFormat="1" ht="16.5" customHeight="1">
      <c r="A110" s="41"/>
      <c r="B110" s="42"/>
      <c r="C110" s="278" t="s">
        <v>342</v>
      </c>
      <c r="D110" s="278" t="s">
        <v>319</v>
      </c>
      <c r="E110" s="279" t="s">
        <v>14044</v>
      </c>
      <c r="F110" s="280" t="s">
        <v>14045</v>
      </c>
      <c r="G110" s="281" t="s">
        <v>13766</v>
      </c>
      <c r="H110" s="302"/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433</v>
      </c>
      <c r="AT110" s="227" t="s">
        <v>319</v>
      </c>
      <c r="AU110" s="227" t="s">
        <v>78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331</v>
      </c>
      <c r="BM110" s="227" t="s">
        <v>460</v>
      </c>
    </row>
    <row r="111" s="12" customFormat="1" ht="25.92" customHeight="1">
      <c r="A111" s="12"/>
      <c r="B111" s="200"/>
      <c r="C111" s="201"/>
      <c r="D111" s="202" t="s">
        <v>70</v>
      </c>
      <c r="E111" s="203" t="s">
        <v>14313</v>
      </c>
      <c r="F111" s="203" t="s">
        <v>14314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SUM(P112:P151)</f>
        <v>0</v>
      </c>
      <c r="Q111" s="208"/>
      <c r="R111" s="209">
        <f>SUM(R112:R151)</f>
        <v>0</v>
      </c>
      <c r="S111" s="208"/>
      <c r="T111" s="210">
        <f>SUM(T112:T151)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78</v>
      </c>
      <c r="AT111" s="212" t="s">
        <v>70</v>
      </c>
      <c r="AU111" s="212" t="s">
        <v>71</v>
      </c>
      <c r="AY111" s="211" t="s">
        <v>205</v>
      </c>
      <c r="BK111" s="213">
        <f>SUM(BK112:BK151)</f>
        <v>0</v>
      </c>
    </row>
    <row r="112" s="2" customFormat="1" ht="16.5" customHeight="1">
      <c r="A112" s="41"/>
      <c r="B112" s="42"/>
      <c r="C112" s="278" t="s">
        <v>351</v>
      </c>
      <c r="D112" s="278" t="s">
        <v>319</v>
      </c>
      <c r="E112" s="279" t="s">
        <v>14315</v>
      </c>
      <c r="F112" s="280" t="s">
        <v>14316</v>
      </c>
      <c r="G112" s="281" t="s">
        <v>8235</v>
      </c>
      <c r="H112" s="282">
        <v>1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433</v>
      </c>
      <c r="AT112" s="227" t="s">
        <v>319</v>
      </c>
      <c r="AU112" s="227" t="s">
        <v>78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331</v>
      </c>
      <c r="BM112" s="227" t="s">
        <v>473</v>
      </c>
    </row>
    <row r="113" s="2" customFormat="1" ht="16.5" customHeight="1">
      <c r="A113" s="41"/>
      <c r="B113" s="42"/>
      <c r="C113" s="278" t="s">
        <v>357</v>
      </c>
      <c r="D113" s="278" t="s">
        <v>319</v>
      </c>
      <c r="E113" s="279" t="s">
        <v>14228</v>
      </c>
      <c r="F113" s="280" t="s">
        <v>14317</v>
      </c>
      <c r="G113" s="281" t="s">
        <v>14266</v>
      </c>
      <c r="H113" s="282">
        <v>1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433</v>
      </c>
      <c r="AT113" s="227" t="s">
        <v>319</v>
      </c>
      <c r="AU113" s="227" t="s">
        <v>78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331</v>
      </c>
      <c r="BM113" s="227" t="s">
        <v>499</v>
      </c>
    </row>
    <row r="114" s="2" customFormat="1" ht="21.75" customHeight="1">
      <c r="A114" s="41"/>
      <c r="B114" s="42"/>
      <c r="C114" s="278" t="s">
        <v>7</v>
      </c>
      <c r="D114" s="278" t="s">
        <v>319</v>
      </c>
      <c r="E114" s="279" t="s">
        <v>14318</v>
      </c>
      <c r="F114" s="280" t="s">
        <v>14319</v>
      </c>
      <c r="G114" s="281" t="s">
        <v>8235</v>
      </c>
      <c r="H114" s="282">
        <v>1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433</v>
      </c>
      <c r="AT114" s="227" t="s">
        <v>319</v>
      </c>
      <c r="AU114" s="227" t="s">
        <v>78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331</v>
      </c>
      <c r="BM114" s="227" t="s">
        <v>511</v>
      </c>
    </row>
    <row r="115" s="2" customFormat="1" ht="16.5" customHeight="1">
      <c r="A115" s="41"/>
      <c r="B115" s="42"/>
      <c r="C115" s="278" t="s">
        <v>370</v>
      </c>
      <c r="D115" s="278" t="s">
        <v>319</v>
      </c>
      <c r="E115" s="279" t="s">
        <v>14320</v>
      </c>
      <c r="F115" s="280" t="s">
        <v>14321</v>
      </c>
      <c r="G115" s="281" t="s">
        <v>8235</v>
      </c>
      <c r="H115" s="282">
        <v>1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433</v>
      </c>
      <c r="AT115" s="227" t="s">
        <v>319</v>
      </c>
      <c r="AU115" s="227" t="s">
        <v>78</v>
      </c>
      <c r="AY115" s="20" t="s">
        <v>205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331</v>
      </c>
      <c r="BM115" s="227" t="s">
        <v>525</v>
      </c>
    </row>
    <row r="116" s="2" customFormat="1" ht="16.5" customHeight="1">
      <c r="A116" s="41"/>
      <c r="B116" s="42"/>
      <c r="C116" s="278" t="s">
        <v>377</v>
      </c>
      <c r="D116" s="278" t="s">
        <v>319</v>
      </c>
      <c r="E116" s="279" t="s">
        <v>14322</v>
      </c>
      <c r="F116" s="280" t="s">
        <v>14323</v>
      </c>
      <c r="G116" s="281" t="s">
        <v>8235</v>
      </c>
      <c r="H116" s="282">
        <v>1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433</v>
      </c>
      <c r="AT116" s="227" t="s">
        <v>319</v>
      </c>
      <c r="AU116" s="227" t="s">
        <v>78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331</v>
      </c>
      <c r="BM116" s="227" t="s">
        <v>537</v>
      </c>
    </row>
    <row r="117" s="2" customFormat="1" ht="16.5" customHeight="1">
      <c r="A117" s="41"/>
      <c r="B117" s="42"/>
      <c r="C117" s="278" t="s">
        <v>383</v>
      </c>
      <c r="D117" s="278" t="s">
        <v>319</v>
      </c>
      <c r="E117" s="279" t="s">
        <v>14324</v>
      </c>
      <c r="F117" s="280" t="s">
        <v>14325</v>
      </c>
      <c r="G117" s="281" t="s">
        <v>8235</v>
      </c>
      <c r="H117" s="282">
        <v>1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433</v>
      </c>
      <c r="AT117" s="227" t="s">
        <v>319</v>
      </c>
      <c r="AU117" s="227" t="s">
        <v>78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331</v>
      </c>
      <c r="BM117" s="227" t="s">
        <v>553</v>
      </c>
    </row>
    <row r="118" s="2" customFormat="1" ht="16.5" customHeight="1">
      <c r="A118" s="41"/>
      <c r="B118" s="42"/>
      <c r="C118" s="278" t="s">
        <v>388</v>
      </c>
      <c r="D118" s="278" t="s">
        <v>319</v>
      </c>
      <c r="E118" s="279" t="s">
        <v>14324</v>
      </c>
      <c r="F118" s="280" t="s">
        <v>14325</v>
      </c>
      <c r="G118" s="281" t="s">
        <v>8235</v>
      </c>
      <c r="H118" s="282">
        <v>2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433</v>
      </c>
      <c r="AT118" s="227" t="s">
        <v>319</v>
      </c>
      <c r="AU118" s="227" t="s">
        <v>78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331</v>
      </c>
      <c r="BM118" s="227" t="s">
        <v>123</v>
      </c>
    </row>
    <row r="119" s="2" customFormat="1" ht="16.5" customHeight="1">
      <c r="A119" s="41"/>
      <c r="B119" s="42"/>
      <c r="C119" s="278" t="s">
        <v>395</v>
      </c>
      <c r="D119" s="278" t="s">
        <v>319</v>
      </c>
      <c r="E119" s="279" t="s">
        <v>14326</v>
      </c>
      <c r="F119" s="280" t="s">
        <v>14327</v>
      </c>
      <c r="G119" s="281" t="s">
        <v>8235</v>
      </c>
      <c r="H119" s="282">
        <v>1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433</v>
      </c>
      <c r="AT119" s="227" t="s">
        <v>319</v>
      </c>
      <c r="AU119" s="227" t="s">
        <v>78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331</v>
      </c>
      <c r="BM119" s="227" t="s">
        <v>574</v>
      </c>
    </row>
    <row r="120" s="2" customFormat="1" ht="16.5" customHeight="1">
      <c r="A120" s="41"/>
      <c r="B120" s="42"/>
      <c r="C120" s="278" t="s">
        <v>403</v>
      </c>
      <c r="D120" s="278" t="s">
        <v>319</v>
      </c>
      <c r="E120" s="279" t="s">
        <v>14328</v>
      </c>
      <c r="F120" s="280" t="s">
        <v>14329</v>
      </c>
      <c r="G120" s="281" t="s">
        <v>8235</v>
      </c>
      <c r="H120" s="282">
        <v>1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433</v>
      </c>
      <c r="AT120" s="227" t="s">
        <v>319</v>
      </c>
      <c r="AU120" s="227" t="s">
        <v>78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331</v>
      </c>
      <c r="BM120" s="227" t="s">
        <v>588</v>
      </c>
    </row>
    <row r="121" s="2" customFormat="1" ht="24.15" customHeight="1">
      <c r="A121" s="41"/>
      <c r="B121" s="42"/>
      <c r="C121" s="278" t="s">
        <v>409</v>
      </c>
      <c r="D121" s="278" t="s">
        <v>319</v>
      </c>
      <c r="E121" s="279" t="s">
        <v>14330</v>
      </c>
      <c r="F121" s="280" t="s">
        <v>14331</v>
      </c>
      <c r="G121" s="281" t="s">
        <v>8235</v>
      </c>
      <c r="H121" s="282">
        <v>1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433</v>
      </c>
      <c r="AT121" s="227" t="s">
        <v>319</v>
      </c>
      <c r="AU121" s="227" t="s">
        <v>78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331</v>
      </c>
      <c r="BM121" s="227" t="s">
        <v>602</v>
      </c>
    </row>
    <row r="122" s="2" customFormat="1" ht="16.5" customHeight="1">
      <c r="A122" s="41"/>
      <c r="B122" s="42"/>
      <c r="C122" s="278" t="s">
        <v>415</v>
      </c>
      <c r="D122" s="278" t="s">
        <v>319</v>
      </c>
      <c r="E122" s="279" t="s">
        <v>14332</v>
      </c>
      <c r="F122" s="280" t="s">
        <v>14333</v>
      </c>
      <c r="G122" s="281" t="s">
        <v>8235</v>
      </c>
      <c r="H122" s="282">
        <v>1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433</v>
      </c>
      <c r="AT122" s="227" t="s">
        <v>319</v>
      </c>
      <c r="AU122" s="227" t="s">
        <v>78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331</v>
      </c>
      <c r="BM122" s="227" t="s">
        <v>615</v>
      </c>
    </row>
    <row r="123" s="2" customFormat="1" ht="16.5" customHeight="1">
      <c r="A123" s="41"/>
      <c r="B123" s="42"/>
      <c r="C123" s="278" t="s">
        <v>421</v>
      </c>
      <c r="D123" s="278" t="s">
        <v>319</v>
      </c>
      <c r="E123" s="279" t="s">
        <v>14192</v>
      </c>
      <c r="F123" s="280" t="s">
        <v>14334</v>
      </c>
      <c r="G123" s="281" t="s">
        <v>8235</v>
      </c>
      <c r="H123" s="282">
        <v>2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433</v>
      </c>
      <c r="AT123" s="227" t="s">
        <v>319</v>
      </c>
      <c r="AU123" s="227" t="s">
        <v>78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331</v>
      </c>
      <c r="BM123" s="227" t="s">
        <v>627</v>
      </c>
    </row>
    <row r="124" s="2" customFormat="1" ht="16.5" customHeight="1">
      <c r="A124" s="41"/>
      <c r="B124" s="42"/>
      <c r="C124" s="278" t="s">
        <v>427</v>
      </c>
      <c r="D124" s="278" t="s">
        <v>319</v>
      </c>
      <c r="E124" s="279" t="s">
        <v>14335</v>
      </c>
      <c r="F124" s="280" t="s">
        <v>14336</v>
      </c>
      <c r="G124" s="281" t="s">
        <v>8235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433</v>
      </c>
      <c r="AT124" s="227" t="s">
        <v>319</v>
      </c>
      <c r="AU124" s="227" t="s">
        <v>78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331</v>
      </c>
      <c r="BM124" s="227" t="s">
        <v>638</v>
      </c>
    </row>
    <row r="125" s="2" customFormat="1" ht="21.75" customHeight="1">
      <c r="A125" s="41"/>
      <c r="B125" s="42"/>
      <c r="C125" s="278" t="s">
        <v>433</v>
      </c>
      <c r="D125" s="278" t="s">
        <v>319</v>
      </c>
      <c r="E125" s="279" t="s">
        <v>14337</v>
      </c>
      <c r="F125" s="280" t="s">
        <v>14338</v>
      </c>
      <c r="G125" s="281" t="s">
        <v>8235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433</v>
      </c>
      <c r="AT125" s="227" t="s">
        <v>319</v>
      </c>
      <c r="AU125" s="227" t="s">
        <v>78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331</v>
      </c>
      <c r="BM125" s="227" t="s">
        <v>657</v>
      </c>
    </row>
    <row r="126" s="2" customFormat="1" ht="21.75" customHeight="1">
      <c r="A126" s="41"/>
      <c r="B126" s="42"/>
      <c r="C126" s="278" t="s">
        <v>440</v>
      </c>
      <c r="D126" s="278" t="s">
        <v>319</v>
      </c>
      <c r="E126" s="279" t="s">
        <v>14337</v>
      </c>
      <c r="F126" s="280" t="s">
        <v>14338</v>
      </c>
      <c r="G126" s="281" t="s">
        <v>8235</v>
      </c>
      <c r="H126" s="282">
        <v>3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433</v>
      </c>
      <c r="AT126" s="227" t="s">
        <v>319</v>
      </c>
      <c r="AU126" s="227" t="s">
        <v>78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331</v>
      </c>
      <c r="BM126" s="227" t="s">
        <v>668</v>
      </c>
    </row>
    <row r="127" s="2" customFormat="1" ht="16.5" customHeight="1">
      <c r="A127" s="41"/>
      <c r="B127" s="42"/>
      <c r="C127" s="278" t="s">
        <v>445</v>
      </c>
      <c r="D127" s="278" t="s">
        <v>319</v>
      </c>
      <c r="E127" s="279" t="s">
        <v>14339</v>
      </c>
      <c r="F127" s="280" t="s">
        <v>14340</v>
      </c>
      <c r="G127" s="281" t="s">
        <v>8235</v>
      </c>
      <c r="H127" s="282">
        <v>1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433</v>
      </c>
      <c r="AT127" s="227" t="s">
        <v>319</v>
      </c>
      <c r="AU127" s="227" t="s">
        <v>78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331</v>
      </c>
      <c r="BM127" s="227" t="s">
        <v>686</v>
      </c>
    </row>
    <row r="128" s="2" customFormat="1" ht="16.5" customHeight="1">
      <c r="A128" s="41"/>
      <c r="B128" s="42"/>
      <c r="C128" s="278" t="s">
        <v>454</v>
      </c>
      <c r="D128" s="278" t="s">
        <v>319</v>
      </c>
      <c r="E128" s="279" t="s">
        <v>9763</v>
      </c>
      <c r="F128" s="280" t="s">
        <v>14341</v>
      </c>
      <c r="G128" s="281" t="s">
        <v>8235</v>
      </c>
      <c r="H128" s="282">
        <v>2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433</v>
      </c>
      <c r="AT128" s="227" t="s">
        <v>319</v>
      </c>
      <c r="AU128" s="227" t="s">
        <v>78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331</v>
      </c>
      <c r="BM128" s="227" t="s">
        <v>699</v>
      </c>
    </row>
    <row r="129" s="2" customFormat="1" ht="16.5" customHeight="1">
      <c r="A129" s="41"/>
      <c r="B129" s="42"/>
      <c r="C129" s="278" t="s">
        <v>460</v>
      </c>
      <c r="D129" s="278" t="s">
        <v>319</v>
      </c>
      <c r="E129" s="279" t="s">
        <v>14342</v>
      </c>
      <c r="F129" s="280" t="s">
        <v>14343</v>
      </c>
      <c r="G129" s="281" t="s">
        <v>8235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433</v>
      </c>
      <c r="AT129" s="227" t="s">
        <v>319</v>
      </c>
      <c r="AU129" s="227" t="s">
        <v>78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331</v>
      </c>
      <c r="BM129" s="227" t="s">
        <v>734</v>
      </c>
    </row>
    <row r="130" s="2" customFormat="1" ht="16.5" customHeight="1">
      <c r="A130" s="41"/>
      <c r="B130" s="42"/>
      <c r="C130" s="278" t="s">
        <v>466</v>
      </c>
      <c r="D130" s="278" t="s">
        <v>319</v>
      </c>
      <c r="E130" s="279" t="s">
        <v>14344</v>
      </c>
      <c r="F130" s="280" t="s">
        <v>14345</v>
      </c>
      <c r="G130" s="281" t="s">
        <v>327</v>
      </c>
      <c r="H130" s="282">
        <v>8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433</v>
      </c>
      <c r="AT130" s="227" t="s">
        <v>319</v>
      </c>
      <c r="AU130" s="227" t="s">
        <v>78</v>
      </c>
      <c r="AY130" s="20" t="s">
        <v>205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331</v>
      </c>
      <c r="BM130" s="227" t="s">
        <v>749</v>
      </c>
    </row>
    <row r="131" s="2" customFormat="1" ht="16.5" customHeight="1">
      <c r="A131" s="41"/>
      <c r="B131" s="42"/>
      <c r="C131" s="278" t="s">
        <v>473</v>
      </c>
      <c r="D131" s="278" t="s">
        <v>319</v>
      </c>
      <c r="E131" s="279" t="s">
        <v>14346</v>
      </c>
      <c r="F131" s="280" t="s">
        <v>14347</v>
      </c>
      <c r="G131" s="281" t="s">
        <v>327</v>
      </c>
      <c r="H131" s="282">
        <v>6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433</v>
      </c>
      <c r="AT131" s="227" t="s">
        <v>319</v>
      </c>
      <c r="AU131" s="227" t="s">
        <v>78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331</v>
      </c>
      <c r="BM131" s="227" t="s">
        <v>763</v>
      </c>
    </row>
    <row r="132" s="2" customFormat="1" ht="16.5" customHeight="1">
      <c r="A132" s="41"/>
      <c r="B132" s="42"/>
      <c r="C132" s="278" t="s">
        <v>491</v>
      </c>
      <c r="D132" s="278" t="s">
        <v>319</v>
      </c>
      <c r="E132" s="279" t="s">
        <v>14348</v>
      </c>
      <c r="F132" s="280" t="s">
        <v>14349</v>
      </c>
      <c r="G132" s="281" t="s">
        <v>8235</v>
      </c>
      <c r="H132" s="282">
        <v>25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433</v>
      </c>
      <c r="AT132" s="227" t="s">
        <v>319</v>
      </c>
      <c r="AU132" s="227" t="s">
        <v>78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331</v>
      </c>
      <c r="BM132" s="227" t="s">
        <v>784</v>
      </c>
    </row>
    <row r="133" s="2" customFormat="1" ht="16.5" customHeight="1">
      <c r="A133" s="41"/>
      <c r="B133" s="42"/>
      <c r="C133" s="278" t="s">
        <v>499</v>
      </c>
      <c r="D133" s="278" t="s">
        <v>319</v>
      </c>
      <c r="E133" s="279" t="s">
        <v>14350</v>
      </c>
      <c r="F133" s="280" t="s">
        <v>14351</v>
      </c>
      <c r="G133" s="281" t="s">
        <v>8235</v>
      </c>
      <c r="H133" s="282">
        <v>42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433</v>
      </c>
      <c r="AT133" s="227" t="s">
        <v>319</v>
      </c>
      <c r="AU133" s="227" t="s">
        <v>78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331</v>
      </c>
      <c r="BM133" s="227" t="s">
        <v>806</v>
      </c>
    </row>
    <row r="134" s="2" customFormat="1" ht="16.5" customHeight="1">
      <c r="A134" s="41"/>
      <c r="B134" s="42"/>
      <c r="C134" s="278" t="s">
        <v>506</v>
      </c>
      <c r="D134" s="278" t="s">
        <v>319</v>
      </c>
      <c r="E134" s="279" t="s">
        <v>14348</v>
      </c>
      <c r="F134" s="280" t="s">
        <v>14349</v>
      </c>
      <c r="G134" s="281" t="s">
        <v>8235</v>
      </c>
      <c r="H134" s="282">
        <v>130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433</v>
      </c>
      <c r="AT134" s="227" t="s">
        <v>319</v>
      </c>
      <c r="AU134" s="227" t="s">
        <v>78</v>
      </c>
      <c r="AY134" s="20" t="s">
        <v>205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331</v>
      </c>
      <c r="BM134" s="227" t="s">
        <v>833</v>
      </c>
    </row>
    <row r="135" s="2" customFormat="1" ht="16.5" customHeight="1">
      <c r="A135" s="41"/>
      <c r="B135" s="42"/>
      <c r="C135" s="278" t="s">
        <v>511</v>
      </c>
      <c r="D135" s="278" t="s">
        <v>319</v>
      </c>
      <c r="E135" s="279" t="s">
        <v>14352</v>
      </c>
      <c r="F135" s="280" t="s">
        <v>14353</v>
      </c>
      <c r="G135" s="281" t="s">
        <v>8235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433</v>
      </c>
      <c r="AT135" s="227" t="s">
        <v>319</v>
      </c>
      <c r="AU135" s="227" t="s">
        <v>78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331</v>
      </c>
      <c r="BM135" s="227" t="s">
        <v>845</v>
      </c>
    </row>
    <row r="136" s="2" customFormat="1" ht="21.75" customHeight="1">
      <c r="A136" s="41"/>
      <c r="B136" s="42"/>
      <c r="C136" s="278" t="s">
        <v>519</v>
      </c>
      <c r="D136" s="278" t="s">
        <v>319</v>
      </c>
      <c r="E136" s="279" t="s">
        <v>14354</v>
      </c>
      <c r="F136" s="280" t="s">
        <v>14355</v>
      </c>
      <c r="G136" s="281" t="s">
        <v>8235</v>
      </c>
      <c r="H136" s="282">
        <v>6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433</v>
      </c>
      <c r="AT136" s="227" t="s">
        <v>319</v>
      </c>
      <c r="AU136" s="227" t="s">
        <v>78</v>
      </c>
      <c r="AY136" s="20" t="s">
        <v>205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331</v>
      </c>
      <c r="BM136" s="227" t="s">
        <v>860</v>
      </c>
    </row>
    <row r="137" s="2" customFormat="1" ht="16.5" customHeight="1">
      <c r="A137" s="41"/>
      <c r="B137" s="42"/>
      <c r="C137" s="278" t="s">
        <v>525</v>
      </c>
      <c r="D137" s="278" t="s">
        <v>319</v>
      </c>
      <c r="E137" s="279" t="s">
        <v>14356</v>
      </c>
      <c r="F137" s="280" t="s">
        <v>14357</v>
      </c>
      <c r="G137" s="281" t="s">
        <v>8235</v>
      </c>
      <c r="H137" s="282">
        <v>1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433</v>
      </c>
      <c r="AT137" s="227" t="s">
        <v>319</v>
      </c>
      <c r="AU137" s="227" t="s">
        <v>78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331</v>
      </c>
      <c r="BM137" s="227" t="s">
        <v>877</v>
      </c>
    </row>
    <row r="138" s="2" customFormat="1" ht="16.5" customHeight="1">
      <c r="A138" s="41"/>
      <c r="B138" s="42"/>
      <c r="C138" s="278" t="s">
        <v>531</v>
      </c>
      <c r="D138" s="278" t="s">
        <v>319</v>
      </c>
      <c r="E138" s="279" t="s">
        <v>14358</v>
      </c>
      <c r="F138" s="280" t="s">
        <v>14359</v>
      </c>
      <c r="G138" s="281" t="s">
        <v>8235</v>
      </c>
      <c r="H138" s="282">
        <v>1</v>
      </c>
      <c r="I138" s="283"/>
      <c r="J138" s="284">
        <f>ROUND(I138*H138,2)</f>
        <v>0</v>
      </c>
      <c r="K138" s="280" t="s">
        <v>19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433</v>
      </c>
      <c r="AT138" s="227" t="s">
        <v>319</v>
      </c>
      <c r="AU138" s="227" t="s">
        <v>78</v>
      </c>
      <c r="AY138" s="20" t="s">
        <v>205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331</v>
      </c>
      <c r="BM138" s="227" t="s">
        <v>887</v>
      </c>
    </row>
    <row r="139" s="2" customFormat="1" ht="16.5" customHeight="1">
      <c r="A139" s="41"/>
      <c r="B139" s="42"/>
      <c r="C139" s="278" t="s">
        <v>537</v>
      </c>
      <c r="D139" s="278" t="s">
        <v>319</v>
      </c>
      <c r="E139" s="279" t="s">
        <v>14360</v>
      </c>
      <c r="F139" s="280" t="s">
        <v>14361</v>
      </c>
      <c r="G139" s="281" t="s">
        <v>8235</v>
      </c>
      <c r="H139" s="282">
        <v>1</v>
      </c>
      <c r="I139" s="283"/>
      <c r="J139" s="284">
        <f>ROUND(I139*H139,2)</f>
        <v>0</v>
      </c>
      <c r="K139" s="280" t="s">
        <v>19</v>
      </c>
      <c r="L139" s="285"/>
      <c r="M139" s="286" t="s">
        <v>19</v>
      </c>
      <c r="N139" s="287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433</v>
      </c>
      <c r="AT139" s="227" t="s">
        <v>319</v>
      </c>
      <c r="AU139" s="227" t="s">
        <v>78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331</v>
      </c>
      <c r="BM139" s="227" t="s">
        <v>899</v>
      </c>
    </row>
    <row r="140" s="2" customFormat="1" ht="16.5" customHeight="1">
      <c r="A140" s="41"/>
      <c r="B140" s="42"/>
      <c r="C140" s="278" t="s">
        <v>545</v>
      </c>
      <c r="D140" s="278" t="s">
        <v>319</v>
      </c>
      <c r="E140" s="279" t="s">
        <v>14362</v>
      </c>
      <c r="F140" s="280" t="s">
        <v>14363</v>
      </c>
      <c r="G140" s="281" t="s">
        <v>8235</v>
      </c>
      <c r="H140" s="282">
        <v>1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433</v>
      </c>
      <c r="AT140" s="227" t="s">
        <v>319</v>
      </c>
      <c r="AU140" s="227" t="s">
        <v>78</v>
      </c>
      <c r="AY140" s="20" t="s">
        <v>205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331</v>
      </c>
      <c r="BM140" s="227" t="s">
        <v>912</v>
      </c>
    </row>
    <row r="141" s="2" customFormat="1" ht="16.5" customHeight="1">
      <c r="A141" s="41"/>
      <c r="B141" s="42"/>
      <c r="C141" s="278" t="s">
        <v>553</v>
      </c>
      <c r="D141" s="278" t="s">
        <v>319</v>
      </c>
      <c r="E141" s="279" t="s">
        <v>14364</v>
      </c>
      <c r="F141" s="280" t="s">
        <v>14365</v>
      </c>
      <c r="G141" s="281" t="s">
        <v>8235</v>
      </c>
      <c r="H141" s="282">
        <v>6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433</v>
      </c>
      <c r="AT141" s="227" t="s">
        <v>319</v>
      </c>
      <c r="AU141" s="227" t="s">
        <v>78</v>
      </c>
      <c r="AY141" s="20" t="s">
        <v>205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331</v>
      </c>
      <c r="BM141" s="227" t="s">
        <v>923</v>
      </c>
    </row>
    <row r="142" s="2" customFormat="1" ht="16.5" customHeight="1">
      <c r="A142" s="41"/>
      <c r="B142" s="42"/>
      <c r="C142" s="278" t="s">
        <v>559</v>
      </c>
      <c r="D142" s="278" t="s">
        <v>319</v>
      </c>
      <c r="E142" s="279" t="s">
        <v>14295</v>
      </c>
      <c r="F142" s="280" t="s">
        <v>14296</v>
      </c>
      <c r="G142" s="281" t="s">
        <v>8235</v>
      </c>
      <c r="H142" s="282">
        <v>1</v>
      </c>
      <c r="I142" s="283"/>
      <c r="J142" s="284">
        <f>ROUND(I142*H142,2)</f>
        <v>0</v>
      </c>
      <c r="K142" s="280" t="s">
        <v>19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433</v>
      </c>
      <c r="AT142" s="227" t="s">
        <v>319</v>
      </c>
      <c r="AU142" s="227" t="s">
        <v>78</v>
      </c>
      <c r="AY142" s="20" t="s">
        <v>205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331</v>
      </c>
      <c r="BM142" s="227" t="s">
        <v>937</v>
      </c>
    </row>
    <row r="143" s="2" customFormat="1" ht="16.5" customHeight="1">
      <c r="A143" s="41"/>
      <c r="B143" s="42"/>
      <c r="C143" s="278" t="s">
        <v>123</v>
      </c>
      <c r="D143" s="278" t="s">
        <v>319</v>
      </c>
      <c r="E143" s="279" t="s">
        <v>14366</v>
      </c>
      <c r="F143" s="280" t="s">
        <v>14367</v>
      </c>
      <c r="G143" s="281" t="s">
        <v>8235</v>
      </c>
      <c r="H143" s="282">
        <v>17</v>
      </c>
      <c r="I143" s="283"/>
      <c r="J143" s="284">
        <f>ROUND(I143*H143,2)</f>
        <v>0</v>
      </c>
      <c r="K143" s="280" t="s">
        <v>19</v>
      </c>
      <c r="L143" s="285"/>
      <c r="M143" s="286" t="s">
        <v>19</v>
      </c>
      <c r="N143" s="287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433</v>
      </c>
      <c r="AT143" s="227" t="s">
        <v>319</v>
      </c>
      <c r="AU143" s="227" t="s">
        <v>78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331</v>
      </c>
      <c r="BM143" s="227" t="s">
        <v>949</v>
      </c>
    </row>
    <row r="144" s="2" customFormat="1" ht="16.5" customHeight="1">
      <c r="A144" s="41"/>
      <c r="B144" s="42"/>
      <c r="C144" s="278" t="s">
        <v>568</v>
      </c>
      <c r="D144" s="278" t="s">
        <v>319</v>
      </c>
      <c r="E144" s="279" t="s">
        <v>14368</v>
      </c>
      <c r="F144" s="280" t="s">
        <v>14369</v>
      </c>
      <c r="G144" s="281" t="s">
        <v>8235</v>
      </c>
      <c r="H144" s="282">
        <v>1</v>
      </c>
      <c r="I144" s="283"/>
      <c r="J144" s="284">
        <f>ROUND(I144*H144,2)</f>
        <v>0</v>
      </c>
      <c r="K144" s="280" t="s">
        <v>19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433</v>
      </c>
      <c r="AT144" s="227" t="s">
        <v>319</v>
      </c>
      <c r="AU144" s="227" t="s">
        <v>78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331</v>
      </c>
      <c r="BM144" s="227" t="s">
        <v>962</v>
      </c>
    </row>
    <row r="145" s="2" customFormat="1" ht="21.75" customHeight="1">
      <c r="A145" s="41"/>
      <c r="B145" s="42"/>
      <c r="C145" s="278" t="s">
        <v>574</v>
      </c>
      <c r="D145" s="278" t="s">
        <v>319</v>
      </c>
      <c r="E145" s="279" t="s">
        <v>14370</v>
      </c>
      <c r="F145" s="280" t="s">
        <v>14371</v>
      </c>
      <c r="G145" s="281" t="s">
        <v>8235</v>
      </c>
      <c r="H145" s="282">
        <v>7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433</v>
      </c>
      <c r="AT145" s="227" t="s">
        <v>319</v>
      </c>
      <c r="AU145" s="227" t="s">
        <v>78</v>
      </c>
      <c r="AY145" s="20" t="s">
        <v>205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331</v>
      </c>
      <c r="BM145" s="227" t="s">
        <v>973</v>
      </c>
    </row>
    <row r="146" s="2" customFormat="1" ht="16.5" customHeight="1">
      <c r="A146" s="41"/>
      <c r="B146" s="42"/>
      <c r="C146" s="278" t="s">
        <v>580</v>
      </c>
      <c r="D146" s="278" t="s">
        <v>319</v>
      </c>
      <c r="E146" s="279" t="s">
        <v>14372</v>
      </c>
      <c r="F146" s="280" t="s">
        <v>14373</v>
      </c>
      <c r="G146" s="281" t="s">
        <v>8235</v>
      </c>
      <c r="H146" s="282">
        <v>1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433</v>
      </c>
      <c r="AT146" s="227" t="s">
        <v>319</v>
      </c>
      <c r="AU146" s="227" t="s">
        <v>78</v>
      </c>
      <c r="AY146" s="20" t="s">
        <v>205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331</v>
      </c>
      <c r="BM146" s="227" t="s">
        <v>985</v>
      </c>
    </row>
    <row r="147" s="2" customFormat="1" ht="16.5" customHeight="1">
      <c r="A147" s="41"/>
      <c r="B147" s="42"/>
      <c r="C147" s="278" t="s">
        <v>588</v>
      </c>
      <c r="D147" s="278" t="s">
        <v>319</v>
      </c>
      <c r="E147" s="279" t="s">
        <v>14374</v>
      </c>
      <c r="F147" s="280" t="s">
        <v>14375</v>
      </c>
      <c r="G147" s="281" t="s">
        <v>8235</v>
      </c>
      <c r="H147" s="282">
        <v>3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433</v>
      </c>
      <c r="AT147" s="227" t="s">
        <v>319</v>
      </c>
      <c r="AU147" s="227" t="s">
        <v>78</v>
      </c>
      <c r="AY147" s="20" t="s">
        <v>205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331</v>
      </c>
      <c r="BM147" s="227" t="s">
        <v>997</v>
      </c>
    </row>
    <row r="148" s="2" customFormat="1" ht="16.5" customHeight="1">
      <c r="A148" s="41"/>
      <c r="B148" s="42"/>
      <c r="C148" s="278" t="s">
        <v>596</v>
      </c>
      <c r="D148" s="278" t="s">
        <v>319</v>
      </c>
      <c r="E148" s="279" t="s">
        <v>14376</v>
      </c>
      <c r="F148" s="280" t="s">
        <v>14377</v>
      </c>
      <c r="G148" s="281" t="s">
        <v>8235</v>
      </c>
      <c r="H148" s="282">
        <v>6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433</v>
      </c>
      <c r="AT148" s="227" t="s">
        <v>319</v>
      </c>
      <c r="AU148" s="227" t="s">
        <v>78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331</v>
      </c>
      <c r="BM148" s="227" t="s">
        <v>1009</v>
      </c>
    </row>
    <row r="149" s="2" customFormat="1" ht="16.5" customHeight="1">
      <c r="A149" s="41"/>
      <c r="B149" s="42"/>
      <c r="C149" s="278" t="s">
        <v>602</v>
      </c>
      <c r="D149" s="278" t="s">
        <v>319</v>
      </c>
      <c r="E149" s="279" t="s">
        <v>14378</v>
      </c>
      <c r="F149" s="280" t="s">
        <v>14379</v>
      </c>
      <c r="G149" s="281" t="s">
        <v>8235</v>
      </c>
      <c r="H149" s="282">
        <v>1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433</v>
      </c>
      <c r="AT149" s="227" t="s">
        <v>319</v>
      </c>
      <c r="AU149" s="227" t="s">
        <v>78</v>
      </c>
      <c r="AY149" s="20" t="s">
        <v>205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331</v>
      </c>
      <c r="BM149" s="227" t="s">
        <v>1020</v>
      </c>
    </row>
    <row r="150" s="2" customFormat="1" ht="16.5" customHeight="1">
      <c r="A150" s="41"/>
      <c r="B150" s="42"/>
      <c r="C150" s="278" t="s">
        <v>607</v>
      </c>
      <c r="D150" s="278" t="s">
        <v>319</v>
      </c>
      <c r="E150" s="279" t="s">
        <v>14380</v>
      </c>
      <c r="F150" s="280" t="s">
        <v>14381</v>
      </c>
      <c r="G150" s="281" t="s">
        <v>14266</v>
      </c>
      <c r="H150" s="282">
        <v>1</v>
      </c>
      <c r="I150" s="283"/>
      <c r="J150" s="284">
        <f>ROUND(I150*H150,2)</f>
        <v>0</v>
      </c>
      <c r="K150" s="280" t="s">
        <v>19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433</v>
      </c>
      <c r="AT150" s="227" t="s">
        <v>319</v>
      </c>
      <c r="AU150" s="227" t="s">
        <v>78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331</v>
      </c>
      <c r="BM150" s="227" t="s">
        <v>1031</v>
      </c>
    </row>
    <row r="151" s="2" customFormat="1" ht="16.5" customHeight="1">
      <c r="A151" s="41"/>
      <c r="B151" s="42"/>
      <c r="C151" s="278" t="s">
        <v>615</v>
      </c>
      <c r="D151" s="278" t="s">
        <v>319</v>
      </c>
      <c r="E151" s="279" t="s">
        <v>14044</v>
      </c>
      <c r="F151" s="280" t="s">
        <v>14045</v>
      </c>
      <c r="G151" s="281" t="s">
        <v>13766</v>
      </c>
      <c r="H151" s="302"/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433</v>
      </c>
      <c r="AT151" s="227" t="s">
        <v>319</v>
      </c>
      <c r="AU151" s="227" t="s">
        <v>78</v>
      </c>
      <c r="AY151" s="20" t="s">
        <v>205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331</v>
      </c>
      <c r="BM151" s="227" t="s">
        <v>1047</v>
      </c>
    </row>
    <row r="152" s="12" customFormat="1" ht="25.92" customHeight="1">
      <c r="A152" s="12"/>
      <c r="B152" s="200"/>
      <c r="C152" s="201"/>
      <c r="D152" s="202" t="s">
        <v>70</v>
      </c>
      <c r="E152" s="203" t="s">
        <v>14189</v>
      </c>
      <c r="F152" s="203" t="s">
        <v>14190</v>
      </c>
      <c r="G152" s="201"/>
      <c r="H152" s="201"/>
      <c r="I152" s="204"/>
      <c r="J152" s="205">
        <f>BK152</f>
        <v>0</v>
      </c>
      <c r="K152" s="201"/>
      <c r="L152" s="206"/>
      <c r="M152" s="207"/>
      <c r="N152" s="208"/>
      <c r="O152" s="208"/>
      <c r="P152" s="209">
        <f>SUM(P153:P163)</f>
        <v>0</v>
      </c>
      <c r="Q152" s="208"/>
      <c r="R152" s="209">
        <f>SUM(R153:R163)</f>
        <v>0</v>
      </c>
      <c r="S152" s="208"/>
      <c r="T152" s="210">
        <f>SUM(T153:T163)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71</v>
      </c>
      <c r="AY152" s="211" t="s">
        <v>205</v>
      </c>
      <c r="BK152" s="213">
        <f>SUM(BK153:BK163)</f>
        <v>0</v>
      </c>
    </row>
    <row r="153" s="2" customFormat="1" ht="16.5" customHeight="1">
      <c r="A153" s="41"/>
      <c r="B153" s="42"/>
      <c r="C153" s="278" t="s">
        <v>621</v>
      </c>
      <c r="D153" s="278" t="s">
        <v>319</v>
      </c>
      <c r="E153" s="279" t="s">
        <v>14382</v>
      </c>
      <c r="F153" s="280" t="s">
        <v>14383</v>
      </c>
      <c r="G153" s="281" t="s">
        <v>327</v>
      </c>
      <c r="H153" s="282">
        <v>210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433</v>
      </c>
      <c r="AT153" s="227" t="s">
        <v>319</v>
      </c>
      <c r="AU153" s="227" t="s">
        <v>78</v>
      </c>
      <c r="AY153" s="20" t="s">
        <v>205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331</v>
      </c>
      <c r="BM153" s="227" t="s">
        <v>1058</v>
      </c>
    </row>
    <row r="154" s="2" customFormat="1" ht="16.5" customHeight="1">
      <c r="A154" s="41"/>
      <c r="B154" s="42"/>
      <c r="C154" s="278" t="s">
        <v>627</v>
      </c>
      <c r="D154" s="278" t="s">
        <v>319</v>
      </c>
      <c r="E154" s="279" t="s">
        <v>14384</v>
      </c>
      <c r="F154" s="280" t="s">
        <v>14385</v>
      </c>
      <c r="G154" s="281" t="s">
        <v>327</v>
      </c>
      <c r="H154" s="282">
        <v>134</v>
      </c>
      <c r="I154" s="283"/>
      <c r="J154" s="284">
        <f>ROUND(I154*H154,2)</f>
        <v>0</v>
      </c>
      <c r="K154" s="280" t="s">
        <v>19</v>
      </c>
      <c r="L154" s="285"/>
      <c r="M154" s="286" t="s">
        <v>19</v>
      </c>
      <c r="N154" s="287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433</v>
      </c>
      <c r="AT154" s="227" t="s">
        <v>319</v>
      </c>
      <c r="AU154" s="227" t="s">
        <v>78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331</v>
      </c>
      <c r="BM154" s="227" t="s">
        <v>1073</v>
      </c>
    </row>
    <row r="155" s="2" customFormat="1" ht="16.5" customHeight="1">
      <c r="A155" s="41"/>
      <c r="B155" s="42"/>
      <c r="C155" s="278" t="s">
        <v>633</v>
      </c>
      <c r="D155" s="278" t="s">
        <v>319</v>
      </c>
      <c r="E155" s="279" t="s">
        <v>14386</v>
      </c>
      <c r="F155" s="280" t="s">
        <v>14387</v>
      </c>
      <c r="G155" s="281" t="s">
        <v>327</v>
      </c>
      <c r="H155" s="282">
        <v>66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433</v>
      </c>
      <c r="AT155" s="227" t="s">
        <v>319</v>
      </c>
      <c r="AU155" s="227" t="s">
        <v>78</v>
      </c>
      <c r="AY155" s="20" t="s">
        <v>205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331</v>
      </c>
      <c r="BM155" s="227" t="s">
        <v>1083</v>
      </c>
    </row>
    <row r="156" s="2" customFormat="1" ht="16.5" customHeight="1">
      <c r="A156" s="41"/>
      <c r="B156" s="42"/>
      <c r="C156" s="278" t="s">
        <v>638</v>
      </c>
      <c r="D156" s="278" t="s">
        <v>319</v>
      </c>
      <c r="E156" s="279" t="s">
        <v>14203</v>
      </c>
      <c r="F156" s="280" t="s">
        <v>14204</v>
      </c>
      <c r="G156" s="281" t="s">
        <v>327</v>
      </c>
      <c r="H156" s="282">
        <v>25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433</v>
      </c>
      <c r="AT156" s="227" t="s">
        <v>319</v>
      </c>
      <c r="AU156" s="227" t="s">
        <v>78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331</v>
      </c>
      <c r="BM156" s="227" t="s">
        <v>1093</v>
      </c>
    </row>
    <row r="157" s="2" customFormat="1" ht="16.5" customHeight="1">
      <c r="A157" s="41"/>
      <c r="B157" s="42"/>
      <c r="C157" s="278" t="s">
        <v>651</v>
      </c>
      <c r="D157" s="278" t="s">
        <v>319</v>
      </c>
      <c r="E157" s="279" t="s">
        <v>14207</v>
      </c>
      <c r="F157" s="280" t="s">
        <v>14208</v>
      </c>
      <c r="G157" s="281" t="s">
        <v>327</v>
      </c>
      <c r="H157" s="282">
        <v>35</v>
      </c>
      <c r="I157" s="283"/>
      <c r="J157" s="284">
        <f>ROUND(I157*H157,2)</f>
        <v>0</v>
      </c>
      <c r="K157" s="280" t="s">
        <v>19</v>
      </c>
      <c r="L157" s="285"/>
      <c r="M157" s="286" t="s">
        <v>19</v>
      </c>
      <c r="N157" s="287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433</v>
      </c>
      <c r="AT157" s="227" t="s">
        <v>319</v>
      </c>
      <c r="AU157" s="227" t="s">
        <v>78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331</v>
      </c>
      <c r="BM157" s="227" t="s">
        <v>1108</v>
      </c>
    </row>
    <row r="158" s="2" customFormat="1" ht="16.5" customHeight="1">
      <c r="A158" s="41"/>
      <c r="B158" s="42"/>
      <c r="C158" s="278" t="s">
        <v>657</v>
      </c>
      <c r="D158" s="278" t="s">
        <v>319</v>
      </c>
      <c r="E158" s="279" t="s">
        <v>14209</v>
      </c>
      <c r="F158" s="280" t="s">
        <v>14210</v>
      </c>
      <c r="G158" s="281" t="s">
        <v>327</v>
      </c>
      <c r="H158" s="282">
        <v>70</v>
      </c>
      <c r="I158" s="283"/>
      <c r="J158" s="284">
        <f>ROUND(I158*H158,2)</f>
        <v>0</v>
      </c>
      <c r="K158" s="280" t="s">
        <v>19</v>
      </c>
      <c r="L158" s="285"/>
      <c r="M158" s="286" t="s">
        <v>19</v>
      </c>
      <c r="N158" s="287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433</v>
      </c>
      <c r="AT158" s="227" t="s">
        <v>319</v>
      </c>
      <c r="AU158" s="227" t="s">
        <v>78</v>
      </c>
      <c r="AY158" s="20" t="s">
        <v>205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331</v>
      </c>
      <c r="BM158" s="227" t="s">
        <v>1123</v>
      </c>
    </row>
    <row r="159" s="2" customFormat="1" ht="16.5" customHeight="1">
      <c r="A159" s="41"/>
      <c r="B159" s="42"/>
      <c r="C159" s="278" t="s">
        <v>663</v>
      </c>
      <c r="D159" s="278" t="s">
        <v>319</v>
      </c>
      <c r="E159" s="279" t="s">
        <v>14211</v>
      </c>
      <c r="F159" s="280" t="s">
        <v>14212</v>
      </c>
      <c r="G159" s="281" t="s">
        <v>327</v>
      </c>
      <c r="H159" s="282">
        <v>25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433</v>
      </c>
      <c r="AT159" s="227" t="s">
        <v>319</v>
      </c>
      <c r="AU159" s="227" t="s">
        <v>78</v>
      </c>
      <c r="AY159" s="20" t="s">
        <v>205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331</v>
      </c>
      <c r="BM159" s="227" t="s">
        <v>1135</v>
      </c>
    </row>
    <row r="160" s="2" customFormat="1" ht="16.5" customHeight="1">
      <c r="A160" s="41"/>
      <c r="B160" s="42"/>
      <c r="C160" s="278" t="s">
        <v>668</v>
      </c>
      <c r="D160" s="278" t="s">
        <v>319</v>
      </c>
      <c r="E160" s="279" t="s">
        <v>14213</v>
      </c>
      <c r="F160" s="280" t="s">
        <v>14212</v>
      </c>
      <c r="G160" s="281" t="s">
        <v>327</v>
      </c>
      <c r="H160" s="282">
        <v>20</v>
      </c>
      <c r="I160" s="283"/>
      <c r="J160" s="284">
        <f>ROUND(I160*H160,2)</f>
        <v>0</v>
      </c>
      <c r="K160" s="280" t="s">
        <v>19</v>
      </c>
      <c r="L160" s="285"/>
      <c r="M160" s="286" t="s">
        <v>19</v>
      </c>
      <c r="N160" s="287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433</v>
      </c>
      <c r="AT160" s="227" t="s">
        <v>319</v>
      </c>
      <c r="AU160" s="227" t="s">
        <v>78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331</v>
      </c>
      <c r="BM160" s="227" t="s">
        <v>1149</v>
      </c>
    </row>
    <row r="161" s="2" customFormat="1" ht="16.5" customHeight="1">
      <c r="A161" s="41"/>
      <c r="B161" s="42"/>
      <c r="C161" s="278" t="s">
        <v>680</v>
      </c>
      <c r="D161" s="278" t="s">
        <v>319</v>
      </c>
      <c r="E161" s="279" t="s">
        <v>14214</v>
      </c>
      <c r="F161" s="280" t="s">
        <v>14215</v>
      </c>
      <c r="G161" s="281" t="s">
        <v>327</v>
      </c>
      <c r="H161" s="282">
        <v>30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433</v>
      </c>
      <c r="AT161" s="227" t="s">
        <v>319</v>
      </c>
      <c r="AU161" s="227" t="s">
        <v>78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331</v>
      </c>
      <c r="BM161" s="227" t="s">
        <v>1160</v>
      </c>
    </row>
    <row r="162" s="2" customFormat="1" ht="16.5" customHeight="1">
      <c r="A162" s="41"/>
      <c r="B162" s="42"/>
      <c r="C162" s="278" t="s">
        <v>686</v>
      </c>
      <c r="D162" s="278" t="s">
        <v>319</v>
      </c>
      <c r="E162" s="279" t="s">
        <v>14388</v>
      </c>
      <c r="F162" s="280" t="s">
        <v>14217</v>
      </c>
      <c r="G162" s="281" t="s">
        <v>2268</v>
      </c>
      <c r="H162" s="282">
        <v>1</v>
      </c>
      <c r="I162" s="283"/>
      <c r="J162" s="284">
        <f>ROUND(I162*H162,2)</f>
        <v>0</v>
      </c>
      <c r="K162" s="280" t="s">
        <v>19</v>
      </c>
      <c r="L162" s="285"/>
      <c r="M162" s="286" t="s">
        <v>19</v>
      </c>
      <c r="N162" s="287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433</v>
      </c>
      <c r="AT162" s="227" t="s">
        <v>319</v>
      </c>
      <c r="AU162" s="227" t="s">
        <v>78</v>
      </c>
      <c r="AY162" s="20" t="s">
        <v>205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331</v>
      </c>
      <c r="BM162" s="227" t="s">
        <v>1173</v>
      </c>
    </row>
    <row r="163" s="2" customFormat="1" ht="16.5" customHeight="1">
      <c r="A163" s="41"/>
      <c r="B163" s="42"/>
      <c r="C163" s="278" t="s">
        <v>692</v>
      </c>
      <c r="D163" s="278" t="s">
        <v>319</v>
      </c>
      <c r="E163" s="279" t="s">
        <v>14044</v>
      </c>
      <c r="F163" s="280" t="s">
        <v>14045</v>
      </c>
      <c r="G163" s="281" t="s">
        <v>13766</v>
      </c>
      <c r="H163" s="302"/>
      <c r="I163" s="283"/>
      <c r="J163" s="284">
        <f>ROUND(I163*H163,2)</f>
        <v>0</v>
      </c>
      <c r="K163" s="280" t="s">
        <v>19</v>
      </c>
      <c r="L163" s="285"/>
      <c r="M163" s="286" t="s">
        <v>19</v>
      </c>
      <c r="N163" s="287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433</v>
      </c>
      <c r="AT163" s="227" t="s">
        <v>319</v>
      </c>
      <c r="AU163" s="227" t="s">
        <v>78</v>
      </c>
      <c r="AY163" s="20" t="s">
        <v>205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331</v>
      </c>
      <c r="BM163" s="227" t="s">
        <v>1199</v>
      </c>
    </row>
    <row r="164" s="12" customFormat="1" ht="25.92" customHeight="1">
      <c r="A164" s="12"/>
      <c r="B164" s="200"/>
      <c r="C164" s="201"/>
      <c r="D164" s="202" t="s">
        <v>70</v>
      </c>
      <c r="E164" s="203" t="s">
        <v>14218</v>
      </c>
      <c r="F164" s="203" t="s">
        <v>14219</v>
      </c>
      <c r="G164" s="201"/>
      <c r="H164" s="201"/>
      <c r="I164" s="204"/>
      <c r="J164" s="205">
        <f>BK164</f>
        <v>0</v>
      </c>
      <c r="K164" s="201"/>
      <c r="L164" s="206"/>
      <c r="M164" s="207"/>
      <c r="N164" s="208"/>
      <c r="O164" s="208"/>
      <c r="P164" s="209">
        <f>SUM(P165:P190)</f>
        <v>0</v>
      </c>
      <c r="Q164" s="208"/>
      <c r="R164" s="209">
        <f>SUM(R165:R190)</f>
        <v>0</v>
      </c>
      <c r="S164" s="208"/>
      <c r="T164" s="210">
        <f>SUM(T165:T190)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78</v>
      </c>
      <c r="AT164" s="212" t="s">
        <v>70</v>
      </c>
      <c r="AU164" s="212" t="s">
        <v>71</v>
      </c>
      <c r="AY164" s="211" t="s">
        <v>205</v>
      </c>
      <c r="BK164" s="213">
        <f>SUM(BK165:BK190)</f>
        <v>0</v>
      </c>
    </row>
    <row r="165" s="2" customFormat="1" ht="16.5" customHeight="1">
      <c r="A165" s="41"/>
      <c r="B165" s="42"/>
      <c r="C165" s="278" t="s">
        <v>699</v>
      </c>
      <c r="D165" s="278" t="s">
        <v>319</v>
      </c>
      <c r="E165" s="279" t="s">
        <v>14389</v>
      </c>
      <c r="F165" s="280" t="s">
        <v>14390</v>
      </c>
      <c r="G165" s="281" t="s">
        <v>8235</v>
      </c>
      <c r="H165" s="282">
        <v>1</v>
      </c>
      <c r="I165" s="283"/>
      <c r="J165" s="284">
        <f>ROUND(I165*H165,2)</f>
        <v>0</v>
      </c>
      <c r="K165" s="280" t="s">
        <v>19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433</v>
      </c>
      <c r="AT165" s="227" t="s">
        <v>319</v>
      </c>
      <c r="AU165" s="227" t="s">
        <v>78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331</v>
      </c>
      <c r="BM165" s="227" t="s">
        <v>1219</v>
      </c>
    </row>
    <row r="166" s="2" customFormat="1" ht="16.5" customHeight="1">
      <c r="A166" s="41"/>
      <c r="B166" s="42"/>
      <c r="C166" s="278" t="s">
        <v>713</v>
      </c>
      <c r="D166" s="278" t="s">
        <v>319</v>
      </c>
      <c r="E166" s="279" t="s">
        <v>14391</v>
      </c>
      <c r="F166" s="280" t="s">
        <v>14223</v>
      </c>
      <c r="G166" s="281" t="s">
        <v>327</v>
      </c>
      <c r="H166" s="282">
        <v>30</v>
      </c>
      <c r="I166" s="283"/>
      <c r="J166" s="284">
        <f>ROUND(I166*H166,2)</f>
        <v>0</v>
      </c>
      <c r="K166" s="280" t="s">
        <v>19</v>
      </c>
      <c r="L166" s="285"/>
      <c r="M166" s="286" t="s">
        <v>19</v>
      </c>
      <c r="N166" s="287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433</v>
      </c>
      <c r="AT166" s="227" t="s">
        <v>319</v>
      </c>
      <c r="AU166" s="227" t="s">
        <v>78</v>
      </c>
      <c r="AY166" s="20" t="s">
        <v>205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331</v>
      </c>
      <c r="BM166" s="227" t="s">
        <v>1230</v>
      </c>
    </row>
    <row r="167" s="2" customFormat="1" ht="16.5" customHeight="1">
      <c r="A167" s="41"/>
      <c r="B167" s="42"/>
      <c r="C167" s="278" t="s">
        <v>734</v>
      </c>
      <c r="D167" s="278" t="s">
        <v>319</v>
      </c>
      <c r="E167" s="279" t="s">
        <v>14392</v>
      </c>
      <c r="F167" s="280" t="s">
        <v>14225</v>
      </c>
      <c r="G167" s="281" t="s">
        <v>327</v>
      </c>
      <c r="H167" s="282">
        <v>35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433</v>
      </c>
      <c r="AT167" s="227" t="s">
        <v>319</v>
      </c>
      <c r="AU167" s="227" t="s">
        <v>78</v>
      </c>
      <c r="AY167" s="20" t="s">
        <v>205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78</v>
      </c>
      <c r="BK167" s="228">
        <f>ROUND(I167*H167,2)</f>
        <v>0</v>
      </c>
      <c r="BL167" s="20" t="s">
        <v>331</v>
      </c>
      <c r="BM167" s="227" t="s">
        <v>1296</v>
      </c>
    </row>
    <row r="168" s="2" customFormat="1" ht="16.5" customHeight="1">
      <c r="A168" s="41"/>
      <c r="B168" s="42"/>
      <c r="C168" s="278" t="s">
        <v>743</v>
      </c>
      <c r="D168" s="278" t="s">
        <v>319</v>
      </c>
      <c r="E168" s="279" t="s">
        <v>14393</v>
      </c>
      <c r="F168" s="280" t="s">
        <v>14227</v>
      </c>
      <c r="G168" s="281" t="s">
        <v>327</v>
      </c>
      <c r="H168" s="282">
        <v>70</v>
      </c>
      <c r="I168" s="283"/>
      <c r="J168" s="284">
        <f>ROUND(I168*H168,2)</f>
        <v>0</v>
      </c>
      <c r="K168" s="280" t="s">
        <v>19</v>
      </c>
      <c r="L168" s="285"/>
      <c r="M168" s="286" t="s">
        <v>19</v>
      </c>
      <c r="N168" s="287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433</v>
      </c>
      <c r="AT168" s="227" t="s">
        <v>319</v>
      </c>
      <c r="AU168" s="227" t="s">
        <v>78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331</v>
      </c>
      <c r="BM168" s="227" t="s">
        <v>1315</v>
      </c>
    </row>
    <row r="169" s="2" customFormat="1" ht="16.5" customHeight="1">
      <c r="A169" s="41"/>
      <c r="B169" s="42"/>
      <c r="C169" s="278" t="s">
        <v>749</v>
      </c>
      <c r="D169" s="278" t="s">
        <v>319</v>
      </c>
      <c r="E169" s="279" t="s">
        <v>14394</v>
      </c>
      <c r="F169" s="280" t="s">
        <v>14229</v>
      </c>
      <c r="G169" s="281" t="s">
        <v>327</v>
      </c>
      <c r="H169" s="282">
        <v>20</v>
      </c>
      <c r="I169" s="283"/>
      <c r="J169" s="284">
        <f>ROUND(I169*H169,2)</f>
        <v>0</v>
      </c>
      <c r="K169" s="280" t="s">
        <v>19</v>
      </c>
      <c r="L169" s="285"/>
      <c r="M169" s="286" t="s">
        <v>19</v>
      </c>
      <c r="N169" s="287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433</v>
      </c>
      <c r="AT169" s="227" t="s">
        <v>319</v>
      </c>
      <c r="AU169" s="227" t="s">
        <v>78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331</v>
      </c>
      <c r="BM169" s="227" t="s">
        <v>1355</v>
      </c>
    </row>
    <row r="170" s="2" customFormat="1" ht="16.5" customHeight="1">
      <c r="A170" s="41"/>
      <c r="B170" s="42"/>
      <c r="C170" s="278" t="s">
        <v>757</v>
      </c>
      <c r="D170" s="278" t="s">
        <v>319</v>
      </c>
      <c r="E170" s="279" t="s">
        <v>14395</v>
      </c>
      <c r="F170" s="280" t="s">
        <v>14231</v>
      </c>
      <c r="G170" s="281" t="s">
        <v>327</v>
      </c>
      <c r="H170" s="282">
        <v>25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433</v>
      </c>
      <c r="AT170" s="227" t="s">
        <v>319</v>
      </c>
      <c r="AU170" s="227" t="s">
        <v>78</v>
      </c>
      <c r="AY170" s="20" t="s">
        <v>205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331</v>
      </c>
      <c r="BM170" s="227" t="s">
        <v>1376</v>
      </c>
    </row>
    <row r="171" s="2" customFormat="1" ht="16.5" customHeight="1">
      <c r="A171" s="41"/>
      <c r="B171" s="42"/>
      <c r="C171" s="278" t="s">
        <v>763</v>
      </c>
      <c r="D171" s="278" t="s">
        <v>319</v>
      </c>
      <c r="E171" s="279" t="s">
        <v>14396</v>
      </c>
      <c r="F171" s="280" t="s">
        <v>14397</v>
      </c>
      <c r="G171" s="281" t="s">
        <v>327</v>
      </c>
      <c r="H171" s="282">
        <v>54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433</v>
      </c>
      <c r="AT171" s="227" t="s">
        <v>319</v>
      </c>
      <c r="AU171" s="227" t="s">
        <v>78</v>
      </c>
      <c r="AY171" s="20" t="s">
        <v>205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331</v>
      </c>
      <c r="BM171" s="227" t="s">
        <v>1428</v>
      </c>
    </row>
    <row r="172" s="2" customFormat="1" ht="16.5" customHeight="1">
      <c r="A172" s="41"/>
      <c r="B172" s="42"/>
      <c r="C172" s="278" t="s">
        <v>774</v>
      </c>
      <c r="D172" s="278" t="s">
        <v>319</v>
      </c>
      <c r="E172" s="279" t="s">
        <v>14398</v>
      </c>
      <c r="F172" s="280" t="s">
        <v>14399</v>
      </c>
      <c r="G172" s="281" t="s">
        <v>327</v>
      </c>
      <c r="H172" s="282">
        <v>12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433</v>
      </c>
      <c r="AT172" s="227" t="s">
        <v>319</v>
      </c>
      <c r="AU172" s="227" t="s">
        <v>78</v>
      </c>
      <c r="AY172" s="20" t="s">
        <v>205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331</v>
      </c>
      <c r="BM172" s="227" t="s">
        <v>1441</v>
      </c>
    </row>
    <row r="173" s="2" customFormat="1" ht="16.5" customHeight="1">
      <c r="A173" s="41"/>
      <c r="B173" s="42"/>
      <c r="C173" s="278" t="s">
        <v>784</v>
      </c>
      <c r="D173" s="278" t="s">
        <v>319</v>
      </c>
      <c r="E173" s="279" t="s">
        <v>14400</v>
      </c>
      <c r="F173" s="280" t="s">
        <v>14401</v>
      </c>
      <c r="G173" s="281" t="s">
        <v>327</v>
      </c>
      <c r="H173" s="282">
        <v>176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433</v>
      </c>
      <c r="AT173" s="227" t="s">
        <v>319</v>
      </c>
      <c r="AU173" s="227" t="s">
        <v>78</v>
      </c>
      <c r="AY173" s="20" t="s">
        <v>205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331</v>
      </c>
      <c r="BM173" s="227" t="s">
        <v>1458</v>
      </c>
    </row>
    <row r="174" s="2" customFormat="1" ht="16.5" customHeight="1">
      <c r="A174" s="41"/>
      <c r="B174" s="42"/>
      <c r="C174" s="278" t="s">
        <v>790</v>
      </c>
      <c r="D174" s="278" t="s">
        <v>319</v>
      </c>
      <c r="E174" s="279" t="s">
        <v>14402</v>
      </c>
      <c r="F174" s="280" t="s">
        <v>14403</v>
      </c>
      <c r="G174" s="281" t="s">
        <v>327</v>
      </c>
      <c r="H174" s="282">
        <v>34</v>
      </c>
      <c r="I174" s="283"/>
      <c r="J174" s="284">
        <f>ROUND(I174*H174,2)</f>
        <v>0</v>
      </c>
      <c r="K174" s="280" t="s">
        <v>19</v>
      </c>
      <c r="L174" s="285"/>
      <c r="M174" s="286" t="s">
        <v>19</v>
      </c>
      <c r="N174" s="287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433</v>
      </c>
      <c r="AT174" s="227" t="s">
        <v>319</v>
      </c>
      <c r="AU174" s="227" t="s">
        <v>78</v>
      </c>
      <c r="AY174" s="20" t="s">
        <v>205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331</v>
      </c>
      <c r="BM174" s="227" t="s">
        <v>1488</v>
      </c>
    </row>
    <row r="175" s="2" customFormat="1" ht="16.5" customHeight="1">
      <c r="A175" s="41"/>
      <c r="B175" s="42"/>
      <c r="C175" s="278" t="s">
        <v>806</v>
      </c>
      <c r="D175" s="278" t="s">
        <v>319</v>
      </c>
      <c r="E175" s="279" t="s">
        <v>14404</v>
      </c>
      <c r="F175" s="280" t="s">
        <v>14405</v>
      </c>
      <c r="G175" s="281" t="s">
        <v>327</v>
      </c>
      <c r="H175" s="282">
        <v>112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433</v>
      </c>
      <c r="AT175" s="227" t="s">
        <v>319</v>
      </c>
      <c r="AU175" s="227" t="s">
        <v>78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331</v>
      </c>
      <c r="BM175" s="227" t="s">
        <v>1506</v>
      </c>
    </row>
    <row r="176" s="2" customFormat="1" ht="16.5" customHeight="1">
      <c r="A176" s="41"/>
      <c r="B176" s="42"/>
      <c r="C176" s="278" t="s">
        <v>820</v>
      </c>
      <c r="D176" s="278" t="s">
        <v>319</v>
      </c>
      <c r="E176" s="279" t="s">
        <v>14406</v>
      </c>
      <c r="F176" s="280" t="s">
        <v>14407</v>
      </c>
      <c r="G176" s="281" t="s">
        <v>327</v>
      </c>
      <c r="H176" s="282">
        <v>22</v>
      </c>
      <c r="I176" s="283"/>
      <c r="J176" s="284">
        <f>ROUND(I176*H176,2)</f>
        <v>0</v>
      </c>
      <c r="K176" s="280" t="s">
        <v>19</v>
      </c>
      <c r="L176" s="285"/>
      <c r="M176" s="286" t="s">
        <v>19</v>
      </c>
      <c r="N176" s="287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433</v>
      </c>
      <c r="AT176" s="227" t="s">
        <v>319</v>
      </c>
      <c r="AU176" s="227" t="s">
        <v>78</v>
      </c>
      <c r="AY176" s="20" t="s">
        <v>205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331</v>
      </c>
      <c r="BM176" s="227" t="s">
        <v>1575</v>
      </c>
    </row>
    <row r="177" s="2" customFormat="1" ht="16.5" customHeight="1">
      <c r="A177" s="41"/>
      <c r="B177" s="42"/>
      <c r="C177" s="278" t="s">
        <v>833</v>
      </c>
      <c r="D177" s="278" t="s">
        <v>319</v>
      </c>
      <c r="E177" s="279" t="s">
        <v>14408</v>
      </c>
      <c r="F177" s="280" t="s">
        <v>14245</v>
      </c>
      <c r="G177" s="281" t="s">
        <v>327</v>
      </c>
      <c r="H177" s="282">
        <v>23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433</v>
      </c>
      <c r="AT177" s="227" t="s">
        <v>319</v>
      </c>
      <c r="AU177" s="227" t="s">
        <v>78</v>
      </c>
      <c r="AY177" s="20" t="s">
        <v>205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331</v>
      </c>
      <c r="BM177" s="227" t="s">
        <v>1631</v>
      </c>
    </row>
    <row r="178" s="2" customFormat="1" ht="16.5" customHeight="1">
      <c r="A178" s="41"/>
      <c r="B178" s="42"/>
      <c r="C178" s="278" t="s">
        <v>839</v>
      </c>
      <c r="D178" s="278" t="s">
        <v>319</v>
      </c>
      <c r="E178" s="279" t="s">
        <v>14409</v>
      </c>
      <c r="F178" s="280" t="s">
        <v>14247</v>
      </c>
      <c r="G178" s="281" t="s">
        <v>327</v>
      </c>
      <c r="H178" s="282">
        <v>2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433</v>
      </c>
      <c r="AT178" s="227" t="s">
        <v>319</v>
      </c>
      <c r="AU178" s="227" t="s">
        <v>78</v>
      </c>
      <c r="AY178" s="20" t="s">
        <v>205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78</v>
      </c>
      <c r="BK178" s="228">
        <f>ROUND(I178*H178,2)</f>
        <v>0</v>
      </c>
      <c r="BL178" s="20" t="s">
        <v>331</v>
      </c>
      <c r="BM178" s="227" t="s">
        <v>1649</v>
      </c>
    </row>
    <row r="179" s="2" customFormat="1" ht="16.5" customHeight="1">
      <c r="A179" s="41"/>
      <c r="B179" s="42"/>
      <c r="C179" s="278" t="s">
        <v>845</v>
      </c>
      <c r="D179" s="278" t="s">
        <v>319</v>
      </c>
      <c r="E179" s="279" t="s">
        <v>14410</v>
      </c>
      <c r="F179" s="280" t="s">
        <v>14411</v>
      </c>
      <c r="G179" s="281" t="s">
        <v>8235</v>
      </c>
      <c r="H179" s="282">
        <v>1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433</v>
      </c>
      <c r="AT179" s="227" t="s">
        <v>319</v>
      </c>
      <c r="AU179" s="227" t="s">
        <v>78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331</v>
      </c>
      <c r="BM179" s="227" t="s">
        <v>1661</v>
      </c>
    </row>
    <row r="180" s="2" customFormat="1" ht="16.5" customHeight="1">
      <c r="A180" s="41"/>
      <c r="B180" s="42"/>
      <c r="C180" s="278" t="s">
        <v>854</v>
      </c>
      <c r="D180" s="278" t="s">
        <v>319</v>
      </c>
      <c r="E180" s="279" t="s">
        <v>14412</v>
      </c>
      <c r="F180" s="280" t="s">
        <v>14413</v>
      </c>
      <c r="G180" s="281" t="s">
        <v>8235</v>
      </c>
      <c r="H180" s="282">
        <v>1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433</v>
      </c>
      <c r="AT180" s="227" t="s">
        <v>319</v>
      </c>
      <c r="AU180" s="227" t="s">
        <v>78</v>
      </c>
      <c r="AY180" s="20" t="s">
        <v>205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331</v>
      </c>
      <c r="BM180" s="227" t="s">
        <v>1682</v>
      </c>
    </row>
    <row r="181" s="2" customFormat="1" ht="16.5" customHeight="1">
      <c r="A181" s="41"/>
      <c r="B181" s="42"/>
      <c r="C181" s="278" t="s">
        <v>860</v>
      </c>
      <c r="D181" s="278" t="s">
        <v>319</v>
      </c>
      <c r="E181" s="279" t="s">
        <v>14414</v>
      </c>
      <c r="F181" s="280" t="s">
        <v>14415</v>
      </c>
      <c r="G181" s="281" t="s">
        <v>8235</v>
      </c>
      <c r="H181" s="282">
        <v>6</v>
      </c>
      <c r="I181" s="283"/>
      <c r="J181" s="284">
        <f>ROUND(I181*H181,2)</f>
        <v>0</v>
      </c>
      <c r="K181" s="280" t="s">
        <v>19</v>
      </c>
      <c r="L181" s="285"/>
      <c r="M181" s="286" t="s">
        <v>19</v>
      </c>
      <c r="N181" s="287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433</v>
      </c>
      <c r="AT181" s="227" t="s">
        <v>319</v>
      </c>
      <c r="AU181" s="227" t="s">
        <v>78</v>
      </c>
      <c r="AY181" s="20" t="s">
        <v>205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331</v>
      </c>
      <c r="BM181" s="227" t="s">
        <v>1694</v>
      </c>
    </row>
    <row r="182" s="2" customFormat="1" ht="16.5" customHeight="1">
      <c r="A182" s="41"/>
      <c r="B182" s="42"/>
      <c r="C182" s="278" t="s">
        <v>869</v>
      </c>
      <c r="D182" s="278" t="s">
        <v>319</v>
      </c>
      <c r="E182" s="279" t="s">
        <v>14416</v>
      </c>
      <c r="F182" s="280" t="s">
        <v>14417</v>
      </c>
      <c r="G182" s="281" t="s">
        <v>8235</v>
      </c>
      <c r="H182" s="282">
        <v>5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433</v>
      </c>
      <c r="AT182" s="227" t="s">
        <v>319</v>
      </c>
      <c r="AU182" s="227" t="s">
        <v>78</v>
      </c>
      <c r="AY182" s="20" t="s">
        <v>205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331</v>
      </c>
      <c r="BM182" s="227" t="s">
        <v>1706</v>
      </c>
    </row>
    <row r="183" s="2" customFormat="1" ht="16.5" customHeight="1">
      <c r="A183" s="41"/>
      <c r="B183" s="42"/>
      <c r="C183" s="278" t="s">
        <v>877</v>
      </c>
      <c r="D183" s="278" t="s">
        <v>319</v>
      </c>
      <c r="E183" s="279" t="s">
        <v>14418</v>
      </c>
      <c r="F183" s="280" t="s">
        <v>14419</v>
      </c>
      <c r="G183" s="281" t="s">
        <v>8235</v>
      </c>
      <c r="H183" s="282">
        <v>3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433</v>
      </c>
      <c r="AT183" s="227" t="s">
        <v>319</v>
      </c>
      <c r="AU183" s="227" t="s">
        <v>78</v>
      </c>
      <c r="AY183" s="20" t="s">
        <v>205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331</v>
      </c>
      <c r="BM183" s="227" t="s">
        <v>1719</v>
      </c>
    </row>
    <row r="184" s="2" customFormat="1" ht="21.75" customHeight="1">
      <c r="A184" s="41"/>
      <c r="B184" s="42"/>
      <c r="C184" s="278" t="s">
        <v>883</v>
      </c>
      <c r="D184" s="278" t="s">
        <v>319</v>
      </c>
      <c r="E184" s="279" t="s">
        <v>14420</v>
      </c>
      <c r="F184" s="280" t="s">
        <v>14421</v>
      </c>
      <c r="G184" s="281" t="s">
        <v>8235</v>
      </c>
      <c r="H184" s="282">
        <v>2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433</v>
      </c>
      <c r="AT184" s="227" t="s">
        <v>319</v>
      </c>
      <c r="AU184" s="227" t="s">
        <v>78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331</v>
      </c>
      <c r="BM184" s="227" t="s">
        <v>1751</v>
      </c>
    </row>
    <row r="185" s="2" customFormat="1" ht="21.75" customHeight="1">
      <c r="A185" s="41"/>
      <c r="B185" s="42"/>
      <c r="C185" s="278" t="s">
        <v>887</v>
      </c>
      <c r="D185" s="278" t="s">
        <v>319</v>
      </c>
      <c r="E185" s="279" t="s">
        <v>14422</v>
      </c>
      <c r="F185" s="280" t="s">
        <v>14423</v>
      </c>
      <c r="G185" s="281" t="s">
        <v>8235</v>
      </c>
      <c r="H185" s="282">
        <v>1</v>
      </c>
      <c r="I185" s="283"/>
      <c r="J185" s="284">
        <f>ROUND(I185*H185,2)</f>
        <v>0</v>
      </c>
      <c r="K185" s="280" t="s">
        <v>19</v>
      </c>
      <c r="L185" s="285"/>
      <c r="M185" s="286" t="s">
        <v>19</v>
      </c>
      <c r="N185" s="287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433</v>
      </c>
      <c r="AT185" s="227" t="s">
        <v>319</v>
      </c>
      <c r="AU185" s="227" t="s">
        <v>78</v>
      </c>
      <c r="AY185" s="20" t="s">
        <v>205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331</v>
      </c>
      <c r="BM185" s="227" t="s">
        <v>1766</v>
      </c>
    </row>
    <row r="186" s="2" customFormat="1" ht="16.5" customHeight="1">
      <c r="A186" s="41"/>
      <c r="B186" s="42"/>
      <c r="C186" s="278" t="s">
        <v>893</v>
      </c>
      <c r="D186" s="278" t="s">
        <v>319</v>
      </c>
      <c r="E186" s="279" t="s">
        <v>14424</v>
      </c>
      <c r="F186" s="280" t="s">
        <v>14425</v>
      </c>
      <c r="G186" s="281" t="s">
        <v>8235</v>
      </c>
      <c r="H186" s="282">
        <v>1</v>
      </c>
      <c r="I186" s="283"/>
      <c r="J186" s="284">
        <f>ROUND(I186*H186,2)</f>
        <v>0</v>
      </c>
      <c r="K186" s="280" t="s">
        <v>19</v>
      </c>
      <c r="L186" s="285"/>
      <c r="M186" s="286" t="s">
        <v>19</v>
      </c>
      <c r="N186" s="287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433</v>
      </c>
      <c r="AT186" s="227" t="s">
        <v>319</v>
      </c>
      <c r="AU186" s="227" t="s">
        <v>78</v>
      </c>
      <c r="AY186" s="20" t="s">
        <v>205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331</v>
      </c>
      <c r="BM186" s="227" t="s">
        <v>1779</v>
      </c>
    </row>
    <row r="187" s="2" customFormat="1" ht="16.5" customHeight="1">
      <c r="A187" s="41"/>
      <c r="B187" s="42"/>
      <c r="C187" s="278" t="s">
        <v>899</v>
      </c>
      <c r="D187" s="278" t="s">
        <v>319</v>
      </c>
      <c r="E187" s="279" t="s">
        <v>14426</v>
      </c>
      <c r="F187" s="280" t="s">
        <v>14427</v>
      </c>
      <c r="G187" s="281" t="s">
        <v>8235</v>
      </c>
      <c r="H187" s="282">
        <v>1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433</v>
      </c>
      <c r="AT187" s="227" t="s">
        <v>319</v>
      </c>
      <c r="AU187" s="227" t="s">
        <v>78</v>
      </c>
      <c r="AY187" s="20" t="s">
        <v>205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331</v>
      </c>
      <c r="BM187" s="227" t="s">
        <v>1796</v>
      </c>
    </row>
    <row r="188" s="2" customFormat="1" ht="16.5" customHeight="1">
      <c r="A188" s="41"/>
      <c r="B188" s="42"/>
      <c r="C188" s="278" t="s">
        <v>905</v>
      </c>
      <c r="D188" s="278" t="s">
        <v>319</v>
      </c>
      <c r="E188" s="279" t="s">
        <v>14428</v>
      </c>
      <c r="F188" s="280" t="s">
        <v>14429</v>
      </c>
      <c r="G188" s="281" t="s">
        <v>8235</v>
      </c>
      <c r="H188" s="282">
        <v>7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433</v>
      </c>
      <c r="AT188" s="227" t="s">
        <v>319</v>
      </c>
      <c r="AU188" s="227" t="s">
        <v>78</v>
      </c>
      <c r="AY188" s="20" t="s">
        <v>205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331</v>
      </c>
      <c r="BM188" s="227" t="s">
        <v>1810</v>
      </c>
    </row>
    <row r="189" s="2" customFormat="1" ht="16.5" customHeight="1">
      <c r="A189" s="41"/>
      <c r="B189" s="42"/>
      <c r="C189" s="278" t="s">
        <v>912</v>
      </c>
      <c r="D189" s="278" t="s">
        <v>319</v>
      </c>
      <c r="E189" s="279" t="s">
        <v>14430</v>
      </c>
      <c r="F189" s="280" t="s">
        <v>14265</v>
      </c>
      <c r="G189" s="281" t="s">
        <v>14266</v>
      </c>
      <c r="H189" s="282">
        <v>1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433</v>
      </c>
      <c r="AT189" s="227" t="s">
        <v>319</v>
      </c>
      <c r="AU189" s="227" t="s">
        <v>78</v>
      </c>
      <c r="AY189" s="20" t="s">
        <v>205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331</v>
      </c>
      <c r="BM189" s="227" t="s">
        <v>1822</v>
      </c>
    </row>
    <row r="190" s="2" customFormat="1" ht="16.5" customHeight="1">
      <c r="A190" s="41"/>
      <c r="B190" s="42"/>
      <c r="C190" s="278" t="s">
        <v>918</v>
      </c>
      <c r="D190" s="278" t="s">
        <v>319</v>
      </c>
      <c r="E190" s="279" t="s">
        <v>14044</v>
      </c>
      <c r="F190" s="280" t="s">
        <v>14045</v>
      </c>
      <c r="G190" s="281" t="s">
        <v>13766</v>
      </c>
      <c r="H190" s="302"/>
      <c r="I190" s="283"/>
      <c r="J190" s="284">
        <f>ROUND(I190*H190,2)</f>
        <v>0</v>
      </c>
      <c r="K190" s="280" t="s">
        <v>19</v>
      </c>
      <c r="L190" s="285"/>
      <c r="M190" s="286" t="s">
        <v>19</v>
      </c>
      <c r="N190" s="287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433</v>
      </c>
      <c r="AT190" s="227" t="s">
        <v>319</v>
      </c>
      <c r="AU190" s="227" t="s">
        <v>78</v>
      </c>
      <c r="AY190" s="20" t="s">
        <v>205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331</v>
      </c>
      <c r="BM190" s="227" t="s">
        <v>1838</v>
      </c>
    </row>
    <row r="191" s="12" customFormat="1" ht="25.92" customHeight="1">
      <c r="A191" s="12"/>
      <c r="B191" s="200"/>
      <c r="C191" s="201"/>
      <c r="D191" s="202" t="s">
        <v>70</v>
      </c>
      <c r="E191" s="203" t="s">
        <v>14267</v>
      </c>
      <c r="F191" s="203" t="s">
        <v>14431</v>
      </c>
      <c r="G191" s="201"/>
      <c r="H191" s="201"/>
      <c r="I191" s="204"/>
      <c r="J191" s="205">
        <f>BK191</f>
        <v>0</v>
      </c>
      <c r="K191" s="201"/>
      <c r="L191" s="206"/>
      <c r="M191" s="207"/>
      <c r="N191" s="208"/>
      <c r="O191" s="208"/>
      <c r="P191" s="209">
        <f>SUM(P192:P195)</f>
        <v>0</v>
      </c>
      <c r="Q191" s="208"/>
      <c r="R191" s="209">
        <f>SUM(R192:R195)</f>
        <v>0</v>
      </c>
      <c r="S191" s="208"/>
      <c r="T191" s="210">
        <f>SUM(T192:T195)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11" t="s">
        <v>78</v>
      </c>
      <c r="AT191" s="212" t="s">
        <v>70</v>
      </c>
      <c r="AU191" s="212" t="s">
        <v>71</v>
      </c>
      <c r="AY191" s="211" t="s">
        <v>205</v>
      </c>
      <c r="BK191" s="213">
        <f>SUM(BK192:BK195)</f>
        <v>0</v>
      </c>
    </row>
    <row r="192" s="2" customFormat="1" ht="16.5" customHeight="1">
      <c r="A192" s="41"/>
      <c r="B192" s="42"/>
      <c r="C192" s="216" t="s">
        <v>923</v>
      </c>
      <c r="D192" s="216" t="s">
        <v>207</v>
      </c>
      <c r="E192" s="217" t="s">
        <v>14432</v>
      </c>
      <c r="F192" s="218" t="s">
        <v>14433</v>
      </c>
      <c r="G192" s="219" t="s">
        <v>14434</v>
      </c>
      <c r="H192" s="220">
        <v>45</v>
      </c>
      <c r="I192" s="221"/>
      <c r="J192" s="222">
        <f>ROUND(I192*H192,2)</f>
        <v>0</v>
      </c>
      <c r="K192" s="218" t="s">
        <v>19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331</v>
      </c>
      <c r="AT192" s="227" t="s">
        <v>207</v>
      </c>
      <c r="AU192" s="227" t="s">
        <v>78</v>
      </c>
      <c r="AY192" s="20" t="s">
        <v>205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331</v>
      </c>
      <c r="BM192" s="227" t="s">
        <v>1849</v>
      </c>
    </row>
    <row r="193" s="2" customFormat="1" ht="16.5" customHeight="1">
      <c r="A193" s="41"/>
      <c r="B193" s="42"/>
      <c r="C193" s="216" t="s">
        <v>929</v>
      </c>
      <c r="D193" s="216" t="s">
        <v>207</v>
      </c>
      <c r="E193" s="217" t="s">
        <v>14435</v>
      </c>
      <c r="F193" s="218" t="s">
        <v>14436</v>
      </c>
      <c r="G193" s="219" t="s">
        <v>14266</v>
      </c>
      <c r="H193" s="220">
        <v>1</v>
      </c>
      <c r="I193" s="221"/>
      <c r="J193" s="222">
        <f>ROUND(I193*H193,2)</f>
        <v>0</v>
      </c>
      <c r="K193" s="218" t="s">
        <v>19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331</v>
      </c>
      <c r="AT193" s="227" t="s">
        <v>207</v>
      </c>
      <c r="AU193" s="227" t="s">
        <v>78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331</v>
      </c>
      <c r="BM193" s="227" t="s">
        <v>1862</v>
      </c>
    </row>
    <row r="194" s="2" customFormat="1" ht="16.5" customHeight="1">
      <c r="A194" s="41"/>
      <c r="B194" s="42"/>
      <c r="C194" s="216" t="s">
        <v>937</v>
      </c>
      <c r="D194" s="216" t="s">
        <v>207</v>
      </c>
      <c r="E194" s="217" t="s">
        <v>14297</v>
      </c>
      <c r="F194" s="218" t="s">
        <v>14437</v>
      </c>
      <c r="G194" s="219" t="s">
        <v>14266</v>
      </c>
      <c r="H194" s="220">
        <v>1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331</v>
      </c>
      <c r="AT194" s="227" t="s">
        <v>207</v>
      </c>
      <c r="AU194" s="227" t="s">
        <v>78</v>
      </c>
      <c r="AY194" s="20" t="s">
        <v>205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331</v>
      </c>
      <c r="BM194" s="227" t="s">
        <v>1882</v>
      </c>
    </row>
    <row r="195" s="2" customFormat="1" ht="16.5" customHeight="1">
      <c r="A195" s="41"/>
      <c r="B195" s="42"/>
      <c r="C195" s="216" t="s">
        <v>942</v>
      </c>
      <c r="D195" s="216" t="s">
        <v>207</v>
      </c>
      <c r="E195" s="217" t="s">
        <v>11382</v>
      </c>
      <c r="F195" s="218" t="s">
        <v>14438</v>
      </c>
      <c r="G195" s="219" t="s">
        <v>14266</v>
      </c>
      <c r="H195" s="220">
        <v>1</v>
      </c>
      <c r="I195" s="221"/>
      <c r="J195" s="222">
        <f>ROUND(I195*H195,2)</f>
        <v>0</v>
      </c>
      <c r="K195" s="218" t="s">
        <v>19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331</v>
      </c>
      <c r="AT195" s="227" t="s">
        <v>207</v>
      </c>
      <c r="AU195" s="227" t="s">
        <v>78</v>
      </c>
      <c r="AY195" s="20" t="s">
        <v>205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331</v>
      </c>
      <c r="BM195" s="227" t="s">
        <v>1894</v>
      </c>
    </row>
    <row r="196" s="12" customFormat="1" ht="25.92" customHeight="1">
      <c r="A196" s="12"/>
      <c r="B196" s="200"/>
      <c r="C196" s="201"/>
      <c r="D196" s="202" t="s">
        <v>70</v>
      </c>
      <c r="E196" s="203" t="s">
        <v>14146</v>
      </c>
      <c r="F196" s="203" t="s">
        <v>13725</v>
      </c>
      <c r="G196" s="201"/>
      <c r="H196" s="201"/>
      <c r="I196" s="204"/>
      <c r="J196" s="205">
        <f>BK196</f>
        <v>0</v>
      </c>
      <c r="K196" s="201"/>
      <c r="L196" s="206"/>
      <c r="M196" s="207"/>
      <c r="N196" s="208"/>
      <c r="O196" s="208"/>
      <c r="P196" s="209">
        <f>SUM(P197:P207)</f>
        <v>0</v>
      </c>
      <c r="Q196" s="208"/>
      <c r="R196" s="209">
        <f>SUM(R197:R207)</f>
        <v>0</v>
      </c>
      <c r="S196" s="208"/>
      <c r="T196" s="210">
        <f>SUM(T197:T207)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78</v>
      </c>
      <c r="AT196" s="212" t="s">
        <v>70</v>
      </c>
      <c r="AU196" s="212" t="s">
        <v>71</v>
      </c>
      <c r="AY196" s="211" t="s">
        <v>205</v>
      </c>
      <c r="BK196" s="213">
        <f>SUM(BK197:BK207)</f>
        <v>0</v>
      </c>
    </row>
    <row r="197" s="2" customFormat="1" ht="16.5" customHeight="1">
      <c r="A197" s="41"/>
      <c r="B197" s="42"/>
      <c r="C197" s="278" t="s">
        <v>949</v>
      </c>
      <c r="D197" s="278" t="s">
        <v>319</v>
      </c>
      <c r="E197" s="279" t="s">
        <v>14270</v>
      </c>
      <c r="F197" s="280" t="s">
        <v>14271</v>
      </c>
      <c r="G197" s="281" t="s">
        <v>14266</v>
      </c>
      <c r="H197" s="282">
        <v>1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6747</v>
      </c>
      <c r="AT197" s="227" t="s">
        <v>319</v>
      </c>
      <c r="AU197" s="227" t="s">
        <v>78</v>
      </c>
      <c r="AY197" s="20" t="s">
        <v>205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6747</v>
      </c>
      <c r="BM197" s="227" t="s">
        <v>1906</v>
      </c>
    </row>
    <row r="198" s="2" customFormat="1">
      <c r="A198" s="41"/>
      <c r="B198" s="42"/>
      <c r="C198" s="43"/>
      <c r="D198" s="236" t="s">
        <v>1145</v>
      </c>
      <c r="E198" s="43"/>
      <c r="F198" s="288" t="s">
        <v>14272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1145</v>
      </c>
      <c r="AU198" s="20" t="s">
        <v>78</v>
      </c>
    </row>
    <row r="199" s="2" customFormat="1" ht="24.15" customHeight="1">
      <c r="A199" s="41"/>
      <c r="B199" s="42"/>
      <c r="C199" s="216" t="s">
        <v>954</v>
      </c>
      <c r="D199" s="216" t="s">
        <v>207</v>
      </c>
      <c r="E199" s="217" t="s">
        <v>14169</v>
      </c>
      <c r="F199" s="218" t="s">
        <v>14170</v>
      </c>
      <c r="G199" s="219" t="s">
        <v>13990</v>
      </c>
      <c r="H199" s="220">
        <v>1</v>
      </c>
      <c r="I199" s="221"/>
      <c r="J199" s="222">
        <f>ROUND(I199*H199,2)</f>
        <v>0</v>
      </c>
      <c r="K199" s="218" t="s">
        <v>19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6747</v>
      </c>
      <c r="AT199" s="227" t="s">
        <v>207</v>
      </c>
      <c r="AU199" s="227" t="s">
        <v>78</v>
      </c>
      <c r="AY199" s="20" t="s">
        <v>205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6747</v>
      </c>
      <c r="BM199" s="227" t="s">
        <v>1927</v>
      </c>
    </row>
    <row r="200" s="2" customFormat="1" ht="24.15" customHeight="1">
      <c r="A200" s="41"/>
      <c r="B200" s="42"/>
      <c r="C200" s="216" t="s">
        <v>962</v>
      </c>
      <c r="D200" s="216" t="s">
        <v>207</v>
      </c>
      <c r="E200" s="217" t="s">
        <v>14181</v>
      </c>
      <c r="F200" s="218" t="s">
        <v>14182</v>
      </c>
      <c r="G200" s="219" t="s">
        <v>13990</v>
      </c>
      <c r="H200" s="220">
        <v>1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6747</v>
      </c>
      <c r="AT200" s="227" t="s">
        <v>207</v>
      </c>
      <c r="AU200" s="227" t="s">
        <v>78</v>
      </c>
      <c r="AY200" s="20" t="s">
        <v>205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6747</v>
      </c>
      <c r="BM200" s="227" t="s">
        <v>1940</v>
      </c>
    </row>
    <row r="201" s="2" customFormat="1">
      <c r="A201" s="41"/>
      <c r="B201" s="42"/>
      <c r="C201" s="43"/>
      <c r="D201" s="236" t="s">
        <v>1145</v>
      </c>
      <c r="E201" s="43"/>
      <c r="F201" s="288" t="s">
        <v>14183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1145</v>
      </c>
      <c r="AU201" s="20" t="s">
        <v>78</v>
      </c>
    </row>
    <row r="202" s="2" customFormat="1" ht="24.15" customHeight="1">
      <c r="A202" s="41"/>
      <c r="B202" s="42"/>
      <c r="C202" s="216" t="s">
        <v>968</v>
      </c>
      <c r="D202" s="216" t="s">
        <v>207</v>
      </c>
      <c r="E202" s="217" t="s">
        <v>14171</v>
      </c>
      <c r="F202" s="218" t="s">
        <v>13680</v>
      </c>
      <c r="G202" s="219" t="s">
        <v>13990</v>
      </c>
      <c r="H202" s="220">
        <v>1</v>
      </c>
      <c r="I202" s="221"/>
      <c r="J202" s="222">
        <f>ROUND(I202*H202,2)</f>
        <v>0</v>
      </c>
      <c r="K202" s="218" t="s">
        <v>19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6747</v>
      </c>
      <c r="AT202" s="227" t="s">
        <v>207</v>
      </c>
      <c r="AU202" s="227" t="s">
        <v>78</v>
      </c>
      <c r="AY202" s="20" t="s">
        <v>205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6747</v>
      </c>
      <c r="BM202" s="227" t="s">
        <v>1952</v>
      </c>
    </row>
    <row r="203" s="2" customFormat="1">
      <c r="A203" s="41"/>
      <c r="B203" s="42"/>
      <c r="C203" s="43"/>
      <c r="D203" s="236" t="s">
        <v>1145</v>
      </c>
      <c r="E203" s="43"/>
      <c r="F203" s="288" t="s">
        <v>14172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1145</v>
      </c>
      <c r="AU203" s="20" t="s">
        <v>78</v>
      </c>
    </row>
    <row r="204" s="2" customFormat="1" ht="24.15" customHeight="1">
      <c r="A204" s="41"/>
      <c r="B204" s="42"/>
      <c r="C204" s="216" t="s">
        <v>973</v>
      </c>
      <c r="D204" s="216" t="s">
        <v>207</v>
      </c>
      <c r="E204" s="217" t="s">
        <v>14175</v>
      </c>
      <c r="F204" s="218" t="s">
        <v>14176</v>
      </c>
      <c r="G204" s="219" t="s">
        <v>13990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6747</v>
      </c>
      <c r="AT204" s="227" t="s">
        <v>207</v>
      </c>
      <c r="AU204" s="227" t="s">
        <v>78</v>
      </c>
      <c r="AY204" s="20" t="s">
        <v>205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6747</v>
      </c>
      <c r="BM204" s="227" t="s">
        <v>1963</v>
      </c>
    </row>
    <row r="205" s="2" customFormat="1">
      <c r="A205" s="41"/>
      <c r="B205" s="42"/>
      <c r="C205" s="43"/>
      <c r="D205" s="236" t="s">
        <v>1145</v>
      </c>
      <c r="E205" s="43"/>
      <c r="F205" s="288" t="s">
        <v>14177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1145</v>
      </c>
      <c r="AU205" s="20" t="s">
        <v>78</v>
      </c>
    </row>
    <row r="206" s="2" customFormat="1" ht="24.15" customHeight="1">
      <c r="A206" s="41"/>
      <c r="B206" s="42"/>
      <c r="C206" s="216" t="s">
        <v>979</v>
      </c>
      <c r="D206" s="216" t="s">
        <v>207</v>
      </c>
      <c r="E206" s="217" t="s">
        <v>14178</v>
      </c>
      <c r="F206" s="218" t="s">
        <v>14179</v>
      </c>
      <c r="G206" s="219" t="s">
        <v>13990</v>
      </c>
      <c r="H206" s="220">
        <v>1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6747</v>
      </c>
      <c r="AT206" s="227" t="s">
        <v>207</v>
      </c>
      <c r="AU206" s="227" t="s">
        <v>78</v>
      </c>
      <c r="AY206" s="20" t="s">
        <v>205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6747</v>
      </c>
      <c r="BM206" s="227" t="s">
        <v>1976</v>
      </c>
    </row>
    <row r="207" s="2" customFormat="1">
      <c r="A207" s="41"/>
      <c r="B207" s="42"/>
      <c r="C207" s="43"/>
      <c r="D207" s="236" t="s">
        <v>1145</v>
      </c>
      <c r="E207" s="43"/>
      <c r="F207" s="288" t="s">
        <v>14180</v>
      </c>
      <c r="G207" s="43"/>
      <c r="H207" s="43"/>
      <c r="I207" s="231"/>
      <c r="J207" s="43"/>
      <c r="K207" s="43"/>
      <c r="L207" s="47"/>
      <c r="M207" s="289"/>
      <c r="N207" s="290"/>
      <c r="O207" s="291"/>
      <c r="P207" s="291"/>
      <c r="Q207" s="291"/>
      <c r="R207" s="291"/>
      <c r="S207" s="291"/>
      <c r="T207" s="292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1145</v>
      </c>
      <c r="AU207" s="20" t="s">
        <v>78</v>
      </c>
    </row>
    <row r="208" s="2" customFormat="1" ht="6.96" customHeight="1">
      <c r="A208" s="41"/>
      <c r="B208" s="62"/>
      <c r="C208" s="63"/>
      <c r="D208" s="63"/>
      <c r="E208" s="63"/>
      <c r="F208" s="63"/>
      <c r="G208" s="63"/>
      <c r="H208" s="63"/>
      <c r="I208" s="63"/>
      <c r="J208" s="63"/>
      <c r="K208" s="63"/>
      <c r="L208" s="47"/>
      <c r="M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</row>
  </sheetData>
  <sheetProtection sheet="1" autoFilter="0" formatColumns="0" formatRows="0" objects="1" scenarios="1" spinCount="100000" saltValue="Gkgn4ieiDfr6rygOozLr4Byu8N+wMZOrlLpDbyaNedSMuMNrrnB4KwPA2g21YDQrOqrq/etx0HckzrvoY2FH3A==" hashValue="8lM9kX0/m4Tm/0vz1t41C3b2rkkhCe5WVcPuYHp327hseJzObYrmoScMWA0P+wJMmSnKwxzJJ9iF4bDB3YJCFA==" algorithmName="SHA-512" password="CC35"/>
  <autoFilter ref="C90:K20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13732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14439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ROUND((SUM(BE96:BE193)),  2)</f>
        <v>0</v>
      </c>
      <c r="G35" s="41"/>
      <c r="H35" s="41"/>
      <c r="I35" s="161">
        <v>0.20999999999999999</v>
      </c>
      <c r="J35" s="160">
        <f>ROUND(((SUM(BE96:BE193))*I35),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ROUND((SUM(BF96:BF193)),  2)</f>
        <v>0</v>
      </c>
      <c r="G36" s="41"/>
      <c r="H36" s="41"/>
      <c r="I36" s="161">
        <v>0.12</v>
      </c>
      <c r="J36" s="160">
        <f>ROUND(((SUM(BF96:BF193))*I36),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ROUND((SUM(BG96:BG193)),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ROUND((SUM(BH96:BH193)),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ROUND((SUM(BI96:BI193)),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13732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D.2.2.1 - ÚT - osazení KGJ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13734</v>
      </c>
      <c r="E64" s="181"/>
      <c r="F64" s="181"/>
      <c r="G64" s="181"/>
      <c r="H64" s="181"/>
      <c r="I64" s="181"/>
      <c r="J64" s="182">
        <f>J97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14440</v>
      </c>
      <c r="E65" s="181"/>
      <c r="F65" s="181"/>
      <c r="G65" s="181"/>
      <c r="H65" s="181"/>
      <c r="I65" s="181"/>
      <c r="J65" s="182">
        <f>J102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13735</v>
      </c>
      <c r="E66" s="181"/>
      <c r="F66" s="181"/>
      <c r="G66" s="181"/>
      <c r="H66" s="181"/>
      <c r="I66" s="181"/>
      <c r="J66" s="182">
        <f>J111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13736</v>
      </c>
      <c r="E67" s="181"/>
      <c r="F67" s="181"/>
      <c r="G67" s="181"/>
      <c r="H67" s="181"/>
      <c r="I67" s="181"/>
      <c r="J67" s="182">
        <f>J115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13737</v>
      </c>
      <c r="E68" s="181"/>
      <c r="F68" s="181"/>
      <c r="G68" s="181"/>
      <c r="H68" s="181"/>
      <c r="I68" s="181"/>
      <c r="J68" s="182">
        <f>J125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13738</v>
      </c>
      <c r="E69" s="181"/>
      <c r="F69" s="181"/>
      <c r="G69" s="181"/>
      <c r="H69" s="181"/>
      <c r="I69" s="181"/>
      <c r="J69" s="182">
        <f>J138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13739</v>
      </c>
      <c r="E70" s="181"/>
      <c r="F70" s="181"/>
      <c r="G70" s="181"/>
      <c r="H70" s="181"/>
      <c r="I70" s="181"/>
      <c r="J70" s="182">
        <f>J142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14441</v>
      </c>
      <c r="E71" s="181"/>
      <c r="F71" s="181"/>
      <c r="G71" s="181"/>
      <c r="H71" s="181"/>
      <c r="I71" s="181"/>
      <c r="J71" s="182">
        <f>J147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8"/>
      <c r="C72" s="179"/>
      <c r="D72" s="180" t="s">
        <v>14442</v>
      </c>
      <c r="E72" s="181"/>
      <c r="F72" s="181"/>
      <c r="G72" s="181"/>
      <c r="H72" s="181"/>
      <c r="I72" s="181"/>
      <c r="J72" s="182">
        <f>J159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8"/>
      <c r="C73" s="179"/>
      <c r="D73" s="180" t="s">
        <v>13744</v>
      </c>
      <c r="E73" s="181"/>
      <c r="F73" s="181"/>
      <c r="G73" s="181"/>
      <c r="H73" s="181"/>
      <c r="I73" s="181"/>
      <c r="J73" s="182">
        <f>J173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8"/>
      <c r="C74" s="179"/>
      <c r="D74" s="180" t="s">
        <v>13745</v>
      </c>
      <c r="E74" s="181"/>
      <c r="F74" s="181"/>
      <c r="G74" s="181"/>
      <c r="H74" s="181"/>
      <c r="I74" s="181"/>
      <c r="J74" s="182">
        <f>J178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190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73" t="str">
        <f>E7</f>
        <v>Dominikán - stěhování ZUŠ</v>
      </c>
      <c r="F84" s="35"/>
      <c r="G84" s="35"/>
      <c r="H84" s="35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148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3" t="s">
        <v>13732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150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E11</f>
        <v>D.2.2.1 - ÚT - osazení KGJ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F14</f>
        <v>Cheb</v>
      </c>
      <c r="G90" s="43"/>
      <c r="H90" s="43"/>
      <c r="I90" s="35" t="s">
        <v>23</v>
      </c>
      <c r="J90" s="75" t="str">
        <f>IF(J14="","",J14)</f>
        <v>24. 10. 2025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E17</f>
        <v>město Cheb</v>
      </c>
      <c r="G92" s="43"/>
      <c r="H92" s="43"/>
      <c r="I92" s="35" t="s">
        <v>31</v>
      </c>
      <c r="J92" s="39" t="str">
        <f>E23</f>
        <v>Atelier Stöeckl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29</v>
      </c>
      <c r="D93" s="43"/>
      <c r="E93" s="43"/>
      <c r="F93" s="30" t="str">
        <f>IF(E20="","",E20)</f>
        <v>Vyplň údaj</v>
      </c>
      <c r="G93" s="43"/>
      <c r="H93" s="43"/>
      <c r="I93" s="35" t="s">
        <v>33</v>
      </c>
      <c r="J93" s="39" t="str">
        <f>E26</f>
        <v xml:space="preserve"> 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191</v>
      </c>
      <c r="D95" s="192" t="s">
        <v>56</v>
      </c>
      <c r="E95" s="192" t="s">
        <v>52</v>
      </c>
      <c r="F95" s="192" t="s">
        <v>53</v>
      </c>
      <c r="G95" s="192" t="s">
        <v>192</v>
      </c>
      <c r="H95" s="192" t="s">
        <v>193</v>
      </c>
      <c r="I95" s="192" t="s">
        <v>194</v>
      </c>
      <c r="J95" s="192" t="s">
        <v>154</v>
      </c>
      <c r="K95" s="193" t="s">
        <v>195</v>
      </c>
      <c r="L95" s="194"/>
      <c r="M95" s="95" t="s">
        <v>19</v>
      </c>
      <c r="N95" s="96" t="s">
        <v>41</v>
      </c>
      <c r="O95" s="96" t="s">
        <v>196</v>
      </c>
      <c r="P95" s="96" t="s">
        <v>197</v>
      </c>
      <c r="Q95" s="96" t="s">
        <v>198</v>
      </c>
      <c r="R95" s="96" t="s">
        <v>199</v>
      </c>
      <c r="S95" s="96" t="s">
        <v>200</v>
      </c>
      <c r="T95" s="97" t="s">
        <v>201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202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P97+P102+P111+P115+P125+P138+P142+P147+P159+P173+P178</f>
        <v>0</v>
      </c>
      <c r="Q96" s="99"/>
      <c r="R96" s="197">
        <f>R97+R102+R111+R115+R125+R138+R142+R147+R159+R173+R178</f>
        <v>0</v>
      </c>
      <c r="S96" s="99"/>
      <c r="T96" s="198">
        <f>T97+T102+T111+T115+T125+T138+T142+T147+T159+T173+T178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155</v>
      </c>
      <c r="BK96" s="199">
        <f>BK97+BK102+BK111+BK115+BK125+BK138+BK142+BK147+BK159+BK173+BK178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3444</v>
      </c>
      <c r="F97" s="203" t="s">
        <v>3445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SUM(P98:P101)</f>
        <v>0</v>
      </c>
      <c r="Q97" s="208"/>
      <c r="R97" s="209">
        <f>SUM(R98:R101)</f>
        <v>0</v>
      </c>
      <c r="S97" s="208"/>
      <c r="T97" s="210">
        <f>SUM(T98:T101)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80</v>
      </c>
      <c r="AT97" s="212" t="s">
        <v>70</v>
      </c>
      <c r="AU97" s="212" t="s">
        <v>71</v>
      </c>
      <c r="AY97" s="211" t="s">
        <v>205</v>
      </c>
      <c r="BK97" s="213">
        <f>SUM(BK98:BK101)</f>
        <v>0</v>
      </c>
    </row>
    <row r="98" s="2" customFormat="1" ht="21.75" customHeight="1">
      <c r="A98" s="41"/>
      <c r="B98" s="42"/>
      <c r="C98" s="216" t="s">
        <v>78</v>
      </c>
      <c r="D98" s="216" t="s">
        <v>207</v>
      </c>
      <c r="E98" s="217" t="s">
        <v>14443</v>
      </c>
      <c r="F98" s="218" t="s">
        <v>14444</v>
      </c>
      <c r="G98" s="219" t="s">
        <v>327</v>
      </c>
      <c r="H98" s="220">
        <v>21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331</v>
      </c>
      <c r="AT98" s="227" t="s">
        <v>207</v>
      </c>
      <c r="AU98" s="227" t="s">
        <v>78</v>
      </c>
      <c r="AY98" s="20" t="s">
        <v>205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331</v>
      </c>
      <c r="BM98" s="227" t="s">
        <v>80</v>
      </c>
    </row>
    <row r="99" s="2" customFormat="1" ht="66.75" customHeight="1">
      <c r="A99" s="41"/>
      <c r="B99" s="42"/>
      <c r="C99" s="278" t="s">
        <v>80</v>
      </c>
      <c r="D99" s="278" t="s">
        <v>319</v>
      </c>
      <c r="E99" s="279" t="s">
        <v>14445</v>
      </c>
      <c r="F99" s="280" t="s">
        <v>14446</v>
      </c>
      <c r="G99" s="281" t="s">
        <v>327</v>
      </c>
      <c r="H99" s="282">
        <v>21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433</v>
      </c>
      <c r="AT99" s="227" t="s">
        <v>319</v>
      </c>
      <c r="AU99" s="227" t="s">
        <v>78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331</v>
      </c>
      <c r="BM99" s="227" t="s">
        <v>212</v>
      </c>
    </row>
    <row r="100" s="2" customFormat="1" ht="24.15" customHeight="1">
      <c r="A100" s="41"/>
      <c r="B100" s="42"/>
      <c r="C100" s="216" t="s">
        <v>97</v>
      </c>
      <c r="D100" s="216" t="s">
        <v>207</v>
      </c>
      <c r="E100" s="217" t="s">
        <v>13764</v>
      </c>
      <c r="F100" s="218" t="s">
        <v>13765</v>
      </c>
      <c r="G100" s="219" t="s">
        <v>13766</v>
      </c>
      <c r="H100" s="301"/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331</v>
      </c>
      <c r="AT100" s="227" t="s">
        <v>207</v>
      </c>
      <c r="AU100" s="227" t="s">
        <v>78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331</v>
      </c>
      <c r="BM100" s="227" t="s">
        <v>261</v>
      </c>
    </row>
    <row r="101" s="2" customFormat="1">
      <c r="A101" s="41"/>
      <c r="B101" s="42"/>
      <c r="C101" s="43"/>
      <c r="D101" s="236" t="s">
        <v>1145</v>
      </c>
      <c r="E101" s="43"/>
      <c r="F101" s="288" t="s">
        <v>13767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1145</v>
      </c>
      <c r="AU101" s="20" t="s">
        <v>78</v>
      </c>
    </row>
    <row r="102" s="12" customFormat="1" ht="25.92" customHeight="1">
      <c r="A102" s="12"/>
      <c r="B102" s="200"/>
      <c r="C102" s="201"/>
      <c r="D102" s="202" t="s">
        <v>70</v>
      </c>
      <c r="E102" s="203" t="s">
        <v>4978</v>
      </c>
      <c r="F102" s="203" t="s">
        <v>14447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SUM(P103:P110)</f>
        <v>0</v>
      </c>
      <c r="Q102" s="208"/>
      <c r="R102" s="209">
        <f>SUM(R103:R110)</f>
        <v>0</v>
      </c>
      <c r="S102" s="208"/>
      <c r="T102" s="210">
        <f>SUM(T103:T110)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80</v>
      </c>
      <c r="AT102" s="212" t="s">
        <v>70</v>
      </c>
      <c r="AU102" s="212" t="s">
        <v>71</v>
      </c>
      <c r="AY102" s="211" t="s">
        <v>205</v>
      </c>
      <c r="BK102" s="213">
        <f>SUM(BK103:BK110)</f>
        <v>0</v>
      </c>
    </row>
    <row r="103" s="2" customFormat="1" ht="24.15" customHeight="1">
      <c r="A103" s="41"/>
      <c r="B103" s="42"/>
      <c r="C103" s="216" t="s">
        <v>212</v>
      </c>
      <c r="D103" s="216" t="s">
        <v>207</v>
      </c>
      <c r="E103" s="217" t="s">
        <v>14448</v>
      </c>
      <c r="F103" s="218" t="s">
        <v>14449</v>
      </c>
      <c r="G103" s="219" t="s">
        <v>7531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331</v>
      </c>
      <c r="AT103" s="227" t="s">
        <v>207</v>
      </c>
      <c r="AU103" s="227" t="s">
        <v>78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331</v>
      </c>
      <c r="BM103" s="227" t="s">
        <v>276</v>
      </c>
    </row>
    <row r="104" s="2" customFormat="1" ht="24.15" customHeight="1">
      <c r="A104" s="41"/>
      <c r="B104" s="42"/>
      <c r="C104" s="216" t="s">
        <v>255</v>
      </c>
      <c r="D104" s="216" t="s">
        <v>207</v>
      </c>
      <c r="E104" s="217" t="s">
        <v>14450</v>
      </c>
      <c r="F104" s="218" t="s">
        <v>14451</v>
      </c>
      <c r="G104" s="219" t="s">
        <v>2268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331</v>
      </c>
      <c r="AT104" s="227" t="s">
        <v>207</v>
      </c>
      <c r="AU104" s="227" t="s">
        <v>78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331</v>
      </c>
      <c r="BM104" s="227" t="s">
        <v>289</v>
      </c>
    </row>
    <row r="105" s="2" customFormat="1" ht="16.5" customHeight="1">
      <c r="A105" s="41"/>
      <c r="B105" s="42"/>
      <c r="C105" s="216" t="s">
        <v>261</v>
      </c>
      <c r="D105" s="216" t="s">
        <v>207</v>
      </c>
      <c r="E105" s="217" t="s">
        <v>14452</v>
      </c>
      <c r="F105" s="218" t="s">
        <v>14453</v>
      </c>
      <c r="G105" s="219" t="s">
        <v>2268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331</v>
      </c>
      <c r="AT105" s="227" t="s">
        <v>207</v>
      </c>
      <c r="AU105" s="227" t="s">
        <v>78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331</v>
      </c>
      <c r="BM105" s="227" t="s">
        <v>8</v>
      </c>
    </row>
    <row r="106" s="2" customFormat="1" ht="24.15" customHeight="1">
      <c r="A106" s="41"/>
      <c r="B106" s="42"/>
      <c r="C106" s="216" t="s">
        <v>269</v>
      </c>
      <c r="D106" s="216" t="s">
        <v>207</v>
      </c>
      <c r="E106" s="217" t="s">
        <v>14454</v>
      </c>
      <c r="F106" s="218" t="s">
        <v>14455</v>
      </c>
      <c r="G106" s="219" t="s">
        <v>2268</v>
      </c>
      <c r="H106" s="220">
        <v>1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331</v>
      </c>
      <c r="AT106" s="227" t="s">
        <v>207</v>
      </c>
      <c r="AU106" s="227" t="s">
        <v>78</v>
      </c>
      <c r="AY106" s="20" t="s">
        <v>205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331</v>
      </c>
      <c r="BM106" s="227" t="s">
        <v>318</v>
      </c>
    </row>
    <row r="107" s="2" customFormat="1" ht="16.5" customHeight="1">
      <c r="A107" s="41"/>
      <c r="B107" s="42"/>
      <c r="C107" s="216" t="s">
        <v>276</v>
      </c>
      <c r="D107" s="216" t="s">
        <v>207</v>
      </c>
      <c r="E107" s="217" t="s">
        <v>14456</v>
      </c>
      <c r="F107" s="218" t="s">
        <v>14457</v>
      </c>
      <c r="G107" s="219" t="s">
        <v>2268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331</v>
      </c>
      <c r="AT107" s="227" t="s">
        <v>207</v>
      </c>
      <c r="AU107" s="227" t="s">
        <v>78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331</v>
      </c>
      <c r="BM107" s="227" t="s">
        <v>331</v>
      </c>
    </row>
    <row r="108" s="2" customFormat="1" ht="16.5" customHeight="1">
      <c r="A108" s="41"/>
      <c r="B108" s="42"/>
      <c r="C108" s="278" t="s">
        <v>283</v>
      </c>
      <c r="D108" s="278" t="s">
        <v>319</v>
      </c>
      <c r="E108" s="279" t="s">
        <v>14458</v>
      </c>
      <c r="F108" s="280" t="s">
        <v>14459</v>
      </c>
      <c r="G108" s="281" t="s">
        <v>2268</v>
      </c>
      <c r="H108" s="282">
        <v>1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433</v>
      </c>
      <c r="AT108" s="227" t="s">
        <v>319</v>
      </c>
      <c r="AU108" s="227" t="s">
        <v>78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331</v>
      </c>
      <c r="BM108" s="227" t="s">
        <v>342</v>
      </c>
    </row>
    <row r="109" s="2" customFormat="1" ht="24.15" customHeight="1">
      <c r="A109" s="41"/>
      <c r="B109" s="42"/>
      <c r="C109" s="216" t="s">
        <v>289</v>
      </c>
      <c r="D109" s="216" t="s">
        <v>207</v>
      </c>
      <c r="E109" s="217" t="s">
        <v>14460</v>
      </c>
      <c r="F109" s="218" t="s">
        <v>14461</v>
      </c>
      <c r="G109" s="219" t="s">
        <v>13766</v>
      </c>
      <c r="H109" s="301"/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331</v>
      </c>
      <c r="AT109" s="227" t="s">
        <v>207</v>
      </c>
      <c r="AU109" s="227" t="s">
        <v>78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331</v>
      </c>
      <c r="BM109" s="227" t="s">
        <v>357</v>
      </c>
    </row>
    <row r="110" s="2" customFormat="1">
      <c r="A110" s="41"/>
      <c r="B110" s="42"/>
      <c r="C110" s="43"/>
      <c r="D110" s="236" t="s">
        <v>1145</v>
      </c>
      <c r="E110" s="43"/>
      <c r="F110" s="288" t="s">
        <v>14462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1145</v>
      </c>
      <c r="AU110" s="20" t="s">
        <v>78</v>
      </c>
    </row>
    <row r="111" s="12" customFormat="1" ht="25.92" customHeight="1">
      <c r="A111" s="12"/>
      <c r="B111" s="200"/>
      <c r="C111" s="201"/>
      <c r="D111" s="202" t="s">
        <v>70</v>
      </c>
      <c r="E111" s="203" t="s">
        <v>4983</v>
      </c>
      <c r="F111" s="203" t="s">
        <v>13768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SUM(P112:P114)</f>
        <v>0</v>
      </c>
      <c r="Q111" s="208"/>
      <c r="R111" s="209">
        <f>SUM(R112:R114)</f>
        <v>0</v>
      </c>
      <c r="S111" s="208"/>
      <c r="T111" s="210">
        <f>SUM(T112:T114)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80</v>
      </c>
      <c r="AT111" s="212" t="s">
        <v>70</v>
      </c>
      <c r="AU111" s="212" t="s">
        <v>71</v>
      </c>
      <c r="AY111" s="211" t="s">
        <v>205</v>
      </c>
      <c r="BK111" s="213">
        <f>SUM(BK112:BK114)</f>
        <v>0</v>
      </c>
    </row>
    <row r="112" s="2" customFormat="1" ht="24.15" customHeight="1">
      <c r="A112" s="41"/>
      <c r="B112" s="42"/>
      <c r="C112" s="216" t="s">
        <v>296</v>
      </c>
      <c r="D112" s="216" t="s">
        <v>207</v>
      </c>
      <c r="E112" s="217" t="s">
        <v>14463</v>
      </c>
      <c r="F112" s="218" t="s">
        <v>14464</v>
      </c>
      <c r="G112" s="219" t="s">
        <v>7531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331</v>
      </c>
      <c r="AT112" s="227" t="s">
        <v>207</v>
      </c>
      <c r="AU112" s="227" t="s">
        <v>78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331</v>
      </c>
      <c r="BM112" s="227" t="s">
        <v>370</v>
      </c>
    </row>
    <row r="113" s="2" customFormat="1" ht="16.5" customHeight="1">
      <c r="A113" s="41"/>
      <c r="B113" s="42"/>
      <c r="C113" s="278" t="s">
        <v>8</v>
      </c>
      <c r="D113" s="278" t="s">
        <v>319</v>
      </c>
      <c r="E113" s="279" t="s">
        <v>14465</v>
      </c>
      <c r="F113" s="280" t="s">
        <v>14466</v>
      </c>
      <c r="G113" s="281" t="s">
        <v>448</v>
      </c>
      <c r="H113" s="282">
        <v>1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433</v>
      </c>
      <c r="AT113" s="227" t="s">
        <v>319</v>
      </c>
      <c r="AU113" s="227" t="s">
        <v>78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331</v>
      </c>
      <c r="BM113" s="227" t="s">
        <v>383</v>
      </c>
    </row>
    <row r="114" s="2" customFormat="1" ht="21.75" customHeight="1">
      <c r="A114" s="41"/>
      <c r="B114" s="42"/>
      <c r="C114" s="216" t="s">
        <v>312</v>
      </c>
      <c r="D114" s="216" t="s">
        <v>207</v>
      </c>
      <c r="E114" s="217" t="s">
        <v>13806</v>
      </c>
      <c r="F114" s="218" t="s">
        <v>13807</v>
      </c>
      <c r="G114" s="219" t="s">
        <v>13766</v>
      </c>
      <c r="H114" s="301"/>
      <c r="I114" s="221"/>
      <c r="J114" s="222">
        <f>ROUND(I114*H114,2)</f>
        <v>0</v>
      </c>
      <c r="K114" s="218" t="s">
        <v>19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331</v>
      </c>
      <c r="AT114" s="227" t="s">
        <v>207</v>
      </c>
      <c r="AU114" s="227" t="s">
        <v>78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331</v>
      </c>
      <c r="BM114" s="227" t="s">
        <v>395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4988</v>
      </c>
      <c r="F115" s="203" t="s">
        <v>13808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SUM(P116:P124)</f>
        <v>0</v>
      </c>
      <c r="Q115" s="208"/>
      <c r="R115" s="209">
        <f>SUM(R116:R124)</f>
        <v>0</v>
      </c>
      <c r="S115" s="208"/>
      <c r="T115" s="210">
        <f>SUM(T116:T124)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80</v>
      </c>
      <c r="AT115" s="212" t="s">
        <v>70</v>
      </c>
      <c r="AU115" s="212" t="s">
        <v>71</v>
      </c>
      <c r="AY115" s="211" t="s">
        <v>205</v>
      </c>
      <c r="BK115" s="213">
        <f>SUM(BK116:BK124)</f>
        <v>0</v>
      </c>
    </row>
    <row r="116" s="2" customFormat="1" ht="24.15" customHeight="1">
      <c r="A116" s="41"/>
      <c r="B116" s="42"/>
      <c r="C116" s="216" t="s">
        <v>318</v>
      </c>
      <c r="D116" s="216" t="s">
        <v>207</v>
      </c>
      <c r="E116" s="217" t="s">
        <v>13812</v>
      </c>
      <c r="F116" s="218" t="s">
        <v>13813</v>
      </c>
      <c r="G116" s="219" t="s">
        <v>327</v>
      </c>
      <c r="H116" s="220">
        <v>1</v>
      </c>
      <c r="I116" s="221"/>
      <c r="J116" s="222">
        <f>ROUND(I116*H116,2)</f>
        <v>0</v>
      </c>
      <c r="K116" s="218" t="s">
        <v>19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331</v>
      </c>
      <c r="AT116" s="227" t="s">
        <v>207</v>
      </c>
      <c r="AU116" s="227" t="s">
        <v>78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331</v>
      </c>
      <c r="BM116" s="227" t="s">
        <v>409</v>
      </c>
    </row>
    <row r="117" s="2" customFormat="1">
      <c r="A117" s="41"/>
      <c r="B117" s="42"/>
      <c r="C117" s="43"/>
      <c r="D117" s="236" t="s">
        <v>1145</v>
      </c>
      <c r="E117" s="43"/>
      <c r="F117" s="288" t="s">
        <v>13811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1145</v>
      </c>
      <c r="AU117" s="20" t="s">
        <v>78</v>
      </c>
    </row>
    <row r="118" s="2" customFormat="1" ht="24.15" customHeight="1">
      <c r="A118" s="41"/>
      <c r="B118" s="42"/>
      <c r="C118" s="216" t="s">
        <v>324</v>
      </c>
      <c r="D118" s="216" t="s">
        <v>207</v>
      </c>
      <c r="E118" s="217" t="s">
        <v>13814</v>
      </c>
      <c r="F118" s="218" t="s">
        <v>13815</v>
      </c>
      <c r="G118" s="219" t="s">
        <v>327</v>
      </c>
      <c r="H118" s="220">
        <v>10</v>
      </c>
      <c r="I118" s="221"/>
      <c r="J118" s="222">
        <f>ROUND(I118*H118,2)</f>
        <v>0</v>
      </c>
      <c r="K118" s="218" t="s">
        <v>19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331</v>
      </c>
      <c r="AT118" s="227" t="s">
        <v>207</v>
      </c>
      <c r="AU118" s="227" t="s">
        <v>78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331</v>
      </c>
      <c r="BM118" s="227" t="s">
        <v>421</v>
      </c>
    </row>
    <row r="119" s="2" customFormat="1">
      <c r="A119" s="41"/>
      <c r="B119" s="42"/>
      <c r="C119" s="43"/>
      <c r="D119" s="236" t="s">
        <v>1145</v>
      </c>
      <c r="E119" s="43"/>
      <c r="F119" s="288" t="s">
        <v>13811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1145</v>
      </c>
      <c r="AU119" s="20" t="s">
        <v>78</v>
      </c>
    </row>
    <row r="120" s="2" customFormat="1" ht="24.15" customHeight="1">
      <c r="A120" s="41"/>
      <c r="B120" s="42"/>
      <c r="C120" s="216" t="s">
        <v>331</v>
      </c>
      <c r="D120" s="216" t="s">
        <v>207</v>
      </c>
      <c r="E120" s="217" t="s">
        <v>13816</v>
      </c>
      <c r="F120" s="218" t="s">
        <v>13817</v>
      </c>
      <c r="G120" s="219" t="s">
        <v>327</v>
      </c>
      <c r="H120" s="220">
        <v>20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331</v>
      </c>
      <c r="AT120" s="227" t="s">
        <v>207</v>
      </c>
      <c r="AU120" s="227" t="s">
        <v>78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331</v>
      </c>
      <c r="BM120" s="227" t="s">
        <v>433</v>
      </c>
    </row>
    <row r="121" s="2" customFormat="1">
      <c r="A121" s="41"/>
      <c r="B121" s="42"/>
      <c r="C121" s="43"/>
      <c r="D121" s="236" t="s">
        <v>1145</v>
      </c>
      <c r="E121" s="43"/>
      <c r="F121" s="288" t="s">
        <v>13811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1145</v>
      </c>
      <c r="AU121" s="20" t="s">
        <v>78</v>
      </c>
    </row>
    <row r="122" s="2" customFormat="1" ht="33" customHeight="1">
      <c r="A122" s="41"/>
      <c r="B122" s="42"/>
      <c r="C122" s="216" t="s">
        <v>337</v>
      </c>
      <c r="D122" s="216" t="s">
        <v>207</v>
      </c>
      <c r="E122" s="217" t="s">
        <v>13820</v>
      </c>
      <c r="F122" s="218" t="s">
        <v>13821</v>
      </c>
      <c r="G122" s="219" t="s">
        <v>448</v>
      </c>
      <c r="H122" s="220">
        <v>6</v>
      </c>
      <c r="I122" s="221"/>
      <c r="J122" s="222">
        <f>ROUND(I122*H122,2)</f>
        <v>0</v>
      </c>
      <c r="K122" s="218" t="s">
        <v>19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331</v>
      </c>
      <c r="AT122" s="227" t="s">
        <v>207</v>
      </c>
      <c r="AU122" s="227" t="s">
        <v>78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331</v>
      </c>
      <c r="BM122" s="227" t="s">
        <v>445</v>
      </c>
    </row>
    <row r="123" s="2" customFormat="1" ht="33" customHeight="1">
      <c r="A123" s="41"/>
      <c r="B123" s="42"/>
      <c r="C123" s="216" t="s">
        <v>342</v>
      </c>
      <c r="D123" s="216" t="s">
        <v>207</v>
      </c>
      <c r="E123" s="217" t="s">
        <v>13824</v>
      </c>
      <c r="F123" s="218" t="s">
        <v>13825</v>
      </c>
      <c r="G123" s="219" t="s">
        <v>448</v>
      </c>
      <c r="H123" s="220">
        <v>2</v>
      </c>
      <c r="I123" s="221"/>
      <c r="J123" s="222">
        <f>ROUND(I123*H123,2)</f>
        <v>0</v>
      </c>
      <c r="K123" s="218" t="s">
        <v>19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331</v>
      </c>
      <c r="AT123" s="227" t="s">
        <v>207</v>
      </c>
      <c r="AU123" s="227" t="s">
        <v>78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331</v>
      </c>
      <c r="BM123" s="227" t="s">
        <v>460</v>
      </c>
    </row>
    <row r="124" s="2" customFormat="1" ht="24.15" customHeight="1">
      <c r="A124" s="41"/>
      <c r="B124" s="42"/>
      <c r="C124" s="216" t="s">
        <v>351</v>
      </c>
      <c r="D124" s="216" t="s">
        <v>207</v>
      </c>
      <c r="E124" s="217" t="s">
        <v>13846</v>
      </c>
      <c r="F124" s="218" t="s">
        <v>13847</v>
      </c>
      <c r="G124" s="219" t="s">
        <v>13766</v>
      </c>
      <c r="H124" s="301"/>
      <c r="I124" s="221"/>
      <c r="J124" s="222">
        <f>ROUND(I124*H124,2)</f>
        <v>0</v>
      </c>
      <c r="K124" s="218" t="s">
        <v>19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331</v>
      </c>
      <c r="AT124" s="227" t="s">
        <v>207</v>
      </c>
      <c r="AU124" s="227" t="s">
        <v>78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331</v>
      </c>
      <c r="BM124" s="227" t="s">
        <v>473</v>
      </c>
    </row>
    <row r="125" s="12" customFormat="1" ht="25.92" customHeight="1">
      <c r="A125" s="12"/>
      <c r="B125" s="200"/>
      <c r="C125" s="201"/>
      <c r="D125" s="202" t="s">
        <v>70</v>
      </c>
      <c r="E125" s="203" t="s">
        <v>4993</v>
      </c>
      <c r="F125" s="203" t="s">
        <v>13848</v>
      </c>
      <c r="G125" s="201"/>
      <c r="H125" s="201"/>
      <c r="I125" s="204"/>
      <c r="J125" s="205">
        <f>BK125</f>
        <v>0</v>
      </c>
      <c r="K125" s="201"/>
      <c r="L125" s="206"/>
      <c r="M125" s="207"/>
      <c r="N125" s="208"/>
      <c r="O125" s="208"/>
      <c r="P125" s="209">
        <f>SUM(P126:P137)</f>
        <v>0</v>
      </c>
      <c r="Q125" s="208"/>
      <c r="R125" s="209">
        <f>SUM(R126:R137)</f>
        <v>0</v>
      </c>
      <c r="S125" s="208"/>
      <c r="T125" s="210">
        <f>SUM(T126:T137)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1" t="s">
        <v>80</v>
      </c>
      <c r="AT125" s="212" t="s">
        <v>70</v>
      </c>
      <c r="AU125" s="212" t="s">
        <v>71</v>
      </c>
      <c r="AY125" s="211" t="s">
        <v>205</v>
      </c>
      <c r="BK125" s="213">
        <f>SUM(BK126:BK137)</f>
        <v>0</v>
      </c>
    </row>
    <row r="126" s="2" customFormat="1" ht="24.15" customHeight="1">
      <c r="A126" s="41"/>
      <c r="B126" s="42"/>
      <c r="C126" s="216" t="s">
        <v>357</v>
      </c>
      <c r="D126" s="216" t="s">
        <v>207</v>
      </c>
      <c r="E126" s="217" t="s">
        <v>14467</v>
      </c>
      <c r="F126" s="218" t="s">
        <v>14468</v>
      </c>
      <c r="G126" s="219" t="s">
        <v>448</v>
      </c>
      <c r="H126" s="220">
        <v>1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331</v>
      </c>
      <c r="AT126" s="227" t="s">
        <v>207</v>
      </c>
      <c r="AU126" s="227" t="s">
        <v>78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331</v>
      </c>
      <c r="BM126" s="227" t="s">
        <v>499</v>
      </c>
    </row>
    <row r="127" s="2" customFormat="1" ht="24.15" customHeight="1">
      <c r="A127" s="41"/>
      <c r="B127" s="42"/>
      <c r="C127" s="216" t="s">
        <v>7</v>
      </c>
      <c r="D127" s="216" t="s">
        <v>207</v>
      </c>
      <c r="E127" s="217" t="s">
        <v>13871</v>
      </c>
      <c r="F127" s="218" t="s">
        <v>13872</v>
      </c>
      <c r="G127" s="219" t="s">
        <v>448</v>
      </c>
      <c r="H127" s="220">
        <v>4</v>
      </c>
      <c r="I127" s="221"/>
      <c r="J127" s="222">
        <f>ROUND(I127*H127,2)</f>
        <v>0</v>
      </c>
      <c r="K127" s="218" t="s">
        <v>19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331</v>
      </c>
      <c r="AT127" s="227" t="s">
        <v>207</v>
      </c>
      <c r="AU127" s="227" t="s">
        <v>78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331</v>
      </c>
      <c r="BM127" s="227" t="s">
        <v>511</v>
      </c>
    </row>
    <row r="128" s="2" customFormat="1" ht="24.15" customHeight="1">
      <c r="A128" s="41"/>
      <c r="B128" s="42"/>
      <c r="C128" s="216" t="s">
        <v>370</v>
      </c>
      <c r="D128" s="216" t="s">
        <v>207</v>
      </c>
      <c r="E128" s="217" t="s">
        <v>13897</v>
      </c>
      <c r="F128" s="218" t="s">
        <v>13898</v>
      </c>
      <c r="G128" s="219" t="s">
        <v>448</v>
      </c>
      <c r="H128" s="220">
        <v>2</v>
      </c>
      <c r="I128" s="221"/>
      <c r="J128" s="222">
        <f>ROUND(I128*H128,2)</f>
        <v>0</v>
      </c>
      <c r="K128" s="218" t="s">
        <v>19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331</v>
      </c>
      <c r="AT128" s="227" t="s">
        <v>207</v>
      </c>
      <c r="AU128" s="227" t="s">
        <v>78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331</v>
      </c>
      <c r="BM128" s="227" t="s">
        <v>525</v>
      </c>
    </row>
    <row r="129" s="2" customFormat="1" ht="16.5" customHeight="1">
      <c r="A129" s="41"/>
      <c r="B129" s="42"/>
      <c r="C129" s="216" t="s">
        <v>377</v>
      </c>
      <c r="D129" s="216" t="s">
        <v>207</v>
      </c>
      <c r="E129" s="217" t="s">
        <v>13907</v>
      </c>
      <c r="F129" s="218" t="s">
        <v>13908</v>
      </c>
      <c r="G129" s="219" t="s">
        <v>448</v>
      </c>
      <c r="H129" s="220">
        <v>2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331</v>
      </c>
      <c r="AT129" s="227" t="s">
        <v>207</v>
      </c>
      <c r="AU129" s="227" t="s">
        <v>78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331</v>
      </c>
      <c r="BM129" s="227" t="s">
        <v>537</v>
      </c>
    </row>
    <row r="130" s="2" customFormat="1" ht="24.15" customHeight="1">
      <c r="A130" s="41"/>
      <c r="B130" s="42"/>
      <c r="C130" s="216" t="s">
        <v>383</v>
      </c>
      <c r="D130" s="216" t="s">
        <v>207</v>
      </c>
      <c r="E130" s="217" t="s">
        <v>14469</v>
      </c>
      <c r="F130" s="218" t="s">
        <v>14470</v>
      </c>
      <c r="G130" s="219" t="s">
        <v>7531</v>
      </c>
      <c r="H130" s="220">
        <v>1</v>
      </c>
      <c r="I130" s="221"/>
      <c r="J130" s="222">
        <f>ROUND(I130*H130,2)</f>
        <v>0</v>
      </c>
      <c r="K130" s="218" t="s">
        <v>19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331</v>
      </c>
      <c r="AT130" s="227" t="s">
        <v>207</v>
      </c>
      <c r="AU130" s="227" t="s">
        <v>78</v>
      </c>
      <c r="AY130" s="20" t="s">
        <v>205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331</v>
      </c>
      <c r="BM130" s="227" t="s">
        <v>553</v>
      </c>
    </row>
    <row r="131" s="2" customFormat="1" ht="24.15" customHeight="1">
      <c r="A131" s="41"/>
      <c r="B131" s="42"/>
      <c r="C131" s="216" t="s">
        <v>388</v>
      </c>
      <c r="D131" s="216" t="s">
        <v>207</v>
      </c>
      <c r="E131" s="217" t="s">
        <v>14471</v>
      </c>
      <c r="F131" s="218" t="s">
        <v>14472</v>
      </c>
      <c r="G131" s="219" t="s">
        <v>448</v>
      </c>
      <c r="H131" s="220">
        <v>1</v>
      </c>
      <c r="I131" s="221"/>
      <c r="J131" s="222">
        <f>ROUND(I131*H131,2)</f>
        <v>0</v>
      </c>
      <c r="K131" s="218" t="s">
        <v>19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331</v>
      </c>
      <c r="AT131" s="227" t="s">
        <v>207</v>
      </c>
      <c r="AU131" s="227" t="s">
        <v>78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331</v>
      </c>
      <c r="BM131" s="227" t="s">
        <v>123</v>
      </c>
    </row>
    <row r="132" s="2" customFormat="1" ht="24.15" customHeight="1">
      <c r="A132" s="41"/>
      <c r="B132" s="42"/>
      <c r="C132" s="216" t="s">
        <v>395</v>
      </c>
      <c r="D132" s="216" t="s">
        <v>207</v>
      </c>
      <c r="E132" s="217" t="s">
        <v>13913</v>
      </c>
      <c r="F132" s="218" t="s">
        <v>13914</v>
      </c>
      <c r="G132" s="219" t="s">
        <v>448</v>
      </c>
      <c r="H132" s="220">
        <v>6</v>
      </c>
      <c r="I132" s="221"/>
      <c r="J132" s="222">
        <f>ROUND(I132*H132,2)</f>
        <v>0</v>
      </c>
      <c r="K132" s="218" t="s">
        <v>19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331</v>
      </c>
      <c r="AT132" s="227" t="s">
        <v>207</v>
      </c>
      <c r="AU132" s="227" t="s">
        <v>78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331</v>
      </c>
      <c r="BM132" s="227" t="s">
        <v>574</v>
      </c>
    </row>
    <row r="133" s="2" customFormat="1" ht="24.15" customHeight="1">
      <c r="A133" s="41"/>
      <c r="B133" s="42"/>
      <c r="C133" s="278" t="s">
        <v>403</v>
      </c>
      <c r="D133" s="278" t="s">
        <v>319</v>
      </c>
      <c r="E133" s="279" t="s">
        <v>14473</v>
      </c>
      <c r="F133" s="280" t="s">
        <v>14474</v>
      </c>
      <c r="G133" s="281" t="s">
        <v>2268</v>
      </c>
      <c r="H133" s="282">
        <v>1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433</v>
      </c>
      <c r="AT133" s="227" t="s">
        <v>319</v>
      </c>
      <c r="AU133" s="227" t="s">
        <v>78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331</v>
      </c>
      <c r="BM133" s="227" t="s">
        <v>588</v>
      </c>
    </row>
    <row r="134" s="2" customFormat="1" ht="21.75" customHeight="1">
      <c r="A134" s="41"/>
      <c r="B134" s="42"/>
      <c r="C134" s="278" t="s">
        <v>409</v>
      </c>
      <c r="D134" s="278" t="s">
        <v>319</v>
      </c>
      <c r="E134" s="279" t="s">
        <v>14475</v>
      </c>
      <c r="F134" s="280" t="s">
        <v>14476</v>
      </c>
      <c r="G134" s="281" t="s">
        <v>448</v>
      </c>
      <c r="H134" s="282">
        <v>1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433</v>
      </c>
      <c r="AT134" s="227" t="s">
        <v>319</v>
      </c>
      <c r="AU134" s="227" t="s">
        <v>78</v>
      </c>
      <c r="AY134" s="20" t="s">
        <v>205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331</v>
      </c>
      <c r="BM134" s="227" t="s">
        <v>602</v>
      </c>
    </row>
    <row r="135" s="2" customFormat="1" ht="24.15" customHeight="1">
      <c r="A135" s="41"/>
      <c r="B135" s="42"/>
      <c r="C135" s="278" t="s">
        <v>415</v>
      </c>
      <c r="D135" s="278" t="s">
        <v>319</v>
      </c>
      <c r="E135" s="279" t="s">
        <v>14477</v>
      </c>
      <c r="F135" s="280" t="s">
        <v>14478</v>
      </c>
      <c r="G135" s="281" t="s">
        <v>448</v>
      </c>
      <c r="H135" s="282">
        <v>3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433</v>
      </c>
      <c r="AT135" s="227" t="s">
        <v>319</v>
      </c>
      <c r="AU135" s="227" t="s">
        <v>78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331</v>
      </c>
      <c r="BM135" s="227" t="s">
        <v>615</v>
      </c>
    </row>
    <row r="136" s="2" customFormat="1" ht="24.15" customHeight="1">
      <c r="A136" s="41"/>
      <c r="B136" s="42"/>
      <c r="C136" s="278" t="s">
        <v>421</v>
      </c>
      <c r="D136" s="278" t="s">
        <v>319</v>
      </c>
      <c r="E136" s="279" t="s">
        <v>14479</v>
      </c>
      <c r="F136" s="280" t="s">
        <v>14480</v>
      </c>
      <c r="G136" s="281" t="s">
        <v>448</v>
      </c>
      <c r="H136" s="282">
        <v>1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433</v>
      </c>
      <c r="AT136" s="227" t="s">
        <v>319</v>
      </c>
      <c r="AU136" s="227" t="s">
        <v>78</v>
      </c>
      <c r="AY136" s="20" t="s">
        <v>205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331</v>
      </c>
      <c r="BM136" s="227" t="s">
        <v>627</v>
      </c>
    </row>
    <row r="137" s="2" customFormat="1" ht="21.75" customHeight="1">
      <c r="A137" s="41"/>
      <c r="B137" s="42"/>
      <c r="C137" s="216" t="s">
        <v>427</v>
      </c>
      <c r="D137" s="216" t="s">
        <v>207</v>
      </c>
      <c r="E137" s="217" t="s">
        <v>13944</v>
      </c>
      <c r="F137" s="218" t="s">
        <v>13945</v>
      </c>
      <c r="G137" s="219" t="s">
        <v>13766</v>
      </c>
      <c r="H137" s="301"/>
      <c r="I137" s="221"/>
      <c r="J137" s="222">
        <f>ROUND(I137*H137,2)</f>
        <v>0</v>
      </c>
      <c r="K137" s="218" t="s">
        <v>19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331</v>
      </c>
      <c r="AT137" s="227" t="s">
        <v>207</v>
      </c>
      <c r="AU137" s="227" t="s">
        <v>78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331</v>
      </c>
      <c r="BM137" s="227" t="s">
        <v>638</v>
      </c>
    </row>
    <row r="138" s="12" customFormat="1" ht="25.92" customHeight="1">
      <c r="A138" s="12"/>
      <c r="B138" s="200"/>
      <c r="C138" s="201"/>
      <c r="D138" s="202" t="s">
        <v>70</v>
      </c>
      <c r="E138" s="203" t="s">
        <v>5128</v>
      </c>
      <c r="F138" s="203" t="s">
        <v>5495</v>
      </c>
      <c r="G138" s="201"/>
      <c r="H138" s="201"/>
      <c r="I138" s="204"/>
      <c r="J138" s="205">
        <f>BK138</f>
        <v>0</v>
      </c>
      <c r="K138" s="201"/>
      <c r="L138" s="206"/>
      <c r="M138" s="207"/>
      <c r="N138" s="208"/>
      <c r="O138" s="208"/>
      <c r="P138" s="209">
        <f>SUM(P139:P141)</f>
        <v>0</v>
      </c>
      <c r="Q138" s="208"/>
      <c r="R138" s="209">
        <f>SUM(R139:R141)</f>
        <v>0</v>
      </c>
      <c r="S138" s="208"/>
      <c r="T138" s="210">
        <f>SUM(T139:T141)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1" t="s">
        <v>80</v>
      </c>
      <c r="AT138" s="212" t="s">
        <v>70</v>
      </c>
      <c r="AU138" s="212" t="s">
        <v>71</v>
      </c>
      <c r="AY138" s="211" t="s">
        <v>205</v>
      </c>
      <c r="BK138" s="213">
        <f>SUM(BK139:BK141)</f>
        <v>0</v>
      </c>
    </row>
    <row r="139" s="2" customFormat="1" ht="21.75" customHeight="1">
      <c r="A139" s="41"/>
      <c r="B139" s="42"/>
      <c r="C139" s="216" t="s">
        <v>433</v>
      </c>
      <c r="D139" s="216" t="s">
        <v>207</v>
      </c>
      <c r="E139" s="217" t="s">
        <v>13946</v>
      </c>
      <c r="F139" s="218" t="s">
        <v>13947</v>
      </c>
      <c r="G139" s="219" t="s">
        <v>448</v>
      </c>
      <c r="H139" s="220">
        <v>16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331</v>
      </c>
      <c r="AT139" s="227" t="s">
        <v>207</v>
      </c>
      <c r="AU139" s="227" t="s">
        <v>78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331</v>
      </c>
      <c r="BM139" s="227" t="s">
        <v>657</v>
      </c>
    </row>
    <row r="140" s="2" customFormat="1" ht="24.15" customHeight="1">
      <c r="A140" s="41"/>
      <c r="B140" s="42"/>
      <c r="C140" s="216" t="s">
        <v>440</v>
      </c>
      <c r="D140" s="216" t="s">
        <v>207</v>
      </c>
      <c r="E140" s="217" t="s">
        <v>13950</v>
      </c>
      <c r="F140" s="218" t="s">
        <v>13951</v>
      </c>
      <c r="G140" s="219" t="s">
        <v>13766</v>
      </c>
      <c r="H140" s="301"/>
      <c r="I140" s="221"/>
      <c r="J140" s="222">
        <f>ROUND(I140*H140,2)</f>
        <v>0</v>
      </c>
      <c r="K140" s="218" t="s">
        <v>19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331</v>
      </c>
      <c r="AT140" s="227" t="s">
        <v>207</v>
      </c>
      <c r="AU140" s="227" t="s">
        <v>78</v>
      </c>
      <c r="AY140" s="20" t="s">
        <v>205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331</v>
      </c>
      <c r="BM140" s="227" t="s">
        <v>668</v>
      </c>
    </row>
    <row r="141" s="2" customFormat="1">
      <c r="A141" s="41"/>
      <c r="B141" s="42"/>
      <c r="C141" s="43"/>
      <c r="D141" s="236" t="s">
        <v>1145</v>
      </c>
      <c r="E141" s="43"/>
      <c r="F141" s="288" t="s">
        <v>13767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1145</v>
      </c>
      <c r="AU141" s="20" t="s">
        <v>78</v>
      </c>
    </row>
    <row r="142" s="12" customFormat="1" ht="25.92" customHeight="1">
      <c r="A142" s="12"/>
      <c r="B142" s="200"/>
      <c r="C142" s="201"/>
      <c r="D142" s="202" t="s">
        <v>70</v>
      </c>
      <c r="E142" s="203" t="s">
        <v>5224</v>
      </c>
      <c r="F142" s="203" t="s">
        <v>13952</v>
      </c>
      <c r="G142" s="201"/>
      <c r="H142" s="201"/>
      <c r="I142" s="204"/>
      <c r="J142" s="205">
        <f>BK142</f>
        <v>0</v>
      </c>
      <c r="K142" s="201"/>
      <c r="L142" s="206"/>
      <c r="M142" s="207"/>
      <c r="N142" s="208"/>
      <c r="O142" s="208"/>
      <c r="P142" s="209">
        <f>SUM(P143:P146)</f>
        <v>0</v>
      </c>
      <c r="Q142" s="208"/>
      <c r="R142" s="209">
        <f>SUM(R143:R146)</f>
        <v>0</v>
      </c>
      <c r="S142" s="208"/>
      <c r="T142" s="210">
        <f>SUM(T143:T146)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1" t="s">
        <v>80</v>
      </c>
      <c r="AT142" s="212" t="s">
        <v>70</v>
      </c>
      <c r="AU142" s="212" t="s">
        <v>71</v>
      </c>
      <c r="AY142" s="211" t="s">
        <v>205</v>
      </c>
      <c r="BK142" s="213">
        <f>SUM(BK143:BK146)</f>
        <v>0</v>
      </c>
    </row>
    <row r="143" s="2" customFormat="1" ht="37.8" customHeight="1">
      <c r="A143" s="41"/>
      <c r="B143" s="42"/>
      <c r="C143" s="216" t="s">
        <v>445</v>
      </c>
      <c r="D143" s="216" t="s">
        <v>207</v>
      </c>
      <c r="E143" s="217" t="s">
        <v>14481</v>
      </c>
      <c r="F143" s="218" t="s">
        <v>14482</v>
      </c>
      <c r="G143" s="219" t="s">
        <v>327</v>
      </c>
      <c r="H143" s="220">
        <v>10</v>
      </c>
      <c r="I143" s="221"/>
      <c r="J143" s="222">
        <f>ROUND(I143*H143,2)</f>
        <v>0</v>
      </c>
      <c r="K143" s="218" t="s">
        <v>19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331</v>
      </c>
      <c r="AT143" s="227" t="s">
        <v>207</v>
      </c>
      <c r="AU143" s="227" t="s">
        <v>78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331</v>
      </c>
      <c r="BM143" s="227" t="s">
        <v>686</v>
      </c>
    </row>
    <row r="144" s="2" customFormat="1">
      <c r="A144" s="41"/>
      <c r="B144" s="42"/>
      <c r="C144" s="43"/>
      <c r="D144" s="236" t="s">
        <v>1145</v>
      </c>
      <c r="E144" s="43"/>
      <c r="F144" s="288" t="s">
        <v>13958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1145</v>
      </c>
      <c r="AU144" s="20" t="s">
        <v>78</v>
      </c>
    </row>
    <row r="145" s="2" customFormat="1" ht="24.15" customHeight="1">
      <c r="A145" s="41"/>
      <c r="B145" s="42"/>
      <c r="C145" s="216" t="s">
        <v>454</v>
      </c>
      <c r="D145" s="216" t="s">
        <v>207</v>
      </c>
      <c r="E145" s="217" t="s">
        <v>13959</v>
      </c>
      <c r="F145" s="218" t="s">
        <v>13960</v>
      </c>
      <c r="G145" s="219" t="s">
        <v>327</v>
      </c>
      <c r="H145" s="220">
        <v>21</v>
      </c>
      <c r="I145" s="221"/>
      <c r="J145" s="222">
        <f>ROUND(I145*H145,2)</f>
        <v>0</v>
      </c>
      <c r="K145" s="218" t="s">
        <v>19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331</v>
      </c>
      <c r="AT145" s="227" t="s">
        <v>207</v>
      </c>
      <c r="AU145" s="227" t="s">
        <v>78</v>
      </c>
      <c r="AY145" s="20" t="s">
        <v>205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331</v>
      </c>
      <c r="BM145" s="227" t="s">
        <v>699</v>
      </c>
    </row>
    <row r="146" s="2" customFormat="1">
      <c r="A146" s="41"/>
      <c r="B146" s="42"/>
      <c r="C146" s="43"/>
      <c r="D146" s="236" t="s">
        <v>1145</v>
      </c>
      <c r="E146" s="43"/>
      <c r="F146" s="288" t="s">
        <v>13958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1145</v>
      </c>
      <c r="AU146" s="20" t="s">
        <v>78</v>
      </c>
    </row>
    <row r="147" s="12" customFormat="1" ht="25.92" customHeight="1">
      <c r="A147" s="12"/>
      <c r="B147" s="200"/>
      <c r="C147" s="201"/>
      <c r="D147" s="202" t="s">
        <v>70</v>
      </c>
      <c r="E147" s="203" t="s">
        <v>13965</v>
      </c>
      <c r="F147" s="203" t="s">
        <v>14483</v>
      </c>
      <c r="G147" s="201"/>
      <c r="H147" s="201"/>
      <c r="I147" s="204"/>
      <c r="J147" s="205">
        <f>BK147</f>
        <v>0</v>
      </c>
      <c r="K147" s="201"/>
      <c r="L147" s="206"/>
      <c r="M147" s="207"/>
      <c r="N147" s="208"/>
      <c r="O147" s="208"/>
      <c r="P147" s="209">
        <f>SUM(P148:P158)</f>
        <v>0</v>
      </c>
      <c r="Q147" s="208"/>
      <c r="R147" s="209">
        <f>SUM(R148:R158)</f>
        <v>0</v>
      </c>
      <c r="S147" s="208"/>
      <c r="T147" s="210">
        <f>SUM(T148:T158)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71</v>
      </c>
      <c r="AY147" s="211" t="s">
        <v>205</v>
      </c>
      <c r="BK147" s="213">
        <f>SUM(BK148:BK158)</f>
        <v>0</v>
      </c>
    </row>
    <row r="148" s="2" customFormat="1" ht="24.15" customHeight="1">
      <c r="A148" s="41"/>
      <c r="B148" s="42"/>
      <c r="C148" s="216" t="s">
        <v>460</v>
      </c>
      <c r="D148" s="216" t="s">
        <v>207</v>
      </c>
      <c r="E148" s="217" t="s">
        <v>13967</v>
      </c>
      <c r="F148" s="218" t="s">
        <v>13968</v>
      </c>
      <c r="G148" s="219" t="s">
        <v>2268</v>
      </c>
      <c r="H148" s="220">
        <v>1</v>
      </c>
      <c r="I148" s="221"/>
      <c r="J148" s="222">
        <f>ROUND(I148*H148,2)</f>
        <v>0</v>
      </c>
      <c r="K148" s="218" t="s">
        <v>19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331</v>
      </c>
      <c r="AT148" s="227" t="s">
        <v>207</v>
      </c>
      <c r="AU148" s="227" t="s">
        <v>78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331</v>
      </c>
      <c r="BM148" s="227" t="s">
        <v>734</v>
      </c>
    </row>
    <row r="149" s="2" customFormat="1" ht="24.15" customHeight="1">
      <c r="A149" s="41"/>
      <c r="B149" s="42"/>
      <c r="C149" s="216" t="s">
        <v>466</v>
      </c>
      <c r="D149" s="216" t="s">
        <v>207</v>
      </c>
      <c r="E149" s="217" t="s">
        <v>14484</v>
      </c>
      <c r="F149" s="218" t="s">
        <v>14485</v>
      </c>
      <c r="G149" s="219" t="s">
        <v>327</v>
      </c>
      <c r="H149" s="220">
        <v>31</v>
      </c>
      <c r="I149" s="221"/>
      <c r="J149" s="222">
        <f>ROUND(I149*H149,2)</f>
        <v>0</v>
      </c>
      <c r="K149" s="218" t="s">
        <v>19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331</v>
      </c>
      <c r="AT149" s="227" t="s">
        <v>207</v>
      </c>
      <c r="AU149" s="227" t="s">
        <v>78</v>
      </c>
      <c r="AY149" s="20" t="s">
        <v>205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331</v>
      </c>
      <c r="BM149" s="227" t="s">
        <v>749</v>
      </c>
    </row>
    <row r="150" s="2" customFormat="1">
      <c r="A150" s="41"/>
      <c r="B150" s="42"/>
      <c r="C150" s="43"/>
      <c r="D150" s="236" t="s">
        <v>1145</v>
      </c>
      <c r="E150" s="43"/>
      <c r="F150" s="288" t="s">
        <v>13971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1145</v>
      </c>
      <c r="AU150" s="20" t="s">
        <v>78</v>
      </c>
    </row>
    <row r="151" s="2" customFormat="1" ht="21.75" customHeight="1">
      <c r="A151" s="41"/>
      <c r="B151" s="42"/>
      <c r="C151" s="216" t="s">
        <v>473</v>
      </c>
      <c r="D151" s="216" t="s">
        <v>207</v>
      </c>
      <c r="E151" s="217" t="s">
        <v>14486</v>
      </c>
      <c r="F151" s="218" t="s">
        <v>14487</v>
      </c>
      <c r="G151" s="219" t="s">
        <v>327</v>
      </c>
      <c r="H151" s="220">
        <v>31</v>
      </c>
      <c r="I151" s="221"/>
      <c r="J151" s="222">
        <f>ROUND(I151*H151,2)</f>
        <v>0</v>
      </c>
      <c r="K151" s="218" t="s">
        <v>19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331</v>
      </c>
      <c r="AT151" s="227" t="s">
        <v>207</v>
      </c>
      <c r="AU151" s="227" t="s">
        <v>78</v>
      </c>
      <c r="AY151" s="20" t="s">
        <v>205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331</v>
      </c>
      <c r="BM151" s="227" t="s">
        <v>763</v>
      </c>
    </row>
    <row r="152" s="2" customFormat="1" ht="16.5" customHeight="1">
      <c r="A152" s="41"/>
      <c r="B152" s="42"/>
      <c r="C152" s="216" t="s">
        <v>491</v>
      </c>
      <c r="D152" s="216" t="s">
        <v>207</v>
      </c>
      <c r="E152" s="217" t="s">
        <v>14488</v>
      </c>
      <c r="F152" s="218" t="s">
        <v>14489</v>
      </c>
      <c r="G152" s="219" t="s">
        <v>2268</v>
      </c>
      <c r="H152" s="220">
        <v>1</v>
      </c>
      <c r="I152" s="221"/>
      <c r="J152" s="222">
        <f>ROUND(I152*H152,2)</f>
        <v>0</v>
      </c>
      <c r="K152" s="218" t="s">
        <v>19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331</v>
      </c>
      <c r="AT152" s="227" t="s">
        <v>207</v>
      </c>
      <c r="AU152" s="227" t="s">
        <v>78</v>
      </c>
      <c r="AY152" s="20" t="s">
        <v>205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331</v>
      </c>
      <c r="BM152" s="227" t="s">
        <v>784</v>
      </c>
    </row>
    <row r="153" s="2" customFormat="1" ht="16.5" customHeight="1">
      <c r="A153" s="41"/>
      <c r="B153" s="42"/>
      <c r="C153" s="216" t="s">
        <v>499</v>
      </c>
      <c r="D153" s="216" t="s">
        <v>207</v>
      </c>
      <c r="E153" s="217" t="s">
        <v>13986</v>
      </c>
      <c r="F153" s="218" t="s">
        <v>13987</v>
      </c>
      <c r="G153" s="219" t="s">
        <v>2268</v>
      </c>
      <c r="H153" s="220">
        <v>1</v>
      </c>
      <c r="I153" s="221"/>
      <c r="J153" s="222">
        <f>ROUND(I153*H153,2)</f>
        <v>0</v>
      </c>
      <c r="K153" s="218" t="s">
        <v>19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331</v>
      </c>
      <c r="AT153" s="227" t="s">
        <v>207</v>
      </c>
      <c r="AU153" s="227" t="s">
        <v>78</v>
      </c>
      <c r="AY153" s="20" t="s">
        <v>205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331</v>
      </c>
      <c r="BM153" s="227" t="s">
        <v>806</v>
      </c>
    </row>
    <row r="154" s="2" customFormat="1" ht="24.15" customHeight="1">
      <c r="A154" s="41"/>
      <c r="B154" s="42"/>
      <c r="C154" s="216" t="s">
        <v>506</v>
      </c>
      <c r="D154" s="216" t="s">
        <v>207</v>
      </c>
      <c r="E154" s="217" t="s">
        <v>13988</v>
      </c>
      <c r="F154" s="218" t="s">
        <v>14490</v>
      </c>
      <c r="G154" s="219" t="s">
        <v>13990</v>
      </c>
      <c r="H154" s="220">
        <v>1</v>
      </c>
      <c r="I154" s="221"/>
      <c r="J154" s="222">
        <f>ROUND(I154*H154,2)</f>
        <v>0</v>
      </c>
      <c r="K154" s="218" t="s">
        <v>19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331</v>
      </c>
      <c r="AT154" s="227" t="s">
        <v>207</v>
      </c>
      <c r="AU154" s="227" t="s">
        <v>78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331</v>
      </c>
      <c r="BM154" s="227" t="s">
        <v>833</v>
      </c>
    </row>
    <row r="155" s="2" customFormat="1" ht="16.5" customHeight="1">
      <c r="A155" s="41"/>
      <c r="B155" s="42"/>
      <c r="C155" s="216" t="s">
        <v>511</v>
      </c>
      <c r="D155" s="216" t="s">
        <v>207</v>
      </c>
      <c r="E155" s="217" t="s">
        <v>13991</v>
      </c>
      <c r="F155" s="218" t="s">
        <v>13992</v>
      </c>
      <c r="G155" s="219" t="s">
        <v>2268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331</v>
      </c>
      <c r="AT155" s="227" t="s">
        <v>207</v>
      </c>
      <c r="AU155" s="227" t="s">
        <v>78</v>
      </c>
      <c r="AY155" s="20" t="s">
        <v>205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331</v>
      </c>
      <c r="BM155" s="227" t="s">
        <v>845</v>
      </c>
    </row>
    <row r="156" s="2" customFormat="1" ht="16.5" customHeight="1">
      <c r="A156" s="41"/>
      <c r="B156" s="42"/>
      <c r="C156" s="216" t="s">
        <v>519</v>
      </c>
      <c r="D156" s="216" t="s">
        <v>207</v>
      </c>
      <c r="E156" s="217" t="s">
        <v>13993</v>
      </c>
      <c r="F156" s="218" t="s">
        <v>14491</v>
      </c>
      <c r="G156" s="219" t="s">
        <v>7531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331</v>
      </c>
      <c r="AT156" s="227" t="s">
        <v>207</v>
      </c>
      <c r="AU156" s="227" t="s">
        <v>78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331</v>
      </c>
      <c r="BM156" s="227" t="s">
        <v>860</v>
      </c>
    </row>
    <row r="157" s="2" customFormat="1" ht="21.75" customHeight="1">
      <c r="A157" s="41"/>
      <c r="B157" s="42"/>
      <c r="C157" s="216" t="s">
        <v>525</v>
      </c>
      <c r="D157" s="216" t="s">
        <v>207</v>
      </c>
      <c r="E157" s="217" t="s">
        <v>14492</v>
      </c>
      <c r="F157" s="218" t="s">
        <v>14493</v>
      </c>
      <c r="G157" s="219" t="s">
        <v>2268</v>
      </c>
      <c r="H157" s="220">
        <v>1</v>
      </c>
      <c r="I157" s="221"/>
      <c r="J157" s="222">
        <f>ROUND(I157*H157,2)</f>
        <v>0</v>
      </c>
      <c r="K157" s="218" t="s">
        <v>19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331</v>
      </c>
      <c r="AT157" s="227" t="s">
        <v>207</v>
      </c>
      <c r="AU157" s="227" t="s">
        <v>78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331</v>
      </c>
      <c r="BM157" s="227" t="s">
        <v>877</v>
      </c>
    </row>
    <row r="158" s="2" customFormat="1" ht="21.75" customHeight="1">
      <c r="A158" s="41"/>
      <c r="B158" s="42"/>
      <c r="C158" s="216" t="s">
        <v>531</v>
      </c>
      <c r="D158" s="216" t="s">
        <v>207</v>
      </c>
      <c r="E158" s="217" t="s">
        <v>14494</v>
      </c>
      <c r="F158" s="218" t="s">
        <v>14495</v>
      </c>
      <c r="G158" s="219" t="s">
        <v>2268</v>
      </c>
      <c r="H158" s="220">
        <v>1</v>
      </c>
      <c r="I158" s="221"/>
      <c r="J158" s="222">
        <f>ROUND(I158*H158,2)</f>
        <v>0</v>
      </c>
      <c r="K158" s="218" t="s">
        <v>19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331</v>
      </c>
      <c r="AT158" s="227" t="s">
        <v>207</v>
      </c>
      <c r="AU158" s="227" t="s">
        <v>78</v>
      </c>
      <c r="AY158" s="20" t="s">
        <v>205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331</v>
      </c>
      <c r="BM158" s="227" t="s">
        <v>887</v>
      </c>
    </row>
    <row r="159" s="12" customFormat="1" ht="25.92" customHeight="1">
      <c r="A159" s="12"/>
      <c r="B159" s="200"/>
      <c r="C159" s="201"/>
      <c r="D159" s="202" t="s">
        <v>70</v>
      </c>
      <c r="E159" s="203" t="s">
        <v>13999</v>
      </c>
      <c r="F159" s="203" t="s">
        <v>14496</v>
      </c>
      <c r="G159" s="201"/>
      <c r="H159" s="201"/>
      <c r="I159" s="204"/>
      <c r="J159" s="205">
        <f>BK159</f>
        <v>0</v>
      </c>
      <c r="K159" s="201"/>
      <c r="L159" s="206"/>
      <c r="M159" s="207"/>
      <c r="N159" s="208"/>
      <c r="O159" s="208"/>
      <c r="P159" s="209">
        <f>SUM(P160:P172)</f>
        <v>0</v>
      </c>
      <c r="Q159" s="208"/>
      <c r="R159" s="209">
        <f>SUM(R160:R172)</f>
        <v>0</v>
      </c>
      <c r="S159" s="208"/>
      <c r="T159" s="210">
        <f>SUM(T160:T172)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1" t="s">
        <v>78</v>
      </c>
      <c r="AT159" s="212" t="s">
        <v>70</v>
      </c>
      <c r="AU159" s="212" t="s">
        <v>71</v>
      </c>
      <c r="AY159" s="211" t="s">
        <v>205</v>
      </c>
      <c r="BK159" s="213">
        <f>SUM(BK160:BK172)</f>
        <v>0</v>
      </c>
    </row>
    <row r="160" s="2" customFormat="1" ht="24.15" customHeight="1">
      <c r="A160" s="41"/>
      <c r="B160" s="42"/>
      <c r="C160" s="216" t="s">
        <v>537</v>
      </c>
      <c r="D160" s="216" t="s">
        <v>207</v>
      </c>
      <c r="E160" s="217" t="s">
        <v>14001</v>
      </c>
      <c r="F160" s="218" t="s">
        <v>14002</v>
      </c>
      <c r="G160" s="219" t="s">
        <v>306</v>
      </c>
      <c r="H160" s="220">
        <v>23</v>
      </c>
      <c r="I160" s="221"/>
      <c r="J160" s="222">
        <f>ROUND(I160*H160,2)</f>
        <v>0</v>
      </c>
      <c r="K160" s="218" t="s">
        <v>19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331</v>
      </c>
      <c r="AT160" s="227" t="s">
        <v>207</v>
      </c>
      <c r="AU160" s="227" t="s">
        <v>78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331</v>
      </c>
      <c r="BM160" s="227" t="s">
        <v>899</v>
      </c>
    </row>
    <row r="161" s="2" customFormat="1" ht="33" customHeight="1">
      <c r="A161" s="41"/>
      <c r="B161" s="42"/>
      <c r="C161" s="216" t="s">
        <v>545</v>
      </c>
      <c r="D161" s="216" t="s">
        <v>207</v>
      </c>
      <c r="E161" s="217" t="s">
        <v>14497</v>
      </c>
      <c r="F161" s="218" t="s">
        <v>14498</v>
      </c>
      <c r="G161" s="219" t="s">
        <v>448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331</v>
      </c>
      <c r="AT161" s="227" t="s">
        <v>207</v>
      </c>
      <c r="AU161" s="227" t="s">
        <v>78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331</v>
      </c>
      <c r="BM161" s="227" t="s">
        <v>912</v>
      </c>
    </row>
    <row r="162" s="2" customFormat="1" ht="37.8" customHeight="1">
      <c r="A162" s="41"/>
      <c r="B162" s="42"/>
      <c r="C162" s="216" t="s">
        <v>553</v>
      </c>
      <c r="D162" s="216" t="s">
        <v>207</v>
      </c>
      <c r="E162" s="217" t="s">
        <v>14499</v>
      </c>
      <c r="F162" s="218" t="s">
        <v>14500</v>
      </c>
      <c r="G162" s="219" t="s">
        <v>448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331</v>
      </c>
      <c r="AT162" s="227" t="s">
        <v>207</v>
      </c>
      <c r="AU162" s="227" t="s">
        <v>78</v>
      </c>
      <c r="AY162" s="20" t="s">
        <v>205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331</v>
      </c>
      <c r="BM162" s="227" t="s">
        <v>923</v>
      </c>
    </row>
    <row r="163" s="2" customFormat="1">
      <c r="A163" s="41"/>
      <c r="B163" s="42"/>
      <c r="C163" s="43"/>
      <c r="D163" s="236" t="s">
        <v>1145</v>
      </c>
      <c r="E163" s="43"/>
      <c r="F163" s="288" t="s">
        <v>14501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1145</v>
      </c>
      <c r="AU163" s="20" t="s">
        <v>78</v>
      </c>
    </row>
    <row r="164" s="2" customFormat="1" ht="24.15" customHeight="1">
      <c r="A164" s="41"/>
      <c r="B164" s="42"/>
      <c r="C164" s="216" t="s">
        <v>559</v>
      </c>
      <c r="D164" s="216" t="s">
        <v>207</v>
      </c>
      <c r="E164" s="217" t="s">
        <v>14502</v>
      </c>
      <c r="F164" s="218" t="s">
        <v>14503</v>
      </c>
      <c r="G164" s="219" t="s">
        <v>448</v>
      </c>
      <c r="H164" s="220">
        <v>1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331</v>
      </c>
      <c r="AT164" s="227" t="s">
        <v>207</v>
      </c>
      <c r="AU164" s="227" t="s">
        <v>78</v>
      </c>
      <c r="AY164" s="20" t="s">
        <v>205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331</v>
      </c>
      <c r="BM164" s="227" t="s">
        <v>937</v>
      </c>
    </row>
    <row r="165" s="2" customFormat="1" ht="24.15" customHeight="1">
      <c r="A165" s="41"/>
      <c r="B165" s="42"/>
      <c r="C165" s="216" t="s">
        <v>123</v>
      </c>
      <c r="D165" s="216" t="s">
        <v>207</v>
      </c>
      <c r="E165" s="217" t="s">
        <v>14013</v>
      </c>
      <c r="F165" s="218" t="s">
        <v>14014</v>
      </c>
      <c r="G165" s="219" t="s">
        <v>327</v>
      </c>
      <c r="H165" s="220">
        <v>30</v>
      </c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331</v>
      </c>
      <c r="AT165" s="227" t="s">
        <v>207</v>
      </c>
      <c r="AU165" s="227" t="s">
        <v>78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331</v>
      </c>
      <c r="BM165" s="227" t="s">
        <v>949</v>
      </c>
    </row>
    <row r="166" s="2" customFormat="1" ht="24.15" customHeight="1">
      <c r="A166" s="41"/>
      <c r="B166" s="42"/>
      <c r="C166" s="216" t="s">
        <v>568</v>
      </c>
      <c r="D166" s="216" t="s">
        <v>207</v>
      </c>
      <c r="E166" s="217" t="s">
        <v>14025</v>
      </c>
      <c r="F166" s="218" t="s">
        <v>14026</v>
      </c>
      <c r="G166" s="219" t="s">
        <v>448</v>
      </c>
      <c r="H166" s="220">
        <v>10</v>
      </c>
      <c r="I166" s="221"/>
      <c r="J166" s="222">
        <f>ROUND(I166*H166,2)</f>
        <v>0</v>
      </c>
      <c r="K166" s="218" t="s">
        <v>19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331</v>
      </c>
      <c r="AT166" s="227" t="s">
        <v>207</v>
      </c>
      <c r="AU166" s="227" t="s">
        <v>78</v>
      </c>
      <c r="AY166" s="20" t="s">
        <v>205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331</v>
      </c>
      <c r="BM166" s="227" t="s">
        <v>962</v>
      </c>
    </row>
    <row r="167" s="2" customFormat="1" ht="16.5" customHeight="1">
      <c r="A167" s="41"/>
      <c r="B167" s="42"/>
      <c r="C167" s="216" t="s">
        <v>574</v>
      </c>
      <c r="D167" s="216" t="s">
        <v>207</v>
      </c>
      <c r="E167" s="217" t="s">
        <v>14031</v>
      </c>
      <c r="F167" s="218" t="s">
        <v>14032</v>
      </c>
      <c r="G167" s="219" t="s">
        <v>448</v>
      </c>
      <c r="H167" s="220">
        <v>2</v>
      </c>
      <c r="I167" s="221"/>
      <c r="J167" s="222">
        <f>ROUND(I167*H167,2)</f>
        <v>0</v>
      </c>
      <c r="K167" s="218" t="s">
        <v>19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331</v>
      </c>
      <c r="AT167" s="227" t="s">
        <v>207</v>
      </c>
      <c r="AU167" s="227" t="s">
        <v>78</v>
      </c>
      <c r="AY167" s="20" t="s">
        <v>205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78</v>
      </c>
      <c r="BK167" s="228">
        <f>ROUND(I167*H167,2)</f>
        <v>0</v>
      </c>
      <c r="BL167" s="20" t="s">
        <v>331</v>
      </c>
      <c r="BM167" s="227" t="s">
        <v>973</v>
      </c>
    </row>
    <row r="168" s="2" customFormat="1" ht="16.5" customHeight="1">
      <c r="A168" s="41"/>
      <c r="B168" s="42"/>
      <c r="C168" s="216" t="s">
        <v>580</v>
      </c>
      <c r="D168" s="216" t="s">
        <v>207</v>
      </c>
      <c r="E168" s="217" t="s">
        <v>14504</v>
      </c>
      <c r="F168" s="218" t="s">
        <v>14505</v>
      </c>
      <c r="G168" s="219" t="s">
        <v>448</v>
      </c>
      <c r="H168" s="220">
        <v>1</v>
      </c>
      <c r="I168" s="221"/>
      <c r="J168" s="222">
        <f>ROUND(I168*H168,2)</f>
        <v>0</v>
      </c>
      <c r="K168" s="218" t="s">
        <v>19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331</v>
      </c>
      <c r="AT168" s="227" t="s">
        <v>207</v>
      </c>
      <c r="AU168" s="227" t="s">
        <v>78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331</v>
      </c>
      <c r="BM168" s="227" t="s">
        <v>985</v>
      </c>
    </row>
    <row r="169" s="2" customFormat="1" ht="24.15" customHeight="1">
      <c r="A169" s="41"/>
      <c r="B169" s="42"/>
      <c r="C169" s="216" t="s">
        <v>588</v>
      </c>
      <c r="D169" s="216" t="s">
        <v>207</v>
      </c>
      <c r="E169" s="217" t="s">
        <v>14033</v>
      </c>
      <c r="F169" s="218" t="s">
        <v>14034</v>
      </c>
      <c r="G169" s="219" t="s">
        <v>5896</v>
      </c>
      <c r="H169" s="220">
        <v>50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331</v>
      </c>
      <c r="AT169" s="227" t="s">
        <v>207</v>
      </c>
      <c r="AU169" s="227" t="s">
        <v>78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331</v>
      </c>
      <c r="BM169" s="227" t="s">
        <v>997</v>
      </c>
    </row>
    <row r="170" s="2" customFormat="1" ht="24.15" customHeight="1">
      <c r="A170" s="41"/>
      <c r="B170" s="42"/>
      <c r="C170" s="216" t="s">
        <v>596</v>
      </c>
      <c r="D170" s="216" t="s">
        <v>207</v>
      </c>
      <c r="E170" s="217" t="s">
        <v>14506</v>
      </c>
      <c r="F170" s="218" t="s">
        <v>14507</v>
      </c>
      <c r="G170" s="219" t="s">
        <v>448</v>
      </c>
      <c r="H170" s="220">
        <v>1</v>
      </c>
      <c r="I170" s="221"/>
      <c r="J170" s="222">
        <f>ROUND(I170*H170,2)</f>
        <v>0</v>
      </c>
      <c r="K170" s="218" t="s">
        <v>19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331</v>
      </c>
      <c r="AT170" s="227" t="s">
        <v>207</v>
      </c>
      <c r="AU170" s="227" t="s">
        <v>78</v>
      </c>
      <c r="AY170" s="20" t="s">
        <v>205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331</v>
      </c>
      <c r="BM170" s="227" t="s">
        <v>1009</v>
      </c>
    </row>
    <row r="171" s="2" customFormat="1" ht="16.5" customHeight="1">
      <c r="A171" s="41"/>
      <c r="B171" s="42"/>
      <c r="C171" s="216" t="s">
        <v>602</v>
      </c>
      <c r="D171" s="216" t="s">
        <v>207</v>
      </c>
      <c r="E171" s="217" t="s">
        <v>14508</v>
      </c>
      <c r="F171" s="218" t="s">
        <v>14509</v>
      </c>
      <c r="G171" s="219" t="s">
        <v>327</v>
      </c>
      <c r="H171" s="220">
        <v>12.199999999999999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331</v>
      </c>
      <c r="AT171" s="227" t="s">
        <v>207</v>
      </c>
      <c r="AU171" s="227" t="s">
        <v>78</v>
      </c>
      <c r="AY171" s="20" t="s">
        <v>205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331</v>
      </c>
      <c r="BM171" s="227" t="s">
        <v>1020</v>
      </c>
    </row>
    <row r="172" s="2" customFormat="1" ht="16.5" customHeight="1">
      <c r="A172" s="41"/>
      <c r="B172" s="42"/>
      <c r="C172" s="216" t="s">
        <v>607</v>
      </c>
      <c r="D172" s="216" t="s">
        <v>207</v>
      </c>
      <c r="E172" s="217" t="s">
        <v>14035</v>
      </c>
      <c r="F172" s="218" t="s">
        <v>14036</v>
      </c>
      <c r="G172" s="219" t="s">
        <v>13766</v>
      </c>
      <c r="H172" s="301"/>
      <c r="I172" s="221"/>
      <c r="J172" s="222">
        <f>ROUND(I172*H172,2)</f>
        <v>0</v>
      </c>
      <c r="K172" s="218" t="s">
        <v>19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331</v>
      </c>
      <c r="AT172" s="227" t="s">
        <v>207</v>
      </c>
      <c r="AU172" s="227" t="s">
        <v>78</v>
      </c>
      <c r="AY172" s="20" t="s">
        <v>205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331</v>
      </c>
      <c r="BM172" s="227" t="s">
        <v>1031</v>
      </c>
    </row>
    <row r="173" s="12" customFormat="1" ht="25.92" customHeight="1">
      <c r="A173" s="12"/>
      <c r="B173" s="200"/>
      <c r="C173" s="201"/>
      <c r="D173" s="202" t="s">
        <v>70</v>
      </c>
      <c r="E173" s="203" t="s">
        <v>14140</v>
      </c>
      <c r="F173" s="203" t="s">
        <v>14141</v>
      </c>
      <c r="G173" s="201"/>
      <c r="H173" s="201"/>
      <c r="I173" s="204"/>
      <c r="J173" s="205">
        <f>BK173</f>
        <v>0</v>
      </c>
      <c r="K173" s="201"/>
      <c r="L173" s="206"/>
      <c r="M173" s="207"/>
      <c r="N173" s="208"/>
      <c r="O173" s="208"/>
      <c r="P173" s="209">
        <f>SUM(P174:P177)</f>
        <v>0</v>
      </c>
      <c r="Q173" s="208"/>
      <c r="R173" s="209">
        <f>SUM(R174:R177)</f>
        <v>0</v>
      </c>
      <c r="S173" s="208"/>
      <c r="T173" s="210">
        <f>SUM(T174:T177)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1" t="s">
        <v>78</v>
      </c>
      <c r="AT173" s="212" t="s">
        <v>70</v>
      </c>
      <c r="AU173" s="212" t="s">
        <v>71</v>
      </c>
      <c r="AY173" s="211" t="s">
        <v>205</v>
      </c>
      <c r="BK173" s="213">
        <f>SUM(BK174:BK177)</f>
        <v>0</v>
      </c>
    </row>
    <row r="174" s="2" customFormat="1" ht="16.5" customHeight="1">
      <c r="A174" s="41"/>
      <c r="B174" s="42"/>
      <c r="C174" s="216" t="s">
        <v>615</v>
      </c>
      <c r="D174" s="216" t="s">
        <v>207</v>
      </c>
      <c r="E174" s="217" t="s">
        <v>14510</v>
      </c>
      <c r="F174" s="218" t="s">
        <v>14511</v>
      </c>
      <c r="G174" s="219" t="s">
        <v>2268</v>
      </c>
      <c r="H174" s="220">
        <v>1</v>
      </c>
      <c r="I174" s="221"/>
      <c r="J174" s="222">
        <f>ROUND(I174*H174,2)</f>
        <v>0</v>
      </c>
      <c r="K174" s="218" t="s">
        <v>19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6747</v>
      </c>
      <c r="AT174" s="227" t="s">
        <v>207</v>
      </c>
      <c r="AU174" s="227" t="s">
        <v>78</v>
      </c>
      <c r="AY174" s="20" t="s">
        <v>205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6747</v>
      </c>
      <c r="BM174" s="227" t="s">
        <v>1047</v>
      </c>
    </row>
    <row r="175" s="2" customFormat="1" ht="24.15" customHeight="1">
      <c r="A175" s="41"/>
      <c r="B175" s="42"/>
      <c r="C175" s="278" t="s">
        <v>621</v>
      </c>
      <c r="D175" s="278" t="s">
        <v>319</v>
      </c>
      <c r="E175" s="279" t="s">
        <v>14512</v>
      </c>
      <c r="F175" s="280" t="s">
        <v>14513</v>
      </c>
      <c r="G175" s="281" t="s">
        <v>2268</v>
      </c>
      <c r="H175" s="282">
        <v>1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6747</v>
      </c>
      <c r="AT175" s="227" t="s">
        <v>319</v>
      </c>
      <c r="AU175" s="227" t="s">
        <v>78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6747</v>
      </c>
      <c r="BM175" s="227" t="s">
        <v>1058</v>
      </c>
    </row>
    <row r="176" s="2" customFormat="1" ht="24.15" customHeight="1">
      <c r="A176" s="41"/>
      <c r="B176" s="42"/>
      <c r="C176" s="216" t="s">
        <v>627</v>
      </c>
      <c r="D176" s="216" t="s">
        <v>207</v>
      </c>
      <c r="E176" s="217" t="s">
        <v>14173</v>
      </c>
      <c r="F176" s="218" t="s">
        <v>14174</v>
      </c>
      <c r="G176" s="219" t="s">
        <v>13990</v>
      </c>
      <c r="H176" s="220">
        <v>1</v>
      </c>
      <c r="I176" s="221"/>
      <c r="J176" s="222">
        <f>ROUND(I176*H176,2)</f>
        <v>0</v>
      </c>
      <c r="K176" s="218" t="s">
        <v>19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6747</v>
      </c>
      <c r="AT176" s="227" t="s">
        <v>207</v>
      </c>
      <c r="AU176" s="227" t="s">
        <v>78</v>
      </c>
      <c r="AY176" s="20" t="s">
        <v>205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6747</v>
      </c>
      <c r="BM176" s="227" t="s">
        <v>1073</v>
      </c>
    </row>
    <row r="177" s="2" customFormat="1">
      <c r="A177" s="41"/>
      <c r="B177" s="42"/>
      <c r="C177" s="43"/>
      <c r="D177" s="236" t="s">
        <v>1145</v>
      </c>
      <c r="E177" s="43"/>
      <c r="F177" s="288" t="s">
        <v>14514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1145</v>
      </c>
      <c r="AU177" s="20" t="s">
        <v>78</v>
      </c>
    </row>
    <row r="178" s="12" customFormat="1" ht="25.92" customHeight="1">
      <c r="A178" s="12"/>
      <c r="B178" s="200"/>
      <c r="C178" s="201"/>
      <c r="D178" s="202" t="s">
        <v>70</v>
      </c>
      <c r="E178" s="203" t="s">
        <v>14146</v>
      </c>
      <c r="F178" s="203" t="s">
        <v>13725</v>
      </c>
      <c r="G178" s="201"/>
      <c r="H178" s="201"/>
      <c r="I178" s="204"/>
      <c r="J178" s="205">
        <f>BK178</f>
        <v>0</v>
      </c>
      <c r="K178" s="201"/>
      <c r="L178" s="206"/>
      <c r="M178" s="207"/>
      <c r="N178" s="208"/>
      <c r="O178" s="208"/>
      <c r="P178" s="209">
        <f>SUM(P179:P193)</f>
        <v>0</v>
      </c>
      <c r="Q178" s="208"/>
      <c r="R178" s="209">
        <f>SUM(R179:R193)</f>
        <v>0</v>
      </c>
      <c r="S178" s="208"/>
      <c r="T178" s="210">
        <f>SUM(T179:T193)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71</v>
      </c>
      <c r="AY178" s="211" t="s">
        <v>205</v>
      </c>
      <c r="BK178" s="213">
        <f>SUM(BK179:BK193)</f>
        <v>0</v>
      </c>
    </row>
    <row r="179" s="2" customFormat="1" ht="21.75" customHeight="1">
      <c r="A179" s="41"/>
      <c r="B179" s="42"/>
      <c r="C179" s="216" t="s">
        <v>633</v>
      </c>
      <c r="D179" s="216" t="s">
        <v>207</v>
      </c>
      <c r="E179" s="217" t="s">
        <v>14149</v>
      </c>
      <c r="F179" s="218" t="s">
        <v>14150</v>
      </c>
      <c r="G179" s="219" t="s">
        <v>448</v>
      </c>
      <c r="H179" s="220">
        <v>2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6747</v>
      </c>
      <c r="AT179" s="227" t="s">
        <v>207</v>
      </c>
      <c r="AU179" s="227" t="s">
        <v>78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6747</v>
      </c>
      <c r="BM179" s="227" t="s">
        <v>1083</v>
      </c>
    </row>
    <row r="180" s="2" customFormat="1" ht="16.5" customHeight="1">
      <c r="A180" s="41"/>
      <c r="B180" s="42"/>
      <c r="C180" s="216" t="s">
        <v>638</v>
      </c>
      <c r="D180" s="216" t="s">
        <v>207</v>
      </c>
      <c r="E180" s="217" t="s">
        <v>14153</v>
      </c>
      <c r="F180" s="218" t="s">
        <v>14154</v>
      </c>
      <c r="G180" s="219" t="s">
        <v>448</v>
      </c>
      <c r="H180" s="220">
        <v>1</v>
      </c>
      <c r="I180" s="221"/>
      <c r="J180" s="222">
        <f>ROUND(I180*H180,2)</f>
        <v>0</v>
      </c>
      <c r="K180" s="218" t="s">
        <v>19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6747</v>
      </c>
      <c r="AT180" s="227" t="s">
        <v>207</v>
      </c>
      <c r="AU180" s="227" t="s">
        <v>78</v>
      </c>
      <c r="AY180" s="20" t="s">
        <v>205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6747</v>
      </c>
      <c r="BM180" s="227" t="s">
        <v>1093</v>
      </c>
    </row>
    <row r="181" s="2" customFormat="1" ht="16.5" customHeight="1">
      <c r="A181" s="41"/>
      <c r="B181" s="42"/>
      <c r="C181" s="216" t="s">
        <v>651</v>
      </c>
      <c r="D181" s="216" t="s">
        <v>207</v>
      </c>
      <c r="E181" s="217" t="s">
        <v>14515</v>
      </c>
      <c r="F181" s="218" t="s">
        <v>14516</v>
      </c>
      <c r="G181" s="219" t="s">
        <v>2268</v>
      </c>
      <c r="H181" s="220">
        <v>1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6747</v>
      </c>
      <c r="AT181" s="227" t="s">
        <v>207</v>
      </c>
      <c r="AU181" s="227" t="s">
        <v>78</v>
      </c>
      <c r="AY181" s="20" t="s">
        <v>205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6747</v>
      </c>
      <c r="BM181" s="227" t="s">
        <v>1108</v>
      </c>
    </row>
    <row r="182" s="2" customFormat="1" ht="16.5" customHeight="1">
      <c r="A182" s="41"/>
      <c r="B182" s="42"/>
      <c r="C182" s="216" t="s">
        <v>657</v>
      </c>
      <c r="D182" s="216" t="s">
        <v>207</v>
      </c>
      <c r="E182" s="217" t="s">
        <v>14517</v>
      </c>
      <c r="F182" s="218" t="s">
        <v>14518</v>
      </c>
      <c r="G182" s="219" t="s">
        <v>2268</v>
      </c>
      <c r="H182" s="220">
        <v>1</v>
      </c>
      <c r="I182" s="221"/>
      <c r="J182" s="222">
        <f>ROUND(I182*H182,2)</f>
        <v>0</v>
      </c>
      <c r="K182" s="218" t="s">
        <v>19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6747</v>
      </c>
      <c r="AT182" s="227" t="s">
        <v>207</v>
      </c>
      <c r="AU182" s="227" t="s">
        <v>78</v>
      </c>
      <c r="AY182" s="20" t="s">
        <v>205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6747</v>
      </c>
      <c r="BM182" s="227" t="s">
        <v>1123</v>
      </c>
    </row>
    <row r="183" s="2" customFormat="1" ht="16.5" customHeight="1">
      <c r="A183" s="41"/>
      <c r="B183" s="42"/>
      <c r="C183" s="216" t="s">
        <v>663</v>
      </c>
      <c r="D183" s="216" t="s">
        <v>207</v>
      </c>
      <c r="E183" s="217" t="s">
        <v>14519</v>
      </c>
      <c r="F183" s="218" t="s">
        <v>14166</v>
      </c>
      <c r="G183" s="219" t="s">
        <v>2268</v>
      </c>
      <c r="H183" s="220">
        <v>1</v>
      </c>
      <c r="I183" s="221"/>
      <c r="J183" s="222">
        <f>ROUND(I183*H183,2)</f>
        <v>0</v>
      </c>
      <c r="K183" s="218" t="s">
        <v>19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6747</v>
      </c>
      <c r="AT183" s="227" t="s">
        <v>207</v>
      </c>
      <c r="AU183" s="227" t="s">
        <v>78</v>
      </c>
      <c r="AY183" s="20" t="s">
        <v>205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6747</v>
      </c>
      <c r="BM183" s="227" t="s">
        <v>1135</v>
      </c>
    </row>
    <row r="184" s="2" customFormat="1" ht="24.15" customHeight="1">
      <c r="A184" s="41"/>
      <c r="B184" s="42"/>
      <c r="C184" s="216" t="s">
        <v>668</v>
      </c>
      <c r="D184" s="216" t="s">
        <v>207</v>
      </c>
      <c r="E184" s="217" t="s">
        <v>14169</v>
      </c>
      <c r="F184" s="218" t="s">
        <v>14170</v>
      </c>
      <c r="G184" s="219" t="s">
        <v>13990</v>
      </c>
      <c r="H184" s="220">
        <v>1</v>
      </c>
      <c r="I184" s="221"/>
      <c r="J184" s="222">
        <f>ROUND(I184*H184,2)</f>
        <v>0</v>
      </c>
      <c r="K184" s="218" t="s">
        <v>19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6747</v>
      </c>
      <c r="AT184" s="227" t="s">
        <v>207</v>
      </c>
      <c r="AU184" s="227" t="s">
        <v>78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6747</v>
      </c>
      <c r="BM184" s="227" t="s">
        <v>1149</v>
      </c>
    </row>
    <row r="185" s="2" customFormat="1" ht="24.15" customHeight="1">
      <c r="A185" s="41"/>
      <c r="B185" s="42"/>
      <c r="C185" s="216" t="s">
        <v>680</v>
      </c>
      <c r="D185" s="216" t="s">
        <v>207</v>
      </c>
      <c r="E185" s="217" t="s">
        <v>14171</v>
      </c>
      <c r="F185" s="218" t="s">
        <v>13680</v>
      </c>
      <c r="G185" s="219" t="s">
        <v>13990</v>
      </c>
      <c r="H185" s="220">
        <v>1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6747</v>
      </c>
      <c r="AT185" s="227" t="s">
        <v>207</v>
      </c>
      <c r="AU185" s="227" t="s">
        <v>78</v>
      </c>
      <c r="AY185" s="20" t="s">
        <v>205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6747</v>
      </c>
      <c r="BM185" s="227" t="s">
        <v>1160</v>
      </c>
    </row>
    <row r="186" s="2" customFormat="1">
      <c r="A186" s="41"/>
      <c r="B186" s="42"/>
      <c r="C186" s="43"/>
      <c r="D186" s="236" t="s">
        <v>1145</v>
      </c>
      <c r="E186" s="43"/>
      <c r="F186" s="288" t="s">
        <v>14172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1145</v>
      </c>
      <c r="AU186" s="20" t="s">
        <v>78</v>
      </c>
    </row>
    <row r="187" s="2" customFormat="1" ht="24.15" customHeight="1">
      <c r="A187" s="41"/>
      <c r="B187" s="42"/>
      <c r="C187" s="216" t="s">
        <v>686</v>
      </c>
      <c r="D187" s="216" t="s">
        <v>207</v>
      </c>
      <c r="E187" s="217" t="s">
        <v>14175</v>
      </c>
      <c r="F187" s="218" t="s">
        <v>14176</v>
      </c>
      <c r="G187" s="219" t="s">
        <v>13990</v>
      </c>
      <c r="H187" s="220">
        <v>1</v>
      </c>
      <c r="I187" s="221"/>
      <c r="J187" s="222">
        <f>ROUND(I187*H187,2)</f>
        <v>0</v>
      </c>
      <c r="K187" s="218" t="s">
        <v>19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6747</v>
      </c>
      <c r="AT187" s="227" t="s">
        <v>207</v>
      </c>
      <c r="AU187" s="227" t="s">
        <v>78</v>
      </c>
      <c r="AY187" s="20" t="s">
        <v>205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6747</v>
      </c>
      <c r="BM187" s="227" t="s">
        <v>1173</v>
      </c>
    </row>
    <row r="188" s="2" customFormat="1">
      <c r="A188" s="41"/>
      <c r="B188" s="42"/>
      <c r="C188" s="43"/>
      <c r="D188" s="236" t="s">
        <v>1145</v>
      </c>
      <c r="E188" s="43"/>
      <c r="F188" s="288" t="s">
        <v>14177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1145</v>
      </c>
      <c r="AU188" s="20" t="s">
        <v>78</v>
      </c>
    </row>
    <row r="189" s="2" customFormat="1" ht="24.15" customHeight="1">
      <c r="A189" s="41"/>
      <c r="B189" s="42"/>
      <c r="C189" s="216" t="s">
        <v>692</v>
      </c>
      <c r="D189" s="216" t="s">
        <v>207</v>
      </c>
      <c r="E189" s="217" t="s">
        <v>14178</v>
      </c>
      <c r="F189" s="218" t="s">
        <v>14179</v>
      </c>
      <c r="G189" s="219" t="s">
        <v>13990</v>
      </c>
      <c r="H189" s="220">
        <v>1</v>
      </c>
      <c r="I189" s="221"/>
      <c r="J189" s="222">
        <f>ROUND(I189*H189,2)</f>
        <v>0</v>
      </c>
      <c r="K189" s="218" t="s">
        <v>19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6747</v>
      </c>
      <c r="AT189" s="227" t="s">
        <v>207</v>
      </c>
      <c r="AU189" s="227" t="s">
        <v>78</v>
      </c>
      <c r="AY189" s="20" t="s">
        <v>205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6747</v>
      </c>
      <c r="BM189" s="227" t="s">
        <v>1199</v>
      </c>
    </row>
    <row r="190" s="2" customFormat="1">
      <c r="A190" s="41"/>
      <c r="B190" s="42"/>
      <c r="C190" s="43"/>
      <c r="D190" s="236" t="s">
        <v>1145</v>
      </c>
      <c r="E190" s="43"/>
      <c r="F190" s="288" t="s">
        <v>14180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1145</v>
      </c>
      <c r="AU190" s="20" t="s">
        <v>78</v>
      </c>
    </row>
    <row r="191" s="2" customFormat="1" ht="24.15" customHeight="1">
      <c r="A191" s="41"/>
      <c r="B191" s="42"/>
      <c r="C191" s="216" t="s">
        <v>699</v>
      </c>
      <c r="D191" s="216" t="s">
        <v>207</v>
      </c>
      <c r="E191" s="217" t="s">
        <v>14181</v>
      </c>
      <c r="F191" s="218" t="s">
        <v>14182</v>
      </c>
      <c r="G191" s="219" t="s">
        <v>13990</v>
      </c>
      <c r="H191" s="220">
        <v>1</v>
      </c>
      <c r="I191" s="221"/>
      <c r="J191" s="222">
        <f>ROUND(I191*H191,2)</f>
        <v>0</v>
      </c>
      <c r="K191" s="218" t="s">
        <v>19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6747</v>
      </c>
      <c r="AT191" s="227" t="s">
        <v>207</v>
      </c>
      <c r="AU191" s="227" t="s">
        <v>78</v>
      </c>
      <c r="AY191" s="20" t="s">
        <v>205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6747</v>
      </c>
      <c r="BM191" s="227" t="s">
        <v>1219</v>
      </c>
    </row>
    <row r="192" s="2" customFormat="1">
      <c r="A192" s="41"/>
      <c r="B192" s="42"/>
      <c r="C192" s="43"/>
      <c r="D192" s="236" t="s">
        <v>1145</v>
      </c>
      <c r="E192" s="43"/>
      <c r="F192" s="288" t="s">
        <v>14183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1145</v>
      </c>
      <c r="AU192" s="20" t="s">
        <v>78</v>
      </c>
    </row>
    <row r="193" s="2" customFormat="1" ht="24.15" customHeight="1">
      <c r="A193" s="41"/>
      <c r="B193" s="42"/>
      <c r="C193" s="216" t="s">
        <v>713</v>
      </c>
      <c r="D193" s="216" t="s">
        <v>207</v>
      </c>
      <c r="E193" s="217" t="s">
        <v>14184</v>
      </c>
      <c r="F193" s="218" t="s">
        <v>9605</v>
      </c>
      <c r="G193" s="219" t="s">
        <v>13990</v>
      </c>
      <c r="H193" s="220">
        <v>1</v>
      </c>
      <c r="I193" s="221"/>
      <c r="J193" s="222">
        <f>ROUND(I193*H193,2)</f>
        <v>0</v>
      </c>
      <c r="K193" s="218" t="s">
        <v>19</v>
      </c>
      <c r="L193" s="47"/>
      <c r="M193" s="296" t="s">
        <v>19</v>
      </c>
      <c r="N193" s="297" t="s">
        <v>42</v>
      </c>
      <c r="O193" s="291"/>
      <c r="P193" s="298">
        <f>O193*H193</f>
        <v>0</v>
      </c>
      <c r="Q193" s="298">
        <v>0</v>
      </c>
      <c r="R193" s="298">
        <f>Q193*H193</f>
        <v>0</v>
      </c>
      <c r="S193" s="298">
        <v>0</v>
      </c>
      <c r="T193" s="299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6747</v>
      </c>
      <c r="AT193" s="227" t="s">
        <v>207</v>
      </c>
      <c r="AU193" s="227" t="s">
        <v>78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6747</v>
      </c>
      <c r="BM193" s="227" t="s">
        <v>1230</v>
      </c>
    </row>
    <row r="194" s="2" customFormat="1" ht="6.96" customHeight="1">
      <c r="A194" s="41"/>
      <c r="B194" s="62"/>
      <c r="C194" s="63"/>
      <c r="D194" s="63"/>
      <c r="E194" s="63"/>
      <c r="F194" s="63"/>
      <c r="G194" s="63"/>
      <c r="H194" s="63"/>
      <c r="I194" s="63"/>
      <c r="J194" s="63"/>
      <c r="K194" s="63"/>
      <c r="L194" s="47"/>
      <c r="M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</row>
  </sheetData>
  <sheetProtection sheet="1" autoFilter="0" formatColumns="0" formatRows="0" objects="1" scenarios="1" spinCount="100000" saltValue="WGUv4hc9zsSmoYKdDYKruIBE4qv6JHmObuwRqow0Y7eAWpGRhj4KZhcktZnpNI4H8vAo7WZhJA83Ucg6tN59Gw==" hashValue="eVjJqEmTQRg09TbMwrS0D94Wck3wRNHhS0LRlZkcz7dKvAA7ssxFwB6gkTqjBC7y8rKG+7W0+VR78iyvav3Ifw==" algorithmName="SHA-512" password="CC35"/>
  <autoFilter ref="C95:K1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13732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14520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ROUND(J88,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ROUND((SUM(BE88:BE135)),  2)</f>
        <v>0</v>
      </c>
      <c r="G35" s="41"/>
      <c r="H35" s="41"/>
      <c r="I35" s="161">
        <v>0.20999999999999999</v>
      </c>
      <c r="J35" s="160">
        <f>ROUND(((SUM(BE88:BE135))*I35),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ROUND((SUM(BF88:BF135)),  2)</f>
        <v>0</v>
      </c>
      <c r="G36" s="41"/>
      <c r="H36" s="41"/>
      <c r="I36" s="161">
        <v>0.12</v>
      </c>
      <c r="J36" s="160">
        <f>ROUND(((SUM(BF88:BF135))*I36),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ROUND((SUM(BG88:BG135)),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ROUND((SUM(BH88:BH135)),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ROUND((SUM(BI88:BI135)),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13732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D.2.2.2 - Elektroinstalace pro KGJ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13742</v>
      </c>
      <c r="E64" s="181"/>
      <c r="F64" s="181"/>
      <c r="G64" s="181"/>
      <c r="H64" s="181"/>
      <c r="I64" s="181"/>
      <c r="J64" s="182">
        <f>J89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13745</v>
      </c>
      <c r="E65" s="181"/>
      <c r="F65" s="181"/>
      <c r="G65" s="181"/>
      <c r="H65" s="181"/>
      <c r="I65" s="181"/>
      <c r="J65" s="182">
        <f>J97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13742</v>
      </c>
      <c r="E66" s="181"/>
      <c r="F66" s="181"/>
      <c r="G66" s="181"/>
      <c r="H66" s="181"/>
      <c r="I66" s="181"/>
      <c r="J66" s="182">
        <f>J108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190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148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3" t="s">
        <v>13732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150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D.2.2.2 - Elektroinstalace pro KGJ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>Cheb</v>
      </c>
      <c r="G82" s="43"/>
      <c r="H82" s="43"/>
      <c r="I82" s="35" t="s">
        <v>23</v>
      </c>
      <c r="J82" s="75" t="str">
        <f>IF(J14="","",J14)</f>
        <v>24. 10. 2025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>město Cheb</v>
      </c>
      <c r="G84" s="43"/>
      <c r="H84" s="43"/>
      <c r="I84" s="35" t="s">
        <v>31</v>
      </c>
      <c r="J84" s="39" t="str">
        <f>E23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IF(E20="","",E20)</f>
        <v>Vyplň údaj</v>
      </c>
      <c r="G85" s="43"/>
      <c r="H85" s="43"/>
      <c r="I85" s="35" t="s">
        <v>33</v>
      </c>
      <c r="J85" s="39" t="str">
        <f>E26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191</v>
      </c>
      <c r="D87" s="192" t="s">
        <v>56</v>
      </c>
      <c r="E87" s="192" t="s">
        <v>52</v>
      </c>
      <c r="F87" s="192" t="s">
        <v>53</v>
      </c>
      <c r="G87" s="192" t="s">
        <v>192</v>
      </c>
      <c r="H87" s="192" t="s">
        <v>193</v>
      </c>
      <c r="I87" s="192" t="s">
        <v>194</v>
      </c>
      <c r="J87" s="192" t="s">
        <v>154</v>
      </c>
      <c r="K87" s="193" t="s">
        <v>195</v>
      </c>
      <c r="L87" s="194"/>
      <c r="M87" s="95" t="s">
        <v>19</v>
      </c>
      <c r="N87" s="96" t="s">
        <v>41</v>
      </c>
      <c r="O87" s="96" t="s">
        <v>196</v>
      </c>
      <c r="P87" s="96" t="s">
        <v>197</v>
      </c>
      <c r="Q87" s="96" t="s">
        <v>198</v>
      </c>
      <c r="R87" s="96" t="s">
        <v>199</v>
      </c>
      <c r="S87" s="96" t="s">
        <v>200</v>
      </c>
      <c r="T87" s="97" t="s">
        <v>201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202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P89+P97+P108</f>
        <v>0</v>
      </c>
      <c r="Q88" s="99"/>
      <c r="R88" s="197">
        <f>R89+R97+R108</f>
        <v>0</v>
      </c>
      <c r="S88" s="99"/>
      <c r="T88" s="198">
        <f>T89+T97+T108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155</v>
      </c>
      <c r="BK88" s="199">
        <f>BK89+BK97+BK108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14037</v>
      </c>
      <c r="F89" s="203" t="s">
        <v>11374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SUM(P90:P96)</f>
        <v>0</v>
      </c>
      <c r="Q89" s="208"/>
      <c r="R89" s="209">
        <f>SUM(R90:R96)</f>
        <v>0</v>
      </c>
      <c r="S89" s="208"/>
      <c r="T89" s="210">
        <f>SUM(T90:T96)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205</v>
      </c>
      <c r="BK89" s="213">
        <f>SUM(BK90:BK96)</f>
        <v>0</v>
      </c>
    </row>
    <row r="90" s="2" customFormat="1" ht="16.5" customHeight="1">
      <c r="A90" s="41"/>
      <c r="B90" s="42"/>
      <c r="C90" s="216" t="s">
        <v>78</v>
      </c>
      <c r="D90" s="216" t="s">
        <v>207</v>
      </c>
      <c r="E90" s="217" t="s">
        <v>78</v>
      </c>
      <c r="F90" s="218" t="s">
        <v>14521</v>
      </c>
      <c r="G90" s="219" t="s">
        <v>8235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331</v>
      </c>
      <c r="AT90" s="227" t="s">
        <v>207</v>
      </c>
      <c r="AU90" s="227" t="s">
        <v>78</v>
      </c>
      <c r="AY90" s="20" t="s">
        <v>205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331</v>
      </c>
      <c r="BM90" s="227" t="s">
        <v>80</v>
      </c>
    </row>
    <row r="91" s="2" customFormat="1" ht="16.5" customHeight="1">
      <c r="A91" s="41"/>
      <c r="B91" s="42"/>
      <c r="C91" s="216" t="s">
        <v>80</v>
      </c>
      <c r="D91" s="216" t="s">
        <v>207</v>
      </c>
      <c r="E91" s="217" t="s">
        <v>80</v>
      </c>
      <c r="F91" s="218" t="s">
        <v>14522</v>
      </c>
      <c r="G91" s="219" t="s">
        <v>8235</v>
      </c>
      <c r="H91" s="220">
        <v>1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331</v>
      </c>
      <c r="AT91" s="227" t="s">
        <v>207</v>
      </c>
      <c r="AU91" s="227" t="s">
        <v>78</v>
      </c>
      <c r="AY91" s="20" t="s">
        <v>205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331</v>
      </c>
      <c r="BM91" s="227" t="s">
        <v>212</v>
      </c>
    </row>
    <row r="92" s="2" customFormat="1" ht="16.5" customHeight="1">
      <c r="A92" s="41"/>
      <c r="B92" s="42"/>
      <c r="C92" s="216" t="s">
        <v>97</v>
      </c>
      <c r="D92" s="216" t="s">
        <v>207</v>
      </c>
      <c r="E92" s="217" t="s">
        <v>97</v>
      </c>
      <c r="F92" s="218" t="s">
        <v>14523</v>
      </c>
      <c r="G92" s="219" t="s">
        <v>8235</v>
      </c>
      <c r="H92" s="220">
        <v>1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331</v>
      </c>
      <c r="AT92" s="227" t="s">
        <v>207</v>
      </c>
      <c r="AU92" s="227" t="s">
        <v>78</v>
      </c>
      <c r="AY92" s="20" t="s">
        <v>205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331</v>
      </c>
      <c r="BM92" s="227" t="s">
        <v>261</v>
      </c>
    </row>
    <row r="93" s="2" customFormat="1" ht="16.5" customHeight="1">
      <c r="A93" s="41"/>
      <c r="B93" s="42"/>
      <c r="C93" s="216" t="s">
        <v>212</v>
      </c>
      <c r="D93" s="216" t="s">
        <v>207</v>
      </c>
      <c r="E93" s="217" t="s">
        <v>212</v>
      </c>
      <c r="F93" s="218" t="s">
        <v>14524</v>
      </c>
      <c r="G93" s="219" t="s">
        <v>8235</v>
      </c>
      <c r="H93" s="220">
        <v>1</v>
      </c>
      <c r="I93" s="221"/>
      <c r="J93" s="222">
        <f>ROUND(I93*H93,2)</f>
        <v>0</v>
      </c>
      <c r="K93" s="218" t="s">
        <v>19</v>
      </c>
      <c r="L93" s="47"/>
      <c r="M93" s="223" t="s">
        <v>19</v>
      </c>
      <c r="N93" s="224" t="s">
        <v>42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331</v>
      </c>
      <c r="AT93" s="227" t="s">
        <v>207</v>
      </c>
      <c r="AU93" s="227" t="s">
        <v>78</v>
      </c>
      <c r="AY93" s="20" t="s">
        <v>205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78</v>
      </c>
      <c r="BK93" s="228">
        <f>ROUND(I93*H93,2)</f>
        <v>0</v>
      </c>
      <c r="BL93" s="20" t="s">
        <v>331</v>
      </c>
      <c r="BM93" s="227" t="s">
        <v>276</v>
      </c>
    </row>
    <row r="94" s="2" customFormat="1" ht="16.5" customHeight="1">
      <c r="A94" s="41"/>
      <c r="B94" s="42"/>
      <c r="C94" s="216" t="s">
        <v>255</v>
      </c>
      <c r="D94" s="216" t="s">
        <v>207</v>
      </c>
      <c r="E94" s="217" t="s">
        <v>255</v>
      </c>
      <c r="F94" s="218" t="s">
        <v>14525</v>
      </c>
      <c r="G94" s="219" t="s">
        <v>8235</v>
      </c>
      <c r="H94" s="220">
        <v>1</v>
      </c>
      <c r="I94" s="221"/>
      <c r="J94" s="222">
        <f>ROUND(I94*H94,2)</f>
        <v>0</v>
      </c>
      <c r="K94" s="218" t="s">
        <v>19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331</v>
      </c>
      <c r="AT94" s="227" t="s">
        <v>207</v>
      </c>
      <c r="AU94" s="227" t="s">
        <v>78</v>
      </c>
      <c r="AY94" s="20" t="s">
        <v>205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331</v>
      </c>
      <c r="BM94" s="227" t="s">
        <v>289</v>
      </c>
    </row>
    <row r="95" s="2" customFormat="1" ht="16.5" customHeight="1">
      <c r="A95" s="41"/>
      <c r="B95" s="42"/>
      <c r="C95" s="216" t="s">
        <v>261</v>
      </c>
      <c r="D95" s="216" t="s">
        <v>207</v>
      </c>
      <c r="E95" s="217" t="s">
        <v>261</v>
      </c>
      <c r="F95" s="218" t="s">
        <v>14526</v>
      </c>
      <c r="G95" s="219" t="s">
        <v>8235</v>
      </c>
      <c r="H95" s="220">
        <v>1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331</v>
      </c>
      <c r="AT95" s="227" t="s">
        <v>207</v>
      </c>
      <c r="AU95" s="227" t="s">
        <v>78</v>
      </c>
      <c r="AY95" s="20" t="s">
        <v>205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331</v>
      </c>
      <c r="BM95" s="227" t="s">
        <v>8</v>
      </c>
    </row>
    <row r="96" s="2" customFormat="1" ht="16.5" customHeight="1">
      <c r="A96" s="41"/>
      <c r="B96" s="42"/>
      <c r="C96" s="216" t="s">
        <v>269</v>
      </c>
      <c r="D96" s="216" t="s">
        <v>207</v>
      </c>
      <c r="E96" s="217" t="s">
        <v>269</v>
      </c>
      <c r="F96" s="218" t="s">
        <v>14527</v>
      </c>
      <c r="G96" s="219" t="s">
        <v>8235</v>
      </c>
      <c r="H96" s="220">
        <v>1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331</v>
      </c>
      <c r="AT96" s="227" t="s">
        <v>207</v>
      </c>
      <c r="AU96" s="227" t="s">
        <v>78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331</v>
      </c>
      <c r="BM96" s="227" t="s">
        <v>318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14146</v>
      </c>
      <c r="F97" s="203" t="s">
        <v>13725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SUM(P98:P107)</f>
        <v>0</v>
      </c>
      <c r="Q97" s="208"/>
      <c r="R97" s="209">
        <f>SUM(R98:R107)</f>
        <v>0</v>
      </c>
      <c r="S97" s="208"/>
      <c r="T97" s="210">
        <f>SUM(T98:T107)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78</v>
      </c>
      <c r="AT97" s="212" t="s">
        <v>70</v>
      </c>
      <c r="AU97" s="212" t="s">
        <v>71</v>
      </c>
      <c r="AY97" s="211" t="s">
        <v>205</v>
      </c>
      <c r="BK97" s="213">
        <f>SUM(BK98:BK107)</f>
        <v>0</v>
      </c>
    </row>
    <row r="98" s="2" customFormat="1" ht="16.5" customHeight="1">
      <c r="A98" s="41"/>
      <c r="B98" s="42"/>
      <c r="C98" s="216" t="s">
        <v>276</v>
      </c>
      <c r="D98" s="216" t="s">
        <v>207</v>
      </c>
      <c r="E98" s="217" t="s">
        <v>276</v>
      </c>
      <c r="F98" s="218" t="s">
        <v>9412</v>
      </c>
      <c r="G98" s="219" t="s">
        <v>8235</v>
      </c>
      <c r="H98" s="220">
        <v>5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6747</v>
      </c>
      <c r="AT98" s="227" t="s">
        <v>207</v>
      </c>
      <c r="AU98" s="227" t="s">
        <v>78</v>
      </c>
      <c r="AY98" s="20" t="s">
        <v>205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6747</v>
      </c>
      <c r="BM98" s="227" t="s">
        <v>331</v>
      </c>
    </row>
    <row r="99" s="2" customFormat="1" ht="16.5" customHeight="1">
      <c r="A99" s="41"/>
      <c r="B99" s="42"/>
      <c r="C99" s="216" t="s">
        <v>283</v>
      </c>
      <c r="D99" s="216" t="s">
        <v>207</v>
      </c>
      <c r="E99" s="217" t="s">
        <v>283</v>
      </c>
      <c r="F99" s="218" t="s">
        <v>9415</v>
      </c>
      <c r="G99" s="219" t="s">
        <v>8235</v>
      </c>
      <c r="H99" s="220">
        <v>8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6747</v>
      </c>
      <c r="AT99" s="227" t="s">
        <v>207</v>
      </c>
      <c r="AU99" s="227" t="s">
        <v>78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6747</v>
      </c>
      <c r="BM99" s="227" t="s">
        <v>342</v>
      </c>
    </row>
    <row r="100" s="2" customFormat="1" ht="24.15" customHeight="1">
      <c r="A100" s="41"/>
      <c r="B100" s="42"/>
      <c r="C100" s="216" t="s">
        <v>289</v>
      </c>
      <c r="D100" s="216" t="s">
        <v>207</v>
      </c>
      <c r="E100" s="217" t="s">
        <v>14169</v>
      </c>
      <c r="F100" s="218" t="s">
        <v>14170</v>
      </c>
      <c r="G100" s="219" t="s">
        <v>13990</v>
      </c>
      <c r="H100" s="220">
        <v>1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6747</v>
      </c>
      <c r="AT100" s="227" t="s">
        <v>207</v>
      </c>
      <c r="AU100" s="227" t="s">
        <v>78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6747</v>
      </c>
      <c r="BM100" s="227" t="s">
        <v>357</v>
      </c>
    </row>
    <row r="101" s="2" customFormat="1" ht="24.15" customHeight="1">
      <c r="A101" s="41"/>
      <c r="B101" s="42"/>
      <c r="C101" s="216" t="s">
        <v>296</v>
      </c>
      <c r="D101" s="216" t="s">
        <v>207</v>
      </c>
      <c r="E101" s="217" t="s">
        <v>14528</v>
      </c>
      <c r="F101" s="218" t="s">
        <v>14170</v>
      </c>
      <c r="G101" s="219" t="s">
        <v>13990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6747</v>
      </c>
      <c r="AT101" s="227" t="s">
        <v>207</v>
      </c>
      <c r="AU101" s="227" t="s">
        <v>78</v>
      </c>
      <c r="AY101" s="20" t="s">
        <v>205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6747</v>
      </c>
      <c r="BM101" s="227" t="s">
        <v>370</v>
      </c>
    </row>
    <row r="102" s="2" customFormat="1" ht="24.15" customHeight="1">
      <c r="A102" s="41"/>
      <c r="B102" s="42"/>
      <c r="C102" s="216" t="s">
        <v>8</v>
      </c>
      <c r="D102" s="216" t="s">
        <v>207</v>
      </c>
      <c r="E102" s="217" t="s">
        <v>14171</v>
      </c>
      <c r="F102" s="218" t="s">
        <v>13680</v>
      </c>
      <c r="G102" s="219" t="s">
        <v>13990</v>
      </c>
      <c r="H102" s="220">
        <v>1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6747</v>
      </c>
      <c r="AT102" s="227" t="s">
        <v>207</v>
      </c>
      <c r="AU102" s="227" t="s">
        <v>78</v>
      </c>
      <c r="AY102" s="20" t="s">
        <v>205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6747</v>
      </c>
      <c r="BM102" s="227" t="s">
        <v>383</v>
      </c>
    </row>
    <row r="103" s="2" customFormat="1">
      <c r="A103" s="41"/>
      <c r="B103" s="42"/>
      <c r="C103" s="43"/>
      <c r="D103" s="236" t="s">
        <v>1145</v>
      </c>
      <c r="E103" s="43"/>
      <c r="F103" s="288" t="s">
        <v>14172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1145</v>
      </c>
      <c r="AU103" s="20" t="s">
        <v>78</v>
      </c>
    </row>
    <row r="104" s="2" customFormat="1" ht="24.15" customHeight="1">
      <c r="A104" s="41"/>
      <c r="B104" s="42"/>
      <c r="C104" s="216" t="s">
        <v>312</v>
      </c>
      <c r="D104" s="216" t="s">
        <v>207</v>
      </c>
      <c r="E104" s="217" t="s">
        <v>14175</v>
      </c>
      <c r="F104" s="218" t="s">
        <v>14176</v>
      </c>
      <c r="G104" s="219" t="s">
        <v>13990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6747</v>
      </c>
      <c r="AT104" s="227" t="s">
        <v>207</v>
      </c>
      <c r="AU104" s="227" t="s">
        <v>78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6747</v>
      </c>
      <c r="BM104" s="227" t="s">
        <v>395</v>
      </c>
    </row>
    <row r="105" s="2" customFormat="1">
      <c r="A105" s="41"/>
      <c r="B105" s="42"/>
      <c r="C105" s="43"/>
      <c r="D105" s="236" t="s">
        <v>1145</v>
      </c>
      <c r="E105" s="43"/>
      <c r="F105" s="288" t="s">
        <v>14177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1145</v>
      </c>
      <c r="AU105" s="20" t="s">
        <v>78</v>
      </c>
    </row>
    <row r="106" s="2" customFormat="1" ht="24.15" customHeight="1">
      <c r="A106" s="41"/>
      <c r="B106" s="42"/>
      <c r="C106" s="216" t="s">
        <v>318</v>
      </c>
      <c r="D106" s="216" t="s">
        <v>207</v>
      </c>
      <c r="E106" s="217" t="s">
        <v>14178</v>
      </c>
      <c r="F106" s="218" t="s">
        <v>14179</v>
      </c>
      <c r="G106" s="219" t="s">
        <v>13990</v>
      </c>
      <c r="H106" s="220">
        <v>1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6747</v>
      </c>
      <c r="AT106" s="227" t="s">
        <v>207</v>
      </c>
      <c r="AU106" s="227" t="s">
        <v>78</v>
      </c>
      <c r="AY106" s="20" t="s">
        <v>205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6747</v>
      </c>
      <c r="BM106" s="227" t="s">
        <v>409</v>
      </c>
    </row>
    <row r="107" s="2" customFormat="1">
      <c r="A107" s="41"/>
      <c r="B107" s="42"/>
      <c r="C107" s="43"/>
      <c r="D107" s="236" t="s">
        <v>1145</v>
      </c>
      <c r="E107" s="43"/>
      <c r="F107" s="288" t="s">
        <v>14180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1145</v>
      </c>
      <c r="AU107" s="20" t="s">
        <v>78</v>
      </c>
    </row>
    <row r="108" s="12" customFormat="1" ht="25.92" customHeight="1">
      <c r="A108" s="12"/>
      <c r="B108" s="200"/>
      <c r="C108" s="201"/>
      <c r="D108" s="202" t="s">
        <v>70</v>
      </c>
      <c r="E108" s="203" t="s">
        <v>14037</v>
      </c>
      <c r="F108" s="203" t="s">
        <v>11374</v>
      </c>
      <c r="G108" s="201"/>
      <c r="H108" s="201"/>
      <c r="I108" s="204"/>
      <c r="J108" s="205">
        <f>BK108</f>
        <v>0</v>
      </c>
      <c r="K108" s="201"/>
      <c r="L108" s="206"/>
      <c r="M108" s="207"/>
      <c r="N108" s="208"/>
      <c r="O108" s="208"/>
      <c r="P108" s="209">
        <f>SUM(P109:P135)</f>
        <v>0</v>
      </c>
      <c r="Q108" s="208"/>
      <c r="R108" s="209">
        <f>SUM(R109:R135)</f>
        <v>0</v>
      </c>
      <c r="S108" s="208"/>
      <c r="T108" s="210">
        <f>SUM(T109:T135)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71</v>
      </c>
      <c r="AY108" s="211" t="s">
        <v>205</v>
      </c>
      <c r="BK108" s="213">
        <f>SUM(BK109:BK135)</f>
        <v>0</v>
      </c>
    </row>
    <row r="109" s="2" customFormat="1" ht="24.15" customHeight="1">
      <c r="A109" s="41"/>
      <c r="B109" s="42"/>
      <c r="C109" s="278" t="s">
        <v>324</v>
      </c>
      <c r="D109" s="278" t="s">
        <v>319</v>
      </c>
      <c r="E109" s="279" t="s">
        <v>289</v>
      </c>
      <c r="F109" s="280" t="s">
        <v>14529</v>
      </c>
      <c r="G109" s="281" t="s">
        <v>327</v>
      </c>
      <c r="H109" s="282">
        <v>17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2254</v>
      </c>
      <c r="AT109" s="227" t="s">
        <v>319</v>
      </c>
      <c r="AU109" s="227" t="s">
        <v>78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657</v>
      </c>
      <c r="BM109" s="227" t="s">
        <v>421</v>
      </c>
    </row>
    <row r="110" s="2" customFormat="1" ht="24.15" customHeight="1">
      <c r="A110" s="41"/>
      <c r="B110" s="42"/>
      <c r="C110" s="278" t="s">
        <v>331</v>
      </c>
      <c r="D110" s="278" t="s">
        <v>319</v>
      </c>
      <c r="E110" s="279" t="s">
        <v>296</v>
      </c>
      <c r="F110" s="280" t="s">
        <v>14530</v>
      </c>
      <c r="G110" s="281" t="s">
        <v>327</v>
      </c>
      <c r="H110" s="282">
        <v>20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2254</v>
      </c>
      <c r="AT110" s="227" t="s">
        <v>319</v>
      </c>
      <c r="AU110" s="227" t="s">
        <v>78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657</v>
      </c>
      <c r="BM110" s="227" t="s">
        <v>433</v>
      </c>
    </row>
    <row r="111" s="2" customFormat="1" ht="24.15" customHeight="1">
      <c r="A111" s="41"/>
      <c r="B111" s="42"/>
      <c r="C111" s="278" t="s">
        <v>337</v>
      </c>
      <c r="D111" s="278" t="s">
        <v>319</v>
      </c>
      <c r="E111" s="279" t="s">
        <v>8</v>
      </c>
      <c r="F111" s="280" t="s">
        <v>14531</v>
      </c>
      <c r="G111" s="281" t="s">
        <v>327</v>
      </c>
      <c r="H111" s="282">
        <v>8</v>
      </c>
      <c r="I111" s="283"/>
      <c r="J111" s="284">
        <f>ROUND(I111*H111,2)</f>
        <v>0</v>
      </c>
      <c r="K111" s="280" t="s">
        <v>19</v>
      </c>
      <c r="L111" s="285"/>
      <c r="M111" s="286" t="s">
        <v>19</v>
      </c>
      <c r="N111" s="287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2254</v>
      </c>
      <c r="AT111" s="227" t="s">
        <v>319</v>
      </c>
      <c r="AU111" s="227" t="s">
        <v>78</v>
      </c>
      <c r="AY111" s="20" t="s">
        <v>205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657</v>
      </c>
      <c r="BM111" s="227" t="s">
        <v>445</v>
      </c>
    </row>
    <row r="112" s="2" customFormat="1" ht="24.15" customHeight="1">
      <c r="A112" s="41"/>
      <c r="B112" s="42"/>
      <c r="C112" s="278" t="s">
        <v>342</v>
      </c>
      <c r="D112" s="278" t="s">
        <v>319</v>
      </c>
      <c r="E112" s="279" t="s">
        <v>312</v>
      </c>
      <c r="F112" s="280" t="s">
        <v>14532</v>
      </c>
      <c r="G112" s="281" t="s">
        <v>327</v>
      </c>
      <c r="H112" s="282">
        <v>13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2254</v>
      </c>
      <c r="AT112" s="227" t="s">
        <v>319</v>
      </c>
      <c r="AU112" s="227" t="s">
        <v>78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657</v>
      </c>
      <c r="BM112" s="227" t="s">
        <v>460</v>
      </c>
    </row>
    <row r="113" s="2" customFormat="1" ht="24.15" customHeight="1">
      <c r="A113" s="41"/>
      <c r="B113" s="42"/>
      <c r="C113" s="278" t="s">
        <v>351</v>
      </c>
      <c r="D113" s="278" t="s">
        <v>319</v>
      </c>
      <c r="E113" s="279" t="s">
        <v>318</v>
      </c>
      <c r="F113" s="280" t="s">
        <v>14533</v>
      </c>
      <c r="G113" s="281" t="s">
        <v>327</v>
      </c>
      <c r="H113" s="282">
        <v>13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2254</v>
      </c>
      <c r="AT113" s="227" t="s">
        <v>319</v>
      </c>
      <c r="AU113" s="227" t="s">
        <v>78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657</v>
      </c>
      <c r="BM113" s="227" t="s">
        <v>473</v>
      </c>
    </row>
    <row r="114" s="2" customFormat="1" ht="24.15" customHeight="1">
      <c r="A114" s="41"/>
      <c r="B114" s="42"/>
      <c r="C114" s="278" t="s">
        <v>357</v>
      </c>
      <c r="D114" s="278" t="s">
        <v>319</v>
      </c>
      <c r="E114" s="279" t="s">
        <v>324</v>
      </c>
      <c r="F114" s="280" t="s">
        <v>14534</v>
      </c>
      <c r="G114" s="281" t="s">
        <v>327</v>
      </c>
      <c r="H114" s="282">
        <v>12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2254</v>
      </c>
      <c r="AT114" s="227" t="s">
        <v>319</v>
      </c>
      <c r="AU114" s="227" t="s">
        <v>78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657</v>
      </c>
      <c r="BM114" s="227" t="s">
        <v>499</v>
      </c>
    </row>
    <row r="115" s="2" customFormat="1" ht="24.15" customHeight="1">
      <c r="A115" s="41"/>
      <c r="B115" s="42"/>
      <c r="C115" s="278" t="s">
        <v>7</v>
      </c>
      <c r="D115" s="278" t="s">
        <v>319</v>
      </c>
      <c r="E115" s="279" t="s">
        <v>331</v>
      </c>
      <c r="F115" s="280" t="s">
        <v>14535</v>
      </c>
      <c r="G115" s="281" t="s">
        <v>327</v>
      </c>
      <c r="H115" s="282">
        <v>74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2254</v>
      </c>
      <c r="AT115" s="227" t="s">
        <v>319</v>
      </c>
      <c r="AU115" s="227" t="s">
        <v>78</v>
      </c>
      <c r="AY115" s="20" t="s">
        <v>205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657</v>
      </c>
      <c r="BM115" s="227" t="s">
        <v>511</v>
      </c>
    </row>
    <row r="116" s="2" customFormat="1" ht="24.15" customHeight="1">
      <c r="A116" s="41"/>
      <c r="B116" s="42"/>
      <c r="C116" s="278" t="s">
        <v>370</v>
      </c>
      <c r="D116" s="278" t="s">
        <v>319</v>
      </c>
      <c r="E116" s="279" t="s">
        <v>337</v>
      </c>
      <c r="F116" s="280" t="s">
        <v>14536</v>
      </c>
      <c r="G116" s="281" t="s">
        <v>327</v>
      </c>
      <c r="H116" s="282">
        <v>20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2254</v>
      </c>
      <c r="AT116" s="227" t="s">
        <v>319</v>
      </c>
      <c r="AU116" s="227" t="s">
        <v>78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657</v>
      </c>
      <c r="BM116" s="227" t="s">
        <v>525</v>
      </c>
    </row>
    <row r="117" s="2" customFormat="1" ht="24.15" customHeight="1">
      <c r="A117" s="41"/>
      <c r="B117" s="42"/>
      <c r="C117" s="278" t="s">
        <v>377</v>
      </c>
      <c r="D117" s="278" t="s">
        <v>319</v>
      </c>
      <c r="E117" s="279" t="s">
        <v>342</v>
      </c>
      <c r="F117" s="280" t="s">
        <v>14537</v>
      </c>
      <c r="G117" s="281" t="s">
        <v>327</v>
      </c>
      <c r="H117" s="282">
        <v>20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2254</v>
      </c>
      <c r="AT117" s="227" t="s">
        <v>319</v>
      </c>
      <c r="AU117" s="227" t="s">
        <v>78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657</v>
      </c>
      <c r="BM117" s="227" t="s">
        <v>537</v>
      </c>
    </row>
    <row r="118" s="2" customFormat="1" ht="24.15" customHeight="1">
      <c r="A118" s="41"/>
      <c r="B118" s="42"/>
      <c r="C118" s="278" t="s">
        <v>383</v>
      </c>
      <c r="D118" s="278" t="s">
        <v>319</v>
      </c>
      <c r="E118" s="279" t="s">
        <v>351</v>
      </c>
      <c r="F118" s="280" t="s">
        <v>14538</v>
      </c>
      <c r="G118" s="281" t="s">
        <v>327</v>
      </c>
      <c r="H118" s="282">
        <v>46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2254</v>
      </c>
      <c r="AT118" s="227" t="s">
        <v>319</v>
      </c>
      <c r="AU118" s="227" t="s">
        <v>78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657</v>
      </c>
      <c r="BM118" s="227" t="s">
        <v>553</v>
      </c>
    </row>
    <row r="119" s="2" customFormat="1" ht="33" customHeight="1">
      <c r="A119" s="41"/>
      <c r="B119" s="42"/>
      <c r="C119" s="278" t="s">
        <v>388</v>
      </c>
      <c r="D119" s="278" t="s">
        <v>319</v>
      </c>
      <c r="E119" s="279" t="s">
        <v>357</v>
      </c>
      <c r="F119" s="280" t="s">
        <v>14539</v>
      </c>
      <c r="G119" s="281" t="s">
        <v>327</v>
      </c>
      <c r="H119" s="282">
        <v>44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2254</v>
      </c>
      <c r="AT119" s="227" t="s">
        <v>319</v>
      </c>
      <c r="AU119" s="227" t="s">
        <v>78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657</v>
      </c>
      <c r="BM119" s="227" t="s">
        <v>123</v>
      </c>
    </row>
    <row r="120" s="2" customFormat="1" ht="33" customHeight="1">
      <c r="A120" s="41"/>
      <c r="B120" s="42"/>
      <c r="C120" s="278" t="s">
        <v>395</v>
      </c>
      <c r="D120" s="278" t="s">
        <v>319</v>
      </c>
      <c r="E120" s="279" t="s">
        <v>7</v>
      </c>
      <c r="F120" s="280" t="s">
        <v>14540</v>
      </c>
      <c r="G120" s="281" t="s">
        <v>327</v>
      </c>
      <c r="H120" s="282">
        <v>47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2254</v>
      </c>
      <c r="AT120" s="227" t="s">
        <v>319</v>
      </c>
      <c r="AU120" s="227" t="s">
        <v>78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657</v>
      </c>
      <c r="BM120" s="227" t="s">
        <v>574</v>
      </c>
    </row>
    <row r="121" s="2" customFormat="1" ht="24.15" customHeight="1">
      <c r="A121" s="41"/>
      <c r="B121" s="42"/>
      <c r="C121" s="278" t="s">
        <v>403</v>
      </c>
      <c r="D121" s="278" t="s">
        <v>319</v>
      </c>
      <c r="E121" s="279" t="s">
        <v>370</v>
      </c>
      <c r="F121" s="280" t="s">
        <v>14541</v>
      </c>
      <c r="G121" s="281" t="s">
        <v>327</v>
      </c>
      <c r="H121" s="282">
        <v>20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2254</v>
      </c>
      <c r="AT121" s="227" t="s">
        <v>319</v>
      </c>
      <c r="AU121" s="227" t="s">
        <v>78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657</v>
      </c>
      <c r="BM121" s="227" t="s">
        <v>588</v>
      </c>
    </row>
    <row r="122" s="2" customFormat="1" ht="24.15" customHeight="1">
      <c r="A122" s="41"/>
      <c r="B122" s="42"/>
      <c r="C122" s="278" t="s">
        <v>409</v>
      </c>
      <c r="D122" s="278" t="s">
        <v>319</v>
      </c>
      <c r="E122" s="279" t="s">
        <v>377</v>
      </c>
      <c r="F122" s="280" t="s">
        <v>14542</v>
      </c>
      <c r="G122" s="281" t="s">
        <v>327</v>
      </c>
      <c r="H122" s="282">
        <v>7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2254</v>
      </c>
      <c r="AT122" s="227" t="s">
        <v>319</v>
      </c>
      <c r="AU122" s="227" t="s">
        <v>78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657</v>
      </c>
      <c r="BM122" s="227" t="s">
        <v>602</v>
      </c>
    </row>
    <row r="123" s="2" customFormat="1" ht="24.15" customHeight="1">
      <c r="A123" s="41"/>
      <c r="B123" s="42"/>
      <c r="C123" s="278" t="s">
        <v>415</v>
      </c>
      <c r="D123" s="278" t="s">
        <v>319</v>
      </c>
      <c r="E123" s="279" t="s">
        <v>383</v>
      </c>
      <c r="F123" s="280" t="s">
        <v>14543</v>
      </c>
      <c r="G123" s="281" t="s">
        <v>8235</v>
      </c>
      <c r="H123" s="282">
        <v>43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2254</v>
      </c>
      <c r="AT123" s="227" t="s">
        <v>319</v>
      </c>
      <c r="AU123" s="227" t="s">
        <v>78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657</v>
      </c>
      <c r="BM123" s="227" t="s">
        <v>615</v>
      </c>
    </row>
    <row r="124" s="2" customFormat="1" ht="16.5" customHeight="1">
      <c r="A124" s="41"/>
      <c r="B124" s="42"/>
      <c r="C124" s="278" t="s">
        <v>421</v>
      </c>
      <c r="D124" s="278" t="s">
        <v>319</v>
      </c>
      <c r="E124" s="279" t="s">
        <v>388</v>
      </c>
      <c r="F124" s="280" t="s">
        <v>14544</v>
      </c>
      <c r="G124" s="281" t="s">
        <v>8235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2254</v>
      </c>
      <c r="AT124" s="227" t="s">
        <v>319</v>
      </c>
      <c r="AU124" s="227" t="s">
        <v>78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657</v>
      </c>
      <c r="BM124" s="227" t="s">
        <v>627</v>
      </c>
    </row>
    <row r="125" s="2" customFormat="1" ht="33" customHeight="1">
      <c r="A125" s="41"/>
      <c r="B125" s="42"/>
      <c r="C125" s="278" t="s">
        <v>427</v>
      </c>
      <c r="D125" s="278" t="s">
        <v>319</v>
      </c>
      <c r="E125" s="279" t="s">
        <v>395</v>
      </c>
      <c r="F125" s="280" t="s">
        <v>14545</v>
      </c>
      <c r="G125" s="281" t="s">
        <v>8235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2254</v>
      </c>
      <c r="AT125" s="227" t="s">
        <v>319</v>
      </c>
      <c r="AU125" s="227" t="s">
        <v>78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657</v>
      </c>
      <c r="BM125" s="227" t="s">
        <v>638</v>
      </c>
    </row>
    <row r="126" s="2" customFormat="1" ht="33" customHeight="1">
      <c r="A126" s="41"/>
      <c r="B126" s="42"/>
      <c r="C126" s="278" t="s">
        <v>433</v>
      </c>
      <c r="D126" s="278" t="s">
        <v>319</v>
      </c>
      <c r="E126" s="279" t="s">
        <v>403</v>
      </c>
      <c r="F126" s="280" t="s">
        <v>14546</v>
      </c>
      <c r="G126" s="281" t="s">
        <v>8235</v>
      </c>
      <c r="H126" s="282">
        <v>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2254</v>
      </c>
      <c r="AT126" s="227" t="s">
        <v>319</v>
      </c>
      <c r="AU126" s="227" t="s">
        <v>78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657</v>
      </c>
      <c r="BM126" s="227" t="s">
        <v>657</v>
      </c>
    </row>
    <row r="127" s="2" customFormat="1" ht="33" customHeight="1">
      <c r="A127" s="41"/>
      <c r="B127" s="42"/>
      <c r="C127" s="278" t="s">
        <v>440</v>
      </c>
      <c r="D127" s="278" t="s">
        <v>319</v>
      </c>
      <c r="E127" s="279" t="s">
        <v>409</v>
      </c>
      <c r="F127" s="280" t="s">
        <v>14547</v>
      </c>
      <c r="G127" s="281" t="s">
        <v>8235</v>
      </c>
      <c r="H127" s="282">
        <v>3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2254</v>
      </c>
      <c r="AT127" s="227" t="s">
        <v>319</v>
      </c>
      <c r="AU127" s="227" t="s">
        <v>78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657</v>
      </c>
      <c r="BM127" s="227" t="s">
        <v>668</v>
      </c>
    </row>
    <row r="128" s="2" customFormat="1" ht="24.15" customHeight="1">
      <c r="A128" s="41"/>
      <c r="B128" s="42"/>
      <c r="C128" s="278" t="s">
        <v>445</v>
      </c>
      <c r="D128" s="278" t="s">
        <v>319</v>
      </c>
      <c r="E128" s="279" t="s">
        <v>415</v>
      </c>
      <c r="F128" s="280" t="s">
        <v>14548</v>
      </c>
      <c r="G128" s="281" t="s">
        <v>8235</v>
      </c>
      <c r="H128" s="282">
        <v>3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2254</v>
      </c>
      <c r="AT128" s="227" t="s">
        <v>319</v>
      </c>
      <c r="AU128" s="227" t="s">
        <v>78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657</v>
      </c>
      <c r="BM128" s="227" t="s">
        <v>686</v>
      </c>
    </row>
    <row r="129" s="2" customFormat="1" ht="16.5" customHeight="1">
      <c r="A129" s="41"/>
      <c r="B129" s="42"/>
      <c r="C129" s="278" t="s">
        <v>454</v>
      </c>
      <c r="D129" s="278" t="s">
        <v>319</v>
      </c>
      <c r="E129" s="279" t="s">
        <v>421</v>
      </c>
      <c r="F129" s="280" t="s">
        <v>14549</v>
      </c>
      <c r="G129" s="281" t="s">
        <v>2268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2254</v>
      </c>
      <c r="AT129" s="227" t="s">
        <v>319</v>
      </c>
      <c r="AU129" s="227" t="s">
        <v>78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657</v>
      </c>
      <c r="BM129" s="227" t="s">
        <v>699</v>
      </c>
    </row>
    <row r="130" s="2" customFormat="1" ht="16.5" customHeight="1">
      <c r="A130" s="41"/>
      <c r="B130" s="42"/>
      <c r="C130" s="278" t="s">
        <v>460</v>
      </c>
      <c r="D130" s="278" t="s">
        <v>319</v>
      </c>
      <c r="E130" s="279" t="s">
        <v>427</v>
      </c>
      <c r="F130" s="280" t="s">
        <v>14550</v>
      </c>
      <c r="G130" s="281" t="s">
        <v>2268</v>
      </c>
      <c r="H130" s="282">
        <v>1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2254</v>
      </c>
      <c r="AT130" s="227" t="s">
        <v>319</v>
      </c>
      <c r="AU130" s="227" t="s">
        <v>78</v>
      </c>
      <c r="AY130" s="20" t="s">
        <v>205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657</v>
      </c>
      <c r="BM130" s="227" t="s">
        <v>734</v>
      </c>
    </row>
    <row r="131" s="2" customFormat="1" ht="16.5" customHeight="1">
      <c r="A131" s="41"/>
      <c r="B131" s="42"/>
      <c r="C131" s="216" t="s">
        <v>466</v>
      </c>
      <c r="D131" s="216" t="s">
        <v>207</v>
      </c>
      <c r="E131" s="217" t="s">
        <v>433</v>
      </c>
      <c r="F131" s="218" t="s">
        <v>14551</v>
      </c>
      <c r="G131" s="219" t="s">
        <v>2268</v>
      </c>
      <c r="H131" s="220">
        <v>1</v>
      </c>
      <c r="I131" s="221"/>
      <c r="J131" s="222">
        <f>ROUND(I131*H131,2)</f>
        <v>0</v>
      </c>
      <c r="K131" s="218" t="s">
        <v>19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657</v>
      </c>
      <c r="AT131" s="227" t="s">
        <v>207</v>
      </c>
      <c r="AU131" s="227" t="s">
        <v>78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657</v>
      </c>
      <c r="BM131" s="227" t="s">
        <v>749</v>
      </c>
    </row>
    <row r="132" s="2" customFormat="1" ht="16.5" customHeight="1">
      <c r="A132" s="41"/>
      <c r="B132" s="42"/>
      <c r="C132" s="216" t="s">
        <v>473</v>
      </c>
      <c r="D132" s="216" t="s">
        <v>207</v>
      </c>
      <c r="E132" s="217" t="s">
        <v>440</v>
      </c>
      <c r="F132" s="218" t="s">
        <v>14552</v>
      </c>
      <c r="G132" s="219" t="s">
        <v>2268</v>
      </c>
      <c r="H132" s="220">
        <v>1</v>
      </c>
      <c r="I132" s="221"/>
      <c r="J132" s="222">
        <f>ROUND(I132*H132,2)</f>
        <v>0</v>
      </c>
      <c r="K132" s="218" t="s">
        <v>19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657</v>
      </c>
      <c r="AT132" s="227" t="s">
        <v>207</v>
      </c>
      <c r="AU132" s="227" t="s">
        <v>78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657</v>
      </c>
      <c r="BM132" s="227" t="s">
        <v>763</v>
      </c>
    </row>
    <row r="133" s="2" customFormat="1" ht="16.5" customHeight="1">
      <c r="A133" s="41"/>
      <c r="B133" s="42"/>
      <c r="C133" s="216" t="s">
        <v>491</v>
      </c>
      <c r="D133" s="216" t="s">
        <v>207</v>
      </c>
      <c r="E133" s="217" t="s">
        <v>445</v>
      </c>
      <c r="F133" s="218" t="s">
        <v>11382</v>
      </c>
      <c r="G133" s="219" t="s">
        <v>2268</v>
      </c>
      <c r="H133" s="220">
        <v>1</v>
      </c>
      <c r="I133" s="221"/>
      <c r="J133" s="222">
        <f>ROUND(I133*H133,2)</f>
        <v>0</v>
      </c>
      <c r="K133" s="218" t="s">
        <v>19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657</v>
      </c>
      <c r="AT133" s="227" t="s">
        <v>207</v>
      </c>
      <c r="AU133" s="227" t="s">
        <v>78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657</v>
      </c>
      <c r="BM133" s="227" t="s">
        <v>784</v>
      </c>
    </row>
    <row r="134" s="2" customFormat="1" ht="16.5" customHeight="1">
      <c r="A134" s="41"/>
      <c r="B134" s="42"/>
      <c r="C134" s="216" t="s">
        <v>499</v>
      </c>
      <c r="D134" s="216" t="s">
        <v>207</v>
      </c>
      <c r="E134" s="217" t="s">
        <v>454</v>
      </c>
      <c r="F134" s="218" t="s">
        <v>14553</v>
      </c>
      <c r="G134" s="219" t="s">
        <v>2268</v>
      </c>
      <c r="H134" s="220">
        <v>1</v>
      </c>
      <c r="I134" s="221"/>
      <c r="J134" s="222">
        <f>ROUND(I134*H134,2)</f>
        <v>0</v>
      </c>
      <c r="K134" s="218" t="s">
        <v>19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657</v>
      </c>
      <c r="AT134" s="227" t="s">
        <v>207</v>
      </c>
      <c r="AU134" s="227" t="s">
        <v>78</v>
      </c>
      <c r="AY134" s="20" t="s">
        <v>205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657</v>
      </c>
      <c r="BM134" s="227" t="s">
        <v>806</v>
      </c>
    </row>
    <row r="135" s="2" customFormat="1" ht="16.5" customHeight="1">
      <c r="A135" s="41"/>
      <c r="B135" s="42"/>
      <c r="C135" s="216" t="s">
        <v>506</v>
      </c>
      <c r="D135" s="216" t="s">
        <v>207</v>
      </c>
      <c r="E135" s="217" t="s">
        <v>14044</v>
      </c>
      <c r="F135" s="218" t="s">
        <v>14045</v>
      </c>
      <c r="G135" s="219" t="s">
        <v>13766</v>
      </c>
      <c r="H135" s="301"/>
      <c r="I135" s="221"/>
      <c r="J135" s="222">
        <f>ROUND(I135*H135,2)</f>
        <v>0</v>
      </c>
      <c r="K135" s="218" t="s">
        <v>19</v>
      </c>
      <c r="L135" s="47"/>
      <c r="M135" s="296" t="s">
        <v>19</v>
      </c>
      <c r="N135" s="297" t="s">
        <v>42</v>
      </c>
      <c r="O135" s="291"/>
      <c r="P135" s="298">
        <f>O135*H135</f>
        <v>0</v>
      </c>
      <c r="Q135" s="298">
        <v>0</v>
      </c>
      <c r="R135" s="298">
        <f>Q135*H135</f>
        <v>0</v>
      </c>
      <c r="S135" s="298">
        <v>0</v>
      </c>
      <c r="T135" s="299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657</v>
      </c>
      <c r="AT135" s="227" t="s">
        <v>207</v>
      </c>
      <c r="AU135" s="227" t="s">
        <v>78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657</v>
      </c>
      <c r="BM135" s="227" t="s">
        <v>833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XRvOwbxjwBbn8Xo7g0tJSULFu+nSYe2fjWzUHi+V6ImnUrAuiawdaYwZXhzA2dlE0epX/cbiwkqIO/9bhFSqEQ==" hashValue="Q2UqCW3Oe+7DEzWVEjMq5w2s9vhNd6zYaxoov2PcjNbzsQhm9Uv22rcSp+hDE0kW0zUCcYEM///dhaHi6tHoBg==" algorithmName="SHA-512" password="CC35"/>
  <autoFilter ref="C87:K13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13732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14554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ROUND((SUM(BE91:BE182)),  2)</f>
        <v>0</v>
      </c>
      <c r="G35" s="41"/>
      <c r="H35" s="41"/>
      <c r="I35" s="161">
        <v>0.20999999999999999</v>
      </c>
      <c r="J35" s="160">
        <f>ROUND(((SUM(BE91:BE182))*I35),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ROUND((SUM(BF91:BF182)),  2)</f>
        <v>0</v>
      </c>
      <c r="G36" s="41"/>
      <c r="H36" s="41"/>
      <c r="I36" s="161">
        <v>0.12</v>
      </c>
      <c r="J36" s="160">
        <f>ROUND(((SUM(BF91:BF182))*I36),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ROUND((SUM(BG91:BG182)),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ROUND((SUM(BH91:BH182)),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ROUND((SUM(BI91:BI182)),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13732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D.2.2.3 - MaR pro KGJ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14555</v>
      </c>
      <c r="E64" s="181"/>
      <c r="F64" s="181"/>
      <c r="G64" s="181"/>
      <c r="H64" s="181"/>
      <c r="I64" s="181"/>
      <c r="J64" s="182">
        <f>J92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14556</v>
      </c>
      <c r="E65" s="181"/>
      <c r="F65" s="181"/>
      <c r="G65" s="181"/>
      <c r="H65" s="181"/>
      <c r="I65" s="181"/>
      <c r="J65" s="182">
        <f>J101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14557</v>
      </c>
      <c r="E66" s="181"/>
      <c r="F66" s="181"/>
      <c r="G66" s="181"/>
      <c r="H66" s="181"/>
      <c r="I66" s="181"/>
      <c r="J66" s="182">
        <f>J127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14187</v>
      </c>
      <c r="E67" s="181"/>
      <c r="F67" s="181"/>
      <c r="G67" s="181"/>
      <c r="H67" s="181"/>
      <c r="I67" s="181"/>
      <c r="J67" s="182">
        <f>J140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14276</v>
      </c>
      <c r="E68" s="181"/>
      <c r="F68" s="181"/>
      <c r="G68" s="181"/>
      <c r="H68" s="181"/>
      <c r="I68" s="181"/>
      <c r="J68" s="182">
        <f>J166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13745</v>
      </c>
      <c r="E69" s="181"/>
      <c r="F69" s="181"/>
      <c r="G69" s="181"/>
      <c r="H69" s="181"/>
      <c r="I69" s="181"/>
      <c r="J69" s="182">
        <f>J172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190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148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3" t="s">
        <v>13732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150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D.2.2.3 - MaR pro KGJ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F14</f>
        <v>Cheb</v>
      </c>
      <c r="G85" s="43"/>
      <c r="H85" s="43"/>
      <c r="I85" s="35" t="s">
        <v>23</v>
      </c>
      <c r="J85" s="75" t="str">
        <f>IF(J14="","",J14)</f>
        <v>24. 10. 2025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E17</f>
        <v>město Cheb</v>
      </c>
      <c r="G87" s="43"/>
      <c r="H87" s="43"/>
      <c r="I87" s="35" t="s">
        <v>31</v>
      </c>
      <c r="J87" s="39" t="str">
        <f>E23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IF(E20="","",E20)</f>
        <v>Vyplň údaj</v>
      </c>
      <c r="G88" s="43"/>
      <c r="H88" s="43"/>
      <c r="I88" s="35" t="s">
        <v>33</v>
      </c>
      <c r="J88" s="39" t="str">
        <f>E26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191</v>
      </c>
      <c r="D90" s="192" t="s">
        <v>56</v>
      </c>
      <c r="E90" s="192" t="s">
        <v>52</v>
      </c>
      <c r="F90" s="192" t="s">
        <v>53</v>
      </c>
      <c r="G90" s="192" t="s">
        <v>192</v>
      </c>
      <c r="H90" s="192" t="s">
        <v>193</v>
      </c>
      <c r="I90" s="192" t="s">
        <v>194</v>
      </c>
      <c r="J90" s="192" t="s">
        <v>154</v>
      </c>
      <c r="K90" s="193" t="s">
        <v>195</v>
      </c>
      <c r="L90" s="194"/>
      <c r="M90" s="95" t="s">
        <v>19</v>
      </c>
      <c r="N90" s="96" t="s">
        <v>41</v>
      </c>
      <c r="O90" s="96" t="s">
        <v>196</v>
      </c>
      <c r="P90" s="96" t="s">
        <v>197</v>
      </c>
      <c r="Q90" s="96" t="s">
        <v>198</v>
      </c>
      <c r="R90" s="96" t="s">
        <v>199</v>
      </c>
      <c r="S90" s="96" t="s">
        <v>200</v>
      </c>
      <c r="T90" s="97" t="s">
        <v>201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202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P92+P101+P127+P140+P166+P172</f>
        <v>0</v>
      </c>
      <c r="Q91" s="99"/>
      <c r="R91" s="197">
        <f>R92+R101+R127+R140+R166+R172</f>
        <v>0</v>
      </c>
      <c r="S91" s="99"/>
      <c r="T91" s="198">
        <f>T92+T101+T127+T140+T166+T172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155</v>
      </c>
      <c r="BK91" s="199">
        <f>BK92+BK101+BK127+BK140+BK166+BK172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14277</v>
      </c>
      <c r="F92" s="203" t="s">
        <v>14558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SUM(P93:P100)</f>
        <v>0</v>
      </c>
      <c r="Q92" s="208"/>
      <c r="R92" s="209">
        <f>SUM(R93:R100)</f>
        <v>0</v>
      </c>
      <c r="S92" s="208"/>
      <c r="T92" s="210">
        <f>SUM(T93:T100)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205</v>
      </c>
      <c r="BK92" s="213">
        <f>SUM(BK93:BK100)</f>
        <v>0</v>
      </c>
    </row>
    <row r="93" s="2" customFormat="1" ht="16.5" customHeight="1">
      <c r="A93" s="41"/>
      <c r="B93" s="42"/>
      <c r="C93" s="278" t="s">
        <v>78</v>
      </c>
      <c r="D93" s="278" t="s">
        <v>319</v>
      </c>
      <c r="E93" s="279" t="s">
        <v>14559</v>
      </c>
      <c r="F93" s="280" t="s">
        <v>14282</v>
      </c>
      <c r="G93" s="281" t="s">
        <v>8235</v>
      </c>
      <c r="H93" s="282">
        <v>1</v>
      </c>
      <c r="I93" s="283"/>
      <c r="J93" s="284">
        <f>ROUND(I93*H93,2)</f>
        <v>0</v>
      </c>
      <c r="K93" s="280" t="s">
        <v>19</v>
      </c>
      <c r="L93" s="285"/>
      <c r="M93" s="286" t="s">
        <v>19</v>
      </c>
      <c r="N93" s="287" t="s">
        <v>42</v>
      </c>
      <c r="O93" s="87"/>
      <c r="P93" s="225">
        <f>O93*H93</f>
        <v>0</v>
      </c>
      <c r="Q93" s="225">
        <v>0</v>
      </c>
      <c r="R93" s="225">
        <f>Q93*H93</f>
        <v>0</v>
      </c>
      <c r="S93" s="225">
        <v>0</v>
      </c>
      <c r="T93" s="226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7" t="s">
        <v>433</v>
      </c>
      <c r="AT93" s="227" t="s">
        <v>319</v>
      </c>
      <c r="AU93" s="227" t="s">
        <v>78</v>
      </c>
      <c r="AY93" s="20" t="s">
        <v>205</v>
      </c>
      <c r="BE93" s="228">
        <f>IF(N93="základní",J93,0)</f>
        <v>0</v>
      </c>
      <c r="BF93" s="228">
        <f>IF(N93="snížená",J93,0)</f>
        <v>0</v>
      </c>
      <c r="BG93" s="228">
        <f>IF(N93="zákl. přenesená",J93,0)</f>
        <v>0</v>
      </c>
      <c r="BH93" s="228">
        <f>IF(N93="sníž. přenesená",J93,0)</f>
        <v>0</v>
      </c>
      <c r="BI93" s="228">
        <f>IF(N93="nulová",J93,0)</f>
        <v>0</v>
      </c>
      <c r="BJ93" s="20" t="s">
        <v>78</v>
      </c>
      <c r="BK93" s="228">
        <f>ROUND(I93*H93,2)</f>
        <v>0</v>
      </c>
      <c r="BL93" s="20" t="s">
        <v>331</v>
      </c>
      <c r="BM93" s="227" t="s">
        <v>80</v>
      </c>
    </row>
    <row r="94" s="2" customFormat="1" ht="16.5" customHeight="1">
      <c r="A94" s="41"/>
      <c r="B94" s="42"/>
      <c r="C94" s="278" t="s">
        <v>80</v>
      </c>
      <c r="D94" s="278" t="s">
        <v>319</v>
      </c>
      <c r="E94" s="279" t="s">
        <v>14560</v>
      </c>
      <c r="F94" s="280" t="s">
        <v>14561</v>
      </c>
      <c r="G94" s="281" t="s">
        <v>8235</v>
      </c>
      <c r="H94" s="282">
        <v>2</v>
      </c>
      <c r="I94" s="283"/>
      <c r="J94" s="284">
        <f>ROUND(I94*H94,2)</f>
        <v>0</v>
      </c>
      <c r="K94" s="280" t="s">
        <v>19</v>
      </c>
      <c r="L94" s="285"/>
      <c r="M94" s="286" t="s">
        <v>19</v>
      </c>
      <c r="N94" s="287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433</v>
      </c>
      <c r="AT94" s="227" t="s">
        <v>319</v>
      </c>
      <c r="AU94" s="227" t="s">
        <v>78</v>
      </c>
      <c r="AY94" s="20" t="s">
        <v>205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331</v>
      </c>
      <c r="BM94" s="227" t="s">
        <v>212</v>
      </c>
    </row>
    <row r="95" s="2" customFormat="1" ht="24.15" customHeight="1">
      <c r="A95" s="41"/>
      <c r="B95" s="42"/>
      <c r="C95" s="278" t="s">
        <v>97</v>
      </c>
      <c r="D95" s="278" t="s">
        <v>319</v>
      </c>
      <c r="E95" s="279" t="s">
        <v>14562</v>
      </c>
      <c r="F95" s="280" t="s">
        <v>14288</v>
      </c>
      <c r="G95" s="281" t="s">
        <v>8235</v>
      </c>
      <c r="H95" s="282">
        <v>1</v>
      </c>
      <c r="I95" s="283"/>
      <c r="J95" s="284">
        <f>ROUND(I95*H95,2)</f>
        <v>0</v>
      </c>
      <c r="K95" s="280" t="s">
        <v>19</v>
      </c>
      <c r="L95" s="285"/>
      <c r="M95" s="286" t="s">
        <v>19</v>
      </c>
      <c r="N95" s="287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433</v>
      </c>
      <c r="AT95" s="227" t="s">
        <v>319</v>
      </c>
      <c r="AU95" s="227" t="s">
        <v>78</v>
      </c>
      <c r="AY95" s="20" t="s">
        <v>205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331</v>
      </c>
      <c r="BM95" s="227" t="s">
        <v>261</v>
      </c>
    </row>
    <row r="96" s="2" customFormat="1" ht="16.5" customHeight="1">
      <c r="A96" s="41"/>
      <c r="B96" s="42"/>
      <c r="C96" s="278" t="s">
        <v>212</v>
      </c>
      <c r="D96" s="278" t="s">
        <v>319</v>
      </c>
      <c r="E96" s="279" t="s">
        <v>14563</v>
      </c>
      <c r="F96" s="280" t="s">
        <v>14294</v>
      </c>
      <c r="G96" s="281" t="s">
        <v>8235</v>
      </c>
      <c r="H96" s="282">
        <v>1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433</v>
      </c>
      <c r="AT96" s="227" t="s">
        <v>319</v>
      </c>
      <c r="AU96" s="227" t="s">
        <v>78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331</v>
      </c>
      <c r="BM96" s="227" t="s">
        <v>276</v>
      </c>
    </row>
    <row r="97" s="2" customFormat="1" ht="16.5" customHeight="1">
      <c r="A97" s="41"/>
      <c r="B97" s="42"/>
      <c r="C97" s="278" t="s">
        <v>255</v>
      </c>
      <c r="D97" s="278" t="s">
        <v>319</v>
      </c>
      <c r="E97" s="279" t="s">
        <v>14564</v>
      </c>
      <c r="F97" s="280" t="s">
        <v>14296</v>
      </c>
      <c r="G97" s="281" t="s">
        <v>8235</v>
      </c>
      <c r="H97" s="282">
        <v>1</v>
      </c>
      <c r="I97" s="283"/>
      <c r="J97" s="284">
        <f>ROUND(I97*H97,2)</f>
        <v>0</v>
      </c>
      <c r="K97" s="280" t="s">
        <v>19</v>
      </c>
      <c r="L97" s="285"/>
      <c r="M97" s="286" t="s">
        <v>19</v>
      </c>
      <c r="N97" s="287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433</v>
      </c>
      <c r="AT97" s="227" t="s">
        <v>319</v>
      </c>
      <c r="AU97" s="227" t="s">
        <v>78</v>
      </c>
      <c r="AY97" s="20" t="s">
        <v>205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331</v>
      </c>
      <c r="BM97" s="227" t="s">
        <v>289</v>
      </c>
    </row>
    <row r="98" s="2" customFormat="1" ht="21.75" customHeight="1">
      <c r="A98" s="41"/>
      <c r="B98" s="42"/>
      <c r="C98" s="278" t="s">
        <v>261</v>
      </c>
      <c r="D98" s="278" t="s">
        <v>319</v>
      </c>
      <c r="E98" s="279" t="s">
        <v>14565</v>
      </c>
      <c r="F98" s="280" t="s">
        <v>14566</v>
      </c>
      <c r="G98" s="281" t="s">
        <v>8235</v>
      </c>
      <c r="H98" s="282">
        <v>1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433</v>
      </c>
      <c r="AT98" s="227" t="s">
        <v>319</v>
      </c>
      <c r="AU98" s="227" t="s">
        <v>78</v>
      </c>
      <c r="AY98" s="20" t="s">
        <v>205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331</v>
      </c>
      <c r="BM98" s="227" t="s">
        <v>8</v>
      </c>
    </row>
    <row r="99" s="2" customFormat="1" ht="16.5" customHeight="1">
      <c r="A99" s="41"/>
      <c r="B99" s="42"/>
      <c r="C99" s="278" t="s">
        <v>269</v>
      </c>
      <c r="D99" s="278" t="s">
        <v>319</v>
      </c>
      <c r="E99" s="279" t="s">
        <v>14567</v>
      </c>
      <c r="F99" s="280" t="s">
        <v>14568</v>
      </c>
      <c r="G99" s="281" t="s">
        <v>8235</v>
      </c>
      <c r="H99" s="282">
        <v>1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433</v>
      </c>
      <c r="AT99" s="227" t="s">
        <v>319</v>
      </c>
      <c r="AU99" s="227" t="s">
        <v>78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331</v>
      </c>
      <c r="BM99" s="227" t="s">
        <v>318</v>
      </c>
    </row>
    <row r="100" s="2" customFormat="1" ht="16.5" customHeight="1">
      <c r="A100" s="41"/>
      <c r="B100" s="42"/>
      <c r="C100" s="216" t="s">
        <v>276</v>
      </c>
      <c r="D100" s="216" t="s">
        <v>207</v>
      </c>
      <c r="E100" s="217" t="s">
        <v>14044</v>
      </c>
      <c r="F100" s="218" t="s">
        <v>14045</v>
      </c>
      <c r="G100" s="219" t="s">
        <v>13766</v>
      </c>
      <c r="H100" s="301"/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331</v>
      </c>
      <c r="AT100" s="227" t="s">
        <v>207</v>
      </c>
      <c r="AU100" s="227" t="s">
        <v>78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331</v>
      </c>
      <c r="BM100" s="227" t="s">
        <v>331</v>
      </c>
    </row>
    <row r="101" s="12" customFormat="1" ht="25.92" customHeight="1">
      <c r="A101" s="12"/>
      <c r="B101" s="200"/>
      <c r="C101" s="201"/>
      <c r="D101" s="202" t="s">
        <v>70</v>
      </c>
      <c r="E101" s="203" t="s">
        <v>14313</v>
      </c>
      <c r="F101" s="203" t="s">
        <v>14569</v>
      </c>
      <c r="G101" s="201"/>
      <c r="H101" s="201"/>
      <c r="I101" s="204"/>
      <c r="J101" s="205">
        <f>BK101</f>
        <v>0</v>
      </c>
      <c r="K101" s="201"/>
      <c r="L101" s="206"/>
      <c r="M101" s="207"/>
      <c r="N101" s="208"/>
      <c r="O101" s="208"/>
      <c r="P101" s="209">
        <f>SUM(P102:P126)</f>
        <v>0</v>
      </c>
      <c r="Q101" s="208"/>
      <c r="R101" s="209">
        <f>SUM(R102:R126)</f>
        <v>0</v>
      </c>
      <c r="S101" s="208"/>
      <c r="T101" s="210">
        <f>SUM(T102:T126)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78</v>
      </c>
      <c r="AT101" s="212" t="s">
        <v>70</v>
      </c>
      <c r="AU101" s="212" t="s">
        <v>71</v>
      </c>
      <c r="AY101" s="211" t="s">
        <v>205</v>
      </c>
      <c r="BK101" s="213">
        <f>SUM(BK102:BK126)</f>
        <v>0</v>
      </c>
    </row>
    <row r="102" s="2" customFormat="1" ht="16.5" customHeight="1">
      <c r="A102" s="41"/>
      <c r="B102" s="42"/>
      <c r="C102" s="278" t="s">
        <v>283</v>
      </c>
      <c r="D102" s="278" t="s">
        <v>319</v>
      </c>
      <c r="E102" s="279" t="s">
        <v>14570</v>
      </c>
      <c r="F102" s="280" t="s">
        <v>14571</v>
      </c>
      <c r="G102" s="281" t="s">
        <v>8235</v>
      </c>
      <c r="H102" s="282">
        <v>1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433</v>
      </c>
      <c r="AT102" s="227" t="s">
        <v>319</v>
      </c>
      <c r="AU102" s="227" t="s">
        <v>78</v>
      </c>
      <c r="AY102" s="20" t="s">
        <v>205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331</v>
      </c>
      <c r="BM102" s="227" t="s">
        <v>342</v>
      </c>
    </row>
    <row r="103" s="2" customFormat="1" ht="16.5" customHeight="1">
      <c r="A103" s="41"/>
      <c r="B103" s="42"/>
      <c r="C103" s="278" t="s">
        <v>289</v>
      </c>
      <c r="D103" s="278" t="s">
        <v>319</v>
      </c>
      <c r="E103" s="279" t="s">
        <v>14572</v>
      </c>
      <c r="F103" s="280" t="s">
        <v>14573</v>
      </c>
      <c r="G103" s="281" t="s">
        <v>14266</v>
      </c>
      <c r="H103" s="282">
        <v>1</v>
      </c>
      <c r="I103" s="283"/>
      <c r="J103" s="284">
        <f>ROUND(I103*H103,2)</f>
        <v>0</v>
      </c>
      <c r="K103" s="280" t="s">
        <v>19</v>
      </c>
      <c r="L103" s="285"/>
      <c r="M103" s="286" t="s">
        <v>19</v>
      </c>
      <c r="N103" s="287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433</v>
      </c>
      <c r="AT103" s="227" t="s">
        <v>319</v>
      </c>
      <c r="AU103" s="227" t="s">
        <v>78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331</v>
      </c>
      <c r="BM103" s="227" t="s">
        <v>357</v>
      </c>
    </row>
    <row r="104" s="2" customFormat="1" ht="16.5" customHeight="1">
      <c r="A104" s="41"/>
      <c r="B104" s="42"/>
      <c r="C104" s="278" t="s">
        <v>296</v>
      </c>
      <c r="D104" s="278" t="s">
        <v>319</v>
      </c>
      <c r="E104" s="279" t="s">
        <v>14574</v>
      </c>
      <c r="F104" s="280" t="s">
        <v>14575</v>
      </c>
      <c r="G104" s="281" t="s">
        <v>8235</v>
      </c>
      <c r="H104" s="282">
        <v>1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433</v>
      </c>
      <c r="AT104" s="227" t="s">
        <v>319</v>
      </c>
      <c r="AU104" s="227" t="s">
        <v>78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331</v>
      </c>
      <c r="BM104" s="227" t="s">
        <v>370</v>
      </c>
    </row>
    <row r="105" s="2" customFormat="1" ht="16.5" customHeight="1">
      <c r="A105" s="41"/>
      <c r="B105" s="42"/>
      <c r="C105" s="278" t="s">
        <v>8</v>
      </c>
      <c r="D105" s="278" t="s">
        <v>319</v>
      </c>
      <c r="E105" s="279" t="s">
        <v>14576</v>
      </c>
      <c r="F105" s="280" t="s">
        <v>14577</v>
      </c>
      <c r="G105" s="281" t="s">
        <v>2268</v>
      </c>
      <c r="H105" s="282">
        <v>1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433</v>
      </c>
      <c r="AT105" s="227" t="s">
        <v>319</v>
      </c>
      <c r="AU105" s="227" t="s">
        <v>78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331</v>
      </c>
      <c r="BM105" s="227" t="s">
        <v>383</v>
      </c>
    </row>
    <row r="106" s="2" customFormat="1" ht="16.5" customHeight="1">
      <c r="A106" s="41"/>
      <c r="B106" s="42"/>
      <c r="C106" s="278" t="s">
        <v>312</v>
      </c>
      <c r="D106" s="278" t="s">
        <v>319</v>
      </c>
      <c r="E106" s="279" t="s">
        <v>14578</v>
      </c>
      <c r="F106" s="280" t="s">
        <v>14579</v>
      </c>
      <c r="G106" s="281" t="s">
        <v>8235</v>
      </c>
      <c r="H106" s="282">
        <v>1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433</v>
      </c>
      <c r="AT106" s="227" t="s">
        <v>319</v>
      </c>
      <c r="AU106" s="227" t="s">
        <v>78</v>
      </c>
      <c r="AY106" s="20" t="s">
        <v>205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331</v>
      </c>
      <c r="BM106" s="227" t="s">
        <v>395</v>
      </c>
    </row>
    <row r="107" s="2" customFormat="1" ht="16.5" customHeight="1">
      <c r="A107" s="41"/>
      <c r="B107" s="42"/>
      <c r="C107" s="278" t="s">
        <v>318</v>
      </c>
      <c r="D107" s="278" t="s">
        <v>319</v>
      </c>
      <c r="E107" s="279" t="s">
        <v>14580</v>
      </c>
      <c r="F107" s="280" t="s">
        <v>14581</v>
      </c>
      <c r="G107" s="281" t="s">
        <v>8235</v>
      </c>
      <c r="H107" s="282">
        <v>1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433</v>
      </c>
      <c r="AT107" s="227" t="s">
        <v>319</v>
      </c>
      <c r="AU107" s="227" t="s">
        <v>78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331</v>
      </c>
      <c r="BM107" s="227" t="s">
        <v>409</v>
      </c>
    </row>
    <row r="108" s="2" customFormat="1" ht="16.5" customHeight="1">
      <c r="A108" s="41"/>
      <c r="B108" s="42"/>
      <c r="C108" s="278" t="s">
        <v>324</v>
      </c>
      <c r="D108" s="278" t="s">
        <v>319</v>
      </c>
      <c r="E108" s="279" t="s">
        <v>14216</v>
      </c>
      <c r="F108" s="280" t="s">
        <v>14334</v>
      </c>
      <c r="G108" s="281" t="s">
        <v>8235</v>
      </c>
      <c r="H108" s="282">
        <v>3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433</v>
      </c>
      <c r="AT108" s="227" t="s">
        <v>319</v>
      </c>
      <c r="AU108" s="227" t="s">
        <v>78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331</v>
      </c>
      <c r="BM108" s="227" t="s">
        <v>421</v>
      </c>
    </row>
    <row r="109" s="2" customFormat="1" ht="16.5" customHeight="1">
      <c r="A109" s="41"/>
      <c r="B109" s="42"/>
      <c r="C109" s="278" t="s">
        <v>331</v>
      </c>
      <c r="D109" s="278" t="s">
        <v>319</v>
      </c>
      <c r="E109" s="279" t="s">
        <v>14220</v>
      </c>
      <c r="F109" s="280" t="s">
        <v>14582</v>
      </c>
      <c r="G109" s="281" t="s">
        <v>8235</v>
      </c>
      <c r="H109" s="282">
        <v>1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433</v>
      </c>
      <c r="AT109" s="227" t="s">
        <v>319</v>
      </c>
      <c r="AU109" s="227" t="s">
        <v>78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331</v>
      </c>
      <c r="BM109" s="227" t="s">
        <v>433</v>
      </c>
    </row>
    <row r="110" s="2" customFormat="1" ht="16.5" customHeight="1">
      <c r="A110" s="41"/>
      <c r="B110" s="42"/>
      <c r="C110" s="278" t="s">
        <v>337</v>
      </c>
      <c r="D110" s="278" t="s">
        <v>319</v>
      </c>
      <c r="E110" s="279" t="s">
        <v>14222</v>
      </c>
      <c r="F110" s="280" t="s">
        <v>14583</v>
      </c>
      <c r="G110" s="281" t="s">
        <v>8235</v>
      </c>
      <c r="H110" s="282">
        <v>1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433</v>
      </c>
      <c r="AT110" s="227" t="s">
        <v>319</v>
      </c>
      <c r="AU110" s="227" t="s">
        <v>78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331</v>
      </c>
      <c r="BM110" s="227" t="s">
        <v>445</v>
      </c>
    </row>
    <row r="111" s="2" customFormat="1" ht="16.5" customHeight="1">
      <c r="A111" s="41"/>
      <c r="B111" s="42"/>
      <c r="C111" s="278" t="s">
        <v>342</v>
      </c>
      <c r="D111" s="278" t="s">
        <v>319</v>
      </c>
      <c r="E111" s="279" t="s">
        <v>14224</v>
      </c>
      <c r="F111" s="280" t="s">
        <v>14584</v>
      </c>
      <c r="G111" s="281" t="s">
        <v>8235</v>
      </c>
      <c r="H111" s="282">
        <v>2</v>
      </c>
      <c r="I111" s="283"/>
      <c r="J111" s="284">
        <f>ROUND(I111*H111,2)</f>
        <v>0</v>
      </c>
      <c r="K111" s="280" t="s">
        <v>19</v>
      </c>
      <c r="L111" s="285"/>
      <c r="M111" s="286" t="s">
        <v>19</v>
      </c>
      <c r="N111" s="287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433</v>
      </c>
      <c r="AT111" s="227" t="s">
        <v>319</v>
      </c>
      <c r="AU111" s="227" t="s">
        <v>78</v>
      </c>
      <c r="AY111" s="20" t="s">
        <v>205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331</v>
      </c>
      <c r="BM111" s="227" t="s">
        <v>460</v>
      </c>
    </row>
    <row r="112" s="2" customFormat="1" ht="16.5" customHeight="1">
      <c r="A112" s="41"/>
      <c r="B112" s="42"/>
      <c r="C112" s="278" t="s">
        <v>351</v>
      </c>
      <c r="D112" s="278" t="s">
        <v>319</v>
      </c>
      <c r="E112" s="279" t="s">
        <v>14226</v>
      </c>
      <c r="F112" s="280" t="s">
        <v>14345</v>
      </c>
      <c r="G112" s="281" t="s">
        <v>327</v>
      </c>
      <c r="H112" s="282">
        <v>5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433</v>
      </c>
      <c r="AT112" s="227" t="s">
        <v>319</v>
      </c>
      <c r="AU112" s="227" t="s">
        <v>78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331</v>
      </c>
      <c r="BM112" s="227" t="s">
        <v>473</v>
      </c>
    </row>
    <row r="113" s="2" customFormat="1" ht="16.5" customHeight="1">
      <c r="A113" s="41"/>
      <c r="B113" s="42"/>
      <c r="C113" s="278" t="s">
        <v>357</v>
      </c>
      <c r="D113" s="278" t="s">
        <v>319</v>
      </c>
      <c r="E113" s="279" t="s">
        <v>14228</v>
      </c>
      <c r="F113" s="280" t="s">
        <v>14347</v>
      </c>
      <c r="G113" s="281" t="s">
        <v>327</v>
      </c>
      <c r="H113" s="282">
        <v>4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433</v>
      </c>
      <c r="AT113" s="227" t="s">
        <v>319</v>
      </c>
      <c r="AU113" s="227" t="s">
        <v>78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331</v>
      </c>
      <c r="BM113" s="227" t="s">
        <v>499</v>
      </c>
    </row>
    <row r="114" s="2" customFormat="1" ht="16.5" customHeight="1">
      <c r="A114" s="41"/>
      <c r="B114" s="42"/>
      <c r="C114" s="278" t="s">
        <v>7</v>
      </c>
      <c r="D114" s="278" t="s">
        <v>319</v>
      </c>
      <c r="E114" s="279" t="s">
        <v>14230</v>
      </c>
      <c r="F114" s="280" t="s">
        <v>14349</v>
      </c>
      <c r="G114" s="281" t="s">
        <v>8235</v>
      </c>
      <c r="H114" s="282">
        <v>12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433</v>
      </c>
      <c r="AT114" s="227" t="s">
        <v>319</v>
      </c>
      <c r="AU114" s="227" t="s">
        <v>78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331</v>
      </c>
      <c r="BM114" s="227" t="s">
        <v>511</v>
      </c>
    </row>
    <row r="115" s="2" customFormat="1" ht="16.5" customHeight="1">
      <c r="A115" s="41"/>
      <c r="B115" s="42"/>
      <c r="C115" s="278" t="s">
        <v>370</v>
      </c>
      <c r="D115" s="278" t="s">
        <v>319</v>
      </c>
      <c r="E115" s="279" t="s">
        <v>14232</v>
      </c>
      <c r="F115" s="280" t="s">
        <v>14585</v>
      </c>
      <c r="G115" s="281" t="s">
        <v>8235</v>
      </c>
      <c r="H115" s="282">
        <v>15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433</v>
      </c>
      <c r="AT115" s="227" t="s">
        <v>319</v>
      </c>
      <c r="AU115" s="227" t="s">
        <v>78</v>
      </c>
      <c r="AY115" s="20" t="s">
        <v>205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331</v>
      </c>
      <c r="BM115" s="227" t="s">
        <v>525</v>
      </c>
    </row>
    <row r="116" s="2" customFormat="1" ht="16.5" customHeight="1">
      <c r="A116" s="41"/>
      <c r="B116" s="42"/>
      <c r="C116" s="278" t="s">
        <v>377</v>
      </c>
      <c r="D116" s="278" t="s">
        <v>319</v>
      </c>
      <c r="E116" s="279" t="s">
        <v>14234</v>
      </c>
      <c r="F116" s="280" t="s">
        <v>14586</v>
      </c>
      <c r="G116" s="281" t="s">
        <v>8235</v>
      </c>
      <c r="H116" s="282">
        <v>50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433</v>
      </c>
      <c r="AT116" s="227" t="s">
        <v>319</v>
      </c>
      <c r="AU116" s="227" t="s">
        <v>78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331</v>
      </c>
      <c r="BM116" s="227" t="s">
        <v>537</v>
      </c>
    </row>
    <row r="117" s="2" customFormat="1" ht="16.5" customHeight="1">
      <c r="A117" s="41"/>
      <c r="B117" s="42"/>
      <c r="C117" s="278" t="s">
        <v>383</v>
      </c>
      <c r="D117" s="278" t="s">
        <v>319</v>
      </c>
      <c r="E117" s="279" t="s">
        <v>14236</v>
      </c>
      <c r="F117" s="280" t="s">
        <v>14357</v>
      </c>
      <c r="G117" s="281" t="s">
        <v>8235</v>
      </c>
      <c r="H117" s="282">
        <v>1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433</v>
      </c>
      <c r="AT117" s="227" t="s">
        <v>319</v>
      </c>
      <c r="AU117" s="227" t="s">
        <v>78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331</v>
      </c>
      <c r="BM117" s="227" t="s">
        <v>553</v>
      </c>
    </row>
    <row r="118" s="2" customFormat="1" ht="16.5" customHeight="1">
      <c r="A118" s="41"/>
      <c r="B118" s="42"/>
      <c r="C118" s="278" t="s">
        <v>388</v>
      </c>
      <c r="D118" s="278" t="s">
        <v>319</v>
      </c>
      <c r="E118" s="279" t="s">
        <v>14238</v>
      </c>
      <c r="F118" s="280" t="s">
        <v>14359</v>
      </c>
      <c r="G118" s="281" t="s">
        <v>8235</v>
      </c>
      <c r="H118" s="282">
        <v>1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433</v>
      </c>
      <c r="AT118" s="227" t="s">
        <v>319</v>
      </c>
      <c r="AU118" s="227" t="s">
        <v>78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331</v>
      </c>
      <c r="BM118" s="227" t="s">
        <v>123</v>
      </c>
    </row>
    <row r="119" s="2" customFormat="1" ht="16.5" customHeight="1">
      <c r="A119" s="41"/>
      <c r="B119" s="42"/>
      <c r="C119" s="278" t="s">
        <v>395</v>
      </c>
      <c r="D119" s="278" t="s">
        <v>319</v>
      </c>
      <c r="E119" s="279" t="s">
        <v>14240</v>
      </c>
      <c r="F119" s="280" t="s">
        <v>14587</v>
      </c>
      <c r="G119" s="281" t="s">
        <v>8235</v>
      </c>
      <c r="H119" s="282">
        <v>1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433</v>
      </c>
      <c r="AT119" s="227" t="s">
        <v>319</v>
      </c>
      <c r="AU119" s="227" t="s">
        <v>78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331</v>
      </c>
      <c r="BM119" s="227" t="s">
        <v>574</v>
      </c>
    </row>
    <row r="120" s="2" customFormat="1" ht="16.5" customHeight="1">
      <c r="A120" s="41"/>
      <c r="B120" s="42"/>
      <c r="C120" s="278" t="s">
        <v>403</v>
      </c>
      <c r="D120" s="278" t="s">
        <v>319</v>
      </c>
      <c r="E120" s="279" t="s">
        <v>14242</v>
      </c>
      <c r="F120" s="280" t="s">
        <v>14587</v>
      </c>
      <c r="G120" s="281" t="s">
        <v>8235</v>
      </c>
      <c r="H120" s="282">
        <v>1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433</v>
      </c>
      <c r="AT120" s="227" t="s">
        <v>319</v>
      </c>
      <c r="AU120" s="227" t="s">
        <v>78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331</v>
      </c>
      <c r="BM120" s="227" t="s">
        <v>588</v>
      </c>
    </row>
    <row r="121" s="2" customFormat="1" ht="16.5" customHeight="1">
      <c r="A121" s="41"/>
      <c r="B121" s="42"/>
      <c r="C121" s="278" t="s">
        <v>409</v>
      </c>
      <c r="D121" s="278" t="s">
        <v>319</v>
      </c>
      <c r="E121" s="279" t="s">
        <v>14244</v>
      </c>
      <c r="F121" s="280" t="s">
        <v>14588</v>
      </c>
      <c r="G121" s="281" t="s">
        <v>8235</v>
      </c>
      <c r="H121" s="282">
        <v>1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433</v>
      </c>
      <c r="AT121" s="227" t="s">
        <v>319</v>
      </c>
      <c r="AU121" s="227" t="s">
        <v>78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331</v>
      </c>
      <c r="BM121" s="227" t="s">
        <v>602</v>
      </c>
    </row>
    <row r="122" s="2" customFormat="1" ht="16.5" customHeight="1">
      <c r="A122" s="41"/>
      <c r="B122" s="42"/>
      <c r="C122" s="278" t="s">
        <v>415</v>
      </c>
      <c r="D122" s="278" t="s">
        <v>319</v>
      </c>
      <c r="E122" s="279" t="s">
        <v>14246</v>
      </c>
      <c r="F122" s="280" t="s">
        <v>14589</v>
      </c>
      <c r="G122" s="281" t="s">
        <v>8235</v>
      </c>
      <c r="H122" s="282">
        <v>1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433</v>
      </c>
      <c r="AT122" s="227" t="s">
        <v>319</v>
      </c>
      <c r="AU122" s="227" t="s">
        <v>78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331</v>
      </c>
      <c r="BM122" s="227" t="s">
        <v>615</v>
      </c>
    </row>
    <row r="123" s="2" customFormat="1" ht="16.5" customHeight="1">
      <c r="A123" s="41"/>
      <c r="B123" s="42"/>
      <c r="C123" s="278" t="s">
        <v>421</v>
      </c>
      <c r="D123" s="278" t="s">
        <v>319</v>
      </c>
      <c r="E123" s="279" t="s">
        <v>14248</v>
      </c>
      <c r="F123" s="280" t="s">
        <v>14590</v>
      </c>
      <c r="G123" s="281" t="s">
        <v>8235</v>
      </c>
      <c r="H123" s="282">
        <v>1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433</v>
      </c>
      <c r="AT123" s="227" t="s">
        <v>319</v>
      </c>
      <c r="AU123" s="227" t="s">
        <v>78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331</v>
      </c>
      <c r="BM123" s="227" t="s">
        <v>627</v>
      </c>
    </row>
    <row r="124" s="2" customFormat="1" ht="16.5" customHeight="1">
      <c r="A124" s="41"/>
      <c r="B124" s="42"/>
      <c r="C124" s="278" t="s">
        <v>427</v>
      </c>
      <c r="D124" s="278" t="s">
        <v>319</v>
      </c>
      <c r="E124" s="279" t="s">
        <v>14250</v>
      </c>
      <c r="F124" s="280" t="s">
        <v>14591</v>
      </c>
      <c r="G124" s="281" t="s">
        <v>8235</v>
      </c>
      <c r="H124" s="282">
        <v>3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433</v>
      </c>
      <c r="AT124" s="227" t="s">
        <v>319</v>
      </c>
      <c r="AU124" s="227" t="s">
        <v>78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331</v>
      </c>
      <c r="BM124" s="227" t="s">
        <v>638</v>
      </c>
    </row>
    <row r="125" s="2" customFormat="1" ht="16.5" customHeight="1">
      <c r="A125" s="41"/>
      <c r="B125" s="42"/>
      <c r="C125" s="278" t="s">
        <v>433</v>
      </c>
      <c r="D125" s="278" t="s">
        <v>319</v>
      </c>
      <c r="E125" s="279" t="s">
        <v>14252</v>
      </c>
      <c r="F125" s="280" t="s">
        <v>14381</v>
      </c>
      <c r="G125" s="281" t="s">
        <v>14266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433</v>
      </c>
      <c r="AT125" s="227" t="s">
        <v>319</v>
      </c>
      <c r="AU125" s="227" t="s">
        <v>78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331</v>
      </c>
      <c r="BM125" s="227" t="s">
        <v>657</v>
      </c>
    </row>
    <row r="126" s="2" customFormat="1" ht="16.5" customHeight="1">
      <c r="A126" s="41"/>
      <c r="B126" s="42"/>
      <c r="C126" s="216" t="s">
        <v>440</v>
      </c>
      <c r="D126" s="216" t="s">
        <v>207</v>
      </c>
      <c r="E126" s="217" t="s">
        <v>14044</v>
      </c>
      <c r="F126" s="218" t="s">
        <v>14045</v>
      </c>
      <c r="G126" s="219" t="s">
        <v>13766</v>
      </c>
      <c r="H126" s="301"/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331</v>
      </c>
      <c r="AT126" s="227" t="s">
        <v>207</v>
      </c>
      <c r="AU126" s="227" t="s">
        <v>78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331</v>
      </c>
      <c r="BM126" s="227" t="s">
        <v>668</v>
      </c>
    </row>
    <row r="127" s="12" customFormat="1" ht="25.92" customHeight="1">
      <c r="A127" s="12"/>
      <c r="B127" s="200"/>
      <c r="C127" s="201"/>
      <c r="D127" s="202" t="s">
        <v>70</v>
      </c>
      <c r="E127" s="203" t="s">
        <v>14189</v>
      </c>
      <c r="F127" s="203" t="s">
        <v>14592</v>
      </c>
      <c r="G127" s="201"/>
      <c r="H127" s="201"/>
      <c r="I127" s="204"/>
      <c r="J127" s="205">
        <f>BK127</f>
        <v>0</v>
      </c>
      <c r="K127" s="201"/>
      <c r="L127" s="206"/>
      <c r="M127" s="207"/>
      <c r="N127" s="208"/>
      <c r="O127" s="208"/>
      <c r="P127" s="209">
        <f>SUM(P128:P139)</f>
        <v>0</v>
      </c>
      <c r="Q127" s="208"/>
      <c r="R127" s="209">
        <f>SUM(R128:R139)</f>
        <v>0</v>
      </c>
      <c r="S127" s="208"/>
      <c r="T127" s="210">
        <f>SUM(T128:T139)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1" t="s">
        <v>78</v>
      </c>
      <c r="AT127" s="212" t="s">
        <v>70</v>
      </c>
      <c r="AU127" s="212" t="s">
        <v>71</v>
      </c>
      <c r="AY127" s="211" t="s">
        <v>205</v>
      </c>
      <c r="BK127" s="213">
        <f>SUM(BK128:BK139)</f>
        <v>0</v>
      </c>
    </row>
    <row r="128" s="2" customFormat="1" ht="16.5" customHeight="1">
      <c r="A128" s="41"/>
      <c r="B128" s="42"/>
      <c r="C128" s="278" t="s">
        <v>445</v>
      </c>
      <c r="D128" s="278" t="s">
        <v>319</v>
      </c>
      <c r="E128" s="279" t="s">
        <v>14254</v>
      </c>
      <c r="F128" s="280" t="s">
        <v>14383</v>
      </c>
      <c r="G128" s="281" t="s">
        <v>327</v>
      </c>
      <c r="H128" s="282">
        <v>81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433</v>
      </c>
      <c r="AT128" s="227" t="s">
        <v>319</v>
      </c>
      <c r="AU128" s="227" t="s">
        <v>78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331</v>
      </c>
      <c r="BM128" s="227" t="s">
        <v>686</v>
      </c>
    </row>
    <row r="129" s="2" customFormat="1" ht="16.5" customHeight="1">
      <c r="A129" s="41"/>
      <c r="B129" s="42"/>
      <c r="C129" s="278" t="s">
        <v>454</v>
      </c>
      <c r="D129" s="278" t="s">
        <v>319</v>
      </c>
      <c r="E129" s="279" t="s">
        <v>14256</v>
      </c>
      <c r="F129" s="280" t="s">
        <v>14385</v>
      </c>
      <c r="G129" s="281" t="s">
        <v>327</v>
      </c>
      <c r="H129" s="282">
        <v>31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433</v>
      </c>
      <c r="AT129" s="227" t="s">
        <v>319</v>
      </c>
      <c r="AU129" s="227" t="s">
        <v>78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331</v>
      </c>
      <c r="BM129" s="227" t="s">
        <v>699</v>
      </c>
    </row>
    <row r="130" s="2" customFormat="1" ht="16.5" customHeight="1">
      <c r="A130" s="41"/>
      <c r="B130" s="42"/>
      <c r="C130" s="278" t="s">
        <v>460</v>
      </c>
      <c r="D130" s="278" t="s">
        <v>319</v>
      </c>
      <c r="E130" s="279" t="s">
        <v>14258</v>
      </c>
      <c r="F130" s="280" t="s">
        <v>14593</v>
      </c>
      <c r="G130" s="281" t="s">
        <v>327</v>
      </c>
      <c r="H130" s="282">
        <v>17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433</v>
      </c>
      <c r="AT130" s="227" t="s">
        <v>319</v>
      </c>
      <c r="AU130" s="227" t="s">
        <v>78</v>
      </c>
      <c r="AY130" s="20" t="s">
        <v>205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331</v>
      </c>
      <c r="BM130" s="227" t="s">
        <v>734</v>
      </c>
    </row>
    <row r="131" s="2" customFormat="1" ht="16.5" customHeight="1">
      <c r="A131" s="41"/>
      <c r="B131" s="42"/>
      <c r="C131" s="278" t="s">
        <v>466</v>
      </c>
      <c r="D131" s="278" t="s">
        <v>319</v>
      </c>
      <c r="E131" s="279" t="s">
        <v>14260</v>
      </c>
      <c r="F131" s="280" t="s">
        <v>14387</v>
      </c>
      <c r="G131" s="281" t="s">
        <v>327</v>
      </c>
      <c r="H131" s="282">
        <v>37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433</v>
      </c>
      <c r="AT131" s="227" t="s">
        <v>319</v>
      </c>
      <c r="AU131" s="227" t="s">
        <v>78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331</v>
      </c>
      <c r="BM131" s="227" t="s">
        <v>749</v>
      </c>
    </row>
    <row r="132" s="2" customFormat="1" ht="16.5" customHeight="1">
      <c r="A132" s="41"/>
      <c r="B132" s="42"/>
      <c r="C132" s="278" t="s">
        <v>473</v>
      </c>
      <c r="D132" s="278" t="s">
        <v>319</v>
      </c>
      <c r="E132" s="279" t="s">
        <v>14262</v>
      </c>
      <c r="F132" s="280" t="s">
        <v>14204</v>
      </c>
      <c r="G132" s="281" t="s">
        <v>327</v>
      </c>
      <c r="H132" s="282">
        <v>26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433</v>
      </c>
      <c r="AT132" s="227" t="s">
        <v>319</v>
      </c>
      <c r="AU132" s="227" t="s">
        <v>78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331</v>
      </c>
      <c r="BM132" s="227" t="s">
        <v>763</v>
      </c>
    </row>
    <row r="133" s="2" customFormat="1" ht="16.5" customHeight="1">
      <c r="A133" s="41"/>
      <c r="B133" s="42"/>
      <c r="C133" s="278" t="s">
        <v>491</v>
      </c>
      <c r="D133" s="278" t="s">
        <v>319</v>
      </c>
      <c r="E133" s="279" t="s">
        <v>14264</v>
      </c>
      <c r="F133" s="280" t="s">
        <v>14208</v>
      </c>
      <c r="G133" s="281" t="s">
        <v>327</v>
      </c>
      <c r="H133" s="282">
        <v>45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433</v>
      </c>
      <c r="AT133" s="227" t="s">
        <v>319</v>
      </c>
      <c r="AU133" s="227" t="s">
        <v>78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331</v>
      </c>
      <c r="BM133" s="227" t="s">
        <v>784</v>
      </c>
    </row>
    <row r="134" s="2" customFormat="1" ht="16.5" customHeight="1">
      <c r="A134" s="41"/>
      <c r="B134" s="42"/>
      <c r="C134" s="278" t="s">
        <v>499</v>
      </c>
      <c r="D134" s="278" t="s">
        <v>319</v>
      </c>
      <c r="E134" s="279" t="s">
        <v>14594</v>
      </c>
      <c r="F134" s="280" t="s">
        <v>14210</v>
      </c>
      <c r="G134" s="281" t="s">
        <v>327</v>
      </c>
      <c r="H134" s="282">
        <v>50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433</v>
      </c>
      <c r="AT134" s="227" t="s">
        <v>319</v>
      </c>
      <c r="AU134" s="227" t="s">
        <v>78</v>
      </c>
      <c r="AY134" s="20" t="s">
        <v>205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331</v>
      </c>
      <c r="BM134" s="227" t="s">
        <v>806</v>
      </c>
    </row>
    <row r="135" s="2" customFormat="1" ht="16.5" customHeight="1">
      <c r="A135" s="41"/>
      <c r="B135" s="42"/>
      <c r="C135" s="278" t="s">
        <v>506</v>
      </c>
      <c r="D135" s="278" t="s">
        <v>319</v>
      </c>
      <c r="E135" s="279" t="s">
        <v>14595</v>
      </c>
      <c r="F135" s="280" t="s">
        <v>14212</v>
      </c>
      <c r="G135" s="281" t="s">
        <v>327</v>
      </c>
      <c r="H135" s="282">
        <v>20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433</v>
      </c>
      <c r="AT135" s="227" t="s">
        <v>319</v>
      </c>
      <c r="AU135" s="227" t="s">
        <v>78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331</v>
      </c>
      <c r="BM135" s="227" t="s">
        <v>833</v>
      </c>
    </row>
    <row r="136" s="2" customFormat="1" ht="16.5" customHeight="1">
      <c r="A136" s="41"/>
      <c r="B136" s="42"/>
      <c r="C136" s="278" t="s">
        <v>511</v>
      </c>
      <c r="D136" s="278" t="s">
        <v>319</v>
      </c>
      <c r="E136" s="279" t="s">
        <v>14596</v>
      </c>
      <c r="F136" s="280" t="s">
        <v>14212</v>
      </c>
      <c r="G136" s="281" t="s">
        <v>327</v>
      </c>
      <c r="H136" s="282">
        <v>15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433</v>
      </c>
      <c r="AT136" s="227" t="s">
        <v>319</v>
      </c>
      <c r="AU136" s="227" t="s">
        <v>78</v>
      </c>
      <c r="AY136" s="20" t="s">
        <v>205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331</v>
      </c>
      <c r="BM136" s="227" t="s">
        <v>845</v>
      </c>
    </row>
    <row r="137" s="2" customFormat="1" ht="16.5" customHeight="1">
      <c r="A137" s="41"/>
      <c r="B137" s="42"/>
      <c r="C137" s="278" t="s">
        <v>519</v>
      </c>
      <c r="D137" s="278" t="s">
        <v>319</v>
      </c>
      <c r="E137" s="279" t="s">
        <v>14597</v>
      </c>
      <c r="F137" s="280" t="s">
        <v>14215</v>
      </c>
      <c r="G137" s="281" t="s">
        <v>327</v>
      </c>
      <c r="H137" s="282">
        <v>30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433</v>
      </c>
      <c r="AT137" s="227" t="s">
        <v>319</v>
      </c>
      <c r="AU137" s="227" t="s">
        <v>78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331</v>
      </c>
      <c r="BM137" s="227" t="s">
        <v>860</v>
      </c>
    </row>
    <row r="138" s="2" customFormat="1" ht="16.5" customHeight="1">
      <c r="A138" s="41"/>
      <c r="B138" s="42"/>
      <c r="C138" s="278" t="s">
        <v>525</v>
      </c>
      <c r="D138" s="278" t="s">
        <v>319</v>
      </c>
      <c r="E138" s="279" t="s">
        <v>14598</v>
      </c>
      <c r="F138" s="280" t="s">
        <v>14217</v>
      </c>
      <c r="G138" s="281" t="s">
        <v>2268</v>
      </c>
      <c r="H138" s="282">
        <v>1</v>
      </c>
      <c r="I138" s="283"/>
      <c r="J138" s="284">
        <f>ROUND(I138*H138,2)</f>
        <v>0</v>
      </c>
      <c r="K138" s="280" t="s">
        <v>19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433</v>
      </c>
      <c r="AT138" s="227" t="s">
        <v>319</v>
      </c>
      <c r="AU138" s="227" t="s">
        <v>78</v>
      </c>
      <c r="AY138" s="20" t="s">
        <v>205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331</v>
      </c>
      <c r="BM138" s="227" t="s">
        <v>877</v>
      </c>
    </row>
    <row r="139" s="2" customFormat="1" ht="16.5" customHeight="1">
      <c r="A139" s="41"/>
      <c r="B139" s="42"/>
      <c r="C139" s="216" t="s">
        <v>531</v>
      </c>
      <c r="D139" s="216" t="s">
        <v>207</v>
      </c>
      <c r="E139" s="217" t="s">
        <v>14044</v>
      </c>
      <c r="F139" s="218" t="s">
        <v>14045</v>
      </c>
      <c r="G139" s="219" t="s">
        <v>13766</v>
      </c>
      <c r="H139" s="301"/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331</v>
      </c>
      <c r="AT139" s="227" t="s">
        <v>207</v>
      </c>
      <c r="AU139" s="227" t="s">
        <v>78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331</v>
      </c>
      <c r="BM139" s="227" t="s">
        <v>887</v>
      </c>
    </row>
    <row r="140" s="12" customFormat="1" ht="25.92" customHeight="1">
      <c r="A140" s="12"/>
      <c r="B140" s="200"/>
      <c r="C140" s="201"/>
      <c r="D140" s="202" t="s">
        <v>70</v>
      </c>
      <c r="E140" s="203" t="s">
        <v>14218</v>
      </c>
      <c r="F140" s="203" t="s">
        <v>14219</v>
      </c>
      <c r="G140" s="201"/>
      <c r="H140" s="201"/>
      <c r="I140" s="204"/>
      <c r="J140" s="205">
        <f>BK140</f>
        <v>0</v>
      </c>
      <c r="K140" s="201"/>
      <c r="L140" s="206"/>
      <c r="M140" s="207"/>
      <c r="N140" s="208"/>
      <c r="O140" s="208"/>
      <c r="P140" s="209">
        <f>SUM(P141:P165)</f>
        <v>0</v>
      </c>
      <c r="Q140" s="208"/>
      <c r="R140" s="209">
        <f>SUM(R141:R165)</f>
        <v>0</v>
      </c>
      <c r="S140" s="208"/>
      <c r="T140" s="210">
        <f>SUM(T141:T165)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1" t="s">
        <v>78</v>
      </c>
      <c r="AT140" s="212" t="s">
        <v>70</v>
      </c>
      <c r="AU140" s="212" t="s">
        <v>71</v>
      </c>
      <c r="AY140" s="211" t="s">
        <v>205</v>
      </c>
      <c r="BK140" s="213">
        <f>SUM(BK141:BK165)</f>
        <v>0</v>
      </c>
    </row>
    <row r="141" s="2" customFormat="1" ht="16.5" customHeight="1">
      <c r="A141" s="41"/>
      <c r="B141" s="42"/>
      <c r="C141" s="216" t="s">
        <v>537</v>
      </c>
      <c r="D141" s="216" t="s">
        <v>207</v>
      </c>
      <c r="E141" s="217" t="s">
        <v>14599</v>
      </c>
      <c r="F141" s="218" t="s">
        <v>14390</v>
      </c>
      <c r="G141" s="219" t="s">
        <v>8235</v>
      </c>
      <c r="H141" s="220">
        <v>1</v>
      </c>
      <c r="I141" s="221"/>
      <c r="J141" s="222">
        <f>ROUND(I141*H141,2)</f>
        <v>0</v>
      </c>
      <c r="K141" s="218" t="s">
        <v>19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331</v>
      </c>
      <c r="AT141" s="227" t="s">
        <v>207</v>
      </c>
      <c r="AU141" s="227" t="s">
        <v>78</v>
      </c>
      <c r="AY141" s="20" t="s">
        <v>205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331</v>
      </c>
      <c r="BM141" s="227" t="s">
        <v>899</v>
      </c>
    </row>
    <row r="142" s="2" customFormat="1" ht="16.5" customHeight="1">
      <c r="A142" s="41"/>
      <c r="B142" s="42"/>
      <c r="C142" s="216" t="s">
        <v>545</v>
      </c>
      <c r="D142" s="216" t="s">
        <v>207</v>
      </c>
      <c r="E142" s="217" t="s">
        <v>14600</v>
      </c>
      <c r="F142" s="218" t="s">
        <v>14223</v>
      </c>
      <c r="G142" s="219" t="s">
        <v>327</v>
      </c>
      <c r="H142" s="220">
        <v>30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331</v>
      </c>
      <c r="AT142" s="227" t="s">
        <v>207</v>
      </c>
      <c r="AU142" s="227" t="s">
        <v>78</v>
      </c>
      <c r="AY142" s="20" t="s">
        <v>205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331</v>
      </c>
      <c r="BM142" s="227" t="s">
        <v>912</v>
      </c>
    </row>
    <row r="143" s="2" customFormat="1" ht="16.5" customHeight="1">
      <c r="A143" s="41"/>
      <c r="B143" s="42"/>
      <c r="C143" s="216" t="s">
        <v>553</v>
      </c>
      <c r="D143" s="216" t="s">
        <v>207</v>
      </c>
      <c r="E143" s="217" t="s">
        <v>14601</v>
      </c>
      <c r="F143" s="218" t="s">
        <v>14225</v>
      </c>
      <c r="G143" s="219" t="s">
        <v>327</v>
      </c>
      <c r="H143" s="220">
        <v>45</v>
      </c>
      <c r="I143" s="221"/>
      <c r="J143" s="222">
        <f>ROUND(I143*H143,2)</f>
        <v>0</v>
      </c>
      <c r="K143" s="218" t="s">
        <v>19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331</v>
      </c>
      <c r="AT143" s="227" t="s">
        <v>207</v>
      </c>
      <c r="AU143" s="227" t="s">
        <v>78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331</v>
      </c>
      <c r="BM143" s="227" t="s">
        <v>923</v>
      </c>
    </row>
    <row r="144" s="2" customFormat="1" ht="16.5" customHeight="1">
      <c r="A144" s="41"/>
      <c r="B144" s="42"/>
      <c r="C144" s="216" t="s">
        <v>559</v>
      </c>
      <c r="D144" s="216" t="s">
        <v>207</v>
      </c>
      <c r="E144" s="217" t="s">
        <v>14602</v>
      </c>
      <c r="F144" s="218" t="s">
        <v>14227</v>
      </c>
      <c r="G144" s="219" t="s">
        <v>327</v>
      </c>
      <c r="H144" s="220">
        <v>50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331</v>
      </c>
      <c r="AT144" s="227" t="s">
        <v>207</v>
      </c>
      <c r="AU144" s="227" t="s">
        <v>78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331</v>
      </c>
      <c r="BM144" s="227" t="s">
        <v>937</v>
      </c>
    </row>
    <row r="145" s="2" customFormat="1" ht="16.5" customHeight="1">
      <c r="A145" s="41"/>
      <c r="B145" s="42"/>
      <c r="C145" s="278" t="s">
        <v>123</v>
      </c>
      <c r="D145" s="278" t="s">
        <v>319</v>
      </c>
      <c r="E145" s="279" t="s">
        <v>14603</v>
      </c>
      <c r="F145" s="280" t="s">
        <v>14229</v>
      </c>
      <c r="G145" s="281" t="s">
        <v>327</v>
      </c>
      <c r="H145" s="282">
        <v>15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433</v>
      </c>
      <c r="AT145" s="227" t="s">
        <v>319</v>
      </c>
      <c r="AU145" s="227" t="s">
        <v>78</v>
      </c>
      <c r="AY145" s="20" t="s">
        <v>205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331</v>
      </c>
      <c r="BM145" s="227" t="s">
        <v>949</v>
      </c>
    </row>
    <row r="146" s="2" customFormat="1" ht="16.5" customHeight="1">
      <c r="A146" s="41"/>
      <c r="B146" s="42"/>
      <c r="C146" s="278" t="s">
        <v>568</v>
      </c>
      <c r="D146" s="278" t="s">
        <v>319</v>
      </c>
      <c r="E146" s="279" t="s">
        <v>14604</v>
      </c>
      <c r="F146" s="280" t="s">
        <v>14231</v>
      </c>
      <c r="G146" s="281" t="s">
        <v>327</v>
      </c>
      <c r="H146" s="282">
        <v>20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433</v>
      </c>
      <c r="AT146" s="227" t="s">
        <v>319</v>
      </c>
      <c r="AU146" s="227" t="s">
        <v>78</v>
      </c>
      <c r="AY146" s="20" t="s">
        <v>205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331</v>
      </c>
      <c r="BM146" s="227" t="s">
        <v>962</v>
      </c>
    </row>
    <row r="147" s="2" customFormat="1" ht="16.5" customHeight="1">
      <c r="A147" s="41"/>
      <c r="B147" s="42"/>
      <c r="C147" s="278" t="s">
        <v>574</v>
      </c>
      <c r="D147" s="278" t="s">
        <v>319</v>
      </c>
      <c r="E147" s="279" t="s">
        <v>14605</v>
      </c>
      <c r="F147" s="280" t="s">
        <v>14397</v>
      </c>
      <c r="G147" s="281" t="s">
        <v>327</v>
      </c>
      <c r="H147" s="282">
        <v>33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433</v>
      </c>
      <c r="AT147" s="227" t="s">
        <v>319</v>
      </c>
      <c r="AU147" s="227" t="s">
        <v>78</v>
      </c>
      <c r="AY147" s="20" t="s">
        <v>205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331</v>
      </c>
      <c r="BM147" s="227" t="s">
        <v>973</v>
      </c>
    </row>
    <row r="148" s="2" customFormat="1" ht="16.5" customHeight="1">
      <c r="A148" s="41"/>
      <c r="B148" s="42"/>
      <c r="C148" s="278" t="s">
        <v>580</v>
      </c>
      <c r="D148" s="278" t="s">
        <v>319</v>
      </c>
      <c r="E148" s="279" t="s">
        <v>14606</v>
      </c>
      <c r="F148" s="280" t="s">
        <v>14399</v>
      </c>
      <c r="G148" s="281" t="s">
        <v>327</v>
      </c>
      <c r="H148" s="282">
        <v>4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433</v>
      </c>
      <c r="AT148" s="227" t="s">
        <v>319</v>
      </c>
      <c r="AU148" s="227" t="s">
        <v>78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331</v>
      </c>
      <c r="BM148" s="227" t="s">
        <v>985</v>
      </c>
    </row>
    <row r="149" s="2" customFormat="1" ht="16.5" customHeight="1">
      <c r="A149" s="41"/>
      <c r="B149" s="42"/>
      <c r="C149" s="278" t="s">
        <v>588</v>
      </c>
      <c r="D149" s="278" t="s">
        <v>319</v>
      </c>
      <c r="E149" s="279" t="s">
        <v>14607</v>
      </c>
      <c r="F149" s="280" t="s">
        <v>14401</v>
      </c>
      <c r="G149" s="281" t="s">
        <v>327</v>
      </c>
      <c r="H149" s="282">
        <v>71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433</v>
      </c>
      <c r="AT149" s="227" t="s">
        <v>319</v>
      </c>
      <c r="AU149" s="227" t="s">
        <v>78</v>
      </c>
      <c r="AY149" s="20" t="s">
        <v>205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331</v>
      </c>
      <c r="BM149" s="227" t="s">
        <v>997</v>
      </c>
    </row>
    <row r="150" s="2" customFormat="1" ht="16.5" customHeight="1">
      <c r="A150" s="41"/>
      <c r="B150" s="42"/>
      <c r="C150" s="278" t="s">
        <v>596</v>
      </c>
      <c r="D150" s="278" t="s">
        <v>319</v>
      </c>
      <c r="E150" s="279" t="s">
        <v>14608</v>
      </c>
      <c r="F150" s="280" t="s">
        <v>14403</v>
      </c>
      <c r="G150" s="281" t="s">
        <v>327</v>
      </c>
      <c r="H150" s="282">
        <v>10</v>
      </c>
      <c r="I150" s="283"/>
      <c r="J150" s="284">
        <f>ROUND(I150*H150,2)</f>
        <v>0</v>
      </c>
      <c r="K150" s="280" t="s">
        <v>19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433</v>
      </c>
      <c r="AT150" s="227" t="s">
        <v>319</v>
      </c>
      <c r="AU150" s="227" t="s">
        <v>78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331</v>
      </c>
      <c r="BM150" s="227" t="s">
        <v>1009</v>
      </c>
    </row>
    <row r="151" s="2" customFormat="1" ht="16.5" customHeight="1">
      <c r="A151" s="41"/>
      <c r="B151" s="42"/>
      <c r="C151" s="278" t="s">
        <v>602</v>
      </c>
      <c r="D151" s="278" t="s">
        <v>319</v>
      </c>
      <c r="E151" s="279" t="s">
        <v>14609</v>
      </c>
      <c r="F151" s="280" t="s">
        <v>14405</v>
      </c>
      <c r="G151" s="281" t="s">
        <v>327</v>
      </c>
      <c r="H151" s="282">
        <v>27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433</v>
      </c>
      <c r="AT151" s="227" t="s">
        <v>319</v>
      </c>
      <c r="AU151" s="227" t="s">
        <v>78</v>
      </c>
      <c r="AY151" s="20" t="s">
        <v>205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331</v>
      </c>
      <c r="BM151" s="227" t="s">
        <v>1020</v>
      </c>
    </row>
    <row r="152" s="2" customFormat="1" ht="16.5" customHeight="1">
      <c r="A152" s="41"/>
      <c r="B152" s="42"/>
      <c r="C152" s="278" t="s">
        <v>607</v>
      </c>
      <c r="D152" s="278" t="s">
        <v>319</v>
      </c>
      <c r="E152" s="279" t="s">
        <v>14610</v>
      </c>
      <c r="F152" s="280" t="s">
        <v>14407</v>
      </c>
      <c r="G152" s="281" t="s">
        <v>327</v>
      </c>
      <c r="H152" s="282">
        <v>4</v>
      </c>
      <c r="I152" s="283"/>
      <c r="J152" s="284">
        <f>ROUND(I152*H152,2)</f>
        <v>0</v>
      </c>
      <c r="K152" s="280" t="s">
        <v>19</v>
      </c>
      <c r="L152" s="285"/>
      <c r="M152" s="286" t="s">
        <v>19</v>
      </c>
      <c r="N152" s="287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433</v>
      </c>
      <c r="AT152" s="227" t="s">
        <v>319</v>
      </c>
      <c r="AU152" s="227" t="s">
        <v>78</v>
      </c>
      <c r="AY152" s="20" t="s">
        <v>205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331</v>
      </c>
      <c r="BM152" s="227" t="s">
        <v>1031</v>
      </c>
    </row>
    <row r="153" s="2" customFormat="1" ht="16.5" customHeight="1">
      <c r="A153" s="41"/>
      <c r="B153" s="42"/>
      <c r="C153" s="278" t="s">
        <v>615</v>
      </c>
      <c r="D153" s="278" t="s">
        <v>319</v>
      </c>
      <c r="E153" s="279" t="s">
        <v>14611</v>
      </c>
      <c r="F153" s="280" t="s">
        <v>14612</v>
      </c>
      <c r="G153" s="281" t="s">
        <v>327</v>
      </c>
      <c r="H153" s="282">
        <v>27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433</v>
      </c>
      <c r="AT153" s="227" t="s">
        <v>319</v>
      </c>
      <c r="AU153" s="227" t="s">
        <v>78</v>
      </c>
      <c r="AY153" s="20" t="s">
        <v>205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331</v>
      </c>
      <c r="BM153" s="227" t="s">
        <v>1047</v>
      </c>
    </row>
    <row r="154" s="2" customFormat="1" ht="16.5" customHeight="1">
      <c r="A154" s="41"/>
      <c r="B154" s="42"/>
      <c r="C154" s="278" t="s">
        <v>621</v>
      </c>
      <c r="D154" s="278" t="s">
        <v>319</v>
      </c>
      <c r="E154" s="279" t="s">
        <v>14380</v>
      </c>
      <c r="F154" s="280" t="s">
        <v>14613</v>
      </c>
      <c r="G154" s="281" t="s">
        <v>327</v>
      </c>
      <c r="H154" s="282">
        <v>4</v>
      </c>
      <c r="I154" s="283"/>
      <c r="J154" s="284">
        <f>ROUND(I154*H154,2)</f>
        <v>0</v>
      </c>
      <c r="K154" s="280" t="s">
        <v>19</v>
      </c>
      <c r="L154" s="285"/>
      <c r="M154" s="286" t="s">
        <v>19</v>
      </c>
      <c r="N154" s="287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433</v>
      </c>
      <c r="AT154" s="227" t="s">
        <v>319</v>
      </c>
      <c r="AU154" s="227" t="s">
        <v>78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331</v>
      </c>
      <c r="BM154" s="227" t="s">
        <v>1058</v>
      </c>
    </row>
    <row r="155" s="2" customFormat="1" ht="16.5" customHeight="1">
      <c r="A155" s="41"/>
      <c r="B155" s="42"/>
      <c r="C155" s="278" t="s">
        <v>627</v>
      </c>
      <c r="D155" s="278" t="s">
        <v>319</v>
      </c>
      <c r="E155" s="279" t="s">
        <v>14614</v>
      </c>
      <c r="F155" s="280" t="s">
        <v>14245</v>
      </c>
      <c r="G155" s="281" t="s">
        <v>327</v>
      </c>
      <c r="H155" s="282">
        <v>25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433</v>
      </c>
      <c r="AT155" s="227" t="s">
        <v>319</v>
      </c>
      <c r="AU155" s="227" t="s">
        <v>78</v>
      </c>
      <c r="AY155" s="20" t="s">
        <v>205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331</v>
      </c>
      <c r="BM155" s="227" t="s">
        <v>1073</v>
      </c>
    </row>
    <row r="156" s="2" customFormat="1" ht="16.5" customHeight="1">
      <c r="A156" s="41"/>
      <c r="B156" s="42"/>
      <c r="C156" s="278" t="s">
        <v>633</v>
      </c>
      <c r="D156" s="278" t="s">
        <v>319</v>
      </c>
      <c r="E156" s="279" t="s">
        <v>14615</v>
      </c>
      <c r="F156" s="280" t="s">
        <v>14247</v>
      </c>
      <c r="G156" s="281" t="s">
        <v>327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433</v>
      </c>
      <c r="AT156" s="227" t="s">
        <v>319</v>
      </c>
      <c r="AU156" s="227" t="s">
        <v>78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331</v>
      </c>
      <c r="BM156" s="227" t="s">
        <v>1083</v>
      </c>
    </row>
    <row r="157" s="2" customFormat="1" ht="16.5" customHeight="1">
      <c r="A157" s="41"/>
      <c r="B157" s="42"/>
      <c r="C157" s="216" t="s">
        <v>638</v>
      </c>
      <c r="D157" s="216" t="s">
        <v>207</v>
      </c>
      <c r="E157" s="217" t="s">
        <v>14616</v>
      </c>
      <c r="F157" s="218" t="s">
        <v>14413</v>
      </c>
      <c r="G157" s="219" t="s">
        <v>8235</v>
      </c>
      <c r="H157" s="220">
        <v>1</v>
      </c>
      <c r="I157" s="221"/>
      <c r="J157" s="222">
        <f>ROUND(I157*H157,2)</f>
        <v>0</v>
      </c>
      <c r="K157" s="218" t="s">
        <v>19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331</v>
      </c>
      <c r="AT157" s="227" t="s">
        <v>207</v>
      </c>
      <c r="AU157" s="227" t="s">
        <v>78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331</v>
      </c>
      <c r="BM157" s="227" t="s">
        <v>1093</v>
      </c>
    </row>
    <row r="158" s="2" customFormat="1" ht="16.5" customHeight="1">
      <c r="A158" s="41"/>
      <c r="B158" s="42"/>
      <c r="C158" s="216" t="s">
        <v>651</v>
      </c>
      <c r="D158" s="216" t="s">
        <v>207</v>
      </c>
      <c r="E158" s="217" t="s">
        <v>14617</v>
      </c>
      <c r="F158" s="218" t="s">
        <v>14415</v>
      </c>
      <c r="G158" s="219" t="s">
        <v>8235</v>
      </c>
      <c r="H158" s="220">
        <v>2</v>
      </c>
      <c r="I158" s="221"/>
      <c r="J158" s="222">
        <f>ROUND(I158*H158,2)</f>
        <v>0</v>
      </c>
      <c r="K158" s="218" t="s">
        <v>19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331</v>
      </c>
      <c r="AT158" s="227" t="s">
        <v>207</v>
      </c>
      <c r="AU158" s="227" t="s">
        <v>78</v>
      </c>
      <c r="AY158" s="20" t="s">
        <v>205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331</v>
      </c>
      <c r="BM158" s="227" t="s">
        <v>1108</v>
      </c>
    </row>
    <row r="159" s="2" customFormat="1" ht="16.5" customHeight="1">
      <c r="A159" s="41"/>
      <c r="B159" s="42"/>
      <c r="C159" s="216" t="s">
        <v>657</v>
      </c>
      <c r="D159" s="216" t="s">
        <v>207</v>
      </c>
      <c r="E159" s="217" t="s">
        <v>14618</v>
      </c>
      <c r="F159" s="218" t="s">
        <v>14419</v>
      </c>
      <c r="G159" s="219" t="s">
        <v>8235</v>
      </c>
      <c r="H159" s="220">
        <v>1</v>
      </c>
      <c r="I159" s="221"/>
      <c r="J159" s="222">
        <f>ROUND(I159*H159,2)</f>
        <v>0</v>
      </c>
      <c r="K159" s="218" t="s">
        <v>19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331</v>
      </c>
      <c r="AT159" s="227" t="s">
        <v>207</v>
      </c>
      <c r="AU159" s="227" t="s">
        <v>78</v>
      </c>
      <c r="AY159" s="20" t="s">
        <v>205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331</v>
      </c>
      <c r="BM159" s="227" t="s">
        <v>1123</v>
      </c>
    </row>
    <row r="160" s="2" customFormat="1" ht="21.75" customHeight="1">
      <c r="A160" s="41"/>
      <c r="B160" s="42"/>
      <c r="C160" s="216" t="s">
        <v>663</v>
      </c>
      <c r="D160" s="216" t="s">
        <v>207</v>
      </c>
      <c r="E160" s="217" t="s">
        <v>14619</v>
      </c>
      <c r="F160" s="218" t="s">
        <v>14423</v>
      </c>
      <c r="G160" s="219" t="s">
        <v>8235</v>
      </c>
      <c r="H160" s="220">
        <v>1</v>
      </c>
      <c r="I160" s="221"/>
      <c r="J160" s="222">
        <f>ROUND(I160*H160,2)</f>
        <v>0</v>
      </c>
      <c r="K160" s="218" t="s">
        <v>19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331</v>
      </c>
      <c r="AT160" s="227" t="s">
        <v>207</v>
      </c>
      <c r="AU160" s="227" t="s">
        <v>78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331</v>
      </c>
      <c r="BM160" s="227" t="s">
        <v>1135</v>
      </c>
    </row>
    <row r="161" s="2" customFormat="1" ht="16.5" customHeight="1">
      <c r="A161" s="41"/>
      <c r="B161" s="42"/>
      <c r="C161" s="216" t="s">
        <v>668</v>
      </c>
      <c r="D161" s="216" t="s">
        <v>207</v>
      </c>
      <c r="E161" s="217" t="s">
        <v>14620</v>
      </c>
      <c r="F161" s="218" t="s">
        <v>14425</v>
      </c>
      <c r="G161" s="219" t="s">
        <v>8235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331</v>
      </c>
      <c r="AT161" s="227" t="s">
        <v>207</v>
      </c>
      <c r="AU161" s="227" t="s">
        <v>78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331</v>
      </c>
      <c r="BM161" s="227" t="s">
        <v>1149</v>
      </c>
    </row>
    <row r="162" s="2" customFormat="1" ht="16.5" customHeight="1">
      <c r="A162" s="41"/>
      <c r="B162" s="42"/>
      <c r="C162" s="216" t="s">
        <v>680</v>
      </c>
      <c r="D162" s="216" t="s">
        <v>207</v>
      </c>
      <c r="E162" s="217" t="s">
        <v>14621</v>
      </c>
      <c r="F162" s="218" t="s">
        <v>14622</v>
      </c>
      <c r="G162" s="219" t="s">
        <v>8235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331</v>
      </c>
      <c r="AT162" s="227" t="s">
        <v>207</v>
      </c>
      <c r="AU162" s="227" t="s">
        <v>78</v>
      </c>
      <c r="AY162" s="20" t="s">
        <v>205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331</v>
      </c>
      <c r="BM162" s="227" t="s">
        <v>1160</v>
      </c>
    </row>
    <row r="163" s="2" customFormat="1" ht="16.5" customHeight="1">
      <c r="A163" s="41"/>
      <c r="B163" s="42"/>
      <c r="C163" s="216" t="s">
        <v>686</v>
      </c>
      <c r="D163" s="216" t="s">
        <v>207</v>
      </c>
      <c r="E163" s="217" t="s">
        <v>14623</v>
      </c>
      <c r="F163" s="218" t="s">
        <v>14624</v>
      </c>
      <c r="G163" s="219" t="s">
        <v>8235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331</v>
      </c>
      <c r="AT163" s="227" t="s">
        <v>207</v>
      </c>
      <c r="AU163" s="227" t="s">
        <v>78</v>
      </c>
      <c r="AY163" s="20" t="s">
        <v>205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331</v>
      </c>
      <c r="BM163" s="227" t="s">
        <v>1173</v>
      </c>
    </row>
    <row r="164" s="2" customFormat="1" ht="16.5" customHeight="1">
      <c r="A164" s="41"/>
      <c r="B164" s="42"/>
      <c r="C164" s="216" t="s">
        <v>692</v>
      </c>
      <c r="D164" s="216" t="s">
        <v>207</v>
      </c>
      <c r="E164" s="217" t="s">
        <v>14388</v>
      </c>
      <c r="F164" s="218" t="s">
        <v>14265</v>
      </c>
      <c r="G164" s="219" t="s">
        <v>14266</v>
      </c>
      <c r="H164" s="220">
        <v>1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331</v>
      </c>
      <c r="AT164" s="227" t="s">
        <v>207</v>
      </c>
      <c r="AU164" s="227" t="s">
        <v>78</v>
      </c>
      <c r="AY164" s="20" t="s">
        <v>205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331</v>
      </c>
      <c r="BM164" s="227" t="s">
        <v>1199</v>
      </c>
    </row>
    <row r="165" s="2" customFormat="1" ht="16.5" customHeight="1">
      <c r="A165" s="41"/>
      <c r="B165" s="42"/>
      <c r="C165" s="216" t="s">
        <v>699</v>
      </c>
      <c r="D165" s="216" t="s">
        <v>207</v>
      </c>
      <c r="E165" s="217" t="s">
        <v>14044</v>
      </c>
      <c r="F165" s="218" t="s">
        <v>14045</v>
      </c>
      <c r="G165" s="219" t="s">
        <v>13766</v>
      </c>
      <c r="H165" s="301"/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331</v>
      </c>
      <c r="AT165" s="227" t="s">
        <v>207</v>
      </c>
      <c r="AU165" s="227" t="s">
        <v>78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331</v>
      </c>
      <c r="BM165" s="227" t="s">
        <v>1219</v>
      </c>
    </row>
    <row r="166" s="12" customFormat="1" ht="25.92" customHeight="1">
      <c r="A166" s="12"/>
      <c r="B166" s="200"/>
      <c r="C166" s="201"/>
      <c r="D166" s="202" t="s">
        <v>70</v>
      </c>
      <c r="E166" s="203" t="s">
        <v>14267</v>
      </c>
      <c r="F166" s="203" t="s">
        <v>14431</v>
      </c>
      <c r="G166" s="201"/>
      <c r="H166" s="201"/>
      <c r="I166" s="204"/>
      <c r="J166" s="205">
        <f>BK166</f>
        <v>0</v>
      </c>
      <c r="K166" s="201"/>
      <c r="L166" s="206"/>
      <c r="M166" s="207"/>
      <c r="N166" s="208"/>
      <c r="O166" s="208"/>
      <c r="P166" s="209">
        <f>SUM(P167:P171)</f>
        <v>0</v>
      </c>
      <c r="Q166" s="208"/>
      <c r="R166" s="209">
        <f>SUM(R167:R171)</f>
        <v>0</v>
      </c>
      <c r="S166" s="208"/>
      <c r="T166" s="210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1" t="s">
        <v>78</v>
      </c>
      <c r="AT166" s="212" t="s">
        <v>70</v>
      </c>
      <c r="AU166" s="212" t="s">
        <v>71</v>
      </c>
      <c r="AY166" s="211" t="s">
        <v>205</v>
      </c>
      <c r="BK166" s="213">
        <f>SUM(BK167:BK171)</f>
        <v>0</v>
      </c>
    </row>
    <row r="167" s="2" customFormat="1" ht="16.5" customHeight="1">
      <c r="A167" s="41"/>
      <c r="B167" s="42"/>
      <c r="C167" s="216" t="s">
        <v>713</v>
      </c>
      <c r="D167" s="216" t="s">
        <v>207</v>
      </c>
      <c r="E167" s="217" t="s">
        <v>14389</v>
      </c>
      <c r="F167" s="218" t="s">
        <v>14433</v>
      </c>
      <c r="G167" s="219" t="s">
        <v>14434</v>
      </c>
      <c r="H167" s="220">
        <v>45</v>
      </c>
      <c r="I167" s="221"/>
      <c r="J167" s="222">
        <f>ROUND(I167*H167,2)</f>
        <v>0</v>
      </c>
      <c r="K167" s="218" t="s">
        <v>19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331</v>
      </c>
      <c r="AT167" s="227" t="s">
        <v>207</v>
      </c>
      <c r="AU167" s="227" t="s">
        <v>78</v>
      </c>
      <c r="AY167" s="20" t="s">
        <v>205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78</v>
      </c>
      <c r="BK167" s="228">
        <f>ROUND(I167*H167,2)</f>
        <v>0</v>
      </c>
      <c r="BL167" s="20" t="s">
        <v>331</v>
      </c>
      <c r="BM167" s="227" t="s">
        <v>1230</v>
      </c>
    </row>
    <row r="168" s="2" customFormat="1" ht="16.5" customHeight="1">
      <c r="A168" s="41"/>
      <c r="B168" s="42"/>
      <c r="C168" s="216" t="s">
        <v>734</v>
      </c>
      <c r="D168" s="216" t="s">
        <v>207</v>
      </c>
      <c r="E168" s="217" t="s">
        <v>14391</v>
      </c>
      <c r="F168" s="218" t="s">
        <v>14436</v>
      </c>
      <c r="G168" s="219" t="s">
        <v>14266</v>
      </c>
      <c r="H168" s="220">
        <v>1</v>
      </c>
      <c r="I168" s="221"/>
      <c r="J168" s="222">
        <f>ROUND(I168*H168,2)</f>
        <v>0</v>
      </c>
      <c r="K168" s="218" t="s">
        <v>19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331</v>
      </c>
      <c r="AT168" s="227" t="s">
        <v>207</v>
      </c>
      <c r="AU168" s="227" t="s">
        <v>78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331</v>
      </c>
      <c r="BM168" s="227" t="s">
        <v>1296</v>
      </c>
    </row>
    <row r="169" s="2" customFormat="1" ht="16.5" customHeight="1">
      <c r="A169" s="41"/>
      <c r="B169" s="42"/>
      <c r="C169" s="216" t="s">
        <v>743</v>
      </c>
      <c r="D169" s="216" t="s">
        <v>207</v>
      </c>
      <c r="E169" s="217" t="s">
        <v>14392</v>
      </c>
      <c r="F169" s="218" t="s">
        <v>14437</v>
      </c>
      <c r="G169" s="219" t="s">
        <v>14266</v>
      </c>
      <c r="H169" s="220">
        <v>1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331</v>
      </c>
      <c r="AT169" s="227" t="s">
        <v>207</v>
      </c>
      <c r="AU169" s="227" t="s">
        <v>78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331</v>
      </c>
      <c r="BM169" s="227" t="s">
        <v>1315</v>
      </c>
    </row>
    <row r="170" s="2" customFormat="1" ht="16.5" customHeight="1">
      <c r="A170" s="41"/>
      <c r="B170" s="42"/>
      <c r="C170" s="216" t="s">
        <v>749</v>
      </c>
      <c r="D170" s="216" t="s">
        <v>207</v>
      </c>
      <c r="E170" s="217" t="s">
        <v>14393</v>
      </c>
      <c r="F170" s="218" t="s">
        <v>14625</v>
      </c>
      <c r="G170" s="219" t="s">
        <v>14266</v>
      </c>
      <c r="H170" s="220">
        <v>1</v>
      </c>
      <c r="I170" s="221"/>
      <c r="J170" s="222">
        <f>ROUND(I170*H170,2)</f>
        <v>0</v>
      </c>
      <c r="K170" s="218" t="s">
        <v>19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331</v>
      </c>
      <c r="AT170" s="227" t="s">
        <v>207</v>
      </c>
      <c r="AU170" s="227" t="s">
        <v>78</v>
      </c>
      <c r="AY170" s="20" t="s">
        <v>205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331</v>
      </c>
      <c r="BM170" s="227" t="s">
        <v>1355</v>
      </c>
    </row>
    <row r="171" s="2" customFormat="1" ht="16.5" customHeight="1">
      <c r="A171" s="41"/>
      <c r="B171" s="42"/>
      <c r="C171" s="216" t="s">
        <v>757</v>
      </c>
      <c r="D171" s="216" t="s">
        <v>207</v>
      </c>
      <c r="E171" s="217" t="s">
        <v>14394</v>
      </c>
      <c r="F171" s="218" t="s">
        <v>14438</v>
      </c>
      <c r="G171" s="219" t="s">
        <v>14266</v>
      </c>
      <c r="H171" s="220">
        <v>1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331</v>
      </c>
      <c r="AT171" s="227" t="s">
        <v>207</v>
      </c>
      <c r="AU171" s="227" t="s">
        <v>78</v>
      </c>
      <c r="AY171" s="20" t="s">
        <v>205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331</v>
      </c>
      <c r="BM171" s="227" t="s">
        <v>1376</v>
      </c>
    </row>
    <row r="172" s="12" customFormat="1" ht="25.92" customHeight="1">
      <c r="A172" s="12"/>
      <c r="B172" s="200"/>
      <c r="C172" s="201"/>
      <c r="D172" s="202" t="s">
        <v>70</v>
      </c>
      <c r="E172" s="203" t="s">
        <v>14146</v>
      </c>
      <c r="F172" s="203" t="s">
        <v>13725</v>
      </c>
      <c r="G172" s="201"/>
      <c r="H172" s="201"/>
      <c r="I172" s="204"/>
      <c r="J172" s="205">
        <f>BK172</f>
        <v>0</v>
      </c>
      <c r="K172" s="201"/>
      <c r="L172" s="206"/>
      <c r="M172" s="207"/>
      <c r="N172" s="208"/>
      <c r="O172" s="208"/>
      <c r="P172" s="209">
        <f>SUM(P173:P182)</f>
        <v>0</v>
      </c>
      <c r="Q172" s="208"/>
      <c r="R172" s="209">
        <f>SUM(R173:R182)</f>
        <v>0</v>
      </c>
      <c r="S172" s="208"/>
      <c r="T172" s="210">
        <f>SUM(T173:T182)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71</v>
      </c>
      <c r="AY172" s="211" t="s">
        <v>205</v>
      </c>
      <c r="BK172" s="213">
        <f>SUM(BK173:BK182)</f>
        <v>0</v>
      </c>
    </row>
    <row r="173" s="2" customFormat="1" ht="16.5" customHeight="1">
      <c r="A173" s="41"/>
      <c r="B173" s="42"/>
      <c r="C173" s="216" t="s">
        <v>763</v>
      </c>
      <c r="D173" s="216" t="s">
        <v>207</v>
      </c>
      <c r="E173" s="217" t="s">
        <v>14395</v>
      </c>
      <c r="F173" s="218" t="s">
        <v>14271</v>
      </c>
      <c r="G173" s="219" t="s">
        <v>14266</v>
      </c>
      <c r="H173" s="220">
        <v>1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6747</v>
      </c>
      <c r="AT173" s="227" t="s">
        <v>207</v>
      </c>
      <c r="AU173" s="227" t="s">
        <v>78</v>
      </c>
      <c r="AY173" s="20" t="s">
        <v>205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6747</v>
      </c>
      <c r="BM173" s="227" t="s">
        <v>1428</v>
      </c>
    </row>
    <row r="174" s="2" customFormat="1" ht="24.15" customHeight="1">
      <c r="A174" s="41"/>
      <c r="B174" s="42"/>
      <c r="C174" s="216" t="s">
        <v>774</v>
      </c>
      <c r="D174" s="216" t="s">
        <v>207</v>
      </c>
      <c r="E174" s="217" t="s">
        <v>14169</v>
      </c>
      <c r="F174" s="218" t="s">
        <v>14170</v>
      </c>
      <c r="G174" s="219" t="s">
        <v>13990</v>
      </c>
      <c r="H174" s="220">
        <v>1</v>
      </c>
      <c r="I174" s="221"/>
      <c r="J174" s="222">
        <f>ROUND(I174*H174,2)</f>
        <v>0</v>
      </c>
      <c r="K174" s="218" t="s">
        <v>19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6747</v>
      </c>
      <c r="AT174" s="227" t="s">
        <v>207</v>
      </c>
      <c r="AU174" s="227" t="s">
        <v>78</v>
      </c>
      <c r="AY174" s="20" t="s">
        <v>205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6747</v>
      </c>
      <c r="BM174" s="227" t="s">
        <v>1441</v>
      </c>
    </row>
    <row r="175" s="2" customFormat="1" ht="24.15" customHeight="1">
      <c r="A175" s="41"/>
      <c r="B175" s="42"/>
      <c r="C175" s="216" t="s">
        <v>784</v>
      </c>
      <c r="D175" s="216" t="s">
        <v>207</v>
      </c>
      <c r="E175" s="217" t="s">
        <v>14181</v>
      </c>
      <c r="F175" s="218" t="s">
        <v>14182</v>
      </c>
      <c r="G175" s="219" t="s">
        <v>13990</v>
      </c>
      <c r="H175" s="220">
        <v>1</v>
      </c>
      <c r="I175" s="221"/>
      <c r="J175" s="222">
        <f>ROUND(I175*H175,2)</f>
        <v>0</v>
      </c>
      <c r="K175" s="218" t="s">
        <v>19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6747</v>
      </c>
      <c r="AT175" s="227" t="s">
        <v>207</v>
      </c>
      <c r="AU175" s="227" t="s">
        <v>78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6747</v>
      </c>
      <c r="BM175" s="227" t="s">
        <v>1458</v>
      </c>
    </row>
    <row r="176" s="2" customFormat="1">
      <c r="A176" s="41"/>
      <c r="B176" s="42"/>
      <c r="C176" s="43"/>
      <c r="D176" s="236" t="s">
        <v>1145</v>
      </c>
      <c r="E176" s="43"/>
      <c r="F176" s="288" t="s">
        <v>14183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1145</v>
      </c>
      <c r="AU176" s="20" t="s">
        <v>78</v>
      </c>
    </row>
    <row r="177" s="2" customFormat="1" ht="24.15" customHeight="1">
      <c r="A177" s="41"/>
      <c r="B177" s="42"/>
      <c r="C177" s="216" t="s">
        <v>790</v>
      </c>
      <c r="D177" s="216" t="s">
        <v>207</v>
      </c>
      <c r="E177" s="217" t="s">
        <v>14171</v>
      </c>
      <c r="F177" s="218" t="s">
        <v>13680</v>
      </c>
      <c r="G177" s="219" t="s">
        <v>13990</v>
      </c>
      <c r="H177" s="220">
        <v>1</v>
      </c>
      <c r="I177" s="221"/>
      <c r="J177" s="222">
        <f>ROUND(I177*H177,2)</f>
        <v>0</v>
      </c>
      <c r="K177" s="218" t="s">
        <v>19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6747</v>
      </c>
      <c r="AT177" s="227" t="s">
        <v>207</v>
      </c>
      <c r="AU177" s="227" t="s">
        <v>78</v>
      </c>
      <c r="AY177" s="20" t="s">
        <v>205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6747</v>
      </c>
      <c r="BM177" s="227" t="s">
        <v>1488</v>
      </c>
    </row>
    <row r="178" s="2" customFormat="1">
      <c r="A178" s="41"/>
      <c r="B178" s="42"/>
      <c r="C178" s="43"/>
      <c r="D178" s="236" t="s">
        <v>1145</v>
      </c>
      <c r="E178" s="43"/>
      <c r="F178" s="288" t="s">
        <v>14172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1145</v>
      </c>
      <c r="AU178" s="20" t="s">
        <v>78</v>
      </c>
    </row>
    <row r="179" s="2" customFormat="1" ht="24.15" customHeight="1">
      <c r="A179" s="41"/>
      <c r="B179" s="42"/>
      <c r="C179" s="216" t="s">
        <v>806</v>
      </c>
      <c r="D179" s="216" t="s">
        <v>207</v>
      </c>
      <c r="E179" s="217" t="s">
        <v>14175</v>
      </c>
      <c r="F179" s="218" t="s">
        <v>14176</v>
      </c>
      <c r="G179" s="219" t="s">
        <v>13990</v>
      </c>
      <c r="H179" s="220">
        <v>1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6747</v>
      </c>
      <c r="AT179" s="227" t="s">
        <v>207</v>
      </c>
      <c r="AU179" s="227" t="s">
        <v>78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6747</v>
      </c>
      <c r="BM179" s="227" t="s">
        <v>1506</v>
      </c>
    </row>
    <row r="180" s="2" customFormat="1">
      <c r="A180" s="41"/>
      <c r="B180" s="42"/>
      <c r="C180" s="43"/>
      <c r="D180" s="236" t="s">
        <v>1145</v>
      </c>
      <c r="E180" s="43"/>
      <c r="F180" s="288" t="s">
        <v>14177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1145</v>
      </c>
      <c r="AU180" s="20" t="s">
        <v>78</v>
      </c>
    </row>
    <row r="181" s="2" customFormat="1" ht="24.15" customHeight="1">
      <c r="A181" s="41"/>
      <c r="B181" s="42"/>
      <c r="C181" s="216" t="s">
        <v>820</v>
      </c>
      <c r="D181" s="216" t="s">
        <v>207</v>
      </c>
      <c r="E181" s="217" t="s">
        <v>14178</v>
      </c>
      <c r="F181" s="218" t="s">
        <v>14179</v>
      </c>
      <c r="G181" s="219" t="s">
        <v>13990</v>
      </c>
      <c r="H181" s="220">
        <v>1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6747</v>
      </c>
      <c r="AT181" s="227" t="s">
        <v>207</v>
      </c>
      <c r="AU181" s="227" t="s">
        <v>78</v>
      </c>
      <c r="AY181" s="20" t="s">
        <v>205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6747</v>
      </c>
      <c r="BM181" s="227" t="s">
        <v>1575</v>
      </c>
    </row>
    <row r="182" s="2" customFormat="1">
      <c r="A182" s="41"/>
      <c r="B182" s="42"/>
      <c r="C182" s="43"/>
      <c r="D182" s="236" t="s">
        <v>1145</v>
      </c>
      <c r="E182" s="43"/>
      <c r="F182" s="288" t="s">
        <v>14180</v>
      </c>
      <c r="G182" s="43"/>
      <c r="H182" s="43"/>
      <c r="I182" s="231"/>
      <c r="J182" s="43"/>
      <c r="K182" s="43"/>
      <c r="L182" s="47"/>
      <c r="M182" s="289"/>
      <c r="N182" s="290"/>
      <c r="O182" s="291"/>
      <c r="P182" s="291"/>
      <c r="Q182" s="291"/>
      <c r="R182" s="291"/>
      <c r="S182" s="291"/>
      <c r="T182" s="292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1145</v>
      </c>
      <c r="AU182" s="20" t="s">
        <v>78</v>
      </c>
    </row>
    <row r="183" s="2" customFormat="1" ht="6.96" customHeight="1">
      <c r="A183" s="41"/>
      <c r="B183" s="62"/>
      <c r="C183" s="63"/>
      <c r="D183" s="63"/>
      <c r="E183" s="63"/>
      <c r="F183" s="63"/>
      <c r="G183" s="63"/>
      <c r="H183" s="63"/>
      <c r="I183" s="63"/>
      <c r="J183" s="63"/>
      <c r="K183" s="63"/>
      <c r="L183" s="47"/>
      <c r="M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</row>
  </sheetData>
  <sheetProtection sheet="1" autoFilter="0" formatColumns="0" formatRows="0" objects="1" scenarios="1" spinCount="100000" saltValue="zDEHZKhKMI6/cBkitaEjmxSBCjQe0z4JfwmRDcD1k0TEw+VLszsgtuRT6jfE1uTv/JYG/Kl1eQp+o+YXixmZfw==" hashValue="eYhQf73dJ9dKJSznhOrzda3gO5L12yq+TA6ejcXapdaeg5+PfYUWYGAyY8M7UZBjoUTI87PlJijmPUnIcYIfjw==" algorithmName="SHA-512" password="CC35"/>
  <autoFilter ref="C90:K18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149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151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ROUND((SUM(BE119:BE4658)),  2)</f>
        <v>0</v>
      </c>
      <c r="G35" s="41"/>
      <c r="H35" s="41"/>
      <c r="I35" s="161">
        <v>0.20999999999999999</v>
      </c>
      <c r="J35" s="160">
        <f>ROUND(((SUM(BE119:BE4658))*I35),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ROUND((SUM(BF119:BF4658)),  2)</f>
        <v>0</v>
      </c>
      <c r="G36" s="41"/>
      <c r="H36" s="41"/>
      <c r="I36" s="161">
        <v>0.12</v>
      </c>
      <c r="J36" s="160">
        <f>ROUND(((SUM(BF119:BF4658))*I36),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ROUND((SUM(BG119:BG4658)),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ROUND((SUM(BH119:BH4658)),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ROUND((SUM(BI119:BI4658)),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01.1B - stavební práce - revize 2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156</v>
      </c>
      <c r="E64" s="181"/>
      <c r="F64" s="181"/>
      <c r="G64" s="181"/>
      <c r="H64" s="181"/>
      <c r="I64" s="181"/>
      <c r="J64" s="182">
        <f>J120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157</v>
      </c>
      <c r="E65" s="186"/>
      <c r="F65" s="186"/>
      <c r="G65" s="186"/>
      <c r="H65" s="186"/>
      <c r="I65" s="186"/>
      <c r="J65" s="187">
        <f>J121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158</v>
      </c>
      <c r="E66" s="186"/>
      <c r="F66" s="186"/>
      <c r="G66" s="186"/>
      <c r="H66" s="186"/>
      <c r="I66" s="186"/>
      <c r="J66" s="187">
        <f>J188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159</v>
      </c>
      <c r="E67" s="186"/>
      <c r="F67" s="186"/>
      <c r="G67" s="186"/>
      <c r="H67" s="186"/>
      <c r="I67" s="186"/>
      <c r="J67" s="187">
        <f>J255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160</v>
      </c>
      <c r="E68" s="186"/>
      <c r="F68" s="186"/>
      <c r="G68" s="186"/>
      <c r="H68" s="186"/>
      <c r="I68" s="186"/>
      <c r="J68" s="187">
        <f>J612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161</v>
      </c>
      <c r="E69" s="186"/>
      <c r="F69" s="186"/>
      <c r="G69" s="186"/>
      <c r="H69" s="186"/>
      <c r="I69" s="186"/>
      <c r="J69" s="187">
        <f>J746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162</v>
      </c>
      <c r="E70" s="186"/>
      <c r="F70" s="186"/>
      <c r="G70" s="186"/>
      <c r="H70" s="186"/>
      <c r="I70" s="186"/>
      <c r="J70" s="187">
        <f>J761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163</v>
      </c>
      <c r="E71" s="186"/>
      <c r="F71" s="186"/>
      <c r="G71" s="186"/>
      <c r="H71" s="186"/>
      <c r="I71" s="186"/>
      <c r="J71" s="187">
        <f>J1559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164</v>
      </c>
      <c r="E72" s="186"/>
      <c r="F72" s="186"/>
      <c r="G72" s="186"/>
      <c r="H72" s="186"/>
      <c r="I72" s="186"/>
      <c r="J72" s="187">
        <f>J1669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165</v>
      </c>
      <c r="E73" s="186"/>
      <c r="F73" s="186"/>
      <c r="G73" s="186"/>
      <c r="H73" s="186"/>
      <c r="I73" s="186"/>
      <c r="J73" s="187">
        <f>J1728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166</v>
      </c>
      <c r="E74" s="186"/>
      <c r="F74" s="186"/>
      <c r="G74" s="186"/>
      <c r="H74" s="186"/>
      <c r="I74" s="186"/>
      <c r="J74" s="187">
        <f>J2064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167</v>
      </c>
      <c r="E75" s="186"/>
      <c r="F75" s="186"/>
      <c r="G75" s="186"/>
      <c r="H75" s="186"/>
      <c r="I75" s="186"/>
      <c r="J75" s="187">
        <f>J2368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168</v>
      </c>
      <c r="E76" s="186"/>
      <c r="F76" s="186"/>
      <c r="G76" s="186"/>
      <c r="H76" s="186"/>
      <c r="I76" s="186"/>
      <c r="J76" s="187">
        <f>J2385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169</v>
      </c>
      <c r="E77" s="186"/>
      <c r="F77" s="186"/>
      <c r="G77" s="186"/>
      <c r="H77" s="186"/>
      <c r="I77" s="186"/>
      <c r="J77" s="187">
        <f>J2439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170</v>
      </c>
      <c r="E78" s="181"/>
      <c r="F78" s="181"/>
      <c r="G78" s="181"/>
      <c r="H78" s="181"/>
      <c r="I78" s="181"/>
      <c r="J78" s="182">
        <f>J2449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171</v>
      </c>
      <c r="E79" s="186"/>
      <c r="F79" s="186"/>
      <c r="G79" s="186"/>
      <c r="H79" s="186"/>
      <c r="I79" s="186"/>
      <c r="J79" s="187">
        <f>J2450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172</v>
      </c>
      <c r="E80" s="186"/>
      <c r="F80" s="186"/>
      <c r="G80" s="186"/>
      <c r="H80" s="186"/>
      <c r="I80" s="186"/>
      <c r="J80" s="187">
        <f>J2547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173</v>
      </c>
      <c r="E81" s="186"/>
      <c r="F81" s="186"/>
      <c r="G81" s="186"/>
      <c r="H81" s="186"/>
      <c r="I81" s="186"/>
      <c r="J81" s="187">
        <f>J2622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174</v>
      </c>
      <c r="E82" s="186"/>
      <c r="F82" s="186"/>
      <c r="G82" s="186"/>
      <c r="H82" s="186"/>
      <c r="I82" s="186"/>
      <c r="J82" s="187">
        <f>J2627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175</v>
      </c>
      <c r="E83" s="186"/>
      <c r="F83" s="186"/>
      <c r="G83" s="186"/>
      <c r="H83" s="186"/>
      <c r="I83" s="186"/>
      <c r="J83" s="187">
        <f>J2633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176</v>
      </c>
      <c r="E84" s="186"/>
      <c r="F84" s="186"/>
      <c r="G84" s="186"/>
      <c r="H84" s="186"/>
      <c r="I84" s="186"/>
      <c r="J84" s="187">
        <f>J2645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177</v>
      </c>
      <c r="E85" s="186"/>
      <c r="F85" s="186"/>
      <c r="G85" s="186"/>
      <c r="H85" s="186"/>
      <c r="I85" s="186"/>
      <c r="J85" s="187">
        <f>J2813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178</v>
      </c>
      <c r="E86" s="186"/>
      <c r="F86" s="186"/>
      <c r="G86" s="186"/>
      <c r="H86" s="186"/>
      <c r="I86" s="186"/>
      <c r="J86" s="187">
        <f>J2855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179</v>
      </c>
      <c r="E87" s="186"/>
      <c r="F87" s="186"/>
      <c r="G87" s="186"/>
      <c r="H87" s="186"/>
      <c r="I87" s="186"/>
      <c r="J87" s="187">
        <f>J2856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180</v>
      </c>
      <c r="E88" s="186"/>
      <c r="F88" s="186"/>
      <c r="G88" s="186"/>
      <c r="H88" s="186"/>
      <c r="I88" s="186"/>
      <c r="J88" s="187">
        <f>J3439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181</v>
      </c>
      <c r="E89" s="186"/>
      <c r="F89" s="186"/>
      <c r="G89" s="186"/>
      <c r="H89" s="186"/>
      <c r="I89" s="186"/>
      <c r="J89" s="187">
        <f>J3651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182</v>
      </c>
      <c r="E90" s="186"/>
      <c r="F90" s="186"/>
      <c r="G90" s="186"/>
      <c r="H90" s="186"/>
      <c r="I90" s="186"/>
      <c r="J90" s="187">
        <f>J3872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183</v>
      </c>
      <c r="E91" s="186"/>
      <c r="F91" s="186"/>
      <c r="G91" s="186"/>
      <c r="H91" s="186"/>
      <c r="I91" s="186"/>
      <c r="J91" s="187">
        <f>J3887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184</v>
      </c>
      <c r="E92" s="186"/>
      <c r="F92" s="186"/>
      <c r="G92" s="186"/>
      <c r="H92" s="186"/>
      <c r="I92" s="186"/>
      <c r="J92" s="187">
        <f>J3902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185</v>
      </c>
      <c r="E93" s="186"/>
      <c r="F93" s="186"/>
      <c r="G93" s="186"/>
      <c r="H93" s="186"/>
      <c r="I93" s="186"/>
      <c r="J93" s="187">
        <f>J4178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186</v>
      </c>
      <c r="E94" s="186"/>
      <c r="F94" s="186"/>
      <c r="G94" s="186"/>
      <c r="H94" s="186"/>
      <c r="I94" s="186"/>
      <c r="J94" s="187">
        <f>J4271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187</v>
      </c>
      <c r="E95" s="186"/>
      <c r="F95" s="186"/>
      <c r="G95" s="186"/>
      <c r="H95" s="186"/>
      <c r="I95" s="186"/>
      <c r="J95" s="187">
        <f>J4364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188</v>
      </c>
      <c r="E96" s="186"/>
      <c r="F96" s="186"/>
      <c r="G96" s="186"/>
      <c r="H96" s="186"/>
      <c r="I96" s="186"/>
      <c r="J96" s="187">
        <f>J4486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189</v>
      </c>
      <c r="E97" s="186"/>
      <c r="F97" s="186"/>
      <c r="G97" s="186"/>
      <c r="H97" s="186"/>
      <c r="I97" s="186"/>
      <c r="J97" s="187">
        <f>J4654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2" customFormat="1" ht="21.84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3" s="2" customFormat="1" ht="6.96" customHeight="1">
      <c r="A103" s="41"/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24.96" customHeight="1">
      <c r="A104" s="41"/>
      <c r="B104" s="42"/>
      <c r="C104" s="26" t="s">
        <v>190</v>
      </c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16</v>
      </c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6.5" customHeight="1">
      <c r="A107" s="41"/>
      <c r="B107" s="42"/>
      <c r="C107" s="43"/>
      <c r="D107" s="43"/>
      <c r="E107" s="173" t="str">
        <f>E7</f>
        <v>Dominikán - stěhování ZUŠ</v>
      </c>
      <c r="F107" s="35"/>
      <c r="G107" s="35"/>
      <c r="H107" s="35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1" customFormat="1" ht="12" customHeight="1">
      <c r="B108" s="24"/>
      <c r="C108" s="35" t="s">
        <v>148</v>
      </c>
      <c r="D108" s="25"/>
      <c r="E108" s="25"/>
      <c r="F108" s="25"/>
      <c r="G108" s="25"/>
      <c r="H108" s="25"/>
      <c r="I108" s="25"/>
      <c r="J108" s="25"/>
      <c r="K108" s="25"/>
      <c r="L108" s="23"/>
    </row>
    <row r="109" s="2" customFormat="1" ht="16.5" customHeight="1">
      <c r="A109" s="41"/>
      <c r="B109" s="42"/>
      <c r="C109" s="43"/>
      <c r="D109" s="43"/>
      <c r="E109" s="173" t="s">
        <v>149</v>
      </c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2" customHeight="1">
      <c r="A110" s="41"/>
      <c r="B110" s="42"/>
      <c r="C110" s="35" t="s">
        <v>150</v>
      </c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6.5" customHeight="1">
      <c r="A111" s="41"/>
      <c r="B111" s="42"/>
      <c r="C111" s="43"/>
      <c r="D111" s="43"/>
      <c r="E111" s="72" t="str">
        <f>E11</f>
        <v>01.1B - stavební práce - revize 2</v>
      </c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6.96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21</v>
      </c>
      <c r="D113" s="43"/>
      <c r="E113" s="43"/>
      <c r="F113" s="30" t="str">
        <f>F14</f>
        <v>Cheb</v>
      </c>
      <c r="G113" s="43"/>
      <c r="H113" s="43"/>
      <c r="I113" s="35" t="s">
        <v>23</v>
      </c>
      <c r="J113" s="75" t="str">
        <f>IF(J14="","",J14)</f>
        <v>24. 10. 2025</v>
      </c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6.96" customHeight="1">
      <c r="A114" s="41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5.15" customHeight="1">
      <c r="A115" s="41"/>
      <c r="B115" s="42"/>
      <c r="C115" s="35" t="s">
        <v>25</v>
      </c>
      <c r="D115" s="43"/>
      <c r="E115" s="43"/>
      <c r="F115" s="30" t="str">
        <f>E17</f>
        <v>město Cheb</v>
      </c>
      <c r="G115" s="43"/>
      <c r="H115" s="43"/>
      <c r="I115" s="35" t="s">
        <v>31</v>
      </c>
      <c r="J115" s="39" t="str">
        <f>E23</f>
        <v>Atelier Stöeckl</v>
      </c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5.15" customHeight="1">
      <c r="A116" s="41"/>
      <c r="B116" s="42"/>
      <c r="C116" s="35" t="s">
        <v>29</v>
      </c>
      <c r="D116" s="43"/>
      <c r="E116" s="43"/>
      <c r="F116" s="30" t="str">
        <f>IF(E20="","",E20)</f>
        <v>Vyplň údaj</v>
      </c>
      <c r="G116" s="43"/>
      <c r="H116" s="43"/>
      <c r="I116" s="35" t="s">
        <v>33</v>
      </c>
      <c r="J116" s="39" t="str">
        <f>E26</f>
        <v xml:space="preserve"> </v>
      </c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0.32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11" customFormat="1" ht="29.28" customHeight="1">
      <c r="A118" s="189"/>
      <c r="B118" s="190"/>
      <c r="C118" s="191" t="s">
        <v>191</v>
      </c>
      <c r="D118" s="192" t="s">
        <v>56</v>
      </c>
      <c r="E118" s="192" t="s">
        <v>52</v>
      </c>
      <c r="F118" s="192" t="s">
        <v>53</v>
      </c>
      <c r="G118" s="192" t="s">
        <v>192</v>
      </c>
      <c r="H118" s="192" t="s">
        <v>193</v>
      </c>
      <c r="I118" s="192" t="s">
        <v>194</v>
      </c>
      <c r="J118" s="192" t="s">
        <v>154</v>
      </c>
      <c r="K118" s="193" t="s">
        <v>195</v>
      </c>
      <c r="L118" s="194"/>
      <c r="M118" s="95" t="s">
        <v>19</v>
      </c>
      <c r="N118" s="96" t="s">
        <v>41</v>
      </c>
      <c r="O118" s="96" t="s">
        <v>196</v>
      </c>
      <c r="P118" s="96" t="s">
        <v>197</v>
      </c>
      <c r="Q118" s="96" t="s">
        <v>198</v>
      </c>
      <c r="R118" s="96" t="s">
        <v>199</v>
      </c>
      <c r="S118" s="96" t="s">
        <v>200</v>
      </c>
      <c r="T118" s="97" t="s">
        <v>201</v>
      </c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</row>
    <row r="119" s="2" customFormat="1" ht="22.8" customHeight="1">
      <c r="A119" s="41"/>
      <c r="B119" s="42"/>
      <c r="C119" s="102" t="s">
        <v>202</v>
      </c>
      <c r="D119" s="43"/>
      <c r="E119" s="43"/>
      <c r="F119" s="43"/>
      <c r="G119" s="43"/>
      <c r="H119" s="43"/>
      <c r="I119" s="43"/>
      <c r="J119" s="195">
        <f>BK119</f>
        <v>0</v>
      </c>
      <c r="K119" s="43"/>
      <c r="L119" s="47"/>
      <c r="M119" s="98"/>
      <c r="N119" s="196"/>
      <c r="O119" s="99"/>
      <c r="P119" s="197">
        <f>P120+P2449</f>
        <v>0</v>
      </c>
      <c r="Q119" s="99"/>
      <c r="R119" s="197">
        <f>R120+R2449</f>
        <v>1386.9736459643782</v>
      </c>
      <c r="S119" s="99"/>
      <c r="T119" s="198">
        <f>T120+T2449</f>
        <v>1372.6576544999998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70</v>
      </c>
      <c r="AU119" s="20" t="s">
        <v>155</v>
      </c>
      <c r="BK119" s="199">
        <f>BK120+BK2449</f>
        <v>0</v>
      </c>
    </row>
    <row r="120" s="12" customFormat="1" ht="25.92" customHeight="1">
      <c r="A120" s="12"/>
      <c r="B120" s="200"/>
      <c r="C120" s="201"/>
      <c r="D120" s="202" t="s">
        <v>70</v>
      </c>
      <c r="E120" s="203" t="s">
        <v>203</v>
      </c>
      <c r="F120" s="203" t="s">
        <v>204</v>
      </c>
      <c r="G120" s="201"/>
      <c r="H120" s="201"/>
      <c r="I120" s="204"/>
      <c r="J120" s="205">
        <f>BK120</f>
        <v>0</v>
      </c>
      <c r="K120" s="201"/>
      <c r="L120" s="206"/>
      <c r="M120" s="207"/>
      <c r="N120" s="208"/>
      <c r="O120" s="208"/>
      <c r="P120" s="209">
        <f>P121+P188+P255+P612+P746+P761+P1559+P1669+P1728+P2064+P2368+P2385+P2439</f>
        <v>0</v>
      </c>
      <c r="Q120" s="208"/>
      <c r="R120" s="209">
        <f>R121+R188+R255+R612+R746+R761+R1559+R1669+R1728+R2064+R2368+R2385+R2439</f>
        <v>1144.3081485733021</v>
      </c>
      <c r="S120" s="208"/>
      <c r="T120" s="210">
        <f>T121+T188+T255+T612+T746+T761+T1559+T1669+T1728+T2064+T2368+T2385+T2439</f>
        <v>1200.8428537599998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1" t="s">
        <v>78</v>
      </c>
      <c r="AT120" s="212" t="s">
        <v>70</v>
      </c>
      <c r="AU120" s="212" t="s">
        <v>71</v>
      </c>
      <c r="AY120" s="211" t="s">
        <v>205</v>
      </c>
      <c r="BK120" s="213">
        <f>BK121+BK188+BK255+BK612+BK746+BK761+BK1559+BK1669+BK1728+BK2064+BK2368+BK2385+BK2439</f>
        <v>0</v>
      </c>
    </row>
    <row r="121" s="12" customFormat="1" ht="22.8" customHeight="1">
      <c r="A121" s="12"/>
      <c r="B121" s="200"/>
      <c r="C121" s="201"/>
      <c r="D121" s="202" t="s">
        <v>70</v>
      </c>
      <c r="E121" s="214" t="s">
        <v>78</v>
      </c>
      <c r="F121" s="214" t="s">
        <v>206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SUM(P122:P187)</f>
        <v>0</v>
      </c>
      <c r="Q121" s="208"/>
      <c r="R121" s="209">
        <f>SUM(R122:R187)</f>
        <v>0</v>
      </c>
      <c r="S121" s="208"/>
      <c r="T121" s="210">
        <f>SUM(T122:T187)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78</v>
      </c>
      <c r="AT121" s="212" t="s">
        <v>70</v>
      </c>
      <c r="AU121" s="212" t="s">
        <v>78</v>
      </c>
      <c r="AY121" s="211" t="s">
        <v>205</v>
      </c>
      <c r="BK121" s="213">
        <f>SUM(BK122:BK187)</f>
        <v>0</v>
      </c>
    </row>
    <row r="122" s="2" customFormat="1" ht="49.05" customHeight="1">
      <c r="A122" s="41"/>
      <c r="B122" s="42"/>
      <c r="C122" s="216" t="s">
        <v>78</v>
      </c>
      <c r="D122" s="216" t="s">
        <v>207</v>
      </c>
      <c r="E122" s="217" t="s">
        <v>208</v>
      </c>
      <c r="F122" s="218" t="s">
        <v>209</v>
      </c>
      <c r="G122" s="219" t="s">
        <v>210</v>
      </c>
      <c r="H122" s="220">
        <v>171.60400000000001</v>
      </c>
      <c r="I122" s="221"/>
      <c r="J122" s="222">
        <f>ROUND(I122*H122,2)</f>
        <v>0</v>
      </c>
      <c r="K122" s="218" t="s">
        <v>211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212</v>
      </c>
      <c r="AT122" s="227" t="s">
        <v>207</v>
      </c>
      <c r="AU122" s="227" t="s">
        <v>80</v>
      </c>
      <c r="AY122" s="20" t="s">
        <v>205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212</v>
      </c>
      <c r="BM122" s="227" t="s">
        <v>213</v>
      </c>
    </row>
    <row r="123" s="2" customFormat="1">
      <c r="A123" s="41"/>
      <c r="B123" s="42"/>
      <c r="C123" s="43"/>
      <c r="D123" s="229" t="s">
        <v>214</v>
      </c>
      <c r="E123" s="43"/>
      <c r="F123" s="230" t="s">
        <v>215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214</v>
      </c>
      <c r="AU123" s="20" t="s">
        <v>80</v>
      </c>
    </row>
    <row r="124" s="13" customFormat="1">
      <c r="A124" s="13"/>
      <c r="B124" s="234"/>
      <c r="C124" s="235"/>
      <c r="D124" s="236" t="s">
        <v>216</v>
      </c>
      <c r="E124" s="237" t="s">
        <v>19</v>
      </c>
      <c r="F124" s="238" t="s">
        <v>217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216</v>
      </c>
      <c r="AU124" s="244" t="s">
        <v>80</v>
      </c>
      <c r="AV124" s="13" t="s">
        <v>78</v>
      </c>
      <c r="AW124" s="13" t="s">
        <v>218</v>
      </c>
      <c r="AX124" s="13" t="s">
        <v>71</v>
      </c>
      <c r="AY124" s="244" t="s">
        <v>205</v>
      </c>
    </row>
    <row r="125" s="14" customFormat="1">
      <c r="A125" s="14"/>
      <c r="B125" s="245"/>
      <c r="C125" s="246"/>
      <c r="D125" s="236" t="s">
        <v>216</v>
      </c>
      <c r="E125" s="247" t="s">
        <v>19</v>
      </c>
      <c r="F125" s="248" t="s">
        <v>219</v>
      </c>
      <c r="G125" s="246"/>
      <c r="H125" s="249">
        <v>58.38854374999999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216</v>
      </c>
      <c r="AU125" s="255" t="s">
        <v>80</v>
      </c>
      <c r="AV125" s="14" t="s">
        <v>80</v>
      </c>
      <c r="AW125" s="14" t="s">
        <v>218</v>
      </c>
      <c r="AX125" s="14" t="s">
        <v>71</v>
      </c>
      <c r="AY125" s="255" t="s">
        <v>205</v>
      </c>
    </row>
    <row r="126" s="14" customFormat="1">
      <c r="A126" s="14"/>
      <c r="B126" s="245"/>
      <c r="C126" s="246"/>
      <c r="D126" s="236" t="s">
        <v>216</v>
      </c>
      <c r="E126" s="247" t="s">
        <v>19</v>
      </c>
      <c r="F126" s="248" t="s">
        <v>220</v>
      </c>
      <c r="G126" s="246"/>
      <c r="H126" s="249">
        <v>25.944558249999996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216</v>
      </c>
      <c r="AU126" s="255" t="s">
        <v>80</v>
      </c>
      <c r="AV126" s="14" t="s">
        <v>80</v>
      </c>
      <c r="AW126" s="14" t="s">
        <v>218</v>
      </c>
      <c r="AX126" s="14" t="s">
        <v>71</v>
      </c>
      <c r="AY126" s="255" t="s">
        <v>205</v>
      </c>
    </row>
    <row r="127" s="14" customFormat="1">
      <c r="A127" s="14"/>
      <c r="B127" s="245"/>
      <c r="C127" s="246"/>
      <c r="D127" s="236" t="s">
        <v>216</v>
      </c>
      <c r="E127" s="247" t="s">
        <v>19</v>
      </c>
      <c r="F127" s="248" t="s">
        <v>221</v>
      </c>
      <c r="G127" s="246"/>
      <c r="H127" s="249">
        <v>10.301135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216</v>
      </c>
      <c r="AU127" s="255" t="s">
        <v>80</v>
      </c>
      <c r="AV127" s="14" t="s">
        <v>80</v>
      </c>
      <c r="AW127" s="14" t="s">
        <v>218</v>
      </c>
      <c r="AX127" s="14" t="s">
        <v>71</v>
      </c>
      <c r="AY127" s="255" t="s">
        <v>205</v>
      </c>
    </row>
    <row r="128" s="14" customFormat="1">
      <c r="A128" s="14"/>
      <c r="B128" s="245"/>
      <c r="C128" s="246"/>
      <c r="D128" s="236" t="s">
        <v>216</v>
      </c>
      <c r="E128" s="247" t="s">
        <v>19</v>
      </c>
      <c r="F128" s="248" t="s">
        <v>222</v>
      </c>
      <c r="G128" s="246"/>
      <c r="H128" s="249">
        <v>5.4995539999999998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216</v>
      </c>
      <c r="AU128" s="255" t="s">
        <v>80</v>
      </c>
      <c r="AV128" s="14" t="s">
        <v>80</v>
      </c>
      <c r="AW128" s="14" t="s">
        <v>218</v>
      </c>
      <c r="AX128" s="14" t="s">
        <v>71</v>
      </c>
      <c r="AY128" s="255" t="s">
        <v>205</v>
      </c>
    </row>
    <row r="129" s="14" customFormat="1">
      <c r="A129" s="14"/>
      <c r="B129" s="245"/>
      <c r="C129" s="246"/>
      <c r="D129" s="236" t="s">
        <v>216</v>
      </c>
      <c r="E129" s="247" t="s">
        <v>19</v>
      </c>
      <c r="F129" s="248" t="s">
        <v>223</v>
      </c>
      <c r="G129" s="246"/>
      <c r="H129" s="249">
        <v>71.470650000000006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216</v>
      </c>
      <c r="AU129" s="255" t="s">
        <v>80</v>
      </c>
      <c r="AV129" s="14" t="s">
        <v>80</v>
      </c>
      <c r="AW129" s="14" t="s">
        <v>218</v>
      </c>
      <c r="AX129" s="14" t="s">
        <v>71</v>
      </c>
      <c r="AY129" s="255" t="s">
        <v>205</v>
      </c>
    </row>
    <row r="130" s="2" customFormat="1" ht="24.15" customHeight="1">
      <c r="A130" s="41"/>
      <c r="B130" s="42"/>
      <c r="C130" s="216" t="s">
        <v>80</v>
      </c>
      <c r="D130" s="216" t="s">
        <v>207</v>
      </c>
      <c r="E130" s="217" t="s">
        <v>224</v>
      </c>
      <c r="F130" s="218" t="s">
        <v>225</v>
      </c>
      <c r="G130" s="219" t="s">
        <v>210</v>
      </c>
      <c r="H130" s="220">
        <v>127.37900000000001</v>
      </c>
      <c r="I130" s="221"/>
      <c r="J130" s="222">
        <f>ROUND(I130*H130,2)</f>
        <v>0</v>
      </c>
      <c r="K130" s="218" t="s">
        <v>211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212</v>
      </c>
      <c r="AT130" s="227" t="s">
        <v>207</v>
      </c>
      <c r="AU130" s="227" t="s">
        <v>80</v>
      </c>
      <c r="AY130" s="20" t="s">
        <v>205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212</v>
      </c>
      <c r="BM130" s="227" t="s">
        <v>226</v>
      </c>
    </row>
    <row r="131" s="2" customFormat="1">
      <c r="A131" s="41"/>
      <c r="B131" s="42"/>
      <c r="C131" s="43"/>
      <c r="D131" s="229" t="s">
        <v>214</v>
      </c>
      <c r="E131" s="43"/>
      <c r="F131" s="230" t="s">
        <v>227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214</v>
      </c>
      <c r="AU131" s="20" t="s">
        <v>80</v>
      </c>
    </row>
    <row r="132" s="13" customFormat="1">
      <c r="A132" s="13"/>
      <c r="B132" s="234"/>
      <c r="C132" s="235"/>
      <c r="D132" s="236" t="s">
        <v>216</v>
      </c>
      <c r="E132" s="237" t="s">
        <v>19</v>
      </c>
      <c r="F132" s="238" t="s">
        <v>228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216</v>
      </c>
      <c r="AU132" s="244" t="s">
        <v>80</v>
      </c>
      <c r="AV132" s="13" t="s">
        <v>78</v>
      </c>
      <c r="AW132" s="13" t="s">
        <v>218</v>
      </c>
      <c r="AX132" s="13" t="s">
        <v>71</v>
      </c>
      <c r="AY132" s="244" t="s">
        <v>205</v>
      </c>
    </row>
    <row r="133" s="14" customFormat="1">
      <c r="A133" s="14"/>
      <c r="B133" s="245"/>
      <c r="C133" s="246"/>
      <c r="D133" s="236" t="s">
        <v>216</v>
      </c>
      <c r="E133" s="247" t="s">
        <v>19</v>
      </c>
      <c r="F133" s="248" t="s">
        <v>229</v>
      </c>
      <c r="G133" s="246"/>
      <c r="H133" s="249">
        <v>23.057500000000001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216</v>
      </c>
      <c r="AU133" s="255" t="s">
        <v>80</v>
      </c>
      <c r="AV133" s="14" t="s">
        <v>80</v>
      </c>
      <c r="AW133" s="14" t="s">
        <v>218</v>
      </c>
      <c r="AX133" s="14" t="s">
        <v>71</v>
      </c>
      <c r="AY133" s="255" t="s">
        <v>205</v>
      </c>
    </row>
    <row r="134" s="14" customFormat="1">
      <c r="A134" s="14"/>
      <c r="B134" s="245"/>
      <c r="C134" s="246"/>
      <c r="D134" s="236" t="s">
        <v>216</v>
      </c>
      <c r="E134" s="247" t="s">
        <v>19</v>
      </c>
      <c r="F134" s="248" t="s">
        <v>230</v>
      </c>
      <c r="G134" s="246"/>
      <c r="H134" s="249">
        <v>1.827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216</v>
      </c>
      <c r="AU134" s="255" t="s">
        <v>80</v>
      </c>
      <c r="AV134" s="14" t="s">
        <v>80</v>
      </c>
      <c r="AW134" s="14" t="s">
        <v>218</v>
      </c>
      <c r="AX134" s="14" t="s">
        <v>71</v>
      </c>
      <c r="AY134" s="255" t="s">
        <v>205</v>
      </c>
    </row>
    <row r="135" s="14" customFormat="1">
      <c r="A135" s="14"/>
      <c r="B135" s="245"/>
      <c r="C135" s="246"/>
      <c r="D135" s="236" t="s">
        <v>216</v>
      </c>
      <c r="E135" s="247" t="s">
        <v>19</v>
      </c>
      <c r="F135" s="248" t="s">
        <v>231</v>
      </c>
      <c r="G135" s="246"/>
      <c r="H135" s="249">
        <v>0.77395499999999995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216</v>
      </c>
      <c r="AU135" s="255" t="s">
        <v>80</v>
      </c>
      <c r="AV135" s="14" t="s">
        <v>80</v>
      </c>
      <c r="AW135" s="14" t="s">
        <v>218</v>
      </c>
      <c r="AX135" s="14" t="s">
        <v>71</v>
      </c>
      <c r="AY135" s="255" t="s">
        <v>205</v>
      </c>
    </row>
    <row r="136" s="14" customFormat="1">
      <c r="A136" s="14"/>
      <c r="B136" s="245"/>
      <c r="C136" s="246"/>
      <c r="D136" s="236" t="s">
        <v>216</v>
      </c>
      <c r="E136" s="247" t="s">
        <v>19</v>
      </c>
      <c r="F136" s="248" t="s">
        <v>232</v>
      </c>
      <c r="G136" s="246"/>
      <c r="H136" s="249">
        <v>11.163350000000001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216</v>
      </c>
      <c r="AU136" s="255" t="s">
        <v>80</v>
      </c>
      <c r="AV136" s="14" t="s">
        <v>80</v>
      </c>
      <c r="AW136" s="14" t="s">
        <v>218</v>
      </c>
      <c r="AX136" s="14" t="s">
        <v>71</v>
      </c>
      <c r="AY136" s="255" t="s">
        <v>205</v>
      </c>
    </row>
    <row r="137" s="14" customFormat="1">
      <c r="A137" s="14"/>
      <c r="B137" s="245"/>
      <c r="C137" s="246"/>
      <c r="D137" s="236" t="s">
        <v>216</v>
      </c>
      <c r="E137" s="247" t="s">
        <v>19</v>
      </c>
      <c r="F137" s="248" t="s">
        <v>233</v>
      </c>
      <c r="G137" s="246"/>
      <c r="H137" s="249">
        <v>2.3760000000000003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216</v>
      </c>
      <c r="AU137" s="255" t="s">
        <v>80</v>
      </c>
      <c r="AV137" s="14" t="s">
        <v>80</v>
      </c>
      <c r="AW137" s="14" t="s">
        <v>218</v>
      </c>
      <c r="AX137" s="14" t="s">
        <v>71</v>
      </c>
      <c r="AY137" s="255" t="s">
        <v>205</v>
      </c>
    </row>
    <row r="138" s="14" customFormat="1">
      <c r="A138" s="14"/>
      <c r="B138" s="245"/>
      <c r="C138" s="246"/>
      <c r="D138" s="236" t="s">
        <v>216</v>
      </c>
      <c r="E138" s="247" t="s">
        <v>19</v>
      </c>
      <c r="F138" s="248" t="s">
        <v>234</v>
      </c>
      <c r="G138" s="246"/>
      <c r="H138" s="249">
        <v>2.25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216</v>
      </c>
      <c r="AU138" s="255" t="s">
        <v>80</v>
      </c>
      <c r="AV138" s="14" t="s">
        <v>80</v>
      </c>
      <c r="AW138" s="14" t="s">
        <v>218</v>
      </c>
      <c r="AX138" s="14" t="s">
        <v>71</v>
      </c>
      <c r="AY138" s="255" t="s">
        <v>205</v>
      </c>
    </row>
    <row r="139" s="14" customFormat="1">
      <c r="A139" s="14"/>
      <c r="B139" s="245"/>
      <c r="C139" s="246"/>
      <c r="D139" s="236" t="s">
        <v>216</v>
      </c>
      <c r="E139" s="247" t="s">
        <v>19</v>
      </c>
      <c r="F139" s="248" t="s">
        <v>235</v>
      </c>
      <c r="G139" s="246"/>
      <c r="H139" s="249">
        <v>8.5201875000000005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216</v>
      </c>
      <c r="AU139" s="255" t="s">
        <v>80</v>
      </c>
      <c r="AV139" s="14" t="s">
        <v>80</v>
      </c>
      <c r="AW139" s="14" t="s">
        <v>218</v>
      </c>
      <c r="AX139" s="14" t="s">
        <v>71</v>
      </c>
      <c r="AY139" s="255" t="s">
        <v>205</v>
      </c>
    </row>
    <row r="140" s="14" customFormat="1">
      <c r="A140" s="14"/>
      <c r="B140" s="245"/>
      <c r="C140" s="246"/>
      <c r="D140" s="236" t="s">
        <v>216</v>
      </c>
      <c r="E140" s="247" t="s">
        <v>19</v>
      </c>
      <c r="F140" s="248" t="s">
        <v>236</v>
      </c>
      <c r="G140" s="246"/>
      <c r="H140" s="249">
        <v>4.8150000000000004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216</v>
      </c>
      <c r="AU140" s="255" t="s">
        <v>80</v>
      </c>
      <c r="AV140" s="14" t="s">
        <v>80</v>
      </c>
      <c r="AW140" s="14" t="s">
        <v>218</v>
      </c>
      <c r="AX140" s="14" t="s">
        <v>71</v>
      </c>
      <c r="AY140" s="255" t="s">
        <v>205</v>
      </c>
    </row>
    <row r="141" s="14" customFormat="1">
      <c r="A141" s="14"/>
      <c r="B141" s="245"/>
      <c r="C141" s="246"/>
      <c r="D141" s="236" t="s">
        <v>216</v>
      </c>
      <c r="E141" s="247" t="s">
        <v>19</v>
      </c>
      <c r="F141" s="248" t="s">
        <v>237</v>
      </c>
      <c r="G141" s="246"/>
      <c r="H141" s="249">
        <v>0.27999999999999997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216</v>
      </c>
      <c r="AU141" s="255" t="s">
        <v>80</v>
      </c>
      <c r="AV141" s="14" t="s">
        <v>80</v>
      </c>
      <c r="AW141" s="14" t="s">
        <v>218</v>
      </c>
      <c r="AX141" s="14" t="s">
        <v>71</v>
      </c>
      <c r="AY141" s="255" t="s">
        <v>205</v>
      </c>
    </row>
    <row r="142" s="15" customFormat="1">
      <c r="A142" s="15"/>
      <c r="B142" s="256"/>
      <c r="C142" s="257"/>
      <c r="D142" s="236" t="s">
        <v>216</v>
      </c>
      <c r="E142" s="258" t="s">
        <v>19</v>
      </c>
      <c r="F142" s="259" t="s">
        <v>238</v>
      </c>
      <c r="G142" s="257"/>
      <c r="H142" s="260">
        <v>55.0629925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216</v>
      </c>
      <c r="AU142" s="266" t="s">
        <v>80</v>
      </c>
      <c r="AV142" s="15" t="s">
        <v>97</v>
      </c>
      <c r="AW142" s="15" t="s">
        <v>218</v>
      </c>
      <c r="AX142" s="15" t="s">
        <v>71</v>
      </c>
      <c r="AY142" s="266" t="s">
        <v>205</v>
      </c>
    </row>
    <row r="143" s="13" customFormat="1">
      <c r="A143" s="13"/>
      <c r="B143" s="234"/>
      <c r="C143" s="235"/>
      <c r="D143" s="236" t="s">
        <v>216</v>
      </c>
      <c r="E143" s="237" t="s">
        <v>19</v>
      </c>
      <c r="F143" s="238" t="s">
        <v>239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216</v>
      </c>
      <c r="AU143" s="244" t="s">
        <v>80</v>
      </c>
      <c r="AV143" s="13" t="s">
        <v>78</v>
      </c>
      <c r="AW143" s="13" t="s">
        <v>218</v>
      </c>
      <c r="AX143" s="13" t="s">
        <v>71</v>
      </c>
      <c r="AY143" s="244" t="s">
        <v>205</v>
      </c>
    </row>
    <row r="144" s="14" customFormat="1">
      <c r="A144" s="14"/>
      <c r="B144" s="245"/>
      <c r="C144" s="246"/>
      <c r="D144" s="236" t="s">
        <v>216</v>
      </c>
      <c r="E144" s="247" t="s">
        <v>19</v>
      </c>
      <c r="F144" s="248" t="s">
        <v>240</v>
      </c>
      <c r="G144" s="246"/>
      <c r="H144" s="249">
        <v>56.383066666666664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216</v>
      </c>
      <c r="AU144" s="255" t="s">
        <v>80</v>
      </c>
      <c r="AV144" s="14" t="s">
        <v>80</v>
      </c>
      <c r="AW144" s="14" t="s">
        <v>218</v>
      </c>
      <c r="AX144" s="14" t="s">
        <v>71</v>
      </c>
      <c r="AY144" s="255" t="s">
        <v>205</v>
      </c>
    </row>
    <row r="145" s="15" customFormat="1">
      <c r="A145" s="15"/>
      <c r="B145" s="256"/>
      <c r="C145" s="257"/>
      <c r="D145" s="236" t="s">
        <v>216</v>
      </c>
      <c r="E145" s="258" t="s">
        <v>19</v>
      </c>
      <c r="F145" s="259" t="s">
        <v>238</v>
      </c>
      <c r="G145" s="257"/>
      <c r="H145" s="260">
        <v>56.383066666666664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216</v>
      </c>
      <c r="AU145" s="266" t="s">
        <v>80</v>
      </c>
      <c r="AV145" s="15" t="s">
        <v>97</v>
      </c>
      <c r="AW145" s="15" t="s">
        <v>218</v>
      </c>
      <c r="AX145" s="15" t="s">
        <v>71</v>
      </c>
      <c r="AY145" s="266" t="s">
        <v>205</v>
      </c>
    </row>
    <row r="146" s="13" customFormat="1">
      <c r="A146" s="13"/>
      <c r="B146" s="234"/>
      <c r="C146" s="235"/>
      <c r="D146" s="236" t="s">
        <v>216</v>
      </c>
      <c r="E146" s="237" t="s">
        <v>19</v>
      </c>
      <c r="F146" s="238" t="s">
        <v>241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216</v>
      </c>
      <c r="AU146" s="244" t="s">
        <v>80</v>
      </c>
      <c r="AV146" s="13" t="s">
        <v>78</v>
      </c>
      <c r="AW146" s="13" t="s">
        <v>218</v>
      </c>
      <c r="AX146" s="13" t="s">
        <v>71</v>
      </c>
      <c r="AY146" s="244" t="s">
        <v>205</v>
      </c>
    </row>
    <row r="147" s="14" customFormat="1">
      <c r="A147" s="14"/>
      <c r="B147" s="245"/>
      <c r="C147" s="246"/>
      <c r="D147" s="236" t="s">
        <v>216</v>
      </c>
      <c r="E147" s="247" t="s">
        <v>19</v>
      </c>
      <c r="F147" s="248" t="s">
        <v>242</v>
      </c>
      <c r="G147" s="246"/>
      <c r="H147" s="249">
        <v>15.932499999999999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216</v>
      </c>
      <c r="AU147" s="255" t="s">
        <v>80</v>
      </c>
      <c r="AV147" s="14" t="s">
        <v>80</v>
      </c>
      <c r="AW147" s="14" t="s">
        <v>218</v>
      </c>
      <c r="AX147" s="14" t="s">
        <v>71</v>
      </c>
      <c r="AY147" s="255" t="s">
        <v>205</v>
      </c>
    </row>
    <row r="148" s="15" customFormat="1">
      <c r="A148" s="15"/>
      <c r="B148" s="256"/>
      <c r="C148" s="257"/>
      <c r="D148" s="236" t="s">
        <v>216</v>
      </c>
      <c r="E148" s="258" t="s">
        <v>19</v>
      </c>
      <c r="F148" s="259" t="s">
        <v>238</v>
      </c>
      <c r="G148" s="257"/>
      <c r="H148" s="260">
        <v>15.932499999999999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6" t="s">
        <v>216</v>
      </c>
      <c r="AU148" s="266" t="s">
        <v>80</v>
      </c>
      <c r="AV148" s="15" t="s">
        <v>97</v>
      </c>
      <c r="AW148" s="15" t="s">
        <v>218</v>
      </c>
      <c r="AX148" s="15" t="s">
        <v>71</v>
      </c>
      <c r="AY148" s="266" t="s">
        <v>205</v>
      </c>
    </row>
    <row r="149" s="16" customFormat="1">
      <c r="A149" s="16"/>
      <c r="B149" s="267"/>
      <c r="C149" s="268"/>
      <c r="D149" s="236" t="s">
        <v>216</v>
      </c>
      <c r="E149" s="269" t="s">
        <v>19</v>
      </c>
      <c r="F149" s="270" t="s">
        <v>243</v>
      </c>
      <c r="G149" s="268"/>
      <c r="H149" s="271">
        <v>127.37855916666666</v>
      </c>
      <c r="I149" s="272"/>
      <c r="J149" s="268"/>
      <c r="K149" s="268"/>
      <c r="L149" s="273"/>
      <c r="M149" s="274"/>
      <c r="N149" s="275"/>
      <c r="O149" s="275"/>
      <c r="P149" s="275"/>
      <c r="Q149" s="275"/>
      <c r="R149" s="275"/>
      <c r="S149" s="275"/>
      <c r="T149" s="27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77" t="s">
        <v>216</v>
      </c>
      <c r="AU149" s="277" t="s">
        <v>80</v>
      </c>
      <c r="AV149" s="16" t="s">
        <v>212</v>
      </c>
      <c r="AW149" s="16" t="s">
        <v>218</v>
      </c>
      <c r="AX149" s="16" t="s">
        <v>78</v>
      </c>
      <c r="AY149" s="277" t="s">
        <v>205</v>
      </c>
    </row>
    <row r="150" s="2" customFormat="1" ht="55.5" customHeight="1">
      <c r="A150" s="41"/>
      <c r="B150" s="42"/>
      <c r="C150" s="216" t="s">
        <v>97</v>
      </c>
      <c r="D150" s="216" t="s">
        <v>207</v>
      </c>
      <c r="E150" s="217" t="s">
        <v>244</v>
      </c>
      <c r="F150" s="218" t="s">
        <v>245</v>
      </c>
      <c r="G150" s="219" t="s">
        <v>210</v>
      </c>
      <c r="H150" s="220">
        <v>126.26300000000001</v>
      </c>
      <c r="I150" s="221"/>
      <c r="J150" s="222">
        <f>ROUND(I150*H150,2)</f>
        <v>0</v>
      </c>
      <c r="K150" s="218" t="s">
        <v>211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212</v>
      </c>
      <c r="AT150" s="227" t="s">
        <v>207</v>
      </c>
      <c r="AU150" s="227" t="s">
        <v>80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212</v>
      </c>
      <c r="BM150" s="227" t="s">
        <v>246</v>
      </c>
    </row>
    <row r="151" s="2" customFormat="1">
      <c r="A151" s="41"/>
      <c r="B151" s="42"/>
      <c r="C151" s="43"/>
      <c r="D151" s="229" t="s">
        <v>214</v>
      </c>
      <c r="E151" s="43"/>
      <c r="F151" s="230" t="s">
        <v>247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214</v>
      </c>
      <c r="AU151" s="20" t="s">
        <v>80</v>
      </c>
    </row>
    <row r="152" s="14" customFormat="1">
      <c r="A152" s="14"/>
      <c r="B152" s="245"/>
      <c r="C152" s="246"/>
      <c r="D152" s="236" t="s">
        <v>216</v>
      </c>
      <c r="E152" s="247" t="s">
        <v>19</v>
      </c>
      <c r="F152" s="248" t="s">
        <v>248</v>
      </c>
      <c r="G152" s="246"/>
      <c r="H152" s="249">
        <v>127.37900000000001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216</v>
      </c>
      <c r="AU152" s="255" t="s">
        <v>80</v>
      </c>
      <c r="AV152" s="14" t="s">
        <v>80</v>
      </c>
      <c r="AW152" s="14" t="s">
        <v>218</v>
      </c>
      <c r="AX152" s="14" t="s">
        <v>71</v>
      </c>
      <c r="AY152" s="255" t="s">
        <v>205</v>
      </c>
    </row>
    <row r="153" s="14" customFormat="1">
      <c r="A153" s="14"/>
      <c r="B153" s="245"/>
      <c r="C153" s="246"/>
      <c r="D153" s="236" t="s">
        <v>216</v>
      </c>
      <c r="E153" s="247" t="s">
        <v>19</v>
      </c>
      <c r="F153" s="248" t="s">
        <v>249</v>
      </c>
      <c r="G153" s="246"/>
      <c r="H153" s="249">
        <v>-1.1160000000000001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216</v>
      </c>
      <c r="AU153" s="255" t="s">
        <v>80</v>
      </c>
      <c r="AV153" s="14" t="s">
        <v>80</v>
      </c>
      <c r="AW153" s="14" t="s">
        <v>218</v>
      </c>
      <c r="AX153" s="14" t="s">
        <v>71</v>
      </c>
      <c r="AY153" s="255" t="s">
        <v>205</v>
      </c>
    </row>
    <row r="154" s="2" customFormat="1" ht="62.7" customHeight="1">
      <c r="A154" s="41"/>
      <c r="B154" s="42"/>
      <c r="C154" s="216" t="s">
        <v>212</v>
      </c>
      <c r="D154" s="216" t="s">
        <v>207</v>
      </c>
      <c r="E154" s="217" t="s">
        <v>250</v>
      </c>
      <c r="F154" s="218" t="s">
        <v>251</v>
      </c>
      <c r="G154" s="219" t="s">
        <v>210</v>
      </c>
      <c r="H154" s="220">
        <v>252.52600000000001</v>
      </c>
      <c r="I154" s="221"/>
      <c r="J154" s="222">
        <f>ROUND(I154*H154,2)</f>
        <v>0</v>
      </c>
      <c r="K154" s="218" t="s">
        <v>211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212</v>
      </c>
      <c r="AT154" s="227" t="s">
        <v>207</v>
      </c>
      <c r="AU154" s="227" t="s">
        <v>80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212</v>
      </c>
      <c r="BM154" s="227" t="s">
        <v>252</v>
      </c>
    </row>
    <row r="155" s="2" customFormat="1">
      <c r="A155" s="41"/>
      <c r="B155" s="42"/>
      <c r="C155" s="43"/>
      <c r="D155" s="229" t="s">
        <v>214</v>
      </c>
      <c r="E155" s="43"/>
      <c r="F155" s="230" t="s">
        <v>253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214</v>
      </c>
      <c r="AU155" s="20" t="s">
        <v>80</v>
      </c>
    </row>
    <row r="156" s="14" customFormat="1">
      <c r="A156" s="14"/>
      <c r="B156" s="245"/>
      <c r="C156" s="246"/>
      <c r="D156" s="236" t="s">
        <v>216</v>
      </c>
      <c r="E156" s="246"/>
      <c r="F156" s="248" t="s">
        <v>254</v>
      </c>
      <c r="G156" s="246"/>
      <c r="H156" s="249">
        <v>252.52600000000001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216</v>
      </c>
      <c r="AU156" s="255" t="s">
        <v>80</v>
      </c>
      <c r="AV156" s="14" t="s">
        <v>80</v>
      </c>
      <c r="AW156" s="14" t="s">
        <v>4</v>
      </c>
      <c r="AX156" s="14" t="s">
        <v>78</v>
      </c>
      <c r="AY156" s="255" t="s">
        <v>205</v>
      </c>
    </row>
    <row r="157" s="2" customFormat="1" ht="62.7" customHeight="1">
      <c r="A157" s="41"/>
      <c r="B157" s="42"/>
      <c r="C157" s="216" t="s">
        <v>255</v>
      </c>
      <c r="D157" s="216" t="s">
        <v>207</v>
      </c>
      <c r="E157" s="217" t="s">
        <v>256</v>
      </c>
      <c r="F157" s="218" t="s">
        <v>257</v>
      </c>
      <c r="G157" s="219" t="s">
        <v>210</v>
      </c>
      <c r="H157" s="220">
        <v>92.140000000000001</v>
      </c>
      <c r="I157" s="221"/>
      <c r="J157" s="222">
        <f>ROUND(I157*H157,2)</f>
        <v>0</v>
      </c>
      <c r="K157" s="218" t="s">
        <v>211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212</v>
      </c>
      <c r="AT157" s="227" t="s">
        <v>207</v>
      </c>
      <c r="AU157" s="227" t="s">
        <v>80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212</v>
      </c>
      <c r="BM157" s="227" t="s">
        <v>258</v>
      </c>
    </row>
    <row r="158" s="2" customFormat="1">
      <c r="A158" s="41"/>
      <c r="B158" s="42"/>
      <c r="C158" s="43"/>
      <c r="D158" s="229" t="s">
        <v>214</v>
      </c>
      <c r="E158" s="43"/>
      <c r="F158" s="230" t="s">
        <v>259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214</v>
      </c>
      <c r="AU158" s="20" t="s">
        <v>80</v>
      </c>
    </row>
    <row r="159" s="14" customFormat="1">
      <c r="A159" s="14"/>
      <c r="B159" s="245"/>
      <c r="C159" s="246"/>
      <c r="D159" s="236" t="s">
        <v>216</v>
      </c>
      <c r="E159" s="247" t="s">
        <v>19</v>
      </c>
      <c r="F159" s="248" t="s">
        <v>260</v>
      </c>
      <c r="G159" s="246"/>
      <c r="H159" s="249">
        <v>92.140000000000001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216</v>
      </c>
      <c r="AU159" s="255" t="s">
        <v>80</v>
      </c>
      <c r="AV159" s="14" t="s">
        <v>80</v>
      </c>
      <c r="AW159" s="14" t="s">
        <v>218</v>
      </c>
      <c r="AX159" s="14" t="s">
        <v>71</v>
      </c>
      <c r="AY159" s="255" t="s">
        <v>205</v>
      </c>
    </row>
    <row r="160" s="2" customFormat="1" ht="62.7" customHeight="1">
      <c r="A160" s="41"/>
      <c r="B160" s="42"/>
      <c r="C160" s="216" t="s">
        <v>261</v>
      </c>
      <c r="D160" s="216" t="s">
        <v>207</v>
      </c>
      <c r="E160" s="217" t="s">
        <v>262</v>
      </c>
      <c r="F160" s="218" t="s">
        <v>263</v>
      </c>
      <c r="G160" s="219" t="s">
        <v>210</v>
      </c>
      <c r="H160" s="220">
        <v>251.797</v>
      </c>
      <c r="I160" s="221"/>
      <c r="J160" s="222">
        <f>ROUND(I160*H160,2)</f>
        <v>0</v>
      </c>
      <c r="K160" s="218" t="s">
        <v>211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212</v>
      </c>
      <c r="AT160" s="227" t="s">
        <v>207</v>
      </c>
      <c r="AU160" s="227" t="s">
        <v>80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212</v>
      </c>
      <c r="BM160" s="227" t="s">
        <v>264</v>
      </c>
    </row>
    <row r="161" s="2" customFormat="1">
      <c r="A161" s="41"/>
      <c r="B161" s="42"/>
      <c r="C161" s="43"/>
      <c r="D161" s="229" t="s">
        <v>214</v>
      </c>
      <c r="E161" s="43"/>
      <c r="F161" s="230" t="s">
        <v>265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214</v>
      </c>
      <c r="AU161" s="20" t="s">
        <v>80</v>
      </c>
    </row>
    <row r="162" s="13" customFormat="1">
      <c r="A162" s="13"/>
      <c r="B162" s="234"/>
      <c r="C162" s="235"/>
      <c r="D162" s="236" t="s">
        <v>216</v>
      </c>
      <c r="E162" s="237" t="s">
        <v>19</v>
      </c>
      <c r="F162" s="238" t="s">
        <v>266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216</v>
      </c>
      <c r="AU162" s="244" t="s">
        <v>80</v>
      </c>
      <c r="AV162" s="13" t="s">
        <v>78</v>
      </c>
      <c r="AW162" s="13" t="s">
        <v>218</v>
      </c>
      <c r="AX162" s="13" t="s">
        <v>71</v>
      </c>
      <c r="AY162" s="244" t="s">
        <v>205</v>
      </c>
    </row>
    <row r="163" s="14" customFormat="1">
      <c r="A163" s="14"/>
      <c r="B163" s="245"/>
      <c r="C163" s="246"/>
      <c r="D163" s="236" t="s">
        <v>216</v>
      </c>
      <c r="E163" s="247" t="s">
        <v>19</v>
      </c>
      <c r="F163" s="248" t="s">
        <v>267</v>
      </c>
      <c r="G163" s="246"/>
      <c r="H163" s="249">
        <v>298.983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216</v>
      </c>
      <c r="AU163" s="255" t="s">
        <v>80</v>
      </c>
      <c r="AV163" s="14" t="s">
        <v>80</v>
      </c>
      <c r="AW163" s="14" t="s">
        <v>218</v>
      </c>
      <c r="AX163" s="14" t="s">
        <v>71</v>
      </c>
      <c r="AY163" s="255" t="s">
        <v>205</v>
      </c>
    </row>
    <row r="164" s="14" customFormat="1">
      <c r="A164" s="14"/>
      <c r="B164" s="245"/>
      <c r="C164" s="246"/>
      <c r="D164" s="236" t="s">
        <v>216</v>
      </c>
      <c r="E164" s="247" t="s">
        <v>19</v>
      </c>
      <c r="F164" s="248" t="s">
        <v>268</v>
      </c>
      <c r="G164" s="246"/>
      <c r="H164" s="249">
        <v>-47.186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216</v>
      </c>
      <c r="AU164" s="255" t="s">
        <v>80</v>
      </c>
      <c r="AV164" s="14" t="s">
        <v>80</v>
      </c>
      <c r="AW164" s="14" t="s">
        <v>218</v>
      </c>
      <c r="AX164" s="14" t="s">
        <v>71</v>
      </c>
      <c r="AY164" s="255" t="s">
        <v>205</v>
      </c>
    </row>
    <row r="165" s="2" customFormat="1" ht="44.25" customHeight="1">
      <c r="A165" s="41"/>
      <c r="B165" s="42"/>
      <c r="C165" s="216" t="s">
        <v>269</v>
      </c>
      <c r="D165" s="216" t="s">
        <v>207</v>
      </c>
      <c r="E165" s="217" t="s">
        <v>270</v>
      </c>
      <c r="F165" s="218" t="s">
        <v>271</v>
      </c>
      <c r="G165" s="219" t="s">
        <v>210</v>
      </c>
      <c r="H165" s="220">
        <v>173.44900000000001</v>
      </c>
      <c r="I165" s="221"/>
      <c r="J165" s="222">
        <f>ROUND(I165*H165,2)</f>
        <v>0</v>
      </c>
      <c r="K165" s="218" t="s">
        <v>211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212</v>
      </c>
      <c r="AT165" s="227" t="s">
        <v>207</v>
      </c>
      <c r="AU165" s="227" t="s">
        <v>80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212</v>
      </c>
      <c r="BM165" s="227" t="s">
        <v>272</v>
      </c>
    </row>
    <row r="166" s="2" customFormat="1">
      <c r="A166" s="41"/>
      <c r="B166" s="42"/>
      <c r="C166" s="43"/>
      <c r="D166" s="229" t="s">
        <v>214</v>
      </c>
      <c r="E166" s="43"/>
      <c r="F166" s="230" t="s">
        <v>273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214</v>
      </c>
      <c r="AU166" s="20" t="s">
        <v>80</v>
      </c>
    </row>
    <row r="167" s="14" customFormat="1">
      <c r="A167" s="14"/>
      <c r="B167" s="245"/>
      <c r="C167" s="246"/>
      <c r="D167" s="236" t="s">
        <v>216</v>
      </c>
      <c r="E167" s="247" t="s">
        <v>19</v>
      </c>
      <c r="F167" s="248" t="s">
        <v>274</v>
      </c>
      <c r="G167" s="246"/>
      <c r="H167" s="249">
        <v>46.07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216</v>
      </c>
      <c r="AU167" s="255" t="s">
        <v>80</v>
      </c>
      <c r="AV167" s="14" t="s">
        <v>80</v>
      </c>
      <c r="AW167" s="14" t="s">
        <v>218</v>
      </c>
      <c r="AX167" s="14" t="s">
        <v>71</v>
      </c>
      <c r="AY167" s="255" t="s">
        <v>205</v>
      </c>
    </row>
    <row r="168" s="14" customFormat="1">
      <c r="A168" s="14"/>
      <c r="B168" s="245"/>
      <c r="C168" s="246"/>
      <c r="D168" s="236" t="s">
        <v>216</v>
      </c>
      <c r="E168" s="247" t="s">
        <v>19</v>
      </c>
      <c r="F168" s="248" t="s">
        <v>275</v>
      </c>
      <c r="G168" s="246"/>
      <c r="H168" s="249">
        <v>127.37900000000001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216</v>
      </c>
      <c r="AU168" s="255" t="s">
        <v>80</v>
      </c>
      <c r="AV168" s="14" t="s">
        <v>80</v>
      </c>
      <c r="AW168" s="14" t="s">
        <v>218</v>
      </c>
      <c r="AX168" s="14" t="s">
        <v>71</v>
      </c>
      <c r="AY168" s="255" t="s">
        <v>205</v>
      </c>
    </row>
    <row r="169" s="2" customFormat="1" ht="44.25" customHeight="1">
      <c r="A169" s="41"/>
      <c r="B169" s="42"/>
      <c r="C169" s="216" t="s">
        <v>276</v>
      </c>
      <c r="D169" s="216" t="s">
        <v>207</v>
      </c>
      <c r="E169" s="217" t="s">
        <v>277</v>
      </c>
      <c r="F169" s="218" t="s">
        <v>278</v>
      </c>
      <c r="G169" s="219" t="s">
        <v>279</v>
      </c>
      <c r="H169" s="220">
        <v>478.41399999999999</v>
      </c>
      <c r="I169" s="221"/>
      <c r="J169" s="222">
        <f>ROUND(I169*H169,2)</f>
        <v>0</v>
      </c>
      <c r="K169" s="218" t="s">
        <v>211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212</v>
      </c>
      <c r="AT169" s="227" t="s">
        <v>207</v>
      </c>
      <c r="AU169" s="227" t="s">
        <v>80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212</v>
      </c>
      <c r="BM169" s="227" t="s">
        <v>280</v>
      </c>
    </row>
    <row r="170" s="2" customFormat="1">
      <c r="A170" s="41"/>
      <c r="B170" s="42"/>
      <c r="C170" s="43"/>
      <c r="D170" s="229" t="s">
        <v>214</v>
      </c>
      <c r="E170" s="43"/>
      <c r="F170" s="230" t="s">
        <v>281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214</v>
      </c>
      <c r="AU170" s="20" t="s">
        <v>80</v>
      </c>
    </row>
    <row r="171" s="14" customFormat="1">
      <c r="A171" s="14"/>
      <c r="B171" s="245"/>
      <c r="C171" s="246"/>
      <c r="D171" s="236" t="s">
        <v>216</v>
      </c>
      <c r="E171" s="246"/>
      <c r="F171" s="248" t="s">
        <v>282</v>
      </c>
      <c r="G171" s="246"/>
      <c r="H171" s="249">
        <v>478.41399999999999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216</v>
      </c>
      <c r="AU171" s="255" t="s">
        <v>80</v>
      </c>
      <c r="AV171" s="14" t="s">
        <v>80</v>
      </c>
      <c r="AW171" s="14" t="s">
        <v>4</v>
      </c>
      <c r="AX171" s="14" t="s">
        <v>78</v>
      </c>
      <c r="AY171" s="255" t="s">
        <v>205</v>
      </c>
    </row>
    <row r="172" s="2" customFormat="1" ht="37.8" customHeight="1">
      <c r="A172" s="41"/>
      <c r="B172" s="42"/>
      <c r="C172" s="216" t="s">
        <v>283</v>
      </c>
      <c r="D172" s="216" t="s">
        <v>207</v>
      </c>
      <c r="E172" s="217" t="s">
        <v>284</v>
      </c>
      <c r="F172" s="218" t="s">
        <v>285</v>
      </c>
      <c r="G172" s="219" t="s">
        <v>210</v>
      </c>
      <c r="H172" s="220">
        <v>46.07</v>
      </c>
      <c r="I172" s="221"/>
      <c r="J172" s="222">
        <f>ROUND(I172*H172,2)</f>
        <v>0</v>
      </c>
      <c r="K172" s="218" t="s">
        <v>211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212</v>
      </c>
      <c r="AT172" s="227" t="s">
        <v>207</v>
      </c>
      <c r="AU172" s="227" t="s">
        <v>80</v>
      </c>
      <c r="AY172" s="20" t="s">
        <v>205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212</v>
      </c>
      <c r="BM172" s="227" t="s">
        <v>286</v>
      </c>
    </row>
    <row r="173" s="2" customFormat="1">
      <c r="A173" s="41"/>
      <c r="B173" s="42"/>
      <c r="C173" s="43"/>
      <c r="D173" s="229" t="s">
        <v>214</v>
      </c>
      <c r="E173" s="43"/>
      <c r="F173" s="230" t="s">
        <v>287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214</v>
      </c>
      <c r="AU173" s="20" t="s">
        <v>80</v>
      </c>
    </row>
    <row r="174" s="14" customFormat="1">
      <c r="A174" s="14"/>
      <c r="B174" s="245"/>
      <c r="C174" s="246"/>
      <c r="D174" s="236" t="s">
        <v>216</v>
      </c>
      <c r="E174" s="247" t="s">
        <v>19</v>
      </c>
      <c r="F174" s="248" t="s">
        <v>288</v>
      </c>
      <c r="G174" s="246"/>
      <c r="H174" s="249">
        <v>46.07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216</v>
      </c>
      <c r="AU174" s="255" t="s">
        <v>80</v>
      </c>
      <c r="AV174" s="14" t="s">
        <v>80</v>
      </c>
      <c r="AW174" s="14" t="s">
        <v>218</v>
      </c>
      <c r="AX174" s="14" t="s">
        <v>71</v>
      </c>
      <c r="AY174" s="255" t="s">
        <v>205</v>
      </c>
    </row>
    <row r="175" s="2" customFormat="1" ht="44.25" customHeight="1">
      <c r="A175" s="41"/>
      <c r="B175" s="42"/>
      <c r="C175" s="216" t="s">
        <v>289</v>
      </c>
      <c r="D175" s="216" t="s">
        <v>207</v>
      </c>
      <c r="E175" s="217" t="s">
        <v>290</v>
      </c>
      <c r="F175" s="218" t="s">
        <v>291</v>
      </c>
      <c r="G175" s="219" t="s">
        <v>210</v>
      </c>
      <c r="H175" s="220">
        <v>1.1160000000000001</v>
      </c>
      <c r="I175" s="221"/>
      <c r="J175" s="222">
        <f>ROUND(I175*H175,2)</f>
        <v>0</v>
      </c>
      <c r="K175" s="218" t="s">
        <v>211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212</v>
      </c>
      <c r="AT175" s="227" t="s">
        <v>207</v>
      </c>
      <c r="AU175" s="227" t="s">
        <v>80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212</v>
      </c>
      <c r="BM175" s="227" t="s">
        <v>292</v>
      </c>
    </row>
    <row r="176" s="2" customFormat="1">
      <c r="A176" s="41"/>
      <c r="B176" s="42"/>
      <c r="C176" s="43"/>
      <c r="D176" s="229" t="s">
        <v>214</v>
      </c>
      <c r="E176" s="43"/>
      <c r="F176" s="230" t="s">
        <v>293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214</v>
      </c>
      <c r="AU176" s="20" t="s">
        <v>80</v>
      </c>
    </row>
    <row r="177" s="14" customFormat="1">
      <c r="A177" s="14"/>
      <c r="B177" s="245"/>
      <c r="C177" s="246"/>
      <c r="D177" s="236" t="s">
        <v>216</v>
      </c>
      <c r="E177" s="247" t="s">
        <v>19</v>
      </c>
      <c r="F177" s="248" t="s">
        <v>294</v>
      </c>
      <c r="G177" s="246"/>
      <c r="H177" s="249">
        <v>0.82799999999999996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216</v>
      </c>
      <c r="AU177" s="255" t="s">
        <v>80</v>
      </c>
      <c r="AV177" s="14" t="s">
        <v>80</v>
      </c>
      <c r="AW177" s="14" t="s">
        <v>218</v>
      </c>
      <c r="AX177" s="14" t="s">
        <v>71</v>
      </c>
      <c r="AY177" s="255" t="s">
        <v>205</v>
      </c>
    </row>
    <row r="178" s="14" customFormat="1">
      <c r="A178" s="14"/>
      <c r="B178" s="245"/>
      <c r="C178" s="246"/>
      <c r="D178" s="236" t="s">
        <v>216</v>
      </c>
      <c r="E178" s="247" t="s">
        <v>19</v>
      </c>
      <c r="F178" s="248" t="s">
        <v>295</v>
      </c>
      <c r="G178" s="246"/>
      <c r="H178" s="249">
        <v>0.28799999999999998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216</v>
      </c>
      <c r="AU178" s="255" t="s">
        <v>80</v>
      </c>
      <c r="AV178" s="14" t="s">
        <v>80</v>
      </c>
      <c r="AW178" s="14" t="s">
        <v>218</v>
      </c>
      <c r="AX178" s="14" t="s">
        <v>71</v>
      </c>
      <c r="AY178" s="255" t="s">
        <v>205</v>
      </c>
    </row>
    <row r="179" s="2" customFormat="1" ht="44.25" customHeight="1">
      <c r="A179" s="41"/>
      <c r="B179" s="42"/>
      <c r="C179" s="216" t="s">
        <v>296</v>
      </c>
      <c r="D179" s="216" t="s">
        <v>207</v>
      </c>
      <c r="E179" s="217" t="s">
        <v>297</v>
      </c>
      <c r="F179" s="218" t="s">
        <v>298</v>
      </c>
      <c r="G179" s="219" t="s">
        <v>210</v>
      </c>
      <c r="H179" s="220">
        <v>46.07</v>
      </c>
      <c r="I179" s="221"/>
      <c r="J179" s="222">
        <f>ROUND(I179*H179,2)</f>
        <v>0</v>
      </c>
      <c r="K179" s="218" t="s">
        <v>211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212</v>
      </c>
      <c r="AT179" s="227" t="s">
        <v>207</v>
      </c>
      <c r="AU179" s="227" t="s">
        <v>80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212</v>
      </c>
      <c r="BM179" s="227" t="s">
        <v>299</v>
      </c>
    </row>
    <row r="180" s="2" customFormat="1">
      <c r="A180" s="41"/>
      <c r="B180" s="42"/>
      <c r="C180" s="43"/>
      <c r="D180" s="229" t="s">
        <v>214</v>
      </c>
      <c r="E180" s="43"/>
      <c r="F180" s="230" t="s">
        <v>300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214</v>
      </c>
      <c r="AU180" s="20" t="s">
        <v>80</v>
      </c>
    </row>
    <row r="181" s="13" customFormat="1">
      <c r="A181" s="13"/>
      <c r="B181" s="234"/>
      <c r="C181" s="235"/>
      <c r="D181" s="236" t="s">
        <v>216</v>
      </c>
      <c r="E181" s="237" t="s">
        <v>19</v>
      </c>
      <c r="F181" s="238" t="s">
        <v>301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216</v>
      </c>
      <c r="AU181" s="244" t="s">
        <v>80</v>
      </c>
      <c r="AV181" s="13" t="s">
        <v>78</v>
      </c>
      <c r="AW181" s="13" t="s">
        <v>218</v>
      </c>
      <c r="AX181" s="13" t="s">
        <v>71</v>
      </c>
      <c r="AY181" s="244" t="s">
        <v>205</v>
      </c>
    </row>
    <row r="182" s="14" customFormat="1">
      <c r="A182" s="14"/>
      <c r="B182" s="245"/>
      <c r="C182" s="246"/>
      <c r="D182" s="236" t="s">
        <v>216</v>
      </c>
      <c r="E182" s="247" t="s">
        <v>19</v>
      </c>
      <c r="F182" s="248" t="s">
        <v>302</v>
      </c>
      <c r="G182" s="246"/>
      <c r="H182" s="249">
        <v>171.60400000000001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216</v>
      </c>
      <c r="AU182" s="255" t="s">
        <v>80</v>
      </c>
      <c r="AV182" s="14" t="s">
        <v>80</v>
      </c>
      <c r="AW182" s="14" t="s">
        <v>218</v>
      </c>
      <c r="AX182" s="14" t="s">
        <v>71</v>
      </c>
      <c r="AY182" s="255" t="s">
        <v>205</v>
      </c>
    </row>
    <row r="183" s="14" customFormat="1">
      <c r="A183" s="14"/>
      <c r="B183" s="245"/>
      <c r="C183" s="246"/>
      <c r="D183" s="236" t="s">
        <v>216</v>
      </c>
      <c r="E183" s="247" t="s">
        <v>19</v>
      </c>
      <c r="F183" s="248" t="s">
        <v>303</v>
      </c>
      <c r="G183" s="246"/>
      <c r="H183" s="249">
        <v>-125.53441249999999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216</v>
      </c>
      <c r="AU183" s="255" t="s">
        <v>80</v>
      </c>
      <c r="AV183" s="14" t="s">
        <v>80</v>
      </c>
      <c r="AW183" s="14" t="s">
        <v>218</v>
      </c>
      <c r="AX183" s="14" t="s">
        <v>71</v>
      </c>
      <c r="AY183" s="255" t="s">
        <v>205</v>
      </c>
    </row>
    <row r="184" s="2" customFormat="1" ht="33" customHeight="1">
      <c r="A184" s="41"/>
      <c r="B184" s="42"/>
      <c r="C184" s="216" t="s">
        <v>8</v>
      </c>
      <c r="D184" s="216" t="s">
        <v>207</v>
      </c>
      <c r="E184" s="217" t="s">
        <v>304</v>
      </c>
      <c r="F184" s="218" t="s">
        <v>305</v>
      </c>
      <c r="G184" s="219" t="s">
        <v>306</v>
      </c>
      <c r="H184" s="220">
        <v>41.704999999999998</v>
      </c>
      <c r="I184" s="221"/>
      <c r="J184" s="222">
        <f>ROUND(I184*H184,2)</f>
        <v>0</v>
      </c>
      <c r="K184" s="218" t="s">
        <v>211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212</v>
      </c>
      <c r="AT184" s="227" t="s">
        <v>207</v>
      </c>
      <c r="AU184" s="227" t="s">
        <v>80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212</v>
      </c>
      <c r="BM184" s="227" t="s">
        <v>307</v>
      </c>
    </row>
    <row r="185" s="2" customFormat="1">
      <c r="A185" s="41"/>
      <c r="B185" s="42"/>
      <c r="C185" s="43"/>
      <c r="D185" s="229" t="s">
        <v>214</v>
      </c>
      <c r="E185" s="43"/>
      <c r="F185" s="230" t="s">
        <v>308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214</v>
      </c>
      <c r="AU185" s="20" t="s">
        <v>80</v>
      </c>
    </row>
    <row r="186" s="14" customFormat="1">
      <c r="A186" s="14"/>
      <c r="B186" s="245"/>
      <c r="C186" s="246"/>
      <c r="D186" s="236" t="s">
        <v>216</v>
      </c>
      <c r="E186" s="247" t="s">
        <v>19</v>
      </c>
      <c r="F186" s="248" t="s">
        <v>309</v>
      </c>
      <c r="G186" s="246"/>
      <c r="H186" s="249">
        <v>30.557662499999999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216</v>
      </c>
      <c r="AU186" s="255" t="s">
        <v>80</v>
      </c>
      <c r="AV186" s="14" t="s">
        <v>80</v>
      </c>
      <c r="AW186" s="14" t="s">
        <v>218</v>
      </c>
      <c r="AX186" s="14" t="s">
        <v>71</v>
      </c>
      <c r="AY186" s="255" t="s">
        <v>205</v>
      </c>
    </row>
    <row r="187" s="14" customFormat="1">
      <c r="A187" s="14"/>
      <c r="B187" s="245"/>
      <c r="C187" s="246"/>
      <c r="D187" s="236" t="s">
        <v>216</v>
      </c>
      <c r="E187" s="247" t="s">
        <v>19</v>
      </c>
      <c r="F187" s="248" t="s">
        <v>310</v>
      </c>
      <c r="G187" s="246"/>
      <c r="H187" s="249">
        <v>11.147400000000001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216</v>
      </c>
      <c r="AU187" s="255" t="s">
        <v>80</v>
      </c>
      <c r="AV187" s="14" t="s">
        <v>80</v>
      </c>
      <c r="AW187" s="14" t="s">
        <v>218</v>
      </c>
      <c r="AX187" s="14" t="s">
        <v>71</v>
      </c>
      <c r="AY187" s="255" t="s">
        <v>205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80</v>
      </c>
      <c r="F188" s="214" t="s">
        <v>311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SUM(P189:P254)</f>
        <v>0</v>
      </c>
      <c r="Q188" s="208"/>
      <c r="R188" s="209">
        <f>SUM(R189:R254)</f>
        <v>374.65603931500004</v>
      </c>
      <c r="S188" s="208"/>
      <c r="T188" s="210">
        <f>SUM(T189:T254)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78</v>
      </c>
      <c r="AT188" s="212" t="s">
        <v>70</v>
      </c>
      <c r="AU188" s="212" t="s">
        <v>78</v>
      </c>
      <c r="AY188" s="211" t="s">
        <v>205</v>
      </c>
      <c r="BK188" s="213">
        <f>SUM(BK189:BK254)</f>
        <v>0</v>
      </c>
    </row>
    <row r="189" s="2" customFormat="1" ht="37.8" customHeight="1">
      <c r="A189" s="41"/>
      <c r="B189" s="42"/>
      <c r="C189" s="216" t="s">
        <v>312</v>
      </c>
      <c r="D189" s="216" t="s">
        <v>207</v>
      </c>
      <c r="E189" s="217" t="s">
        <v>313</v>
      </c>
      <c r="F189" s="218" t="s">
        <v>314</v>
      </c>
      <c r="G189" s="219" t="s">
        <v>306</v>
      </c>
      <c r="H189" s="220">
        <v>142.63499999999999</v>
      </c>
      <c r="I189" s="221"/>
      <c r="J189" s="222">
        <f>ROUND(I189*H189,2)</f>
        <v>0</v>
      </c>
      <c r="K189" s="218" t="s">
        <v>211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0.00010000000000000001</v>
      </c>
      <c r="R189" s="225">
        <f>Q189*H189</f>
        <v>0.0142635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212</v>
      </c>
      <c r="AT189" s="227" t="s">
        <v>207</v>
      </c>
      <c r="AU189" s="227" t="s">
        <v>80</v>
      </c>
      <c r="AY189" s="20" t="s">
        <v>205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212</v>
      </c>
      <c r="BM189" s="227" t="s">
        <v>315</v>
      </c>
    </row>
    <row r="190" s="2" customFormat="1">
      <c r="A190" s="41"/>
      <c r="B190" s="42"/>
      <c r="C190" s="43"/>
      <c r="D190" s="229" t="s">
        <v>214</v>
      </c>
      <c r="E190" s="43"/>
      <c r="F190" s="230" t="s">
        <v>316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214</v>
      </c>
      <c r="AU190" s="20" t="s">
        <v>80</v>
      </c>
    </row>
    <row r="191" s="14" customFormat="1">
      <c r="A191" s="14"/>
      <c r="B191" s="245"/>
      <c r="C191" s="246"/>
      <c r="D191" s="236" t="s">
        <v>216</v>
      </c>
      <c r="E191" s="247" t="s">
        <v>19</v>
      </c>
      <c r="F191" s="248" t="s">
        <v>317</v>
      </c>
      <c r="G191" s="246"/>
      <c r="H191" s="249">
        <v>142.63499999999999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216</v>
      </c>
      <c r="AU191" s="255" t="s">
        <v>80</v>
      </c>
      <c r="AV191" s="14" t="s">
        <v>80</v>
      </c>
      <c r="AW191" s="14" t="s">
        <v>218</v>
      </c>
      <c r="AX191" s="14" t="s">
        <v>71</v>
      </c>
      <c r="AY191" s="255" t="s">
        <v>205</v>
      </c>
    </row>
    <row r="192" s="2" customFormat="1" ht="24.15" customHeight="1">
      <c r="A192" s="41"/>
      <c r="B192" s="42"/>
      <c r="C192" s="278" t="s">
        <v>318</v>
      </c>
      <c r="D192" s="278" t="s">
        <v>319</v>
      </c>
      <c r="E192" s="279" t="s">
        <v>320</v>
      </c>
      <c r="F192" s="280" t="s">
        <v>321</v>
      </c>
      <c r="G192" s="281" t="s">
        <v>306</v>
      </c>
      <c r="H192" s="282">
        <v>168.95099999999999</v>
      </c>
      <c r="I192" s="283"/>
      <c r="J192" s="284">
        <f>ROUND(I192*H192,2)</f>
        <v>0</v>
      </c>
      <c r="K192" s="280" t="s">
        <v>211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0.00029999999999999997</v>
      </c>
      <c r="R192" s="225">
        <f>Q192*H192</f>
        <v>0.050685299999999996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276</v>
      </c>
      <c r="AT192" s="227" t="s">
        <v>319</v>
      </c>
      <c r="AU192" s="227" t="s">
        <v>80</v>
      </c>
      <c r="AY192" s="20" t="s">
        <v>205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212</v>
      </c>
      <c r="BM192" s="227" t="s">
        <v>322</v>
      </c>
    </row>
    <row r="193" s="14" customFormat="1">
      <c r="A193" s="14"/>
      <c r="B193" s="245"/>
      <c r="C193" s="246"/>
      <c r="D193" s="236" t="s">
        <v>216</v>
      </c>
      <c r="E193" s="246"/>
      <c r="F193" s="248" t="s">
        <v>323</v>
      </c>
      <c r="G193" s="246"/>
      <c r="H193" s="249">
        <v>168.95099999999999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216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205</v>
      </c>
    </row>
    <row r="194" s="2" customFormat="1" ht="44.25" customHeight="1">
      <c r="A194" s="41"/>
      <c r="B194" s="42"/>
      <c r="C194" s="216" t="s">
        <v>324</v>
      </c>
      <c r="D194" s="216" t="s">
        <v>207</v>
      </c>
      <c r="E194" s="217" t="s">
        <v>325</v>
      </c>
      <c r="F194" s="218" t="s">
        <v>326</v>
      </c>
      <c r="G194" s="219" t="s">
        <v>327</v>
      </c>
      <c r="H194" s="220">
        <v>90</v>
      </c>
      <c r="I194" s="221"/>
      <c r="J194" s="222">
        <f>ROUND(I194*H194,2)</f>
        <v>0</v>
      </c>
      <c r="K194" s="218" t="s">
        <v>211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0.00034000000000000002</v>
      </c>
      <c r="R194" s="225">
        <f>Q194*H194</f>
        <v>0.030600000000000002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212</v>
      </c>
      <c r="AT194" s="227" t="s">
        <v>207</v>
      </c>
      <c r="AU194" s="227" t="s">
        <v>80</v>
      </c>
      <c r="AY194" s="20" t="s">
        <v>205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212</v>
      </c>
      <c r="BM194" s="227" t="s">
        <v>328</v>
      </c>
    </row>
    <row r="195" s="2" customFormat="1">
      <c r="A195" s="41"/>
      <c r="B195" s="42"/>
      <c r="C195" s="43"/>
      <c r="D195" s="229" t="s">
        <v>214</v>
      </c>
      <c r="E195" s="43"/>
      <c r="F195" s="230" t="s">
        <v>329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214</v>
      </c>
      <c r="AU195" s="20" t="s">
        <v>80</v>
      </c>
    </row>
    <row r="196" s="14" customFormat="1">
      <c r="A196" s="14"/>
      <c r="B196" s="245"/>
      <c r="C196" s="246"/>
      <c r="D196" s="236" t="s">
        <v>216</v>
      </c>
      <c r="E196" s="247" t="s">
        <v>19</v>
      </c>
      <c r="F196" s="248" t="s">
        <v>330</v>
      </c>
      <c r="G196" s="246"/>
      <c r="H196" s="249">
        <v>90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216</v>
      </c>
      <c r="AU196" s="255" t="s">
        <v>80</v>
      </c>
      <c r="AV196" s="14" t="s">
        <v>80</v>
      </c>
      <c r="AW196" s="14" t="s">
        <v>218</v>
      </c>
      <c r="AX196" s="14" t="s">
        <v>71</v>
      </c>
      <c r="AY196" s="255" t="s">
        <v>205</v>
      </c>
    </row>
    <row r="197" s="2" customFormat="1" ht="24.15" customHeight="1">
      <c r="A197" s="41"/>
      <c r="B197" s="42"/>
      <c r="C197" s="216" t="s">
        <v>331</v>
      </c>
      <c r="D197" s="216" t="s">
        <v>207</v>
      </c>
      <c r="E197" s="217" t="s">
        <v>332</v>
      </c>
      <c r="F197" s="218" t="s">
        <v>333</v>
      </c>
      <c r="G197" s="219" t="s">
        <v>327</v>
      </c>
      <c r="H197" s="220">
        <v>21</v>
      </c>
      <c r="I197" s="221"/>
      <c r="J197" s="222">
        <f>ROUND(I197*H197,2)</f>
        <v>0</v>
      </c>
      <c r="K197" s="218" t="s">
        <v>211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0.0021900000000000001</v>
      </c>
      <c r="R197" s="225">
        <f>Q197*H197</f>
        <v>0.045990000000000003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212</v>
      </c>
      <c r="AT197" s="227" t="s">
        <v>207</v>
      </c>
      <c r="AU197" s="227" t="s">
        <v>80</v>
      </c>
      <c r="AY197" s="20" t="s">
        <v>205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212</v>
      </c>
      <c r="BM197" s="227" t="s">
        <v>334</v>
      </c>
    </row>
    <row r="198" s="2" customFormat="1">
      <c r="A198" s="41"/>
      <c r="B198" s="42"/>
      <c r="C198" s="43"/>
      <c r="D198" s="229" t="s">
        <v>214</v>
      </c>
      <c r="E198" s="43"/>
      <c r="F198" s="230" t="s">
        <v>335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214</v>
      </c>
      <c r="AU198" s="20" t="s">
        <v>80</v>
      </c>
    </row>
    <row r="199" s="14" customFormat="1">
      <c r="A199" s="14"/>
      <c r="B199" s="245"/>
      <c r="C199" s="246"/>
      <c r="D199" s="236" t="s">
        <v>216</v>
      </c>
      <c r="E199" s="247" t="s">
        <v>19</v>
      </c>
      <c r="F199" s="248" t="s">
        <v>336</v>
      </c>
      <c r="G199" s="246"/>
      <c r="H199" s="249">
        <v>21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216</v>
      </c>
      <c r="AU199" s="255" t="s">
        <v>80</v>
      </c>
      <c r="AV199" s="14" t="s">
        <v>80</v>
      </c>
      <c r="AW199" s="14" t="s">
        <v>218</v>
      </c>
      <c r="AX199" s="14" t="s">
        <v>71</v>
      </c>
      <c r="AY199" s="255" t="s">
        <v>205</v>
      </c>
    </row>
    <row r="200" s="2" customFormat="1" ht="24.15" customHeight="1">
      <c r="A200" s="41"/>
      <c r="B200" s="42"/>
      <c r="C200" s="216" t="s">
        <v>337</v>
      </c>
      <c r="D200" s="216" t="s">
        <v>207</v>
      </c>
      <c r="E200" s="217" t="s">
        <v>338</v>
      </c>
      <c r="F200" s="218" t="s">
        <v>339</v>
      </c>
      <c r="G200" s="219" t="s">
        <v>327</v>
      </c>
      <c r="H200" s="220">
        <v>12.5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0.002849</v>
      </c>
      <c r="R200" s="225">
        <f>Q200*H200</f>
        <v>0.035612499999999998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212</v>
      </c>
      <c r="AT200" s="227" t="s">
        <v>207</v>
      </c>
      <c r="AU200" s="227" t="s">
        <v>80</v>
      </c>
      <c r="AY200" s="20" t="s">
        <v>205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212</v>
      </c>
      <c r="BM200" s="227" t="s">
        <v>340</v>
      </c>
    </row>
    <row r="201" s="14" customFormat="1">
      <c r="A201" s="14"/>
      <c r="B201" s="245"/>
      <c r="C201" s="246"/>
      <c r="D201" s="236" t="s">
        <v>216</v>
      </c>
      <c r="E201" s="247" t="s">
        <v>19</v>
      </c>
      <c r="F201" s="248" t="s">
        <v>341</v>
      </c>
      <c r="G201" s="246"/>
      <c r="H201" s="249">
        <v>12.5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216</v>
      </c>
      <c r="AU201" s="255" t="s">
        <v>80</v>
      </c>
      <c r="AV201" s="14" t="s">
        <v>80</v>
      </c>
      <c r="AW201" s="14" t="s">
        <v>218</v>
      </c>
      <c r="AX201" s="14" t="s">
        <v>71</v>
      </c>
      <c r="AY201" s="255" t="s">
        <v>205</v>
      </c>
    </row>
    <row r="202" s="2" customFormat="1" ht="37.8" customHeight="1">
      <c r="A202" s="41"/>
      <c r="B202" s="42"/>
      <c r="C202" s="216" t="s">
        <v>342</v>
      </c>
      <c r="D202" s="216" t="s">
        <v>207</v>
      </c>
      <c r="E202" s="217" t="s">
        <v>343</v>
      </c>
      <c r="F202" s="218" t="s">
        <v>344</v>
      </c>
      <c r="G202" s="219" t="s">
        <v>210</v>
      </c>
      <c r="H202" s="220">
        <v>58.564999999999998</v>
      </c>
      <c r="I202" s="221"/>
      <c r="J202" s="222">
        <f>ROUND(I202*H202,2)</f>
        <v>0</v>
      </c>
      <c r="K202" s="218" t="s">
        <v>211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2.1600000000000001</v>
      </c>
      <c r="R202" s="225">
        <f>Q202*H202</f>
        <v>126.5004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212</v>
      </c>
      <c r="AT202" s="227" t="s">
        <v>207</v>
      </c>
      <c r="AU202" s="227" t="s">
        <v>80</v>
      </c>
      <c r="AY202" s="20" t="s">
        <v>205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212</v>
      </c>
      <c r="BM202" s="227" t="s">
        <v>345</v>
      </c>
    </row>
    <row r="203" s="2" customFormat="1">
      <c r="A203" s="41"/>
      <c r="B203" s="42"/>
      <c r="C203" s="43"/>
      <c r="D203" s="229" t="s">
        <v>214</v>
      </c>
      <c r="E203" s="43"/>
      <c r="F203" s="230" t="s">
        <v>346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214</v>
      </c>
      <c r="AU203" s="20" t="s">
        <v>80</v>
      </c>
    </row>
    <row r="204" s="14" customFormat="1">
      <c r="A204" s="14"/>
      <c r="B204" s="245"/>
      <c r="C204" s="246"/>
      <c r="D204" s="236" t="s">
        <v>216</v>
      </c>
      <c r="E204" s="247" t="s">
        <v>19</v>
      </c>
      <c r="F204" s="248" t="s">
        <v>347</v>
      </c>
      <c r="G204" s="246"/>
      <c r="H204" s="249">
        <v>29.873099999999997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216</v>
      </c>
      <c r="AU204" s="255" t="s">
        <v>80</v>
      </c>
      <c r="AV204" s="14" t="s">
        <v>80</v>
      </c>
      <c r="AW204" s="14" t="s">
        <v>218</v>
      </c>
      <c r="AX204" s="14" t="s">
        <v>71</v>
      </c>
      <c r="AY204" s="255" t="s">
        <v>205</v>
      </c>
    </row>
    <row r="205" s="14" customFormat="1">
      <c r="A205" s="14"/>
      <c r="B205" s="245"/>
      <c r="C205" s="246"/>
      <c r="D205" s="236" t="s">
        <v>216</v>
      </c>
      <c r="E205" s="247" t="s">
        <v>19</v>
      </c>
      <c r="F205" s="248" t="s">
        <v>348</v>
      </c>
      <c r="G205" s="246"/>
      <c r="H205" s="249">
        <v>2.0100000000000002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216</v>
      </c>
      <c r="AU205" s="255" t="s">
        <v>80</v>
      </c>
      <c r="AV205" s="14" t="s">
        <v>80</v>
      </c>
      <c r="AW205" s="14" t="s">
        <v>218</v>
      </c>
      <c r="AX205" s="14" t="s">
        <v>71</v>
      </c>
      <c r="AY205" s="255" t="s">
        <v>205</v>
      </c>
    </row>
    <row r="206" s="14" customFormat="1">
      <c r="A206" s="14"/>
      <c r="B206" s="245"/>
      <c r="C206" s="246"/>
      <c r="D206" s="236" t="s">
        <v>216</v>
      </c>
      <c r="E206" s="247" t="s">
        <v>19</v>
      </c>
      <c r="F206" s="248" t="s">
        <v>349</v>
      </c>
      <c r="G206" s="246"/>
      <c r="H206" s="249">
        <v>22.858499999999996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216</v>
      </c>
      <c r="AU206" s="255" t="s">
        <v>80</v>
      </c>
      <c r="AV206" s="14" t="s">
        <v>80</v>
      </c>
      <c r="AW206" s="14" t="s">
        <v>218</v>
      </c>
      <c r="AX206" s="14" t="s">
        <v>71</v>
      </c>
      <c r="AY206" s="255" t="s">
        <v>205</v>
      </c>
    </row>
    <row r="207" s="14" customFormat="1">
      <c r="A207" s="14"/>
      <c r="B207" s="245"/>
      <c r="C207" s="246"/>
      <c r="D207" s="236" t="s">
        <v>216</v>
      </c>
      <c r="E207" s="247" t="s">
        <v>19</v>
      </c>
      <c r="F207" s="248" t="s">
        <v>350</v>
      </c>
      <c r="G207" s="246"/>
      <c r="H207" s="249">
        <v>3.8237999999999999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216</v>
      </c>
      <c r="AU207" s="255" t="s">
        <v>80</v>
      </c>
      <c r="AV207" s="14" t="s">
        <v>80</v>
      </c>
      <c r="AW207" s="14" t="s">
        <v>218</v>
      </c>
      <c r="AX207" s="14" t="s">
        <v>71</v>
      </c>
      <c r="AY207" s="255" t="s">
        <v>205</v>
      </c>
    </row>
    <row r="208" s="2" customFormat="1" ht="24.15" customHeight="1">
      <c r="A208" s="41"/>
      <c r="B208" s="42"/>
      <c r="C208" s="216" t="s">
        <v>351</v>
      </c>
      <c r="D208" s="216" t="s">
        <v>207</v>
      </c>
      <c r="E208" s="217" t="s">
        <v>352</v>
      </c>
      <c r="F208" s="218" t="s">
        <v>353</v>
      </c>
      <c r="G208" s="219" t="s">
        <v>210</v>
      </c>
      <c r="H208" s="220">
        <v>1.627</v>
      </c>
      <c r="I208" s="221"/>
      <c r="J208" s="222">
        <f>ROUND(I208*H208,2)</f>
        <v>0</v>
      </c>
      <c r="K208" s="218" t="s">
        <v>211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1.98</v>
      </c>
      <c r="R208" s="225">
        <f>Q208*H208</f>
        <v>3.22146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212</v>
      </c>
      <c r="AT208" s="227" t="s">
        <v>207</v>
      </c>
      <c r="AU208" s="227" t="s">
        <v>80</v>
      </c>
      <c r="AY208" s="20" t="s">
        <v>205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212</v>
      </c>
      <c r="BM208" s="227" t="s">
        <v>354</v>
      </c>
    </row>
    <row r="209" s="2" customFormat="1">
      <c r="A209" s="41"/>
      <c r="B209" s="42"/>
      <c r="C209" s="43"/>
      <c r="D209" s="229" t="s">
        <v>214</v>
      </c>
      <c r="E209" s="43"/>
      <c r="F209" s="230" t="s">
        <v>355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214</v>
      </c>
      <c r="AU209" s="20" t="s">
        <v>80</v>
      </c>
    </row>
    <row r="210" s="14" customFormat="1">
      <c r="A210" s="14"/>
      <c r="B210" s="245"/>
      <c r="C210" s="246"/>
      <c r="D210" s="236" t="s">
        <v>216</v>
      </c>
      <c r="E210" s="247" t="s">
        <v>19</v>
      </c>
      <c r="F210" s="248" t="s">
        <v>356</v>
      </c>
      <c r="G210" s="246"/>
      <c r="H210" s="249">
        <v>1.6270500000000001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216</v>
      </c>
      <c r="AU210" s="255" t="s">
        <v>80</v>
      </c>
      <c r="AV210" s="14" t="s">
        <v>80</v>
      </c>
      <c r="AW210" s="14" t="s">
        <v>218</v>
      </c>
      <c r="AX210" s="14" t="s">
        <v>71</v>
      </c>
      <c r="AY210" s="255" t="s">
        <v>205</v>
      </c>
    </row>
    <row r="211" s="2" customFormat="1" ht="33" customHeight="1">
      <c r="A211" s="41"/>
      <c r="B211" s="42"/>
      <c r="C211" s="216" t="s">
        <v>357</v>
      </c>
      <c r="D211" s="216" t="s">
        <v>207</v>
      </c>
      <c r="E211" s="217" t="s">
        <v>358</v>
      </c>
      <c r="F211" s="218" t="s">
        <v>359</v>
      </c>
      <c r="G211" s="219" t="s">
        <v>210</v>
      </c>
      <c r="H211" s="220">
        <v>72.308000000000007</v>
      </c>
      <c r="I211" s="221"/>
      <c r="J211" s="222">
        <f>ROUND(I211*H211,2)</f>
        <v>0</v>
      </c>
      <c r="K211" s="218" t="s">
        <v>211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180.90521595999999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212</v>
      </c>
      <c r="AT211" s="227" t="s">
        <v>207</v>
      </c>
      <c r="AU211" s="227" t="s">
        <v>80</v>
      </c>
      <c r="AY211" s="20" t="s">
        <v>205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212</v>
      </c>
      <c r="BM211" s="227" t="s">
        <v>360</v>
      </c>
    </row>
    <row r="212" s="2" customFormat="1">
      <c r="A212" s="41"/>
      <c r="B212" s="42"/>
      <c r="C212" s="43"/>
      <c r="D212" s="229" t="s">
        <v>214</v>
      </c>
      <c r="E212" s="43"/>
      <c r="F212" s="230" t="s">
        <v>361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214</v>
      </c>
      <c r="AU212" s="20" t="s">
        <v>80</v>
      </c>
    </row>
    <row r="213" s="14" customFormat="1">
      <c r="A213" s="14"/>
      <c r="B213" s="245"/>
      <c r="C213" s="246"/>
      <c r="D213" s="236" t="s">
        <v>216</v>
      </c>
      <c r="E213" s="247" t="s">
        <v>19</v>
      </c>
      <c r="F213" s="248" t="s">
        <v>362</v>
      </c>
      <c r="G213" s="246"/>
      <c r="H213" s="249">
        <v>50.695714285714288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216</v>
      </c>
      <c r="AU213" s="255" t="s">
        <v>80</v>
      </c>
      <c r="AV213" s="14" t="s">
        <v>80</v>
      </c>
      <c r="AW213" s="14" t="s">
        <v>218</v>
      </c>
      <c r="AX213" s="14" t="s">
        <v>71</v>
      </c>
      <c r="AY213" s="255" t="s">
        <v>205</v>
      </c>
    </row>
    <row r="214" s="14" customFormat="1">
      <c r="A214" s="14"/>
      <c r="B214" s="245"/>
      <c r="C214" s="246"/>
      <c r="D214" s="236" t="s">
        <v>216</v>
      </c>
      <c r="E214" s="247" t="s">
        <v>19</v>
      </c>
      <c r="F214" s="248" t="s">
        <v>363</v>
      </c>
      <c r="G214" s="246"/>
      <c r="H214" s="249">
        <v>15.238999999999999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216</v>
      </c>
      <c r="AU214" s="255" t="s">
        <v>80</v>
      </c>
      <c r="AV214" s="14" t="s">
        <v>80</v>
      </c>
      <c r="AW214" s="14" t="s">
        <v>218</v>
      </c>
      <c r="AX214" s="14" t="s">
        <v>71</v>
      </c>
      <c r="AY214" s="255" t="s">
        <v>205</v>
      </c>
    </row>
    <row r="215" s="14" customFormat="1">
      <c r="A215" s="14"/>
      <c r="B215" s="245"/>
      <c r="C215" s="246"/>
      <c r="D215" s="236" t="s">
        <v>216</v>
      </c>
      <c r="E215" s="247" t="s">
        <v>19</v>
      </c>
      <c r="F215" s="248" t="s">
        <v>364</v>
      </c>
      <c r="G215" s="246"/>
      <c r="H215" s="249">
        <v>6.3730000000000002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216</v>
      </c>
      <c r="AU215" s="255" t="s">
        <v>80</v>
      </c>
      <c r="AV215" s="14" t="s">
        <v>80</v>
      </c>
      <c r="AW215" s="14" t="s">
        <v>218</v>
      </c>
      <c r="AX215" s="14" t="s">
        <v>71</v>
      </c>
      <c r="AY215" s="255" t="s">
        <v>205</v>
      </c>
    </row>
    <row r="216" s="2" customFormat="1" ht="33" customHeight="1">
      <c r="A216" s="41"/>
      <c r="B216" s="42"/>
      <c r="C216" s="216" t="s">
        <v>7</v>
      </c>
      <c r="D216" s="216" t="s">
        <v>207</v>
      </c>
      <c r="E216" s="217" t="s">
        <v>365</v>
      </c>
      <c r="F216" s="218" t="s">
        <v>366</v>
      </c>
      <c r="G216" s="219" t="s">
        <v>210</v>
      </c>
      <c r="H216" s="220">
        <v>3.1560000000000001</v>
      </c>
      <c r="I216" s="221"/>
      <c r="J216" s="222">
        <f>ROUND(I216*H216,2)</f>
        <v>0</v>
      </c>
      <c r="K216" s="218" t="s">
        <v>211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2.5018699999999998</v>
      </c>
      <c r="R216" s="225">
        <f>Q216*H216</f>
        <v>7.8959017199999995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212</v>
      </c>
      <c r="AT216" s="227" t="s">
        <v>207</v>
      </c>
      <c r="AU216" s="227" t="s">
        <v>80</v>
      </c>
      <c r="AY216" s="20" t="s">
        <v>205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212</v>
      </c>
      <c r="BM216" s="227" t="s">
        <v>367</v>
      </c>
    </row>
    <row r="217" s="2" customFormat="1">
      <c r="A217" s="41"/>
      <c r="B217" s="42"/>
      <c r="C217" s="43"/>
      <c r="D217" s="229" t="s">
        <v>214</v>
      </c>
      <c r="E217" s="43"/>
      <c r="F217" s="230" t="s">
        <v>368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214</v>
      </c>
      <c r="AU217" s="20" t="s">
        <v>80</v>
      </c>
    </row>
    <row r="218" s="14" customFormat="1">
      <c r="A218" s="14"/>
      <c r="B218" s="245"/>
      <c r="C218" s="246"/>
      <c r="D218" s="236" t="s">
        <v>216</v>
      </c>
      <c r="E218" s="247" t="s">
        <v>19</v>
      </c>
      <c r="F218" s="248" t="s">
        <v>369</v>
      </c>
      <c r="G218" s="246"/>
      <c r="H218" s="249">
        <v>3.1556250000000001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216</v>
      </c>
      <c r="AU218" s="255" t="s">
        <v>80</v>
      </c>
      <c r="AV218" s="14" t="s">
        <v>80</v>
      </c>
      <c r="AW218" s="14" t="s">
        <v>218</v>
      </c>
      <c r="AX218" s="14" t="s">
        <v>71</v>
      </c>
      <c r="AY218" s="255" t="s">
        <v>205</v>
      </c>
    </row>
    <row r="219" s="2" customFormat="1" ht="33" customHeight="1">
      <c r="A219" s="41"/>
      <c r="B219" s="42"/>
      <c r="C219" s="216" t="s">
        <v>370</v>
      </c>
      <c r="D219" s="216" t="s">
        <v>207</v>
      </c>
      <c r="E219" s="217" t="s">
        <v>371</v>
      </c>
      <c r="F219" s="218" t="s">
        <v>372</v>
      </c>
      <c r="G219" s="219" t="s">
        <v>210</v>
      </c>
      <c r="H219" s="220">
        <v>12.558999999999999</v>
      </c>
      <c r="I219" s="221"/>
      <c r="J219" s="222">
        <f>ROUND(I219*H219,2)</f>
        <v>0</v>
      </c>
      <c r="K219" s="218" t="s">
        <v>211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2.5018699999999998</v>
      </c>
      <c r="R219" s="225">
        <f>Q219*H219</f>
        <v>31.420985329999997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212</v>
      </c>
      <c r="AT219" s="227" t="s">
        <v>207</v>
      </c>
      <c r="AU219" s="227" t="s">
        <v>80</v>
      </c>
      <c r="AY219" s="20" t="s">
        <v>205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212</v>
      </c>
      <c r="BM219" s="227" t="s">
        <v>373</v>
      </c>
    </row>
    <row r="220" s="2" customFormat="1">
      <c r="A220" s="41"/>
      <c r="B220" s="42"/>
      <c r="C220" s="43"/>
      <c r="D220" s="229" t="s">
        <v>214</v>
      </c>
      <c r="E220" s="43"/>
      <c r="F220" s="230" t="s">
        <v>374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214</v>
      </c>
      <c r="AU220" s="20" t="s">
        <v>80</v>
      </c>
    </row>
    <row r="221" s="14" customFormat="1">
      <c r="A221" s="14"/>
      <c r="B221" s="245"/>
      <c r="C221" s="246"/>
      <c r="D221" s="236" t="s">
        <v>216</v>
      </c>
      <c r="E221" s="247" t="s">
        <v>19</v>
      </c>
      <c r="F221" s="248" t="s">
        <v>375</v>
      </c>
      <c r="G221" s="246"/>
      <c r="H221" s="249">
        <v>10.3296475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216</v>
      </c>
      <c r="AU221" s="255" t="s">
        <v>80</v>
      </c>
      <c r="AV221" s="14" t="s">
        <v>80</v>
      </c>
      <c r="AW221" s="14" t="s">
        <v>218</v>
      </c>
      <c r="AX221" s="14" t="s">
        <v>71</v>
      </c>
      <c r="AY221" s="255" t="s">
        <v>205</v>
      </c>
    </row>
    <row r="222" s="14" customFormat="1">
      <c r="A222" s="14"/>
      <c r="B222" s="245"/>
      <c r="C222" s="246"/>
      <c r="D222" s="236" t="s">
        <v>216</v>
      </c>
      <c r="E222" s="247" t="s">
        <v>19</v>
      </c>
      <c r="F222" s="248" t="s">
        <v>376</v>
      </c>
      <c r="G222" s="246"/>
      <c r="H222" s="249">
        <v>2.2294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216</v>
      </c>
      <c r="AU222" s="255" t="s">
        <v>80</v>
      </c>
      <c r="AV222" s="14" t="s">
        <v>80</v>
      </c>
      <c r="AW222" s="14" t="s">
        <v>218</v>
      </c>
      <c r="AX222" s="14" t="s">
        <v>71</v>
      </c>
      <c r="AY222" s="255" t="s">
        <v>205</v>
      </c>
    </row>
    <row r="223" s="2" customFormat="1" ht="16.5" customHeight="1">
      <c r="A223" s="41"/>
      <c r="B223" s="42"/>
      <c r="C223" s="216" t="s">
        <v>377</v>
      </c>
      <c r="D223" s="216" t="s">
        <v>207</v>
      </c>
      <c r="E223" s="217" t="s">
        <v>378</v>
      </c>
      <c r="F223" s="218" t="s">
        <v>379</v>
      </c>
      <c r="G223" s="219" t="s">
        <v>306</v>
      </c>
      <c r="H223" s="220">
        <v>0.64000000000000001</v>
      </c>
      <c r="I223" s="221"/>
      <c r="J223" s="222">
        <f>ROUND(I223*H223,2)</f>
        <v>0</v>
      </c>
      <c r="K223" s="218" t="s">
        <v>211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0.0029399999999999999</v>
      </c>
      <c r="R223" s="225">
        <f>Q223*H223</f>
        <v>0.0018816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212</v>
      </c>
      <c r="AT223" s="227" t="s">
        <v>207</v>
      </c>
      <c r="AU223" s="227" t="s">
        <v>80</v>
      </c>
      <c r="AY223" s="20" t="s">
        <v>205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212</v>
      </c>
      <c r="BM223" s="227" t="s">
        <v>380</v>
      </c>
    </row>
    <row r="224" s="2" customFormat="1">
      <c r="A224" s="41"/>
      <c r="B224" s="42"/>
      <c r="C224" s="43"/>
      <c r="D224" s="229" t="s">
        <v>214</v>
      </c>
      <c r="E224" s="43"/>
      <c r="F224" s="230" t="s">
        <v>381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214</v>
      </c>
      <c r="AU224" s="20" t="s">
        <v>80</v>
      </c>
    </row>
    <row r="225" s="14" customFormat="1">
      <c r="A225" s="14"/>
      <c r="B225" s="245"/>
      <c r="C225" s="246"/>
      <c r="D225" s="236" t="s">
        <v>216</v>
      </c>
      <c r="E225" s="247" t="s">
        <v>19</v>
      </c>
      <c r="F225" s="248" t="s">
        <v>382</v>
      </c>
      <c r="G225" s="246"/>
      <c r="H225" s="249">
        <v>0.64000000000000001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216</v>
      </c>
      <c r="AU225" s="255" t="s">
        <v>80</v>
      </c>
      <c r="AV225" s="14" t="s">
        <v>80</v>
      </c>
      <c r="AW225" s="14" t="s">
        <v>218</v>
      </c>
      <c r="AX225" s="14" t="s">
        <v>71</v>
      </c>
      <c r="AY225" s="255" t="s">
        <v>205</v>
      </c>
    </row>
    <row r="226" s="2" customFormat="1" ht="16.5" customHeight="1">
      <c r="A226" s="41"/>
      <c r="B226" s="42"/>
      <c r="C226" s="216" t="s">
        <v>383</v>
      </c>
      <c r="D226" s="216" t="s">
        <v>207</v>
      </c>
      <c r="E226" s="217" t="s">
        <v>384</v>
      </c>
      <c r="F226" s="218" t="s">
        <v>385</v>
      </c>
      <c r="G226" s="219" t="s">
        <v>306</v>
      </c>
      <c r="H226" s="220">
        <v>0.64000000000000001</v>
      </c>
      <c r="I226" s="221"/>
      <c r="J226" s="222">
        <f>ROUND(I226*H226,2)</f>
        <v>0</v>
      </c>
      <c r="K226" s="218" t="s">
        <v>211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212</v>
      </c>
      <c r="AT226" s="227" t="s">
        <v>207</v>
      </c>
      <c r="AU226" s="227" t="s">
        <v>80</v>
      </c>
      <c r="AY226" s="20" t="s">
        <v>205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212</v>
      </c>
      <c r="BM226" s="227" t="s">
        <v>386</v>
      </c>
    </row>
    <row r="227" s="2" customFormat="1">
      <c r="A227" s="41"/>
      <c r="B227" s="42"/>
      <c r="C227" s="43"/>
      <c r="D227" s="229" t="s">
        <v>214</v>
      </c>
      <c r="E227" s="43"/>
      <c r="F227" s="230" t="s">
        <v>387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214</v>
      </c>
      <c r="AU227" s="20" t="s">
        <v>80</v>
      </c>
    </row>
    <row r="228" s="2" customFormat="1" ht="24.15" customHeight="1">
      <c r="A228" s="41"/>
      <c r="B228" s="42"/>
      <c r="C228" s="216" t="s">
        <v>388</v>
      </c>
      <c r="D228" s="216" t="s">
        <v>207</v>
      </c>
      <c r="E228" s="217" t="s">
        <v>389</v>
      </c>
      <c r="F228" s="218" t="s">
        <v>390</v>
      </c>
      <c r="G228" s="219" t="s">
        <v>279</v>
      </c>
      <c r="H228" s="220">
        <v>1.109</v>
      </c>
      <c r="I228" s="221"/>
      <c r="J228" s="222">
        <f>ROUND(I228*H228,2)</f>
        <v>0</v>
      </c>
      <c r="K228" s="218" t="s">
        <v>211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1.0606199999999999</v>
      </c>
      <c r="R228" s="225">
        <f>Q228*H228</f>
        <v>1.1762275799999999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212</v>
      </c>
      <c r="AT228" s="227" t="s">
        <v>207</v>
      </c>
      <c r="AU228" s="227" t="s">
        <v>80</v>
      </c>
      <c r="AY228" s="20" t="s">
        <v>205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212</v>
      </c>
      <c r="BM228" s="227" t="s">
        <v>391</v>
      </c>
    </row>
    <row r="229" s="2" customFormat="1">
      <c r="A229" s="41"/>
      <c r="B229" s="42"/>
      <c r="C229" s="43"/>
      <c r="D229" s="229" t="s">
        <v>214</v>
      </c>
      <c r="E229" s="43"/>
      <c r="F229" s="230" t="s">
        <v>392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214</v>
      </c>
      <c r="AU229" s="20" t="s">
        <v>80</v>
      </c>
    </row>
    <row r="230" s="14" customFormat="1">
      <c r="A230" s="14"/>
      <c r="B230" s="245"/>
      <c r="C230" s="246"/>
      <c r="D230" s="236" t="s">
        <v>216</v>
      </c>
      <c r="E230" s="247" t="s">
        <v>19</v>
      </c>
      <c r="F230" s="248" t="s">
        <v>393</v>
      </c>
      <c r="G230" s="246"/>
      <c r="H230" s="249">
        <v>0.18933755000000002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216</v>
      </c>
      <c r="AU230" s="255" t="s">
        <v>80</v>
      </c>
      <c r="AV230" s="14" t="s">
        <v>80</v>
      </c>
      <c r="AW230" s="14" t="s">
        <v>218</v>
      </c>
      <c r="AX230" s="14" t="s">
        <v>71</v>
      </c>
      <c r="AY230" s="255" t="s">
        <v>205</v>
      </c>
    </row>
    <row r="231" s="14" customFormat="1">
      <c r="A231" s="14"/>
      <c r="B231" s="245"/>
      <c r="C231" s="246"/>
      <c r="D231" s="236" t="s">
        <v>216</v>
      </c>
      <c r="E231" s="247" t="s">
        <v>19</v>
      </c>
      <c r="F231" s="248" t="s">
        <v>394</v>
      </c>
      <c r="G231" s="246"/>
      <c r="H231" s="249">
        <v>0.91936999999999991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216</v>
      </c>
      <c r="AU231" s="255" t="s">
        <v>80</v>
      </c>
      <c r="AV231" s="14" t="s">
        <v>80</v>
      </c>
      <c r="AW231" s="14" t="s">
        <v>218</v>
      </c>
      <c r="AX231" s="14" t="s">
        <v>71</v>
      </c>
      <c r="AY231" s="255" t="s">
        <v>205</v>
      </c>
    </row>
    <row r="232" s="2" customFormat="1" ht="24.15" customHeight="1">
      <c r="A232" s="41"/>
      <c r="B232" s="42"/>
      <c r="C232" s="216" t="s">
        <v>395</v>
      </c>
      <c r="D232" s="216" t="s">
        <v>207</v>
      </c>
      <c r="E232" s="217" t="s">
        <v>396</v>
      </c>
      <c r="F232" s="218" t="s">
        <v>397</v>
      </c>
      <c r="G232" s="219" t="s">
        <v>279</v>
      </c>
      <c r="H232" s="220">
        <v>2.1909999999999998</v>
      </c>
      <c r="I232" s="221"/>
      <c r="J232" s="222">
        <f>ROUND(I232*H232,2)</f>
        <v>0</v>
      </c>
      <c r="K232" s="218" t="s">
        <v>211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1.1536249999999999</v>
      </c>
      <c r="R232" s="225">
        <f>Q232*H232</f>
        <v>2.5275923749999998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212</v>
      </c>
      <c r="AT232" s="227" t="s">
        <v>207</v>
      </c>
      <c r="AU232" s="227" t="s">
        <v>80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212</v>
      </c>
      <c r="BM232" s="227" t="s">
        <v>398</v>
      </c>
    </row>
    <row r="233" s="2" customFormat="1">
      <c r="A233" s="41"/>
      <c r="B233" s="42"/>
      <c r="C233" s="43"/>
      <c r="D233" s="229" t="s">
        <v>214</v>
      </c>
      <c r="E233" s="43"/>
      <c r="F233" s="230" t="s">
        <v>399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214</v>
      </c>
      <c r="AU233" s="20" t="s">
        <v>80</v>
      </c>
    </row>
    <row r="234" s="14" customFormat="1">
      <c r="A234" s="14"/>
      <c r="B234" s="245"/>
      <c r="C234" s="246"/>
      <c r="D234" s="236" t="s">
        <v>216</v>
      </c>
      <c r="E234" s="247" t="s">
        <v>19</v>
      </c>
      <c r="F234" s="248" t="s">
        <v>400</v>
      </c>
      <c r="G234" s="246"/>
      <c r="H234" s="249">
        <v>1.5360887999999999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216</v>
      </c>
      <c r="AU234" s="255" t="s">
        <v>80</v>
      </c>
      <c r="AV234" s="14" t="s">
        <v>80</v>
      </c>
      <c r="AW234" s="14" t="s">
        <v>218</v>
      </c>
      <c r="AX234" s="14" t="s">
        <v>71</v>
      </c>
      <c r="AY234" s="255" t="s">
        <v>205</v>
      </c>
    </row>
    <row r="235" s="14" customFormat="1">
      <c r="A235" s="14"/>
      <c r="B235" s="245"/>
      <c r="C235" s="246"/>
      <c r="D235" s="236" t="s">
        <v>216</v>
      </c>
      <c r="E235" s="247" t="s">
        <v>19</v>
      </c>
      <c r="F235" s="248" t="s">
        <v>401</v>
      </c>
      <c r="G235" s="246"/>
      <c r="H235" s="249">
        <v>0.46174169999999998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216</v>
      </c>
      <c r="AU235" s="255" t="s">
        <v>80</v>
      </c>
      <c r="AV235" s="14" t="s">
        <v>80</v>
      </c>
      <c r="AW235" s="14" t="s">
        <v>218</v>
      </c>
      <c r="AX235" s="14" t="s">
        <v>71</v>
      </c>
      <c r="AY235" s="255" t="s">
        <v>205</v>
      </c>
    </row>
    <row r="236" s="14" customFormat="1">
      <c r="A236" s="14"/>
      <c r="B236" s="245"/>
      <c r="C236" s="246"/>
      <c r="D236" s="236" t="s">
        <v>216</v>
      </c>
      <c r="E236" s="247" t="s">
        <v>19</v>
      </c>
      <c r="F236" s="248" t="s">
        <v>402</v>
      </c>
      <c r="G236" s="246"/>
      <c r="H236" s="249">
        <v>0.19310189999999999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216</v>
      </c>
      <c r="AU236" s="255" t="s">
        <v>80</v>
      </c>
      <c r="AV236" s="14" t="s">
        <v>80</v>
      </c>
      <c r="AW236" s="14" t="s">
        <v>218</v>
      </c>
      <c r="AX236" s="14" t="s">
        <v>71</v>
      </c>
      <c r="AY236" s="255" t="s">
        <v>205</v>
      </c>
    </row>
    <row r="237" s="2" customFormat="1" ht="24.15" customHeight="1">
      <c r="A237" s="41"/>
      <c r="B237" s="42"/>
      <c r="C237" s="216" t="s">
        <v>403</v>
      </c>
      <c r="D237" s="216" t="s">
        <v>207</v>
      </c>
      <c r="E237" s="217" t="s">
        <v>404</v>
      </c>
      <c r="F237" s="218" t="s">
        <v>405</v>
      </c>
      <c r="G237" s="219" t="s">
        <v>210</v>
      </c>
      <c r="H237" s="220">
        <v>4.984</v>
      </c>
      <c r="I237" s="221"/>
      <c r="J237" s="222">
        <f>ROUND(I237*H237,2)</f>
        <v>0</v>
      </c>
      <c r="K237" s="218" t="s">
        <v>211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2.5018699999999998</v>
      </c>
      <c r="R237" s="225">
        <f>Q237*H237</f>
        <v>12.469320079999999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212</v>
      </c>
      <c r="AT237" s="227" t="s">
        <v>207</v>
      </c>
      <c r="AU237" s="227" t="s">
        <v>80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212</v>
      </c>
      <c r="BM237" s="227" t="s">
        <v>406</v>
      </c>
    </row>
    <row r="238" s="2" customFormat="1">
      <c r="A238" s="41"/>
      <c r="B238" s="42"/>
      <c r="C238" s="43"/>
      <c r="D238" s="229" t="s">
        <v>214</v>
      </c>
      <c r="E238" s="43"/>
      <c r="F238" s="230" t="s">
        <v>407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214</v>
      </c>
      <c r="AU238" s="20" t="s">
        <v>80</v>
      </c>
    </row>
    <row r="239" s="14" customFormat="1">
      <c r="A239" s="14"/>
      <c r="B239" s="245"/>
      <c r="C239" s="246"/>
      <c r="D239" s="236" t="s">
        <v>216</v>
      </c>
      <c r="E239" s="247" t="s">
        <v>19</v>
      </c>
      <c r="F239" s="248" t="s">
        <v>408</v>
      </c>
      <c r="G239" s="246"/>
      <c r="H239" s="249">
        <v>4.9835250000000002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216</v>
      </c>
      <c r="AU239" s="255" t="s">
        <v>80</v>
      </c>
      <c r="AV239" s="14" t="s">
        <v>80</v>
      </c>
      <c r="AW239" s="14" t="s">
        <v>218</v>
      </c>
      <c r="AX239" s="14" t="s">
        <v>71</v>
      </c>
      <c r="AY239" s="255" t="s">
        <v>205</v>
      </c>
    </row>
    <row r="240" s="2" customFormat="1" ht="33" customHeight="1">
      <c r="A240" s="41"/>
      <c r="B240" s="42"/>
      <c r="C240" s="216" t="s">
        <v>409</v>
      </c>
      <c r="D240" s="216" t="s">
        <v>207</v>
      </c>
      <c r="E240" s="217" t="s">
        <v>410</v>
      </c>
      <c r="F240" s="218" t="s">
        <v>411</v>
      </c>
      <c r="G240" s="219" t="s">
        <v>210</v>
      </c>
      <c r="H240" s="220">
        <v>0.35999999999999999</v>
      </c>
      <c r="I240" s="221"/>
      <c r="J240" s="222">
        <f>ROUND(I240*H240,2)</f>
        <v>0</v>
      </c>
      <c r="K240" s="218" t="s">
        <v>211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2.5018699999999998</v>
      </c>
      <c r="R240" s="225">
        <f>Q240*H240</f>
        <v>0.90067319999999995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212</v>
      </c>
      <c r="AT240" s="227" t="s">
        <v>207</v>
      </c>
      <c r="AU240" s="227" t="s">
        <v>80</v>
      </c>
      <c r="AY240" s="20" t="s">
        <v>205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212</v>
      </c>
      <c r="BM240" s="227" t="s">
        <v>412</v>
      </c>
    </row>
    <row r="241" s="2" customFormat="1">
      <c r="A241" s="41"/>
      <c r="B241" s="42"/>
      <c r="C241" s="43"/>
      <c r="D241" s="229" t="s">
        <v>214</v>
      </c>
      <c r="E241" s="43"/>
      <c r="F241" s="230" t="s">
        <v>413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214</v>
      </c>
      <c r="AU241" s="20" t="s">
        <v>80</v>
      </c>
    </row>
    <row r="242" s="14" customFormat="1">
      <c r="A242" s="14"/>
      <c r="B242" s="245"/>
      <c r="C242" s="246"/>
      <c r="D242" s="236" t="s">
        <v>216</v>
      </c>
      <c r="E242" s="247" t="s">
        <v>19</v>
      </c>
      <c r="F242" s="248" t="s">
        <v>414</v>
      </c>
      <c r="G242" s="246"/>
      <c r="H242" s="249">
        <v>0.36000000000000004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216</v>
      </c>
      <c r="AU242" s="255" t="s">
        <v>80</v>
      </c>
      <c r="AV242" s="14" t="s">
        <v>80</v>
      </c>
      <c r="AW242" s="14" t="s">
        <v>218</v>
      </c>
      <c r="AX242" s="14" t="s">
        <v>71</v>
      </c>
      <c r="AY242" s="255" t="s">
        <v>205</v>
      </c>
    </row>
    <row r="243" s="2" customFormat="1" ht="33" customHeight="1">
      <c r="A243" s="41"/>
      <c r="B243" s="42"/>
      <c r="C243" s="216" t="s">
        <v>415</v>
      </c>
      <c r="D243" s="216" t="s">
        <v>207</v>
      </c>
      <c r="E243" s="217" t="s">
        <v>416</v>
      </c>
      <c r="F243" s="218" t="s">
        <v>417</v>
      </c>
      <c r="G243" s="219" t="s">
        <v>210</v>
      </c>
      <c r="H243" s="220">
        <v>0.54700000000000004</v>
      </c>
      <c r="I243" s="221"/>
      <c r="J243" s="222">
        <f>ROUND(I243*H243,2)</f>
        <v>0</v>
      </c>
      <c r="K243" s="218" t="s">
        <v>211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2.5018699999999998</v>
      </c>
      <c r="R243" s="225">
        <f>Q243*H243</f>
        <v>1.3685228899999999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212</v>
      </c>
      <c r="AT243" s="227" t="s">
        <v>207</v>
      </c>
      <c r="AU243" s="227" t="s">
        <v>80</v>
      </c>
      <c r="AY243" s="20" t="s">
        <v>205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212</v>
      </c>
      <c r="BM243" s="227" t="s">
        <v>418</v>
      </c>
    </row>
    <row r="244" s="2" customFormat="1">
      <c r="A244" s="41"/>
      <c r="B244" s="42"/>
      <c r="C244" s="43"/>
      <c r="D244" s="229" t="s">
        <v>214</v>
      </c>
      <c r="E244" s="43"/>
      <c r="F244" s="230" t="s">
        <v>419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214</v>
      </c>
      <c r="AU244" s="20" t="s">
        <v>80</v>
      </c>
    </row>
    <row r="245" s="14" customFormat="1">
      <c r="A245" s="14"/>
      <c r="B245" s="245"/>
      <c r="C245" s="246"/>
      <c r="D245" s="236" t="s">
        <v>216</v>
      </c>
      <c r="E245" s="247" t="s">
        <v>19</v>
      </c>
      <c r="F245" s="248" t="s">
        <v>420</v>
      </c>
      <c r="G245" s="246"/>
      <c r="H245" s="249">
        <v>0.54659999999999997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216</v>
      </c>
      <c r="AU245" s="255" t="s">
        <v>80</v>
      </c>
      <c r="AV245" s="14" t="s">
        <v>80</v>
      </c>
      <c r="AW245" s="14" t="s">
        <v>218</v>
      </c>
      <c r="AX245" s="14" t="s">
        <v>71</v>
      </c>
      <c r="AY245" s="255" t="s">
        <v>205</v>
      </c>
    </row>
    <row r="246" s="2" customFormat="1" ht="24.15" customHeight="1">
      <c r="A246" s="41"/>
      <c r="B246" s="42"/>
      <c r="C246" s="216" t="s">
        <v>421</v>
      </c>
      <c r="D246" s="216" t="s">
        <v>207</v>
      </c>
      <c r="E246" s="217" t="s">
        <v>422</v>
      </c>
      <c r="F246" s="218" t="s">
        <v>423</v>
      </c>
      <c r="G246" s="219" t="s">
        <v>279</v>
      </c>
      <c r="H246" s="220">
        <v>0.049000000000000002</v>
      </c>
      <c r="I246" s="221"/>
      <c r="J246" s="222">
        <f>ROUND(I246*H246,2)</f>
        <v>0</v>
      </c>
      <c r="K246" s="218" t="s">
        <v>211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1.0606199999999999</v>
      </c>
      <c r="R246" s="225">
        <f>Q246*H246</f>
        <v>0.051970379999999997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212</v>
      </c>
      <c r="AT246" s="227" t="s">
        <v>207</v>
      </c>
      <c r="AU246" s="227" t="s">
        <v>80</v>
      </c>
      <c r="AY246" s="20" t="s">
        <v>205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212</v>
      </c>
      <c r="BM246" s="227" t="s">
        <v>424</v>
      </c>
    </row>
    <row r="247" s="2" customFormat="1">
      <c r="A247" s="41"/>
      <c r="B247" s="42"/>
      <c r="C247" s="43"/>
      <c r="D247" s="229" t="s">
        <v>214</v>
      </c>
      <c r="E247" s="43"/>
      <c r="F247" s="230" t="s">
        <v>425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214</v>
      </c>
      <c r="AU247" s="20" t="s">
        <v>80</v>
      </c>
    </row>
    <row r="248" s="14" customFormat="1">
      <c r="A248" s="14"/>
      <c r="B248" s="245"/>
      <c r="C248" s="246"/>
      <c r="D248" s="236" t="s">
        <v>216</v>
      </c>
      <c r="E248" s="247" t="s">
        <v>19</v>
      </c>
      <c r="F248" s="248" t="s">
        <v>426</v>
      </c>
      <c r="G248" s="246"/>
      <c r="H248" s="249">
        <v>0.048683000000000004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216</v>
      </c>
      <c r="AU248" s="255" t="s">
        <v>80</v>
      </c>
      <c r="AV248" s="14" t="s">
        <v>80</v>
      </c>
      <c r="AW248" s="14" t="s">
        <v>218</v>
      </c>
      <c r="AX248" s="14" t="s">
        <v>71</v>
      </c>
      <c r="AY248" s="255" t="s">
        <v>205</v>
      </c>
    </row>
    <row r="249" s="2" customFormat="1" ht="24.15" customHeight="1">
      <c r="A249" s="41"/>
      <c r="B249" s="42"/>
      <c r="C249" s="216" t="s">
        <v>427</v>
      </c>
      <c r="D249" s="216" t="s">
        <v>207</v>
      </c>
      <c r="E249" s="217" t="s">
        <v>428</v>
      </c>
      <c r="F249" s="218" t="s">
        <v>429</v>
      </c>
      <c r="G249" s="219" t="s">
        <v>210</v>
      </c>
      <c r="H249" s="220">
        <v>0.12</v>
      </c>
      <c r="I249" s="221"/>
      <c r="J249" s="222">
        <f>ROUND(I249*H249,2)</f>
        <v>0</v>
      </c>
      <c r="K249" s="218" t="s">
        <v>211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2.5018699999999998</v>
      </c>
      <c r="R249" s="225">
        <f>Q249*H249</f>
        <v>0.30022439999999995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212</v>
      </c>
      <c r="AT249" s="227" t="s">
        <v>207</v>
      </c>
      <c r="AU249" s="227" t="s">
        <v>80</v>
      </c>
      <c r="AY249" s="20" t="s">
        <v>205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212</v>
      </c>
      <c r="BM249" s="227" t="s">
        <v>430</v>
      </c>
    </row>
    <row r="250" s="2" customFormat="1">
      <c r="A250" s="41"/>
      <c r="B250" s="42"/>
      <c r="C250" s="43"/>
      <c r="D250" s="229" t="s">
        <v>214</v>
      </c>
      <c r="E250" s="43"/>
      <c r="F250" s="230" t="s">
        <v>431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214</v>
      </c>
      <c r="AU250" s="20" t="s">
        <v>80</v>
      </c>
    </row>
    <row r="251" s="14" customFormat="1">
      <c r="A251" s="14"/>
      <c r="B251" s="245"/>
      <c r="C251" s="246"/>
      <c r="D251" s="236" t="s">
        <v>216</v>
      </c>
      <c r="E251" s="247" t="s">
        <v>19</v>
      </c>
      <c r="F251" s="248" t="s">
        <v>432</v>
      </c>
      <c r="G251" s="246"/>
      <c r="H251" s="249">
        <v>0.12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216</v>
      </c>
      <c r="AU251" s="255" t="s">
        <v>80</v>
      </c>
      <c r="AV251" s="14" t="s">
        <v>80</v>
      </c>
      <c r="AW251" s="14" t="s">
        <v>218</v>
      </c>
      <c r="AX251" s="14" t="s">
        <v>71</v>
      </c>
      <c r="AY251" s="255" t="s">
        <v>205</v>
      </c>
    </row>
    <row r="252" s="2" customFormat="1" ht="44.25" customHeight="1">
      <c r="A252" s="41"/>
      <c r="B252" s="42"/>
      <c r="C252" s="216" t="s">
        <v>433</v>
      </c>
      <c r="D252" s="216" t="s">
        <v>207</v>
      </c>
      <c r="E252" s="217" t="s">
        <v>434</v>
      </c>
      <c r="F252" s="218" t="s">
        <v>435</v>
      </c>
      <c r="G252" s="219" t="s">
        <v>210</v>
      </c>
      <c r="H252" s="220">
        <v>2.25</v>
      </c>
      <c r="I252" s="221"/>
      <c r="J252" s="222">
        <f>ROUND(I252*H252,2)</f>
        <v>0</v>
      </c>
      <c r="K252" s="218" t="s">
        <v>211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2.5504500000000001</v>
      </c>
      <c r="R252" s="225">
        <f>Q252*H252</f>
        <v>5.7385125000000006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212</v>
      </c>
      <c r="AT252" s="227" t="s">
        <v>207</v>
      </c>
      <c r="AU252" s="227" t="s">
        <v>80</v>
      </c>
      <c r="AY252" s="20" t="s">
        <v>205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212</v>
      </c>
      <c r="BM252" s="227" t="s">
        <v>436</v>
      </c>
    </row>
    <row r="253" s="2" customFormat="1">
      <c r="A253" s="41"/>
      <c r="B253" s="42"/>
      <c r="C253" s="43"/>
      <c r="D253" s="229" t="s">
        <v>214</v>
      </c>
      <c r="E253" s="43"/>
      <c r="F253" s="230" t="s">
        <v>437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214</v>
      </c>
      <c r="AU253" s="20" t="s">
        <v>80</v>
      </c>
    </row>
    <row r="254" s="14" customFormat="1">
      <c r="A254" s="14"/>
      <c r="B254" s="245"/>
      <c r="C254" s="246"/>
      <c r="D254" s="236" t="s">
        <v>216</v>
      </c>
      <c r="E254" s="247" t="s">
        <v>19</v>
      </c>
      <c r="F254" s="248" t="s">
        <v>438</v>
      </c>
      <c r="G254" s="246"/>
      <c r="H254" s="249">
        <v>2.25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216</v>
      </c>
      <c r="AU254" s="255" t="s">
        <v>80</v>
      </c>
      <c r="AV254" s="14" t="s">
        <v>80</v>
      </c>
      <c r="AW254" s="14" t="s">
        <v>218</v>
      </c>
      <c r="AX254" s="14" t="s">
        <v>71</v>
      </c>
      <c r="AY254" s="255" t="s">
        <v>205</v>
      </c>
    </row>
    <row r="255" s="12" customFormat="1" ht="22.8" customHeight="1">
      <c r="A255" s="12"/>
      <c r="B255" s="200"/>
      <c r="C255" s="201"/>
      <c r="D255" s="202" t="s">
        <v>70</v>
      </c>
      <c r="E255" s="214" t="s">
        <v>97</v>
      </c>
      <c r="F255" s="214" t="s">
        <v>439</v>
      </c>
      <c r="G255" s="201"/>
      <c r="H255" s="201"/>
      <c r="I255" s="204"/>
      <c r="J255" s="215">
        <f>BK255</f>
        <v>0</v>
      </c>
      <c r="K255" s="201"/>
      <c r="L255" s="206"/>
      <c r="M255" s="207"/>
      <c r="N255" s="208"/>
      <c r="O255" s="208"/>
      <c r="P255" s="209">
        <f>SUM(P256:P611)</f>
        <v>0</v>
      </c>
      <c r="Q255" s="208"/>
      <c r="R255" s="209">
        <f>SUM(R256:R611)</f>
        <v>269.62816057639998</v>
      </c>
      <c r="S255" s="208"/>
      <c r="T255" s="210">
        <f>SUM(T256:T611)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1" t="s">
        <v>78</v>
      </c>
      <c r="AT255" s="212" t="s">
        <v>70</v>
      </c>
      <c r="AU255" s="212" t="s">
        <v>78</v>
      </c>
      <c r="AY255" s="211" t="s">
        <v>205</v>
      </c>
      <c r="BK255" s="213">
        <f>SUM(BK256:BK611)</f>
        <v>0</v>
      </c>
    </row>
    <row r="256" s="2" customFormat="1" ht="37.8" customHeight="1">
      <c r="A256" s="41"/>
      <c r="B256" s="42"/>
      <c r="C256" s="216" t="s">
        <v>440</v>
      </c>
      <c r="D256" s="216" t="s">
        <v>207</v>
      </c>
      <c r="E256" s="217" t="s">
        <v>441</v>
      </c>
      <c r="F256" s="218" t="s">
        <v>442</v>
      </c>
      <c r="G256" s="219" t="s">
        <v>306</v>
      </c>
      <c r="H256" s="220">
        <v>0.34399999999999997</v>
      </c>
      <c r="I256" s="221"/>
      <c r="J256" s="222">
        <f>ROUND(I256*H256,2)</f>
        <v>0</v>
      </c>
      <c r="K256" s="218" t="s">
        <v>19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0.270704</v>
      </c>
      <c r="R256" s="225">
        <f>Q256*H256</f>
        <v>0.093122175999999987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212</v>
      </c>
      <c r="AT256" s="227" t="s">
        <v>207</v>
      </c>
      <c r="AU256" s="227" t="s">
        <v>80</v>
      </c>
      <c r="AY256" s="20" t="s">
        <v>205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212</v>
      </c>
      <c r="BM256" s="227" t="s">
        <v>443</v>
      </c>
    </row>
    <row r="257" s="14" customFormat="1">
      <c r="A257" s="14"/>
      <c r="B257" s="245"/>
      <c r="C257" s="246"/>
      <c r="D257" s="236" t="s">
        <v>216</v>
      </c>
      <c r="E257" s="247" t="s">
        <v>19</v>
      </c>
      <c r="F257" s="248" t="s">
        <v>444</v>
      </c>
      <c r="G257" s="246"/>
      <c r="H257" s="249">
        <v>0.34375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216</v>
      </c>
      <c r="AU257" s="255" t="s">
        <v>80</v>
      </c>
      <c r="AV257" s="14" t="s">
        <v>80</v>
      </c>
      <c r="AW257" s="14" t="s">
        <v>218</v>
      </c>
      <c r="AX257" s="14" t="s">
        <v>71</v>
      </c>
      <c r="AY257" s="255" t="s">
        <v>205</v>
      </c>
    </row>
    <row r="258" s="2" customFormat="1" ht="33" customHeight="1">
      <c r="A258" s="41"/>
      <c r="B258" s="42"/>
      <c r="C258" s="216" t="s">
        <v>445</v>
      </c>
      <c r="D258" s="216" t="s">
        <v>207</v>
      </c>
      <c r="E258" s="217" t="s">
        <v>446</v>
      </c>
      <c r="F258" s="218" t="s">
        <v>447</v>
      </c>
      <c r="G258" s="219" t="s">
        <v>448</v>
      </c>
      <c r="H258" s="220">
        <v>12</v>
      </c>
      <c r="I258" s="221"/>
      <c r="J258" s="222">
        <f>ROUND(I258*H258,2)</f>
        <v>0</v>
      </c>
      <c r="K258" s="218" t="s">
        <v>211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0.012619999999999999</v>
      </c>
      <c r="R258" s="225">
        <f>Q258*H258</f>
        <v>0.15143999999999999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212</v>
      </c>
      <c r="AT258" s="227" t="s">
        <v>207</v>
      </c>
      <c r="AU258" s="227" t="s">
        <v>80</v>
      </c>
      <c r="AY258" s="20" t="s">
        <v>205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212</v>
      </c>
      <c r="BM258" s="227" t="s">
        <v>449</v>
      </c>
    </row>
    <row r="259" s="2" customFormat="1">
      <c r="A259" s="41"/>
      <c r="B259" s="42"/>
      <c r="C259" s="43"/>
      <c r="D259" s="229" t="s">
        <v>214</v>
      </c>
      <c r="E259" s="43"/>
      <c r="F259" s="230" t="s">
        <v>450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214</v>
      </c>
      <c r="AU259" s="20" t="s">
        <v>80</v>
      </c>
    </row>
    <row r="260" s="13" customFormat="1">
      <c r="A260" s="13"/>
      <c r="B260" s="234"/>
      <c r="C260" s="235"/>
      <c r="D260" s="236" t="s">
        <v>216</v>
      </c>
      <c r="E260" s="237" t="s">
        <v>19</v>
      </c>
      <c r="F260" s="238" t="s">
        <v>451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216</v>
      </c>
      <c r="AU260" s="244" t="s">
        <v>80</v>
      </c>
      <c r="AV260" s="13" t="s">
        <v>78</v>
      </c>
      <c r="AW260" s="13" t="s">
        <v>218</v>
      </c>
      <c r="AX260" s="13" t="s">
        <v>71</v>
      </c>
      <c r="AY260" s="244" t="s">
        <v>205</v>
      </c>
    </row>
    <row r="261" s="14" customFormat="1">
      <c r="A261" s="14"/>
      <c r="B261" s="245"/>
      <c r="C261" s="246"/>
      <c r="D261" s="236" t="s">
        <v>216</v>
      </c>
      <c r="E261" s="247" t="s">
        <v>19</v>
      </c>
      <c r="F261" s="248" t="s">
        <v>452</v>
      </c>
      <c r="G261" s="246"/>
      <c r="H261" s="249">
        <v>4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216</v>
      </c>
      <c r="AU261" s="255" t="s">
        <v>80</v>
      </c>
      <c r="AV261" s="14" t="s">
        <v>80</v>
      </c>
      <c r="AW261" s="14" t="s">
        <v>218</v>
      </c>
      <c r="AX261" s="14" t="s">
        <v>71</v>
      </c>
      <c r="AY261" s="255" t="s">
        <v>205</v>
      </c>
    </row>
    <row r="262" s="14" customFormat="1">
      <c r="A262" s="14"/>
      <c r="B262" s="245"/>
      <c r="C262" s="246"/>
      <c r="D262" s="236" t="s">
        <v>216</v>
      </c>
      <c r="E262" s="247" t="s">
        <v>19</v>
      </c>
      <c r="F262" s="248" t="s">
        <v>453</v>
      </c>
      <c r="G262" s="246"/>
      <c r="H262" s="249">
        <v>8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216</v>
      </c>
      <c r="AU262" s="255" t="s">
        <v>80</v>
      </c>
      <c r="AV262" s="14" t="s">
        <v>80</v>
      </c>
      <c r="AW262" s="14" t="s">
        <v>218</v>
      </c>
      <c r="AX262" s="14" t="s">
        <v>71</v>
      </c>
      <c r="AY262" s="255" t="s">
        <v>205</v>
      </c>
    </row>
    <row r="263" s="2" customFormat="1" ht="37.8" customHeight="1">
      <c r="A263" s="41"/>
      <c r="B263" s="42"/>
      <c r="C263" s="216" t="s">
        <v>454</v>
      </c>
      <c r="D263" s="216" t="s">
        <v>207</v>
      </c>
      <c r="E263" s="217" t="s">
        <v>455</v>
      </c>
      <c r="F263" s="218" t="s">
        <v>456</v>
      </c>
      <c r="G263" s="219" t="s">
        <v>448</v>
      </c>
      <c r="H263" s="220">
        <v>1</v>
      </c>
      <c r="I263" s="221"/>
      <c r="J263" s="222">
        <f>ROUND(I263*H263,2)</f>
        <v>0</v>
      </c>
      <c r="K263" s="218" t="s">
        <v>211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0.12021</v>
      </c>
      <c r="R263" s="225">
        <f>Q263*H263</f>
        <v>0.12021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212</v>
      </c>
      <c r="AT263" s="227" t="s">
        <v>207</v>
      </c>
      <c r="AU263" s="227" t="s">
        <v>80</v>
      </c>
      <c r="AY263" s="20" t="s">
        <v>205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212</v>
      </c>
      <c r="BM263" s="227" t="s">
        <v>457</v>
      </c>
    </row>
    <row r="264" s="2" customFormat="1">
      <c r="A264" s="41"/>
      <c r="B264" s="42"/>
      <c r="C264" s="43"/>
      <c r="D264" s="229" t="s">
        <v>214</v>
      </c>
      <c r="E264" s="43"/>
      <c r="F264" s="230" t="s">
        <v>458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214</v>
      </c>
      <c r="AU264" s="20" t="s">
        <v>80</v>
      </c>
    </row>
    <row r="265" s="14" customFormat="1">
      <c r="A265" s="14"/>
      <c r="B265" s="245"/>
      <c r="C265" s="246"/>
      <c r="D265" s="236" t="s">
        <v>216</v>
      </c>
      <c r="E265" s="247" t="s">
        <v>19</v>
      </c>
      <c r="F265" s="248" t="s">
        <v>459</v>
      </c>
      <c r="G265" s="246"/>
      <c r="H265" s="249">
        <v>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216</v>
      </c>
      <c r="AU265" s="255" t="s">
        <v>80</v>
      </c>
      <c r="AV265" s="14" t="s">
        <v>80</v>
      </c>
      <c r="AW265" s="14" t="s">
        <v>218</v>
      </c>
      <c r="AX265" s="14" t="s">
        <v>71</v>
      </c>
      <c r="AY265" s="255" t="s">
        <v>205</v>
      </c>
    </row>
    <row r="266" s="2" customFormat="1" ht="37.8" customHeight="1">
      <c r="A266" s="41"/>
      <c r="B266" s="42"/>
      <c r="C266" s="216" t="s">
        <v>460</v>
      </c>
      <c r="D266" s="216" t="s">
        <v>207</v>
      </c>
      <c r="E266" s="217" t="s">
        <v>461</v>
      </c>
      <c r="F266" s="218" t="s">
        <v>462</v>
      </c>
      <c r="G266" s="219" t="s">
        <v>448</v>
      </c>
      <c r="H266" s="220">
        <v>1</v>
      </c>
      <c r="I266" s="221"/>
      <c r="J266" s="222">
        <f>ROUND(I266*H266,2)</f>
        <v>0</v>
      </c>
      <c r="K266" s="218" t="s">
        <v>211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0.24042</v>
      </c>
      <c r="R266" s="225">
        <f>Q266*H266</f>
        <v>0.24042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212</v>
      </c>
      <c r="AT266" s="227" t="s">
        <v>207</v>
      </c>
      <c r="AU266" s="227" t="s">
        <v>80</v>
      </c>
      <c r="AY266" s="20" t="s">
        <v>205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212</v>
      </c>
      <c r="BM266" s="227" t="s">
        <v>463</v>
      </c>
    </row>
    <row r="267" s="2" customFormat="1">
      <c r="A267" s="41"/>
      <c r="B267" s="42"/>
      <c r="C267" s="43"/>
      <c r="D267" s="229" t="s">
        <v>214</v>
      </c>
      <c r="E267" s="43"/>
      <c r="F267" s="230" t="s">
        <v>464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214</v>
      </c>
      <c r="AU267" s="20" t="s">
        <v>80</v>
      </c>
    </row>
    <row r="268" s="14" customFormat="1">
      <c r="A268" s="14"/>
      <c r="B268" s="245"/>
      <c r="C268" s="246"/>
      <c r="D268" s="236" t="s">
        <v>216</v>
      </c>
      <c r="E268" s="247" t="s">
        <v>19</v>
      </c>
      <c r="F268" s="248" t="s">
        <v>465</v>
      </c>
      <c r="G268" s="246"/>
      <c r="H268" s="249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216</v>
      </c>
      <c r="AU268" s="255" t="s">
        <v>80</v>
      </c>
      <c r="AV268" s="14" t="s">
        <v>80</v>
      </c>
      <c r="AW268" s="14" t="s">
        <v>218</v>
      </c>
      <c r="AX268" s="14" t="s">
        <v>71</v>
      </c>
      <c r="AY268" s="255" t="s">
        <v>205</v>
      </c>
    </row>
    <row r="269" s="2" customFormat="1" ht="37.8" customHeight="1">
      <c r="A269" s="41"/>
      <c r="B269" s="42"/>
      <c r="C269" s="216" t="s">
        <v>466</v>
      </c>
      <c r="D269" s="216" t="s">
        <v>207</v>
      </c>
      <c r="E269" s="217" t="s">
        <v>467</v>
      </c>
      <c r="F269" s="218" t="s">
        <v>468</v>
      </c>
      <c r="G269" s="219" t="s">
        <v>210</v>
      </c>
      <c r="H269" s="220">
        <v>0.52100000000000002</v>
      </c>
      <c r="I269" s="221"/>
      <c r="J269" s="222">
        <f>ROUND(I269*H269,2)</f>
        <v>0</v>
      </c>
      <c r="K269" s="218" t="s">
        <v>211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1.8775</v>
      </c>
      <c r="R269" s="225">
        <f>Q269*H269</f>
        <v>0.97817750000000003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212</v>
      </c>
      <c r="AT269" s="227" t="s">
        <v>207</v>
      </c>
      <c r="AU269" s="227" t="s">
        <v>80</v>
      </c>
      <c r="AY269" s="20" t="s">
        <v>205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212</v>
      </c>
      <c r="BM269" s="227" t="s">
        <v>469</v>
      </c>
    </row>
    <row r="270" s="2" customFormat="1">
      <c r="A270" s="41"/>
      <c r="B270" s="42"/>
      <c r="C270" s="43"/>
      <c r="D270" s="229" t="s">
        <v>214</v>
      </c>
      <c r="E270" s="43"/>
      <c r="F270" s="230" t="s">
        <v>470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214</v>
      </c>
      <c r="AU270" s="20" t="s">
        <v>80</v>
      </c>
    </row>
    <row r="271" s="14" customFormat="1">
      <c r="A271" s="14"/>
      <c r="B271" s="245"/>
      <c r="C271" s="246"/>
      <c r="D271" s="236" t="s">
        <v>216</v>
      </c>
      <c r="E271" s="247" t="s">
        <v>19</v>
      </c>
      <c r="F271" s="248" t="s">
        <v>471</v>
      </c>
      <c r="G271" s="246"/>
      <c r="H271" s="249">
        <v>0.3105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216</v>
      </c>
      <c r="AU271" s="255" t="s">
        <v>80</v>
      </c>
      <c r="AV271" s="14" t="s">
        <v>80</v>
      </c>
      <c r="AW271" s="14" t="s">
        <v>218</v>
      </c>
      <c r="AX271" s="14" t="s">
        <v>71</v>
      </c>
      <c r="AY271" s="255" t="s">
        <v>205</v>
      </c>
    </row>
    <row r="272" s="14" customFormat="1">
      <c r="A272" s="14"/>
      <c r="B272" s="245"/>
      <c r="C272" s="246"/>
      <c r="D272" s="236" t="s">
        <v>216</v>
      </c>
      <c r="E272" s="247" t="s">
        <v>19</v>
      </c>
      <c r="F272" s="248" t="s">
        <v>472</v>
      </c>
      <c r="G272" s="246"/>
      <c r="H272" s="249">
        <v>0.20999999999999999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216</v>
      </c>
      <c r="AU272" s="255" t="s">
        <v>80</v>
      </c>
      <c r="AV272" s="14" t="s">
        <v>80</v>
      </c>
      <c r="AW272" s="14" t="s">
        <v>218</v>
      </c>
      <c r="AX272" s="14" t="s">
        <v>71</v>
      </c>
      <c r="AY272" s="255" t="s">
        <v>205</v>
      </c>
    </row>
    <row r="273" s="2" customFormat="1" ht="37.8" customHeight="1">
      <c r="A273" s="41"/>
      <c r="B273" s="42"/>
      <c r="C273" s="216" t="s">
        <v>473</v>
      </c>
      <c r="D273" s="216" t="s">
        <v>207</v>
      </c>
      <c r="E273" s="217" t="s">
        <v>474</v>
      </c>
      <c r="F273" s="218" t="s">
        <v>475</v>
      </c>
      <c r="G273" s="219" t="s">
        <v>210</v>
      </c>
      <c r="H273" s="220">
        <v>11.131</v>
      </c>
      <c r="I273" s="221"/>
      <c r="J273" s="222">
        <f>ROUND(I273*H273,2)</f>
        <v>0</v>
      </c>
      <c r="K273" s="218" t="s">
        <v>211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1.8775</v>
      </c>
      <c r="R273" s="225">
        <f>Q273*H273</f>
        <v>20.898452500000001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212</v>
      </c>
      <c r="AT273" s="227" t="s">
        <v>207</v>
      </c>
      <c r="AU273" s="227" t="s">
        <v>80</v>
      </c>
      <c r="AY273" s="20" t="s">
        <v>205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212</v>
      </c>
      <c r="BM273" s="227" t="s">
        <v>476</v>
      </c>
    </row>
    <row r="274" s="2" customFormat="1">
      <c r="A274" s="41"/>
      <c r="B274" s="42"/>
      <c r="C274" s="43"/>
      <c r="D274" s="229" t="s">
        <v>214</v>
      </c>
      <c r="E274" s="43"/>
      <c r="F274" s="230" t="s">
        <v>477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214</v>
      </c>
      <c r="AU274" s="20" t="s">
        <v>80</v>
      </c>
    </row>
    <row r="275" s="13" customFormat="1">
      <c r="A275" s="13"/>
      <c r="B275" s="234"/>
      <c r="C275" s="235"/>
      <c r="D275" s="236" t="s">
        <v>216</v>
      </c>
      <c r="E275" s="237" t="s">
        <v>19</v>
      </c>
      <c r="F275" s="238" t="s">
        <v>228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216</v>
      </c>
      <c r="AU275" s="244" t="s">
        <v>80</v>
      </c>
      <c r="AV275" s="13" t="s">
        <v>78</v>
      </c>
      <c r="AW275" s="13" t="s">
        <v>218</v>
      </c>
      <c r="AX275" s="13" t="s">
        <v>71</v>
      </c>
      <c r="AY275" s="244" t="s">
        <v>205</v>
      </c>
    </row>
    <row r="276" s="13" customFormat="1">
      <c r="A276" s="13"/>
      <c r="B276" s="234"/>
      <c r="C276" s="235"/>
      <c r="D276" s="236" t="s">
        <v>216</v>
      </c>
      <c r="E276" s="237" t="s">
        <v>19</v>
      </c>
      <c r="F276" s="238" t="s">
        <v>478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216</v>
      </c>
      <c r="AU276" s="244" t="s">
        <v>80</v>
      </c>
      <c r="AV276" s="13" t="s">
        <v>78</v>
      </c>
      <c r="AW276" s="13" t="s">
        <v>218</v>
      </c>
      <c r="AX276" s="13" t="s">
        <v>71</v>
      </c>
      <c r="AY276" s="244" t="s">
        <v>205</v>
      </c>
    </row>
    <row r="277" s="14" customFormat="1">
      <c r="A277" s="14"/>
      <c r="B277" s="245"/>
      <c r="C277" s="246"/>
      <c r="D277" s="236" t="s">
        <v>216</v>
      </c>
      <c r="E277" s="247" t="s">
        <v>19</v>
      </c>
      <c r="F277" s="248" t="s">
        <v>479</v>
      </c>
      <c r="G277" s="246"/>
      <c r="H277" s="249">
        <v>0.53295000000000003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216</v>
      </c>
      <c r="AU277" s="255" t="s">
        <v>80</v>
      </c>
      <c r="AV277" s="14" t="s">
        <v>80</v>
      </c>
      <c r="AW277" s="14" t="s">
        <v>218</v>
      </c>
      <c r="AX277" s="14" t="s">
        <v>71</v>
      </c>
      <c r="AY277" s="255" t="s">
        <v>205</v>
      </c>
    </row>
    <row r="278" s="14" customFormat="1">
      <c r="A278" s="14"/>
      <c r="B278" s="245"/>
      <c r="C278" s="246"/>
      <c r="D278" s="236" t="s">
        <v>216</v>
      </c>
      <c r="E278" s="247" t="s">
        <v>19</v>
      </c>
      <c r="F278" s="248" t="s">
        <v>480</v>
      </c>
      <c r="G278" s="246"/>
      <c r="H278" s="249">
        <v>0.95999999999999996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216</v>
      </c>
      <c r="AU278" s="255" t="s">
        <v>80</v>
      </c>
      <c r="AV278" s="14" t="s">
        <v>80</v>
      </c>
      <c r="AW278" s="14" t="s">
        <v>218</v>
      </c>
      <c r="AX278" s="14" t="s">
        <v>71</v>
      </c>
      <c r="AY278" s="255" t="s">
        <v>205</v>
      </c>
    </row>
    <row r="279" s="14" customFormat="1">
      <c r="A279" s="14"/>
      <c r="B279" s="245"/>
      <c r="C279" s="246"/>
      <c r="D279" s="236" t="s">
        <v>216</v>
      </c>
      <c r="E279" s="247" t="s">
        <v>19</v>
      </c>
      <c r="F279" s="248" t="s">
        <v>481</v>
      </c>
      <c r="G279" s="246"/>
      <c r="H279" s="249">
        <v>1.0800000000000001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216</v>
      </c>
      <c r="AU279" s="255" t="s">
        <v>80</v>
      </c>
      <c r="AV279" s="14" t="s">
        <v>80</v>
      </c>
      <c r="AW279" s="14" t="s">
        <v>218</v>
      </c>
      <c r="AX279" s="14" t="s">
        <v>71</v>
      </c>
      <c r="AY279" s="255" t="s">
        <v>205</v>
      </c>
    </row>
    <row r="280" s="14" customFormat="1">
      <c r="A280" s="14"/>
      <c r="B280" s="245"/>
      <c r="C280" s="246"/>
      <c r="D280" s="236" t="s">
        <v>216</v>
      </c>
      <c r="E280" s="247" t="s">
        <v>19</v>
      </c>
      <c r="F280" s="248" t="s">
        <v>482</v>
      </c>
      <c r="G280" s="246"/>
      <c r="H280" s="249">
        <v>1.1879999999999999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216</v>
      </c>
      <c r="AU280" s="255" t="s">
        <v>80</v>
      </c>
      <c r="AV280" s="14" t="s">
        <v>80</v>
      </c>
      <c r="AW280" s="14" t="s">
        <v>218</v>
      </c>
      <c r="AX280" s="14" t="s">
        <v>71</v>
      </c>
      <c r="AY280" s="255" t="s">
        <v>205</v>
      </c>
    </row>
    <row r="281" s="15" customFormat="1">
      <c r="A281" s="15"/>
      <c r="B281" s="256"/>
      <c r="C281" s="257"/>
      <c r="D281" s="236" t="s">
        <v>216</v>
      </c>
      <c r="E281" s="258" t="s">
        <v>19</v>
      </c>
      <c r="F281" s="259" t="s">
        <v>238</v>
      </c>
      <c r="G281" s="257"/>
      <c r="H281" s="260">
        <v>3.7609499999999998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6" t="s">
        <v>216</v>
      </c>
      <c r="AU281" s="266" t="s">
        <v>80</v>
      </c>
      <c r="AV281" s="15" t="s">
        <v>97</v>
      </c>
      <c r="AW281" s="15" t="s">
        <v>218</v>
      </c>
      <c r="AX281" s="15" t="s">
        <v>71</v>
      </c>
      <c r="AY281" s="266" t="s">
        <v>205</v>
      </c>
    </row>
    <row r="282" s="13" customFormat="1">
      <c r="A282" s="13"/>
      <c r="B282" s="234"/>
      <c r="C282" s="235"/>
      <c r="D282" s="236" t="s">
        <v>216</v>
      </c>
      <c r="E282" s="237" t="s">
        <v>19</v>
      </c>
      <c r="F282" s="238" t="s">
        <v>483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216</v>
      </c>
      <c r="AU282" s="244" t="s">
        <v>80</v>
      </c>
      <c r="AV282" s="13" t="s">
        <v>78</v>
      </c>
      <c r="AW282" s="13" t="s">
        <v>218</v>
      </c>
      <c r="AX282" s="13" t="s">
        <v>71</v>
      </c>
      <c r="AY282" s="244" t="s">
        <v>205</v>
      </c>
    </row>
    <row r="283" s="14" customFormat="1">
      <c r="A283" s="14"/>
      <c r="B283" s="245"/>
      <c r="C283" s="246"/>
      <c r="D283" s="236" t="s">
        <v>216</v>
      </c>
      <c r="E283" s="247" t="s">
        <v>19</v>
      </c>
      <c r="F283" s="248" t="s">
        <v>484</v>
      </c>
      <c r="G283" s="246"/>
      <c r="H283" s="249">
        <v>0.93464999999999998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216</v>
      </c>
      <c r="AU283" s="255" t="s">
        <v>80</v>
      </c>
      <c r="AV283" s="14" t="s">
        <v>80</v>
      </c>
      <c r="AW283" s="14" t="s">
        <v>218</v>
      </c>
      <c r="AX283" s="14" t="s">
        <v>71</v>
      </c>
      <c r="AY283" s="255" t="s">
        <v>205</v>
      </c>
    </row>
    <row r="284" s="15" customFormat="1">
      <c r="A284" s="15"/>
      <c r="B284" s="256"/>
      <c r="C284" s="257"/>
      <c r="D284" s="236" t="s">
        <v>216</v>
      </c>
      <c r="E284" s="258" t="s">
        <v>19</v>
      </c>
      <c r="F284" s="259" t="s">
        <v>238</v>
      </c>
      <c r="G284" s="257"/>
      <c r="H284" s="260">
        <v>0.93464999999999998</v>
      </c>
      <c r="I284" s="261"/>
      <c r="J284" s="257"/>
      <c r="K284" s="257"/>
      <c r="L284" s="262"/>
      <c r="M284" s="263"/>
      <c r="N284" s="264"/>
      <c r="O284" s="264"/>
      <c r="P284" s="264"/>
      <c r="Q284" s="264"/>
      <c r="R284" s="264"/>
      <c r="S284" s="264"/>
      <c r="T284" s="26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6" t="s">
        <v>216</v>
      </c>
      <c r="AU284" s="266" t="s">
        <v>80</v>
      </c>
      <c r="AV284" s="15" t="s">
        <v>97</v>
      </c>
      <c r="AW284" s="15" t="s">
        <v>218</v>
      </c>
      <c r="AX284" s="15" t="s">
        <v>71</v>
      </c>
      <c r="AY284" s="266" t="s">
        <v>205</v>
      </c>
    </row>
    <row r="285" s="13" customFormat="1">
      <c r="A285" s="13"/>
      <c r="B285" s="234"/>
      <c r="C285" s="235"/>
      <c r="D285" s="236" t="s">
        <v>216</v>
      </c>
      <c r="E285" s="237" t="s">
        <v>19</v>
      </c>
      <c r="F285" s="238" t="s">
        <v>485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216</v>
      </c>
      <c r="AU285" s="244" t="s">
        <v>80</v>
      </c>
      <c r="AV285" s="13" t="s">
        <v>78</v>
      </c>
      <c r="AW285" s="13" t="s">
        <v>218</v>
      </c>
      <c r="AX285" s="13" t="s">
        <v>71</v>
      </c>
      <c r="AY285" s="244" t="s">
        <v>205</v>
      </c>
    </row>
    <row r="286" s="14" customFormat="1">
      <c r="A286" s="14"/>
      <c r="B286" s="245"/>
      <c r="C286" s="246"/>
      <c r="D286" s="236" t="s">
        <v>216</v>
      </c>
      <c r="E286" s="247" t="s">
        <v>19</v>
      </c>
      <c r="F286" s="248" t="s">
        <v>486</v>
      </c>
      <c r="G286" s="246"/>
      <c r="H286" s="249">
        <v>1.542325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216</v>
      </c>
      <c r="AU286" s="255" t="s">
        <v>80</v>
      </c>
      <c r="AV286" s="14" t="s">
        <v>80</v>
      </c>
      <c r="AW286" s="14" t="s">
        <v>218</v>
      </c>
      <c r="AX286" s="14" t="s">
        <v>71</v>
      </c>
      <c r="AY286" s="255" t="s">
        <v>205</v>
      </c>
    </row>
    <row r="287" s="14" customFormat="1">
      <c r="A287" s="14"/>
      <c r="B287" s="245"/>
      <c r="C287" s="246"/>
      <c r="D287" s="236" t="s">
        <v>216</v>
      </c>
      <c r="E287" s="247" t="s">
        <v>19</v>
      </c>
      <c r="F287" s="248" t="s">
        <v>487</v>
      </c>
      <c r="G287" s="246"/>
      <c r="H287" s="249">
        <v>1.3020000000000001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216</v>
      </c>
      <c r="AU287" s="255" t="s">
        <v>80</v>
      </c>
      <c r="AV287" s="14" t="s">
        <v>80</v>
      </c>
      <c r="AW287" s="14" t="s">
        <v>218</v>
      </c>
      <c r="AX287" s="14" t="s">
        <v>71</v>
      </c>
      <c r="AY287" s="255" t="s">
        <v>205</v>
      </c>
    </row>
    <row r="288" s="14" customFormat="1">
      <c r="A288" s="14"/>
      <c r="B288" s="245"/>
      <c r="C288" s="246"/>
      <c r="D288" s="236" t="s">
        <v>216</v>
      </c>
      <c r="E288" s="247" t="s">
        <v>19</v>
      </c>
      <c r="F288" s="248" t="s">
        <v>488</v>
      </c>
      <c r="G288" s="246"/>
      <c r="H288" s="249">
        <v>1.3715729999999999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216</v>
      </c>
      <c r="AU288" s="255" t="s">
        <v>80</v>
      </c>
      <c r="AV288" s="14" t="s">
        <v>80</v>
      </c>
      <c r="AW288" s="14" t="s">
        <v>218</v>
      </c>
      <c r="AX288" s="14" t="s">
        <v>71</v>
      </c>
      <c r="AY288" s="255" t="s">
        <v>205</v>
      </c>
    </row>
    <row r="289" s="14" customFormat="1">
      <c r="A289" s="14"/>
      <c r="B289" s="245"/>
      <c r="C289" s="246"/>
      <c r="D289" s="236" t="s">
        <v>216</v>
      </c>
      <c r="E289" s="247" t="s">
        <v>19</v>
      </c>
      <c r="F289" s="248" t="s">
        <v>489</v>
      </c>
      <c r="G289" s="246"/>
      <c r="H289" s="249">
        <v>0.71999999999999997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216</v>
      </c>
      <c r="AU289" s="255" t="s">
        <v>80</v>
      </c>
      <c r="AV289" s="14" t="s">
        <v>80</v>
      </c>
      <c r="AW289" s="14" t="s">
        <v>218</v>
      </c>
      <c r="AX289" s="14" t="s">
        <v>71</v>
      </c>
      <c r="AY289" s="255" t="s">
        <v>205</v>
      </c>
    </row>
    <row r="290" s="15" customFormat="1">
      <c r="A290" s="15"/>
      <c r="B290" s="256"/>
      <c r="C290" s="257"/>
      <c r="D290" s="236" t="s">
        <v>216</v>
      </c>
      <c r="E290" s="258" t="s">
        <v>19</v>
      </c>
      <c r="F290" s="259" t="s">
        <v>238</v>
      </c>
      <c r="G290" s="257"/>
      <c r="H290" s="260">
        <v>4.9358979999999999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6" t="s">
        <v>216</v>
      </c>
      <c r="AU290" s="266" t="s">
        <v>80</v>
      </c>
      <c r="AV290" s="15" t="s">
        <v>97</v>
      </c>
      <c r="AW290" s="15" t="s">
        <v>218</v>
      </c>
      <c r="AX290" s="15" t="s">
        <v>71</v>
      </c>
      <c r="AY290" s="266" t="s">
        <v>205</v>
      </c>
    </row>
    <row r="291" s="13" customFormat="1">
      <c r="A291" s="13"/>
      <c r="B291" s="234"/>
      <c r="C291" s="235"/>
      <c r="D291" s="236" t="s">
        <v>216</v>
      </c>
      <c r="E291" s="237" t="s">
        <v>19</v>
      </c>
      <c r="F291" s="238" t="s">
        <v>239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216</v>
      </c>
      <c r="AU291" s="244" t="s">
        <v>80</v>
      </c>
      <c r="AV291" s="13" t="s">
        <v>78</v>
      </c>
      <c r="AW291" s="13" t="s">
        <v>218</v>
      </c>
      <c r="AX291" s="13" t="s">
        <v>71</v>
      </c>
      <c r="AY291" s="244" t="s">
        <v>205</v>
      </c>
    </row>
    <row r="292" s="14" customFormat="1">
      <c r="A292" s="14"/>
      <c r="B292" s="245"/>
      <c r="C292" s="246"/>
      <c r="D292" s="236" t="s">
        <v>216</v>
      </c>
      <c r="E292" s="247" t="s">
        <v>19</v>
      </c>
      <c r="F292" s="248" t="s">
        <v>490</v>
      </c>
      <c r="G292" s="246"/>
      <c r="H292" s="249">
        <v>1.5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216</v>
      </c>
      <c r="AU292" s="255" t="s">
        <v>80</v>
      </c>
      <c r="AV292" s="14" t="s">
        <v>80</v>
      </c>
      <c r="AW292" s="14" t="s">
        <v>218</v>
      </c>
      <c r="AX292" s="14" t="s">
        <v>71</v>
      </c>
      <c r="AY292" s="255" t="s">
        <v>205</v>
      </c>
    </row>
    <row r="293" s="15" customFormat="1">
      <c r="A293" s="15"/>
      <c r="B293" s="256"/>
      <c r="C293" s="257"/>
      <c r="D293" s="236" t="s">
        <v>216</v>
      </c>
      <c r="E293" s="258" t="s">
        <v>19</v>
      </c>
      <c r="F293" s="259" t="s">
        <v>238</v>
      </c>
      <c r="G293" s="257"/>
      <c r="H293" s="260">
        <v>1.5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6" t="s">
        <v>216</v>
      </c>
      <c r="AU293" s="266" t="s">
        <v>80</v>
      </c>
      <c r="AV293" s="15" t="s">
        <v>97</v>
      </c>
      <c r="AW293" s="15" t="s">
        <v>218</v>
      </c>
      <c r="AX293" s="15" t="s">
        <v>71</v>
      </c>
      <c r="AY293" s="266" t="s">
        <v>205</v>
      </c>
    </row>
    <row r="294" s="16" customFormat="1">
      <c r="A294" s="16"/>
      <c r="B294" s="267"/>
      <c r="C294" s="268"/>
      <c r="D294" s="236" t="s">
        <v>216</v>
      </c>
      <c r="E294" s="269" t="s">
        <v>19</v>
      </c>
      <c r="F294" s="270" t="s">
        <v>243</v>
      </c>
      <c r="G294" s="268"/>
      <c r="H294" s="271">
        <v>11.131498000000001</v>
      </c>
      <c r="I294" s="272"/>
      <c r="J294" s="268"/>
      <c r="K294" s="268"/>
      <c r="L294" s="273"/>
      <c r="M294" s="274"/>
      <c r="N294" s="275"/>
      <c r="O294" s="275"/>
      <c r="P294" s="275"/>
      <c r="Q294" s="275"/>
      <c r="R294" s="275"/>
      <c r="S294" s="275"/>
      <c r="T294" s="27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77" t="s">
        <v>216</v>
      </c>
      <c r="AU294" s="277" t="s">
        <v>80</v>
      </c>
      <c r="AV294" s="16" t="s">
        <v>212</v>
      </c>
      <c r="AW294" s="16" t="s">
        <v>218</v>
      </c>
      <c r="AX294" s="16" t="s">
        <v>78</v>
      </c>
      <c r="AY294" s="277" t="s">
        <v>205</v>
      </c>
    </row>
    <row r="295" s="2" customFormat="1" ht="37.8" customHeight="1">
      <c r="A295" s="41"/>
      <c r="B295" s="42"/>
      <c r="C295" s="216" t="s">
        <v>491</v>
      </c>
      <c r="D295" s="216" t="s">
        <v>207</v>
      </c>
      <c r="E295" s="217" t="s">
        <v>492</v>
      </c>
      <c r="F295" s="218" t="s">
        <v>493</v>
      </c>
      <c r="G295" s="219" t="s">
        <v>306</v>
      </c>
      <c r="H295" s="220">
        <v>22.202000000000002</v>
      </c>
      <c r="I295" s="221"/>
      <c r="J295" s="222">
        <f>ROUND(I295*H295,2)</f>
        <v>0</v>
      </c>
      <c r="K295" s="218" t="s">
        <v>211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0.36063000000000001</v>
      </c>
      <c r="R295" s="225">
        <f>Q295*H295</f>
        <v>8.0067072600000007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212</v>
      </c>
      <c r="AT295" s="227" t="s">
        <v>207</v>
      </c>
      <c r="AU295" s="227" t="s">
        <v>80</v>
      </c>
      <c r="AY295" s="20" t="s">
        <v>205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212</v>
      </c>
      <c r="BM295" s="227" t="s">
        <v>494</v>
      </c>
    </row>
    <row r="296" s="2" customFormat="1">
      <c r="A296" s="41"/>
      <c r="B296" s="42"/>
      <c r="C296" s="43"/>
      <c r="D296" s="229" t="s">
        <v>214</v>
      </c>
      <c r="E296" s="43"/>
      <c r="F296" s="230" t="s">
        <v>495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214</v>
      </c>
      <c r="AU296" s="20" t="s">
        <v>80</v>
      </c>
    </row>
    <row r="297" s="14" customFormat="1">
      <c r="A297" s="14"/>
      <c r="B297" s="245"/>
      <c r="C297" s="246"/>
      <c r="D297" s="236" t="s">
        <v>216</v>
      </c>
      <c r="E297" s="247" t="s">
        <v>19</v>
      </c>
      <c r="F297" s="248" t="s">
        <v>496</v>
      </c>
      <c r="G297" s="246"/>
      <c r="H297" s="249">
        <v>2.5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216</v>
      </c>
      <c r="AU297" s="255" t="s">
        <v>80</v>
      </c>
      <c r="AV297" s="14" t="s">
        <v>80</v>
      </c>
      <c r="AW297" s="14" t="s">
        <v>218</v>
      </c>
      <c r="AX297" s="14" t="s">
        <v>71</v>
      </c>
      <c r="AY297" s="255" t="s">
        <v>205</v>
      </c>
    </row>
    <row r="298" s="14" customFormat="1">
      <c r="A298" s="14"/>
      <c r="B298" s="245"/>
      <c r="C298" s="246"/>
      <c r="D298" s="236" t="s">
        <v>216</v>
      </c>
      <c r="E298" s="247" t="s">
        <v>19</v>
      </c>
      <c r="F298" s="248" t="s">
        <v>497</v>
      </c>
      <c r="G298" s="246"/>
      <c r="H298" s="249">
        <v>19.116499999999998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216</v>
      </c>
      <c r="AU298" s="255" t="s">
        <v>80</v>
      </c>
      <c r="AV298" s="14" t="s">
        <v>80</v>
      </c>
      <c r="AW298" s="14" t="s">
        <v>218</v>
      </c>
      <c r="AX298" s="14" t="s">
        <v>71</v>
      </c>
      <c r="AY298" s="255" t="s">
        <v>205</v>
      </c>
    </row>
    <row r="299" s="14" customFormat="1">
      <c r="A299" s="14"/>
      <c r="B299" s="245"/>
      <c r="C299" s="246"/>
      <c r="D299" s="236" t="s">
        <v>216</v>
      </c>
      <c r="E299" s="247" t="s">
        <v>19</v>
      </c>
      <c r="F299" s="248" t="s">
        <v>498</v>
      </c>
      <c r="G299" s="246"/>
      <c r="H299" s="249">
        <v>0.58499999999999996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216</v>
      </c>
      <c r="AU299" s="255" t="s">
        <v>80</v>
      </c>
      <c r="AV299" s="14" t="s">
        <v>80</v>
      </c>
      <c r="AW299" s="14" t="s">
        <v>218</v>
      </c>
      <c r="AX299" s="14" t="s">
        <v>71</v>
      </c>
      <c r="AY299" s="255" t="s">
        <v>205</v>
      </c>
    </row>
    <row r="300" s="2" customFormat="1" ht="37.8" customHeight="1">
      <c r="A300" s="41"/>
      <c r="B300" s="42"/>
      <c r="C300" s="216" t="s">
        <v>499</v>
      </c>
      <c r="D300" s="216" t="s">
        <v>207</v>
      </c>
      <c r="E300" s="217" t="s">
        <v>500</v>
      </c>
      <c r="F300" s="218" t="s">
        <v>501</v>
      </c>
      <c r="G300" s="219" t="s">
        <v>306</v>
      </c>
      <c r="H300" s="220">
        <v>4.6799999999999997</v>
      </c>
      <c r="I300" s="221"/>
      <c r="J300" s="222">
        <f>ROUND(I300*H300,2)</f>
        <v>0</v>
      </c>
      <c r="K300" s="218" t="s">
        <v>211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0.50100999999999996</v>
      </c>
      <c r="R300" s="225">
        <f>Q300*H300</f>
        <v>2.3447267999999997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212</v>
      </c>
      <c r="AT300" s="227" t="s">
        <v>207</v>
      </c>
      <c r="AU300" s="227" t="s">
        <v>80</v>
      </c>
      <c r="AY300" s="20" t="s">
        <v>205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212</v>
      </c>
      <c r="BM300" s="227" t="s">
        <v>502</v>
      </c>
    </row>
    <row r="301" s="2" customFormat="1">
      <c r="A301" s="41"/>
      <c r="B301" s="42"/>
      <c r="C301" s="43"/>
      <c r="D301" s="229" t="s">
        <v>214</v>
      </c>
      <c r="E301" s="43"/>
      <c r="F301" s="230" t="s">
        <v>503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214</v>
      </c>
      <c r="AU301" s="20" t="s">
        <v>80</v>
      </c>
    </row>
    <row r="302" s="14" customFormat="1">
      <c r="A302" s="14"/>
      <c r="B302" s="245"/>
      <c r="C302" s="246"/>
      <c r="D302" s="236" t="s">
        <v>216</v>
      </c>
      <c r="E302" s="247" t="s">
        <v>19</v>
      </c>
      <c r="F302" s="248" t="s">
        <v>504</v>
      </c>
      <c r="G302" s="246"/>
      <c r="H302" s="249">
        <v>4.0949999999999998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216</v>
      </c>
      <c r="AU302" s="255" t="s">
        <v>80</v>
      </c>
      <c r="AV302" s="14" t="s">
        <v>80</v>
      </c>
      <c r="AW302" s="14" t="s">
        <v>218</v>
      </c>
      <c r="AX302" s="14" t="s">
        <v>71</v>
      </c>
      <c r="AY302" s="255" t="s">
        <v>205</v>
      </c>
    </row>
    <row r="303" s="14" customFormat="1">
      <c r="A303" s="14"/>
      <c r="B303" s="245"/>
      <c r="C303" s="246"/>
      <c r="D303" s="236" t="s">
        <v>216</v>
      </c>
      <c r="E303" s="247" t="s">
        <v>19</v>
      </c>
      <c r="F303" s="248" t="s">
        <v>505</v>
      </c>
      <c r="G303" s="246"/>
      <c r="H303" s="249">
        <v>0.58499999999999996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216</v>
      </c>
      <c r="AU303" s="255" t="s">
        <v>80</v>
      </c>
      <c r="AV303" s="14" t="s">
        <v>80</v>
      </c>
      <c r="AW303" s="14" t="s">
        <v>218</v>
      </c>
      <c r="AX303" s="14" t="s">
        <v>71</v>
      </c>
      <c r="AY303" s="255" t="s">
        <v>205</v>
      </c>
    </row>
    <row r="304" s="2" customFormat="1" ht="37.8" customHeight="1">
      <c r="A304" s="41"/>
      <c r="B304" s="42"/>
      <c r="C304" s="216" t="s">
        <v>506</v>
      </c>
      <c r="D304" s="216" t="s">
        <v>207</v>
      </c>
      <c r="E304" s="217" t="s">
        <v>507</v>
      </c>
      <c r="F304" s="218" t="s">
        <v>508</v>
      </c>
      <c r="G304" s="219" t="s">
        <v>306</v>
      </c>
      <c r="H304" s="220">
        <v>107.367</v>
      </c>
      <c r="I304" s="221"/>
      <c r="J304" s="222">
        <f>ROUND(I304*H304,2)</f>
        <v>0</v>
      </c>
      <c r="K304" s="218" t="s">
        <v>19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0.61208119999999999</v>
      </c>
      <c r="R304" s="225">
        <f>Q304*H304</f>
        <v>65.717322200400005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212</v>
      </c>
      <c r="AT304" s="227" t="s">
        <v>207</v>
      </c>
      <c r="AU304" s="227" t="s">
        <v>80</v>
      </c>
      <c r="AY304" s="20" t="s">
        <v>205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212</v>
      </c>
      <c r="BM304" s="227" t="s">
        <v>509</v>
      </c>
    </row>
    <row r="305" s="14" customFormat="1">
      <c r="A305" s="14"/>
      <c r="B305" s="245"/>
      <c r="C305" s="246"/>
      <c r="D305" s="236" t="s">
        <v>216</v>
      </c>
      <c r="E305" s="247" t="s">
        <v>19</v>
      </c>
      <c r="F305" s="248" t="s">
        <v>510</v>
      </c>
      <c r="G305" s="246"/>
      <c r="H305" s="249">
        <v>107.3672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216</v>
      </c>
      <c r="AU305" s="255" t="s">
        <v>80</v>
      </c>
      <c r="AV305" s="14" t="s">
        <v>80</v>
      </c>
      <c r="AW305" s="14" t="s">
        <v>218</v>
      </c>
      <c r="AX305" s="14" t="s">
        <v>71</v>
      </c>
      <c r="AY305" s="255" t="s">
        <v>205</v>
      </c>
    </row>
    <row r="306" s="2" customFormat="1" ht="33" customHeight="1">
      <c r="A306" s="41"/>
      <c r="B306" s="42"/>
      <c r="C306" s="216" t="s">
        <v>511</v>
      </c>
      <c r="D306" s="216" t="s">
        <v>207</v>
      </c>
      <c r="E306" s="217" t="s">
        <v>512</v>
      </c>
      <c r="F306" s="218" t="s">
        <v>513</v>
      </c>
      <c r="G306" s="219" t="s">
        <v>210</v>
      </c>
      <c r="H306" s="220">
        <v>9.2170000000000005</v>
      </c>
      <c r="I306" s="221"/>
      <c r="J306" s="222">
        <f>ROUND(I306*H306,2)</f>
        <v>0</v>
      </c>
      <c r="K306" s="218" t="s">
        <v>211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1.6285000000000001</v>
      </c>
      <c r="R306" s="225">
        <f>Q306*H306</f>
        <v>15.009884500000002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212</v>
      </c>
      <c r="AT306" s="227" t="s">
        <v>207</v>
      </c>
      <c r="AU306" s="227" t="s">
        <v>80</v>
      </c>
      <c r="AY306" s="20" t="s">
        <v>205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212</v>
      </c>
      <c r="BM306" s="227" t="s">
        <v>514</v>
      </c>
    </row>
    <row r="307" s="2" customFormat="1">
      <c r="A307" s="41"/>
      <c r="B307" s="42"/>
      <c r="C307" s="43"/>
      <c r="D307" s="229" t="s">
        <v>214</v>
      </c>
      <c r="E307" s="43"/>
      <c r="F307" s="230" t="s">
        <v>515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214</v>
      </c>
      <c r="AU307" s="20" t="s">
        <v>80</v>
      </c>
    </row>
    <row r="308" s="13" customFormat="1">
      <c r="A308" s="13"/>
      <c r="B308" s="234"/>
      <c r="C308" s="235"/>
      <c r="D308" s="236" t="s">
        <v>216</v>
      </c>
      <c r="E308" s="237" t="s">
        <v>19</v>
      </c>
      <c r="F308" s="238" t="s">
        <v>228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216</v>
      </c>
      <c r="AU308" s="244" t="s">
        <v>80</v>
      </c>
      <c r="AV308" s="13" t="s">
        <v>78</v>
      </c>
      <c r="AW308" s="13" t="s">
        <v>218</v>
      </c>
      <c r="AX308" s="13" t="s">
        <v>71</v>
      </c>
      <c r="AY308" s="244" t="s">
        <v>205</v>
      </c>
    </row>
    <row r="309" s="14" customFormat="1">
      <c r="A309" s="14"/>
      <c r="B309" s="245"/>
      <c r="C309" s="246"/>
      <c r="D309" s="236" t="s">
        <v>216</v>
      </c>
      <c r="E309" s="247" t="s">
        <v>19</v>
      </c>
      <c r="F309" s="248" t="s">
        <v>516</v>
      </c>
      <c r="G309" s="246"/>
      <c r="H309" s="249">
        <v>2.6723249999999998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216</v>
      </c>
      <c r="AU309" s="255" t="s">
        <v>80</v>
      </c>
      <c r="AV309" s="14" t="s">
        <v>80</v>
      </c>
      <c r="AW309" s="14" t="s">
        <v>218</v>
      </c>
      <c r="AX309" s="14" t="s">
        <v>71</v>
      </c>
      <c r="AY309" s="255" t="s">
        <v>205</v>
      </c>
    </row>
    <row r="310" s="14" customFormat="1">
      <c r="A310" s="14"/>
      <c r="B310" s="245"/>
      <c r="C310" s="246"/>
      <c r="D310" s="236" t="s">
        <v>216</v>
      </c>
      <c r="E310" s="247" t="s">
        <v>19</v>
      </c>
      <c r="F310" s="248" t="s">
        <v>517</v>
      </c>
      <c r="G310" s="246"/>
      <c r="H310" s="249">
        <v>2.20506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216</v>
      </c>
      <c r="AU310" s="255" t="s">
        <v>80</v>
      </c>
      <c r="AV310" s="14" t="s">
        <v>80</v>
      </c>
      <c r="AW310" s="14" t="s">
        <v>218</v>
      </c>
      <c r="AX310" s="14" t="s">
        <v>71</v>
      </c>
      <c r="AY310" s="255" t="s">
        <v>205</v>
      </c>
    </row>
    <row r="311" s="15" customFormat="1">
      <c r="A311" s="15"/>
      <c r="B311" s="256"/>
      <c r="C311" s="257"/>
      <c r="D311" s="236" t="s">
        <v>216</v>
      </c>
      <c r="E311" s="258" t="s">
        <v>19</v>
      </c>
      <c r="F311" s="259" t="s">
        <v>238</v>
      </c>
      <c r="G311" s="257"/>
      <c r="H311" s="260">
        <v>4.8773850000000003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6" t="s">
        <v>216</v>
      </c>
      <c r="AU311" s="266" t="s">
        <v>80</v>
      </c>
      <c r="AV311" s="15" t="s">
        <v>97</v>
      </c>
      <c r="AW311" s="15" t="s">
        <v>218</v>
      </c>
      <c r="AX311" s="15" t="s">
        <v>71</v>
      </c>
      <c r="AY311" s="266" t="s">
        <v>205</v>
      </c>
    </row>
    <row r="312" s="13" customFormat="1">
      <c r="A312" s="13"/>
      <c r="B312" s="234"/>
      <c r="C312" s="235"/>
      <c r="D312" s="236" t="s">
        <v>216</v>
      </c>
      <c r="E312" s="237" t="s">
        <v>19</v>
      </c>
      <c r="F312" s="238" t="s">
        <v>239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216</v>
      </c>
      <c r="AU312" s="244" t="s">
        <v>80</v>
      </c>
      <c r="AV312" s="13" t="s">
        <v>78</v>
      </c>
      <c r="AW312" s="13" t="s">
        <v>218</v>
      </c>
      <c r="AX312" s="13" t="s">
        <v>71</v>
      </c>
      <c r="AY312" s="244" t="s">
        <v>205</v>
      </c>
    </row>
    <row r="313" s="14" customFormat="1">
      <c r="A313" s="14"/>
      <c r="B313" s="245"/>
      <c r="C313" s="246"/>
      <c r="D313" s="236" t="s">
        <v>216</v>
      </c>
      <c r="E313" s="247" t="s">
        <v>19</v>
      </c>
      <c r="F313" s="248" t="s">
        <v>518</v>
      </c>
      <c r="G313" s="246"/>
      <c r="H313" s="249">
        <v>4.3400999999999996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216</v>
      </c>
      <c r="AU313" s="255" t="s">
        <v>80</v>
      </c>
      <c r="AV313" s="14" t="s">
        <v>80</v>
      </c>
      <c r="AW313" s="14" t="s">
        <v>218</v>
      </c>
      <c r="AX313" s="14" t="s">
        <v>71</v>
      </c>
      <c r="AY313" s="255" t="s">
        <v>205</v>
      </c>
    </row>
    <row r="314" s="15" customFormat="1">
      <c r="A314" s="15"/>
      <c r="B314" s="256"/>
      <c r="C314" s="257"/>
      <c r="D314" s="236" t="s">
        <v>216</v>
      </c>
      <c r="E314" s="258" t="s">
        <v>19</v>
      </c>
      <c r="F314" s="259" t="s">
        <v>238</v>
      </c>
      <c r="G314" s="257"/>
      <c r="H314" s="260">
        <v>4.3400999999999996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6" t="s">
        <v>216</v>
      </c>
      <c r="AU314" s="266" t="s">
        <v>80</v>
      </c>
      <c r="AV314" s="15" t="s">
        <v>97</v>
      </c>
      <c r="AW314" s="15" t="s">
        <v>218</v>
      </c>
      <c r="AX314" s="15" t="s">
        <v>71</v>
      </c>
      <c r="AY314" s="266" t="s">
        <v>205</v>
      </c>
    </row>
    <row r="315" s="16" customFormat="1">
      <c r="A315" s="16"/>
      <c r="B315" s="267"/>
      <c r="C315" s="268"/>
      <c r="D315" s="236" t="s">
        <v>216</v>
      </c>
      <c r="E315" s="269" t="s">
        <v>19</v>
      </c>
      <c r="F315" s="270" t="s">
        <v>243</v>
      </c>
      <c r="G315" s="268"/>
      <c r="H315" s="271">
        <v>9.2174849999999999</v>
      </c>
      <c r="I315" s="272"/>
      <c r="J315" s="268"/>
      <c r="K315" s="268"/>
      <c r="L315" s="273"/>
      <c r="M315" s="274"/>
      <c r="N315" s="275"/>
      <c r="O315" s="275"/>
      <c r="P315" s="275"/>
      <c r="Q315" s="275"/>
      <c r="R315" s="275"/>
      <c r="S315" s="275"/>
      <c r="T315" s="27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77" t="s">
        <v>216</v>
      </c>
      <c r="AU315" s="277" t="s">
        <v>80</v>
      </c>
      <c r="AV315" s="16" t="s">
        <v>212</v>
      </c>
      <c r="AW315" s="16" t="s">
        <v>218</v>
      </c>
      <c r="AX315" s="16" t="s">
        <v>78</v>
      </c>
      <c r="AY315" s="277" t="s">
        <v>205</v>
      </c>
    </row>
    <row r="316" s="2" customFormat="1" ht="37.8" customHeight="1">
      <c r="A316" s="41"/>
      <c r="B316" s="42"/>
      <c r="C316" s="216" t="s">
        <v>519</v>
      </c>
      <c r="D316" s="216" t="s">
        <v>207</v>
      </c>
      <c r="E316" s="217" t="s">
        <v>520</v>
      </c>
      <c r="F316" s="218" t="s">
        <v>521</v>
      </c>
      <c r="G316" s="219" t="s">
        <v>306</v>
      </c>
      <c r="H316" s="220">
        <v>2.3999999999999999</v>
      </c>
      <c r="I316" s="221"/>
      <c r="J316" s="222">
        <f>ROUND(I316*H316,2)</f>
        <v>0</v>
      </c>
      <c r="K316" s="218" t="s">
        <v>211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0.22897999999999999</v>
      </c>
      <c r="R316" s="225">
        <f>Q316*H316</f>
        <v>0.54955199999999993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212</v>
      </c>
      <c r="AT316" s="227" t="s">
        <v>207</v>
      </c>
      <c r="AU316" s="227" t="s">
        <v>80</v>
      </c>
      <c r="AY316" s="20" t="s">
        <v>205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212</v>
      </c>
      <c r="BM316" s="227" t="s">
        <v>522</v>
      </c>
    </row>
    <row r="317" s="2" customFormat="1">
      <c r="A317" s="41"/>
      <c r="B317" s="42"/>
      <c r="C317" s="43"/>
      <c r="D317" s="229" t="s">
        <v>214</v>
      </c>
      <c r="E317" s="43"/>
      <c r="F317" s="230" t="s">
        <v>523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214</v>
      </c>
      <c r="AU317" s="20" t="s">
        <v>80</v>
      </c>
    </row>
    <row r="318" s="14" customFormat="1">
      <c r="A318" s="14"/>
      <c r="B318" s="245"/>
      <c r="C318" s="246"/>
      <c r="D318" s="236" t="s">
        <v>216</v>
      </c>
      <c r="E318" s="247" t="s">
        <v>19</v>
      </c>
      <c r="F318" s="248" t="s">
        <v>524</v>
      </c>
      <c r="G318" s="246"/>
      <c r="H318" s="249">
        <v>2.3999999999999999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216</v>
      </c>
      <c r="AU318" s="255" t="s">
        <v>80</v>
      </c>
      <c r="AV318" s="14" t="s">
        <v>80</v>
      </c>
      <c r="AW318" s="14" t="s">
        <v>218</v>
      </c>
      <c r="AX318" s="14" t="s">
        <v>71</v>
      </c>
      <c r="AY318" s="255" t="s">
        <v>205</v>
      </c>
    </row>
    <row r="319" s="2" customFormat="1" ht="37.8" customHeight="1">
      <c r="A319" s="41"/>
      <c r="B319" s="42"/>
      <c r="C319" s="216" t="s">
        <v>525</v>
      </c>
      <c r="D319" s="216" t="s">
        <v>207</v>
      </c>
      <c r="E319" s="217" t="s">
        <v>526</v>
      </c>
      <c r="F319" s="218" t="s">
        <v>527</v>
      </c>
      <c r="G319" s="219" t="s">
        <v>306</v>
      </c>
      <c r="H319" s="220">
        <v>11.82</v>
      </c>
      <c r="I319" s="221"/>
      <c r="J319" s="222">
        <f>ROUND(I319*H319,2)</f>
        <v>0</v>
      </c>
      <c r="K319" s="218" t="s">
        <v>211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0.23626</v>
      </c>
      <c r="R319" s="225">
        <f>Q319*H319</f>
        <v>2.7925932000000002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212</v>
      </c>
      <c r="AT319" s="227" t="s">
        <v>207</v>
      </c>
      <c r="AU319" s="227" t="s">
        <v>80</v>
      </c>
      <c r="AY319" s="20" t="s">
        <v>205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212</v>
      </c>
      <c r="BM319" s="227" t="s">
        <v>528</v>
      </c>
    </row>
    <row r="320" s="2" customFormat="1">
      <c r="A320" s="41"/>
      <c r="B320" s="42"/>
      <c r="C320" s="43"/>
      <c r="D320" s="229" t="s">
        <v>214</v>
      </c>
      <c r="E320" s="43"/>
      <c r="F320" s="230" t="s">
        <v>529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214</v>
      </c>
      <c r="AU320" s="20" t="s">
        <v>80</v>
      </c>
    </row>
    <row r="321" s="14" customFormat="1">
      <c r="A321" s="14"/>
      <c r="B321" s="245"/>
      <c r="C321" s="246"/>
      <c r="D321" s="236" t="s">
        <v>216</v>
      </c>
      <c r="E321" s="247" t="s">
        <v>19</v>
      </c>
      <c r="F321" s="248" t="s">
        <v>530</v>
      </c>
      <c r="G321" s="246"/>
      <c r="H321" s="249">
        <v>11.82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216</v>
      </c>
      <c r="AU321" s="255" t="s">
        <v>80</v>
      </c>
      <c r="AV321" s="14" t="s">
        <v>80</v>
      </c>
      <c r="AW321" s="14" t="s">
        <v>218</v>
      </c>
      <c r="AX321" s="14" t="s">
        <v>71</v>
      </c>
      <c r="AY321" s="255" t="s">
        <v>205</v>
      </c>
    </row>
    <row r="322" s="2" customFormat="1" ht="37.8" customHeight="1">
      <c r="A322" s="41"/>
      <c r="B322" s="42"/>
      <c r="C322" s="216" t="s">
        <v>531</v>
      </c>
      <c r="D322" s="216" t="s">
        <v>207</v>
      </c>
      <c r="E322" s="217" t="s">
        <v>532</v>
      </c>
      <c r="F322" s="218" t="s">
        <v>533</v>
      </c>
      <c r="G322" s="219" t="s">
        <v>306</v>
      </c>
      <c r="H322" s="220">
        <v>6.6260000000000003</v>
      </c>
      <c r="I322" s="221"/>
      <c r="J322" s="222">
        <f>ROUND(I322*H322,2)</f>
        <v>0</v>
      </c>
      <c r="K322" s="218" t="s">
        <v>211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0.31672</v>
      </c>
      <c r="R322" s="225">
        <f>Q322*H322</f>
        <v>2.0985867200000001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212</v>
      </c>
      <c r="AT322" s="227" t="s">
        <v>207</v>
      </c>
      <c r="AU322" s="227" t="s">
        <v>80</v>
      </c>
      <c r="AY322" s="20" t="s">
        <v>205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212</v>
      </c>
      <c r="BM322" s="227" t="s">
        <v>534</v>
      </c>
    </row>
    <row r="323" s="2" customFormat="1">
      <c r="A323" s="41"/>
      <c r="B323" s="42"/>
      <c r="C323" s="43"/>
      <c r="D323" s="229" t="s">
        <v>214</v>
      </c>
      <c r="E323" s="43"/>
      <c r="F323" s="230" t="s">
        <v>535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214</v>
      </c>
      <c r="AU323" s="20" t="s">
        <v>80</v>
      </c>
    </row>
    <row r="324" s="14" customFormat="1">
      <c r="A324" s="14"/>
      <c r="B324" s="245"/>
      <c r="C324" s="246"/>
      <c r="D324" s="236" t="s">
        <v>216</v>
      </c>
      <c r="E324" s="247" t="s">
        <v>19</v>
      </c>
      <c r="F324" s="248" t="s">
        <v>536</v>
      </c>
      <c r="G324" s="246"/>
      <c r="H324" s="249">
        <v>6.6254999999999997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216</v>
      </c>
      <c r="AU324" s="255" t="s">
        <v>80</v>
      </c>
      <c r="AV324" s="14" t="s">
        <v>80</v>
      </c>
      <c r="AW324" s="14" t="s">
        <v>218</v>
      </c>
      <c r="AX324" s="14" t="s">
        <v>71</v>
      </c>
      <c r="AY324" s="255" t="s">
        <v>205</v>
      </c>
    </row>
    <row r="325" s="2" customFormat="1" ht="33" customHeight="1">
      <c r="A325" s="41"/>
      <c r="B325" s="42"/>
      <c r="C325" s="216" t="s">
        <v>537</v>
      </c>
      <c r="D325" s="216" t="s">
        <v>207</v>
      </c>
      <c r="E325" s="217" t="s">
        <v>538</v>
      </c>
      <c r="F325" s="218" t="s">
        <v>539</v>
      </c>
      <c r="G325" s="219" t="s">
        <v>210</v>
      </c>
      <c r="H325" s="220">
        <v>16.512</v>
      </c>
      <c r="I325" s="221"/>
      <c r="J325" s="222">
        <f>ROUND(I325*H325,2)</f>
        <v>0</v>
      </c>
      <c r="K325" s="218" t="s">
        <v>211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2.5018699999999998</v>
      </c>
      <c r="R325" s="225">
        <f>Q325*H325</f>
        <v>41.310877439999999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212</v>
      </c>
      <c r="AT325" s="227" t="s">
        <v>207</v>
      </c>
      <c r="AU325" s="227" t="s">
        <v>80</v>
      </c>
      <c r="AY325" s="20" t="s">
        <v>205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212</v>
      </c>
      <c r="BM325" s="227" t="s">
        <v>540</v>
      </c>
    </row>
    <row r="326" s="2" customFormat="1">
      <c r="A326" s="41"/>
      <c r="B326" s="42"/>
      <c r="C326" s="43"/>
      <c r="D326" s="229" t="s">
        <v>214</v>
      </c>
      <c r="E326" s="43"/>
      <c r="F326" s="230" t="s">
        <v>541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214</v>
      </c>
      <c r="AU326" s="20" t="s">
        <v>80</v>
      </c>
    </row>
    <row r="327" s="13" customFormat="1">
      <c r="A327" s="13"/>
      <c r="B327" s="234"/>
      <c r="C327" s="235"/>
      <c r="D327" s="236" t="s">
        <v>216</v>
      </c>
      <c r="E327" s="237" t="s">
        <v>19</v>
      </c>
      <c r="F327" s="238" t="s">
        <v>301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216</v>
      </c>
      <c r="AU327" s="244" t="s">
        <v>80</v>
      </c>
      <c r="AV327" s="13" t="s">
        <v>78</v>
      </c>
      <c r="AW327" s="13" t="s">
        <v>218</v>
      </c>
      <c r="AX327" s="13" t="s">
        <v>71</v>
      </c>
      <c r="AY327" s="244" t="s">
        <v>205</v>
      </c>
    </row>
    <row r="328" s="14" customFormat="1">
      <c r="A328" s="14"/>
      <c r="B328" s="245"/>
      <c r="C328" s="246"/>
      <c r="D328" s="236" t="s">
        <v>216</v>
      </c>
      <c r="E328" s="247" t="s">
        <v>19</v>
      </c>
      <c r="F328" s="248" t="s">
        <v>542</v>
      </c>
      <c r="G328" s="246"/>
      <c r="H328" s="249">
        <v>5.2211875000000001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216</v>
      </c>
      <c r="AU328" s="255" t="s">
        <v>80</v>
      </c>
      <c r="AV328" s="14" t="s">
        <v>80</v>
      </c>
      <c r="AW328" s="14" t="s">
        <v>218</v>
      </c>
      <c r="AX328" s="14" t="s">
        <v>71</v>
      </c>
      <c r="AY328" s="255" t="s">
        <v>205</v>
      </c>
    </row>
    <row r="329" s="14" customFormat="1">
      <c r="A329" s="14"/>
      <c r="B329" s="245"/>
      <c r="C329" s="246"/>
      <c r="D329" s="236" t="s">
        <v>216</v>
      </c>
      <c r="E329" s="247" t="s">
        <v>19</v>
      </c>
      <c r="F329" s="248" t="s">
        <v>543</v>
      </c>
      <c r="G329" s="246"/>
      <c r="H329" s="249">
        <v>8.2754062500000014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216</v>
      </c>
      <c r="AU329" s="255" t="s">
        <v>80</v>
      </c>
      <c r="AV329" s="14" t="s">
        <v>80</v>
      </c>
      <c r="AW329" s="14" t="s">
        <v>218</v>
      </c>
      <c r="AX329" s="14" t="s">
        <v>71</v>
      </c>
      <c r="AY329" s="255" t="s">
        <v>205</v>
      </c>
    </row>
    <row r="330" s="14" customFormat="1">
      <c r="A330" s="14"/>
      <c r="B330" s="245"/>
      <c r="C330" s="246"/>
      <c r="D330" s="236" t="s">
        <v>216</v>
      </c>
      <c r="E330" s="247" t="s">
        <v>19</v>
      </c>
      <c r="F330" s="248" t="s">
        <v>544</v>
      </c>
      <c r="G330" s="246"/>
      <c r="H330" s="249">
        <v>3.0155249999999993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216</v>
      </c>
      <c r="AU330" s="255" t="s">
        <v>80</v>
      </c>
      <c r="AV330" s="14" t="s">
        <v>80</v>
      </c>
      <c r="AW330" s="14" t="s">
        <v>218</v>
      </c>
      <c r="AX330" s="14" t="s">
        <v>71</v>
      </c>
      <c r="AY330" s="255" t="s">
        <v>205</v>
      </c>
    </row>
    <row r="331" s="2" customFormat="1" ht="37.8" customHeight="1">
      <c r="A331" s="41"/>
      <c r="B331" s="42"/>
      <c r="C331" s="216" t="s">
        <v>545</v>
      </c>
      <c r="D331" s="216" t="s">
        <v>207</v>
      </c>
      <c r="E331" s="217" t="s">
        <v>546</v>
      </c>
      <c r="F331" s="218" t="s">
        <v>547</v>
      </c>
      <c r="G331" s="219" t="s">
        <v>279</v>
      </c>
      <c r="H331" s="220">
        <v>3.3370000000000002</v>
      </c>
      <c r="I331" s="221"/>
      <c r="J331" s="222">
        <f>ROUND(I331*H331,2)</f>
        <v>0</v>
      </c>
      <c r="K331" s="218" t="s">
        <v>211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1.04922</v>
      </c>
      <c r="R331" s="225">
        <f>Q331*H331</f>
        <v>3.5012471400000003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212</v>
      </c>
      <c r="AT331" s="227" t="s">
        <v>207</v>
      </c>
      <c r="AU331" s="227" t="s">
        <v>80</v>
      </c>
      <c r="AY331" s="20" t="s">
        <v>205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212</v>
      </c>
      <c r="BM331" s="227" t="s">
        <v>548</v>
      </c>
    </row>
    <row r="332" s="2" customFormat="1">
      <c r="A332" s="41"/>
      <c r="B332" s="42"/>
      <c r="C332" s="43"/>
      <c r="D332" s="229" t="s">
        <v>214</v>
      </c>
      <c r="E332" s="43"/>
      <c r="F332" s="230" t="s">
        <v>549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214</v>
      </c>
      <c r="AU332" s="20" t="s">
        <v>80</v>
      </c>
    </row>
    <row r="333" s="14" customFormat="1">
      <c r="A333" s="14"/>
      <c r="B333" s="245"/>
      <c r="C333" s="246"/>
      <c r="D333" s="236" t="s">
        <v>216</v>
      </c>
      <c r="E333" s="247" t="s">
        <v>19</v>
      </c>
      <c r="F333" s="248" t="s">
        <v>550</v>
      </c>
      <c r="G333" s="246"/>
      <c r="H333" s="249">
        <v>1.7809999999999999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216</v>
      </c>
      <c r="AU333" s="255" t="s">
        <v>80</v>
      </c>
      <c r="AV333" s="14" t="s">
        <v>80</v>
      </c>
      <c r="AW333" s="14" t="s">
        <v>218</v>
      </c>
      <c r="AX333" s="14" t="s">
        <v>71</v>
      </c>
      <c r="AY333" s="255" t="s">
        <v>205</v>
      </c>
    </row>
    <row r="334" s="14" customFormat="1">
      <c r="A334" s="14"/>
      <c r="B334" s="245"/>
      <c r="C334" s="246"/>
      <c r="D334" s="236" t="s">
        <v>216</v>
      </c>
      <c r="E334" s="247" t="s">
        <v>19</v>
      </c>
      <c r="F334" s="248" t="s">
        <v>551</v>
      </c>
      <c r="G334" s="246"/>
      <c r="H334" s="249">
        <v>0.086026499999999992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216</v>
      </c>
      <c r="AU334" s="255" t="s">
        <v>80</v>
      </c>
      <c r="AV334" s="14" t="s">
        <v>80</v>
      </c>
      <c r="AW334" s="14" t="s">
        <v>218</v>
      </c>
      <c r="AX334" s="14" t="s">
        <v>71</v>
      </c>
      <c r="AY334" s="255" t="s">
        <v>205</v>
      </c>
    </row>
    <row r="335" s="14" customFormat="1">
      <c r="A335" s="14"/>
      <c r="B335" s="245"/>
      <c r="C335" s="246"/>
      <c r="D335" s="236" t="s">
        <v>216</v>
      </c>
      <c r="E335" s="247" t="s">
        <v>19</v>
      </c>
      <c r="F335" s="248" t="s">
        <v>552</v>
      </c>
      <c r="G335" s="246"/>
      <c r="H335" s="249">
        <v>1.469568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216</v>
      </c>
      <c r="AU335" s="255" t="s">
        <v>80</v>
      </c>
      <c r="AV335" s="14" t="s">
        <v>80</v>
      </c>
      <c r="AW335" s="14" t="s">
        <v>218</v>
      </c>
      <c r="AX335" s="14" t="s">
        <v>71</v>
      </c>
      <c r="AY335" s="255" t="s">
        <v>205</v>
      </c>
    </row>
    <row r="336" s="2" customFormat="1" ht="24.15" customHeight="1">
      <c r="A336" s="41"/>
      <c r="B336" s="42"/>
      <c r="C336" s="216" t="s">
        <v>553</v>
      </c>
      <c r="D336" s="216" t="s">
        <v>207</v>
      </c>
      <c r="E336" s="217" t="s">
        <v>554</v>
      </c>
      <c r="F336" s="218" t="s">
        <v>555</v>
      </c>
      <c r="G336" s="219" t="s">
        <v>448</v>
      </c>
      <c r="H336" s="220">
        <v>12</v>
      </c>
      <c r="I336" s="221"/>
      <c r="J336" s="222">
        <f>ROUND(I336*H336,2)</f>
        <v>0</v>
      </c>
      <c r="K336" s="218" t="s">
        <v>211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0.0091800000000000007</v>
      </c>
      <c r="R336" s="225">
        <f>Q336*H336</f>
        <v>0.11016000000000001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212</v>
      </c>
      <c r="AT336" s="227" t="s">
        <v>207</v>
      </c>
      <c r="AU336" s="227" t="s">
        <v>80</v>
      </c>
      <c r="AY336" s="20" t="s">
        <v>205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212</v>
      </c>
      <c r="BM336" s="227" t="s">
        <v>556</v>
      </c>
    </row>
    <row r="337" s="2" customFormat="1">
      <c r="A337" s="41"/>
      <c r="B337" s="42"/>
      <c r="C337" s="43"/>
      <c r="D337" s="229" t="s">
        <v>214</v>
      </c>
      <c r="E337" s="43"/>
      <c r="F337" s="230" t="s">
        <v>557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214</v>
      </c>
      <c r="AU337" s="20" t="s">
        <v>80</v>
      </c>
    </row>
    <row r="338" s="14" customFormat="1">
      <c r="A338" s="14"/>
      <c r="B338" s="245"/>
      <c r="C338" s="246"/>
      <c r="D338" s="236" t="s">
        <v>216</v>
      </c>
      <c r="E338" s="247" t="s">
        <v>19</v>
      </c>
      <c r="F338" s="248" t="s">
        <v>558</v>
      </c>
      <c r="G338" s="246"/>
      <c r="H338" s="249">
        <v>12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216</v>
      </c>
      <c r="AU338" s="255" t="s">
        <v>80</v>
      </c>
      <c r="AV338" s="14" t="s">
        <v>80</v>
      </c>
      <c r="AW338" s="14" t="s">
        <v>218</v>
      </c>
      <c r="AX338" s="14" t="s">
        <v>71</v>
      </c>
      <c r="AY338" s="255" t="s">
        <v>205</v>
      </c>
    </row>
    <row r="339" s="2" customFormat="1" ht="16.5" customHeight="1">
      <c r="A339" s="41"/>
      <c r="B339" s="42"/>
      <c r="C339" s="278" t="s">
        <v>559</v>
      </c>
      <c r="D339" s="278" t="s">
        <v>319</v>
      </c>
      <c r="E339" s="279" t="s">
        <v>560</v>
      </c>
      <c r="F339" s="280" t="s">
        <v>561</v>
      </c>
      <c r="G339" s="281" t="s">
        <v>448</v>
      </c>
      <c r="H339" s="282">
        <v>12</v>
      </c>
      <c r="I339" s="283"/>
      <c r="J339" s="284">
        <f>ROUND(I339*H339,2)</f>
        <v>0</v>
      </c>
      <c r="K339" s="280" t="s">
        <v>211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0.042999999999999997</v>
      </c>
      <c r="R339" s="225">
        <f>Q339*H339</f>
        <v>0.51600000000000001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276</v>
      </c>
      <c r="AT339" s="227" t="s">
        <v>319</v>
      </c>
      <c r="AU339" s="227" t="s">
        <v>80</v>
      </c>
      <c r="AY339" s="20" t="s">
        <v>205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212</v>
      </c>
      <c r="BM339" s="227" t="s">
        <v>562</v>
      </c>
    </row>
    <row r="340" s="2" customFormat="1" ht="37.8" customHeight="1">
      <c r="A340" s="41"/>
      <c r="B340" s="42"/>
      <c r="C340" s="216" t="s">
        <v>123</v>
      </c>
      <c r="D340" s="216" t="s">
        <v>207</v>
      </c>
      <c r="E340" s="217" t="s">
        <v>563</v>
      </c>
      <c r="F340" s="218" t="s">
        <v>564</v>
      </c>
      <c r="G340" s="219" t="s">
        <v>448</v>
      </c>
      <c r="H340" s="220">
        <v>22</v>
      </c>
      <c r="I340" s="221"/>
      <c r="J340" s="222">
        <f>ROUND(I340*H340,2)</f>
        <v>0</v>
      </c>
      <c r="K340" s="218" t="s">
        <v>211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0.022780000000000002</v>
      </c>
      <c r="R340" s="225">
        <f>Q340*H340</f>
        <v>0.50116000000000005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212</v>
      </c>
      <c r="AT340" s="227" t="s">
        <v>207</v>
      </c>
      <c r="AU340" s="227" t="s">
        <v>80</v>
      </c>
      <c r="AY340" s="20" t="s">
        <v>205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212</v>
      </c>
      <c r="BM340" s="227" t="s">
        <v>565</v>
      </c>
    </row>
    <row r="341" s="2" customFormat="1">
      <c r="A341" s="41"/>
      <c r="B341" s="42"/>
      <c r="C341" s="43"/>
      <c r="D341" s="229" t="s">
        <v>214</v>
      </c>
      <c r="E341" s="43"/>
      <c r="F341" s="230" t="s">
        <v>566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214</v>
      </c>
      <c r="AU341" s="20" t="s">
        <v>80</v>
      </c>
    </row>
    <row r="342" s="14" customFormat="1">
      <c r="A342" s="14"/>
      <c r="B342" s="245"/>
      <c r="C342" s="246"/>
      <c r="D342" s="236" t="s">
        <v>216</v>
      </c>
      <c r="E342" s="247" t="s">
        <v>19</v>
      </c>
      <c r="F342" s="248" t="s">
        <v>567</v>
      </c>
      <c r="G342" s="246"/>
      <c r="H342" s="249">
        <v>22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216</v>
      </c>
      <c r="AU342" s="255" t="s">
        <v>80</v>
      </c>
      <c r="AV342" s="14" t="s">
        <v>80</v>
      </c>
      <c r="AW342" s="14" t="s">
        <v>218</v>
      </c>
      <c r="AX342" s="14" t="s">
        <v>71</v>
      </c>
      <c r="AY342" s="255" t="s">
        <v>205</v>
      </c>
    </row>
    <row r="343" s="2" customFormat="1" ht="37.8" customHeight="1">
      <c r="A343" s="41"/>
      <c r="B343" s="42"/>
      <c r="C343" s="216" t="s">
        <v>568</v>
      </c>
      <c r="D343" s="216" t="s">
        <v>207</v>
      </c>
      <c r="E343" s="217" t="s">
        <v>569</v>
      </c>
      <c r="F343" s="218" t="s">
        <v>570</v>
      </c>
      <c r="G343" s="219" t="s">
        <v>448</v>
      </c>
      <c r="H343" s="220">
        <v>1</v>
      </c>
      <c r="I343" s="221"/>
      <c r="J343" s="222">
        <f>ROUND(I343*H343,2)</f>
        <v>0</v>
      </c>
      <c r="K343" s="218" t="s">
        <v>211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0.026929999999999999</v>
      </c>
      <c r="R343" s="225">
        <f>Q343*H343</f>
        <v>0.026929999999999999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212</v>
      </c>
      <c r="AT343" s="227" t="s">
        <v>207</v>
      </c>
      <c r="AU343" s="227" t="s">
        <v>80</v>
      </c>
      <c r="AY343" s="20" t="s">
        <v>205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212</v>
      </c>
      <c r="BM343" s="227" t="s">
        <v>571</v>
      </c>
    </row>
    <row r="344" s="2" customFormat="1">
      <c r="A344" s="41"/>
      <c r="B344" s="42"/>
      <c r="C344" s="43"/>
      <c r="D344" s="229" t="s">
        <v>214</v>
      </c>
      <c r="E344" s="43"/>
      <c r="F344" s="230" t="s">
        <v>572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214</v>
      </c>
      <c r="AU344" s="20" t="s">
        <v>80</v>
      </c>
    </row>
    <row r="345" s="14" customFormat="1">
      <c r="A345" s="14"/>
      <c r="B345" s="245"/>
      <c r="C345" s="246"/>
      <c r="D345" s="236" t="s">
        <v>216</v>
      </c>
      <c r="E345" s="247" t="s">
        <v>19</v>
      </c>
      <c r="F345" s="248" t="s">
        <v>573</v>
      </c>
      <c r="G345" s="246"/>
      <c r="H345" s="249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216</v>
      </c>
      <c r="AU345" s="255" t="s">
        <v>80</v>
      </c>
      <c r="AV345" s="14" t="s">
        <v>80</v>
      </c>
      <c r="AW345" s="14" t="s">
        <v>218</v>
      </c>
      <c r="AX345" s="14" t="s">
        <v>71</v>
      </c>
      <c r="AY345" s="255" t="s">
        <v>205</v>
      </c>
    </row>
    <row r="346" s="2" customFormat="1" ht="37.8" customHeight="1">
      <c r="A346" s="41"/>
      <c r="B346" s="42"/>
      <c r="C346" s="216" t="s">
        <v>574</v>
      </c>
      <c r="D346" s="216" t="s">
        <v>207</v>
      </c>
      <c r="E346" s="217" t="s">
        <v>575</v>
      </c>
      <c r="F346" s="218" t="s">
        <v>576</v>
      </c>
      <c r="G346" s="219" t="s">
        <v>448</v>
      </c>
      <c r="H346" s="220">
        <v>3</v>
      </c>
      <c r="I346" s="221"/>
      <c r="J346" s="222">
        <f>ROUND(I346*H346,2)</f>
        <v>0</v>
      </c>
      <c r="K346" s="218" t="s">
        <v>211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0.036549999999999999</v>
      </c>
      <c r="R346" s="225">
        <f>Q346*H346</f>
        <v>0.10965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212</v>
      </c>
      <c r="AT346" s="227" t="s">
        <v>207</v>
      </c>
      <c r="AU346" s="227" t="s">
        <v>80</v>
      </c>
      <c r="AY346" s="20" t="s">
        <v>205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212</v>
      </c>
      <c r="BM346" s="227" t="s">
        <v>577</v>
      </c>
    </row>
    <row r="347" s="2" customFormat="1">
      <c r="A347" s="41"/>
      <c r="B347" s="42"/>
      <c r="C347" s="43"/>
      <c r="D347" s="229" t="s">
        <v>214</v>
      </c>
      <c r="E347" s="43"/>
      <c r="F347" s="230" t="s">
        <v>578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214</v>
      </c>
      <c r="AU347" s="20" t="s">
        <v>80</v>
      </c>
    </row>
    <row r="348" s="14" customFormat="1">
      <c r="A348" s="14"/>
      <c r="B348" s="245"/>
      <c r="C348" s="246"/>
      <c r="D348" s="236" t="s">
        <v>216</v>
      </c>
      <c r="E348" s="247" t="s">
        <v>19</v>
      </c>
      <c r="F348" s="248" t="s">
        <v>579</v>
      </c>
      <c r="G348" s="246"/>
      <c r="H348" s="249">
        <v>3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216</v>
      </c>
      <c r="AU348" s="255" t="s">
        <v>80</v>
      </c>
      <c r="AV348" s="14" t="s">
        <v>80</v>
      </c>
      <c r="AW348" s="14" t="s">
        <v>218</v>
      </c>
      <c r="AX348" s="14" t="s">
        <v>71</v>
      </c>
      <c r="AY348" s="255" t="s">
        <v>205</v>
      </c>
    </row>
    <row r="349" s="2" customFormat="1" ht="37.8" customHeight="1">
      <c r="A349" s="41"/>
      <c r="B349" s="42"/>
      <c r="C349" s="216" t="s">
        <v>580</v>
      </c>
      <c r="D349" s="216" t="s">
        <v>207</v>
      </c>
      <c r="E349" s="217" t="s">
        <v>581</v>
      </c>
      <c r="F349" s="218" t="s">
        <v>582</v>
      </c>
      <c r="G349" s="219" t="s">
        <v>448</v>
      </c>
      <c r="H349" s="220">
        <v>15</v>
      </c>
      <c r="I349" s="221"/>
      <c r="J349" s="222">
        <f>ROUND(I349*H349,2)</f>
        <v>0</v>
      </c>
      <c r="K349" s="218" t="s">
        <v>211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0.04555</v>
      </c>
      <c r="R349" s="225">
        <f>Q349*H349</f>
        <v>0.68325000000000002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212</v>
      </c>
      <c r="AT349" s="227" t="s">
        <v>207</v>
      </c>
      <c r="AU349" s="227" t="s">
        <v>80</v>
      </c>
      <c r="AY349" s="20" t="s">
        <v>205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212</v>
      </c>
      <c r="BM349" s="227" t="s">
        <v>583</v>
      </c>
    </row>
    <row r="350" s="2" customFormat="1">
      <c r="A350" s="41"/>
      <c r="B350" s="42"/>
      <c r="C350" s="43"/>
      <c r="D350" s="229" t="s">
        <v>214</v>
      </c>
      <c r="E350" s="43"/>
      <c r="F350" s="230" t="s">
        <v>584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214</v>
      </c>
      <c r="AU350" s="20" t="s">
        <v>80</v>
      </c>
    </row>
    <row r="351" s="14" customFormat="1">
      <c r="A351" s="14"/>
      <c r="B351" s="245"/>
      <c r="C351" s="246"/>
      <c r="D351" s="236" t="s">
        <v>216</v>
      </c>
      <c r="E351" s="247" t="s">
        <v>19</v>
      </c>
      <c r="F351" s="248" t="s">
        <v>585</v>
      </c>
      <c r="G351" s="246"/>
      <c r="H351" s="249">
        <v>9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216</v>
      </c>
      <c r="AU351" s="255" t="s">
        <v>80</v>
      </c>
      <c r="AV351" s="14" t="s">
        <v>80</v>
      </c>
      <c r="AW351" s="14" t="s">
        <v>218</v>
      </c>
      <c r="AX351" s="14" t="s">
        <v>71</v>
      </c>
      <c r="AY351" s="255" t="s">
        <v>205</v>
      </c>
    </row>
    <row r="352" s="14" customFormat="1">
      <c r="A352" s="14"/>
      <c r="B352" s="245"/>
      <c r="C352" s="246"/>
      <c r="D352" s="236" t="s">
        <v>216</v>
      </c>
      <c r="E352" s="247" t="s">
        <v>19</v>
      </c>
      <c r="F352" s="248" t="s">
        <v>586</v>
      </c>
      <c r="G352" s="246"/>
      <c r="H352" s="249">
        <v>2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216</v>
      </c>
      <c r="AU352" s="255" t="s">
        <v>80</v>
      </c>
      <c r="AV352" s="14" t="s">
        <v>80</v>
      </c>
      <c r="AW352" s="14" t="s">
        <v>218</v>
      </c>
      <c r="AX352" s="14" t="s">
        <v>71</v>
      </c>
      <c r="AY352" s="255" t="s">
        <v>205</v>
      </c>
    </row>
    <row r="353" s="14" customFormat="1">
      <c r="A353" s="14"/>
      <c r="B353" s="245"/>
      <c r="C353" s="246"/>
      <c r="D353" s="236" t="s">
        <v>216</v>
      </c>
      <c r="E353" s="247" t="s">
        <v>19</v>
      </c>
      <c r="F353" s="248" t="s">
        <v>587</v>
      </c>
      <c r="G353" s="246"/>
      <c r="H353" s="249">
        <v>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216</v>
      </c>
      <c r="AU353" s="255" t="s">
        <v>80</v>
      </c>
      <c r="AV353" s="14" t="s">
        <v>80</v>
      </c>
      <c r="AW353" s="14" t="s">
        <v>218</v>
      </c>
      <c r="AX353" s="14" t="s">
        <v>71</v>
      </c>
      <c r="AY353" s="255" t="s">
        <v>205</v>
      </c>
    </row>
    <row r="354" s="2" customFormat="1" ht="37.8" customHeight="1">
      <c r="A354" s="41"/>
      <c r="B354" s="42"/>
      <c r="C354" s="216" t="s">
        <v>588</v>
      </c>
      <c r="D354" s="216" t="s">
        <v>207</v>
      </c>
      <c r="E354" s="217" t="s">
        <v>589</v>
      </c>
      <c r="F354" s="218" t="s">
        <v>590</v>
      </c>
      <c r="G354" s="219" t="s">
        <v>448</v>
      </c>
      <c r="H354" s="220">
        <v>7</v>
      </c>
      <c r="I354" s="221"/>
      <c r="J354" s="222">
        <f>ROUND(I354*H354,2)</f>
        <v>0</v>
      </c>
      <c r="K354" s="218" t="s">
        <v>211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0.054550000000000001</v>
      </c>
      <c r="R354" s="225">
        <f>Q354*H354</f>
        <v>0.38185000000000002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212</v>
      </c>
      <c r="AT354" s="227" t="s">
        <v>207</v>
      </c>
      <c r="AU354" s="227" t="s">
        <v>80</v>
      </c>
      <c r="AY354" s="20" t="s">
        <v>205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212</v>
      </c>
      <c r="BM354" s="227" t="s">
        <v>591</v>
      </c>
    </row>
    <row r="355" s="2" customFormat="1">
      <c r="A355" s="41"/>
      <c r="B355" s="42"/>
      <c r="C355" s="43"/>
      <c r="D355" s="229" t="s">
        <v>214</v>
      </c>
      <c r="E355" s="43"/>
      <c r="F355" s="230" t="s">
        <v>592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214</v>
      </c>
      <c r="AU355" s="20" t="s">
        <v>80</v>
      </c>
    </row>
    <row r="356" s="14" customFormat="1">
      <c r="A356" s="14"/>
      <c r="B356" s="245"/>
      <c r="C356" s="246"/>
      <c r="D356" s="236" t="s">
        <v>216</v>
      </c>
      <c r="E356" s="247" t="s">
        <v>19</v>
      </c>
      <c r="F356" s="248" t="s">
        <v>593</v>
      </c>
      <c r="G356" s="246"/>
      <c r="H356" s="249">
        <v>2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216</v>
      </c>
      <c r="AU356" s="255" t="s">
        <v>80</v>
      </c>
      <c r="AV356" s="14" t="s">
        <v>80</v>
      </c>
      <c r="AW356" s="14" t="s">
        <v>218</v>
      </c>
      <c r="AX356" s="14" t="s">
        <v>71</v>
      </c>
      <c r="AY356" s="255" t="s">
        <v>205</v>
      </c>
    </row>
    <row r="357" s="14" customFormat="1">
      <c r="A357" s="14"/>
      <c r="B357" s="245"/>
      <c r="C357" s="246"/>
      <c r="D357" s="236" t="s">
        <v>216</v>
      </c>
      <c r="E357" s="247" t="s">
        <v>19</v>
      </c>
      <c r="F357" s="248" t="s">
        <v>594</v>
      </c>
      <c r="G357" s="246"/>
      <c r="H357" s="249">
        <v>3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216</v>
      </c>
      <c r="AU357" s="255" t="s">
        <v>80</v>
      </c>
      <c r="AV357" s="14" t="s">
        <v>80</v>
      </c>
      <c r="AW357" s="14" t="s">
        <v>218</v>
      </c>
      <c r="AX357" s="14" t="s">
        <v>71</v>
      </c>
      <c r="AY357" s="255" t="s">
        <v>205</v>
      </c>
    </row>
    <row r="358" s="14" customFormat="1">
      <c r="A358" s="14"/>
      <c r="B358" s="245"/>
      <c r="C358" s="246"/>
      <c r="D358" s="236" t="s">
        <v>216</v>
      </c>
      <c r="E358" s="247" t="s">
        <v>19</v>
      </c>
      <c r="F358" s="248" t="s">
        <v>595</v>
      </c>
      <c r="G358" s="246"/>
      <c r="H358" s="249">
        <v>2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216</v>
      </c>
      <c r="AU358" s="255" t="s">
        <v>80</v>
      </c>
      <c r="AV358" s="14" t="s">
        <v>80</v>
      </c>
      <c r="AW358" s="14" t="s">
        <v>218</v>
      </c>
      <c r="AX358" s="14" t="s">
        <v>71</v>
      </c>
      <c r="AY358" s="255" t="s">
        <v>205</v>
      </c>
    </row>
    <row r="359" s="2" customFormat="1" ht="37.8" customHeight="1">
      <c r="A359" s="41"/>
      <c r="B359" s="42"/>
      <c r="C359" s="216" t="s">
        <v>596</v>
      </c>
      <c r="D359" s="216" t="s">
        <v>207</v>
      </c>
      <c r="E359" s="217" t="s">
        <v>597</v>
      </c>
      <c r="F359" s="218" t="s">
        <v>598</v>
      </c>
      <c r="G359" s="219" t="s">
        <v>448</v>
      </c>
      <c r="H359" s="220">
        <v>5</v>
      </c>
      <c r="I359" s="221"/>
      <c r="J359" s="222">
        <f>ROUND(I359*H359,2)</f>
        <v>0</v>
      </c>
      <c r="K359" s="218" t="s">
        <v>211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0.10005</v>
      </c>
      <c r="R359" s="225">
        <f>Q359*H359</f>
        <v>0.50024999999999997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212</v>
      </c>
      <c r="AT359" s="227" t="s">
        <v>207</v>
      </c>
      <c r="AU359" s="227" t="s">
        <v>80</v>
      </c>
      <c r="AY359" s="20" t="s">
        <v>205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212</v>
      </c>
      <c r="BM359" s="227" t="s">
        <v>599</v>
      </c>
    </row>
    <row r="360" s="2" customFormat="1">
      <c r="A360" s="41"/>
      <c r="B360" s="42"/>
      <c r="C360" s="43"/>
      <c r="D360" s="229" t="s">
        <v>214</v>
      </c>
      <c r="E360" s="43"/>
      <c r="F360" s="230" t="s">
        <v>600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214</v>
      </c>
      <c r="AU360" s="20" t="s">
        <v>80</v>
      </c>
    </row>
    <row r="361" s="14" customFormat="1">
      <c r="A361" s="14"/>
      <c r="B361" s="245"/>
      <c r="C361" s="246"/>
      <c r="D361" s="236" t="s">
        <v>216</v>
      </c>
      <c r="E361" s="247" t="s">
        <v>19</v>
      </c>
      <c r="F361" s="248" t="s">
        <v>601</v>
      </c>
      <c r="G361" s="246"/>
      <c r="H361" s="249">
        <v>5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216</v>
      </c>
      <c r="AU361" s="255" t="s">
        <v>80</v>
      </c>
      <c r="AV361" s="14" t="s">
        <v>80</v>
      </c>
      <c r="AW361" s="14" t="s">
        <v>218</v>
      </c>
      <c r="AX361" s="14" t="s">
        <v>71</v>
      </c>
      <c r="AY361" s="255" t="s">
        <v>205</v>
      </c>
    </row>
    <row r="362" s="2" customFormat="1" ht="24.15" customHeight="1">
      <c r="A362" s="41"/>
      <c r="B362" s="42"/>
      <c r="C362" s="216" t="s">
        <v>602</v>
      </c>
      <c r="D362" s="216" t="s">
        <v>207</v>
      </c>
      <c r="E362" s="217" t="s">
        <v>603</v>
      </c>
      <c r="F362" s="218" t="s">
        <v>604</v>
      </c>
      <c r="G362" s="219" t="s">
        <v>448</v>
      </c>
      <c r="H362" s="220">
        <v>5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0.014999999999999999</v>
      </c>
      <c r="R362" s="225">
        <f>Q362*H362</f>
        <v>0.074999999999999997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212</v>
      </c>
      <c r="AT362" s="227" t="s">
        <v>207</v>
      </c>
      <c r="AU362" s="227" t="s">
        <v>80</v>
      </c>
      <c r="AY362" s="20" t="s">
        <v>205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212</v>
      </c>
      <c r="BM362" s="227" t="s">
        <v>605</v>
      </c>
    </row>
    <row r="363" s="14" customFormat="1">
      <c r="A363" s="14"/>
      <c r="B363" s="245"/>
      <c r="C363" s="246"/>
      <c r="D363" s="236" t="s">
        <v>216</v>
      </c>
      <c r="E363" s="247" t="s">
        <v>19</v>
      </c>
      <c r="F363" s="248" t="s">
        <v>606</v>
      </c>
      <c r="G363" s="246"/>
      <c r="H363" s="249">
        <v>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216</v>
      </c>
      <c r="AU363" s="255" t="s">
        <v>80</v>
      </c>
      <c r="AV363" s="14" t="s">
        <v>80</v>
      </c>
      <c r="AW363" s="14" t="s">
        <v>218</v>
      </c>
      <c r="AX363" s="14" t="s">
        <v>71</v>
      </c>
      <c r="AY363" s="255" t="s">
        <v>205</v>
      </c>
    </row>
    <row r="364" s="2" customFormat="1" ht="24.15" customHeight="1">
      <c r="A364" s="41"/>
      <c r="B364" s="42"/>
      <c r="C364" s="216" t="s">
        <v>607</v>
      </c>
      <c r="D364" s="216" t="s">
        <v>207</v>
      </c>
      <c r="E364" s="217" t="s">
        <v>608</v>
      </c>
      <c r="F364" s="218" t="s">
        <v>609</v>
      </c>
      <c r="G364" s="219" t="s">
        <v>210</v>
      </c>
      <c r="H364" s="220">
        <v>1.1779999999999999</v>
      </c>
      <c r="I364" s="221"/>
      <c r="J364" s="222">
        <f>ROUND(I364*H364,2)</f>
        <v>0</v>
      </c>
      <c r="K364" s="218" t="s">
        <v>211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1.94302</v>
      </c>
      <c r="R364" s="225">
        <f>Q364*H364</f>
        <v>2.28887756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212</v>
      </c>
      <c r="AT364" s="227" t="s">
        <v>207</v>
      </c>
      <c r="AU364" s="227" t="s">
        <v>80</v>
      </c>
      <c r="AY364" s="20" t="s">
        <v>205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212</v>
      </c>
      <c r="BM364" s="227" t="s">
        <v>610</v>
      </c>
    </row>
    <row r="365" s="2" customFormat="1">
      <c r="A365" s="41"/>
      <c r="B365" s="42"/>
      <c r="C365" s="43"/>
      <c r="D365" s="229" t="s">
        <v>214</v>
      </c>
      <c r="E365" s="43"/>
      <c r="F365" s="230" t="s">
        <v>611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214</v>
      </c>
      <c r="AU365" s="20" t="s">
        <v>80</v>
      </c>
    </row>
    <row r="366" s="14" customFormat="1">
      <c r="A366" s="14"/>
      <c r="B366" s="245"/>
      <c r="C366" s="246"/>
      <c r="D366" s="236" t="s">
        <v>216</v>
      </c>
      <c r="E366" s="247" t="s">
        <v>19</v>
      </c>
      <c r="F366" s="248" t="s">
        <v>612</v>
      </c>
      <c r="G366" s="246"/>
      <c r="H366" s="249">
        <v>0.044999999999999998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216</v>
      </c>
      <c r="AU366" s="255" t="s">
        <v>80</v>
      </c>
      <c r="AV366" s="14" t="s">
        <v>80</v>
      </c>
      <c r="AW366" s="14" t="s">
        <v>218</v>
      </c>
      <c r="AX366" s="14" t="s">
        <v>71</v>
      </c>
      <c r="AY366" s="255" t="s">
        <v>205</v>
      </c>
    </row>
    <row r="367" s="14" customFormat="1">
      <c r="A367" s="14"/>
      <c r="B367" s="245"/>
      <c r="C367" s="246"/>
      <c r="D367" s="236" t="s">
        <v>216</v>
      </c>
      <c r="E367" s="247" t="s">
        <v>19</v>
      </c>
      <c r="F367" s="248" t="s">
        <v>613</v>
      </c>
      <c r="G367" s="246"/>
      <c r="H367" s="249">
        <v>1.0800000000000001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216</v>
      </c>
      <c r="AU367" s="255" t="s">
        <v>80</v>
      </c>
      <c r="AV367" s="14" t="s">
        <v>80</v>
      </c>
      <c r="AW367" s="14" t="s">
        <v>218</v>
      </c>
      <c r="AX367" s="14" t="s">
        <v>71</v>
      </c>
      <c r="AY367" s="255" t="s">
        <v>205</v>
      </c>
    </row>
    <row r="368" s="14" customFormat="1">
      <c r="A368" s="14"/>
      <c r="B368" s="245"/>
      <c r="C368" s="246"/>
      <c r="D368" s="236" t="s">
        <v>216</v>
      </c>
      <c r="E368" s="247" t="s">
        <v>19</v>
      </c>
      <c r="F368" s="248" t="s">
        <v>614</v>
      </c>
      <c r="G368" s="246"/>
      <c r="H368" s="249">
        <v>0.052499999999999998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216</v>
      </c>
      <c r="AU368" s="255" t="s">
        <v>80</v>
      </c>
      <c r="AV368" s="14" t="s">
        <v>80</v>
      </c>
      <c r="AW368" s="14" t="s">
        <v>218</v>
      </c>
      <c r="AX368" s="14" t="s">
        <v>71</v>
      </c>
      <c r="AY368" s="255" t="s">
        <v>205</v>
      </c>
    </row>
    <row r="369" s="2" customFormat="1" ht="44.25" customHeight="1">
      <c r="A369" s="41"/>
      <c r="B369" s="42"/>
      <c r="C369" s="216" t="s">
        <v>615</v>
      </c>
      <c r="D369" s="216" t="s">
        <v>207</v>
      </c>
      <c r="E369" s="217" t="s">
        <v>616</v>
      </c>
      <c r="F369" s="218" t="s">
        <v>617</v>
      </c>
      <c r="G369" s="219" t="s">
        <v>327</v>
      </c>
      <c r="H369" s="220">
        <v>27.5</v>
      </c>
      <c r="I369" s="221"/>
      <c r="J369" s="222">
        <f>ROUND(I369*H369,2)</f>
        <v>0</v>
      </c>
      <c r="K369" s="218" t="s">
        <v>211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0.027060000000000001</v>
      </c>
      <c r="R369" s="225">
        <f>Q369*H369</f>
        <v>0.74414999999999998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212</v>
      </c>
      <c r="AT369" s="227" t="s">
        <v>207</v>
      </c>
      <c r="AU369" s="227" t="s">
        <v>80</v>
      </c>
      <c r="AY369" s="20" t="s">
        <v>205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212</v>
      </c>
      <c r="BM369" s="227" t="s">
        <v>618</v>
      </c>
    </row>
    <row r="370" s="2" customFormat="1">
      <c r="A370" s="41"/>
      <c r="B370" s="42"/>
      <c r="C370" s="43"/>
      <c r="D370" s="229" t="s">
        <v>214</v>
      </c>
      <c r="E370" s="43"/>
      <c r="F370" s="230" t="s">
        <v>619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214</v>
      </c>
      <c r="AU370" s="20" t="s">
        <v>80</v>
      </c>
    </row>
    <row r="371" s="14" customFormat="1">
      <c r="A371" s="14"/>
      <c r="B371" s="245"/>
      <c r="C371" s="246"/>
      <c r="D371" s="236" t="s">
        <v>216</v>
      </c>
      <c r="E371" s="247" t="s">
        <v>19</v>
      </c>
      <c r="F371" s="248" t="s">
        <v>620</v>
      </c>
      <c r="G371" s="246"/>
      <c r="H371" s="249">
        <v>27.5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216</v>
      </c>
      <c r="AU371" s="255" t="s">
        <v>80</v>
      </c>
      <c r="AV371" s="14" t="s">
        <v>80</v>
      </c>
      <c r="AW371" s="14" t="s">
        <v>218</v>
      </c>
      <c r="AX371" s="14" t="s">
        <v>71</v>
      </c>
      <c r="AY371" s="255" t="s">
        <v>205</v>
      </c>
    </row>
    <row r="372" s="2" customFormat="1" ht="44.25" customHeight="1">
      <c r="A372" s="41"/>
      <c r="B372" s="42"/>
      <c r="C372" s="216" t="s">
        <v>621</v>
      </c>
      <c r="D372" s="216" t="s">
        <v>207</v>
      </c>
      <c r="E372" s="217" t="s">
        <v>622</v>
      </c>
      <c r="F372" s="218" t="s">
        <v>623</v>
      </c>
      <c r="G372" s="219" t="s">
        <v>327</v>
      </c>
      <c r="H372" s="220">
        <v>1.25</v>
      </c>
      <c r="I372" s="221"/>
      <c r="J372" s="222">
        <f>ROUND(I372*H372,2)</f>
        <v>0</v>
      </c>
      <c r="K372" s="218" t="s">
        <v>211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0.03773</v>
      </c>
      <c r="R372" s="225">
        <f>Q372*H372</f>
        <v>0.047162499999999996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212</v>
      </c>
      <c r="AT372" s="227" t="s">
        <v>207</v>
      </c>
      <c r="AU372" s="227" t="s">
        <v>80</v>
      </c>
      <c r="AY372" s="20" t="s">
        <v>205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212</v>
      </c>
      <c r="BM372" s="227" t="s">
        <v>624</v>
      </c>
    </row>
    <row r="373" s="2" customFormat="1">
      <c r="A373" s="41"/>
      <c r="B373" s="42"/>
      <c r="C373" s="43"/>
      <c r="D373" s="229" t="s">
        <v>214</v>
      </c>
      <c r="E373" s="43"/>
      <c r="F373" s="230" t="s">
        <v>625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214</v>
      </c>
      <c r="AU373" s="20" t="s">
        <v>80</v>
      </c>
    </row>
    <row r="374" s="14" customFormat="1">
      <c r="A374" s="14"/>
      <c r="B374" s="245"/>
      <c r="C374" s="246"/>
      <c r="D374" s="236" t="s">
        <v>216</v>
      </c>
      <c r="E374" s="247" t="s">
        <v>19</v>
      </c>
      <c r="F374" s="248" t="s">
        <v>626</v>
      </c>
      <c r="G374" s="246"/>
      <c r="H374" s="249">
        <v>1.25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216</v>
      </c>
      <c r="AU374" s="255" t="s">
        <v>80</v>
      </c>
      <c r="AV374" s="14" t="s">
        <v>80</v>
      </c>
      <c r="AW374" s="14" t="s">
        <v>218</v>
      </c>
      <c r="AX374" s="14" t="s">
        <v>71</v>
      </c>
      <c r="AY374" s="255" t="s">
        <v>205</v>
      </c>
    </row>
    <row r="375" s="2" customFormat="1" ht="37.8" customHeight="1">
      <c r="A375" s="41"/>
      <c r="B375" s="42"/>
      <c r="C375" s="216" t="s">
        <v>627</v>
      </c>
      <c r="D375" s="216" t="s">
        <v>207</v>
      </c>
      <c r="E375" s="217" t="s">
        <v>628</v>
      </c>
      <c r="F375" s="218" t="s">
        <v>629</v>
      </c>
      <c r="G375" s="219" t="s">
        <v>306</v>
      </c>
      <c r="H375" s="220">
        <v>2.214</v>
      </c>
      <c r="I375" s="221"/>
      <c r="J375" s="222">
        <f>ROUND(I375*H375,2)</f>
        <v>0</v>
      </c>
      <c r="K375" s="218" t="s">
        <v>211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0.0098399999999999998</v>
      </c>
      <c r="R375" s="225">
        <f>Q375*H375</f>
        <v>0.021785759999999998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212</v>
      </c>
      <c r="AT375" s="227" t="s">
        <v>207</v>
      </c>
      <c r="AU375" s="227" t="s">
        <v>80</v>
      </c>
      <c r="AY375" s="20" t="s">
        <v>205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212</v>
      </c>
      <c r="BM375" s="227" t="s">
        <v>630</v>
      </c>
    </row>
    <row r="376" s="2" customFormat="1">
      <c r="A376" s="41"/>
      <c r="B376" s="42"/>
      <c r="C376" s="43"/>
      <c r="D376" s="229" t="s">
        <v>214</v>
      </c>
      <c r="E376" s="43"/>
      <c r="F376" s="230" t="s">
        <v>631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214</v>
      </c>
      <c r="AU376" s="20" t="s">
        <v>80</v>
      </c>
    </row>
    <row r="377" s="14" customFormat="1">
      <c r="A377" s="14"/>
      <c r="B377" s="245"/>
      <c r="C377" s="246"/>
      <c r="D377" s="236" t="s">
        <v>216</v>
      </c>
      <c r="E377" s="247" t="s">
        <v>19</v>
      </c>
      <c r="F377" s="248" t="s">
        <v>632</v>
      </c>
      <c r="G377" s="246"/>
      <c r="H377" s="249">
        <v>2.2139999999999995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216</v>
      </c>
      <c r="AU377" s="255" t="s">
        <v>80</v>
      </c>
      <c r="AV377" s="14" t="s">
        <v>80</v>
      </c>
      <c r="AW377" s="14" t="s">
        <v>218</v>
      </c>
      <c r="AX377" s="14" t="s">
        <v>71</v>
      </c>
      <c r="AY377" s="255" t="s">
        <v>205</v>
      </c>
    </row>
    <row r="378" s="2" customFormat="1" ht="37.8" customHeight="1">
      <c r="A378" s="41"/>
      <c r="B378" s="42"/>
      <c r="C378" s="216" t="s">
        <v>633</v>
      </c>
      <c r="D378" s="216" t="s">
        <v>207</v>
      </c>
      <c r="E378" s="217" t="s">
        <v>634</v>
      </c>
      <c r="F378" s="218" t="s">
        <v>635</v>
      </c>
      <c r="G378" s="219" t="s">
        <v>306</v>
      </c>
      <c r="H378" s="220">
        <v>2.214</v>
      </c>
      <c r="I378" s="221"/>
      <c r="J378" s="222">
        <f>ROUND(I378*H378,2)</f>
        <v>0</v>
      </c>
      <c r="K378" s="218" t="s">
        <v>211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212</v>
      </c>
      <c r="AT378" s="227" t="s">
        <v>207</v>
      </c>
      <c r="AU378" s="227" t="s">
        <v>80</v>
      </c>
      <c r="AY378" s="20" t="s">
        <v>205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212</v>
      </c>
      <c r="BM378" s="227" t="s">
        <v>636</v>
      </c>
    </row>
    <row r="379" s="2" customFormat="1">
      <c r="A379" s="41"/>
      <c r="B379" s="42"/>
      <c r="C379" s="43"/>
      <c r="D379" s="229" t="s">
        <v>214</v>
      </c>
      <c r="E379" s="43"/>
      <c r="F379" s="230" t="s">
        <v>637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214</v>
      </c>
      <c r="AU379" s="20" t="s">
        <v>80</v>
      </c>
    </row>
    <row r="380" s="2" customFormat="1" ht="37.8" customHeight="1">
      <c r="A380" s="41"/>
      <c r="B380" s="42"/>
      <c r="C380" s="216" t="s">
        <v>638</v>
      </c>
      <c r="D380" s="216" t="s">
        <v>207</v>
      </c>
      <c r="E380" s="217" t="s">
        <v>639</v>
      </c>
      <c r="F380" s="218" t="s">
        <v>640</v>
      </c>
      <c r="G380" s="219" t="s">
        <v>279</v>
      </c>
      <c r="H380" s="220">
        <v>0.38400000000000001</v>
      </c>
      <c r="I380" s="221"/>
      <c r="J380" s="222">
        <f>ROUND(I380*H380,2)</f>
        <v>0</v>
      </c>
      <c r="K380" s="218" t="s">
        <v>211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0.019539999999999998</v>
      </c>
      <c r="R380" s="225">
        <f>Q380*H380</f>
        <v>0.0075033599999999997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212</v>
      </c>
      <c r="AT380" s="227" t="s">
        <v>207</v>
      </c>
      <c r="AU380" s="227" t="s">
        <v>80</v>
      </c>
      <c r="AY380" s="20" t="s">
        <v>205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212</v>
      </c>
      <c r="BM380" s="227" t="s">
        <v>641</v>
      </c>
    </row>
    <row r="381" s="2" customFormat="1">
      <c r="A381" s="41"/>
      <c r="B381" s="42"/>
      <c r="C381" s="43"/>
      <c r="D381" s="229" t="s">
        <v>214</v>
      </c>
      <c r="E381" s="43"/>
      <c r="F381" s="230" t="s">
        <v>642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214</v>
      </c>
      <c r="AU381" s="20" t="s">
        <v>80</v>
      </c>
    </row>
    <row r="382" s="13" customFormat="1">
      <c r="A382" s="13"/>
      <c r="B382" s="234"/>
      <c r="C382" s="235"/>
      <c r="D382" s="236" t="s">
        <v>216</v>
      </c>
      <c r="E382" s="237" t="s">
        <v>19</v>
      </c>
      <c r="F382" s="238" t="s">
        <v>643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216</v>
      </c>
      <c r="AU382" s="244" t="s">
        <v>80</v>
      </c>
      <c r="AV382" s="13" t="s">
        <v>78</v>
      </c>
      <c r="AW382" s="13" t="s">
        <v>218</v>
      </c>
      <c r="AX382" s="13" t="s">
        <v>71</v>
      </c>
      <c r="AY382" s="244" t="s">
        <v>205</v>
      </c>
    </row>
    <row r="383" s="14" customFormat="1">
      <c r="A383" s="14"/>
      <c r="B383" s="245"/>
      <c r="C383" s="246"/>
      <c r="D383" s="236" t="s">
        <v>216</v>
      </c>
      <c r="E383" s="247" t="s">
        <v>19</v>
      </c>
      <c r="F383" s="248" t="s">
        <v>644</v>
      </c>
      <c r="G383" s="246"/>
      <c r="H383" s="249">
        <v>0.19800000000000001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216</v>
      </c>
      <c r="AU383" s="255" t="s">
        <v>80</v>
      </c>
      <c r="AV383" s="14" t="s">
        <v>80</v>
      </c>
      <c r="AW383" s="14" t="s">
        <v>218</v>
      </c>
      <c r="AX383" s="14" t="s">
        <v>71</v>
      </c>
      <c r="AY383" s="255" t="s">
        <v>205</v>
      </c>
    </row>
    <row r="384" s="14" customFormat="1">
      <c r="A384" s="14"/>
      <c r="B384" s="245"/>
      <c r="C384" s="246"/>
      <c r="D384" s="236" t="s">
        <v>216</v>
      </c>
      <c r="E384" s="247" t="s">
        <v>19</v>
      </c>
      <c r="F384" s="248" t="s">
        <v>645</v>
      </c>
      <c r="G384" s="246"/>
      <c r="H384" s="249">
        <v>0.039600000000000003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216</v>
      </c>
      <c r="AU384" s="255" t="s">
        <v>80</v>
      </c>
      <c r="AV384" s="14" t="s">
        <v>80</v>
      </c>
      <c r="AW384" s="14" t="s">
        <v>218</v>
      </c>
      <c r="AX384" s="14" t="s">
        <v>71</v>
      </c>
      <c r="AY384" s="255" t="s">
        <v>205</v>
      </c>
    </row>
    <row r="385" s="14" customFormat="1">
      <c r="A385" s="14"/>
      <c r="B385" s="245"/>
      <c r="C385" s="246"/>
      <c r="D385" s="236" t="s">
        <v>216</v>
      </c>
      <c r="E385" s="247" t="s">
        <v>19</v>
      </c>
      <c r="F385" s="248" t="s">
        <v>646</v>
      </c>
      <c r="G385" s="246"/>
      <c r="H385" s="249">
        <v>0.047700000000000006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216</v>
      </c>
      <c r="AU385" s="255" t="s">
        <v>80</v>
      </c>
      <c r="AV385" s="14" t="s">
        <v>80</v>
      </c>
      <c r="AW385" s="14" t="s">
        <v>218</v>
      </c>
      <c r="AX385" s="14" t="s">
        <v>71</v>
      </c>
      <c r="AY385" s="255" t="s">
        <v>205</v>
      </c>
    </row>
    <row r="386" s="14" customFormat="1">
      <c r="A386" s="14"/>
      <c r="B386" s="245"/>
      <c r="C386" s="246"/>
      <c r="D386" s="236" t="s">
        <v>216</v>
      </c>
      <c r="E386" s="247" t="s">
        <v>19</v>
      </c>
      <c r="F386" s="248" t="s">
        <v>647</v>
      </c>
      <c r="G386" s="246"/>
      <c r="H386" s="249">
        <v>0.0071999999999999998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216</v>
      </c>
      <c r="AU386" s="255" t="s">
        <v>80</v>
      </c>
      <c r="AV386" s="14" t="s">
        <v>80</v>
      </c>
      <c r="AW386" s="14" t="s">
        <v>218</v>
      </c>
      <c r="AX386" s="14" t="s">
        <v>71</v>
      </c>
      <c r="AY386" s="255" t="s">
        <v>205</v>
      </c>
    </row>
    <row r="387" s="14" customFormat="1">
      <c r="A387" s="14"/>
      <c r="B387" s="245"/>
      <c r="C387" s="246"/>
      <c r="D387" s="236" t="s">
        <v>216</v>
      </c>
      <c r="E387" s="247" t="s">
        <v>19</v>
      </c>
      <c r="F387" s="248" t="s">
        <v>648</v>
      </c>
      <c r="G387" s="246"/>
      <c r="H387" s="249">
        <v>0.016200000000000003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216</v>
      </c>
      <c r="AU387" s="255" t="s">
        <v>80</v>
      </c>
      <c r="AV387" s="14" t="s">
        <v>80</v>
      </c>
      <c r="AW387" s="14" t="s">
        <v>218</v>
      </c>
      <c r="AX387" s="14" t="s">
        <v>71</v>
      </c>
      <c r="AY387" s="255" t="s">
        <v>205</v>
      </c>
    </row>
    <row r="388" s="14" customFormat="1">
      <c r="A388" s="14"/>
      <c r="B388" s="245"/>
      <c r="C388" s="246"/>
      <c r="D388" s="236" t="s">
        <v>216</v>
      </c>
      <c r="E388" s="247" t="s">
        <v>19</v>
      </c>
      <c r="F388" s="248" t="s">
        <v>649</v>
      </c>
      <c r="G388" s="246"/>
      <c r="H388" s="249">
        <v>0.016959999999999999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216</v>
      </c>
      <c r="AU388" s="255" t="s">
        <v>80</v>
      </c>
      <c r="AV388" s="14" t="s">
        <v>80</v>
      </c>
      <c r="AW388" s="14" t="s">
        <v>218</v>
      </c>
      <c r="AX388" s="14" t="s">
        <v>71</v>
      </c>
      <c r="AY388" s="255" t="s">
        <v>205</v>
      </c>
    </row>
    <row r="389" s="14" customFormat="1">
      <c r="A389" s="14"/>
      <c r="B389" s="245"/>
      <c r="C389" s="246"/>
      <c r="D389" s="236" t="s">
        <v>216</v>
      </c>
      <c r="E389" s="247" t="s">
        <v>19</v>
      </c>
      <c r="F389" s="248" t="s">
        <v>650</v>
      </c>
      <c r="G389" s="246"/>
      <c r="H389" s="249">
        <v>0.058319999999999997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216</v>
      </c>
      <c r="AU389" s="255" t="s">
        <v>80</v>
      </c>
      <c r="AV389" s="14" t="s">
        <v>80</v>
      </c>
      <c r="AW389" s="14" t="s">
        <v>218</v>
      </c>
      <c r="AX389" s="14" t="s">
        <v>71</v>
      </c>
      <c r="AY389" s="255" t="s">
        <v>205</v>
      </c>
    </row>
    <row r="390" s="2" customFormat="1" ht="21.75" customHeight="1">
      <c r="A390" s="41"/>
      <c r="B390" s="42"/>
      <c r="C390" s="278" t="s">
        <v>651</v>
      </c>
      <c r="D390" s="278" t="s">
        <v>319</v>
      </c>
      <c r="E390" s="279" t="s">
        <v>652</v>
      </c>
      <c r="F390" s="280" t="s">
        <v>653</v>
      </c>
      <c r="G390" s="281" t="s">
        <v>279</v>
      </c>
      <c r="H390" s="282">
        <v>0.28399999999999997</v>
      </c>
      <c r="I390" s="283"/>
      <c r="J390" s="284">
        <f>ROUND(I390*H390,2)</f>
        <v>0</v>
      </c>
      <c r="K390" s="280" t="s">
        <v>211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1</v>
      </c>
      <c r="R390" s="225">
        <f>Q390*H390</f>
        <v>0.28399999999999997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276</v>
      </c>
      <c r="AT390" s="227" t="s">
        <v>319</v>
      </c>
      <c r="AU390" s="227" t="s">
        <v>80</v>
      </c>
      <c r="AY390" s="20" t="s">
        <v>205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212</v>
      </c>
      <c r="BM390" s="227" t="s">
        <v>654</v>
      </c>
    </row>
    <row r="391" s="14" customFormat="1">
      <c r="A391" s="14"/>
      <c r="B391" s="245"/>
      <c r="C391" s="246"/>
      <c r="D391" s="236" t="s">
        <v>216</v>
      </c>
      <c r="E391" s="247" t="s">
        <v>19</v>
      </c>
      <c r="F391" s="248" t="s">
        <v>655</v>
      </c>
      <c r="G391" s="246"/>
      <c r="H391" s="249">
        <v>0.26100000000000001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216</v>
      </c>
      <c r="AU391" s="255" t="s">
        <v>80</v>
      </c>
      <c r="AV391" s="14" t="s">
        <v>80</v>
      </c>
      <c r="AW391" s="14" t="s">
        <v>218</v>
      </c>
      <c r="AX391" s="14" t="s">
        <v>71</v>
      </c>
      <c r="AY391" s="255" t="s">
        <v>205</v>
      </c>
    </row>
    <row r="392" s="14" customFormat="1">
      <c r="A392" s="14"/>
      <c r="B392" s="245"/>
      <c r="C392" s="246"/>
      <c r="D392" s="236" t="s">
        <v>216</v>
      </c>
      <c r="E392" s="246"/>
      <c r="F392" s="248" t="s">
        <v>656</v>
      </c>
      <c r="G392" s="246"/>
      <c r="H392" s="249">
        <v>0.28399999999999997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216</v>
      </c>
      <c r="AU392" s="255" t="s">
        <v>80</v>
      </c>
      <c r="AV392" s="14" t="s">
        <v>80</v>
      </c>
      <c r="AW392" s="14" t="s">
        <v>4</v>
      </c>
      <c r="AX392" s="14" t="s">
        <v>78</v>
      </c>
      <c r="AY392" s="255" t="s">
        <v>205</v>
      </c>
    </row>
    <row r="393" s="2" customFormat="1" ht="21.75" customHeight="1">
      <c r="A393" s="41"/>
      <c r="B393" s="42"/>
      <c r="C393" s="278" t="s">
        <v>657</v>
      </c>
      <c r="D393" s="278" t="s">
        <v>319</v>
      </c>
      <c r="E393" s="279" t="s">
        <v>658</v>
      </c>
      <c r="F393" s="280" t="s">
        <v>659</v>
      </c>
      <c r="G393" s="281" t="s">
        <v>279</v>
      </c>
      <c r="H393" s="282">
        <v>0.063</v>
      </c>
      <c r="I393" s="283"/>
      <c r="J393" s="284">
        <f>ROUND(I393*H393,2)</f>
        <v>0</v>
      </c>
      <c r="K393" s="280" t="s">
        <v>211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1</v>
      </c>
      <c r="R393" s="225">
        <f>Q393*H393</f>
        <v>0.063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276</v>
      </c>
      <c r="AT393" s="227" t="s">
        <v>319</v>
      </c>
      <c r="AU393" s="227" t="s">
        <v>80</v>
      </c>
      <c r="AY393" s="20" t="s">
        <v>205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212</v>
      </c>
      <c r="BM393" s="227" t="s">
        <v>660</v>
      </c>
    </row>
    <row r="394" s="14" customFormat="1">
      <c r="A394" s="14"/>
      <c r="B394" s="245"/>
      <c r="C394" s="246"/>
      <c r="D394" s="236" t="s">
        <v>216</v>
      </c>
      <c r="E394" s="247" t="s">
        <v>19</v>
      </c>
      <c r="F394" s="248" t="s">
        <v>661</v>
      </c>
      <c r="G394" s="246"/>
      <c r="H394" s="249">
        <v>0.058319999999999997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216</v>
      </c>
      <c r="AU394" s="255" t="s">
        <v>80</v>
      </c>
      <c r="AV394" s="14" t="s">
        <v>80</v>
      </c>
      <c r="AW394" s="14" t="s">
        <v>218</v>
      </c>
      <c r="AX394" s="14" t="s">
        <v>71</v>
      </c>
      <c r="AY394" s="255" t="s">
        <v>205</v>
      </c>
    </row>
    <row r="395" s="14" customFormat="1">
      <c r="A395" s="14"/>
      <c r="B395" s="245"/>
      <c r="C395" s="246"/>
      <c r="D395" s="236" t="s">
        <v>216</v>
      </c>
      <c r="E395" s="246"/>
      <c r="F395" s="248" t="s">
        <v>662</v>
      </c>
      <c r="G395" s="246"/>
      <c r="H395" s="249">
        <v>0.063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216</v>
      </c>
      <c r="AU395" s="255" t="s">
        <v>80</v>
      </c>
      <c r="AV395" s="14" t="s">
        <v>80</v>
      </c>
      <c r="AW395" s="14" t="s">
        <v>4</v>
      </c>
      <c r="AX395" s="14" t="s">
        <v>78</v>
      </c>
      <c r="AY395" s="255" t="s">
        <v>205</v>
      </c>
    </row>
    <row r="396" s="2" customFormat="1" ht="21.75" customHeight="1">
      <c r="A396" s="41"/>
      <c r="B396" s="42"/>
      <c r="C396" s="278" t="s">
        <v>663</v>
      </c>
      <c r="D396" s="278" t="s">
        <v>319</v>
      </c>
      <c r="E396" s="279" t="s">
        <v>664</v>
      </c>
      <c r="F396" s="280" t="s">
        <v>665</v>
      </c>
      <c r="G396" s="281" t="s">
        <v>279</v>
      </c>
      <c r="H396" s="282">
        <v>0.070999999999999994</v>
      </c>
      <c r="I396" s="283"/>
      <c r="J396" s="284">
        <f>ROUND(I396*H396,2)</f>
        <v>0</v>
      </c>
      <c r="K396" s="280" t="s">
        <v>211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1</v>
      </c>
      <c r="R396" s="225">
        <f>Q396*H396</f>
        <v>0.070999999999999994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276</v>
      </c>
      <c r="AT396" s="227" t="s">
        <v>319</v>
      </c>
      <c r="AU396" s="227" t="s">
        <v>80</v>
      </c>
      <c r="AY396" s="20" t="s">
        <v>205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212</v>
      </c>
      <c r="BM396" s="227" t="s">
        <v>666</v>
      </c>
    </row>
    <row r="397" s="14" customFormat="1">
      <c r="A397" s="14"/>
      <c r="B397" s="245"/>
      <c r="C397" s="246"/>
      <c r="D397" s="236" t="s">
        <v>216</v>
      </c>
      <c r="E397" s="246"/>
      <c r="F397" s="248" t="s">
        <v>667</v>
      </c>
      <c r="G397" s="246"/>
      <c r="H397" s="249">
        <v>0.070999999999999994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216</v>
      </c>
      <c r="AU397" s="255" t="s">
        <v>80</v>
      </c>
      <c r="AV397" s="14" t="s">
        <v>80</v>
      </c>
      <c r="AW397" s="14" t="s">
        <v>4</v>
      </c>
      <c r="AX397" s="14" t="s">
        <v>78</v>
      </c>
      <c r="AY397" s="255" t="s">
        <v>205</v>
      </c>
    </row>
    <row r="398" s="2" customFormat="1" ht="24.15" customHeight="1">
      <c r="A398" s="41"/>
      <c r="B398" s="42"/>
      <c r="C398" s="216" t="s">
        <v>668</v>
      </c>
      <c r="D398" s="216" t="s">
        <v>207</v>
      </c>
      <c r="E398" s="217" t="s">
        <v>669</v>
      </c>
      <c r="F398" s="218" t="s">
        <v>670</v>
      </c>
      <c r="G398" s="219" t="s">
        <v>279</v>
      </c>
      <c r="H398" s="220">
        <v>0.22700000000000001</v>
      </c>
      <c r="I398" s="221"/>
      <c r="J398" s="222">
        <f>ROUND(I398*H398,2)</f>
        <v>0</v>
      </c>
      <c r="K398" s="218" t="s">
        <v>211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1.0900000000000001</v>
      </c>
      <c r="R398" s="225">
        <f>Q398*H398</f>
        <v>0.24743000000000004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212</v>
      </c>
      <c r="AT398" s="227" t="s">
        <v>207</v>
      </c>
      <c r="AU398" s="227" t="s">
        <v>80</v>
      </c>
      <c r="AY398" s="20" t="s">
        <v>205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212</v>
      </c>
      <c r="BM398" s="227" t="s">
        <v>671</v>
      </c>
    </row>
    <row r="399" s="2" customFormat="1">
      <c r="A399" s="41"/>
      <c r="B399" s="42"/>
      <c r="C399" s="43"/>
      <c r="D399" s="229" t="s">
        <v>214</v>
      </c>
      <c r="E399" s="43"/>
      <c r="F399" s="230" t="s">
        <v>672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214</v>
      </c>
      <c r="AU399" s="20" t="s">
        <v>80</v>
      </c>
    </row>
    <row r="400" s="13" customFormat="1">
      <c r="A400" s="13"/>
      <c r="B400" s="234"/>
      <c r="C400" s="235"/>
      <c r="D400" s="236" t="s">
        <v>216</v>
      </c>
      <c r="E400" s="237" t="s">
        <v>19</v>
      </c>
      <c r="F400" s="238" t="s">
        <v>673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216</v>
      </c>
      <c r="AU400" s="244" t="s">
        <v>80</v>
      </c>
      <c r="AV400" s="13" t="s">
        <v>78</v>
      </c>
      <c r="AW400" s="13" t="s">
        <v>218</v>
      </c>
      <c r="AX400" s="13" t="s">
        <v>71</v>
      </c>
      <c r="AY400" s="244" t="s">
        <v>205</v>
      </c>
    </row>
    <row r="401" s="14" customFormat="1">
      <c r="A401" s="14"/>
      <c r="B401" s="245"/>
      <c r="C401" s="246"/>
      <c r="D401" s="236" t="s">
        <v>216</v>
      </c>
      <c r="E401" s="247" t="s">
        <v>19</v>
      </c>
      <c r="F401" s="248" t="s">
        <v>674</v>
      </c>
      <c r="G401" s="246"/>
      <c r="H401" s="249">
        <v>0.039600000000000003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216</v>
      </c>
      <c r="AU401" s="255" t="s">
        <v>80</v>
      </c>
      <c r="AV401" s="14" t="s">
        <v>80</v>
      </c>
      <c r="AW401" s="14" t="s">
        <v>218</v>
      </c>
      <c r="AX401" s="14" t="s">
        <v>71</v>
      </c>
      <c r="AY401" s="255" t="s">
        <v>205</v>
      </c>
    </row>
    <row r="402" s="14" customFormat="1">
      <c r="A402" s="14"/>
      <c r="B402" s="245"/>
      <c r="C402" s="246"/>
      <c r="D402" s="236" t="s">
        <v>216</v>
      </c>
      <c r="E402" s="247" t="s">
        <v>19</v>
      </c>
      <c r="F402" s="248" t="s">
        <v>675</v>
      </c>
      <c r="G402" s="246"/>
      <c r="H402" s="249">
        <v>0.0071999999999999998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216</v>
      </c>
      <c r="AU402" s="255" t="s">
        <v>80</v>
      </c>
      <c r="AV402" s="14" t="s">
        <v>80</v>
      </c>
      <c r="AW402" s="14" t="s">
        <v>218</v>
      </c>
      <c r="AX402" s="14" t="s">
        <v>71</v>
      </c>
      <c r="AY402" s="255" t="s">
        <v>205</v>
      </c>
    </row>
    <row r="403" s="14" customFormat="1">
      <c r="A403" s="14"/>
      <c r="B403" s="245"/>
      <c r="C403" s="246"/>
      <c r="D403" s="236" t="s">
        <v>216</v>
      </c>
      <c r="E403" s="247" t="s">
        <v>19</v>
      </c>
      <c r="F403" s="248" t="s">
        <v>676</v>
      </c>
      <c r="G403" s="246"/>
      <c r="H403" s="249">
        <v>0.043200000000000002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216</v>
      </c>
      <c r="AU403" s="255" t="s">
        <v>80</v>
      </c>
      <c r="AV403" s="14" t="s">
        <v>80</v>
      </c>
      <c r="AW403" s="14" t="s">
        <v>218</v>
      </c>
      <c r="AX403" s="14" t="s">
        <v>71</v>
      </c>
      <c r="AY403" s="255" t="s">
        <v>205</v>
      </c>
    </row>
    <row r="404" s="14" customFormat="1">
      <c r="A404" s="14"/>
      <c r="B404" s="245"/>
      <c r="C404" s="246"/>
      <c r="D404" s="236" t="s">
        <v>216</v>
      </c>
      <c r="E404" s="247" t="s">
        <v>19</v>
      </c>
      <c r="F404" s="248" t="s">
        <v>677</v>
      </c>
      <c r="G404" s="246"/>
      <c r="H404" s="249">
        <v>0.0089099999999999995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216</v>
      </c>
      <c r="AU404" s="255" t="s">
        <v>80</v>
      </c>
      <c r="AV404" s="14" t="s">
        <v>80</v>
      </c>
      <c r="AW404" s="14" t="s">
        <v>218</v>
      </c>
      <c r="AX404" s="14" t="s">
        <v>71</v>
      </c>
      <c r="AY404" s="255" t="s">
        <v>205</v>
      </c>
    </row>
    <row r="405" s="14" customFormat="1">
      <c r="A405" s="14"/>
      <c r="B405" s="245"/>
      <c r="C405" s="246"/>
      <c r="D405" s="236" t="s">
        <v>216</v>
      </c>
      <c r="E405" s="247" t="s">
        <v>19</v>
      </c>
      <c r="F405" s="248" t="s">
        <v>678</v>
      </c>
      <c r="G405" s="246"/>
      <c r="H405" s="249">
        <v>0.042525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216</v>
      </c>
      <c r="AU405" s="255" t="s">
        <v>80</v>
      </c>
      <c r="AV405" s="14" t="s">
        <v>80</v>
      </c>
      <c r="AW405" s="14" t="s">
        <v>218</v>
      </c>
      <c r="AX405" s="14" t="s">
        <v>71</v>
      </c>
      <c r="AY405" s="255" t="s">
        <v>205</v>
      </c>
    </row>
    <row r="406" s="14" customFormat="1">
      <c r="A406" s="14"/>
      <c r="B406" s="245"/>
      <c r="C406" s="246"/>
      <c r="D406" s="236" t="s">
        <v>216</v>
      </c>
      <c r="E406" s="247" t="s">
        <v>19</v>
      </c>
      <c r="F406" s="248" t="s">
        <v>679</v>
      </c>
      <c r="G406" s="246"/>
      <c r="H406" s="249">
        <v>0.085387500000000005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216</v>
      </c>
      <c r="AU406" s="255" t="s">
        <v>80</v>
      </c>
      <c r="AV406" s="14" t="s">
        <v>80</v>
      </c>
      <c r="AW406" s="14" t="s">
        <v>218</v>
      </c>
      <c r="AX406" s="14" t="s">
        <v>71</v>
      </c>
      <c r="AY406" s="255" t="s">
        <v>205</v>
      </c>
    </row>
    <row r="407" s="2" customFormat="1" ht="33" customHeight="1">
      <c r="A407" s="41"/>
      <c r="B407" s="42"/>
      <c r="C407" s="216" t="s">
        <v>680</v>
      </c>
      <c r="D407" s="216" t="s">
        <v>207</v>
      </c>
      <c r="E407" s="217" t="s">
        <v>681</v>
      </c>
      <c r="F407" s="218" t="s">
        <v>682</v>
      </c>
      <c r="G407" s="219" t="s">
        <v>279</v>
      </c>
      <c r="H407" s="220">
        <v>0.376</v>
      </c>
      <c r="I407" s="221"/>
      <c r="J407" s="222">
        <f>ROUND(I407*H407,2)</f>
        <v>0</v>
      </c>
      <c r="K407" s="218" t="s">
        <v>211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1.0900000000000001</v>
      </c>
      <c r="R407" s="225">
        <f>Q407*H407</f>
        <v>0.40984000000000004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212</v>
      </c>
      <c r="AT407" s="227" t="s">
        <v>207</v>
      </c>
      <c r="AU407" s="227" t="s">
        <v>80</v>
      </c>
      <c r="AY407" s="20" t="s">
        <v>205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212</v>
      </c>
      <c r="BM407" s="227" t="s">
        <v>683</v>
      </c>
    </row>
    <row r="408" s="2" customFormat="1">
      <c r="A408" s="41"/>
      <c r="B408" s="42"/>
      <c r="C408" s="43"/>
      <c r="D408" s="229" t="s">
        <v>214</v>
      </c>
      <c r="E408" s="43"/>
      <c r="F408" s="230" t="s">
        <v>684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214</v>
      </c>
      <c r="AU408" s="20" t="s">
        <v>80</v>
      </c>
    </row>
    <row r="409" s="14" customFormat="1">
      <c r="A409" s="14"/>
      <c r="B409" s="245"/>
      <c r="C409" s="246"/>
      <c r="D409" s="236" t="s">
        <v>216</v>
      </c>
      <c r="E409" s="247" t="s">
        <v>19</v>
      </c>
      <c r="F409" s="248" t="s">
        <v>685</v>
      </c>
      <c r="G409" s="246"/>
      <c r="H409" s="249">
        <v>0.37590000000000001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216</v>
      </c>
      <c r="AU409" s="255" t="s">
        <v>80</v>
      </c>
      <c r="AV409" s="14" t="s">
        <v>80</v>
      </c>
      <c r="AW409" s="14" t="s">
        <v>218</v>
      </c>
      <c r="AX409" s="14" t="s">
        <v>71</v>
      </c>
      <c r="AY409" s="255" t="s">
        <v>205</v>
      </c>
    </row>
    <row r="410" s="2" customFormat="1" ht="33" customHeight="1">
      <c r="A410" s="41"/>
      <c r="B410" s="42"/>
      <c r="C410" s="216" t="s">
        <v>686</v>
      </c>
      <c r="D410" s="216" t="s">
        <v>207</v>
      </c>
      <c r="E410" s="217" t="s">
        <v>687</v>
      </c>
      <c r="F410" s="218" t="s">
        <v>688</v>
      </c>
      <c r="G410" s="219" t="s">
        <v>327</v>
      </c>
      <c r="H410" s="220">
        <v>4</v>
      </c>
      <c r="I410" s="221"/>
      <c r="J410" s="222">
        <f>ROUND(I410*H410,2)</f>
        <v>0</v>
      </c>
      <c r="K410" s="218" t="s">
        <v>211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0.00019000000000000001</v>
      </c>
      <c r="R410" s="225">
        <f>Q410*H410</f>
        <v>0.00076000000000000004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212</v>
      </c>
      <c r="AT410" s="227" t="s">
        <v>207</v>
      </c>
      <c r="AU410" s="227" t="s">
        <v>80</v>
      </c>
      <c r="AY410" s="20" t="s">
        <v>205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212</v>
      </c>
      <c r="BM410" s="227" t="s">
        <v>689</v>
      </c>
    </row>
    <row r="411" s="2" customFormat="1">
      <c r="A411" s="41"/>
      <c r="B411" s="42"/>
      <c r="C411" s="43"/>
      <c r="D411" s="229" t="s">
        <v>214</v>
      </c>
      <c r="E411" s="43"/>
      <c r="F411" s="230" t="s">
        <v>690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214</v>
      </c>
      <c r="AU411" s="20" t="s">
        <v>80</v>
      </c>
    </row>
    <row r="412" s="14" customFormat="1">
      <c r="A412" s="14"/>
      <c r="B412" s="245"/>
      <c r="C412" s="246"/>
      <c r="D412" s="236" t="s">
        <v>216</v>
      </c>
      <c r="E412" s="247" t="s">
        <v>19</v>
      </c>
      <c r="F412" s="248" t="s">
        <v>691</v>
      </c>
      <c r="G412" s="246"/>
      <c r="H412" s="249">
        <v>4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216</v>
      </c>
      <c r="AU412" s="255" t="s">
        <v>80</v>
      </c>
      <c r="AV412" s="14" t="s">
        <v>80</v>
      </c>
      <c r="AW412" s="14" t="s">
        <v>218</v>
      </c>
      <c r="AX412" s="14" t="s">
        <v>71</v>
      </c>
      <c r="AY412" s="255" t="s">
        <v>205</v>
      </c>
    </row>
    <row r="413" s="2" customFormat="1" ht="33" customHeight="1">
      <c r="A413" s="41"/>
      <c r="B413" s="42"/>
      <c r="C413" s="216" t="s">
        <v>692</v>
      </c>
      <c r="D413" s="216" t="s">
        <v>207</v>
      </c>
      <c r="E413" s="217" t="s">
        <v>693</v>
      </c>
      <c r="F413" s="218" t="s">
        <v>694</v>
      </c>
      <c r="G413" s="219" t="s">
        <v>327</v>
      </c>
      <c r="H413" s="220">
        <v>4</v>
      </c>
      <c r="I413" s="221"/>
      <c r="J413" s="222">
        <f>ROUND(I413*H413,2)</f>
        <v>0</v>
      </c>
      <c r="K413" s="218" t="s">
        <v>211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0.00025999999999999998</v>
      </c>
      <c r="R413" s="225">
        <f>Q413*H413</f>
        <v>0.0010399999999999999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212</v>
      </c>
      <c r="AT413" s="227" t="s">
        <v>207</v>
      </c>
      <c r="AU413" s="227" t="s">
        <v>80</v>
      </c>
      <c r="AY413" s="20" t="s">
        <v>205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212</v>
      </c>
      <c r="BM413" s="227" t="s">
        <v>695</v>
      </c>
    </row>
    <row r="414" s="2" customFormat="1">
      <c r="A414" s="41"/>
      <c r="B414" s="42"/>
      <c r="C414" s="43"/>
      <c r="D414" s="229" t="s">
        <v>214</v>
      </c>
      <c r="E414" s="43"/>
      <c r="F414" s="230" t="s">
        <v>696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214</v>
      </c>
      <c r="AU414" s="20" t="s">
        <v>80</v>
      </c>
    </row>
    <row r="415" s="14" customFormat="1">
      <c r="A415" s="14"/>
      <c r="B415" s="245"/>
      <c r="C415" s="246"/>
      <c r="D415" s="236" t="s">
        <v>216</v>
      </c>
      <c r="E415" s="247" t="s">
        <v>19</v>
      </c>
      <c r="F415" s="248" t="s">
        <v>697</v>
      </c>
      <c r="G415" s="246"/>
      <c r="H415" s="249">
        <v>3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216</v>
      </c>
      <c r="AU415" s="255" t="s">
        <v>80</v>
      </c>
      <c r="AV415" s="14" t="s">
        <v>80</v>
      </c>
      <c r="AW415" s="14" t="s">
        <v>218</v>
      </c>
      <c r="AX415" s="14" t="s">
        <v>71</v>
      </c>
      <c r="AY415" s="255" t="s">
        <v>205</v>
      </c>
    </row>
    <row r="416" s="14" customFormat="1">
      <c r="A416" s="14"/>
      <c r="B416" s="245"/>
      <c r="C416" s="246"/>
      <c r="D416" s="236" t="s">
        <v>216</v>
      </c>
      <c r="E416" s="247" t="s">
        <v>19</v>
      </c>
      <c r="F416" s="248" t="s">
        <v>698</v>
      </c>
      <c r="G416" s="246"/>
      <c r="H416" s="249">
        <v>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216</v>
      </c>
      <c r="AU416" s="255" t="s">
        <v>80</v>
      </c>
      <c r="AV416" s="14" t="s">
        <v>80</v>
      </c>
      <c r="AW416" s="14" t="s">
        <v>218</v>
      </c>
      <c r="AX416" s="14" t="s">
        <v>71</v>
      </c>
      <c r="AY416" s="255" t="s">
        <v>205</v>
      </c>
    </row>
    <row r="417" s="2" customFormat="1" ht="37.8" customHeight="1">
      <c r="A417" s="41"/>
      <c r="B417" s="42"/>
      <c r="C417" s="216" t="s">
        <v>699</v>
      </c>
      <c r="D417" s="216" t="s">
        <v>207</v>
      </c>
      <c r="E417" s="217" t="s">
        <v>700</v>
      </c>
      <c r="F417" s="218" t="s">
        <v>701</v>
      </c>
      <c r="G417" s="219" t="s">
        <v>306</v>
      </c>
      <c r="H417" s="220">
        <v>71.409999999999997</v>
      </c>
      <c r="I417" s="221"/>
      <c r="J417" s="222">
        <f>ROUND(I417*H417,2)</f>
        <v>0</v>
      </c>
      <c r="K417" s="218" t="s">
        <v>211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0.028570000000000002</v>
      </c>
      <c r="R417" s="225">
        <f>Q417*H417</f>
        <v>2.0401837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212</v>
      </c>
      <c r="AT417" s="227" t="s">
        <v>207</v>
      </c>
      <c r="AU417" s="227" t="s">
        <v>80</v>
      </c>
      <c r="AY417" s="20" t="s">
        <v>205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212</v>
      </c>
      <c r="BM417" s="227" t="s">
        <v>702</v>
      </c>
    </row>
    <row r="418" s="2" customFormat="1">
      <c r="A418" s="41"/>
      <c r="B418" s="42"/>
      <c r="C418" s="43"/>
      <c r="D418" s="229" t="s">
        <v>214</v>
      </c>
      <c r="E418" s="43"/>
      <c r="F418" s="230" t="s">
        <v>703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214</v>
      </c>
      <c r="AU418" s="20" t="s">
        <v>80</v>
      </c>
    </row>
    <row r="419" s="13" customFormat="1">
      <c r="A419" s="13"/>
      <c r="B419" s="234"/>
      <c r="C419" s="235"/>
      <c r="D419" s="236" t="s">
        <v>216</v>
      </c>
      <c r="E419" s="237" t="s">
        <v>19</v>
      </c>
      <c r="F419" s="238" t="s">
        <v>228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216</v>
      </c>
      <c r="AU419" s="244" t="s">
        <v>80</v>
      </c>
      <c r="AV419" s="13" t="s">
        <v>78</v>
      </c>
      <c r="AW419" s="13" t="s">
        <v>218</v>
      </c>
      <c r="AX419" s="13" t="s">
        <v>71</v>
      </c>
      <c r="AY419" s="244" t="s">
        <v>205</v>
      </c>
    </row>
    <row r="420" s="13" customFormat="1">
      <c r="A420" s="13"/>
      <c r="B420" s="234"/>
      <c r="C420" s="235"/>
      <c r="D420" s="236" t="s">
        <v>216</v>
      </c>
      <c r="E420" s="237" t="s">
        <v>19</v>
      </c>
      <c r="F420" s="238" t="s">
        <v>478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216</v>
      </c>
      <c r="AU420" s="244" t="s">
        <v>80</v>
      </c>
      <c r="AV420" s="13" t="s">
        <v>78</v>
      </c>
      <c r="AW420" s="13" t="s">
        <v>218</v>
      </c>
      <c r="AX420" s="13" t="s">
        <v>71</v>
      </c>
      <c r="AY420" s="244" t="s">
        <v>205</v>
      </c>
    </row>
    <row r="421" s="14" customFormat="1">
      <c r="A421" s="14"/>
      <c r="B421" s="245"/>
      <c r="C421" s="246"/>
      <c r="D421" s="236" t="s">
        <v>216</v>
      </c>
      <c r="E421" s="247" t="s">
        <v>19</v>
      </c>
      <c r="F421" s="248" t="s">
        <v>704</v>
      </c>
      <c r="G421" s="246"/>
      <c r="H421" s="249">
        <v>1.645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216</v>
      </c>
      <c r="AU421" s="255" t="s">
        <v>80</v>
      </c>
      <c r="AV421" s="14" t="s">
        <v>80</v>
      </c>
      <c r="AW421" s="14" t="s">
        <v>218</v>
      </c>
      <c r="AX421" s="14" t="s">
        <v>71</v>
      </c>
      <c r="AY421" s="255" t="s">
        <v>205</v>
      </c>
    </row>
    <row r="422" s="14" customFormat="1">
      <c r="A422" s="14"/>
      <c r="B422" s="245"/>
      <c r="C422" s="246"/>
      <c r="D422" s="236" t="s">
        <v>216</v>
      </c>
      <c r="E422" s="247" t="s">
        <v>19</v>
      </c>
      <c r="F422" s="248" t="s">
        <v>705</v>
      </c>
      <c r="G422" s="246"/>
      <c r="H422" s="249">
        <v>6.2150000000000007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216</v>
      </c>
      <c r="AU422" s="255" t="s">
        <v>80</v>
      </c>
      <c r="AV422" s="14" t="s">
        <v>80</v>
      </c>
      <c r="AW422" s="14" t="s">
        <v>218</v>
      </c>
      <c r="AX422" s="14" t="s">
        <v>71</v>
      </c>
      <c r="AY422" s="255" t="s">
        <v>205</v>
      </c>
    </row>
    <row r="423" s="14" customFormat="1">
      <c r="A423" s="14"/>
      <c r="B423" s="245"/>
      <c r="C423" s="246"/>
      <c r="D423" s="236" t="s">
        <v>216</v>
      </c>
      <c r="E423" s="247" t="s">
        <v>19</v>
      </c>
      <c r="F423" s="248" t="s">
        <v>706</v>
      </c>
      <c r="G423" s="246"/>
      <c r="H423" s="249">
        <v>9.0845000000000002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216</v>
      </c>
      <c r="AU423" s="255" t="s">
        <v>80</v>
      </c>
      <c r="AV423" s="14" t="s">
        <v>80</v>
      </c>
      <c r="AW423" s="14" t="s">
        <v>218</v>
      </c>
      <c r="AX423" s="14" t="s">
        <v>71</v>
      </c>
      <c r="AY423" s="255" t="s">
        <v>205</v>
      </c>
    </row>
    <row r="424" s="14" customFormat="1">
      <c r="A424" s="14"/>
      <c r="B424" s="245"/>
      <c r="C424" s="246"/>
      <c r="D424" s="236" t="s">
        <v>216</v>
      </c>
      <c r="E424" s="247" t="s">
        <v>19</v>
      </c>
      <c r="F424" s="248" t="s">
        <v>707</v>
      </c>
      <c r="G424" s="246"/>
      <c r="H424" s="249">
        <v>9.9480000000000004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216</v>
      </c>
      <c r="AU424" s="255" t="s">
        <v>80</v>
      </c>
      <c r="AV424" s="14" t="s">
        <v>80</v>
      </c>
      <c r="AW424" s="14" t="s">
        <v>218</v>
      </c>
      <c r="AX424" s="14" t="s">
        <v>71</v>
      </c>
      <c r="AY424" s="255" t="s">
        <v>205</v>
      </c>
    </row>
    <row r="425" s="15" customFormat="1">
      <c r="A425" s="15"/>
      <c r="B425" s="256"/>
      <c r="C425" s="257"/>
      <c r="D425" s="236" t="s">
        <v>216</v>
      </c>
      <c r="E425" s="258" t="s">
        <v>19</v>
      </c>
      <c r="F425" s="259" t="s">
        <v>238</v>
      </c>
      <c r="G425" s="257"/>
      <c r="H425" s="260">
        <v>26.892500000000002</v>
      </c>
      <c r="I425" s="261"/>
      <c r="J425" s="257"/>
      <c r="K425" s="257"/>
      <c r="L425" s="262"/>
      <c r="M425" s="263"/>
      <c r="N425" s="264"/>
      <c r="O425" s="264"/>
      <c r="P425" s="264"/>
      <c r="Q425" s="264"/>
      <c r="R425" s="264"/>
      <c r="S425" s="264"/>
      <c r="T425" s="26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6" t="s">
        <v>216</v>
      </c>
      <c r="AU425" s="266" t="s">
        <v>80</v>
      </c>
      <c r="AV425" s="15" t="s">
        <v>97</v>
      </c>
      <c r="AW425" s="15" t="s">
        <v>218</v>
      </c>
      <c r="AX425" s="15" t="s">
        <v>71</v>
      </c>
      <c r="AY425" s="266" t="s">
        <v>205</v>
      </c>
    </row>
    <row r="426" s="13" customFormat="1">
      <c r="A426" s="13"/>
      <c r="B426" s="234"/>
      <c r="C426" s="235"/>
      <c r="D426" s="236" t="s">
        <v>216</v>
      </c>
      <c r="E426" s="237" t="s">
        <v>19</v>
      </c>
      <c r="F426" s="238" t="s">
        <v>483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216</v>
      </c>
      <c r="AU426" s="244" t="s">
        <v>80</v>
      </c>
      <c r="AV426" s="13" t="s">
        <v>78</v>
      </c>
      <c r="AW426" s="13" t="s">
        <v>218</v>
      </c>
      <c r="AX426" s="13" t="s">
        <v>71</v>
      </c>
      <c r="AY426" s="244" t="s">
        <v>205</v>
      </c>
    </row>
    <row r="427" s="14" customFormat="1">
      <c r="A427" s="14"/>
      <c r="B427" s="245"/>
      <c r="C427" s="246"/>
      <c r="D427" s="236" t="s">
        <v>216</v>
      </c>
      <c r="E427" s="247" t="s">
        <v>19</v>
      </c>
      <c r="F427" s="248" t="s">
        <v>708</v>
      </c>
      <c r="G427" s="246"/>
      <c r="H427" s="249">
        <v>31.261600000000001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216</v>
      </c>
      <c r="AU427" s="255" t="s">
        <v>80</v>
      </c>
      <c r="AV427" s="14" t="s">
        <v>80</v>
      </c>
      <c r="AW427" s="14" t="s">
        <v>218</v>
      </c>
      <c r="AX427" s="14" t="s">
        <v>71</v>
      </c>
      <c r="AY427" s="255" t="s">
        <v>205</v>
      </c>
    </row>
    <row r="428" s="15" customFormat="1">
      <c r="A428" s="15"/>
      <c r="B428" s="256"/>
      <c r="C428" s="257"/>
      <c r="D428" s="236" t="s">
        <v>216</v>
      </c>
      <c r="E428" s="258" t="s">
        <v>19</v>
      </c>
      <c r="F428" s="259" t="s">
        <v>238</v>
      </c>
      <c r="G428" s="257"/>
      <c r="H428" s="260">
        <v>31.261600000000001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66" t="s">
        <v>216</v>
      </c>
      <c r="AU428" s="266" t="s">
        <v>80</v>
      </c>
      <c r="AV428" s="15" t="s">
        <v>97</v>
      </c>
      <c r="AW428" s="15" t="s">
        <v>218</v>
      </c>
      <c r="AX428" s="15" t="s">
        <v>71</v>
      </c>
      <c r="AY428" s="266" t="s">
        <v>205</v>
      </c>
    </row>
    <row r="429" s="13" customFormat="1">
      <c r="A429" s="13"/>
      <c r="B429" s="234"/>
      <c r="C429" s="235"/>
      <c r="D429" s="236" t="s">
        <v>216</v>
      </c>
      <c r="E429" s="237" t="s">
        <v>19</v>
      </c>
      <c r="F429" s="238" t="s">
        <v>485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216</v>
      </c>
      <c r="AU429" s="244" t="s">
        <v>80</v>
      </c>
      <c r="AV429" s="13" t="s">
        <v>78</v>
      </c>
      <c r="AW429" s="13" t="s">
        <v>218</v>
      </c>
      <c r="AX429" s="13" t="s">
        <v>71</v>
      </c>
      <c r="AY429" s="244" t="s">
        <v>205</v>
      </c>
    </row>
    <row r="430" s="14" customFormat="1">
      <c r="A430" s="14"/>
      <c r="B430" s="245"/>
      <c r="C430" s="246"/>
      <c r="D430" s="236" t="s">
        <v>216</v>
      </c>
      <c r="E430" s="247" t="s">
        <v>19</v>
      </c>
      <c r="F430" s="248" t="s">
        <v>709</v>
      </c>
      <c r="G430" s="246"/>
      <c r="H430" s="249">
        <v>0.36000000000000004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216</v>
      </c>
      <c r="AU430" s="255" t="s">
        <v>80</v>
      </c>
      <c r="AV430" s="14" t="s">
        <v>80</v>
      </c>
      <c r="AW430" s="14" t="s">
        <v>218</v>
      </c>
      <c r="AX430" s="14" t="s">
        <v>71</v>
      </c>
      <c r="AY430" s="255" t="s">
        <v>205</v>
      </c>
    </row>
    <row r="431" s="14" customFormat="1">
      <c r="A431" s="14"/>
      <c r="B431" s="245"/>
      <c r="C431" s="246"/>
      <c r="D431" s="236" t="s">
        <v>216</v>
      </c>
      <c r="E431" s="247" t="s">
        <v>19</v>
      </c>
      <c r="F431" s="248" t="s">
        <v>710</v>
      </c>
      <c r="G431" s="246"/>
      <c r="H431" s="249">
        <v>6.6459999999999999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216</v>
      </c>
      <c r="AU431" s="255" t="s">
        <v>80</v>
      </c>
      <c r="AV431" s="14" t="s">
        <v>80</v>
      </c>
      <c r="AW431" s="14" t="s">
        <v>218</v>
      </c>
      <c r="AX431" s="14" t="s">
        <v>71</v>
      </c>
      <c r="AY431" s="255" t="s">
        <v>205</v>
      </c>
    </row>
    <row r="432" s="15" customFormat="1">
      <c r="A432" s="15"/>
      <c r="B432" s="256"/>
      <c r="C432" s="257"/>
      <c r="D432" s="236" t="s">
        <v>216</v>
      </c>
      <c r="E432" s="258" t="s">
        <v>19</v>
      </c>
      <c r="F432" s="259" t="s">
        <v>238</v>
      </c>
      <c r="G432" s="257"/>
      <c r="H432" s="260">
        <v>7.0060000000000002</v>
      </c>
      <c r="I432" s="261"/>
      <c r="J432" s="257"/>
      <c r="K432" s="257"/>
      <c r="L432" s="262"/>
      <c r="M432" s="263"/>
      <c r="N432" s="264"/>
      <c r="O432" s="264"/>
      <c r="P432" s="264"/>
      <c r="Q432" s="264"/>
      <c r="R432" s="264"/>
      <c r="S432" s="264"/>
      <c r="T432" s="26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6" t="s">
        <v>216</v>
      </c>
      <c r="AU432" s="266" t="s">
        <v>80</v>
      </c>
      <c r="AV432" s="15" t="s">
        <v>97</v>
      </c>
      <c r="AW432" s="15" t="s">
        <v>218</v>
      </c>
      <c r="AX432" s="15" t="s">
        <v>71</v>
      </c>
      <c r="AY432" s="266" t="s">
        <v>205</v>
      </c>
    </row>
    <row r="433" s="14" customFormat="1">
      <c r="A433" s="14"/>
      <c r="B433" s="245"/>
      <c r="C433" s="246"/>
      <c r="D433" s="236" t="s">
        <v>216</v>
      </c>
      <c r="E433" s="247" t="s">
        <v>19</v>
      </c>
      <c r="F433" s="248" t="s">
        <v>711</v>
      </c>
      <c r="G433" s="246"/>
      <c r="H433" s="249">
        <v>1.3400000000000001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216</v>
      </c>
      <c r="AU433" s="255" t="s">
        <v>80</v>
      </c>
      <c r="AV433" s="14" t="s">
        <v>80</v>
      </c>
      <c r="AW433" s="14" t="s">
        <v>218</v>
      </c>
      <c r="AX433" s="14" t="s">
        <v>71</v>
      </c>
      <c r="AY433" s="255" t="s">
        <v>205</v>
      </c>
    </row>
    <row r="434" s="14" customFormat="1">
      <c r="A434" s="14"/>
      <c r="B434" s="245"/>
      <c r="C434" s="246"/>
      <c r="D434" s="236" t="s">
        <v>216</v>
      </c>
      <c r="E434" s="247" t="s">
        <v>19</v>
      </c>
      <c r="F434" s="248" t="s">
        <v>712</v>
      </c>
      <c r="G434" s="246"/>
      <c r="H434" s="249">
        <v>4.9100000000000001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216</v>
      </c>
      <c r="AU434" s="255" t="s">
        <v>80</v>
      </c>
      <c r="AV434" s="14" t="s">
        <v>80</v>
      </c>
      <c r="AW434" s="14" t="s">
        <v>218</v>
      </c>
      <c r="AX434" s="14" t="s">
        <v>71</v>
      </c>
      <c r="AY434" s="255" t="s">
        <v>205</v>
      </c>
    </row>
    <row r="435" s="16" customFormat="1">
      <c r="A435" s="16"/>
      <c r="B435" s="267"/>
      <c r="C435" s="268"/>
      <c r="D435" s="236" t="s">
        <v>216</v>
      </c>
      <c r="E435" s="269" t="s">
        <v>19</v>
      </c>
      <c r="F435" s="270" t="s">
        <v>243</v>
      </c>
      <c r="G435" s="268"/>
      <c r="H435" s="271">
        <v>71.4101</v>
      </c>
      <c r="I435" s="272"/>
      <c r="J435" s="268"/>
      <c r="K435" s="268"/>
      <c r="L435" s="273"/>
      <c r="M435" s="274"/>
      <c r="N435" s="275"/>
      <c r="O435" s="275"/>
      <c r="P435" s="275"/>
      <c r="Q435" s="275"/>
      <c r="R435" s="275"/>
      <c r="S435" s="275"/>
      <c r="T435" s="27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77" t="s">
        <v>216</v>
      </c>
      <c r="AU435" s="277" t="s">
        <v>80</v>
      </c>
      <c r="AV435" s="16" t="s">
        <v>212</v>
      </c>
      <c r="AW435" s="16" t="s">
        <v>218</v>
      </c>
      <c r="AX435" s="16" t="s">
        <v>78</v>
      </c>
      <c r="AY435" s="277" t="s">
        <v>205</v>
      </c>
    </row>
    <row r="436" s="2" customFormat="1" ht="24.15" customHeight="1">
      <c r="A436" s="41"/>
      <c r="B436" s="42"/>
      <c r="C436" s="216" t="s">
        <v>713</v>
      </c>
      <c r="D436" s="216" t="s">
        <v>207</v>
      </c>
      <c r="E436" s="217" t="s">
        <v>714</v>
      </c>
      <c r="F436" s="218" t="s">
        <v>715</v>
      </c>
      <c r="G436" s="219" t="s">
        <v>306</v>
      </c>
      <c r="H436" s="220">
        <v>132.696</v>
      </c>
      <c r="I436" s="221"/>
      <c r="J436" s="222">
        <f>ROUND(I436*H436,2)</f>
        <v>0</v>
      </c>
      <c r="K436" s="218" t="s">
        <v>211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0.04795</v>
      </c>
      <c r="R436" s="225">
        <f>Q436*H436</f>
        <v>6.3627731999999995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212</v>
      </c>
      <c r="AT436" s="227" t="s">
        <v>207</v>
      </c>
      <c r="AU436" s="227" t="s">
        <v>80</v>
      </c>
      <c r="AY436" s="20" t="s">
        <v>205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212</v>
      </c>
      <c r="BM436" s="227" t="s">
        <v>716</v>
      </c>
    </row>
    <row r="437" s="2" customFormat="1">
      <c r="A437" s="41"/>
      <c r="B437" s="42"/>
      <c r="C437" s="43"/>
      <c r="D437" s="229" t="s">
        <v>214</v>
      </c>
      <c r="E437" s="43"/>
      <c r="F437" s="230" t="s">
        <v>717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214</v>
      </c>
      <c r="AU437" s="20" t="s">
        <v>80</v>
      </c>
    </row>
    <row r="438" s="13" customFormat="1">
      <c r="A438" s="13"/>
      <c r="B438" s="234"/>
      <c r="C438" s="235"/>
      <c r="D438" s="236" t="s">
        <v>216</v>
      </c>
      <c r="E438" s="237" t="s">
        <v>19</v>
      </c>
      <c r="F438" s="238" t="s">
        <v>228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216</v>
      </c>
      <c r="AU438" s="244" t="s">
        <v>80</v>
      </c>
      <c r="AV438" s="13" t="s">
        <v>78</v>
      </c>
      <c r="AW438" s="13" t="s">
        <v>218</v>
      </c>
      <c r="AX438" s="13" t="s">
        <v>71</v>
      </c>
      <c r="AY438" s="244" t="s">
        <v>205</v>
      </c>
    </row>
    <row r="439" s="14" customFormat="1">
      <c r="A439" s="14"/>
      <c r="B439" s="245"/>
      <c r="C439" s="246"/>
      <c r="D439" s="236" t="s">
        <v>216</v>
      </c>
      <c r="E439" s="247" t="s">
        <v>19</v>
      </c>
      <c r="F439" s="248" t="s">
        <v>718</v>
      </c>
      <c r="G439" s="246"/>
      <c r="H439" s="249">
        <v>17.280000000000001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216</v>
      </c>
      <c r="AU439" s="255" t="s">
        <v>80</v>
      </c>
      <c r="AV439" s="14" t="s">
        <v>80</v>
      </c>
      <c r="AW439" s="14" t="s">
        <v>218</v>
      </c>
      <c r="AX439" s="14" t="s">
        <v>71</v>
      </c>
      <c r="AY439" s="255" t="s">
        <v>205</v>
      </c>
    </row>
    <row r="440" s="14" customFormat="1">
      <c r="A440" s="14"/>
      <c r="B440" s="245"/>
      <c r="C440" s="246"/>
      <c r="D440" s="236" t="s">
        <v>216</v>
      </c>
      <c r="E440" s="247" t="s">
        <v>19</v>
      </c>
      <c r="F440" s="248" t="s">
        <v>719</v>
      </c>
      <c r="G440" s="246"/>
      <c r="H440" s="249">
        <v>6.75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216</v>
      </c>
      <c r="AU440" s="255" t="s">
        <v>80</v>
      </c>
      <c r="AV440" s="14" t="s">
        <v>80</v>
      </c>
      <c r="AW440" s="14" t="s">
        <v>218</v>
      </c>
      <c r="AX440" s="14" t="s">
        <v>71</v>
      </c>
      <c r="AY440" s="255" t="s">
        <v>205</v>
      </c>
    </row>
    <row r="441" s="14" customFormat="1">
      <c r="A441" s="14"/>
      <c r="B441" s="245"/>
      <c r="C441" s="246"/>
      <c r="D441" s="236" t="s">
        <v>216</v>
      </c>
      <c r="E441" s="247" t="s">
        <v>19</v>
      </c>
      <c r="F441" s="248" t="s">
        <v>720</v>
      </c>
      <c r="G441" s="246"/>
      <c r="H441" s="249">
        <v>50.016125000000002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216</v>
      </c>
      <c r="AU441" s="255" t="s">
        <v>80</v>
      </c>
      <c r="AV441" s="14" t="s">
        <v>80</v>
      </c>
      <c r="AW441" s="14" t="s">
        <v>218</v>
      </c>
      <c r="AX441" s="14" t="s">
        <v>71</v>
      </c>
      <c r="AY441" s="255" t="s">
        <v>205</v>
      </c>
    </row>
    <row r="442" s="13" customFormat="1">
      <c r="A442" s="13"/>
      <c r="B442" s="234"/>
      <c r="C442" s="235"/>
      <c r="D442" s="236" t="s">
        <v>216</v>
      </c>
      <c r="E442" s="237" t="s">
        <v>19</v>
      </c>
      <c r="F442" s="238" t="s">
        <v>478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216</v>
      </c>
      <c r="AU442" s="244" t="s">
        <v>80</v>
      </c>
      <c r="AV442" s="13" t="s">
        <v>78</v>
      </c>
      <c r="AW442" s="13" t="s">
        <v>218</v>
      </c>
      <c r="AX442" s="13" t="s">
        <v>71</v>
      </c>
      <c r="AY442" s="244" t="s">
        <v>205</v>
      </c>
    </row>
    <row r="443" s="14" customFormat="1">
      <c r="A443" s="14"/>
      <c r="B443" s="245"/>
      <c r="C443" s="246"/>
      <c r="D443" s="236" t="s">
        <v>216</v>
      </c>
      <c r="E443" s="247" t="s">
        <v>19</v>
      </c>
      <c r="F443" s="248" t="s">
        <v>721</v>
      </c>
      <c r="G443" s="246"/>
      <c r="H443" s="249">
        <v>6.5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216</v>
      </c>
      <c r="AU443" s="255" t="s">
        <v>80</v>
      </c>
      <c r="AV443" s="14" t="s">
        <v>80</v>
      </c>
      <c r="AW443" s="14" t="s">
        <v>218</v>
      </c>
      <c r="AX443" s="14" t="s">
        <v>71</v>
      </c>
      <c r="AY443" s="255" t="s">
        <v>205</v>
      </c>
    </row>
    <row r="444" s="14" customFormat="1">
      <c r="A444" s="14"/>
      <c r="B444" s="245"/>
      <c r="C444" s="246"/>
      <c r="D444" s="236" t="s">
        <v>216</v>
      </c>
      <c r="E444" s="247" t="s">
        <v>19</v>
      </c>
      <c r="F444" s="248" t="s">
        <v>722</v>
      </c>
      <c r="G444" s="246"/>
      <c r="H444" s="249">
        <v>4.9740000000000002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216</v>
      </c>
      <c r="AU444" s="255" t="s">
        <v>80</v>
      </c>
      <c r="AV444" s="14" t="s">
        <v>80</v>
      </c>
      <c r="AW444" s="14" t="s">
        <v>218</v>
      </c>
      <c r="AX444" s="14" t="s">
        <v>71</v>
      </c>
      <c r="AY444" s="255" t="s">
        <v>205</v>
      </c>
    </row>
    <row r="445" s="15" customFormat="1">
      <c r="A445" s="15"/>
      <c r="B445" s="256"/>
      <c r="C445" s="257"/>
      <c r="D445" s="236" t="s">
        <v>216</v>
      </c>
      <c r="E445" s="258" t="s">
        <v>19</v>
      </c>
      <c r="F445" s="259" t="s">
        <v>238</v>
      </c>
      <c r="G445" s="257"/>
      <c r="H445" s="260">
        <v>85.520125000000007</v>
      </c>
      <c r="I445" s="261"/>
      <c r="J445" s="257"/>
      <c r="K445" s="257"/>
      <c r="L445" s="262"/>
      <c r="M445" s="263"/>
      <c r="N445" s="264"/>
      <c r="O445" s="264"/>
      <c r="P445" s="264"/>
      <c r="Q445" s="264"/>
      <c r="R445" s="264"/>
      <c r="S445" s="264"/>
      <c r="T445" s="26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6" t="s">
        <v>216</v>
      </c>
      <c r="AU445" s="266" t="s">
        <v>80</v>
      </c>
      <c r="AV445" s="15" t="s">
        <v>97</v>
      </c>
      <c r="AW445" s="15" t="s">
        <v>218</v>
      </c>
      <c r="AX445" s="15" t="s">
        <v>71</v>
      </c>
      <c r="AY445" s="266" t="s">
        <v>205</v>
      </c>
    </row>
    <row r="446" s="13" customFormat="1">
      <c r="A446" s="13"/>
      <c r="B446" s="234"/>
      <c r="C446" s="235"/>
      <c r="D446" s="236" t="s">
        <v>216</v>
      </c>
      <c r="E446" s="237" t="s">
        <v>19</v>
      </c>
      <c r="F446" s="238" t="s">
        <v>483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216</v>
      </c>
      <c r="AU446" s="244" t="s">
        <v>80</v>
      </c>
      <c r="AV446" s="13" t="s">
        <v>78</v>
      </c>
      <c r="AW446" s="13" t="s">
        <v>218</v>
      </c>
      <c r="AX446" s="13" t="s">
        <v>71</v>
      </c>
      <c r="AY446" s="244" t="s">
        <v>205</v>
      </c>
    </row>
    <row r="447" s="14" customFormat="1">
      <c r="A447" s="14"/>
      <c r="B447" s="245"/>
      <c r="C447" s="246"/>
      <c r="D447" s="236" t="s">
        <v>216</v>
      </c>
      <c r="E447" s="247" t="s">
        <v>19</v>
      </c>
      <c r="F447" s="248" t="s">
        <v>723</v>
      </c>
      <c r="G447" s="246"/>
      <c r="H447" s="249">
        <v>8.0099999999999998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216</v>
      </c>
      <c r="AU447" s="255" t="s">
        <v>80</v>
      </c>
      <c r="AV447" s="14" t="s">
        <v>80</v>
      </c>
      <c r="AW447" s="14" t="s">
        <v>218</v>
      </c>
      <c r="AX447" s="14" t="s">
        <v>71</v>
      </c>
      <c r="AY447" s="255" t="s">
        <v>205</v>
      </c>
    </row>
    <row r="448" s="14" customFormat="1">
      <c r="A448" s="14"/>
      <c r="B448" s="245"/>
      <c r="C448" s="246"/>
      <c r="D448" s="236" t="s">
        <v>216</v>
      </c>
      <c r="E448" s="247" t="s">
        <v>19</v>
      </c>
      <c r="F448" s="248" t="s">
        <v>724</v>
      </c>
      <c r="G448" s="246"/>
      <c r="H448" s="249">
        <v>4.9050000000000002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216</v>
      </c>
      <c r="AU448" s="255" t="s">
        <v>80</v>
      </c>
      <c r="AV448" s="14" t="s">
        <v>80</v>
      </c>
      <c r="AW448" s="14" t="s">
        <v>218</v>
      </c>
      <c r="AX448" s="14" t="s">
        <v>71</v>
      </c>
      <c r="AY448" s="255" t="s">
        <v>205</v>
      </c>
    </row>
    <row r="449" s="14" customFormat="1">
      <c r="A449" s="14"/>
      <c r="B449" s="245"/>
      <c r="C449" s="246"/>
      <c r="D449" s="236" t="s">
        <v>216</v>
      </c>
      <c r="E449" s="247" t="s">
        <v>19</v>
      </c>
      <c r="F449" s="248" t="s">
        <v>725</v>
      </c>
      <c r="G449" s="246"/>
      <c r="H449" s="249">
        <v>2.2799999999999998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216</v>
      </c>
      <c r="AU449" s="255" t="s">
        <v>80</v>
      </c>
      <c r="AV449" s="14" t="s">
        <v>80</v>
      </c>
      <c r="AW449" s="14" t="s">
        <v>218</v>
      </c>
      <c r="AX449" s="14" t="s">
        <v>71</v>
      </c>
      <c r="AY449" s="255" t="s">
        <v>205</v>
      </c>
    </row>
    <row r="450" s="15" customFormat="1">
      <c r="A450" s="15"/>
      <c r="B450" s="256"/>
      <c r="C450" s="257"/>
      <c r="D450" s="236" t="s">
        <v>216</v>
      </c>
      <c r="E450" s="258" t="s">
        <v>19</v>
      </c>
      <c r="F450" s="259" t="s">
        <v>238</v>
      </c>
      <c r="G450" s="257"/>
      <c r="H450" s="260">
        <v>15.194999999999999</v>
      </c>
      <c r="I450" s="261"/>
      <c r="J450" s="257"/>
      <c r="K450" s="257"/>
      <c r="L450" s="262"/>
      <c r="M450" s="263"/>
      <c r="N450" s="264"/>
      <c r="O450" s="264"/>
      <c r="P450" s="264"/>
      <c r="Q450" s="264"/>
      <c r="R450" s="264"/>
      <c r="S450" s="264"/>
      <c r="T450" s="26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6" t="s">
        <v>216</v>
      </c>
      <c r="AU450" s="266" t="s">
        <v>80</v>
      </c>
      <c r="AV450" s="15" t="s">
        <v>97</v>
      </c>
      <c r="AW450" s="15" t="s">
        <v>218</v>
      </c>
      <c r="AX450" s="15" t="s">
        <v>71</v>
      </c>
      <c r="AY450" s="266" t="s">
        <v>205</v>
      </c>
    </row>
    <row r="451" s="13" customFormat="1">
      <c r="A451" s="13"/>
      <c r="B451" s="234"/>
      <c r="C451" s="235"/>
      <c r="D451" s="236" t="s">
        <v>216</v>
      </c>
      <c r="E451" s="237" t="s">
        <v>19</v>
      </c>
      <c r="F451" s="238" t="s">
        <v>485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216</v>
      </c>
      <c r="AU451" s="244" t="s">
        <v>80</v>
      </c>
      <c r="AV451" s="13" t="s">
        <v>78</v>
      </c>
      <c r="AW451" s="13" t="s">
        <v>218</v>
      </c>
      <c r="AX451" s="13" t="s">
        <v>71</v>
      </c>
      <c r="AY451" s="244" t="s">
        <v>205</v>
      </c>
    </row>
    <row r="452" s="14" customFormat="1">
      <c r="A452" s="14"/>
      <c r="B452" s="245"/>
      <c r="C452" s="246"/>
      <c r="D452" s="236" t="s">
        <v>216</v>
      </c>
      <c r="E452" s="247" t="s">
        <v>19</v>
      </c>
      <c r="F452" s="248" t="s">
        <v>726</v>
      </c>
      <c r="G452" s="246"/>
      <c r="H452" s="249">
        <v>10.799999999999999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216</v>
      </c>
      <c r="AU452" s="255" t="s">
        <v>80</v>
      </c>
      <c r="AV452" s="14" t="s">
        <v>80</v>
      </c>
      <c r="AW452" s="14" t="s">
        <v>218</v>
      </c>
      <c r="AX452" s="14" t="s">
        <v>71</v>
      </c>
      <c r="AY452" s="255" t="s">
        <v>205</v>
      </c>
    </row>
    <row r="453" s="14" customFormat="1">
      <c r="A453" s="14"/>
      <c r="B453" s="245"/>
      <c r="C453" s="246"/>
      <c r="D453" s="236" t="s">
        <v>216</v>
      </c>
      <c r="E453" s="247" t="s">
        <v>19</v>
      </c>
      <c r="F453" s="248" t="s">
        <v>727</v>
      </c>
      <c r="G453" s="246"/>
      <c r="H453" s="249">
        <v>5.1660000000000004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216</v>
      </c>
      <c r="AU453" s="255" t="s">
        <v>80</v>
      </c>
      <c r="AV453" s="14" t="s">
        <v>80</v>
      </c>
      <c r="AW453" s="14" t="s">
        <v>218</v>
      </c>
      <c r="AX453" s="14" t="s">
        <v>71</v>
      </c>
      <c r="AY453" s="255" t="s">
        <v>205</v>
      </c>
    </row>
    <row r="454" s="15" customFormat="1">
      <c r="A454" s="15"/>
      <c r="B454" s="256"/>
      <c r="C454" s="257"/>
      <c r="D454" s="236" t="s">
        <v>216</v>
      </c>
      <c r="E454" s="258" t="s">
        <v>19</v>
      </c>
      <c r="F454" s="259" t="s">
        <v>238</v>
      </c>
      <c r="G454" s="257"/>
      <c r="H454" s="260">
        <v>15.965999999999999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6" t="s">
        <v>216</v>
      </c>
      <c r="AU454" s="266" t="s">
        <v>80</v>
      </c>
      <c r="AV454" s="15" t="s">
        <v>97</v>
      </c>
      <c r="AW454" s="15" t="s">
        <v>218</v>
      </c>
      <c r="AX454" s="15" t="s">
        <v>71</v>
      </c>
      <c r="AY454" s="266" t="s">
        <v>205</v>
      </c>
    </row>
    <row r="455" s="13" customFormat="1">
      <c r="A455" s="13"/>
      <c r="B455" s="234"/>
      <c r="C455" s="235"/>
      <c r="D455" s="236" t="s">
        <v>216</v>
      </c>
      <c r="E455" s="237" t="s">
        <v>19</v>
      </c>
      <c r="F455" s="238" t="s">
        <v>728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216</v>
      </c>
      <c r="AU455" s="244" t="s">
        <v>80</v>
      </c>
      <c r="AV455" s="13" t="s">
        <v>78</v>
      </c>
      <c r="AW455" s="13" t="s">
        <v>218</v>
      </c>
      <c r="AX455" s="13" t="s">
        <v>71</v>
      </c>
      <c r="AY455" s="244" t="s">
        <v>205</v>
      </c>
    </row>
    <row r="456" s="14" customFormat="1">
      <c r="A456" s="14"/>
      <c r="B456" s="245"/>
      <c r="C456" s="246"/>
      <c r="D456" s="236" t="s">
        <v>216</v>
      </c>
      <c r="E456" s="247" t="s">
        <v>19</v>
      </c>
      <c r="F456" s="248" t="s">
        <v>729</v>
      </c>
      <c r="G456" s="246"/>
      <c r="H456" s="249">
        <v>5.3999999999999995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216</v>
      </c>
      <c r="AU456" s="255" t="s">
        <v>80</v>
      </c>
      <c r="AV456" s="14" t="s">
        <v>80</v>
      </c>
      <c r="AW456" s="14" t="s">
        <v>218</v>
      </c>
      <c r="AX456" s="14" t="s">
        <v>71</v>
      </c>
      <c r="AY456" s="255" t="s">
        <v>205</v>
      </c>
    </row>
    <row r="457" s="15" customFormat="1">
      <c r="A457" s="15"/>
      <c r="B457" s="256"/>
      <c r="C457" s="257"/>
      <c r="D457" s="236" t="s">
        <v>216</v>
      </c>
      <c r="E457" s="258" t="s">
        <v>19</v>
      </c>
      <c r="F457" s="259" t="s">
        <v>238</v>
      </c>
      <c r="G457" s="257"/>
      <c r="H457" s="260">
        <v>5.3999999999999995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216</v>
      </c>
      <c r="AU457" s="266" t="s">
        <v>80</v>
      </c>
      <c r="AV457" s="15" t="s">
        <v>97</v>
      </c>
      <c r="AW457" s="15" t="s">
        <v>218</v>
      </c>
      <c r="AX457" s="15" t="s">
        <v>71</v>
      </c>
      <c r="AY457" s="266" t="s">
        <v>205</v>
      </c>
    </row>
    <row r="458" s="13" customFormat="1">
      <c r="A458" s="13"/>
      <c r="B458" s="234"/>
      <c r="C458" s="235"/>
      <c r="D458" s="236" t="s">
        <v>216</v>
      </c>
      <c r="E458" s="237" t="s">
        <v>19</v>
      </c>
      <c r="F458" s="238" t="s">
        <v>239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216</v>
      </c>
      <c r="AU458" s="244" t="s">
        <v>80</v>
      </c>
      <c r="AV458" s="13" t="s">
        <v>78</v>
      </c>
      <c r="AW458" s="13" t="s">
        <v>218</v>
      </c>
      <c r="AX458" s="13" t="s">
        <v>71</v>
      </c>
      <c r="AY458" s="244" t="s">
        <v>205</v>
      </c>
    </row>
    <row r="459" s="14" customFormat="1">
      <c r="A459" s="14"/>
      <c r="B459" s="245"/>
      <c r="C459" s="246"/>
      <c r="D459" s="236" t="s">
        <v>216</v>
      </c>
      <c r="E459" s="247" t="s">
        <v>19</v>
      </c>
      <c r="F459" s="248" t="s">
        <v>730</v>
      </c>
      <c r="G459" s="246"/>
      <c r="H459" s="249">
        <v>2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216</v>
      </c>
      <c r="AU459" s="255" t="s">
        <v>80</v>
      </c>
      <c r="AV459" s="14" t="s">
        <v>80</v>
      </c>
      <c r="AW459" s="14" t="s">
        <v>218</v>
      </c>
      <c r="AX459" s="14" t="s">
        <v>71</v>
      </c>
      <c r="AY459" s="255" t="s">
        <v>205</v>
      </c>
    </row>
    <row r="460" s="14" customFormat="1">
      <c r="A460" s="14"/>
      <c r="B460" s="245"/>
      <c r="C460" s="246"/>
      <c r="D460" s="236" t="s">
        <v>216</v>
      </c>
      <c r="E460" s="247" t="s">
        <v>19</v>
      </c>
      <c r="F460" s="248" t="s">
        <v>731</v>
      </c>
      <c r="G460" s="246"/>
      <c r="H460" s="249">
        <v>0.94500000000000006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216</v>
      </c>
      <c r="AU460" s="255" t="s">
        <v>80</v>
      </c>
      <c r="AV460" s="14" t="s">
        <v>80</v>
      </c>
      <c r="AW460" s="14" t="s">
        <v>218</v>
      </c>
      <c r="AX460" s="14" t="s">
        <v>71</v>
      </c>
      <c r="AY460" s="255" t="s">
        <v>205</v>
      </c>
    </row>
    <row r="461" s="14" customFormat="1">
      <c r="A461" s="14"/>
      <c r="B461" s="245"/>
      <c r="C461" s="246"/>
      <c r="D461" s="236" t="s">
        <v>216</v>
      </c>
      <c r="E461" s="247" t="s">
        <v>19</v>
      </c>
      <c r="F461" s="248" t="s">
        <v>732</v>
      </c>
      <c r="G461" s="246"/>
      <c r="H461" s="249">
        <v>4.8000000000000007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216</v>
      </c>
      <c r="AU461" s="255" t="s">
        <v>80</v>
      </c>
      <c r="AV461" s="14" t="s">
        <v>80</v>
      </c>
      <c r="AW461" s="14" t="s">
        <v>218</v>
      </c>
      <c r="AX461" s="14" t="s">
        <v>71</v>
      </c>
      <c r="AY461" s="255" t="s">
        <v>205</v>
      </c>
    </row>
    <row r="462" s="14" customFormat="1">
      <c r="A462" s="14"/>
      <c r="B462" s="245"/>
      <c r="C462" s="246"/>
      <c r="D462" s="236" t="s">
        <v>216</v>
      </c>
      <c r="E462" s="247" t="s">
        <v>19</v>
      </c>
      <c r="F462" s="248" t="s">
        <v>733</v>
      </c>
      <c r="G462" s="246"/>
      <c r="H462" s="249">
        <v>2.8699999999999997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216</v>
      </c>
      <c r="AU462" s="255" t="s">
        <v>80</v>
      </c>
      <c r="AV462" s="14" t="s">
        <v>80</v>
      </c>
      <c r="AW462" s="14" t="s">
        <v>218</v>
      </c>
      <c r="AX462" s="14" t="s">
        <v>71</v>
      </c>
      <c r="AY462" s="255" t="s">
        <v>205</v>
      </c>
    </row>
    <row r="463" s="15" customFormat="1">
      <c r="A463" s="15"/>
      <c r="B463" s="256"/>
      <c r="C463" s="257"/>
      <c r="D463" s="236" t="s">
        <v>216</v>
      </c>
      <c r="E463" s="258" t="s">
        <v>19</v>
      </c>
      <c r="F463" s="259" t="s">
        <v>238</v>
      </c>
      <c r="G463" s="257"/>
      <c r="H463" s="260">
        <v>10.615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216</v>
      </c>
      <c r="AU463" s="266" t="s">
        <v>80</v>
      </c>
      <c r="AV463" s="15" t="s">
        <v>97</v>
      </c>
      <c r="AW463" s="15" t="s">
        <v>218</v>
      </c>
      <c r="AX463" s="15" t="s">
        <v>71</v>
      </c>
      <c r="AY463" s="266" t="s">
        <v>205</v>
      </c>
    </row>
    <row r="464" s="16" customFormat="1">
      <c r="A464" s="16"/>
      <c r="B464" s="267"/>
      <c r="C464" s="268"/>
      <c r="D464" s="236" t="s">
        <v>216</v>
      </c>
      <c r="E464" s="269" t="s">
        <v>19</v>
      </c>
      <c r="F464" s="270" t="s">
        <v>243</v>
      </c>
      <c r="G464" s="268"/>
      <c r="H464" s="271">
        <v>132.69612500000002</v>
      </c>
      <c r="I464" s="272"/>
      <c r="J464" s="268"/>
      <c r="K464" s="268"/>
      <c r="L464" s="273"/>
      <c r="M464" s="274"/>
      <c r="N464" s="275"/>
      <c r="O464" s="275"/>
      <c r="P464" s="275"/>
      <c r="Q464" s="275"/>
      <c r="R464" s="275"/>
      <c r="S464" s="275"/>
      <c r="T464" s="27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277" t="s">
        <v>216</v>
      </c>
      <c r="AU464" s="277" t="s">
        <v>80</v>
      </c>
      <c r="AV464" s="16" t="s">
        <v>212</v>
      </c>
      <c r="AW464" s="16" t="s">
        <v>218</v>
      </c>
      <c r="AX464" s="16" t="s">
        <v>78</v>
      </c>
      <c r="AY464" s="277" t="s">
        <v>205</v>
      </c>
    </row>
    <row r="465" s="2" customFormat="1" ht="33" customHeight="1">
      <c r="A465" s="41"/>
      <c r="B465" s="42"/>
      <c r="C465" s="216" t="s">
        <v>734</v>
      </c>
      <c r="D465" s="216" t="s">
        <v>207</v>
      </c>
      <c r="E465" s="217" t="s">
        <v>735</v>
      </c>
      <c r="F465" s="218" t="s">
        <v>736</v>
      </c>
      <c r="G465" s="219" t="s">
        <v>306</v>
      </c>
      <c r="H465" s="220">
        <v>6.282</v>
      </c>
      <c r="I465" s="221"/>
      <c r="J465" s="222">
        <f>ROUND(I465*H465,2)</f>
        <v>0</v>
      </c>
      <c r="K465" s="218" t="s">
        <v>211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0.12623999999999999</v>
      </c>
      <c r="R465" s="225">
        <f>Q465*H465</f>
        <v>0.79303967999999991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212</v>
      </c>
      <c r="AT465" s="227" t="s">
        <v>207</v>
      </c>
      <c r="AU465" s="227" t="s">
        <v>80</v>
      </c>
      <c r="AY465" s="20" t="s">
        <v>205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212</v>
      </c>
      <c r="BM465" s="227" t="s">
        <v>737</v>
      </c>
    </row>
    <row r="466" s="2" customFormat="1">
      <c r="A466" s="41"/>
      <c r="B466" s="42"/>
      <c r="C466" s="43"/>
      <c r="D466" s="229" t="s">
        <v>214</v>
      </c>
      <c r="E466" s="43"/>
      <c r="F466" s="230" t="s">
        <v>738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214</v>
      </c>
      <c r="AU466" s="20" t="s">
        <v>80</v>
      </c>
    </row>
    <row r="467" s="13" customFormat="1">
      <c r="A467" s="13"/>
      <c r="B467" s="234"/>
      <c r="C467" s="235"/>
      <c r="D467" s="236" t="s">
        <v>216</v>
      </c>
      <c r="E467" s="237" t="s">
        <v>19</v>
      </c>
      <c r="F467" s="238" t="s">
        <v>228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216</v>
      </c>
      <c r="AU467" s="244" t="s">
        <v>80</v>
      </c>
      <c r="AV467" s="13" t="s">
        <v>78</v>
      </c>
      <c r="AW467" s="13" t="s">
        <v>218</v>
      </c>
      <c r="AX467" s="13" t="s">
        <v>71</v>
      </c>
      <c r="AY467" s="244" t="s">
        <v>205</v>
      </c>
    </row>
    <row r="468" s="14" customFormat="1">
      <c r="A468" s="14"/>
      <c r="B468" s="245"/>
      <c r="C468" s="246"/>
      <c r="D468" s="236" t="s">
        <v>216</v>
      </c>
      <c r="E468" s="247" t="s">
        <v>19</v>
      </c>
      <c r="F468" s="248" t="s">
        <v>739</v>
      </c>
      <c r="G468" s="246"/>
      <c r="H468" s="249">
        <v>1.3999999999999999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216</v>
      </c>
      <c r="AU468" s="255" t="s">
        <v>80</v>
      </c>
      <c r="AV468" s="14" t="s">
        <v>80</v>
      </c>
      <c r="AW468" s="14" t="s">
        <v>218</v>
      </c>
      <c r="AX468" s="14" t="s">
        <v>71</v>
      </c>
      <c r="AY468" s="255" t="s">
        <v>205</v>
      </c>
    </row>
    <row r="469" s="14" customFormat="1">
      <c r="A469" s="14"/>
      <c r="B469" s="245"/>
      <c r="C469" s="246"/>
      <c r="D469" s="236" t="s">
        <v>216</v>
      </c>
      <c r="E469" s="247" t="s">
        <v>19</v>
      </c>
      <c r="F469" s="248" t="s">
        <v>740</v>
      </c>
      <c r="G469" s="246"/>
      <c r="H469" s="249">
        <v>1.452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216</v>
      </c>
      <c r="AU469" s="255" t="s">
        <v>80</v>
      </c>
      <c r="AV469" s="14" t="s">
        <v>80</v>
      </c>
      <c r="AW469" s="14" t="s">
        <v>218</v>
      </c>
      <c r="AX469" s="14" t="s">
        <v>71</v>
      </c>
      <c r="AY469" s="255" t="s">
        <v>205</v>
      </c>
    </row>
    <row r="470" s="14" customFormat="1">
      <c r="A470" s="14"/>
      <c r="B470" s="245"/>
      <c r="C470" s="246"/>
      <c r="D470" s="236" t="s">
        <v>216</v>
      </c>
      <c r="E470" s="247" t="s">
        <v>19</v>
      </c>
      <c r="F470" s="248" t="s">
        <v>741</v>
      </c>
      <c r="G470" s="246"/>
      <c r="H470" s="249">
        <v>1.6000000000000001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216</v>
      </c>
      <c r="AU470" s="255" t="s">
        <v>80</v>
      </c>
      <c r="AV470" s="14" t="s">
        <v>80</v>
      </c>
      <c r="AW470" s="14" t="s">
        <v>218</v>
      </c>
      <c r="AX470" s="14" t="s">
        <v>71</v>
      </c>
      <c r="AY470" s="255" t="s">
        <v>205</v>
      </c>
    </row>
    <row r="471" s="15" customFormat="1">
      <c r="A471" s="15"/>
      <c r="B471" s="256"/>
      <c r="C471" s="257"/>
      <c r="D471" s="236" t="s">
        <v>216</v>
      </c>
      <c r="E471" s="258" t="s">
        <v>19</v>
      </c>
      <c r="F471" s="259" t="s">
        <v>238</v>
      </c>
      <c r="G471" s="257"/>
      <c r="H471" s="260">
        <v>4.452</v>
      </c>
      <c r="I471" s="261"/>
      <c r="J471" s="257"/>
      <c r="K471" s="257"/>
      <c r="L471" s="262"/>
      <c r="M471" s="263"/>
      <c r="N471" s="264"/>
      <c r="O471" s="264"/>
      <c r="P471" s="264"/>
      <c r="Q471" s="264"/>
      <c r="R471" s="264"/>
      <c r="S471" s="264"/>
      <c r="T471" s="26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66" t="s">
        <v>216</v>
      </c>
      <c r="AU471" s="266" t="s">
        <v>80</v>
      </c>
      <c r="AV471" s="15" t="s">
        <v>97</v>
      </c>
      <c r="AW471" s="15" t="s">
        <v>218</v>
      </c>
      <c r="AX471" s="15" t="s">
        <v>71</v>
      </c>
      <c r="AY471" s="266" t="s">
        <v>205</v>
      </c>
    </row>
    <row r="472" s="13" customFormat="1">
      <c r="A472" s="13"/>
      <c r="B472" s="234"/>
      <c r="C472" s="235"/>
      <c r="D472" s="236" t="s">
        <v>216</v>
      </c>
      <c r="E472" s="237" t="s">
        <v>19</v>
      </c>
      <c r="F472" s="238" t="s">
        <v>241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216</v>
      </c>
      <c r="AU472" s="244" t="s">
        <v>80</v>
      </c>
      <c r="AV472" s="13" t="s">
        <v>78</v>
      </c>
      <c r="AW472" s="13" t="s">
        <v>218</v>
      </c>
      <c r="AX472" s="13" t="s">
        <v>71</v>
      </c>
      <c r="AY472" s="244" t="s">
        <v>205</v>
      </c>
    </row>
    <row r="473" s="14" customFormat="1">
      <c r="A473" s="14"/>
      <c r="B473" s="245"/>
      <c r="C473" s="246"/>
      <c r="D473" s="236" t="s">
        <v>216</v>
      </c>
      <c r="E473" s="247" t="s">
        <v>19</v>
      </c>
      <c r="F473" s="248" t="s">
        <v>742</v>
      </c>
      <c r="G473" s="246"/>
      <c r="H473" s="249">
        <v>1.8300000000000001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216</v>
      </c>
      <c r="AU473" s="255" t="s">
        <v>80</v>
      </c>
      <c r="AV473" s="14" t="s">
        <v>80</v>
      </c>
      <c r="AW473" s="14" t="s">
        <v>218</v>
      </c>
      <c r="AX473" s="14" t="s">
        <v>71</v>
      </c>
      <c r="AY473" s="255" t="s">
        <v>205</v>
      </c>
    </row>
    <row r="474" s="15" customFormat="1">
      <c r="A474" s="15"/>
      <c r="B474" s="256"/>
      <c r="C474" s="257"/>
      <c r="D474" s="236" t="s">
        <v>216</v>
      </c>
      <c r="E474" s="258" t="s">
        <v>19</v>
      </c>
      <c r="F474" s="259" t="s">
        <v>238</v>
      </c>
      <c r="G474" s="257"/>
      <c r="H474" s="260">
        <v>1.8300000000000001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6" t="s">
        <v>216</v>
      </c>
      <c r="AU474" s="266" t="s">
        <v>80</v>
      </c>
      <c r="AV474" s="15" t="s">
        <v>97</v>
      </c>
      <c r="AW474" s="15" t="s">
        <v>218</v>
      </c>
      <c r="AX474" s="15" t="s">
        <v>71</v>
      </c>
      <c r="AY474" s="266" t="s">
        <v>205</v>
      </c>
    </row>
    <row r="475" s="16" customFormat="1">
      <c r="A475" s="16"/>
      <c r="B475" s="267"/>
      <c r="C475" s="268"/>
      <c r="D475" s="236" t="s">
        <v>216</v>
      </c>
      <c r="E475" s="269" t="s">
        <v>19</v>
      </c>
      <c r="F475" s="270" t="s">
        <v>243</v>
      </c>
      <c r="G475" s="268"/>
      <c r="H475" s="271">
        <v>6.282</v>
      </c>
      <c r="I475" s="272"/>
      <c r="J475" s="268"/>
      <c r="K475" s="268"/>
      <c r="L475" s="273"/>
      <c r="M475" s="274"/>
      <c r="N475" s="275"/>
      <c r="O475" s="275"/>
      <c r="P475" s="275"/>
      <c r="Q475" s="275"/>
      <c r="R475" s="275"/>
      <c r="S475" s="275"/>
      <c r="T475" s="27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T475" s="277" t="s">
        <v>216</v>
      </c>
      <c r="AU475" s="277" t="s">
        <v>80</v>
      </c>
      <c r="AV475" s="16" t="s">
        <v>212</v>
      </c>
      <c r="AW475" s="16" t="s">
        <v>218</v>
      </c>
      <c r="AX475" s="16" t="s">
        <v>78</v>
      </c>
      <c r="AY475" s="277" t="s">
        <v>205</v>
      </c>
    </row>
    <row r="476" s="2" customFormat="1" ht="37.8" customHeight="1">
      <c r="A476" s="41"/>
      <c r="B476" s="42"/>
      <c r="C476" s="216" t="s">
        <v>743</v>
      </c>
      <c r="D476" s="216" t="s">
        <v>207</v>
      </c>
      <c r="E476" s="217" t="s">
        <v>744</v>
      </c>
      <c r="F476" s="218" t="s">
        <v>745</v>
      </c>
      <c r="G476" s="219" t="s">
        <v>306</v>
      </c>
      <c r="H476" s="220">
        <v>8.3160000000000007</v>
      </c>
      <c r="I476" s="221"/>
      <c r="J476" s="222">
        <f>ROUND(I476*H476,2)</f>
        <v>0</v>
      </c>
      <c r="K476" s="218" t="s">
        <v>211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0.071679999999999994</v>
      </c>
      <c r="R476" s="225">
        <f>Q476*H476</f>
        <v>0.59609087999999999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212</v>
      </c>
      <c r="AT476" s="227" t="s">
        <v>207</v>
      </c>
      <c r="AU476" s="227" t="s">
        <v>80</v>
      </c>
      <c r="AY476" s="20" t="s">
        <v>205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212</v>
      </c>
      <c r="BM476" s="227" t="s">
        <v>746</v>
      </c>
    </row>
    <row r="477" s="2" customFormat="1">
      <c r="A477" s="41"/>
      <c r="B477" s="42"/>
      <c r="C477" s="43"/>
      <c r="D477" s="229" t="s">
        <v>214</v>
      </c>
      <c r="E477" s="43"/>
      <c r="F477" s="230" t="s">
        <v>747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214</v>
      </c>
      <c r="AU477" s="20" t="s">
        <v>80</v>
      </c>
    </row>
    <row r="478" s="14" customFormat="1">
      <c r="A478" s="14"/>
      <c r="B478" s="245"/>
      <c r="C478" s="246"/>
      <c r="D478" s="236" t="s">
        <v>216</v>
      </c>
      <c r="E478" s="247" t="s">
        <v>19</v>
      </c>
      <c r="F478" s="248" t="s">
        <v>748</v>
      </c>
      <c r="G478" s="246"/>
      <c r="H478" s="249">
        <v>8.3160000000000007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216</v>
      </c>
      <c r="AU478" s="255" t="s">
        <v>80</v>
      </c>
      <c r="AV478" s="14" t="s">
        <v>80</v>
      </c>
      <c r="AW478" s="14" t="s">
        <v>218</v>
      </c>
      <c r="AX478" s="14" t="s">
        <v>71</v>
      </c>
      <c r="AY478" s="255" t="s">
        <v>205</v>
      </c>
    </row>
    <row r="479" s="2" customFormat="1" ht="37.8" customHeight="1">
      <c r="A479" s="41"/>
      <c r="B479" s="42"/>
      <c r="C479" s="216" t="s">
        <v>749</v>
      </c>
      <c r="D479" s="216" t="s">
        <v>207</v>
      </c>
      <c r="E479" s="217" t="s">
        <v>750</v>
      </c>
      <c r="F479" s="218" t="s">
        <v>751</v>
      </c>
      <c r="G479" s="219" t="s">
        <v>306</v>
      </c>
      <c r="H479" s="220">
        <v>4.1959999999999997</v>
      </c>
      <c r="I479" s="221"/>
      <c r="J479" s="222">
        <f>ROUND(I479*H479,2)</f>
        <v>0</v>
      </c>
      <c r="K479" s="218" t="s">
        <v>211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0.27128000000000002</v>
      </c>
      <c r="R479" s="225">
        <f>Q479*H479</f>
        <v>1.13829088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212</v>
      </c>
      <c r="AT479" s="227" t="s">
        <v>207</v>
      </c>
      <c r="AU479" s="227" t="s">
        <v>80</v>
      </c>
      <c r="AY479" s="20" t="s">
        <v>205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212</v>
      </c>
      <c r="BM479" s="227" t="s">
        <v>752</v>
      </c>
    </row>
    <row r="480" s="2" customFormat="1">
      <c r="A480" s="41"/>
      <c r="B480" s="42"/>
      <c r="C480" s="43"/>
      <c r="D480" s="229" t="s">
        <v>214</v>
      </c>
      <c r="E480" s="43"/>
      <c r="F480" s="230" t="s">
        <v>753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214</v>
      </c>
      <c r="AU480" s="20" t="s">
        <v>80</v>
      </c>
    </row>
    <row r="481" s="14" customFormat="1">
      <c r="A481" s="14"/>
      <c r="B481" s="245"/>
      <c r="C481" s="246"/>
      <c r="D481" s="236" t="s">
        <v>216</v>
      </c>
      <c r="E481" s="247" t="s">
        <v>19</v>
      </c>
      <c r="F481" s="248" t="s">
        <v>754</v>
      </c>
      <c r="G481" s="246"/>
      <c r="H481" s="249">
        <v>0.95999999999999996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216</v>
      </c>
      <c r="AU481" s="255" t="s">
        <v>80</v>
      </c>
      <c r="AV481" s="14" t="s">
        <v>80</v>
      </c>
      <c r="AW481" s="14" t="s">
        <v>218</v>
      </c>
      <c r="AX481" s="14" t="s">
        <v>71</v>
      </c>
      <c r="AY481" s="255" t="s">
        <v>205</v>
      </c>
    </row>
    <row r="482" s="14" customFormat="1">
      <c r="A482" s="14"/>
      <c r="B482" s="245"/>
      <c r="C482" s="246"/>
      <c r="D482" s="236" t="s">
        <v>216</v>
      </c>
      <c r="E482" s="247" t="s">
        <v>19</v>
      </c>
      <c r="F482" s="248" t="s">
        <v>755</v>
      </c>
      <c r="G482" s="246"/>
      <c r="H482" s="249">
        <v>2.6099999999999999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216</v>
      </c>
      <c r="AU482" s="255" t="s">
        <v>80</v>
      </c>
      <c r="AV482" s="14" t="s">
        <v>80</v>
      </c>
      <c r="AW482" s="14" t="s">
        <v>218</v>
      </c>
      <c r="AX482" s="14" t="s">
        <v>71</v>
      </c>
      <c r="AY482" s="255" t="s">
        <v>205</v>
      </c>
    </row>
    <row r="483" s="14" customFormat="1">
      <c r="A483" s="14"/>
      <c r="B483" s="245"/>
      <c r="C483" s="246"/>
      <c r="D483" s="236" t="s">
        <v>216</v>
      </c>
      <c r="E483" s="247" t="s">
        <v>19</v>
      </c>
      <c r="F483" s="248" t="s">
        <v>756</v>
      </c>
      <c r="G483" s="246"/>
      <c r="H483" s="249">
        <v>0.62549999999999994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216</v>
      </c>
      <c r="AU483" s="255" t="s">
        <v>80</v>
      </c>
      <c r="AV483" s="14" t="s">
        <v>80</v>
      </c>
      <c r="AW483" s="14" t="s">
        <v>218</v>
      </c>
      <c r="AX483" s="14" t="s">
        <v>71</v>
      </c>
      <c r="AY483" s="255" t="s">
        <v>205</v>
      </c>
    </row>
    <row r="484" s="2" customFormat="1" ht="37.8" customHeight="1">
      <c r="A484" s="41"/>
      <c r="B484" s="42"/>
      <c r="C484" s="216" t="s">
        <v>757</v>
      </c>
      <c r="D484" s="216" t="s">
        <v>207</v>
      </c>
      <c r="E484" s="217" t="s">
        <v>758</v>
      </c>
      <c r="F484" s="218" t="s">
        <v>759</v>
      </c>
      <c r="G484" s="219" t="s">
        <v>306</v>
      </c>
      <c r="H484" s="220">
        <v>3.6000000000000001</v>
      </c>
      <c r="I484" s="221"/>
      <c r="J484" s="222">
        <f>ROUND(I484*H484,2)</f>
        <v>0</v>
      </c>
      <c r="K484" s="218" t="s">
        <v>211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0.13319</v>
      </c>
      <c r="R484" s="225">
        <f>Q484*H484</f>
        <v>0.47948400000000002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212</v>
      </c>
      <c r="AT484" s="227" t="s">
        <v>207</v>
      </c>
      <c r="AU484" s="227" t="s">
        <v>80</v>
      </c>
      <c r="AY484" s="20" t="s">
        <v>205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212</v>
      </c>
      <c r="BM484" s="227" t="s">
        <v>760</v>
      </c>
    </row>
    <row r="485" s="2" customFormat="1">
      <c r="A485" s="41"/>
      <c r="B485" s="42"/>
      <c r="C485" s="43"/>
      <c r="D485" s="229" t="s">
        <v>214</v>
      </c>
      <c r="E485" s="43"/>
      <c r="F485" s="230" t="s">
        <v>761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214</v>
      </c>
      <c r="AU485" s="20" t="s">
        <v>80</v>
      </c>
    </row>
    <row r="486" s="14" customFormat="1">
      <c r="A486" s="14"/>
      <c r="B486" s="245"/>
      <c r="C486" s="246"/>
      <c r="D486" s="236" t="s">
        <v>216</v>
      </c>
      <c r="E486" s="247" t="s">
        <v>19</v>
      </c>
      <c r="F486" s="248" t="s">
        <v>762</v>
      </c>
      <c r="G486" s="246"/>
      <c r="H486" s="249">
        <v>3.6000000000000001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216</v>
      </c>
      <c r="AU486" s="255" t="s">
        <v>80</v>
      </c>
      <c r="AV486" s="14" t="s">
        <v>80</v>
      </c>
      <c r="AW486" s="14" t="s">
        <v>218</v>
      </c>
      <c r="AX486" s="14" t="s">
        <v>71</v>
      </c>
      <c r="AY486" s="255" t="s">
        <v>205</v>
      </c>
    </row>
    <row r="487" s="2" customFormat="1" ht="37.8" customHeight="1">
      <c r="A487" s="41"/>
      <c r="B487" s="42"/>
      <c r="C487" s="216" t="s">
        <v>763</v>
      </c>
      <c r="D487" s="216" t="s">
        <v>207</v>
      </c>
      <c r="E487" s="217" t="s">
        <v>764</v>
      </c>
      <c r="F487" s="218" t="s">
        <v>765</v>
      </c>
      <c r="G487" s="219" t="s">
        <v>306</v>
      </c>
      <c r="H487" s="220">
        <v>36.789999999999999</v>
      </c>
      <c r="I487" s="221"/>
      <c r="J487" s="222">
        <f>ROUND(I487*H487,2)</f>
        <v>0</v>
      </c>
      <c r="K487" s="218" t="s">
        <v>211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0.27128000000000002</v>
      </c>
      <c r="R487" s="225">
        <f>Q487*H487</f>
        <v>9.9803911999999997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212</v>
      </c>
      <c r="AT487" s="227" t="s">
        <v>207</v>
      </c>
      <c r="AU487" s="227" t="s">
        <v>80</v>
      </c>
      <c r="AY487" s="20" t="s">
        <v>205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212</v>
      </c>
      <c r="BM487" s="227" t="s">
        <v>766</v>
      </c>
    </row>
    <row r="488" s="2" customFormat="1">
      <c r="A488" s="41"/>
      <c r="B488" s="42"/>
      <c r="C488" s="43"/>
      <c r="D488" s="229" t="s">
        <v>214</v>
      </c>
      <c r="E488" s="43"/>
      <c r="F488" s="230" t="s">
        <v>767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214</v>
      </c>
      <c r="AU488" s="20" t="s">
        <v>80</v>
      </c>
    </row>
    <row r="489" s="13" customFormat="1">
      <c r="A489" s="13"/>
      <c r="B489" s="234"/>
      <c r="C489" s="235"/>
      <c r="D489" s="236" t="s">
        <v>216</v>
      </c>
      <c r="E489" s="237" t="s">
        <v>19</v>
      </c>
      <c r="F489" s="238" t="s">
        <v>228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216</v>
      </c>
      <c r="AU489" s="244" t="s">
        <v>80</v>
      </c>
      <c r="AV489" s="13" t="s">
        <v>78</v>
      </c>
      <c r="AW489" s="13" t="s">
        <v>218</v>
      </c>
      <c r="AX489" s="13" t="s">
        <v>71</v>
      </c>
      <c r="AY489" s="244" t="s">
        <v>205</v>
      </c>
    </row>
    <row r="490" s="13" customFormat="1">
      <c r="A490" s="13"/>
      <c r="B490" s="234"/>
      <c r="C490" s="235"/>
      <c r="D490" s="236" t="s">
        <v>216</v>
      </c>
      <c r="E490" s="237" t="s">
        <v>19</v>
      </c>
      <c r="F490" s="238" t="s">
        <v>483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216</v>
      </c>
      <c r="AU490" s="244" t="s">
        <v>80</v>
      </c>
      <c r="AV490" s="13" t="s">
        <v>78</v>
      </c>
      <c r="AW490" s="13" t="s">
        <v>218</v>
      </c>
      <c r="AX490" s="13" t="s">
        <v>71</v>
      </c>
      <c r="AY490" s="244" t="s">
        <v>205</v>
      </c>
    </row>
    <row r="491" s="14" customFormat="1">
      <c r="A491" s="14"/>
      <c r="B491" s="245"/>
      <c r="C491" s="246"/>
      <c r="D491" s="236" t="s">
        <v>216</v>
      </c>
      <c r="E491" s="247" t="s">
        <v>19</v>
      </c>
      <c r="F491" s="248" t="s">
        <v>768</v>
      </c>
      <c r="G491" s="246"/>
      <c r="H491" s="249">
        <v>24.932000000000002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216</v>
      </c>
      <c r="AU491" s="255" t="s">
        <v>80</v>
      </c>
      <c r="AV491" s="14" t="s">
        <v>80</v>
      </c>
      <c r="AW491" s="14" t="s">
        <v>218</v>
      </c>
      <c r="AX491" s="14" t="s">
        <v>71</v>
      </c>
      <c r="AY491" s="255" t="s">
        <v>205</v>
      </c>
    </row>
    <row r="492" s="14" customFormat="1">
      <c r="A492" s="14"/>
      <c r="B492" s="245"/>
      <c r="C492" s="246"/>
      <c r="D492" s="236" t="s">
        <v>216</v>
      </c>
      <c r="E492" s="247" t="s">
        <v>19</v>
      </c>
      <c r="F492" s="248" t="s">
        <v>769</v>
      </c>
      <c r="G492" s="246"/>
      <c r="H492" s="249">
        <v>1.6000000000000001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216</v>
      </c>
      <c r="AU492" s="255" t="s">
        <v>80</v>
      </c>
      <c r="AV492" s="14" t="s">
        <v>80</v>
      </c>
      <c r="AW492" s="14" t="s">
        <v>218</v>
      </c>
      <c r="AX492" s="14" t="s">
        <v>71</v>
      </c>
      <c r="AY492" s="255" t="s">
        <v>205</v>
      </c>
    </row>
    <row r="493" s="14" customFormat="1">
      <c r="A493" s="14"/>
      <c r="B493" s="245"/>
      <c r="C493" s="246"/>
      <c r="D493" s="236" t="s">
        <v>216</v>
      </c>
      <c r="E493" s="247" t="s">
        <v>19</v>
      </c>
      <c r="F493" s="248" t="s">
        <v>770</v>
      </c>
      <c r="G493" s="246"/>
      <c r="H493" s="249">
        <v>1.8179999999999998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216</v>
      </c>
      <c r="AU493" s="255" t="s">
        <v>80</v>
      </c>
      <c r="AV493" s="14" t="s">
        <v>80</v>
      </c>
      <c r="AW493" s="14" t="s">
        <v>218</v>
      </c>
      <c r="AX493" s="14" t="s">
        <v>71</v>
      </c>
      <c r="AY493" s="255" t="s">
        <v>205</v>
      </c>
    </row>
    <row r="494" s="13" customFormat="1">
      <c r="A494" s="13"/>
      <c r="B494" s="234"/>
      <c r="C494" s="235"/>
      <c r="D494" s="236" t="s">
        <v>216</v>
      </c>
      <c r="E494" s="237" t="s">
        <v>19</v>
      </c>
      <c r="F494" s="238" t="s">
        <v>485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216</v>
      </c>
      <c r="AU494" s="244" t="s">
        <v>80</v>
      </c>
      <c r="AV494" s="13" t="s">
        <v>78</v>
      </c>
      <c r="AW494" s="13" t="s">
        <v>218</v>
      </c>
      <c r="AX494" s="13" t="s">
        <v>71</v>
      </c>
      <c r="AY494" s="244" t="s">
        <v>205</v>
      </c>
    </row>
    <row r="495" s="14" customFormat="1">
      <c r="A495" s="14"/>
      <c r="B495" s="245"/>
      <c r="C495" s="246"/>
      <c r="D495" s="236" t="s">
        <v>216</v>
      </c>
      <c r="E495" s="247" t="s">
        <v>19</v>
      </c>
      <c r="F495" s="248" t="s">
        <v>771</v>
      </c>
      <c r="G495" s="246"/>
      <c r="H495" s="249">
        <v>4.9550000000000001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5" t="s">
        <v>216</v>
      </c>
      <c r="AU495" s="255" t="s">
        <v>80</v>
      </c>
      <c r="AV495" s="14" t="s">
        <v>80</v>
      </c>
      <c r="AW495" s="14" t="s">
        <v>218</v>
      </c>
      <c r="AX495" s="14" t="s">
        <v>71</v>
      </c>
      <c r="AY495" s="255" t="s">
        <v>205</v>
      </c>
    </row>
    <row r="496" s="15" customFormat="1">
      <c r="A496" s="15"/>
      <c r="B496" s="256"/>
      <c r="C496" s="257"/>
      <c r="D496" s="236" t="s">
        <v>216</v>
      </c>
      <c r="E496" s="258" t="s">
        <v>19</v>
      </c>
      <c r="F496" s="259" t="s">
        <v>238</v>
      </c>
      <c r="G496" s="257"/>
      <c r="H496" s="260">
        <v>33.305000000000007</v>
      </c>
      <c r="I496" s="261"/>
      <c r="J496" s="257"/>
      <c r="K496" s="257"/>
      <c r="L496" s="262"/>
      <c r="M496" s="263"/>
      <c r="N496" s="264"/>
      <c r="O496" s="264"/>
      <c r="P496" s="264"/>
      <c r="Q496" s="264"/>
      <c r="R496" s="264"/>
      <c r="S496" s="264"/>
      <c r="T496" s="26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6" t="s">
        <v>216</v>
      </c>
      <c r="AU496" s="266" t="s">
        <v>80</v>
      </c>
      <c r="AV496" s="15" t="s">
        <v>97</v>
      </c>
      <c r="AW496" s="15" t="s">
        <v>218</v>
      </c>
      <c r="AX496" s="15" t="s">
        <v>71</v>
      </c>
      <c r="AY496" s="266" t="s">
        <v>205</v>
      </c>
    </row>
    <row r="497" s="13" customFormat="1">
      <c r="A497" s="13"/>
      <c r="B497" s="234"/>
      <c r="C497" s="235"/>
      <c r="D497" s="236" t="s">
        <v>216</v>
      </c>
      <c r="E497" s="237" t="s">
        <v>19</v>
      </c>
      <c r="F497" s="238" t="s">
        <v>239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216</v>
      </c>
      <c r="AU497" s="244" t="s">
        <v>80</v>
      </c>
      <c r="AV497" s="13" t="s">
        <v>78</v>
      </c>
      <c r="AW497" s="13" t="s">
        <v>218</v>
      </c>
      <c r="AX497" s="13" t="s">
        <v>71</v>
      </c>
      <c r="AY497" s="244" t="s">
        <v>205</v>
      </c>
    </row>
    <row r="498" s="14" customFormat="1">
      <c r="A498" s="14"/>
      <c r="B498" s="245"/>
      <c r="C498" s="246"/>
      <c r="D498" s="236" t="s">
        <v>216</v>
      </c>
      <c r="E498" s="247" t="s">
        <v>19</v>
      </c>
      <c r="F498" s="248" t="s">
        <v>772</v>
      </c>
      <c r="G498" s="246"/>
      <c r="H498" s="249">
        <v>1.6399999999999999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216</v>
      </c>
      <c r="AU498" s="255" t="s">
        <v>80</v>
      </c>
      <c r="AV498" s="14" t="s">
        <v>80</v>
      </c>
      <c r="AW498" s="14" t="s">
        <v>218</v>
      </c>
      <c r="AX498" s="14" t="s">
        <v>71</v>
      </c>
      <c r="AY498" s="255" t="s">
        <v>205</v>
      </c>
    </row>
    <row r="499" s="14" customFormat="1">
      <c r="A499" s="14"/>
      <c r="B499" s="245"/>
      <c r="C499" s="246"/>
      <c r="D499" s="236" t="s">
        <v>216</v>
      </c>
      <c r="E499" s="247" t="s">
        <v>19</v>
      </c>
      <c r="F499" s="248" t="s">
        <v>773</v>
      </c>
      <c r="G499" s="246"/>
      <c r="H499" s="249">
        <v>1.845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216</v>
      </c>
      <c r="AU499" s="255" t="s">
        <v>80</v>
      </c>
      <c r="AV499" s="14" t="s">
        <v>80</v>
      </c>
      <c r="AW499" s="14" t="s">
        <v>218</v>
      </c>
      <c r="AX499" s="14" t="s">
        <v>71</v>
      </c>
      <c r="AY499" s="255" t="s">
        <v>205</v>
      </c>
    </row>
    <row r="500" s="15" customFormat="1">
      <c r="A500" s="15"/>
      <c r="B500" s="256"/>
      <c r="C500" s="257"/>
      <c r="D500" s="236" t="s">
        <v>216</v>
      </c>
      <c r="E500" s="258" t="s">
        <v>19</v>
      </c>
      <c r="F500" s="259" t="s">
        <v>238</v>
      </c>
      <c r="G500" s="257"/>
      <c r="H500" s="260">
        <v>3.4849999999999999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66" t="s">
        <v>216</v>
      </c>
      <c r="AU500" s="266" t="s">
        <v>80</v>
      </c>
      <c r="AV500" s="15" t="s">
        <v>97</v>
      </c>
      <c r="AW500" s="15" t="s">
        <v>218</v>
      </c>
      <c r="AX500" s="15" t="s">
        <v>71</v>
      </c>
      <c r="AY500" s="266" t="s">
        <v>205</v>
      </c>
    </row>
    <row r="501" s="16" customFormat="1">
      <c r="A501" s="16"/>
      <c r="B501" s="267"/>
      <c r="C501" s="268"/>
      <c r="D501" s="236" t="s">
        <v>216</v>
      </c>
      <c r="E501" s="269" t="s">
        <v>19</v>
      </c>
      <c r="F501" s="270" t="s">
        <v>243</v>
      </c>
      <c r="G501" s="268"/>
      <c r="H501" s="271">
        <v>36.790000000000006</v>
      </c>
      <c r="I501" s="272"/>
      <c r="J501" s="268"/>
      <c r="K501" s="268"/>
      <c r="L501" s="273"/>
      <c r="M501" s="274"/>
      <c r="N501" s="275"/>
      <c r="O501" s="275"/>
      <c r="P501" s="275"/>
      <c r="Q501" s="275"/>
      <c r="R501" s="275"/>
      <c r="S501" s="275"/>
      <c r="T501" s="27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277" t="s">
        <v>216</v>
      </c>
      <c r="AU501" s="277" t="s">
        <v>80</v>
      </c>
      <c r="AV501" s="16" t="s">
        <v>212</v>
      </c>
      <c r="AW501" s="16" t="s">
        <v>218</v>
      </c>
      <c r="AX501" s="16" t="s">
        <v>78</v>
      </c>
      <c r="AY501" s="277" t="s">
        <v>205</v>
      </c>
    </row>
    <row r="502" s="2" customFormat="1" ht="49.05" customHeight="1">
      <c r="A502" s="41"/>
      <c r="B502" s="42"/>
      <c r="C502" s="216" t="s">
        <v>774</v>
      </c>
      <c r="D502" s="216" t="s">
        <v>207</v>
      </c>
      <c r="E502" s="217" t="s">
        <v>775</v>
      </c>
      <c r="F502" s="218" t="s">
        <v>776</v>
      </c>
      <c r="G502" s="219" t="s">
        <v>306</v>
      </c>
      <c r="H502" s="220">
        <v>74.817999999999998</v>
      </c>
      <c r="I502" s="221"/>
      <c r="J502" s="222">
        <f>ROUND(I502*H502,2)</f>
        <v>0</v>
      </c>
      <c r="K502" s="218" t="s">
        <v>211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0.23458000000000001</v>
      </c>
      <c r="R502" s="225">
        <f>Q502*H502</f>
        <v>17.550806439999999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212</v>
      </c>
      <c r="AT502" s="227" t="s">
        <v>207</v>
      </c>
      <c r="AU502" s="227" t="s">
        <v>80</v>
      </c>
      <c r="AY502" s="20" t="s">
        <v>205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212</v>
      </c>
      <c r="BM502" s="227" t="s">
        <v>777</v>
      </c>
    </row>
    <row r="503" s="2" customFormat="1">
      <c r="A503" s="41"/>
      <c r="B503" s="42"/>
      <c r="C503" s="43"/>
      <c r="D503" s="229" t="s">
        <v>214</v>
      </c>
      <c r="E503" s="43"/>
      <c r="F503" s="230" t="s">
        <v>778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214</v>
      </c>
      <c r="AU503" s="20" t="s">
        <v>80</v>
      </c>
    </row>
    <row r="504" s="13" customFormat="1">
      <c r="A504" s="13"/>
      <c r="B504" s="234"/>
      <c r="C504" s="235"/>
      <c r="D504" s="236" t="s">
        <v>216</v>
      </c>
      <c r="E504" s="237" t="s">
        <v>19</v>
      </c>
      <c r="F504" s="238" t="s">
        <v>228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216</v>
      </c>
      <c r="AU504" s="244" t="s">
        <v>80</v>
      </c>
      <c r="AV504" s="13" t="s">
        <v>78</v>
      </c>
      <c r="AW504" s="13" t="s">
        <v>218</v>
      </c>
      <c r="AX504" s="13" t="s">
        <v>71</v>
      </c>
      <c r="AY504" s="244" t="s">
        <v>205</v>
      </c>
    </row>
    <row r="505" s="14" customFormat="1">
      <c r="A505" s="14"/>
      <c r="B505" s="245"/>
      <c r="C505" s="246"/>
      <c r="D505" s="236" t="s">
        <v>216</v>
      </c>
      <c r="E505" s="247" t="s">
        <v>19</v>
      </c>
      <c r="F505" s="248" t="s">
        <v>779</v>
      </c>
      <c r="G505" s="246"/>
      <c r="H505" s="249">
        <v>14.875999999999999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216</v>
      </c>
      <c r="AU505" s="255" t="s">
        <v>80</v>
      </c>
      <c r="AV505" s="14" t="s">
        <v>80</v>
      </c>
      <c r="AW505" s="14" t="s">
        <v>218</v>
      </c>
      <c r="AX505" s="14" t="s">
        <v>71</v>
      </c>
      <c r="AY505" s="255" t="s">
        <v>205</v>
      </c>
    </row>
    <row r="506" s="14" customFormat="1">
      <c r="A506" s="14"/>
      <c r="B506" s="245"/>
      <c r="C506" s="246"/>
      <c r="D506" s="236" t="s">
        <v>216</v>
      </c>
      <c r="E506" s="247" t="s">
        <v>19</v>
      </c>
      <c r="F506" s="248" t="s">
        <v>780</v>
      </c>
      <c r="G506" s="246"/>
      <c r="H506" s="249">
        <v>10.271000000000001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216</v>
      </c>
      <c r="AU506" s="255" t="s">
        <v>80</v>
      </c>
      <c r="AV506" s="14" t="s">
        <v>80</v>
      </c>
      <c r="AW506" s="14" t="s">
        <v>218</v>
      </c>
      <c r="AX506" s="14" t="s">
        <v>71</v>
      </c>
      <c r="AY506" s="255" t="s">
        <v>205</v>
      </c>
    </row>
    <row r="507" s="14" customFormat="1">
      <c r="A507" s="14"/>
      <c r="B507" s="245"/>
      <c r="C507" s="246"/>
      <c r="D507" s="236" t="s">
        <v>216</v>
      </c>
      <c r="E507" s="247" t="s">
        <v>19</v>
      </c>
      <c r="F507" s="248" t="s">
        <v>781</v>
      </c>
      <c r="G507" s="246"/>
      <c r="H507" s="249">
        <v>34.405900000000003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216</v>
      </c>
      <c r="AU507" s="255" t="s">
        <v>80</v>
      </c>
      <c r="AV507" s="14" t="s">
        <v>80</v>
      </c>
      <c r="AW507" s="14" t="s">
        <v>218</v>
      </c>
      <c r="AX507" s="14" t="s">
        <v>71</v>
      </c>
      <c r="AY507" s="255" t="s">
        <v>205</v>
      </c>
    </row>
    <row r="508" s="14" customFormat="1">
      <c r="A508" s="14"/>
      <c r="B508" s="245"/>
      <c r="C508" s="246"/>
      <c r="D508" s="236" t="s">
        <v>216</v>
      </c>
      <c r="E508" s="247" t="s">
        <v>19</v>
      </c>
      <c r="F508" s="248" t="s">
        <v>782</v>
      </c>
      <c r="G508" s="246"/>
      <c r="H508" s="249">
        <v>4.3499999999999996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5" t="s">
        <v>216</v>
      </c>
      <c r="AU508" s="255" t="s">
        <v>80</v>
      </c>
      <c r="AV508" s="14" t="s">
        <v>80</v>
      </c>
      <c r="AW508" s="14" t="s">
        <v>218</v>
      </c>
      <c r="AX508" s="14" t="s">
        <v>71</v>
      </c>
      <c r="AY508" s="255" t="s">
        <v>205</v>
      </c>
    </row>
    <row r="509" s="15" customFormat="1">
      <c r="A509" s="15"/>
      <c r="B509" s="256"/>
      <c r="C509" s="257"/>
      <c r="D509" s="236" t="s">
        <v>216</v>
      </c>
      <c r="E509" s="258" t="s">
        <v>19</v>
      </c>
      <c r="F509" s="259" t="s">
        <v>238</v>
      </c>
      <c r="G509" s="257"/>
      <c r="H509" s="260">
        <v>63.902900000000002</v>
      </c>
      <c r="I509" s="261"/>
      <c r="J509" s="257"/>
      <c r="K509" s="257"/>
      <c r="L509" s="262"/>
      <c r="M509" s="263"/>
      <c r="N509" s="264"/>
      <c r="O509" s="264"/>
      <c r="P509" s="264"/>
      <c r="Q509" s="264"/>
      <c r="R509" s="264"/>
      <c r="S509" s="264"/>
      <c r="T509" s="26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6" t="s">
        <v>216</v>
      </c>
      <c r="AU509" s="266" t="s">
        <v>80</v>
      </c>
      <c r="AV509" s="15" t="s">
        <v>97</v>
      </c>
      <c r="AW509" s="15" t="s">
        <v>218</v>
      </c>
      <c r="AX509" s="15" t="s">
        <v>71</v>
      </c>
      <c r="AY509" s="266" t="s">
        <v>205</v>
      </c>
    </row>
    <row r="510" s="13" customFormat="1">
      <c r="A510" s="13"/>
      <c r="B510" s="234"/>
      <c r="C510" s="235"/>
      <c r="D510" s="236" t="s">
        <v>216</v>
      </c>
      <c r="E510" s="237" t="s">
        <v>19</v>
      </c>
      <c r="F510" s="238" t="s">
        <v>239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216</v>
      </c>
      <c r="AU510" s="244" t="s">
        <v>80</v>
      </c>
      <c r="AV510" s="13" t="s">
        <v>78</v>
      </c>
      <c r="AW510" s="13" t="s">
        <v>218</v>
      </c>
      <c r="AX510" s="13" t="s">
        <v>71</v>
      </c>
      <c r="AY510" s="244" t="s">
        <v>205</v>
      </c>
    </row>
    <row r="511" s="14" customFormat="1">
      <c r="A511" s="14"/>
      <c r="B511" s="245"/>
      <c r="C511" s="246"/>
      <c r="D511" s="236" t="s">
        <v>216</v>
      </c>
      <c r="E511" s="247" t="s">
        <v>19</v>
      </c>
      <c r="F511" s="248" t="s">
        <v>783</v>
      </c>
      <c r="G511" s="246"/>
      <c r="H511" s="249">
        <v>10.914999999999999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216</v>
      </c>
      <c r="AU511" s="255" t="s">
        <v>80</v>
      </c>
      <c r="AV511" s="14" t="s">
        <v>80</v>
      </c>
      <c r="AW511" s="14" t="s">
        <v>218</v>
      </c>
      <c r="AX511" s="14" t="s">
        <v>71</v>
      </c>
      <c r="AY511" s="255" t="s">
        <v>205</v>
      </c>
    </row>
    <row r="512" s="15" customFormat="1">
      <c r="A512" s="15"/>
      <c r="B512" s="256"/>
      <c r="C512" s="257"/>
      <c r="D512" s="236" t="s">
        <v>216</v>
      </c>
      <c r="E512" s="258" t="s">
        <v>19</v>
      </c>
      <c r="F512" s="259" t="s">
        <v>238</v>
      </c>
      <c r="G512" s="257"/>
      <c r="H512" s="260">
        <v>10.914999999999999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6" t="s">
        <v>216</v>
      </c>
      <c r="AU512" s="266" t="s">
        <v>80</v>
      </c>
      <c r="AV512" s="15" t="s">
        <v>97</v>
      </c>
      <c r="AW512" s="15" t="s">
        <v>218</v>
      </c>
      <c r="AX512" s="15" t="s">
        <v>71</v>
      </c>
      <c r="AY512" s="266" t="s">
        <v>205</v>
      </c>
    </row>
    <row r="513" s="16" customFormat="1">
      <c r="A513" s="16"/>
      <c r="B513" s="267"/>
      <c r="C513" s="268"/>
      <c r="D513" s="236" t="s">
        <v>216</v>
      </c>
      <c r="E513" s="269" t="s">
        <v>19</v>
      </c>
      <c r="F513" s="270" t="s">
        <v>243</v>
      </c>
      <c r="G513" s="268"/>
      <c r="H513" s="271">
        <v>74.817899999999995</v>
      </c>
      <c r="I513" s="272"/>
      <c r="J513" s="268"/>
      <c r="K513" s="268"/>
      <c r="L513" s="273"/>
      <c r="M513" s="274"/>
      <c r="N513" s="275"/>
      <c r="O513" s="275"/>
      <c r="P513" s="275"/>
      <c r="Q513" s="275"/>
      <c r="R513" s="275"/>
      <c r="S513" s="275"/>
      <c r="T513" s="27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77" t="s">
        <v>216</v>
      </c>
      <c r="AU513" s="277" t="s">
        <v>80</v>
      </c>
      <c r="AV513" s="16" t="s">
        <v>212</v>
      </c>
      <c r="AW513" s="16" t="s">
        <v>218</v>
      </c>
      <c r="AX513" s="16" t="s">
        <v>78</v>
      </c>
      <c r="AY513" s="277" t="s">
        <v>205</v>
      </c>
    </row>
    <row r="514" s="2" customFormat="1" ht="37.8" customHeight="1">
      <c r="A514" s="41"/>
      <c r="B514" s="42"/>
      <c r="C514" s="216" t="s">
        <v>784</v>
      </c>
      <c r="D514" s="216" t="s">
        <v>207</v>
      </c>
      <c r="E514" s="217" t="s">
        <v>785</v>
      </c>
      <c r="F514" s="218" t="s">
        <v>786</v>
      </c>
      <c r="G514" s="219" t="s">
        <v>306</v>
      </c>
      <c r="H514" s="220">
        <v>16.928000000000001</v>
      </c>
      <c r="I514" s="221"/>
      <c r="J514" s="222">
        <f>ROUND(I514*H514,2)</f>
        <v>0</v>
      </c>
      <c r="K514" s="218" t="s">
        <v>211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0.068479999999999999</v>
      </c>
      <c r="R514" s="225">
        <f>Q514*H514</f>
        <v>1.1592294400000001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212</v>
      </c>
      <c r="AT514" s="227" t="s">
        <v>207</v>
      </c>
      <c r="AU514" s="227" t="s">
        <v>80</v>
      </c>
      <c r="AY514" s="20" t="s">
        <v>205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212</v>
      </c>
      <c r="BM514" s="227" t="s">
        <v>787</v>
      </c>
    </row>
    <row r="515" s="2" customFormat="1">
      <c r="A515" s="41"/>
      <c r="B515" s="42"/>
      <c r="C515" s="43"/>
      <c r="D515" s="229" t="s">
        <v>214</v>
      </c>
      <c r="E515" s="43"/>
      <c r="F515" s="230" t="s">
        <v>788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214</v>
      </c>
      <c r="AU515" s="20" t="s">
        <v>80</v>
      </c>
    </row>
    <row r="516" s="14" customFormat="1">
      <c r="A516" s="14"/>
      <c r="B516" s="245"/>
      <c r="C516" s="246"/>
      <c r="D516" s="236" t="s">
        <v>216</v>
      </c>
      <c r="E516" s="247" t="s">
        <v>19</v>
      </c>
      <c r="F516" s="248" t="s">
        <v>789</v>
      </c>
      <c r="G516" s="246"/>
      <c r="H516" s="249">
        <v>16.927499999999998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216</v>
      </c>
      <c r="AU516" s="255" t="s">
        <v>80</v>
      </c>
      <c r="AV516" s="14" t="s">
        <v>80</v>
      </c>
      <c r="AW516" s="14" t="s">
        <v>218</v>
      </c>
      <c r="AX516" s="14" t="s">
        <v>71</v>
      </c>
      <c r="AY516" s="255" t="s">
        <v>205</v>
      </c>
    </row>
    <row r="517" s="2" customFormat="1" ht="37.8" customHeight="1">
      <c r="A517" s="41"/>
      <c r="B517" s="42"/>
      <c r="C517" s="216" t="s">
        <v>790</v>
      </c>
      <c r="D517" s="216" t="s">
        <v>207</v>
      </c>
      <c r="E517" s="217" t="s">
        <v>791</v>
      </c>
      <c r="F517" s="218" t="s">
        <v>792</v>
      </c>
      <c r="G517" s="219" t="s">
        <v>306</v>
      </c>
      <c r="H517" s="220">
        <v>311.98399999999998</v>
      </c>
      <c r="I517" s="221"/>
      <c r="J517" s="222">
        <f>ROUND(I517*H517,2)</f>
        <v>0</v>
      </c>
      <c r="K517" s="218" t="s">
        <v>211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0.094479999999999995</v>
      </c>
      <c r="R517" s="225">
        <f>Q517*H517</f>
        <v>29.476248319999996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212</v>
      </c>
      <c r="AT517" s="227" t="s">
        <v>207</v>
      </c>
      <c r="AU517" s="227" t="s">
        <v>80</v>
      </c>
      <c r="AY517" s="20" t="s">
        <v>205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212</v>
      </c>
      <c r="BM517" s="227" t="s">
        <v>793</v>
      </c>
    </row>
    <row r="518" s="2" customFormat="1">
      <c r="A518" s="41"/>
      <c r="B518" s="42"/>
      <c r="C518" s="43"/>
      <c r="D518" s="229" t="s">
        <v>214</v>
      </c>
      <c r="E518" s="43"/>
      <c r="F518" s="230" t="s">
        <v>794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214</v>
      </c>
      <c r="AU518" s="20" t="s">
        <v>80</v>
      </c>
    </row>
    <row r="519" s="13" customFormat="1">
      <c r="A519" s="13"/>
      <c r="B519" s="234"/>
      <c r="C519" s="235"/>
      <c r="D519" s="236" t="s">
        <v>216</v>
      </c>
      <c r="E519" s="237" t="s">
        <v>19</v>
      </c>
      <c r="F519" s="238" t="s">
        <v>228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216</v>
      </c>
      <c r="AU519" s="244" t="s">
        <v>80</v>
      </c>
      <c r="AV519" s="13" t="s">
        <v>78</v>
      </c>
      <c r="AW519" s="13" t="s">
        <v>218</v>
      </c>
      <c r="AX519" s="13" t="s">
        <v>71</v>
      </c>
      <c r="AY519" s="244" t="s">
        <v>205</v>
      </c>
    </row>
    <row r="520" s="13" customFormat="1">
      <c r="A520" s="13"/>
      <c r="B520" s="234"/>
      <c r="C520" s="235"/>
      <c r="D520" s="236" t="s">
        <v>216</v>
      </c>
      <c r="E520" s="237" t="s">
        <v>19</v>
      </c>
      <c r="F520" s="238" t="s">
        <v>478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216</v>
      </c>
      <c r="AU520" s="244" t="s">
        <v>80</v>
      </c>
      <c r="AV520" s="13" t="s">
        <v>78</v>
      </c>
      <c r="AW520" s="13" t="s">
        <v>218</v>
      </c>
      <c r="AX520" s="13" t="s">
        <v>71</v>
      </c>
      <c r="AY520" s="244" t="s">
        <v>205</v>
      </c>
    </row>
    <row r="521" s="14" customFormat="1">
      <c r="A521" s="14"/>
      <c r="B521" s="245"/>
      <c r="C521" s="246"/>
      <c r="D521" s="236" t="s">
        <v>216</v>
      </c>
      <c r="E521" s="247" t="s">
        <v>19</v>
      </c>
      <c r="F521" s="248" t="s">
        <v>795</v>
      </c>
      <c r="G521" s="246"/>
      <c r="H521" s="249">
        <v>34.436790000000002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216</v>
      </c>
      <c r="AU521" s="255" t="s">
        <v>80</v>
      </c>
      <c r="AV521" s="14" t="s">
        <v>80</v>
      </c>
      <c r="AW521" s="14" t="s">
        <v>218</v>
      </c>
      <c r="AX521" s="14" t="s">
        <v>71</v>
      </c>
      <c r="AY521" s="255" t="s">
        <v>205</v>
      </c>
    </row>
    <row r="522" s="14" customFormat="1">
      <c r="A522" s="14"/>
      <c r="B522" s="245"/>
      <c r="C522" s="246"/>
      <c r="D522" s="236" t="s">
        <v>216</v>
      </c>
      <c r="E522" s="247" t="s">
        <v>19</v>
      </c>
      <c r="F522" s="248" t="s">
        <v>796</v>
      </c>
      <c r="G522" s="246"/>
      <c r="H522" s="249">
        <v>47.282729400000008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216</v>
      </c>
      <c r="AU522" s="255" t="s">
        <v>80</v>
      </c>
      <c r="AV522" s="14" t="s">
        <v>80</v>
      </c>
      <c r="AW522" s="14" t="s">
        <v>218</v>
      </c>
      <c r="AX522" s="14" t="s">
        <v>71</v>
      </c>
      <c r="AY522" s="255" t="s">
        <v>205</v>
      </c>
    </row>
    <row r="523" s="14" customFormat="1">
      <c r="A523" s="14"/>
      <c r="B523" s="245"/>
      <c r="C523" s="246"/>
      <c r="D523" s="236" t="s">
        <v>216</v>
      </c>
      <c r="E523" s="247" t="s">
        <v>19</v>
      </c>
      <c r="F523" s="248" t="s">
        <v>797</v>
      </c>
      <c r="G523" s="246"/>
      <c r="H523" s="249">
        <v>31.479999999999997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216</v>
      </c>
      <c r="AU523" s="255" t="s">
        <v>80</v>
      </c>
      <c r="AV523" s="14" t="s">
        <v>80</v>
      </c>
      <c r="AW523" s="14" t="s">
        <v>218</v>
      </c>
      <c r="AX523" s="14" t="s">
        <v>71</v>
      </c>
      <c r="AY523" s="255" t="s">
        <v>205</v>
      </c>
    </row>
    <row r="524" s="15" customFormat="1">
      <c r="A524" s="15"/>
      <c r="B524" s="256"/>
      <c r="C524" s="257"/>
      <c r="D524" s="236" t="s">
        <v>216</v>
      </c>
      <c r="E524" s="258" t="s">
        <v>19</v>
      </c>
      <c r="F524" s="259" t="s">
        <v>238</v>
      </c>
      <c r="G524" s="257"/>
      <c r="H524" s="260">
        <v>113.19951940000001</v>
      </c>
      <c r="I524" s="261"/>
      <c r="J524" s="257"/>
      <c r="K524" s="257"/>
      <c r="L524" s="262"/>
      <c r="M524" s="263"/>
      <c r="N524" s="264"/>
      <c r="O524" s="264"/>
      <c r="P524" s="264"/>
      <c r="Q524" s="264"/>
      <c r="R524" s="264"/>
      <c r="S524" s="264"/>
      <c r="T524" s="26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6" t="s">
        <v>216</v>
      </c>
      <c r="AU524" s="266" t="s">
        <v>80</v>
      </c>
      <c r="AV524" s="15" t="s">
        <v>97</v>
      </c>
      <c r="AW524" s="15" t="s">
        <v>218</v>
      </c>
      <c r="AX524" s="15" t="s">
        <v>71</v>
      </c>
      <c r="AY524" s="266" t="s">
        <v>205</v>
      </c>
    </row>
    <row r="525" s="13" customFormat="1">
      <c r="A525" s="13"/>
      <c r="B525" s="234"/>
      <c r="C525" s="235"/>
      <c r="D525" s="236" t="s">
        <v>216</v>
      </c>
      <c r="E525" s="237" t="s">
        <v>19</v>
      </c>
      <c r="F525" s="238" t="s">
        <v>483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216</v>
      </c>
      <c r="AU525" s="244" t="s">
        <v>80</v>
      </c>
      <c r="AV525" s="13" t="s">
        <v>78</v>
      </c>
      <c r="AW525" s="13" t="s">
        <v>218</v>
      </c>
      <c r="AX525" s="13" t="s">
        <v>71</v>
      </c>
      <c r="AY525" s="244" t="s">
        <v>205</v>
      </c>
    </row>
    <row r="526" s="14" customFormat="1">
      <c r="A526" s="14"/>
      <c r="B526" s="245"/>
      <c r="C526" s="246"/>
      <c r="D526" s="236" t="s">
        <v>216</v>
      </c>
      <c r="E526" s="247" t="s">
        <v>19</v>
      </c>
      <c r="F526" s="248" t="s">
        <v>798</v>
      </c>
      <c r="G526" s="246"/>
      <c r="H526" s="249">
        <v>51.244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216</v>
      </c>
      <c r="AU526" s="255" t="s">
        <v>80</v>
      </c>
      <c r="AV526" s="14" t="s">
        <v>80</v>
      </c>
      <c r="AW526" s="14" t="s">
        <v>218</v>
      </c>
      <c r="AX526" s="14" t="s">
        <v>71</v>
      </c>
      <c r="AY526" s="255" t="s">
        <v>205</v>
      </c>
    </row>
    <row r="527" s="14" customFormat="1">
      <c r="A527" s="14"/>
      <c r="B527" s="245"/>
      <c r="C527" s="246"/>
      <c r="D527" s="236" t="s">
        <v>216</v>
      </c>
      <c r="E527" s="247" t="s">
        <v>19</v>
      </c>
      <c r="F527" s="248" t="s">
        <v>799</v>
      </c>
      <c r="G527" s="246"/>
      <c r="H527" s="249">
        <v>14.464000000000004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216</v>
      </c>
      <c r="AU527" s="255" t="s">
        <v>80</v>
      </c>
      <c r="AV527" s="14" t="s">
        <v>80</v>
      </c>
      <c r="AW527" s="14" t="s">
        <v>218</v>
      </c>
      <c r="AX527" s="14" t="s">
        <v>71</v>
      </c>
      <c r="AY527" s="255" t="s">
        <v>205</v>
      </c>
    </row>
    <row r="528" s="14" customFormat="1">
      <c r="A528" s="14"/>
      <c r="B528" s="245"/>
      <c r="C528" s="246"/>
      <c r="D528" s="236" t="s">
        <v>216</v>
      </c>
      <c r="E528" s="247" t="s">
        <v>19</v>
      </c>
      <c r="F528" s="248" t="s">
        <v>800</v>
      </c>
      <c r="G528" s="246"/>
      <c r="H528" s="249">
        <v>12.990600000000002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216</v>
      </c>
      <c r="AU528" s="255" t="s">
        <v>80</v>
      </c>
      <c r="AV528" s="14" t="s">
        <v>80</v>
      </c>
      <c r="AW528" s="14" t="s">
        <v>218</v>
      </c>
      <c r="AX528" s="14" t="s">
        <v>71</v>
      </c>
      <c r="AY528" s="255" t="s">
        <v>205</v>
      </c>
    </row>
    <row r="529" s="15" customFormat="1">
      <c r="A529" s="15"/>
      <c r="B529" s="256"/>
      <c r="C529" s="257"/>
      <c r="D529" s="236" t="s">
        <v>216</v>
      </c>
      <c r="E529" s="258" t="s">
        <v>19</v>
      </c>
      <c r="F529" s="259" t="s">
        <v>238</v>
      </c>
      <c r="G529" s="257"/>
      <c r="H529" s="260">
        <v>78.698599999999999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6" t="s">
        <v>216</v>
      </c>
      <c r="AU529" s="266" t="s">
        <v>80</v>
      </c>
      <c r="AV529" s="15" t="s">
        <v>97</v>
      </c>
      <c r="AW529" s="15" t="s">
        <v>218</v>
      </c>
      <c r="AX529" s="15" t="s">
        <v>71</v>
      </c>
      <c r="AY529" s="266" t="s">
        <v>205</v>
      </c>
    </row>
    <row r="530" s="13" customFormat="1">
      <c r="A530" s="13"/>
      <c r="B530" s="234"/>
      <c r="C530" s="235"/>
      <c r="D530" s="236" t="s">
        <v>216</v>
      </c>
      <c r="E530" s="237" t="s">
        <v>19</v>
      </c>
      <c r="F530" s="238" t="s">
        <v>485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216</v>
      </c>
      <c r="AU530" s="244" t="s">
        <v>80</v>
      </c>
      <c r="AV530" s="13" t="s">
        <v>78</v>
      </c>
      <c r="AW530" s="13" t="s">
        <v>218</v>
      </c>
      <c r="AX530" s="13" t="s">
        <v>71</v>
      </c>
      <c r="AY530" s="244" t="s">
        <v>205</v>
      </c>
    </row>
    <row r="531" s="14" customFormat="1">
      <c r="A531" s="14"/>
      <c r="B531" s="245"/>
      <c r="C531" s="246"/>
      <c r="D531" s="236" t="s">
        <v>216</v>
      </c>
      <c r="E531" s="247" t="s">
        <v>19</v>
      </c>
      <c r="F531" s="248" t="s">
        <v>801</v>
      </c>
      <c r="G531" s="246"/>
      <c r="H531" s="249">
        <v>43.299999999999997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216</v>
      </c>
      <c r="AU531" s="255" t="s">
        <v>80</v>
      </c>
      <c r="AV531" s="14" t="s">
        <v>80</v>
      </c>
      <c r="AW531" s="14" t="s">
        <v>218</v>
      </c>
      <c r="AX531" s="14" t="s">
        <v>71</v>
      </c>
      <c r="AY531" s="255" t="s">
        <v>205</v>
      </c>
    </row>
    <row r="532" s="15" customFormat="1">
      <c r="A532" s="15"/>
      <c r="B532" s="256"/>
      <c r="C532" s="257"/>
      <c r="D532" s="236" t="s">
        <v>216</v>
      </c>
      <c r="E532" s="258" t="s">
        <v>19</v>
      </c>
      <c r="F532" s="259" t="s">
        <v>238</v>
      </c>
      <c r="G532" s="257"/>
      <c r="H532" s="260">
        <v>43.299999999999997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6" t="s">
        <v>216</v>
      </c>
      <c r="AU532" s="266" t="s">
        <v>80</v>
      </c>
      <c r="AV532" s="15" t="s">
        <v>97</v>
      </c>
      <c r="AW532" s="15" t="s">
        <v>218</v>
      </c>
      <c r="AX532" s="15" t="s">
        <v>71</v>
      </c>
      <c r="AY532" s="266" t="s">
        <v>205</v>
      </c>
    </row>
    <row r="533" s="13" customFormat="1">
      <c r="A533" s="13"/>
      <c r="B533" s="234"/>
      <c r="C533" s="235"/>
      <c r="D533" s="236" t="s">
        <v>216</v>
      </c>
      <c r="E533" s="237" t="s">
        <v>19</v>
      </c>
      <c r="F533" s="238" t="s">
        <v>239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216</v>
      </c>
      <c r="AU533" s="244" t="s">
        <v>80</v>
      </c>
      <c r="AV533" s="13" t="s">
        <v>78</v>
      </c>
      <c r="AW533" s="13" t="s">
        <v>218</v>
      </c>
      <c r="AX533" s="13" t="s">
        <v>71</v>
      </c>
      <c r="AY533" s="244" t="s">
        <v>205</v>
      </c>
    </row>
    <row r="534" s="14" customFormat="1">
      <c r="A534" s="14"/>
      <c r="B534" s="245"/>
      <c r="C534" s="246"/>
      <c r="D534" s="236" t="s">
        <v>216</v>
      </c>
      <c r="E534" s="247" t="s">
        <v>19</v>
      </c>
      <c r="F534" s="248" t="s">
        <v>802</v>
      </c>
      <c r="G534" s="246"/>
      <c r="H534" s="249">
        <v>15.714500000000001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216</v>
      </c>
      <c r="AU534" s="255" t="s">
        <v>80</v>
      </c>
      <c r="AV534" s="14" t="s">
        <v>80</v>
      </c>
      <c r="AW534" s="14" t="s">
        <v>218</v>
      </c>
      <c r="AX534" s="14" t="s">
        <v>71</v>
      </c>
      <c r="AY534" s="255" t="s">
        <v>205</v>
      </c>
    </row>
    <row r="535" s="14" customFormat="1">
      <c r="A535" s="14"/>
      <c r="B535" s="245"/>
      <c r="C535" s="246"/>
      <c r="D535" s="236" t="s">
        <v>216</v>
      </c>
      <c r="E535" s="247" t="s">
        <v>19</v>
      </c>
      <c r="F535" s="248" t="s">
        <v>803</v>
      </c>
      <c r="G535" s="246"/>
      <c r="H535" s="249">
        <v>21.372500000000002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216</v>
      </c>
      <c r="AU535" s="255" t="s">
        <v>80</v>
      </c>
      <c r="AV535" s="14" t="s">
        <v>80</v>
      </c>
      <c r="AW535" s="14" t="s">
        <v>218</v>
      </c>
      <c r="AX535" s="14" t="s">
        <v>71</v>
      </c>
      <c r="AY535" s="255" t="s">
        <v>205</v>
      </c>
    </row>
    <row r="536" s="15" customFormat="1">
      <c r="A536" s="15"/>
      <c r="B536" s="256"/>
      <c r="C536" s="257"/>
      <c r="D536" s="236" t="s">
        <v>216</v>
      </c>
      <c r="E536" s="258" t="s">
        <v>19</v>
      </c>
      <c r="F536" s="259" t="s">
        <v>238</v>
      </c>
      <c r="G536" s="257"/>
      <c r="H536" s="260">
        <v>37.087000000000003</v>
      </c>
      <c r="I536" s="261"/>
      <c r="J536" s="257"/>
      <c r="K536" s="257"/>
      <c r="L536" s="262"/>
      <c r="M536" s="263"/>
      <c r="N536" s="264"/>
      <c r="O536" s="264"/>
      <c r="P536" s="264"/>
      <c r="Q536" s="264"/>
      <c r="R536" s="264"/>
      <c r="S536" s="264"/>
      <c r="T536" s="26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6" t="s">
        <v>216</v>
      </c>
      <c r="AU536" s="266" t="s">
        <v>80</v>
      </c>
      <c r="AV536" s="15" t="s">
        <v>97</v>
      </c>
      <c r="AW536" s="15" t="s">
        <v>218</v>
      </c>
      <c r="AX536" s="15" t="s">
        <v>71</v>
      </c>
      <c r="AY536" s="266" t="s">
        <v>205</v>
      </c>
    </row>
    <row r="537" s="13" customFormat="1">
      <c r="A537" s="13"/>
      <c r="B537" s="234"/>
      <c r="C537" s="235"/>
      <c r="D537" s="236" t="s">
        <v>216</v>
      </c>
      <c r="E537" s="237" t="s">
        <v>19</v>
      </c>
      <c r="F537" s="238" t="s">
        <v>241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216</v>
      </c>
      <c r="AU537" s="244" t="s">
        <v>80</v>
      </c>
      <c r="AV537" s="13" t="s">
        <v>78</v>
      </c>
      <c r="AW537" s="13" t="s">
        <v>218</v>
      </c>
      <c r="AX537" s="13" t="s">
        <v>71</v>
      </c>
      <c r="AY537" s="244" t="s">
        <v>205</v>
      </c>
    </row>
    <row r="538" s="14" customFormat="1">
      <c r="A538" s="14"/>
      <c r="B538" s="245"/>
      <c r="C538" s="246"/>
      <c r="D538" s="236" t="s">
        <v>216</v>
      </c>
      <c r="E538" s="247" t="s">
        <v>19</v>
      </c>
      <c r="F538" s="248" t="s">
        <v>804</v>
      </c>
      <c r="G538" s="246"/>
      <c r="H538" s="249">
        <v>14.936000000000004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216</v>
      </c>
      <c r="AU538" s="255" t="s">
        <v>80</v>
      </c>
      <c r="AV538" s="14" t="s">
        <v>80</v>
      </c>
      <c r="AW538" s="14" t="s">
        <v>218</v>
      </c>
      <c r="AX538" s="14" t="s">
        <v>71</v>
      </c>
      <c r="AY538" s="255" t="s">
        <v>205</v>
      </c>
    </row>
    <row r="539" s="14" customFormat="1">
      <c r="A539" s="14"/>
      <c r="B539" s="245"/>
      <c r="C539" s="246"/>
      <c r="D539" s="236" t="s">
        <v>216</v>
      </c>
      <c r="E539" s="247" t="s">
        <v>19</v>
      </c>
      <c r="F539" s="248" t="s">
        <v>805</v>
      </c>
      <c r="G539" s="246"/>
      <c r="H539" s="249">
        <v>24.762999999999998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216</v>
      </c>
      <c r="AU539" s="255" t="s">
        <v>80</v>
      </c>
      <c r="AV539" s="14" t="s">
        <v>80</v>
      </c>
      <c r="AW539" s="14" t="s">
        <v>218</v>
      </c>
      <c r="AX539" s="14" t="s">
        <v>71</v>
      </c>
      <c r="AY539" s="255" t="s">
        <v>205</v>
      </c>
    </row>
    <row r="540" s="15" customFormat="1">
      <c r="A540" s="15"/>
      <c r="B540" s="256"/>
      <c r="C540" s="257"/>
      <c r="D540" s="236" t="s">
        <v>216</v>
      </c>
      <c r="E540" s="258" t="s">
        <v>19</v>
      </c>
      <c r="F540" s="259" t="s">
        <v>238</v>
      </c>
      <c r="G540" s="257"/>
      <c r="H540" s="260">
        <v>39.698999999999998</v>
      </c>
      <c r="I540" s="261"/>
      <c r="J540" s="257"/>
      <c r="K540" s="257"/>
      <c r="L540" s="262"/>
      <c r="M540" s="263"/>
      <c r="N540" s="264"/>
      <c r="O540" s="264"/>
      <c r="P540" s="264"/>
      <c r="Q540" s="264"/>
      <c r="R540" s="264"/>
      <c r="S540" s="264"/>
      <c r="T540" s="26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6" t="s">
        <v>216</v>
      </c>
      <c r="AU540" s="266" t="s">
        <v>80</v>
      </c>
      <c r="AV540" s="15" t="s">
        <v>97</v>
      </c>
      <c r="AW540" s="15" t="s">
        <v>218</v>
      </c>
      <c r="AX540" s="15" t="s">
        <v>71</v>
      </c>
      <c r="AY540" s="266" t="s">
        <v>205</v>
      </c>
    </row>
    <row r="541" s="16" customFormat="1">
      <c r="A541" s="16"/>
      <c r="B541" s="267"/>
      <c r="C541" s="268"/>
      <c r="D541" s="236" t="s">
        <v>216</v>
      </c>
      <c r="E541" s="269" t="s">
        <v>19</v>
      </c>
      <c r="F541" s="270" t="s">
        <v>243</v>
      </c>
      <c r="G541" s="268"/>
      <c r="H541" s="271">
        <v>311.98411939999994</v>
      </c>
      <c r="I541" s="272"/>
      <c r="J541" s="268"/>
      <c r="K541" s="268"/>
      <c r="L541" s="273"/>
      <c r="M541" s="274"/>
      <c r="N541" s="275"/>
      <c r="O541" s="275"/>
      <c r="P541" s="275"/>
      <c r="Q541" s="275"/>
      <c r="R541" s="275"/>
      <c r="S541" s="275"/>
      <c r="T541" s="27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T541" s="277" t="s">
        <v>216</v>
      </c>
      <c r="AU541" s="277" t="s">
        <v>80</v>
      </c>
      <c r="AV541" s="16" t="s">
        <v>212</v>
      </c>
      <c r="AW541" s="16" t="s">
        <v>218</v>
      </c>
      <c r="AX541" s="16" t="s">
        <v>78</v>
      </c>
      <c r="AY541" s="277" t="s">
        <v>205</v>
      </c>
    </row>
    <row r="542" s="2" customFormat="1" ht="37.8" customHeight="1">
      <c r="A542" s="41"/>
      <c r="B542" s="42"/>
      <c r="C542" s="216" t="s">
        <v>806</v>
      </c>
      <c r="D542" s="216" t="s">
        <v>207</v>
      </c>
      <c r="E542" s="217" t="s">
        <v>807</v>
      </c>
      <c r="F542" s="218" t="s">
        <v>808</v>
      </c>
      <c r="G542" s="219" t="s">
        <v>306</v>
      </c>
      <c r="H542" s="220">
        <v>120.572</v>
      </c>
      <c r="I542" s="221"/>
      <c r="J542" s="222">
        <f>ROUND(I542*H542,2)</f>
        <v>0</v>
      </c>
      <c r="K542" s="218" t="s">
        <v>211</v>
      </c>
      <c r="L542" s="47"/>
      <c r="M542" s="223" t="s">
        <v>19</v>
      </c>
      <c r="N542" s="224" t="s">
        <v>42</v>
      </c>
      <c r="O542" s="87"/>
      <c r="P542" s="225">
        <f>O542*H542</f>
        <v>0</v>
      </c>
      <c r="Q542" s="225">
        <v>0.11396000000000001</v>
      </c>
      <c r="R542" s="225">
        <f>Q542*H542</f>
        <v>13.740385120000001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212</v>
      </c>
      <c r="AT542" s="227" t="s">
        <v>207</v>
      </c>
      <c r="AU542" s="227" t="s">
        <v>80</v>
      </c>
      <c r="AY542" s="20" t="s">
        <v>205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212</v>
      </c>
      <c r="BM542" s="227" t="s">
        <v>809</v>
      </c>
    </row>
    <row r="543" s="2" customFormat="1">
      <c r="A543" s="41"/>
      <c r="B543" s="42"/>
      <c r="C543" s="43"/>
      <c r="D543" s="229" t="s">
        <v>214</v>
      </c>
      <c r="E543" s="43"/>
      <c r="F543" s="230" t="s">
        <v>810</v>
      </c>
      <c r="G543" s="43"/>
      <c r="H543" s="43"/>
      <c r="I543" s="231"/>
      <c r="J543" s="43"/>
      <c r="K543" s="43"/>
      <c r="L543" s="47"/>
      <c r="M543" s="232"/>
      <c r="N543" s="233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214</v>
      </c>
      <c r="AU543" s="20" t="s">
        <v>80</v>
      </c>
    </row>
    <row r="544" s="13" customFormat="1">
      <c r="A544" s="13"/>
      <c r="B544" s="234"/>
      <c r="C544" s="235"/>
      <c r="D544" s="236" t="s">
        <v>216</v>
      </c>
      <c r="E544" s="237" t="s">
        <v>19</v>
      </c>
      <c r="F544" s="238" t="s">
        <v>228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216</v>
      </c>
      <c r="AU544" s="244" t="s">
        <v>80</v>
      </c>
      <c r="AV544" s="13" t="s">
        <v>78</v>
      </c>
      <c r="AW544" s="13" t="s">
        <v>218</v>
      </c>
      <c r="AX544" s="13" t="s">
        <v>71</v>
      </c>
      <c r="AY544" s="244" t="s">
        <v>205</v>
      </c>
    </row>
    <row r="545" s="14" customFormat="1">
      <c r="A545" s="14"/>
      <c r="B545" s="245"/>
      <c r="C545" s="246"/>
      <c r="D545" s="236" t="s">
        <v>216</v>
      </c>
      <c r="E545" s="247" t="s">
        <v>19</v>
      </c>
      <c r="F545" s="248" t="s">
        <v>811</v>
      </c>
      <c r="G545" s="246"/>
      <c r="H545" s="249">
        <v>17.256799999999998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216</v>
      </c>
      <c r="AU545" s="255" t="s">
        <v>80</v>
      </c>
      <c r="AV545" s="14" t="s">
        <v>80</v>
      </c>
      <c r="AW545" s="14" t="s">
        <v>218</v>
      </c>
      <c r="AX545" s="14" t="s">
        <v>71</v>
      </c>
      <c r="AY545" s="255" t="s">
        <v>205</v>
      </c>
    </row>
    <row r="546" s="14" customFormat="1">
      <c r="A546" s="14"/>
      <c r="B546" s="245"/>
      <c r="C546" s="246"/>
      <c r="D546" s="236" t="s">
        <v>216</v>
      </c>
      <c r="E546" s="247" t="s">
        <v>19</v>
      </c>
      <c r="F546" s="248" t="s">
        <v>812</v>
      </c>
      <c r="G546" s="246"/>
      <c r="H546" s="249">
        <v>11.700299999999999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216</v>
      </c>
      <c r="AU546" s="255" t="s">
        <v>80</v>
      </c>
      <c r="AV546" s="14" t="s">
        <v>80</v>
      </c>
      <c r="AW546" s="14" t="s">
        <v>218</v>
      </c>
      <c r="AX546" s="14" t="s">
        <v>71</v>
      </c>
      <c r="AY546" s="255" t="s">
        <v>205</v>
      </c>
    </row>
    <row r="547" s="14" customFormat="1">
      <c r="A547" s="14"/>
      <c r="B547" s="245"/>
      <c r="C547" s="246"/>
      <c r="D547" s="236" t="s">
        <v>216</v>
      </c>
      <c r="E547" s="247" t="s">
        <v>19</v>
      </c>
      <c r="F547" s="248" t="s">
        <v>813</v>
      </c>
      <c r="G547" s="246"/>
      <c r="H547" s="249">
        <v>18.140999999999998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216</v>
      </c>
      <c r="AU547" s="255" t="s">
        <v>80</v>
      </c>
      <c r="AV547" s="14" t="s">
        <v>80</v>
      </c>
      <c r="AW547" s="14" t="s">
        <v>218</v>
      </c>
      <c r="AX547" s="14" t="s">
        <v>71</v>
      </c>
      <c r="AY547" s="255" t="s">
        <v>205</v>
      </c>
    </row>
    <row r="548" s="14" customFormat="1">
      <c r="A548" s="14"/>
      <c r="B548" s="245"/>
      <c r="C548" s="246"/>
      <c r="D548" s="236" t="s">
        <v>216</v>
      </c>
      <c r="E548" s="247" t="s">
        <v>19</v>
      </c>
      <c r="F548" s="248" t="s">
        <v>814</v>
      </c>
      <c r="G548" s="246"/>
      <c r="H548" s="249">
        <v>10.270899999999999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216</v>
      </c>
      <c r="AU548" s="255" t="s">
        <v>80</v>
      </c>
      <c r="AV548" s="14" t="s">
        <v>80</v>
      </c>
      <c r="AW548" s="14" t="s">
        <v>218</v>
      </c>
      <c r="AX548" s="14" t="s">
        <v>71</v>
      </c>
      <c r="AY548" s="255" t="s">
        <v>205</v>
      </c>
    </row>
    <row r="549" s="14" customFormat="1">
      <c r="A549" s="14"/>
      <c r="B549" s="245"/>
      <c r="C549" s="246"/>
      <c r="D549" s="236" t="s">
        <v>216</v>
      </c>
      <c r="E549" s="247" t="s">
        <v>19</v>
      </c>
      <c r="F549" s="248" t="s">
        <v>815</v>
      </c>
      <c r="G549" s="246"/>
      <c r="H549" s="249">
        <v>20.873999999999999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216</v>
      </c>
      <c r="AU549" s="255" t="s">
        <v>80</v>
      </c>
      <c r="AV549" s="14" t="s">
        <v>80</v>
      </c>
      <c r="AW549" s="14" t="s">
        <v>218</v>
      </c>
      <c r="AX549" s="14" t="s">
        <v>71</v>
      </c>
      <c r="AY549" s="255" t="s">
        <v>205</v>
      </c>
    </row>
    <row r="550" s="14" customFormat="1">
      <c r="A550" s="14"/>
      <c r="B550" s="245"/>
      <c r="C550" s="246"/>
      <c r="D550" s="236" t="s">
        <v>216</v>
      </c>
      <c r="E550" s="247" t="s">
        <v>19</v>
      </c>
      <c r="F550" s="248" t="s">
        <v>816</v>
      </c>
      <c r="G550" s="246"/>
      <c r="H550" s="249">
        <v>5.7645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216</v>
      </c>
      <c r="AU550" s="255" t="s">
        <v>80</v>
      </c>
      <c r="AV550" s="14" t="s">
        <v>80</v>
      </c>
      <c r="AW550" s="14" t="s">
        <v>218</v>
      </c>
      <c r="AX550" s="14" t="s">
        <v>71</v>
      </c>
      <c r="AY550" s="255" t="s">
        <v>205</v>
      </c>
    </row>
    <row r="551" s="15" customFormat="1">
      <c r="A551" s="15"/>
      <c r="B551" s="256"/>
      <c r="C551" s="257"/>
      <c r="D551" s="236" t="s">
        <v>216</v>
      </c>
      <c r="E551" s="258" t="s">
        <v>19</v>
      </c>
      <c r="F551" s="259" t="s">
        <v>238</v>
      </c>
      <c r="G551" s="257"/>
      <c r="H551" s="260">
        <v>84.007499999999993</v>
      </c>
      <c r="I551" s="261"/>
      <c r="J551" s="257"/>
      <c r="K551" s="257"/>
      <c r="L551" s="262"/>
      <c r="M551" s="263"/>
      <c r="N551" s="264"/>
      <c r="O551" s="264"/>
      <c r="P551" s="264"/>
      <c r="Q551" s="264"/>
      <c r="R551" s="264"/>
      <c r="S551" s="264"/>
      <c r="T551" s="26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6" t="s">
        <v>216</v>
      </c>
      <c r="AU551" s="266" t="s">
        <v>80</v>
      </c>
      <c r="AV551" s="15" t="s">
        <v>97</v>
      </c>
      <c r="AW551" s="15" t="s">
        <v>218</v>
      </c>
      <c r="AX551" s="15" t="s">
        <v>71</v>
      </c>
      <c r="AY551" s="266" t="s">
        <v>205</v>
      </c>
    </row>
    <row r="552" s="13" customFormat="1">
      <c r="A552" s="13"/>
      <c r="B552" s="234"/>
      <c r="C552" s="235"/>
      <c r="D552" s="236" t="s">
        <v>216</v>
      </c>
      <c r="E552" s="237" t="s">
        <v>19</v>
      </c>
      <c r="F552" s="238" t="s">
        <v>239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216</v>
      </c>
      <c r="AU552" s="244" t="s">
        <v>80</v>
      </c>
      <c r="AV552" s="13" t="s">
        <v>78</v>
      </c>
      <c r="AW552" s="13" t="s">
        <v>218</v>
      </c>
      <c r="AX552" s="13" t="s">
        <v>71</v>
      </c>
      <c r="AY552" s="244" t="s">
        <v>205</v>
      </c>
    </row>
    <row r="553" s="14" customFormat="1">
      <c r="A553" s="14"/>
      <c r="B553" s="245"/>
      <c r="C553" s="246"/>
      <c r="D553" s="236" t="s">
        <v>216</v>
      </c>
      <c r="E553" s="247" t="s">
        <v>19</v>
      </c>
      <c r="F553" s="248" t="s">
        <v>817</v>
      </c>
      <c r="G553" s="246"/>
      <c r="H553" s="249">
        <v>9.8499999999999979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216</v>
      </c>
      <c r="AU553" s="255" t="s">
        <v>80</v>
      </c>
      <c r="AV553" s="14" t="s">
        <v>80</v>
      </c>
      <c r="AW553" s="14" t="s">
        <v>218</v>
      </c>
      <c r="AX553" s="14" t="s">
        <v>71</v>
      </c>
      <c r="AY553" s="255" t="s">
        <v>205</v>
      </c>
    </row>
    <row r="554" s="15" customFormat="1">
      <c r="A554" s="15"/>
      <c r="B554" s="256"/>
      <c r="C554" s="257"/>
      <c r="D554" s="236" t="s">
        <v>216</v>
      </c>
      <c r="E554" s="258" t="s">
        <v>19</v>
      </c>
      <c r="F554" s="259" t="s">
        <v>238</v>
      </c>
      <c r="G554" s="257"/>
      <c r="H554" s="260">
        <v>9.8499999999999979</v>
      </c>
      <c r="I554" s="261"/>
      <c r="J554" s="257"/>
      <c r="K554" s="257"/>
      <c r="L554" s="262"/>
      <c r="M554" s="263"/>
      <c r="N554" s="264"/>
      <c r="O554" s="264"/>
      <c r="P554" s="264"/>
      <c r="Q554" s="264"/>
      <c r="R554" s="264"/>
      <c r="S554" s="264"/>
      <c r="T554" s="26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66" t="s">
        <v>216</v>
      </c>
      <c r="AU554" s="266" t="s">
        <v>80</v>
      </c>
      <c r="AV554" s="15" t="s">
        <v>97</v>
      </c>
      <c r="AW554" s="15" t="s">
        <v>218</v>
      </c>
      <c r="AX554" s="15" t="s">
        <v>71</v>
      </c>
      <c r="AY554" s="266" t="s">
        <v>205</v>
      </c>
    </row>
    <row r="555" s="13" customFormat="1">
      <c r="A555" s="13"/>
      <c r="B555" s="234"/>
      <c r="C555" s="235"/>
      <c r="D555" s="236" t="s">
        <v>216</v>
      </c>
      <c r="E555" s="237" t="s">
        <v>19</v>
      </c>
      <c r="F555" s="238" t="s">
        <v>241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216</v>
      </c>
      <c r="AU555" s="244" t="s">
        <v>80</v>
      </c>
      <c r="AV555" s="13" t="s">
        <v>78</v>
      </c>
      <c r="AW555" s="13" t="s">
        <v>218</v>
      </c>
      <c r="AX555" s="13" t="s">
        <v>71</v>
      </c>
      <c r="AY555" s="244" t="s">
        <v>205</v>
      </c>
    </row>
    <row r="556" s="14" customFormat="1">
      <c r="A556" s="14"/>
      <c r="B556" s="245"/>
      <c r="C556" s="246"/>
      <c r="D556" s="236" t="s">
        <v>216</v>
      </c>
      <c r="E556" s="247" t="s">
        <v>19</v>
      </c>
      <c r="F556" s="248" t="s">
        <v>818</v>
      </c>
      <c r="G556" s="246"/>
      <c r="H556" s="249">
        <v>9.5845000000000002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216</v>
      </c>
      <c r="AU556" s="255" t="s">
        <v>80</v>
      </c>
      <c r="AV556" s="14" t="s">
        <v>80</v>
      </c>
      <c r="AW556" s="14" t="s">
        <v>218</v>
      </c>
      <c r="AX556" s="14" t="s">
        <v>71</v>
      </c>
      <c r="AY556" s="255" t="s">
        <v>205</v>
      </c>
    </row>
    <row r="557" s="14" customFormat="1">
      <c r="A557" s="14"/>
      <c r="B557" s="245"/>
      <c r="C557" s="246"/>
      <c r="D557" s="236" t="s">
        <v>216</v>
      </c>
      <c r="E557" s="247" t="s">
        <v>19</v>
      </c>
      <c r="F557" s="248" t="s">
        <v>819</v>
      </c>
      <c r="G557" s="246"/>
      <c r="H557" s="249">
        <v>17.129999999999999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216</v>
      </c>
      <c r="AU557" s="255" t="s">
        <v>80</v>
      </c>
      <c r="AV557" s="14" t="s">
        <v>80</v>
      </c>
      <c r="AW557" s="14" t="s">
        <v>218</v>
      </c>
      <c r="AX557" s="14" t="s">
        <v>71</v>
      </c>
      <c r="AY557" s="255" t="s">
        <v>205</v>
      </c>
    </row>
    <row r="558" s="15" customFormat="1">
      <c r="A558" s="15"/>
      <c r="B558" s="256"/>
      <c r="C558" s="257"/>
      <c r="D558" s="236" t="s">
        <v>216</v>
      </c>
      <c r="E558" s="258" t="s">
        <v>19</v>
      </c>
      <c r="F558" s="259" t="s">
        <v>238</v>
      </c>
      <c r="G558" s="257"/>
      <c r="H558" s="260">
        <v>26.714500000000001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6" t="s">
        <v>216</v>
      </c>
      <c r="AU558" s="266" t="s">
        <v>80</v>
      </c>
      <c r="AV558" s="15" t="s">
        <v>97</v>
      </c>
      <c r="AW558" s="15" t="s">
        <v>218</v>
      </c>
      <c r="AX558" s="15" t="s">
        <v>71</v>
      </c>
      <c r="AY558" s="266" t="s">
        <v>205</v>
      </c>
    </row>
    <row r="559" s="16" customFormat="1">
      <c r="A559" s="16"/>
      <c r="B559" s="267"/>
      <c r="C559" s="268"/>
      <c r="D559" s="236" t="s">
        <v>216</v>
      </c>
      <c r="E559" s="269" t="s">
        <v>19</v>
      </c>
      <c r="F559" s="270" t="s">
        <v>243</v>
      </c>
      <c r="G559" s="268"/>
      <c r="H559" s="271">
        <v>120.57199999999999</v>
      </c>
      <c r="I559" s="272"/>
      <c r="J559" s="268"/>
      <c r="K559" s="268"/>
      <c r="L559" s="273"/>
      <c r="M559" s="274"/>
      <c r="N559" s="275"/>
      <c r="O559" s="275"/>
      <c r="P559" s="275"/>
      <c r="Q559" s="275"/>
      <c r="R559" s="275"/>
      <c r="S559" s="275"/>
      <c r="T559" s="27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77" t="s">
        <v>216</v>
      </c>
      <c r="AU559" s="277" t="s">
        <v>80</v>
      </c>
      <c r="AV559" s="16" t="s">
        <v>212</v>
      </c>
      <c r="AW559" s="16" t="s">
        <v>218</v>
      </c>
      <c r="AX559" s="16" t="s">
        <v>78</v>
      </c>
      <c r="AY559" s="277" t="s">
        <v>205</v>
      </c>
    </row>
    <row r="560" s="2" customFormat="1" ht="24.15" customHeight="1">
      <c r="A560" s="41"/>
      <c r="B560" s="42"/>
      <c r="C560" s="216" t="s">
        <v>820</v>
      </c>
      <c r="D560" s="216" t="s">
        <v>207</v>
      </c>
      <c r="E560" s="217" t="s">
        <v>821</v>
      </c>
      <c r="F560" s="218" t="s">
        <v>822</v>
      </c>
      <c r="G560" s="219" t="s">
        <v>327</v>
      </c>
      <c r="H560" s="220">
        <v>310.07999999999998</v>
      </c>
      <c r="I560" s="221"/>
      <c r="J560" s="222">
        <f>ROUND(I560*H560,2)</f>
        <v>0</v>
      </c>
      <c r="K560" s="218" t="s">
        <v>211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0.00013999999999999999</v>
      </c>
      <c r="R560" s="225">
        <f>Q560*H560</f>
        <v>0.043411199999999997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212</v>
      </c>
      <c r="AT560" s="227" t="s">
        <v>207</v>
      </c>
      <c r="AU560" s="227" t="s">
        <v>80</v>
      </c>
      <c r="AY560" s="20" t="s">
        <v>205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212</v>
      </c>
      <c r="BM560" s="227" t="s">
        <v>823</v>
      </c>
    </row>
    <row r="561" s="2" customFormat="1">
      <c r="A561" s="41"/>
      <c r="B561" s="42"/>
      <c r="C561" s="43"/>
      <c r="D561" s="229" t="s">
        <v>214</v>
      </c>
      <c r="E561" s="43"/>
      <c r="F561" s="230" t="s">
        <v>824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214</v>
      </c>
      <c r="AU561" s="20" t="s">
        <v>80</v>
      </c>
    </row>
    <row r="562" s="13" customFormat="1">
      <c r="A562" s="13"/>
      <c r="B562" s="234"/>
      <c r="C562" s="235"/>
      <c r="D562" s="236" t="s">
        <v>216</v>
      </c>
      <c r="E562" s="237" t="s">
        <v>19</v>
      </c>
      <c r="F562" s="238" t="s">
        <v>228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216</v>
      </c>
      <c r="AU562" s="244" t="s">
        <v>80</v>
      </c>
      <c r="AV562" s="13" t="s">
        <v>78</v>
      </c>
      <c r="AW562" s="13" t="s">
        <v>218</v>
      </c>
      <c r="AX562" s="13" t="s">
        <v>71</v>
      </c>
      <c r="AY562" s="244" t="s">
        <v>205</v>
      </c>
    </row>
    <row r="563" s="13" customFormat="1">
      <c r="A563" s="13"/>
      <c r="B563" s="234"/>
      <c r="C563" s="235"/>
      <c r="D563" s="236" t="s">
        <v>216</v>
      </c>
      <c r="E563" s="237" t="s">
        <v>19</v>
      </c>
      <c r="F563" s="238" t="s">
        <v>478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216</v>
      </c>
      <c r="AU563" s="244" t="s">
        <v>80</v>
      </c>
      <c r="AV563" s="13" t="s">
        <v>78</v>
      </c>
      <c r="AW563" s="13" t="s">
        <v>218</v>
      </c>
      <c r="AX563" s="13" t="s">
        <v>71</v>
      </c>
      <c r="AY563" s="244" t="s">
        <v>205</v>
      </c>
    </row>
    <row r="564" s="14" customFormat="1">
      <c r="A564" s="14"/>
      <c r="B564" s="245"/>
      <c r="C564" s="246"/>
      <c r="D564" s="236" t="s">
        <v>216</v>
      </c>
      <c r="E564" s="247" t="s">
        <v>19</v>
      </c>
      <c r="F564" s="248" t="s">
        <v>825</v>
      </c>
      <c r="G564" s="246"/>
      <c r="H564" s="249">
        <v>99.219999999999985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216</v>
      </c>
      <c r="AU564" s="255" t="s">
        <v>80</v>
      </c>
      <c r="AV564" s="14" t="s">
        <v>80</v>
      </c>
      <c r="AW564" s="14" t="s">
        <v>218</v>
      </c>
      <c r="AX564" s="14" t="s">
        <v>71</v>
      </c>
      <c r="AY564" s="255" t="s">
        <v>205</v>
      </c>
    </row>
    <row r="565" s="15" customFormat="1">
      <c r="A565" s="15"/>
      <c r="B565" s="256"/>
      <c r="C565" s="257"/>
      <c r="D565" s="236" t="s">
        <v>216</v>
      </c>
      <c r="E565" s="258" t="s">
        <v>19</v>
      </c>
      <c r="F565" s="259" t="s">
        <v>238</v>
      </c>
      <c r="G565" s="257"/>
      <c r="H565" s="260">
        <v>99.219999999999985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216</v>
      </c>
      <c r="AU565" s="266" t="s">
        <v>80</v>
      </c>
      <c r="AV565" s="15" t="s">
        <v>97</v>
      </c>
      <c r="AW565" s="15" t="s">
        <v>218</v>
      </c>
      <c r="AX565" s="15" t="s">
        <v>71</v>
      </c>
      <c r="AY565" s="266" t="s">
        <v>205</v>
      </c>
    </row>
    <row r="566" s="13" customFormat="1">
      <c r="A566" s="13"/>
      <c r="B566" s="234"/>
      <c r="C566" s="235"/>
      <c r="D566" s="236" t="s">
        <v>216</v>
      </c>
      <c r="E566" s="237" t="s">
        <v>19</v>
      </c>
      <c r="F566" s="238" t="s">
        <v>483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216</v>
      </c>
      <c r="AU566" s="244" t="s">
        <v>80</v>
      </c>
      <c r="AV566" s="13" t="s">
        <v>78</v>
      </c>
      <c r="AW566" s="13" t="s">
        <v>218</v>
      </c>
      <c r="AX566" s="13" t="s">
        <v>71</v>
      </c>
      <c r="AY566" s="244" t="s">
        <v>205</v>
      </c>
    </row>
    <row r="567" s="14" customFormat="1">
      <c r="A567" s="14"/>
      <c r="B567" s="245"/>
      <c r="C567" s="246"/>
      <c r="D567" s="236" t="s">
        <v>216</v>
      </c>
      <c r="E567" s="247" t="s">
        <v>19</v>
      </c>
      <c r="F567" s="248" t="s">
        <v>826</v>
      </c>
      <c r="G567" s="246"/>
      <c r="H567" s="249">
        <v>28.760000000000002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216</v>
      </c>
      <c r="AU567" s="255" t="s">
        <v>80</v>
      </c>
      <c r="AV567" s="14" t="s">
        <v>80</v>
      </c>
      <c r="AW567" s="14" t="s">
        <v>218</v>
      </c>
      <c r="AX567" s="14" t="s">
        <v>71</v>
      </c>
      <c r="AY567" s="255" t="s">
        <v>205</v>
      </c>
    </row>
    <row r="568" s="14" customFormat="1">
      <c r="A568" s="14"/>
      <c r="B568" s="245"/>
      <c r="C568" s="246"/>
      <c r="D568" s="236" t="s">
        <v>216</v>
      </c>
      <c r="E568" s="247" t="s">
        <v>19</v>
      </c>
      <c r="F568" s="248" t="s">
        <v>827</v>
      </c>
      <c r="G568" s="246"/>
      <c r="H568" s="249">
        <v>66.320000000000007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216</v>
      </c>
      <c r="AU568" s="255" t="s">
        <v>80</v>
      </c>
      <c r="AV568" s="14" t="s">
        <v>80</v>
      </c>
      <c r="AW568" s="14" t="s">
        <v>218</v>
      </c>
      <c r="AX568" s="14" t="s">
        <v>71</v>
      </c>
      <c r="AY568" s="255" t="s">
        <v>205</v>
      </c>
    </row>
    <row r="569" s="15" customFormat="1">
      <c r="A569" s="15"/>
      <c r="B569" s="256"/>
      <c r="C569" s="257"/>
      <c r="D569" s="236" t="s">
        <v>216</v>
      </c>
      <c r="E569" s="258" t="s">
        <v>19</v>
      </c>
      <c r="F569" s="259" t="s">
        <v>238</v>
      </c>
      <c r="G569" s="257"/>
      <c r="H569" s="260">
        <v>95.080000000000013</v>
      </c>
      <c r="I569" s="261"/>
      <c r="J569" s="257"/>
      <c r="K569" s="257"/>
      <c r="L569" s="262"/>
      <c r="M569" s="263"/>
      <c r="N569" s="264"/>
      <c r="O569" s="264"/>
      <c r="P569" s="264"/>
      <c r="Q569" s="264"/>
      <c r="R569" s="264"/>
      <c r="S569" s="264"/>
      <c r="T569" s="26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6" t="s">
        <v>216</v>
      </c>
      <c r="AU569" s="266" t="s">
        <v>80</v>
      </c>
      <c r="AV569" s="15" t="s">
        <v>97</v>
      </c>
      <c r="AW569" s="15" t="s">
        <v>218</v>
      </c>
      <c r="AX569" s="15" t="s">
        <v>71</v>
      </c>
      <c r="AY569" s="266" t="s">
        <v>205</v>
      </c>
    </row>
    <row r="570" s="13" customFormat="1">
      <c r="A570" s="13"/>
      <c r="B570" s="234"/>
      <c r="C570" s="235"/>
      <c r="D570" s="236" t="s">
        <v>216</v>
      </c>
      <c r="E570" s="237" t="s">
        <v>19</v>
      </c>
      <c r="F570" s="238" t="s">
        <v>485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216</v>
      </c>
      <c r="AU570" s="244" t="s">
        <v>80</v>
      </c>
      <c r="AV570" s="13" t="s">
        <v>78</v>
      </c>
      <c r="AW570" s="13" t="s">
        <v>218</v>
      </c>
      <c r="AX570" s="13" t="s">
        <v>71</v>
      </c>
      <c r="AY570" s="244" t="s">
        <v>205</v>
      </c>
    </row>
    <row r="571" s="14" customFormat="1">
      <c r="A571" s="14"/>
      <c r="B571" s="245"/>
      <c r="C571" s="246"/>
      <c r="D571" s="236" t="s">
        <v>216</v>
      </c>
      <c r="E571" s="247" t="s">
        <v>19</v>
      </c>
      <c r="F571" s="248" t="s">
        <v>828</v>
      </c>
      <c r="G571" s="246"/>
      <c r="H571" s="249">
        <v>9.8599999999999994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216</v>
      </c>
      <c r="AU571" s="255" t="s">
        <v>80</v>
      </c>
      <c r="AV571" s="14" t="s">
        <v>80</v>
      </c>
      <c r="AW571" s="14" t="s">
        <v>218</v>
      </c>
      <c r="AX571" s="14" t="s">
        <v>71</v>
      </c>
      <c r="AY571" s="255" t="s">
        <v>205</v>
      </c>
    </row>
    <row r="572" s="14" customFormat="1">
      <c r="A572" s="14"/>
      <c r="B572" s="245"/>
      <c r="C572" s="246"/>
      <c r="D572" s="236" t="s">
        <v>216</v>
      </c>
      <c r="E572" s="247" t="s">
        <v>19</v>
      </c>
      <c r="F572" s="248" t="s">
        <v>829</v>
      </c>
      <c r="G572" s="246"/>
      <c r="H572" s="249">
        <v>31.199999999999999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216</v>
      </c>
      <c r="AU572" s="255" t="s">
        <v>80</v>
      </c>
      <c r="AV572" s="14" t="s">
        <v>80</v>
      </c>
      <c r="AW572" s="14" t="s">
        <v>218</v>
      </c>
      <c r="AX572" s="14" t="s">
        <v>71</v>
      </c>
      <c r="AY572" s="255" t="s">
        <v>205</v>
      </c>
    </row>
    <row r="573" s="15" customFormat="1">
      <c r="A573" s="15"/>
      <c r="B573" s="256"/>
      <c r="C573" s="257"/>
      <c r="D573" s="236" t="s">
        <v>216</v>
      </c>
      <c r="E573" s="258" t="s">
        <v>19</v>
      </c>
      <c r="F573" s="259" t="s">
        <v>238</v>
      </c>
      <c r="G573" s="257"/>
      <c r="H573" s="260">
        <v>41.060000000000002</v>
      </c>
      <c r="I573" s="261"/>
      <c r="J573" s="257"/>
      <c r="K573" s="257"/>
      <c r="L573" s="262"/>
      <c r="M573" s="263"/>
      <c r="N573" s="264"/>
      <c r="O573" s="264"/>
      <c r="P573" s="264"/>
      <c r="Q573" s="264"/>
      <c r="R573" s="264"/>
      <c r="S573" s="264"/>
      <c r="T573" s="26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6" t="s">
        <v>216</v>
      </c>
      <c r="AU573" s="266" t="s">
        <v>80</v>
      </c>
      <c r="AV573" s="15" t="s">
        <v>97</v>
      </c>
      <c r="AW573" s="15" t="s">
        <v>218</v>
      </c>
      <c r="AX573" s="15" t="s">
        <v>71</v>
      </c>
      <c r="AY573" s="266" t="s">
        <v>205</v>
      </c>
    </row>
    <row r="574" s="13" customFormat="1">
      <c r="A574" s="13"/>
      <c r="B574" s="234"/>
      <c r="C574" s="235"/>
      <c r="D574" s="236" t="s">
        <v>216</v>
      </c>
      <c r="E574" s="237" t="s">
        <v>19</v>
      </c>
      <c r="F574" s="238" t="s">
        <v>239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216</v>
      </c>
      <c r="AU574" s="244" t="s">
        <v>80</v>
      </c>
      <c r="AV574" s="13" t="s">
        <v>78</v>
      </c>
      <c r="AW574" s="13" t="s">
        <v>218</v>
      </c>
      <c r="AX574" s="13" t="s">
        <v>71</v>
      </c>
      <c r="AY574" s="244" t="s">
        <v>205</v>
      </c>
    </row>
    <row r="575" s="14" customFormat="1">
      <c r="A575" s="14"/>
      <c r="B575" s="245"/>
      <c r="C575" s="246"/>
      <c r="D575" s="236" t="s">
        <v>216</v>
      </c>
      <c r="E575" s="247" t="s">
        <v>19</v>
      </c>
      <c r="F575" s="248" t="s">
        <v>830</v>
      </c>
      <c r="G575" s="246"/>
      <c r="H575" s="249">
        <v>17.120000000000001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216</v>
      </c>
      <c r="AU575" s="255" t="s">
        <v>80</v>
      </c>
      <c r="AV575" s="14" t="s">
        <v>80</v>
      </c>
      <c r="AW575" s="14" t="s">
        <v>218</v>
      </c>
      <c r="AX575" s="14" t="s">
        <v>71</v>
      </c>
      <c r="AY575" s="255" t="s">
        <v>205</v>
      </c>
    </row>
    <row r="576" s="14" customFormat="1">
      <c r="A576" s="14"/>
      <c r="B576" s="245"/>
      <c r="C576" s="246"/>
      <c r="D576" s="236" t="s">
        <v>216</v>
      </c>
      <c r="E576" s="247" t="s">
        <v>19</v>
      </c>
      <c r="F576" s="248" t="s">
        <v>831</v>
      </c>
      <c r="G576" s="246"/>
      <c r="H576" s="249">
        <v>12.4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216</v>
      </c>
      <c r="AU576" s="255" t="s">
        <v>80</v>
      </c>
      <c r="AV576" s="14" t="s">
        <v>80</v>
      </c>
      <c r="AW576" s="14" t="s">
        <v>218</v>
      </c>
      <c r="AX576" s="14" t="s">
        <v>71</v>
      </c>
      <c r="AY576" s="255" t="s">
        <v>205</v>
      </c>
    </row>
    <row r="577" s="15" customFormat="1">
      <c r="A577" s="15"/>
      <c r="B577" s="256"/>
      <c r="C577" s="257"/>
      <c r="D577" s="236" t="s">
        <v>216</v>
      </c>
      <c r="E577" s="258" t="s">
        <v>19</v>
      </c>
      <c r="F577" s="259" t="s">
        <v>238</v>
      </c>
      <c r="G577" s="257"/>
      <c r="H577" s="260">
        <v>29.520000000000003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6" t="s">
        <v>216</v>
      </c>
      <c r="AU577" s="266" t="s">
        <v>80</v>
      </c>
      <c r="AV577" s="15" t="s">
        <v>97</v>
      </c>
      <c r="AW577" s="15" t="s">
        <v>218</v>
      </c>
      <c r="AX577" s="15" t="s">
        <v>71</v>
      </c>
      <c r="AY577" s="266" t="s">
        <v>205</v>
      </c>
    </row>
    <row r="578" s="13" customFormat="1">
      <c r="A578" s="13"/>
      <c r="B578" s="234"/>
      <c r="C578" s="235"/>
      <c r="D578" s="236" t="s">
        <v>216</v>
      </c>
      <c r="E578" s="237" t="s">
        <v>19</v>
      </c>
      <c r="F578" s="238" t="s">
        <v>241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216</v>
      </c>
      <c r="AU578" s="244" t="s">
        <v>80</v>
      </c>
      <c r="AV578" s="13" t="s">
        <v>78</v>
      </c>
      <c r="AW578" s="13" t="s">
        <v>218</v>
      </c>
      <c r="AX578" s="13" t="s">
        <v>71</v>
      </c>
      <c r="AY578" s="244" t="s">
        <v>205</v>
      </c>
    </row>
    <row r="579" s="14" customFormat="1">
      <c r="A579" s="14"/>
      <c r="B579" s="245"/>
      <c r="C579" s="246"/>
      <c r="D579" s="236" t="s">
        <v>216</v>
      </c>
      <c r="E579" s="247" t="s">
        <v>19</v>
      </c>
      <c r="F579" s="248" t="s">
        <v>832</v>
      </c>
      <c r="G579" s="246"/>
      <c r="H579" s="249">
        <v>45.200000000000003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216</v>
      </c>
      <c r="AU579" s="255" t="s">
        <v>80</v>
      </c>
      <c r="AV579" s="14" t="s">
        <v>80</v>
      </c>
      <c r="AW579" s="14" t="s">
        <v>218</v>
      </c>
      <c r="AX579" s="14" t="s">
        <v>71</v>
      </c>
      <c r="AY579" s="255" t="s">
        <v>205</v>
      </c>
    </row>
    <row r="580" s="15" customFormat="1">
      <c r="A580" s="15"/>
      <c r="B580" s="256"/>
      <c r="C580" s="257"/>
      <c r="D580" s="236" t="s">
        <v>216</v>
      </c>
      <c r="E580" s="258" t="s">
        <v>19</v>
      </c>
      <c r="F580" s="259" t="s">
        <v>238</v>
      </c>
      <c r="G580" s="257"/>
      <c r="H580" s="260">
        <v>45.200000000000003</v>
      </c>
      <c r="I580" s="261"/>
      <c r="J580" s="257"/>
      <c r="K580" s="257"/>
      <c r="L580" s="262"/>
      <c r="M580" s="263"/>
      <c r="N580" s="264"/>
      <c r="O580" s="264"/>
      <c r="P580" s="264"/>
      <c r="Q580" s="264"/>
      <c r="R580" s="264"/>
      <c r="S580" s="264"/>
      <c r="T580" s="26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6" t="s">
        <v>216</v>
      </c>
      <c r="AU580" s="266" t="s">
        <v>80</v>
      </c>
      <c r="AV580" s="15" t="s">
        <v>97</v>
      </c>
      <c r="AW580" s="15" t="s">
        <v>218</v>
      </c>
      <c r="AX580" s="15" t="s">
        <v>71</v>
      </c>
      <c r="AY580" s="266" t="s">
        <v>205</v>
      </c>
    </row>
    <row r="581" s="16" customFormat="1">
      <c r="A581" s="16"/>
      <c r="B581" s="267"/>
      <c r="C581" s="268"/>
      <c r="D581" s="236" t="s">
        <v>216</v>
      </c>
      <c r="E581" s="269" t="s">
        <v>19</v>
      </c>
      <c r="F581" s="270" t="s">
        <v>243</v>
      </c>
      <c r="G581" s="268"/>
      <c r="H581" s="271">
        <v>310.07999999999998</v>
      </c>
      <c r="I581" s="272"/>
      <c r="J581" s="268"/>
      <c r="K581" s="268"/>
      <c r="L581" s="273"/>
      <c r="M581" s="274"/>
      <c r="N581" s="275"/>
      <c r="O581" s="275"/>
      <c r="P581" s="275"/>
      <c r="Q581" s="275"/>
      <c r="R581" s="275"/>
      <c r="S581" s="275"/>
      <c r="T581" s="27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277" t="s">
        <v>216</v>
      </c>
      <c r="AU581" s="277" t="s">
        <v>80</v>
      </c>
      <c r="AV581" s="16" t="s">
        <v>212</v>
      </c>
      <c r="AW581" s="16" t="s">
        <v>218</v>
      </c>
      <c r="AX581" s="16" t="s">
        <v>78</v>
      </c>
      <c r="AY581" s="277" t="s">
        <v>205</v>
      </c>
    </row>
    <row r="582" s="2" customFormat="1" ht="44.25" customHeight="1">
      <c r="A582" s="41"/>
      <c r="B582" s="42"/>
      <c r="C582" s="216" t="s">
        <v>833</v>
      </c>
      <c r="D582" s="216" t="s">
        <v>207</v>
      </c>
      <c r="E582" s="217" t="s">
        <v>834</v>
      </c>
      <c r="F582" s="218" t="s">
        <v>835</v>
      </c>
      <c r="G582" s="219" t="s">
        <v>306</v>
      </c>
      <c r="H582" s="220">
        <v>4.5899999999999999</v>
      </c>
      <c r="I582" s="221"/>
      <c r="J582" s="222">
        <f>ROUND(I582*H582,2)</f>
        <v>0</v>
      </c>
      <c r="K582" s="218" t="s">
        <v>211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0.24124000000000001</v>
      </c>
      <c r="R582" s="225">
        <f>Q582*H582</f>
        <v>1.1072915999999999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212</v>
      </c>
      <c r="AT582" s="227" t="s">
        <v>207</v>
      </c>
      <c r="AU582" s="227" t="s">
        <v>80</v>
      </c>
      <c r="AY582" s="20" t="s">
        <v>205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212</v>
      </c>
      <c r="BM582" s="227" t="s">
        <v>836</v>
      </c>
    </row>
    <row r="583" s="2" customFormat="1">
      <c r="A583" s="41"/>
      <c r="B583" s="42"/>
      <c r="C583" s="43"/>
      <c r="D583" s="229" t="s">
        <v>214</v>
      </c>
      <c r="E583" s="43"/>
      <c r="F583" s="230" t="s">
        <v>837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214</v>
      </c>
      <c r="AU583" s="20" t="s">
        <v>80</v>
      </c>
    </row>
    <row r="584" s="14" customFormat="1">
      <c r="A584" s="14"/>
      <c r="B584" s="245"/>
      <c r="C584" s="246"/>
      <c r="D584" s="236" t="s">
        <v>216</v>
      </c>
      <c r="E584" s="247" t="s">
        <v>19</v>
      </c>
      <c r="F584" s="248" t="s">
        <v>838</v>
      </c>
      <c r="G584" s="246"/>
      <c r="H584" s="249">
        <v>4.5899999999999999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5" t="s">
        <v>216</v>
      </c>
      <c r="AU584" s="255" t="s">
        <v>80</v>
      </c>
      <c r="AV584" s="14" t="s">
        <v>80</v>
      </c>
      <c r="AW584" s="14" t="s">
        <v>218</v>
      </c>
      <c r="AX584" s="14" t="s">
        <v>71</v>
      </c>
      <c r="AY584" s="255" t="s">
        <v>205</v>
      </c>
    </row>
    <row r="585" s="2" customFormat="1" ht="44.25" customHeight="1">
      <c r="A585" s="41"/>
      <c r="B585" s="42"/>
      <c r="C585" s="216" t="s">
        <v>839</v>
      </c>
      <c r="D585" s="216" t="s">
        <v>207</v>
      </c>
      <c r="E585" s="217" t="s">
        <v>840</v>
      </c>
      <c r="F585" s="218" t="s">
        <v>841</v>
      </c>
      <c r="G585" s="219" t="s">
        <v>306</v>
      </c>
      <c r="H585" s="220">
        <v>1.1479999999999999</v>
      </c>
      <c r="I585" s="221"/>
      <c r="J585" s="222">
        <f>ROUND(I585*H585,2)</f>
        <v>0</v>
      </c>
      <c r="K585" s="218" t="s">
        <v>211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0.48402000000000001</v>
      </c>
      <c r="R585" s="225">
        <f>Q585*H585</f>
        <v>0.55565495999999992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212</v>
      </c>
      <c r="AT585" s="227" t="s">
        <v>207</v>
      </c>
      <c r="AU585" s="227" t="s">
        <v>80</v>
      </c>
      <c r="AY585" s="20" t="s">
        <v>205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212</v>
      </c>
      <c r="BM585" s="227" t="s">
        <v>842</v>
      </c>
    </row>
    <row r="586" s="2" customFormat="1">
      <c r="A586" s="41"/>
      <c r="B586" s="42"/>
      <c r="C586" s="43"/>
      <c r="D586" s="229" t="s">
        <v>214</v>
      </c>
      <c r="E586" s="43"/>
      <c r="F586" s="230" t="s">
        <v>843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214</v>
      </c>
      <c r="AU586" s="20" t="s">
        <v>80</v>
      </c>
    </row>
    <row r="587" s="14" customFormat="1">
      <c r="A587" s="14"/>
      <c r="B587" s="245"/>
      <c r="C587" s="246"/>
      <c r="D587" s="236" t="s">
        <v>216</v>
      </c>
      <c r="E587" s="247" t="s">
        <v>19</v>
      </c>
      <c r="F587" s="248" t="s">
        <v>844</v>
      </c>
      <c r="G587" s="246"/>
      <c r="H587" s="249">
        <v>1.1475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216</v>
      </c>
      <c r="AU587" s="255" t="s">
        <v>80</v>
      </c>
      <c r="AV587" s="14" t="s">
        <v>80</v>
      </c>
      <c r="AW587" s="14" t="s">
        <v>218</v>
      </c>
      <c r="AX587" s="14" t="s">
        <v>71</v>
      </c>
      <c r="AY587" s="255" t="s">
        <v>205</v>
      </c>
    </row>
    <row r="588" s="2" customFormat="1" ht="37.8" customHeight="1">
      <c r="A588" s="41"/>
      <c r="B588" s="42"/>
      <c r="C588" s="216" t="s">
        <v>845</v>
      </c>
      <c r="D588" s="216" t="s">
        <v>207</v>
      </c>
      <c r="E588" s="217" t="s">
        <v>846</v>
      </c>
      <c r="F588" s="218" t="s">
        <v>847</v>
      </c>
      <c r="G588" s="219" t="s">
        <v>306</v>
      </c>
      <c r="H588" s="220">
        <v>12.965999999999999</v>
      </c>
      <c r="I588" s="221"/>
      <c r="J588" s="222">
        <f>ROUND(I588*H588,2)</f>
        <v>0</v>
      </c>
      <c r="K588" s="218" t="s">
        <v>211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0.17818000000000001</v>
      </c>
      <c r="R588" s="225">
        <f>Q588*H588</f>
        <v>2.3102818799999998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212</v>
      </c>
      <c r="AT588" s="227" t="s">
        <v>207</v>
      </c>
      <c r="AU588" s="227" t="s">
        <v>80</v>
      </c>
      <c r="AY588" s="20" t="s">
        <v>205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212</v>
      </c>
      <c r="BM588" s="227" t="s">
        <v>848</v>
      </c>
    </row>
    <row r="589" s="2" customFormat="1">
      <c r="A589" s="41"/>
      <c r="B589" s="42"/>
      <c r="C589" s="43"/>
      <c r="D589" s="229" t="s">
        <v>214</v>
      </c>
      <c r="E589" s="43"/>
      <c r="F589" s="230" t="s">
        <v>849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214</v>
      </c>
      <c r="AU589" s="20" t="s">
        <v>80</v>
      </c>
    </row>
    <row r="590" s="14" customFormat="1">
      <c r="A590" s="14"/>
      <c r="B590" s="245"/>
      <c r="C590" s="246"/>
      <c r="D590" s="236" t="s">
        <v>216</v>
      </c>
      <c r="E590" s="247" t="s">
        <v>19</v>
      </c>
      <c r="F590" s="248" t="s">
        <v>850</v>
      </c>
      <c r="G590" s="246"/>
      <c r="H590" s="249">
        <v>8.7840000000000007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216</v>
      </c>
      <c r="AU590" s="255" t="s">
        <v>80</v>
      </c>
      <c r="AV590" s="14" t="s">
        <v>80</v>
      </c>
      <c r="AW590" s="14" t="s">
        <v>218</v>
      </c>
      <c r="AX590" s="14" t="s">
        <v>71</v>
      </c>
      <c r="AY590" s="255" t="s">
        <v>205</v>
      </c>
    </row>
    <row r="591" s="14" customFormat="1">
      <c r="A591" s="14"/>
      <c r="B591" s="245"/>
      <c r="C591" s="246"/>
      <c r="D591" s="236" t="s">
        <v>216</v>
      </c>
      <c r="E591" s="247" t="s">
        <v>19</v>
      </c>
      <c r="F591" s="248" t="s">
        <v>851</v>
      </c>
      <c r="G591" s="246"/>
      <c r="H591" s="249">
        <v>0.35999999999999999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216</v>
      </c>
      <c r="AU591" s="255" t="s">
        <v>80</v>
      </c>
      <c r="AV591" s="14" t="s">
        <v>80</v>
      </c>
      <c r="AW591" s="14" t="s">
        <v>218</v>
      </c>
      <c r="AX591" s="14" t="s">
        <v>71</v>
      </c>
      <c r="AY591" s="255" t="s">
        <v>205</v>
      </c>
    </row>
    <row r="592" s="14" customFormat="1">
      <c r="A592" s="14"/>
      <c r="B592" s="245"/>
      <c r="C592" s="246"/>
      <c r="D592" s="236" t="s">
        <v>216</v>
      </c>
      <c r="E592" s="247" t="s">
        <v>19</v>
      </c>
      <c r="F592" s="248" t="s">
        <v>852</v>
      </c>
      <c r="G592" s="246"/>
      <c r="H592" s="249">
        <v>1.7100000000000002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5" t="s">
        <v>216</v>
      </c>
      <c r="AU592" s="255" t="s">
        <v>80</v>
      </c>
      <c r="AV592" s="14" t="s">
        <v>80</v>
      </c>
      <c r="AW592" s="14" t="s">
        <v>218</v>
      </c>
      <c r="AX592" s="14" t="s">
        <v>71</v>
      </c>
      <c r="AY592" s="255" t="s">
        <v>205</v>
      </c>
    </row>
    <row r="593" s="14" customFormat="1">
      <c r="A593" s="14"/>
      <c r="B593" s="245"/>
      <c r="C593" s="246"/>
      <c r="D593" s="236" t="s">
        <v>216</v>
      </c>
      <c r="E593" s="247" t="s">
        <v>19</v>
      </c>
      <c r="F593" s="248" t="s">
        <v>853</v>
      </c>
      <c r="G593" s="246"/>
      <c r="H593" s="249">
        <v>2.1120000000000001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216</v>
      </c>
      <c r="AU593" s="255" t="s">
        <v>80</v>
      </c>
      <c r="AV593" s="14" t="s">
        <v>80</v>
      </c>
      <c r="AW593" s="14" t="s">
        <v>218</v>
      </c>
      <c r="AX593" s="14" t="s">
        <v>71</v>
      </c>
      <c r="AY593" s="255" t="s">
        <v>205</v>
      </c>
    </row>
    <row r="594" s="2" customFormat="1" ht="66.75" customHeight="1">
      <c r="A594" s="41"/>
      <c r="B594" s="42"/>
      <c r="C594" s="216" t="s">
        <v>854</v>
      </c>
      <c r="D594" s="216" t="s">
        <v>207</v>
      </c>
      <c r="E594" s="217" t="s">
        <v>855</v>
      </c>
      <c r="F594" s="218" t="s">
        <v>856</v>
      </c>
      <c r="G594" s="219" t="s">
        <v>306</v>
      </c>
      <c r="H594" s="220">
        <v>57.292999999999999</v>
      </c>
      <c r="I594" s="221"/>
      <c r="J594" s="222">
        <f>ROUND(I594*H594,2)</f>
        <v>0</v>
      </c>
      <c r="K594" s="218" t="s">
        <v>211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0.16039999999999999</v>
      </c>
      <c r="R594" s="225">
        <f>Q594*H594</f>
        <v>9.1897971999999992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212</v>
      </c>
      <c r="AT594" s="227" t="s">
        <v>207</v>
      </c>
      <c r="AU594" s="227" t="s">
        <v>80</v>
      </c>
      <c r="AY594" s="20" t="s">
        <v>205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212</v>
      </c>
      <c r="BM594" s="227" t="s">
        <v>857</v>
      </c>
    </row>
    <row r="595" s="2" customFormat="1">
      <c r="A595" s="41"/>
      <c r="B595" s="42"/>
      <c r="C595" s="43"/>
      <c r="D595" s="229" t="s">
        <v>214</v>
      </c>
      <c r="E595" s="43"/>
      <c r="F595" s="230" t="s">
        <v>858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214</v>
      </c>
      <c r="AU595" s="20" t="s">
        <v>80</v>
      </c>
    </row>
    <row r="596" s="14" customFormat="1">
      <c r="A596" s="14"/>
      <c r="B596" s="245"/>
      <c r="C596" s="246"/>
      <c r="D596" s="236" t="s">
        <v>216</v>
      </c>
      <c r="E596" s="247" t="s">
        <v>19</v>
      </c>
      <c r="F596" s="248" t="s">
        <v>859</v>
      </c>
      <c r="G596" s="246"/>
      <c r="H596" s="249">
        <v>57.293125000000003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216</v>
      </c>
      <c r="AU596" s="255" t="s">
        <v>80</v>
      </c>
      <c r="AV596" s="14" t="s">
        <v>80</v>
      </c>
      <c r="AW596" s="14" t="s">
        <v>218</v>
      </c>
      <c r="AX596" s="14" t="s">
        <v>71</v>
      </c>
      <c r="AY596" s="255" t="s">
        <v>205</v>
      </c>
    </row>
    <row r="597" s="2" customFormat="1" ht="37.8" customHeight="1">
      <c r="A597" s="41"/>
      <c r="B597" s="42"/>
      <c r="C597" s="216" t="s">
        <v>860</v>
      </c>
      <c r="D597" s="216" t="s">
        <v>207</v>
      </c>
      <c r="E597" s="217" t="s">
        <v>861</v>
      </c>
      <c r="F597" s="218" t="s">
        <v>862</v>
      </c>
      <c r="G597" s="219" t="s">
        <v>306</v>
      </c>
      <c r="H597" s="220">
        <v>5.702</v>
      </c>
      <c r="I597" s="221"/>
      <c r="J597" s="222">
        <f>ROUND(I597*H597,2)</f>
        <v>0</v>
      </c>
      <c r="K597" s="218" t="s">
        <v>211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0.26723000000000002</v>
      </c>
      <c r="R597" s="225">
        <f>Q597*H597</f>
        <v>1.5237454600000002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212</v>
      </c>
      <c r="AT597" s="227" t="s">
        <v>207</v>
      </c>
      <c r="AU597" s="227" t="s">
        <v>80</v>
      </c>
      <c r="AY597" s="20" t="s">
        <v>205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212</v>
      </c>
      <c r="BM597" s="227" t="s">
        <v>863</v>
      </c>
    </row>
    <row r="598" s="2" customFormat="1">
      <c r="A598" s="41"/>
      <c r="B598" s="42"/>
      <c r="C598" s="43"/>
      <c r="D598" s="229" t="s">
        <v>214</v>
      </c>
      <c r="E598" s="43"/>
      <c r="F598" s="230" t="s">
        <v>864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214</v>
      </c>
      <c r="AU598" s="20" t="s">
        <v>80</v>
      </c>
    </row>
    <row r="599" s="13" customFormat="1">
      <c r="A599" s="13"/>
      <c r="B599" s="234"/>
      <c r="C599" s="235"/>
      <c r="D599" s="236" t="s">
        <v>216</v>
      </c>
      <c r="E599" s="237" t="s">
        <v>19</v>
      </c>
      <c r="F599" s="238" t="s">
        <v>228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216</v>
      </c>
      <c r="AU599" s="244" t="s">
        <v>80</v>
      </c>
      <c r="AV599" s="13" t="s">
        <v>78</v>
      </c>
      <c r="AW599" s="13" t="s">
        <v>218</v>
      </c>
      <c r="AX599" s="13" t="s">
        <v>71</v>
      </c>
      <c r="AY599" s="244" t="s">
        <v>205</v>
      </c>
    </row>
    <row r="600" s="14" customFormat="1">
      <c r="A600" s="14"/>
      <c r="B600" s="245"/>
      <c r="C600" s="246"/>
      <c r="D600" s="236" t="s">
        <v>216</v>
      </c>
      <c r="E600" s="247" t="s">
        <v>19</v>
      </c>
      <c r="F600" s="248" t="s">
        <v>865</v>
      </c>
      <c r="G600" s="246"/>
      <c r="H600" s="249">
        <v>0.85999999999999999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216</v>
      </c>
      <c r="AU600" s="255" t="s">
        <v>80</v>
      </c>
      <c r="AV600" s="14" t="s">
        <v>80</v>
      </c>
      <c r="AW600" s="14" t="s">
        <v>218</v>
      </c>
      <c r="AX600" s="14" t="s">
        <v>71</v>
      </c>
      <c r="AY600" s="255" t="s">
        <v>205</v>
      </c>
    </row>
    <row r="601" s="14" customFormat="1">
      <c r="A601" s="14"/>
      <c r="B601" s="245"/>
      <c r="C601" s="246"/>
      <c r="D601" s="236" t="s">
        <v>216</v>
      </c>
      <c r="E601" s="247" t="s">
        <v>19</v>
      </c>
      <c r="F601" s="248" t="s">
        <v>866</v>
      </c>
      <c r="G601" s="246"/>
      <c r="H601" s="249">
        <v>1.3200000000000001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216</v>
      </c>
      <c r="AU601" s="255" t="s">
        <v>80</v>
      </c>
      <c r="AV601" s="14" t="s">
        <v>80</v>
      </c>
      <c r="AW601" s="14" t="s">
        <v>218</v>
      </c>
      <c r="AX601" s="14" t="s">
        <v>71</v>
      </c>
      <c r="AY601" s="255" t="s">
        <v>205</v>
      </c>
    </row>
    <row r="602" s="14" customFormat="1">
      <c r="A602" s="14"/>
      <c r="B602" s="245"/>
      <c r="C602" s="246"/>
      <c r="D602" s="236" t="s">
        <v>216</v>
      </c>
      <c r="E602" s="247" t="s">
        <v>19</v>
      </c>
      <c r="F602" s="248" t="s">
        <v>867</v>
      </c>
      <c r="G602" s="246"/>
      <c r="H602" s="249">
        <v>2.907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216</v>
      </c>
      <c r="AU602" s="255" t="s">
        <v>80</v>
      </c>
      <c r="AV602" s="14" t="s">
        <v>80</v>
      </c>
      <c r="AW602" s="14" t="s">
        <v>218</v>
      </c>
      <c r="AX602" s="14" t="s">
        <v>71</v>
      </c>
      <c r="AY602" s="255" t="s">
        <v>205</v>
      </c>
    </row>
    <row r="603" s="15" customFormat="1">
      <c r="A603" s="15"/>
      <c r="B603" s="256"/>
      <c r="C603" s="257"/>
      <c r="D603" s="236" t="s">
        <v>216</v>
      </c>
      <c r="E603" s="258" t="s">
        <v>19</v>
      </c>
      <c r="F603" s="259" t="s">
        <v>238</v>
      </c>
      <c r="G603" s="257"/>
      <c r="H603" s="260">
        <v>5.0869999999999997</v>
      </c>
      <c r="I603" s="261"/>
      <c r="J603" s="257"/>
      <c r="K603" s="257"/>
      <c r="L603" s="262"/>
      <c r="M603" s="263"/>
      <c r="N603" s="264"/>
      <c r="O603" s="264"/>
      <c r="P603" s="264"/>
      <c r="Q603" s="264"/>
      <c r="R603" s="264"/>
      <c r="S603" s="264"/>
      <c r="T603" s="26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66" t="s">
        <v>216</v>
      </c>
      <c r="AU603" s="266" t="s">
        <v>80</v>
      </c>
      <c r="AV603" s="15" t="s">
        <v>97</v>
      </c>
      <c r="AW603" s="15" t="s">
        <v>218</v>
      </c>
      <c r="AX603" s="15" t="s">
        <v>71</v>
      </c>
      <c r="AY603" s="266" t="s">
        <v>205</v>
      </c>
    </row>
    <row r="604" s="13" customFormat="1">
      <c r="A604" s="13"/>
      <c r="B604" s="234"/>
      <c r="C604" s="235"/>
      <c r="D604" s="236" t="s">
        <v>216</v>
      </c>
      <c r="E604" s="237" t="s">
        <v>19</v>
      </c>
      <c r="F604" s="238" t="s">
        <v>239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216</v>
      </c>
      <c r="AU604" s="244" t="s">
        <v>80</v>
      </c>
      <c r="AV604" s="13" t="s">
        <v>78</v>
      </c>
      <c r="AW604" s="13" t="s">
        <v>218</v>
      </c>
      <c r="AX604" s="13" t="s">
        <v>71</v>
      </c>
      <c r="AY604" s="244" t="s">
        <v>205</v>
      </c>
    </row>
    <row r="605" s="14" customFormat="1">
      <c r="A605" s="14"/>
      <c r="B605" s="245"/>
      <c r="C605" s="246"/>
      <c r="D605" s="236" t="s">
        <v>216</v>
      </c>
      <c r="E605" s="247" t="s">
        <v>19</v>
      </c>
      <c r="F605" s="248" t="s">
        <v>868</v>
      </c>
      <c r="G605" s="246"/>
      <c r="H605" s="249">
        <v>0.61499999999999988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216</v>
      </c>
      <c r="AU605" s="255" t="s">
        <v>80</v>
      </c>
      <c r="AV605" s="14" t="s">
        <v>80</v>
      </c>
      <c r="AW605" s="14" t="s">
        <v>218</v>
      </c>
      <c r="AX605" s="14" t="s">
        <v>71</v>
      </c>
      <c r="AY605" s="255" t="s">
        <v>205</v>
      </c>
    </row>
    <row r="606" s="15" customFormat="1">
      <c r="A606" s="15"/>
      <c r="B606" s="256"/>
      <c r="C606" s="257"/>
      <c r="D606" s="236" t="s">
        <v>216</v>
      </c>
      <c r="E606" s="258" t="s">
        <v>19</v>
      </c>
      <c r="F606" s="259" t="s">
        <v>238</v>
      </c>
      <c r="G606" s="257"/>
      <c r="H606" s="260">
        <v>0.61499999999999988</v>
      </c>
      <c r="I606" s="261"/>
      <c r="J606" s="257"/>
      <c r="K606" s="257"/>
      <c r="L606" s="262"/>
      <c r="M606" s="263"/>
      <c r="N606" s="264"/>
      <c r="O606" s="264"/>
      <c r="P606" s="264"/>
      <c r="Q606" s="264"/>
      <c r="R606" s="264"/>
      <c r="S606" s="264"/>
      <c r="T606" s="26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66" t="s">
        <v>216</v>
      </c>
      <c r="AU606" s="266" t="s">
        <v>80</v>
      </c>
      <c r="AV606" s="15" t="s">
        <v>97</v>
      </c>
      <c r="AW606" s="15" t="s">
        <v>218</v>
      </c>
      <c r="AX606" s="15" t="s">
        <v>71</v>
      </c>
      <c r="AY606" s="266" t="s">
        <v>205</v>
      </c>
    </row>
    <row r="607" s="16" customFormat="1">
      <c r="A607" s="16"/>
      <c r="B607" s="267"/>
      <c r="C607" s="268"/>
      <c r="D607" s="236" t="s">
        <v>216</v>
      </c>
      <c r="E607" s="269" t="s">
        <v>19</v>
      </c>
      <c r="F607" s="270" t="s">
        <v>243</v>
      </c>
      <c r="G607" s="268"/>
      <c r="H607" s="271">
        <v>5.702</v>
      </c>
      <c r="I607" s="272"/>
      <c r="J607" s="268"/>
      <c r="K607" s="268"/>
      <c r="L607" s="273"/>
      <c r="M607" s="274"/>
      <c r="N607" s="275"/>
      <c r="O607" s="275"/>
      <c r="P607" s="275"/>
      <c r="Q607" s="275"/>
      <c r="R607" s="275"/>
      <c r="S607" s="275"/>
      <c r="T607" s="27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T607" s="277" t="s">
        <v>216</v>
      </c>
      <c r="AU607" s="277" t="s">
        <v>80</v>
      </c>
      <c r="AV607" s="16" t="s">
        <v>212</v>
      </c>
      <c r="AW607" s="16" t="s">
        <v>218</v>
      </c>
      <c r="AX607" s="16" t="s">
        <v>78</v>
      </c>
      <c r="AY607" s="277" t="s">
        <v>205</v>
      </c>
    </row>
    <row r="608" s="2" customFormat="1" ht="37.8" customHeight="1">
      <c r="A608" s="41"/>
      <c r="B608" s="42"/>
      <c r="C608" s="216" t="s">
        <v>869</v>
      </c>
      <c r="D608" s="216" t="s">
        <v>207</v>
      </c>
      <c r="E608" s="217" t="s">
        <v>870</v>
      </c>
      <c r="F608" s="218" t="s">
        <v>871</v>
      </c>
      <c r="G608" s="219" t="s">
        <v>306</v>
      </c>
      <c r="H608" s="220">
        <v>1.49</v>
      </c>
      <c r="I608" s="221"/>
      <c r="J608" s="222">
        <f>ROUND(I608*H608,2)</f>
        <v>0</v>
      </c>
      <c r="K608" s="218" t="s">
        <v>211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0.45432</v>
      </c>
      <c r="R608" s="225">
        <f>Q608*H608</f>
        <v>0.67693680000000001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212</v>
      </c>
      <c r="AT608" s="227" t="s">
        <v>207</v>
      </c>
      <c r="AU608" s="227" t="s">
        <v>80</v>
      </c>
      <c r="AY608" s="20" t="s">
        <v>205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212</v>
      </c>
      <c r="BM608" s="227" t="s">
        <v>872</v>
      </c>
    </row>
    <row r="609" s="2" customFormat="1">
      <c r="A609" s="41"/>
      <c r="B609" s="42"/>
      <c r="C609" s="43"/>
      <c r="D609" s="229" t="s">
        <v>214</v>
      </c>
      <c r="E609" s="43"/>
      <c r="F609" s="230" t="s">
        <v>873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214</v>
      </c>
      <c r="AU609" s="20" t="s">
        <v>80</v>
      </c>
    </row>
    <row r="610" s="14" customFormat="1">
      <c r="A610" s="14"/>
      <c r="B610" s="245"/>
      <c r="C610" s="246"/>
      <c r="D610" s="236" t="s">
        <v>216</v>
      </c>
      <c r="E610" s="247" t="s">
        <v>19</v>
      </c>
      <c r="F610" s="248" t="s">
        <v>874</v>
      </c>
      <c r="G610" s="246"/>
      <c r="H610" s="249">
        <v>0.89000000000000001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216</v>
      </c>
      <c r="AU610" s="255" t="s">
        <v>80</v>
      </c>
      <c r="AV610" s="14" t="s">
        <v>80</v>
      </c>
      <c r="AW610" s="14" t="s">
        <v>218</v>
      </c>
      <c r="AX610" s="14" t="s">
        <v>71</v>
      </c>
      <c r="AY610" s="255" t="s">
        <v>205</v>
      </c>
    </row>
    <row r="611" s="14" customFormat="1">
      <c r="A611" s="14"/>
      <c r="B611" s="245"/>
      <c r="C611" s="246"/>
      <c r="D611" s="236" t="s">
        <v>216</v>
      </c>
      <c r="E611" s="247" t="s">
        <v>19</v>
      </c>
      <c r="F611" s="248" t="s">
        <v>875</v>
      </c>
      <c r="G611" s="246"/>
      <c r="H611" s="249">
        <v>0.59999999999999998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216</v>
      </c>
      <c r="AU611" s="255" t="s">
        <v>80</v>
      </c>
      <c r="AV611" s="14" t="s">
        <v>80</v>
      </c>
      <c r="AW611" s="14" t="s">
        <v>218</v>
      </c>
      <c r="AX611" s="14" t="s">
        <v>71</v>
      </c>
      <c r="AY611" s="255" t="s">
        <v>205</v>
      </c>
    </row>
    <row r="612" s="12" customFormat="1" ht="22.8" customHeight="1">
      <c r="A612" s="12"/>
      <c r="B612" s="200"/>
      <c r="C612" s="201"/>
      <c r="D612" s="202" t="s">
        <v>70</v>
      </c>
      <c r="E612" s="214" t="s">
        <v>212</v>
      </c>
      <c r="F612" s="214" t="s">
        <v>876</v>
      </c>
      <c r="G612" s="201"/>
      <c r="H612" s="201"/>
      <c r="I612" s="204"/>
      <c r="J612" s="215">
        <f>BK612</f>
        <v>0</v>
      </c>
      <c r="K612" s="201"/>
      <c r="L612" s="206"/>
      <c r="M612" s="207"/>
      <c r="N612" s="208"/>
      <c r="O612" s="208"/>
      <c r="P612" s="209">
        <f>SUM(P613:P745)</f>
        <v>0</v>
      </c>
      <c r="Q612" s="208"/>
      <c r="R612" s="209">
        <f>SUM(R613:R745)</f>
        <v>46.136632576901995</v>
      </c>
      <c r="S612" s="208"/>
      <c r="T612" s="210">
        <f>SUM(T613:T745)</f>
        <v>0</v>
      </c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R612" s="211" t="s">
        <v>78</v>
      </c>
      <c r="AT612" s="212" t="s">
        <v>70</v>
      </c>
      <c r="AU612" s="212" t="s">
        <v>78</v>
      </c>
      <c r="AY612" s="211" t="s">
        <v>205</v>
      </c>
      <c r="BK612" s="213">
        <f>SUM(BK613:BK745)</f>
        <v>0</v>
      </c>
    </row>
    <row r="613" s="2" customFormat="1" ht="49.05" customHeight="1">
      <c r="A613" s="41"/>
      <c r="B613" s="42"/>
      <c r="C613" s="216" t="s">
        <v>877</v>
      </c>
      <c r="D613" s="216" t="s">
        <v>207</v>
      </c>
      <c r="E613" s="217" t="s">
        <v>878</v>
      </c>
      <c r="F613" s="218" t="s">
        <v>879</v>
      </c>
      <c r="G613" s="219" t="s">
        <v>448</v>
      </c>
      <c r="H613" s="220">
        <v>45</v>
      </c>
      <c r="I613" s="221"/>
      <c r="J613" s="222">
        <f>ROUND(I613*H613,2)</f>
        <v>0</v>
      </c>
      <c r="K613" s="218" t="s">
        <v>211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0.0045900000000000003</v>
      </c>
      <c r="R613" s="225">
        <f>Q613*H613</f>
        <v>0.20655000000000001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212</v>
      </c>
      <c r="AT613" s="227" t="s">
        <v>207</v>
      </c>
      <c r="AU613" s="227" t="s">
        <v>80</v>
      </c>
      <c r="AY613" s="20" t="s">
        <v>205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212</v>
      </c>
      <c r="BM613" s="227" t="s">
        <v>880</v>
      </c>
    </row>
    <row r="614" s="2" customFormat="1">
      <c r="A614" s="41"/>
      <c r="B614" s="42"/>
      <c r="C614" s="43"/>
      <c r="D614" s="229" t="s">
        <v>214</v>
      </c>
      <c r="E614" s="43"/>
      <c r="F614" s="230" t="s">
        <v>881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214</v>
      </c>
      <c r="AU614" s="20" t="s">
        <v>80</v>
      </c>
    </row>
    <row r="615" s="14" customFormat="1">
      <c r="A615" s="14"/>
      <c r="B615" s="245"/>
      <c r="C615" s="246"/>
      <c r="D615" s="236" t="s">
        <v>216</v>
      </c>
      <c r="E615" s="247" t="s">
        <v>19</v>
      </c>
      <c r="F615" s="248" t="s">
        <v>882</v>
      </c>
      <c r="G615" s="246"/>
      <c r="H615" s="249">
        <v>45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216</v>
      </c>
      <c r="AU615" s="255" t="s">
        <v>80</v>
      </c>
      <c r="AV615" s="14" t="s">
        <v>80</v>
      </c>
      <c r="AW615" s="14" t="s">
        <v>218</v>
      </c>
      <c r="AX615" s="14" t="s">
        <v>71</v>
      </c>
      <c r="AY615" s="255" t="s">
        <v>205</v>
      </c>
    </row>
    <row r="616" s="2" customFormat="1" ht="16.5" customHeight="1">
      <c r="A616" s="41"/>
      <c r="B616" s="42"/>
      <c r="C616" s="278" t="s">
        <v>883</v>
      </c>
      <c r="D616" s="278" t="s">
        <v>319</v>
      </c>
      <c r="E616" s="279" t="s">
        <v>884</v>
      </c>
      <c r="F616" s="280" t="s">
        <v>885</v>
      </c>
      <c r="G616" s="281" t="s">
        <v>448</v>
      </c>
      <c r="H616" s="282">
        <v>45</v>
      </c>
      <c r="I616" s="283"/>
      <c r="J616" s="284">
        <f>ROUND(I616*H616,2)</f>
        <v>0</v>
      </c>
      <c r="K616" s="280" t="s">
        <v>211</v>
      </c>
      <c r="L616" s="285"/>
      <c r="M616" s="286" t="s">
        <v>19</v>
      </c>
      <c r="N616" s="287" t="s">
        <v>42</v>
      </c>
      <c r="O616" s="87"/>
      <c r="P616" s="225">
        <f>O616*H616</f>
        <v>0</v>
      </c>
      <c r="Q616" s="225">
        <v>0.053999999999999999</v>
      </c>
      <c r="R616" s="225">
        <f>Q616*H616</f>
        <v>2.4300000000000002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276</v>
      </c>
      <c r="AT616" s="227" t="s">
        <v>319</v>
      </c>
      <c r="AU616" s="227" t="s">
        <v>80</v>
      </c>
      <c r="AY616" s="20" t="s">
        <v>205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212</v>
      </c>
      <c r="BM616" s="227" t="s">
        <v>886</v>
      </c>
    </row>
    <row r="617" s="2" customFormat="1" ht="37.8" customHeight="1">
      <c r="A617" s="41"/>
      <c r="B617" s="42"/>
      <c r="C617" s="216" t="s">
        <v>887</v>
      </c>
      <c r="D617" s="216" t="s">
        <v>207</v>
      </c>
      <c r="E617" s="217" t="s">
        <v>888</v>
      </c>
      <c r="F617" s="218" t="s">
        <v>889</v>
      </c>
      <c r="G617" s="219" t="s">
        <v>306</v>
      </c>
      <c r="H617" s="220">
        <v>22.050000000000001</v>
      </c>
      <c r="I617" s="221"/>
      <c r="J617" s="222">
        <f>ROUND(I617*H617,2)</f>
        <v>0</v>
      </c>
      <c r="K617" s="218" t="s">
        <v>211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0.26978000000000002</v>
      </c>
      <c r="R617" s="225">
        <f>Q617*H617</f>
        <v>5.9486490000000005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212</v>
      </c>
      <c r="AT617" s="227" t="s">
        <v>207</v>
      </c>
      <c r="AU617" s="227" t="s">
        <v>80</v>
      </c>
      <c r="AY617" s="20" t="s">
        <v>205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212</v>
      </c>
      <c r="BM617" s="227" t="s">
        <v>890</v>
      </c>
    </row>
    <row r="618" s="2" customFormat="1">
      <c r="A618" s="41"/>
      <c r="B618" s="42"/>
      <c r="C618" s="43"/>
      <c r="D618" s="229" t="s">
        <v>214</v>
      </c>
      <c r="E618" s="43"/>
      <c r="F618" s="230" t="s">
        <v>891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214</v>
      </c>
      <c r="AU618" s="20" t="s">
        <v>80</v>
      </c>
    </row>
    <row r="619" s="14" customFormat="1">
      <c r="A619" s="14"/>
      <c r="B619" s="245"/>
      <c r="C619" s="246"/>
      <c r="D619" s="236" t="s">
        <v>216</v>
      </c>
      <c r="E619" s="247" t="s">
        <v>19</v>
      </c>
      <c r="F619" s="248" t="s">
        <v>892</v>
      </c>
      <c r="G619" s="246"/>
      <c r="H619" s="249">
        <v>22.050000000000001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216</v>
      </c>
      <c r="AU619" s="255" t="s">
        <v>80</v>
      </c>
      <c r="AV619" s="14" t="s">
        <v>80</v>
      </c>
      <c r="AW619" s="14" t="s">
        <v>218</v>
      </c>
      <c r="AX619" s="14" t="s">
        <v>71</v>
      </c>
      <c r="AY619" s="255" t="s">
        <v>205</v>
      </c>
    </row>
    <row r="620" s="2" customFormat="1" ht="49.05" customHeight="1">
      <c r="A620" s="41"/>
      <c r="B620" s="42"/>
      <c r="C620" s="216" t="s">
        <v>893</v>
      </c>
      <c r="D620" s="216" t="s">
        <v>207</v>
      </c>
      <c r="E620" s="217" t="s">
        <v>894</v>
      </c>
      <c r="F620" s="218" t="s">
        <v>895</v>
      </c>
      <c r="G620" s="219" t="s">
        <v>306</v>
      </c>
      <c r="H620" s="220">
        <v>2.214</v>
      </c>
      <c r="I620" s="221"/>
      <c r="J620" s="222">
        <f>ROUND(I620*H620,2)</f>
        <v>0</v>
      </c>
      <c r="K620" s="218" t="s">
        <v>211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0.28705000000000003</v>
      </c>
      <c r="R620" s="225">
        <f>Q620*H620</f>
        <v>0.63552870000000006</v>
      </c>
      <c r="S620" s="225">
        <v>0</v>
      </c>
      <c r="T620" s="226">
        <f>S620*H620</f>
        <v>0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212</v>
      </c>
      <c r="AT620" s="227" t="s">
        <v>207</v>
      </c>
      <c r="AU620" s="227" t="s">
        <v>80</v>
      </c>
      <c r="AY620" s="20" t="s">
        <v>205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212</v>
      </c>
      <c r="BM620" s="227" t="s">
        <v>896</v>
      </c>
    </row>
    <row r="621" s="2" customFormat="1">
      <c r="A621" s="41"/>
      <c r="B621" s="42"/>
      <c r="C621" s="43"/>
      <c r="D621" s="229" t="s">
        <v>214</v>
      </c>
      <c r="E621" s="43"/>
      <c r="F621" s="230" t="s">
        <v>897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214</v>
      </c>
      <c r="AU621" s="20" t="s">
        <v>80</v>
      </c>
    </row>
    <row r="622" s="14" customFormat="1">
      <c r="A622" s="14"/>
      <c r="B622" s="245"/>
      <c r="C622" s="246"/>
      <c r="D622" s="236" t="s">
        <v>216</v>
      </c>
      <c r="E622" s="247" t="s">
        <v>19</v>
      </c>
      <c r="F622" s="248" t="s">
        <v>898</v>
      </c>
      <c r="G622" s="246"/>
      <c r="H622" s="249">
        <v>2.214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216</v>
      </c>
      <c r="AU622" s="255" t="s">
        <v>80</v>
      </c>
      <c r="AV622" s="14" t="s">
        <v>80</v>
      </c>
      <c r="AW622" s="14" t="s">
        <v>218</v>
      </c>
      <c r="AX622" s="14" t="s">
        <v>71</v>
      </c>
      <c r="AY622" s="255" t="s">
        <v>205</v>
      </c>
    </row>
    <row r="623" s="2" customFormat="1" ht="49.05" customHeight="1">
      <c r="A623" s="41"/>
      <c r="B623" s="42"/>
      <c r="C623" s="216" t="s">
        <v>899</v>
      </c>
      <c r="D623" s="216" t="s">
        <v>207</v>
      </c>
      <c r="E623" s="217" t="s">
        <v>900</v>
      </c>
      <c r="F623" s="218" t="s">
        <v>901</v>
      </c>
      <c r="G623" s="219" t="s">
        <v>210</v>
      </c>
      <c r="H623" s="220">
        <v>1.6379999999999999</v>
      </c>
      <c r="I623" s="221"/>
      <c r="J623" s="222">
        <f>ROUND(I623*H623,2)</f>
        <v>0</v>
      </c>
      <c r="K623" s="218" t="s">
        <v>211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2.5020099999999998</v>
      </c>
      <c r="R623" s="225">
        <f>Q623*H623</f>
        <v>4.0982923799999993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212</v>
      </c>
      <c r="AT623" s="227" t="s">
        <v>207</v>
      </c>
      <c r="AU623" s="227" t="s">
        <v>80</v>
      </c>
      <c r="AY623" s="20" t="s">
        <v>205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212</v>
      </c>
      <c r="BM623" s="227" t="s">
        <v>902</v>
      </c>
    </row>
    <row r="624" s="2" customFormat="1">
      <c r="A624" s="41"/>
      <c r="B624" s="42"/>
      <c r="C624" s="43"/>
      <c r="D624" s="229" t="s">
        <v>214</v>
      </c>
      <c r="E624" s="43"/>
      <c r="F624" s="230" t="s">
        <v>903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214</v>
      </c>
      <c r="AU624" s="20" t="s">
        <v>80</v>
      </c>
    </row>
    <row r="625" s="14" customFormat="1">
      <c r="A625" s="14"/>
      <c r="B625" s="245"/>
      <c r="C625" s="246"/>
      <c r="D625" s="236" t="s">
        <v>216</v>
      </c>
      <c r="E625" s="247" t="s">
        <v>19</v>
      </c>
      <c r="F625" s="248" t="s">
        <v>904</v>
      </c>
      <c r="G625" s="246"/>
      <c r="H625" s="249">
        <v>1.6379999999999999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216</v>
      </c>
      <c r="AU625" s="255" t="s">
        <v>80</v>
      </c>
      <c r="AV625" s="14" t="s">
        <v>80</v>
      </c>
      <c r="AW625" s="14" t="s">
        <v>218</v>
      </c>
      <c r="AX625" s="14" t="s">
        <v>71</v>
      </c>
      <c r="AY625" s="255" t="s">
        <v>205</v>
      </c>
    </row>
    <row r="626" s="2" customFormat="1" ht="49.05" customHeight="1">
      <c r="A626" s="41"/>
      <c r="B626" s="42"/>
      <c r="C626" s="216" t="s">
        <v>905</v>
      </c>
      <c r="D626" s="216" t="s">
        <v>207</v>
      </c>
      <c r="E626" s="217" t="s">
        <v>906</v>
      </c>
      <c r="F626" s="218" t="s">
        <v>907</v>
      </c>
      <c r="G626" s="219" t="s">
        <v>210</v>
      </c>
      <c r="H626" s="220">
        <v>3.3620000000000001</v>
      </c>
      <c r="I626" s="221"/>
      <c r="J626" s="222">
        <f>ROUND(I626*H626,2)</f>
        <v>0</v>
      </c>
      <c r="K626" s="218" t="s">
        <v>211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2.5020099999999998</v>
      </c>
      <c r="R626" s="225">
        <f>Q626*H626</f>
        <v>8.4117576199999995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212</v>
      </c>
      <c r="AT626" s="227" t="s">
        <v>207</v>
      </c>
      <c r="AU626" s="227" t="s">
        <v>80</v>
      </c>
      <c r="AY626" s="20" t="s">
        <v>205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212</v>
      </c>
      <c r="BM626" s="227" t="s">
        <v>908</v>
      </c>
    </row>
    <row r="627" s="2" customFormat="1">
      <c r="A627" s="41"/>
      <c r="B627" s="42"/>
      <c r="C627" s="43"/>
      <c r="D627" s="229" t="s">
        <v>214</v>
      </c>
      <c r="E627" s="43"/>
      <c r="F627" s="230" t="s">
        <v>909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214</v>
      </c>
      <c r="AU627" s="20" t="s">
        <v>80</v>
      </c>
    </row>
    <row r="628" s="14" customFormat="1">
      <c r="A628" s="14"/>
      <c r="B628" s="245"/>
      <c r="C628" s="246"/>
      <c r="D628" s="236" t="s">
        <v>216</v>
      </c>
      <c r="E628" s="247" t="s">
        <v>19</v>
      </c>
      <c r="F628" s="248" t="s">
        <v>910</v>
      </c>
      <c r="G628" s="246"/>
      <c r="H628" s="249">
        <v>1.4880000000000002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216</v>
      </c>
      <c r="AU628" s="255" t="s">
        <v>80</v>
      </c>
      <c r="AV628" s="14" t="s">
        <v>80</v>
      </c>
      <c r="AW628" s="14" t="s">
        <v>218</v>
      </c>
      <c r="AX628" s="14" t="s">
        <v>71</v>
      </c>
      <c r="AY628" s="255" t="s">
        <v>205</v>
      </c>
    </row>
    <row r="629" s="14" customFormat="1">
      <c r="A629" s="14"/>
      <c r="B629" s="245"/>
      <c r="C629" s="246"/>
      <c r="D629" s="236" t="s">
        <v>216</v>
      </c>
      <c r="E629" s="247" t="s">
        <v>19</v>
      </c>
      <c r="F629" s="248" t="s">
        <v>911</v>
      </c>
      <c r="G629" s="246"/>
      <c r="H629" s="249">
        <v>1.8734999999999999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216</v>
      </c>
      <c r="AU629" s="255" t="s">
        <v>80</v>
      </c>
      <c r="AV629" s="14" t="s">
        <v>80</v>
      </c>
      <c r="AW629" s="14" t="s">
        <v>218</v>
      </c>
      <c r="AX629" s="14" t="s">
        <v>71</v>
      </c>
      <c r="AY629" s="255" t="s">
        <v>205</v>
      </c>
    </row>
    <row r="630" s="2" customFormat="1" ht="37.8" customHeight="1">
      <c r="A630" s="41"/>
      <c r="B630" s="42"/>
      <c r="C630" s="216" t="s">
        <v>912</v>
      </c>
      <c r="D630" s="216" t="s">
        <v>207</v>
      </c>
      <c r="E630" s="217" t="s">
        <v>913</v>
      </c>
      <c r="F630" s="218" t="s">
        <v>914</v>
      </c>
      <c r="G630" s="219" t="s">
        <v>306</v>
      </c>
      <c r="H630" s="220">
        <v>9.3680000000000003</v>
      </c>
      <c r="I630" s="221"/>
      <c r="J630" s="222">
        <f>ROUND(I630*H630,2)</f>
        <v>0</v>
      </c>
      <c r="K630" s="218" t="s">
        <v>211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0.0053299999999999997</v>
      </c>
      <c r="R630" s="225">
        <f>Q630*H630</f>
        <v>0.049931440000000001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212</v>
      </c>
      <c r="AT630" s="227" t="s">
        <v>207</v>
      </c>
      <c r="AU630" s="227" t="s">
        <v>80</v>
      </c>
      <c r="AY630" s="20" t="s">
        <v>205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212</v>
      </c>
      <c r="BM630" s="227" t="s">
        <v>915</v>
      </c>
    </row>
    <row r="631" s="2" customFormat="1">
      <c r="A631" s="41"/>
      <c r="B631" s="42"/>
      <c r="C631" s="43"/>
      <c r="D631" s="229" t="s">
        <v>214</v>
      </c>
      <c r="E631" s="43"/>
      <c r="F631" s="230" t="s">
        <v>916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214</v>
      </c>
      <c r="AU631" s="20" t="s">
        <v>80</v>
      </c>
    </row>
    <row r="632" s="14" customFormat="1">
      <c r="A632" s="14"/>
      <c r="B632" s="245"/>
      <c r="C632" s="246"/>
      <c r="D632" s="236" t="s">
        <v>216</v>
      </c>
      <c r="E632" s="247" t="s">
        <v>19</v>
      </c>
      <c r="F632" s="248" t="s">
        <v>917</v>
      </c>
      <c r="G632" s="246"/>
      <c r="H632" s="249">
        <v>9.3674999999999997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216</v>
      </c>
      <c r="AU632" s="255" t="s">
        <v>80</v>
      </c>
      <c r="AV632" s="14" t="s">
        <v>80</v>
      </c>
      <c r="AW632" s="14" t="s">
        <v>218</v>
      </c>
      <c r="AX632" s="14" t="s">
        <v>71</v>
      </c>
      <c r="AY632" s="255" t="s">
        <v>205</v>
      </c>
    </row>
    <row r="633" s="2" customFormat="1" ht="37.8" customHeight="1">
      <c r="A633" s="41"/>
      <c r="B633" s="42"/>
      <c r="C633" s="216" t="s">
        <v>918</v>
      </c>
      <c r="D633" s="216" t="s">
        <v>207</v>
      </c>
      <c r="E633" s="217" t="s">
        <v>919</v>
      </c>
      <c r="F633" s="218" t="s">
        <v>920</v>
      </c>
      <c r="G633" s="219" t="s">
        <v>306</v>
      </c>
      <c r="H633" s="220">
        <v>9.3680000000000003</v>
      </c>
      <c r="I633" s="221"/>
      <c r="J633" s="222">
        <f>ROUND(I633*H633,2)</f>
        <v>0</v>
      </c>
      <c r="K633" s="218" t="s">
        <v>211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212</v>
      </c>
      <c r="AT633" s="227" t="s">
        <v>207</v>
      </c>
      <c r="AU633" s="227" t="s">
        <v>80</v>
      </c>
      <c r="AY633" s="20" t="s">
        <v>205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212</v>
      </c>
      <c r="BM633" s="227" t="s">
        <v>921</v>
      </c>
    </row>
    <row r="634" s="2" customFormat="1">
      <c r="A634" s="41"/>
      <c r="B634" s="42"/>
      <c r="C634" s="43"/>
      <c r="D634" s="229" t="s">
        <v>214</v>
      </c>
      <c r="E634" s="43"/>
      <c r="F634" s="230" t="s">
        <v>922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214</v>
      </c>
      <c r="AU634" s="20" t="s">
        <v>80</v>
      </c>
    </row>
    <row r="635" s="2" customFormat="1" ht="101.25" customHeight="1">
      <c r="A635" s="41"/>
      <c r="B635" s="42"/>
      <c r="C635" s="216" t="s">
        <v>923</v>
      </c>
      <c r="D635" s="216" t="s">
        <v>207</v>
      </c>
      <c r="E635" s="217" t="s">
        <v>924</v>
      </c>
      <c r="F635" s="218" t="s">
        <v>925</v>
      </c>
      <c r="G635" s="219" t="s">
        <v>306</v>
      </c>
      <c r="H635" s="220">
        <v>20.753</v>
      </c>
      <c r="I635" s="221"/>
      <c r="J635" s="222">
        <f>ROUND(I635*H635,2)</f>
        <v>0</v>
      </c>
      <c r="K635" s="218" t="s">
        <v>19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0.0073721339999999998</v>
      </c>
      <c r="R635" s="225">
        <f>Q635*H635</f>
        <v>0.15299389690199999</v>
      </c>
      <c r="S635" s="225">
        <v>0</v>
      </c>
      <c r="T635" s="226">
        <f>S635*H635</f>
        <v>0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212</v>
      </c>
      <c r="AT635" s="227" t="s">
        <v>207</v>
      </c>
      <c r="AU635" s="227" t="s">
        <v>80</v>
      </c>
      <c r="AY635" s="20" t="s">
        <v>205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212</v>
      </c>
      <c r="BM635" s="227" t="s">
        <v>926</v>
      </c>
    </row>
    <row r="636" s="14" customFormat="1">
      <c r="A636" s="14"/>
      <c r="B636" s="245"/>
      <c r="C636" s="246"/>
      <c r="D636" s="236" t="s">
        <v>216</v>
      </c>
      <c r="E636" s="247" t="s">
        <v>19</v>
      </c>
      <c r="F636" s="248" t="s">
        <v>927</v>
      </c>
      <c r="G636" s="246"/>
      <c r="H636" s="249">
        <v>14.880000000000001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5" t="s">
        <v>216</v>
      </c>
      <c r="AU636" s="255" t="s">
        <v>80</v>
      </c>
      <c r="AV636" s="14" t="s">
        <v>80</v>
      </c>
      <c r="AW636" s="14" t="s">
        <v>218</v>
      </c>
      <c r="AX636" s="14" t="s">
        <v>71</v>
      </c>
      <c r="AY636" s="255" t="s">
        <v>205</v>
      </c>
    </row>
    <row r="637" s="14" customFormat="1">
      <c r="A637" s="14"/>
      <c r="B637" s="245"/>
      <c r="C637" s="246"/>
      <c r="D637" s="236" t="s">
        <v>216</v>
      </c>
      <c r="E637" s="247" t="s">
        <v>19</v>
      </c>
      <c r="F637" s="248" t="s">
        <v>928</v>
      </c>
      <c r="G637" s="246"/>
      <c r="H637" s="249">
        <v>5.8724999999999996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5" t="s">
        <v>216</v>
      </c>
      <c r="AU637" s="255" t="s">
        <v>80</v>
      </c>
      <c r="AV637" s="14" t="s">
        <v>80</v>
      </c>
      <c r="AW637" s="14" t="s">
        <v>218</v>
      </c>
      <c r="AX637" s="14" t="s">
        <v>71</v>
      </c>
      <c r="AY637" s="255" t="s">
        <v>205</v>
      </c>
    </row>
    <row r="638" s="2" customFormat="1" ht="37.8" customHeight="1">
      <c r="A638" s="41"/>
      <c r="B638" s="42"/>
      <c r="C638" s="216" t="s">
        <v>929</v>
      </c>
      <c r="D638" s="216" t="s">
        <v>207</v>
      </c>
      <c r="E638" s="217" t="s">
        <v>930</v>
      </c>
      <c r="F638" s="218" t="s">
        <v>931</v>
      </c>
      <c r="G638" s="219" t="s">
        <v>306</v>
      </c>
      <c r="H638" s="220">
        <v>274.98000000000002</v>
      </c>
      <c r="I638" s="221"/>
      <c r="J638" s="222">
        <f>ROUND(I638*H638,2)</f>
        <v>0</v>
      </c>
      <c r="K638" s="218" t="s">
        <v>211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0.00080999999999999996</v>
      </c>
      <c r="R638" s="225">
        <f>Q638*H638</f>
        <v>0.22273380000000001</v>
      </c>
      <c r="S638" s="225">
        <v>0</v>
      </c>
      <c r="T638" s="226">
        <f>S638*H638</f>
        <v>0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212</v>
      </c>
      <c r="AT638" s="227" t="s">
        <v>207</v>
      </c>
      <c r="AU638" s="227" t="s">
        <v>80</v>
      </c>
      <c r="AY638" s="20" t="s">
        <v>205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212</v>
      </c>
      <c r="BM638" s="227" t="s">
        <v>932</v>
      </c>
    </row>
    <row r="639" s="2" customFormat="1">
      <c r="A639" s="41"/>
      <c r="B639" s="42"/>
      <c r="C639" s="43"/>
      <c r="D639" s="229" t="s">
        <v>214</v>
      </c>
      <c r="E639" s="43"/>
      <c r="F639" s="230" t="s">
        <v>933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214</v>
      </c>
      <c r="AU639" s="20" t="s">
        <v>80</v>
      </c>
    </row>
    <row r="640" s="14" customFormat="1">
      <c r="A640" s="14"/>
      <c r="B640" s="245"/>
      <c r="C640" s="246"/>
      <c r="D640" s="236" t="s">
        <v>216</v>
      </c>
      <c r="E640" s="247" t="s">
        <v>19</v>
      </c>
      <c r="F640" s="248" t="s">
        <v>934</v>
      </c>
      <c r="G640" s="246"/>
      <c r="H640" s="249">
        <v>242.40000000000001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216</v>
      </c>
      <c r="AU640" s="255" t="s">
        <v>80</v>
      </c>
      <c r="AV640" s="14" t="s">
        <v>80</v>
      </c>
      <c r="AW640" s="14" t="s">
        <v>218</v>
      </c>
      <c r="AX640" s="14" t="s">
        <v>71</v>
      </c>
      <c r="AY640" s="255" t="s">
        <v>205</v>
      </c>
    </row>
    <row r="641" s="14" customFormat="1">
      <c r="A641" s="14"/>
      <c r="B641" s="245"/>
      <c r="C641" s="246"/>
      <c r="D641" s="236" t="s">
        <v>216</v>
      </c>
      <c r="E641" s="247" t="s">
        <v>19</v>
      </c>
      <c r="F641" s="248" t="s">
        <v>935</v>
      </c>
      <c r="G641" s="246"/>
      <c r="H641" s="249">
        <v>25.079999999999998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5" t="s">
        <v>216</v>
      </c>
      <c r="AU641" s="255" t="s">
        <v>80</v>
      </c>
      <c r="AV641" s="14" t="s">
        <v>80</v>
      </c>
      <c r="AW641" s="14" t="s">
        <v>218</v>
      </c>
      <c r="AX641" s="14" t="s">
        <v>71</v>
      </c>
      <c r="AY641" s="255" t="s">
        <v>205</v>
      </c>
    </row>
    <row r="642" s="14" customFormat="1">
      <c r="A642" s="14"/>
      <c r="B642" s="245"/>
      <c r="C642" s="246"/>
      <c r="D642" s="236" t="s">
        <v>216</v>
      </c>
      <c r="E642" s="247" t="s">
        <v>19</v>
      </c>
      <c r="F642" s="248" t="s">
        <v>936</v>
      </c>
      <c r="G642" s="246"/>
      <c r="H642" s="249">
        <v>7.5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216</v>
      </c>
      <c r="AU642" s="255" t="s">
        <v>80</v>
      </c>
      <c r="AV642" s="14" t="s">
        <v>80</v>
      </c>
      <c r="AW642" s="14" t="s">
        <v>218</v>
      </c>
      <c r="AX642" s="14" t="s">
        <v>71</v>
      </c>
      <c r="AY642" s="255" t="s">
        <v>205</v>
      </c>
    </row>
    <row r="643" s="2" customFormat="1" ht="37.8" customHeight="1">
      <c r="A643" s="41"/>
      <c r="B643" s="42"/>
      <c r="C643" s="216" t="s">
        <v>937</v>
      </c>
      <c r="D643" s="216" t="s">
        <v>207</v>
      </c>
      <c r="E643" s="217" t="s">
        <v>938</v>
      </c>
      <c r="F643" s="218" t="s">
        <v>939</v>
      </c>
      <c r="G643" s="219" t="s">
        <v>306</v>
      </c>
      <c r="H643" s="220">
        <v>274.98000000000002</v>
      </c>
      <c r="I643" s="221"/>
      <c r="J643" s="222">
        <f>ROUND(I643*H643,2)</f>
        <v>0</v>
      </c>
      <c r="K643" s="218" t="s">
        <v>211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212</v>
      </c>
      <c r="AT643" s="227" t="s">
        <v>207</v>
      </c>
      <c r="AU643" s="227" t="s">
        <v>80</v>
      </c>
      <c r="AY643" s="20" t="s">
        <v>205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212</v>
      </c>
      <c r="BM643" s="227" t="s">
        <v>940</v>
      </c>
    </row>
    <row r="644" s="2" customFormat="1">
      <c r="A644" s="41"/>
      <c r="B644" s="42"/>
      <c r="C644" s="43"/>
      <c r="D644" s="229" t="s">
        <v>214</v>
      </c>
      <c r="E644" s="43"/>
      <c r="F644" s="230" t="s">
        <v>941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214</v>
      </c>
      <c r="AU644" s="20" t="s">
        <v>80</v>
      </c>
    </row>
    <row r="645" s="2" customFormat="1" ht="37.8" customHeight="1">
      <c r="A645" s="41"/>
      <c r="B645" s="42"/>
      <c r="C645" s="216" t="s">
        <v>942</v>
      </c>
      <c r="D645" s="216" t="s">
        <v>207</v>
      </c>
      <c r="E645" s="217" t="s">
        <v>943</v>
      </c>
      <c r="F645" s="218" t="s">
        <v>944</v>
      </c>
      <c r="G645" s="219" t="s">
        <v>306</v>
      </c>
      <c r="H645" s="220">
        <v>78.617999999999995</v>
      </c>
      <c r="I645" s="221"/>
      <c r="J645" s="222">
        <f>ROUND(I645*H645,2)</f>
        <v>0</v>
      </c>
      <c r="K645" s="218" t="s">
        <v>211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0.00088000000000000003</v>
      </c>
      <c r="R645" s="225">
        <f>Q645*H645</f>
        <v>0.069183839999999996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212</v>
      </c>
      <c r="AT645" s="227" t="s">
        <v>207</v>
      </c>
      <c r="AU645" s="227" t="s">
        <v>80</v>
      </c>
      <c r="AY645" s="20" t="s">
        <v>205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212</v>
      </c>
      <c r="BM645" s="227" t="s">
        <v>945</v>
      </c>
    </row>
    <row r="646" s="2" customFormat="1">
      <c r="A646" s="41"/>
      <c r="B646" s="42"/>
      <c r="C646" s="43"/>
      <c r="D646" s="229" t="s">
        <v>214</v>
      </c>
      <c r="E646" s="43"/>
      <c r="F646" s="230" t="s">
        <v>946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214</v>
      </c>
      <c r="AU646" s="20" t="s">
        <v>80</v>
      </c>
    </row>
    <row r="647" s="14" customFormat="1">
      <c r="A647" s="14"/>
      <c r="B647" s="245"/>
      <c r="C647" s="246"/>
      <c r="D647" s="236" t="s">
        <v>216</v>
      </c>
      <c r="E647" s="247" t="s">
        <v>19</v>
      </c>
      <c r="F647" s="248" t="s">
        <v>947</v>
      </c>
      <c r="G647" s="246"/>
      <c r="H647" s="249">
        <v>24.250299999999999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216</v>
      </c>
      <c r="AU647" s="255" t="s">
        <v>80</v>
      </c>
      <c r="AV647" s="14" t="s">
        <v>80</v>
      </c>
      <c r="AW647" s="14" t="s">
        <v>218</v>
      </c>
      <c r="AX647" s="14" t="s">
        <v>71</v>
      </c>
      <c r="AY647" s="255" t="s">
        <v>205</v>
      </c>
    </row>
    <row r="648" s="14" customFormat="1">
      <c r="A648" s="14"/>
      <c r="B648" s="245"/>
      <c r="C648" s="246"/>
      <c r="D648" s="236" t="s">
        <v>216</v>
      </c>
      <c r="E648" s="247" t="s">
        <v>19</v>
      </c>
      <c r="F648" s="248" t="s">
        <v>948</v>
      </c>
      <c r="G648" s="246"/>
      <c r="H648" s="249">
        <v>45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216</v>
      </c>
      <c r="AU648" s="255" t="s">
        <v>80</v>
      </c>
      <c r="AV648" s="14" t="s">
        <v>80</v>
      </c>
      <c r="AW648" s="14" t="s">
        <v>218</v>
      </c>
      <c r="AX648" s="14" t="s">
        <v>71</v>
      </c>
      <c r="AY648" s="255" t="s">
        <v>205</v>
      </c>
    </row>
    <row r="649" s="14" customFormat="1">
      <c r="A649" s="14"/>
      <c r="B649" s="245"/>
      <c r="C649" s="246"/>
      <c r="D649" s="236" t="s">
        <v>216</v>
      </c>
      <c r="E649" s="247" t="s">
        <v>19</v>
      </c>
      <c r="F649" s="248" t="s">
        <v>917</v>
      </c>
      <c r="G649" s="246"/>
      <c r="H649" s="249">
        <v>9.3674999999999997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216</v>
      </c>
      <c r="AU649" s="255" t="s">
        <v>80</v>
      </c>
      <c r="AV649" s="14" t="s">
        <v>80</v>
      </c>
      <c r="AW649" s="14" t="s">
        <v>218</v>
      </c>
      <c r="AX649" s="14" t="s">
        <v>71</v>
      </c>
      <c r="AY649" s="255" t="s">
        <v>205</v>
      </c>
    </row>
    <row r="650" s="2" customFormat="1" ht="37.8" customHeight="1">
      <c r="A650" s="41"/>
      <c r="B650" s="42"/>
      <c r="C650" s="216" t="s">
        <v>949</v>
      </c>
      <c r="D650" s="216" t="s">
        <v>207</v>
      </c>
      <c r="E650" s="217" t="s">
        <v>950</v>
      </c>
      <c r="F650" s="218" t="s">
        <v>951</v>
      </c>
      <c r="G650" s="219" t="s">
        <v>306</v>
      </c>
      <c r="H650" s="220">
        <v>78.617999999999995</v>
      </c>
      <c r="I650" s="221"/>
      <c r="J650" s="222">
        <f>ROUND(I650*H650,2)</f>
        <v>0</v>
      </c>
      <c r="K650" s="218" t="s">
        <v>211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0</v>
      </c>
      <c r="R650" s="225">
        <f>Q650*H650</f>
        <v>0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212</v>
      </c>
      <c r="AT650" s="227" t="s">
        <v>207</v>
      </c>
      <c r="AU650" s="227" t="s">
        <v>80</v>
      </c>
      <c r="AY650" s="20" t="s">
        <v>205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212</v>
      </c>
      <c r="BM650" s="227" t="s">
        <v>952</v>
      </c>
    </row>
    <row r="651" s="2" customFormat="1">
      <c r="A651" s="41"/>
      <c r="B651" s="42"/>
      <c r="C651" s="43"/>
      <c r="D651" s="229" t="s">
        <v>214</v>
      </c>
      <c r="E651" s="43"/>
      <c r="F651" s="230" t="s">
        <v>953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214</v>
      </c>
      <c r="AU651" s="20" t="s">
        <v>80</v>
      </c>
    </row>
    <row r="652" s="2" customFormat="1" ht="78" customHeight="1">
      <c r="A652" s="41"/>
      <c r="B652" s="42"/>
      <c r="C652" s="216" t="s">
        <v>954</v>
      </c>
      <c r="D652" s="216" t="s">
        <v>207</v>
      </c>
      <c r="E652" s="217" t="s">
        <v>955</v>
      </c>
      <c r="F652" s="218" t="s">
        <v>956</v>
      </c>
      <c r="G652" s="219" t="s">
        <v>279</v>
      </c>
      <c r="H652" s="220">
        <v>0.32600000000000001</v>
      </c>
      <c r="I652" s="221"/>
      <c r="J652" s="222">
        <f>ROUND(I652*H652,2)</f>
        <v>0</v>
      </c>
      <c r="K652" s="218" t="s">
        <v>211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1.05555</v>
      </c>
      <c r="R652" s="225">
        <f>Q652*H652</f>
        <v>0.34410930000000001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212</v>
      </c>
      <c r="AT652" s="227" t="s">
        <v>207</v>
      </c>
      <c r="AU652" s="227" t="s">
        <v>80</v>
      </c>
      <c r="AY652" s="20" t="s">
        <v>205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212</v>
      </c>
      <c r="BM652" s="227" t="s">
        <v>957</v>
      </c>
    </row>
    <row r="653" s="2" customFormat="1">
      <c r="A653" s="41"/>
      <c r="B653" s="42"/>
      <c r="C653" s="43"/>
      <c r="D653" s="229" t="s">
        <v>214</v>
      </c>
      <c r="E653" s="43"/>
      <c r="F653" s="230" t="s">
        <v>958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214</v>
      </c>
      <c r="AU653" s="20" t="s">
        <v>80</v>
      </c>
    </row>
    <row r="654" s="14" customFormat="1">
      <c r="A654" s="14"/>
      <c r="B654" s="245"/>
      <c r="C654" s="246"/>
      <c r="D654" s="236" t="s">
        <v>216</v>
      </c>
      <c r="E654" s="247" t="s">
        <v>19</v>
      </c>
      <c r="F654" s="248" t="s">
        <v>959</v>
      </c>
      <c r="G654" s="246"/>
      <c r="H654" s="249">
        <v>0.056003999999999998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216</v>
      </c>
      <c r="AU654" s="255" t="s">
        <v>80</v>
      </c>
      <c r="AV654" s="14" t="s">
        <v>80</v>
      </c>
      <c r="AW654" s="14" t="s">
        <v>218</v>
      </c>
      <c r="AX654" s="14" t="s">
        <v>71</v>
      </c>
      <c r="AY654" s="255" t="s">
        <v>205</v>
      </c>
    </row>
    <row r="655" s="14" customFormat="1">
      <c r="A655" s="14"/>
      <c r="B655" s="245"/>
      <c r="C655" s="246"/>
      <c r="D655" s="236" t="s">
        <v>216</v>
      </c>
      <c r="E655" s="247" t="s">
        <v>19</v>
      </c>
      <c r="F655" s="248" t="s">
        <v>960</v>
      </c>
      <c r="G655" s="246"/>
      <c r="H655" s="249">
        <v>0.1033212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216</v>
      </c>
      <c r="AU655" s="255" t="s">
        <v>80</v>
      </c>
      <c r="AV655" s="14" t="s">
        <v>80</v>
      </c>
      <c r="AW655" s="14" t="s">
        <v>218</v>
      </c>
      <c r="AX655" s="14" t="s">
        <v>71</v>
      </c>
      <c r="AY655" s="255" t="s">
        <v>205</v>
      </c>
    </row>
    <row r="656" s="14" customFormat="1">
      <c r="A656" s="14"/>
      <c r="B656" s="245"/>
      <c r="C656" s="246"/>
      <c r="D656" s="236" t="s">
        <v>216</v>
      </c>
      <c r="E656" s="247" t="s">
        <v>19</v>
      </c>
      <c r="F656" s="248" t="s">
        <v>961</v>
      </c>
      <c r="G656" s="246"/>
      <c r="H656" s="249">
        <v>0.16678599999999999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216</v>
      </c>
      <c r="AU656" s="255" t="s">
        <v>80</v>
      </c>
      <c r="AV656" s="14" t="s">
        <v>80</v>
      </c>
      <c r="AW656" s="14" t="s">
        <v>218</v>
      </c>
      <c r="AX656" s="14" t="s">
        <v>71</v>
      </c>
      <c r="AY656" s="255" t="s">
        <v>205</v>
      </c>
    </row>
    <row r="657" s="2" customFormat="1" ht="37.8" customHeight="1">
      <c r="A657" s="41"/>
      <c r="B657" s="42"/>
      <c r="C657" s="216" t="s">
        <v>962</v>
      </c>
      <c r="D657" s="216" t="s">
        <v>207</v>
      </c>
      <c r="E657" s="217" t="s">
        <v>963</v>
      </c>
      <c r="F657" s="218" t="s">
        <v>964</v>
      </c>
      <c r="G657" s="219" t="s">
        <v>448</v>
      </c>
      <c r="H657" s="220">
        <v>12</v>
      </c>
      <c r="I657" s="221"/>
      <c r="J657" s="222">
        <f>ROUND(I657*H657,2)</f>
        <v>0</v>
      </c>
      <c r="K657" s="218" t="s">
        <v>211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0.076670000000000002</v>
      </c>
      <c r="R657" s="225">
        <f>Q657*H657</f>
        <v>0.92003999999999997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212</v>
      </c>
      <c r="AT657" s="227" t="s">
        <v>207</v>
      </c>
      <c r="AU657" s="227" t="s">
        <v>80</v>
      </c>
      <c r="AY657" s="20" t="s">
        <v>205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212</v>
      </c>
      <c r="BM657" s="227" t="s">
        <v>965</v>
      </c>
    </row>
    <row r="658" s="2" customFormat="1">
      <c r="A658" s="41"/>
      <c r="B658" s="42"/>
      <c r="C658" s="43"/>
      <c r="D658" s="229" t="s">
        <v>214</v>
      </c>
      <c r="E658" s="43"/>
      <c r="F658" s="230" t="s">
        <v>966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214</v>
      </c>
      <c r="AU658" s="20" t="s">
        <v>80</v>
      </c>
    </row>
    <row r="659" s="14" customFormat="1">
      <c r="A659" s="14"/>
      <c r="B659" s="245"/>
      <c r="C659" s="246"/>
      <c r="D659" s="236" t="s">
        <v>216</v>
      </c>
      <c r="E659" s="247" t="s">
        <v>19</v>
      </c>
      <c r="F659" s="248" t="s">
        <v>967</v>
      </c>
      <c r="G659" s="246"/>
      <c r="H659" s="249">
        <v>12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216</v>
      </c>
      <c r="AU659" s="255" t="s">
        <v>80</v>
      </c>
      <c r="AV659" s="14" t="s">
        <v>80</v>
      </c>
      <c r="AW659" s="14" t="s">
        <v>218</v>
      </c>
      <c r="AX659" s="14" t="s">
        <v>71</v>
      </c>
      <c r="AY659" s="255" t="s">
        <v>205</v>
      </c>
    </row>
    <row r="660" s="2" customFormat="1" ht="24.15" customHeight="1">
      <c r="A660" s="41"/>
      <c r="B660" s="42"/>
      <c r="C660" s="216" t="s">
        <v>968</v>
      </c>
      <c r="D660" s="216" t="s">
        <v>207</v>
      </c>
      <c r="E660" s="217" t="s">
        <v>969</v>
      </c>
      <c r="F660" s="218" t="s">
        <v>970</v>
      </c>
      <c r="G660" s="219" t="s">
        <v>448</v>
      </c>
      <c r="H660" s="220">
        <v>12</v>
      </c>
      <c r="I660" s="221"/>
      <c r="J660" s="222">
        <f>ROUND(I660*H660,2)</f>
        <v>0</v>
      </c>
      <c r="K660" s="218" t="s">
        <v>19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0.029928799999999998</v>
      </c>
      <c r="R660" s="225">
        <f>Q660*H660</f>
        <v>0.35914559999999995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212</v>
      </c>
      <c r="AT660" s="227" t="s">
        <v>207</v>
      </c>
      <c r="AU660" s="227" t="s">
        <v>80</v>
      </c>
      <c r="AY660" s="20" t="s">
        <v>205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212</v>
      </c>
      <c r="BM660" s="227" t="s">
        <v>971</v>
      </c>
    </row>
    <row r="661" s="14" customFormat="1">
      <c r="A661" s="14"/>
      <c r="B661" s="245"/>
      <c r="C661" s="246"/>
      <c r="D661" s="236" t="s">
        <v>216</v>
      </c>
      <c r="E661" s="247" t="s">
        <v>19</v>
      </c>
      <c r="F661" s="248" t="s">
        <v>972</v>
      </c>
      <c r="G661" s="246"/>
      <c r="H661" s="249">
        <v>12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216</v>
      </c>
      <c r="AU661" s="255" t="s">
        <v>80</v>
      </c>
      <c r="AV661" s="14" t="s">
        <v>80</v>
      </c>
      <c r="AW661" s="14" t="s">
        <v>218</v>
      </c>
      <c r="AX661" s="14" t="s">
        <v>71</v>
      </c>
      <c r="AY661" s="255" t="s">
        <v>205</v>
      </c>
    </row>
    <row r="662" s="2" customFormat="1" ht="37.8" customHeight="1">
      <c r="A662" s="41"/>
      <c r="B662" s="42"/>
      <c r="C662" s="216" t="s">
        <v>973</v>
      </c>
      <c r="D662" s="216" t="s">
        <v>207</v>
      </c>
      <c r="E662" s="217" t="s">
        <v>974</v>
      </c>
      <c r="F662" s="218" t="s">
        <v>975</v>
      </c>
      <c r="G662" s="219" t="s">
        <v>448</v>
      </c>
      <c r="H662" s="220">
        <v>10</v>
      </c>
      <c r="I662" s="221"/>
      <c r="J662" s="222">
        <f>ROUND(I662*H662,2)</f>
        <v>0</v>
      </c>
      <c r="K662" s="218" t="s">
        <v>211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0.029929999999999998</v>
      </c>
      <c r="R662" s="225">
        <f>Q662*H662</f>
        <v>0.29930000000000001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212</v>
      </c>
      <c r="AT662" s="227" t="s">
        <v>207</v>
      </c>
      <c r="AU662" s="227" t="s">
        <v>80</v>
      </c>
      <c r="AY662" s="20" t="s">
        <v>205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212</v>
      </c>
      <c r="BM662" s="227" t="s">
        <v>976</v>
      </c>
    </row>
    <row r="663" s="2" customFormat="1">
      <c r="A663" s="41"/>
      <c r="B663" s="42"/>
      <c r="C663" s="43"/>
      <c r="D663" s="229" t="s">
        <v>214</v>
      </c>
      <c r="E663" s="43"/>
      <c r="F663" s="230" t="s">
        <v>977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214</v>
      </c>
      <c r="AU663" s="20" t="s">
        <v>80</v>
      </c>
    </row>
    <row r="664" s="14" customFormat="1">
      <c r="A664" s="14"/>
      <c r="B664" s="245"/>
      <c r="C664" s="246"/>
      <c r="D664" s="236" t="s">
        <v>216</v>
      </c>
      <c r="E664" s="247" t="s">
        <v>19</v>
      </c>
      <c r="F664" s="248" t="s">
        <v>978</v>
      </c>
      <c r="G664" s="246"/>
      <c r="H664" s="249">
        <v>10</v>
      </c>
      <c r="I664" s="250"/>
      <c r="J664" s="246"/>
      <c r="K664" s="246"/>
      <c r="L664" s="251"/>
      <c r="M664" s="252"/>
      <c r="N664" s="253"/>
      <c r="O664" s="253"/>
      <c r="P664" s="253"/>
      <c r="Q664" s="253"/>
      <c r="R664" s="253"/>
      <c r="S664" s="253"/>
      <c r="T664" s="25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5" t="s">
        <v>216</v>
      </c>
      <c r="AU664" s="255" t="s">
        <v>80</v>
      </c>
      <c r="AV664" s="14" t="s">
        <v>80</v>
      </c>
      <c r="AW664" s="14" t="s">
        <v>218</v>
      </c>
      <c r="AX664" s="14" t="s">
        <v>71</v>
      </c>
      <c r="AY664" s="255" t="s">
        <v>205</v>
      </c>
    </row>
    <row r="665" s="2" customFormat="1" ht="37.8" customHeight="1">
      <c r="A665" s="41"/>
      <c r="B665" s="42"/>
      <c r="C665" s="216" t="s">
        <v>979</v>
      </c>
      <c r="D665" s="216" t="s">
        <v>207</v>
      </c>
      <c r="E665" s="217" t="s">
        <v>980</v>
      </c>
      <c r="F665" s="218" t="s">
        <v>981</v>
      </c>
      <c r="G665" s="219" t="s">
        <v>448</v>
      </c>
      <c r="H665" s="220">
        <v>6</v>
      </c>
      <c r="I665" s="221"/>
      <c r="J665" s="222">
        <f>ROUND(I665*H665,2)</f>
        <v>0</v>
      </c>
      <c r="K665" s="218" t="s">
        <v>211</v>
      </c>
      <c r="L665" s="47"/>
      <c r="M665" s="223" t="s">
        <v>19</v>
      </c>
      <c r="N665" s="224" t="s">
        <v>42</v>
      </c>
      <c r="O665" s="87"/>
      <c r="P665" s="225">
        <f>O665*H665</f>
        <v>0</v>
      </c>
      <c r="Q665" s="225">
        <v>0.066600000000000006</v>
      </c>
      <c r="R665" s="225">
        <f>Q665*H665</f>
        <v>0.39960000000000007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212</v>
      </c>
      <c r="AT665" s="227" t="s">
        <v>207</v>
      </c>
      <c r="AU665" s="227" t="s">
        <v>80</v>
      </c>
      <c r="AY665" s="20" t="s">
        <v>205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212</v>
      </c>
      <c r="BM665" s="227" t="s">
        <v>982</v>
      </c>
    </row>
    <row r="666" s="2" customFormat="1">
      <c r="A666" s="41"/>
      <c r="B666" s="42"/>
      <c r="C666" s="43"/>
      <c r="D666" s="229" t="s">
        <v>214</v>
      </c>
      <c r="E666" s="43"/>
      <c r="F666" s="230" t="s">
        <v>983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214</v>
      </c>
      <c r="AU666" s="20" t="s">
        <v>80</v>
      </c>
    </row>
    <row r="667" s="14" customFormat="1">
      <c r="A667" s="14"/>
      <c r="B667" s="245"/>
      <c r="C667" s="246"/>
      <c r="D667" s="236" t="s">
        <v>216</v>
      </c>
      <c r="E667" s="247" t="s">
        <v>19</v>
      </c>
      <c r="F667" s="248" t="s">
        <v>984</v>
      </c>
      <c r="G667" s="246"/>
      <c r="H667" s="249">
        <v>6</v>
      </c>
      <c r="I667" s="250"/>
      <c r="J667" s="246"/>
      <c r="K667" s="246"/>
      <c r="L667" s="251"/>
      <c r="M667" s="252"/>
      <c r="N667" s="253"/>
      <c r="O667" s="253"/>
      <c r="P667" s="253"/>
      <c r="Q667" s="253"/>
      <c r="R667" s="253"/>
      <c r="S667" s="253"/>
      <c r="T667" s="25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5" t="s">
        <v>216</v>
      </c>
      <c r="AU667" s="255" t="s">
        <v>80</v>
      </c>
      <c r="AV667" s="14" t="s">
        <v>80</v>
      </c>
      <c r="AW667" s="14" t="s">
        <v>218</v>
      </c>
      <c r="AX667" s="14" t="s">
        <v>71</v>
      </c>
      <c r="AY667" s="255" t="s">
        <v>205</v>
      </c>
    </row>
    <row r="668" s="2" customFormat="1" ht="37.8" customHeight="1">
      <c r="A668" s="41"/>
      <c r="B668" s="42"/>
      <c r="C668" s="216" t="s">
        <v>985</v>
      </c>
      <c r="D668" s="216" t="s">
        <v>207</v>
      </c>
      <c r="E668" s="217" t="s">
        <v>986</v>
      </c>
      <c r="F668" s="218" t="s">
        <v>987</v>
      </c>
      <c r="G668" s="219" t="s">
        <v>279</v>
      </c>
      <c r="H668" s="220">
        <v>0.17000000000000001</v>
      </c>
      <c r="I668" s="221"/>
      <c r="J668" s="222">
        <f>ROUND(I668*H668,2)</f>
        <v>0</v>
      </c>
      <c r="K668" s="218" t="s">
        <v>211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0.019539999999999998</v>
      </c>
      <c r="R668" s="225">
        <f>Q668*H668</f>
        <v>0.0033217999999999998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212</v>
      </c>
      <c r="AT668" s="227" t="s">
        <v>207</v>
      </c>
      <c r="AU668" s="227" t="s">
        <v>80</v>
      </c>
      <c r="AY668" s="20" t="s">
        <v>205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212</v>
      </c>
      <c r="BM668" s="227" t="s">
        <v>988</v>
      </c>
    </row>
    <row r="669" s="2" customFormat="1">
      <c r="A669" s="41"/>
      <c r="B669" s="42"/>
      <c r="C669" s="43"/>
      <c r="D669" s="229" t="s">
        <v>214</v>
      </c>
      <c r="E669" s="43"/>
      <c r="F669" s="230" t="s">
        <v>989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214</v>
      </c>
      <c r="AU669" s="20" t="s">
        <v>80</v>
      </c>
    </row>
    <row r="670" s="14" customFormat="1">
      <c r="A670" s="14"/>
      <c r="B670" s="245"/>
      <c r="C670" s="246"/>
      <c r="D670" s="236" t="s">
        <v>216</v>
      </c>
      <c r="E670" s="247" t="s">
        <v>19</v>
      </c>
      <c r="F670" s="248" t="s">
        <v>990</v>
      </c>
      <c r="G670" s="246"/>
      <c r="H670" s="249">
        <v>0.17013600000000001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216</v>
      </c>
      <c r="AU670" s="255" t="s">
        <v>80</v>
      </c>
      <c r="AV670" s="14" t="s">
        <v>80</v>
      </c>
      <c r="AW670" s="14" t="s">
        <v>218</v>
      </c>
      <c r="AX670" s="14" t="s">
        <v>71</v>
      </c>
      <c r="AY670" s="255" t="s">
        <v>205</v>
      </c>
    </row>
    <row r="671" s="2" customFormat="1" ht="24.15" customHeight="1">
      <c r="A671" s="41"/>
      <c r="B671" s="42"/>
      <c r="C671" s="278" t="s">
        <v>991</v>
      </c>
      <c r="D671" s="278" t="s">
        <v>319</v>
      </c>
      <c r="E671" s="279" t="s">
        <v>992</v>
      </c>
      <c r="F671" s="280" t="s">
        <v>993</v>
      </c>
      <c r="G671" s="281" t="s">
        <v>279</v>
      </c>
      <c r="H671" s="282">
        <v>0.185</v>
      </c>
      <c r="I671" s="283"/>
      <c r="J671" s="284">
        <f>ROUND(I671*H671,2)</f>
        <v>0</v>
      </c>
      <c r="K671" s="280" t="s">
        <v>211</v>
      </c>
      <c r="L671" s="285"/>
      <c r="M671" s="286" t="s">
        <v>19</v>
      </c>
      <c r="N671" s="287" t="s">
        <v>42</v>
      </c>
      <c r="O671" s="87"/>
      <c r="P671" s="225">
        <f>O671*H671</f>
        <v>0</v>
      </c>
      <c r="Q671" s="225">
        <v>1</v>
      </c>
      <c r="R671" s="225">
        <f>Q671*H671</f>
        <v>0.185</v>
      </c>
      <c r="S671" s="225">
        <v>0</v>
      </c>
      <c r="T671" s="226">
        <f>S671*H671</f>
        <v>0</v>
      </c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R671" s="227" t="s">
        <v>276</v>
      </c>
      <c r="AT671" s="227" t="s">
        <v>319</v>
      </c>
      <c r="AU671" s="227" t="s">
        <v>80</v>
      </c>
      <c r="AY671" s="20" t="s">
        <v>205</v>
      </c>
      <c r="BE671" s="228">
        <f>IF(N671="základní",J671,0)</f>
        <v>0</v>
      </c>
      <c r="BF671" s="228">
        <f>IF(N671="snížená",J671,0)</f>
        <v>0</v>
      </c>
      <c r="BG671" s="228">
        <f>IF(N671="zákl. přenesená",J671,0)</f>
        <v>0</v>
      </c>
      <c r="BH671" s="228">
        <f>IF(N671="sníž. přenesená",J671,0)</f>
        <v>0</v>
      </c>
      <c r="BI671" s="228">
        <f>IF(N671="nulová",J671,0)</f>
        <v>0</v>
      </c>
      <c r="BJ671" s="20" t="s">
        <v>78</v>
      </c>
      <c r="BK671" s="228">
        <f>ROUND(I671*H671,2)</f>
        <v>0</v>
      </c>
      <c r="BL671" s="20" t="s">
        <v>212</v>
      </c>
      <c r="BM671" s="227" t="s">
        <v>994</v>
      </c>
    </row>
    <row r="672" s="14" customFormat="1">
      <c r="A672" s="14"/>
      <c r="B672" s="245"/>
      <c r="C672" s="246"/>
      <c r="D672" s="236" t="s">
        <v>216</v>
      </c>
      <c r="E672" s="247" t="s">
        <v>19</v>
      </c>
      <c r="F672" s="248" t="s">
        <v>995</v>
      </c>
      <c r="G672" s="246"/>
      <c r="H672" s="249">
        <v>0.17013600000000001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216</v>
      </c>
      <c r="AU672" s="255" t="s">
        <v>80</v>
      </c>
      <c r="AV672" s="14" t="s">
        <v>80</v>
      </c>
      <c r="AW672" s="14" t="s">
        <v>218</v>
      </c>
      <c r="AX672" s="14" t="s">
        <v>78</v>
      </c>
      <c r="AY672" s="255" t="s">
        <v>205</v>
      </c>
    </row>
    <row r="673" s="14" customFormat="1">
      <c r="A673" s="14"/>
      <c r="B673" s="245"/>
      <c r="C673" s="246"/>
      <c r="D673" s="236" t="s">
        <v>216</v>
      </c>
      <c r="E673" s="246"/>
      <c r="F673" s="248" t="s">
        <v>996</v>
      </c>
      <c r="G673" s="246"/>
      <c r="H673" s="249">
        <v>0.185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216</v>
      </c>
      <c r="AU673" s="255" t="s">
        <v>80</v>
      </c>
      <c r="AV673" s="14" t="s">
        <v>80</v>
      </c>
      <c r="AW673" s="14" t="s">
        <v>4</v>
      </c>
      <c r="AX673" s="14" t="s">
        <v>78</v>
      </c>
      <c r="AY673" s="255" t="s">
        <v>205</v>
      </c>
    </row>
    <row r="674" s="2" customFormat="1" ht="37.8" customHeight="1">
      <c r="A674" s="41"/>
      <c r="B674" s="42"/>
      <c r="C674" s="216" t="s">
        <v>997</v>
      </c>
      <c r="D674" s="216" t="s">
        <v>207</v>
      </c>
      <c r="E674" s="217" t="s">
        <v>998</v>
      </c>
      <c r="F674" s="218" t="s">
        <v>999</v>
      </c>
      <c r="G674" s="219" t="s">
        <v>279</v>
      </c>
      <c r="H674" s="220">
        <v>0.35899999999999999</v>
      </c>
      <c r="I674" s="221"/>
      <c r="J674" s="222">
        <f>ROUND(I674*H674,2)</f>
        <v>0</v>
      </c>
      <c r="K674" s="218" t="s">
        <v>211</v>
      </c>
      <c r="L674" s="47"/>
      <c r="M674" s="223" t="s">
        <v>19</v>
      </c>
      <c r="N674" s="224" t="s">
        <v>42</v>
      </c>
      <c r="O674" s="87"/>
      <c r="P674" s="225">
        <f>O674*H674</f>
        <v>0</v>
      </c>
      <c r="Q674" s="225">
        <v>0.01221</v>
      </c>
      <c r="R674" s="225">
        <f>Q674*H674</f>
        <v>0.00438339</v>
      </c>
      <c r="S674" s="225">
        <v>0</v>
      </c>
      <c r="T674" s="226">
        <f>S674*H674</f>
        <v>0</v>
      </c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R674" s="227" t="s">
        <v>212</v>
      </c>
      <c r="AT674" s="227" t="s">
        <v>207</v>
      </c>
      <c r="AU674" s="227" t="s">
        <v>80</v>
      </c>
      <c r="AY674" s="20" t="s">
        <v>205</v>
      </c>
      <c r="BE674" s="228">
        <f>IF(N674="základní",J674,0)</f>
        <v>0</v>
      </c>
      <c r="BF674" s="228">
        <f>IF(N674="snížená",J674,0)</f>
        <v>0</v>
      </c>
      <c r="BG674" s="228">
        <f>IF(N674="zákl. přenesená",J674,0)</f>
        <v>0</v>
      </c>
      <c r="BH674" s="228">
        <f>IF(N674="sníž. přenesená",J674,0)</f>
        <v>0</v>
      </c>
      <c r="BI674" s="228">
        <f>IF(N674="nulová",J674,0)</f>
        <v>0</v>
      </c>
      <c r="BJ674" s="20" t="s">
        <v>78</v>
      </c>
      <c r="BK674" s="228">
        <f>ROUND(I674*H674,2)</f>
        <v>0</v>
      </c>
      <c r="BL674" s="20" t="s">
        <v>212</v>
      </c>
      <c r="BM674" s="227" t="s">
        <v>1000</v>
      </c>
    </row>
    <row r="675" s="2" customFormat="1">
      <c r="A675" s="41"/>
      <c r="B675" s="42"/>
      <c r="C675" s="43"/>
      <c r="D675" s="229" t="s">
        <v>214</v>
      </c>
      <c r="E675" s="43"/>
      <c r="F675" s="230" t="s">
        <v>1001</v>
      </c>
      <c r="G675" s="43"/>
      <c r="H675" s="43"/>
      <c r="I675" s="231"/>
      <c r="J675" s="43"/>
      <c r="K675" s="43"/>
      <c r="L675" s="47"/>
      <c r="M675" s="232"/>
      <c r="N675" s="233"/>
      <c r="O675" s="87"/>
      <c r="P675" s="87"/>
      <c r="Q675" s="87"/>
      <c r="R675" s="87"/>
      <c r="S675" s="87"/>
      <c r="T675" s="88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T675" s="20" t="s">
        <v>214</v>
      </c>
      <c r="AU675" s="20" t="s">
        <v>80</v>
      </c>
    </row>
    <row r="676" s="14" customFormat="1">
      <c r="A676" s="14"/>
      <c r="B676" s="245"/>
      <c r="C676" s="246"/>
      <c r="D676" s="236" t="s">
        <v>216</v>
      </c>
      <c r="E676" s="247" t="s">
        <v>19</v>
      </c>
      <c r="F676" s="248" t="s">
        <v>1002</v>
      </c>
      <c r="G676" s="246"/>
      <c r="H676" s="249">
        <v>0.35910399999999998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216</v>
      </c>
      <c r="AU676" s="255" t="s">
        <v>80</v>
      </c>
      <c r="AV676" s="14" t="s">
        <v>80</v>
      </c>
      <c r="AW676" s="14" t="s">
        <v>218</v>
      </c>
      <c r="AX676" s="14" t="s">
        <v>71</v>
      </c>
      <c r="AY676" s="255" t="s">
        <v>205</v>
      </c>
    </row>
    <row r="677" s="2" customFormat="1" ht="24.15" customHeight="1">
      <c r="A677" s="41"/>
      <c r="B677" s="42"/>
      <c r="C677" s="278" t="s">
        <v>1003</v>
      </c>
      <c r="D677" s="278" t="s">
        <v>319</v>
      </c>
      <c r="E677" s="279" t="s">
        <v>1004</v>
      </c>
      <c r="F677" s="280" t="s">
        <v>1005</v>
      </c>
      <c r="G677" s="281" t="s">
        <v>279</v>
      </c>
      <c r="H677" s="282">
        <v>0.39100000000000001</v>
      </c>
      <c r="I677" s="283"/>
      <c r="J677" s="284">
        <f>ROUND(I677*H677,2)</f>
        <v>0</v>
      </c>
      <c r="K677" s="280" t="s">
        <v>211</v>
      </c>
      <c r="L677" s="285"/>
      <c r="M677" s="286" t="s">
        <v>19</v>
      </c>
      <c r="N677" s="287" t="s">
        <v>42</v>
      </c>
      <c r="O677" s="87"/>
      <c r="P677" s="225">
        <f>O677*H677</f>
        <v>0</v>
      </c>
      <c r="Q677" s="225">
        <v>1</v>
      </c>
      <c r="R677" s="225">
        <f>Q677*H677</f>
        <v>0.39100000000000001</v>
      </c>
      <c r="S677" s="225">
        <v>0</v>
      </c>
      <c r="T677" s="226">
        <f>S677*H677</f>
        <v>0</v>
      </c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R677" s="227" t="s">
        <v>276</v>
      </c>
      <c r="AT677" s="227" t="s">
        <v>319</v>
      </c>
      <c r="AU677" s="227" t="s">
        <v>80</v>
      </c>
      <c r="AY677" s="20" t="s">
        <v>205</v>
      </c>
      <c r="BE677" s="228">
        <f>IF(N677="základní",J677,0)</f>
        <v>0</v>
      </c>
      <c r="BF677" s="228">
        <f>IF(N677="snížená",J677,0)</f>
        <v>0</v>
      </c>
      <c r="BG677" s="228">
        <f>IF(N677="zákl. přenesená",J677,0)</f>
        <v>0</v>
      </c>
      <c r="BH677" s="228">
        <f>IF(N677="sníž. přenesená",J677,0)</f>
        <v>0</v>
      </c>
      <c r="BI677" s="228">
        <f>IF(N677="nulová",J677,0)</f>
        <v>0</v>
      </c>
      <c r="BJ677" s="20" t="s">
        <v>78</v>
      </c>
      <c r="BK677" s="228">
        <f>ROUND(I677*H677,2)</f>
        <v>0</v>
      </c>
      <c r="BL677" s="20" t="s">
        <v>212</v>
      </c>
      <c r="BM677" s="227" t="s">
        <v>1006</v>
      </c>
    </row>
    <row r="678" s="14" customFormat="1">
      <c r="A678" s="14"/>
      <c r="B678" s="245"/>
      <c r="C678" s="246"/>
      <c r="D678" s="236" t="s">
        <v>216</v>
      </c>
      <c r="E678" s="247" t="s">
        <v>19</v>
      </c>
      <c r="F678" s="248" t="s">
        <v>1007</v>
      </c>
      <c r="G678" s="246"/>
      <c r="H678" s="249">
        <v>0.35910399999999998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5" t="s">
        <v>216</v>
      </c>
      <c r="AU678" s="255" t="s">
        <v>80</v>
      </c>
      <c r="AV678" s="14" t="s">
        <v>80</v>
      </c>
      <c r="AW678" s="14" t="s">
        <v>218</v>
      </c>
      <c r="AX678" s="14" t="s">
        <v>78</v>
      </c>
      <c r="AY678" s="255" t="s">
        <v>205</v>
      </c>
    </row>
    <row r="679" s="14" customFormat="1">
      <c r="A679" s="14"/>
      <c r="B679" s="245"/>
      <c r="C679" s="246"/>
      <c r="D679" s="236" t="s">
        <v>216</v>
      </c>
      <c r="E679" s="246"/>
      <c r="F679" s="248" t="s">
        <v>1008</v>
      </c>
      <c r="G679" s="246"/>
      <c r="H679" s="249">
        <v>0.39100000000000001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216</v>
      </c>
      <c r="AU679" s="255" t="s">
        <v>80</v>
      </c>
      <c r="AV679" s="14" t="s">
        <v>80</v>
      </c>
      <c r="AW679" s="14" t="s">
        <v>4</v>
      </c>
      <c r="AX679" s="14" t="s">
        <v>78</v>
      </c>
      <c r="AY679" s="255" t="s">
        <v>205</v>
      </c>
    </row>
    <row r="680" s="2" customFormat="1" ht="24.15" customHeight="1">
      <c r="A680" s="41"/>
      <c r="B680" s="42"/>
      <c r="C680" s="216" t="s">
        <v>1009</v>
      </c>
      <c r="D680" s="216" t="s">
        <v>207</v>
      </c>
      <c r="E680" s="217" t="s">
        <v>1010</v>
      </c>
      <c r="F680" s="218" t="s">
        <v>1011</v>
      </c>
      <c r="G680" s="219" t="s">
        <v>279</v>
      </c>
      <c r="H680" s="220">
        <v>0.11</v>
      </c>
      <c r="I680" s="221"/>
      <c r="J680" s="222">
        <f>ROUND(I680*H680,2)</f>
        <v>0</v>
      </c>
      <c r="K680" s="218" t="s">
        <v>211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0.017090000000000001</v>
      </c>
      <c r="R680" s="225">
        <f>Q680*H680</f>
        <v>0.0018799000000000001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212</v>
      </c>
      <c r="AT680" s="227" t="s">
        <v>207</v>
      </c>
      <c r="AU680" s="227" t="s">
        <v>80</v>
      </c>
      <c r="AY680" s="20" t="s">
        <v>205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212</v>
      </c>
      <c r="BM680" s="227" t="s">
        <v>1012</v>
      </c>
    </row>
    <row r="681" s="2" customFormat="1">
      <c r="A681" s="41"/>
      <c r="B681" s="42"/>
      <c r="C681" s="43"/>
      <c r="D681" s="229" t="s">
        <v>214</v>
      </c>
      <c r="E681" s="43"/>
      <c r="F681" s="230" t="s">
        <v>1013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214</v>
      </c>
      <c r="AU681" s="20" t="s">
        <v>80</v>
      </c>
    </row>
    <row r="682" s="14" customFormat="1">
      <c r="A682" s="14"/>
      <c r="B682" s="245"/>
      <c r="C682" s="246"/>
      <c r="D682" s="236" t="s">
        <v>216</v>
      </c>
      <c r="E682" s="247" t="s">
        <v>19</v>
      </c>
      <c r="F682" s="248" t="s">
        <v>1014</v>
      </c>
      <c r="G682" s="246"/>
      <c r="H682" s="249">
        <v>0.10978200000000001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5" t="s">
        <v>216</v>
      </c>
      <c r="AU682" s="255" t="s">
        <v>80</v>
      </c>
      <c r="AV682" s="14" t="s">
        <v>80</v>
      </c>
      <c r="AW682" s="14" t="s">
        <v>218</v>
      </c>
      <c r="AX682" s="14" t="s">
        <v>71</v>
      </c>
      <c r="AY682" s="255" t="s">
        <v>205</v>
      </c>
    </row>
    <row r="683" s="2" customFormat="1" ht="21.75" customHeight="1">
      <c r="A683" s="41"/>
      <c r="B683" s="42"/>
      <c r="C683" s="278" t="s">
        <v>1015</v>
      </c>
      <c r="D683" s="278" t="s">
        <v>319</v>
      </c>
      <c r="E683" s="279" t="s">
        <v>1016</v>
      </c>
      <c r="F683" s="280" t="s">
        <v>1017</v>
      </c>
      <c r="G683" s="281" t="s">
        <v>279</v>
      </c>
      <c r="H683" s="282">
        <v>0.109</v>
      </c>
      <c r="I683" s="283"/>
      <c r="J683" s="284">
        <f>ROUND(I683*H683,2)</f>
        <v>0</v>
      </c>
      <c r="K683" s="280" t="s">
        <v>211</v>
      </c>
      <c r="L683" s="285"/>
      <c r="M683" s="286" t="s">
        <v>19</v>
      </c>
      <c r="N683" s="287" t="s">
        <v>42</v>
      </c>
      <c r="O683" s="87"/>
      <c r="P683" s="225">
        <f>O683*H683</f>
        <v>0</v>
      </c>
      <c r="Q683" s="225">
        <v>1</v>
      </c>
      <c r="R683" s="225">
        <f>Q683*H683</f>
        <v>0.109</v>
      </c>
      <c r="S683" s="225">
        <v>0</v>
      </c>
      <c r="T683" s="226">
        <f>S683*H683</f>
        <v>0</v>
      </c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R683" s="227" t="s">
        <v>276</v>
      </c>
      <c r="AT683" s="227" t="s">
        <v>319</v>
      </c>
      <c r="AU683" s="227" t="s">
        <v>80</v>
      </c>
      <c r="AY683" s="20" t="s">
        <v>205</v>
      </c>
      <c r="BE683" s="228">
        <f>IF(N683="základní",J683,0)</f>
        <v>0</v>
      </c>
      <c r="BF683" s="228">
        <f>IF(N683="snížená",J683,0)</f>
        <v>0</v>
      </c>
      <c r="BG683" s="228">
        <f>IF(N683="zákl. přenesená",J683,0)</f>
        <v>0</v>
      </c>
      <c r="BH683" s="228">
        <f>IF(N683="sníž. přenesená",J683,0)</f>
        <v>0</v>
      </c>
      <c r="BI683" s="228">
        <f>IF(N683="nulová",J683,0)</f>
        <v>0</v>
      </c>
      <c r="BJ683" s="20" t="s">
        <v>78</v>
      </c>
      <c r="BK683" s="228">
        <f>ROUND(I683*H683,2)</f>
        <v>0</v>
      </c>
      <c r="BL683" s="20" t="s">
        <v>212</v>
      </c>
      <c r="BM683" s="227" t="s">
        <v>1018</v>
      </c>
    </row>
    <row r="684" s="14" customFormat="1">
      <c r="A684" s="14"/>
      <c r="B684" s="245"/>
      <c r="C684" s="246"/>
      <c r="D684" s="236" t="s">
        <v>216</v>
      </c>
      <c r="E684" s="246"/>
      <c r="F684" s="248" t="s">
        <v>1019</v>
      </c>
      <c r="G684" s="246"/>
      <c r="H684" s="249">
        <v>0.109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5" t="s">
        <v>216</v>
      </c>
      <c r="AU684" s="255" t="s">
        <v>80</v>
      </c>
      <c r="AV684" s="14" t="s">
        <v>80</v>
      </c>
      <c r="AW684" s="14" t="s">
        <v>4</v>
      </c>
      <c r="AX684" s="14" t="s">
        <v>78</v>
      </c>
      <c r="AY684" s="255" t="s">
        <v>205</v>
      </c>
    </row>
    <row r="685" s="2" customFormat="1" ht="21.75" customHeight="1">
      <c r="A685" s="41"/>
      <c r="B685" s="42"/>
      <c r="C685" s="216" t="s">
        <v>1020</v>
      </c>
      <c r="D685" s="216" t="s">
        <v>207</v>
      </c>
      <c r="E685" s="217" t="s">
        <v>1021</v>
      </c>
      <c r="F685" s="218" t="s">
        <v>1022</v>
      </c>
      <c r="G685" s="219" t="s">
        <v>210</v>
      </c>
      <c r="H685" s="220">
        <v>0.96299999999999997</v>
      </c>
      <c r="I685" s="221"/>
      <c r="J685" s="222">
        <f>ROUND(I685*H685,2)</f>
        <v>0</v>
      </c>
      <c r="K685" s="218" t="s">
        <v>19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2.5018699999999998</v>
      </c>
      <c r="R685" s="225">
        <f>Q685*H685</f>
        <v>2.40930081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212</v>
      </c>
      <c r="AT685" s="227" t="s">
        <v>207</v>
      </c>
      <c r="AU685" s="227" t="s">
        <v>80</v>
      </c>
      <c r="AY685" s="20" t="s">
        <v>205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212</v>
      </c>
      <c r="BM685" s="227" t="s">
        <v>1023</v>
      </c>
    </row>
    <row r="686" s="14" customFormat="1">
      <c r="A686" s="14"/>
      <c r="B686" s="245"/>
      <c r="C686" s="246"/>
      <c r="D686" s="236" t="s">
        <v>216</v>
      </c>
      <c r="E686" s="247" t="s">
        <v>19</v>
      </c>
      <c r="F686" s="248" t="s">
        <v>1024</v>
      </c>
      <c r="G686" s="246"/>
      <c r="H686" s="249">
        <v>0.96299999999999997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216</v>
      </c>
      <c r="AU686" s="255" t="s">
        <v>80</v>
      </c>
      <c r="AV686" s="14" t="s">
        <v>80</v>
      </c>
      <c r="AW686" s="14" t="s">
        <v>218</v>
      </c>
      <c r="AX686" s="14" t="s">
        <v>71</v>
      </c>
      <c r="AY686" s="255" t="s">
        <v>205</v>
      </c>
    </row>
    <row r="687" s="2" customFormat="1" ht="24.15" customHeight="1">
      <c r="A687" s="41"/>
      <c r="B687" s="42"/>
      <c r="C687" s="216" t="s">
        <v>1025</v>
      </c>
      <c r="D687" s="216" t="s">
        <v>207</v>
      </c>
      <c r="E687" s="217" t="s">
        <v>1026</v>
      </c>
      <c r="F687" s="218" t="s">
        <v>1027</v>
      </c>
      <c r="G687" s="219" t="s">
        <v>306</v>
      </c>
      <c r="H687" s="220">
        <v>3.8519999999999999</v>
      </c>
      <c r="I687" s="221"/>
      <c r="J687" s="222">
        <f>ROUND(I687*H687,2)</f>
        <v>0</v>
      </c>
      <c r="K687" s="218" t="s">
        <v>211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0.011169999999999999</v>
      </c>
      <c r="R687" s="225">
        <f>Q687*H687</f>
        <v>0.043026839999999997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212</v>
      </c>
      <c r="AT687" s="227" t="s">
        <v>207</v>
      </c>
      <c r="AU687" s="227" t="s">
        <v>80</v>
      </c>
      <c r="AY687" s="20" t="s">
        <v>205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212</v>
      </c>
      <c r="BM687" s="227" t="s">
        <v>1028</v>
      </c>
    </row>
    <row r="688" s="2" customFormat="1">
      <c r="A688" s="41"/>
      <c r="B688" s="42"/>
      <c r="C688" s="43"/>
      <c r="D688" s="229" t="s">
        <v>214</v>
      </c>
      <c r="E688" s="43"/>
      <c r="F688" s="230" t="s">
        <v>1029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214</v>
      </c>
      <c r="AU688" s="20" t="s">
        <v>80</v>
      </c>
    </row>
    <row r="689" s="14" customFormat="1">
      <c r="A689" s="14"/>
      <c r="B689" s="245"/>
      <c r="C689" s="246"/>
      <c r="D689" s="236" t="s">
        <v>216</v>
      </c>
      <c r="E689" s="247" t="s">
        <v>19</v>
      </c>
      <c r="F689" s="248" t="s">
        <v>1030</v>
      </c>
      <c r="G689" s="246"/>
      <c r="H689" s="249">
        <v>3.8519999999999999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216</v>
      </c>
      <c r="AU689" s="255" t="s">
        <v>80</v>
      </c>
      <c r="AV689" s="14" t="s">
        <v>80</v>
      </c>
      <c r="AW689" s="14" t="s">
        <v>218</v>
      </c>
      <c r="AX689" s="14" t="s">
        <v>71</v>
      </c>
      <c r="AY689" s="255" t="s">
        <v>205</v>
      </c>
    </row>
    <row r="690" s="2" customFormat="1" ht="24.15" customHeight="1">
      <c r="A690" s="41"/>
      <c r="B690" s="42"/>
      <c r="C690" s="216" t="s">
        <v>1031</v>
      </c>
      <c r="D690" s="216" t="s">
        <v>207</v>
      </c>
      <c r="E690" s="217" t="s">
        <v>1032</v>
      </c>
      <c r="F690" s="218" t="s">
        <v>1033</v>
      </c>
      <c r="G690" s="219" t="s">
        <v>306</v>
      </c>
      <c r="H690" s="220">
        <v>3.8519999999999999</v>
      </c>
      <c r="I690" s="221"/>
      <c r="J690" s="222">
        <f>ROUND(I690*H690,2)</f>
        <v>0</v>
      </c>
      <c r="K690" s="218" t="s">
        <v>211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212</v>
      </c>
      <c r="AT690" s="227" t="s">
        <v>207</v>
      </c>
      <c r="AU690" s="227" t="s">
        <v>80</v>
      </c>
      <c r="AY690" s="20" t="s">
        <v>205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212</v>
      </c>
      <c r="BM690" s="227" t="s">
        <v>1034</v>
      </c>
    </row>
    <row r="691" s="2" customFormat="1">
      <c r="A691" s="41"/>
      <c r="B691" s="42"/>
      <c r="C691" s="43"/>
      <c r="D691" s="229" t="s">
        <v>214</v>
      </c>
      <c r="E691" s="43"/>
      <c r="F691" s="230" t="s">
        <v>1035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214</v>
      </c>
      <c r="AU691" s="20" t="s">
        <v>80</v>
      </c>
    </row>
    <row r="692" s="2" customFormat="1" ht="37.8" customHeight="1">
      <c r="A692" s="41"/>
      <c r="B692" s="42"/>
      <c r="C692" s="216" t="s">
        <v>1036</v>
      </c>
      <c r="D692" s="216" t="s">
        <v>207</v>
      </c>
      <c r="E692" s="217" t="s">
        <v>1037</v>
      </c>
      <c r="F692" s="218" t="s">
        <v>1038</v>
      </c>
      <c r="G692" s="219" t="s">
        <v>210</v>
      </c>
      <c r="H692" s="220">
        <v>3.133</v>
      </c>
      <c r="I692" s="221"/>
      <c r="J692" s="222">
        <f>ROUND(I692*H692,2)</f>
        <v>0</v>
      </c>
      <c r="K692" s="218" t="s">
        <v>211</v>
      </c>
      <c r="L692" s="47"/>
      <c r="M692" s="223" t="s">
        <v>19</v>
      </c>
      <c r="N692" s="224" t="s">
        <v>42</v>
      </c>
      <c r="O692" s="87"/>
      <c r="P692" s="225">
        <f>O692*H692</f>
        <v>0</v>
      </c>
      <c r="Q692" s="225">
        <v>2.5019499999999999</v>
      </c>
      <c r="R692" s="225">
        <f>Q692*H692</f>
        <v>7.8386093499999996</v>
      </c>
      <c r="S692" s="225">
        <v>0</v>
      </c>
      <c r="T692" s="226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7" t="s">
        <v>212</v>
      </c>
      <c r="AT692" s="227" t="s">
        <v>207</v>
      </c>
      <c r="AU692" s="227" t="s">
        <v>80</v>
      </c>
      <c r="AY692" s="20" t="s">
        <v>205</v>
      </c>
      <c r="BE692" s="228">
        <f>IF(N692="základní",J692,0)</f>
        <v>0</v>
      </c>
      <c r="BF692" s="228">
        <f>IF(N692="snížená",J692,0)</f>
        <v>0</v>
      </c>
      <c r="BG692" s="228">
        <f>IF(N692="zákl. přenesená",J692,0)</f>
        <v>0</v>
      </c>
      <c r="BH692" s="228">
        <f>IF(N692="sníž. přenesená",J692,0)</f>
        <v>0</v>
      </c>
      <c r="BI692" s="228">
        <f>IF(N692="nulová",J692,0)</f>
        <v>0</v>
      </c>
      <c r="BJ692" s="20" t="s">
        <v>78</v>
      </c>
      <c r="BK692" s="228">
        <f>ROUND(I692*H692,2)</f>
        <v>0</v>
      </c>
      <c r="BL692" s="20" t="s">
        <v>212</v>
      </c>
      <c r="BM692" s="227" t="s">
        <v>1039</v>
      </c>
    </row>
    <row r="693" s="2" customFormat="1">
      <c r="A693" s="41"/>
      <c r="B693" s="42"/>
      <c r="C693" s="43"/>
      <c r="D693" s="229" t="s">
        <v>214</v>
      </c>
      <c r="E693" s="43"/>
      <c r="F693" s="230" t="s">
        <v>1040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214</v>
      </c>
      <c r="AU693" s="20" t="s">
        <v>80</v>
      </c>
    </row>
    <row r="694" s="14" customFormat="1">
      <c r="A694" s="14"/>
      <c r="B694" s="245"/>
      <c r="C694" s="246"/>
      <c r="D694" s="236" t="s">
        <v>216</v>
      </c>
      <c r="E694" s="247" t="s">
        <v>19</v>
      </c>
      <c r="F694" s="248" t="s">
        <v>1041</v>
      </c>
      <c r="G694" s="246"/>
      <c r="H694" s="249">
        <v>0.33000000000000002</v>
      </c>
      <c r="I694" s="250"/>
      <c r="J694" s="246"/>
      <c r="K694" s="246"/>
      <c r="L694" s="251"/>
      <c r="M694" s="252"/>
      <c r="N694" s="253"/>
      <c r="O694" s="253"/>
      <c r="P694" s="253"/>
      <c r="Q694" s="253"/>
      <c r="R694" s="253"/>
      <c r="S694" s="253"/>
      <c r="T694" s="25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5" t="s">
        <v>216</v>
      </c>
      <c r="AU694" s="255" t="s">
        <v>80</v>
      </c>
      <c r="AV694" s="14" t="s">
        <v>80</v>
      </c>
      <c r="AW694" s="14" t="s">
        <v>218</v>
      </c>
      <c r="AX694" s="14" t="s">
        <v>71</v>
      </c>
      <c r="AY694" s="255" t="s">
        <v>205</v>
      </c>
    </row>
    <row r="695" s="14" customFormat="1">
      <c r="A695" s="14"/>
      <c r="B695" s="245"/>
      <c r="C695" s="246"/>
      <c r="D695" s="236" t="s">
        <v>216</v>
      </c>
      <c r="E695" s="247" t="s">
        <v>19</v>
      </c>
      <c r="F695" s="248" t="s">
        <v>1042</v>
      </c>
      <c r="G695" s="246"/>
      <c r="H695" s="249">
        <v>0.10500000000000001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216</v>
      </c>
      <c r="AU695" s="255" t="s">
        <v>80</v>
      </c>
      <c r="AV695" s="14" t="s">
        <v>80</v>
      </c>
      <c r="AW695" s="14" t="s">
        <v>218</v>
      </c>
      <c r="AX695" s="14" t="s">
        <v>71</v>
      </c>
      <c r="AY695" s="255" t="s">
        <v>205</v>
      </c>
    </row>
    <row r="696" s="15" customFormat="1">
      <c r="A696" s="15"/>
      <c r="B696" s="256"/>
      <c r="C696" s="257"/>
      <c r="D696" s="236" t="s">
        <v>216</v>
      </c>
      <c r="E696" s="258" t="s">
        <v>19</v>
      </c>
      <c r="F696" s="259" t="s">
        <v>238</v>
      </c>
      <c r="G696" s="257"/>
      <c r="H696" s="260">
        <v>0.43500000000000005</v>
      </c>
      <c r="I696" s="261"/>
      <c r="J696" s="257"/>
      <c r="K696" s="257"/>
      <c r="L696" s="262"/>
      <c r="M696" s="263"/>
      <c r="N696" s="264"/>
      <c r="O696" s="264"/>
      <c r="P696" s="264"/>
      <c r="Q696" s="264"/>
      <c r="R696" s="264"/>
      <c r="S696" s="264"/>
      <c r="T696" s="26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T696" s="266" t="s">
        <v>216</v>
      </c>
      <c r="AU696" s="266" t="s">
        <v>80</v>
      </c>
      <c r="AV696" s="15" t="s">
        <v>97</v>
      </c>
      <c r="AW696" s="15" t="s">
        <v>218</v>
      </c>
      <c r="AX696" s="15" t="s">
        <v>71</v>
      </c>
      <c r="AY696" s="266" t="s">
        <v>205</v>
      </c>
    </row>
    <row r="697" s="13" customFormat="1">
      <c r="A697" s="13"/>
      <c r="B697" s="234"/>
      <c r="C697" s="235"/>
      <c r="D697" s="236" t="s">
        <v>216</v>
      </c>
      <c r="E697" s="237" t="s">
        <v>19</v>
      </c>
      <c r="F697" s="238" t="s">
        <v>1043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216</v>
      </c>
      <c r="AU697" s="244" t="s">
        <v>80</v>
      </c>
      <c r="AV697" s="13" t="s">
        <v>78</v>
      </c>
      <c r="AW697" s="13" t="s">
        <v>218</v>
      </c>
      <c r="AX697" s="13" t="s">
        <v>71</v>
      </c>
      <c r="AY697" s="244" t="s">
        <v>205</v>
      </c>
    </row>
    <row r="698" s="14" customFormat="1">
      <c r="A698" s="14"/>
      <c r="B698" s="245"/>
      <c r="C698" s="246"/>
      <c r="D698" s="236" t="s">
        <v>216</v>
      </c>
      <c r="E698" s="247" t="s">
        <v>19</v>
      </c>
      <c r="F698" s="248" t="s">
        <v>1044</v>
      </c>
      <c r="G698" s="246"/>
      <c r="H698" s="249">
        <v>1.0584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5" t="s">
        <v>216</v>
      </c>
      <c r="AU698" s="255" t="s">
        <v>80</v>
      </c>
      <c r="AV698" s="14" t="s">
        <v>80</v>
      </c>
      <c r="AW698" s="14" t="s">
        <v>218</v>
      </c>
      <c r="AX698" s="14" t="s">
        <v>71</v>
      </c>
      <c r="AY698" s="255" t="s">
        <v>205</v>
      </c>
    </row>
    <row r="699" s="14" customFormat="1">
      <c r="A699" s="14"/>
      <c r="B699" s="245"/>
      <c r="C699" s="246"/>
      <c r="D699" s="236" t="s">
        <v>216</v>
      </c>
      <c r="E699" s="247" t="s">
        <v>19</v>
      </c>
      <c r="F699" s="248" t="s">
        <v>1045</v>
      </c>
      <c r="G699" s="246"/>
      <c r="H699" s="249">
        <v>1.1371316000000002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5" t="s">
        <v>216</v>
      </c>
      <c r="AU699" s="255" t="s">
        <v>80</v>
      </c>
      <c r="AV699" s="14" t="s">
        <v>80</v>
      </c>
      <c r="AW699" s="14" t="s">
        <v>218</v>
      </c>
      <c r="AX699" s="14" t="s">
        <v>71</v>
      </c>
      <c r="AY699" s="255" t="s">
        <v>205</v>
      </c>
    </row>
    <row r="700" s="14" customFormat="1">
      <c r="A700" s="14"/>
      <c r="B700" s="245"/>
      <c r="C700" s="246"/>
      <c r="D700" s="236" t="s">
        <v>216</v>
      </c>
      <c r="E700" s="247" t="s">
        <v>19</v>
      </c>
      <c r="F700" s="248" t="s">
        <v>1046</v>
      </c>
      <c r="G700" s="246"/>
      <c r="H700" s="249">
        <v>0.50263200000000008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216</v>
      </c>
      <c r="AU700" s="255" t="s">
        <v>80</v>
      </c>
      <c r="AV700" s="14" t="s">
        <v>80</v>
      </c>
      <c r="AW700" s="14" t="s">
        <v>218</v>
      </c>
      <c r="AX700" s="14" t="s">
        <v>71</v>
      </c>
      <c r="AY700" s="255" t="s">
        <v>205</v>
      </c>
    </row>
    <row r="701" s="15" customFormat="1">
      <c r="A701" s="15"/>
      <c r="B701" s="256"/>
      <c r="C701" s="257"/>
      <c r="D701" s="236" t="s">
        <v>216</v>
      </c>
      <c r="E701" s="258" t="s">
        <v>19</v>
      </c>
      <c r="F701" s="259" t="s">
        <v>238</v>
      </c>
      <c r="G701" s="257"/>
      <c r="H701" s="260">
        <v>2.6981636000000004</v>
      </c>
      <c r="I701" s="261"/>
      <c r="J701" s="257"/>
      <c r="K701" s="257"/>
      <c r="L701" s="262"/>
      <c r="M701" s="263"/>
      <c r="N701" s="264"/>
      <c r="O701" s="264"/>
      <c r="P701" s="264"/>
      <c r="Q701" s="264"/>
      <c r="R701" s="264"/>
      <c r="S701" s="264"/>
      <c r="T701" s="26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6" t="s">
        <v>216</v>
      </c>
      <c r="AU701" s="266" t="s">
        <v>80</v>
      </c>
      <c r="AV701" s="15" t="s">
        <v>97</v>
      </c>
      <c r="AW701" s="15" t="s">
        <v>218</v>
      </c>
      <c r="AX701" s="15" t="s">
        <v>71</v>
      </c>
      <c r="AY701" s="266" t="s">
        <v>205</v>
      </c>
    </row>
    <row r="702" s="16" customFormat="1">
      <c r="A702" s="16"/>
      <c r="B702" s="267"/>
      <c r="C702" s="268"/>
      <c r="D702" s="236" t="s">
        <v>216</v>
      </c>
      <c r="E702" s="269" t="s">
        <v>19</v>
      </c>
      <c r="F702" s="270" t="s">
        <v>243</v>
      </c>
      <c r="G702" s="268"/>
      <c r="H702" s="271">
        <v>3.1331636000000005</v>
      </c>
      <c r="I702" s="272"/>
      <c r="J702" s="268"/>
      <c r="K702" s="268"/>
      <c r="L702" s="273"/>
      <c r="M702" s="274"/>
      <c r="N702" s="275"/>
      <c r="O702" s="275"/>
      <c r="P702" s="275"/>
      <c r="Q702" s="275"/>
      <c r="R702" s="275"/>
      <c r="S702" s="275"/>
      <c r="T702" s="27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T702" s="277" t="s">
        <v>216</v>
      </c>
      <c r="AU702" s="277" t="s">
        <v>80</v>
      </c>
      <c r="AV702" s="16" t="s">
        <v>212</v>
      </c>
      <c r="AW702" s="16" t="s">
        <v>218</v>
      </c>
      <c r="AX702" s="16" t="s">
        <v>78</v>
      </c>
      <c r="AY702" s="277" t="s">
        <v>205</v>
      </c>
    </row>
    <row r="703" s="2" customFormat="1" ht="24.15" customHeight="1">
      <c r="A703" s="41"/>
      <c r="B703" s="42"/>
      <c r="C703" s="216" t="s">
        <v>1047</v>
      </c>
      <c r="D703" s="216" t="s">
        <v>207</v>
      </c>
      <c r="E703" s="217" t="s">
        <v>1048</v>
      </c>
      <c r="F703" s="218" t="s">
        <v>1049</v>
      </c>
      <c r="G703" s="219" t="s">
        <v>210</v>
      </c>
      <c r="H703" s="220">
        <v>0.19500000000000001</v>
      </c>
      <c r="I703" s="221"/>
      <c r="J703" s="222">
        <f>ROUND(I703*H703,2)</f>
        <v>0</v>
      </c>
      <c r="K703" s="218" t="s">
        <v>19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2.5018699999999998</v>
      </c>
      <c r="R703" s="225">
        <f>Q703*H703</f>
        <v>0.48786464999999996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212</v>
      </c>
      <c r="AT703" s="227" t="s">
        <v>207</v>
      </c>
      <c r="AU703" s="227" t="s">
        <v>80</v>
      </c>
      <c r="AY703" s="20" t="s">
        <v>205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212</v>
      </c>
      <c r="BM703" s="227" t="s">
        <v>1050</v>
      </c>
    </row>
    <row r="704" s="14" customFormat="1">
      <c r="A704" s="14"/>
      <c r="B704" s="245"/>
      <c r="C704" s="246"/>
      <c r="D704" s="236" t="s">
        <v>216</v>
      </c>
      <c r="E704" s="247" t="s">
        <v>19</v>
      </c>
      <c r="F704" s="248" t="s">
        <v>1051</v>
      </c>
      <c r="G704" s="246"/>
      <c r="H704" s="249">
        <v>0.19461600000000001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216</v>
      </c>
      <c r="AU704" s="255" t="s">
        <v>80</v>
      </c>
      <c r="AV704" s="14" t="s">
        <v>80</v>
      </c>
      <c r="AW704" s="14" t="s">
        <v>218</v>
      </c>
      <c r="AX704" s="14" t="s">
        <v>71</v>
      </c>
      <c r="AY704" s="255" t="s">
        <v>205</v>
      </c>
    </row>
    <row r="705" s="2" customFormat="1" ht="37.8" customHeight="1">
      <c r="A705" s="41"/>
      <c r="B705" s="42"/>
      <c r="C705" s="216" t="s">
        <v>1052</v>
      </c>
      <c r="D705" s="216" t="s">
        <v>207</v>
      </c>
      <c r="E705" s="217" t="s">
        <v>1053</v>
      </c>
      <c r="F705" s="218" t="s">
        <v>1054</v>
      </c>
      <c r="G705" s="219" t="s">
        <v>279</v>
      </c>
      <c r="H705" s="220">
        <v>0.20799999999999999</v>
      </c>
      <c r="I705" s="221"/>
      <c r="J705" s="222">
        <f>ROUND(I705*H705,2)</f>
        <v>0</v>
      </c>
      <c r="K705" s="218" t="s">
        <v>211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1.0492699999999999</v>
      </c>
      <c r="R705" s="225">
        <f>Q705*H705</f>
        <v>0.21824815999999997</v>
      </c>
      <c r="S705" s="225">
        <v>0</v>
      </c>
      <c r="T705" s="226">
        <f>S705*H705</f>
        <v>0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212</v>
      </c>
      <c r="AT705" s="227" t="s">
        <v>207</v>
      </c>
      <c r="AU705" s="227" t="s">
        <v>80</v>
      </c>
      <c r="AY705" s="20" t="s">
        <v>205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212</v>
      </c>
      <c r="BM705" s="227" t="s">
        <v>1055</v>
      </c>
    </row>
    <row r="706" s="2" customFormat="1">
      <c r="A706" s="41"/>
      <c r="B706" s="42"/>
      <c r="C706" s="43"/>
      <c r="D706" s="229" t="s">
        <v>214</v>
      </c>
      <c r="E706" s="43"/>
      <c r="F706" s="230" t="s">
        <v>1056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214</v>
      </c>
      <c r="AU706" s="20" t="s">
        <v>80</v>
      </c>
    </row>
    <row r="707" s="14" customFormat="1">
      <c r="A707" s="14"/>
      <c r="B707" s="245"/>
      <c r="C707" s="246"/>
      <c r="D707" s="236" t="s">
        <v>216</v>
      </c>
      <c r="E707" s="247" t="s">
        <v>19</v>
      </c>
      <c r="F707" s="248" t="s">
        <v>1057</v>
      </c>
      <c r="G707" s="246"/>
      <c r="H707" s="249">
        <v>0.20799999999999999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216</v>
      </c>
      <c r="AU707" s="255" t="s">
        <v>80</v>
      </c>
      <c r="AV707" s="14" t="s">
        <v>80</v>
      </c>
      <c r="AW707" s="14" t="s">
        <v>218</v>
      </c>
      <c r="AX707" s="14" t="s">
        <v>71</v>
      </c>
      <c r="AY707" s="255" t="s">
        <v>205</v>
      </c>
    </row>
    <row r="708" s="2" customFormat="1" ht="37.8" customHeight="1">
      <c r="A708" s="41"/>
      <c r="B708" s="42"/>
      <c r="C708" s="216" t="s">
        <v>1058</v>
      </c>
      <c r="D708" s="216" t="s">
        <v>207</v>
      </c>
      <c r="E708" s="217" t="s">
        <v>1059</v>
      </c>
      <c r="F708" s="218" t="s">
        <v>1060</v>
      </c>
      <c r="G708" s="219" t="s">
        <v>279</v>
      </c>
      <c r="H708" s="220">
        <v>0.014</v>
      </c>
      <c r="I708" s="221"/>
      <c r="J708" s="222">
        <f>ROUND(I708*H708,2)</f>
        <v>0</v>
      </c>
      <c r="K708" s="218" t="s">
        <v>211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1.1573599999999999</v>
      </c>
      <c r="R708" s="225">
        <f>Q708*H708</f>
        <v>0.016203039999999998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212</v>
      </c>
      <c r="AT708" s="227" t="s">
        <v>207</v>
      </c>
      <c r="AU708" s="227" t="s">
        <v>80</v>
      </c>
      <c r="AY708" s="20" t="s">
        <v>205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212</v>
      </c>
      <c r="BM708" s="227" t="s">
        <v>1061</v>
      </c>
    </row>
    <row r="709" s="2" customFormat="1">
      <c r="A709" s="41"/>
      <c r="B709" s="42"/>
      <c r="C709" s="43"/>
      <c r="D709" s="229" t="s">
        <v>214</v>
      </c>
      <c r="E709" s="43"/>
      <c r="F709" s="230" t="s">
        <v>1062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214</v>
      </c>
      <c r="AU709" s="20" t="s">
        <v>80</v>
      </c>
    </row>
    <row r="710" s="14" customFormat="1">
      <c r="A710" s="14"/>
      <c r="B710" s="245"/>
      <c r="C710" s="246"/>
      <c r="D710" s="236" t="s">
        <v>216</v>
      </c>
      <c r="E710" s="247" t="s">
        <v>19</v>
      </c>
      <c r="F710" s="248" t="s">
        <v>1063</v>
      </c>
      <c r="G710" s="246"/>
      <c r="H710" s="249">
        <v>0.009724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5" t="s">
        <v>216</v>
      </c>
      <c r="AU710" s="255" t="s">
        <v>80</v>
      </c>
      <c r="AV710" s="14" t="s">
        <v>80</v>
      </c>
      <c r="AW710" s="14" t="s">
        <v>218</v>
      </c>
      <c r="AX710" s="14" t="s">
        <v>71</v>
      </c>
      <c r="AY710" s="255" t="s">
        <v>205</v>
      </c>
    </row>
    <row r="711" s="14" customFormat="1">
      <c r="A711" s="14"/>
      <c r="B711" s="245"/>
      <c r="C711" s="246"/>
      <c r="D711" s="236" t="s">
        <v>216</v>
      </c>
      <c r="E711" s="247" t="s">
        <v>19</v>
      </c>
      <c r="F711" s="248" t="s">
        <v>1064</v>
      </c>
      <c r="G711" s="246"/>
      <c r="H711" s="249">
        <v>0.0046410000000000002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216</v>
      </c>
      <c r="AU711" s="255" t="s">
        <v>80</v>
      </c>
      <c r="AV711" s="14" t="s">
        <v>80</v>
      </c>
      <c r="AW711" s="14" t="s">
        <v>218</v>
      </c>
      <c r="AX711" s="14" t="s">
        <v>71</v>
      </c>
      <c r="AY711" s="255" t="s">
        <v>205</v>
      </c>
    </row>
    <row r="712" s="2" customFormat="1" ht="37.8" customHeight="1">
      <c r="A712" s="41"/>
      <c r="B712" s="42"/>
      <c r="C712" s="216" t="s">
        <v>1065</v>
      </c>
      <c r="D712" s="216" t="s">
        <v>207</v>
      </c>
      <c r="E712" s="217" t="s">
        <v>1066</v>
      </c>
      <c r="F712" s="218" t="s">
        <v>1067</v>
      </c>
      <c r="G712" s="219" t="s">
        <v>306</v>
      </c>
      <c r="H712" s="220">
        <v>12.1</v>
      </c>
      <c r="I712" s="221"/>
      <c r="J712" s="222">
        <f>ROUND(I712*H712,2)</f>
        <v>0</v>
      </c>
      <c r="K712" s="218" t="s">
        <v>211</v>
      </c>
      <c r="L712" s="47"/>
      <c r="M712" s="223" t="s">
        <v>19</v>
      </c>
      <c r="N712" s="224" t="s">
        <v>42</v>
      </c>
      <c r="O712" s="87"/>
      <c r="P712" s="225">
        <f>O712*H712</f>
        <v>0</v>
      </c>
      <c r="Q712" s="225">
        <v>0.012959999999999999</v>
      </c>
      <c r="R712" s="225">
        <f>Q712*H712</f>
        <v>0.15681599999999998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212</v>
      </c>
      <c r="AT712" s="227" t="s">
        <v>207</v>
      </c>
      <c r="AU712" s="227" t="s">
        <v>80</v>
      </c>
      <c r="AY712" s="20" t="s">
        <v>205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212</v>
      </c>
      <c r="BM712" s="227" t="s">
        <v>1068</v>
      </c>
    </row>
    <row r="713" s="2" customFormat="1">
      <c r="A713" s="41"/>
      <c r="B713" s="42"/>
      <c r="C713" s="43"/>
      <c r="D713" s="229" t="s">
        <v>214</v>
      </c>
      <c r="E713" s="43"/>
      <c r="F713" s="230" t="s">
        <v>1069</v>
      </c>
      <c r="G713" s="43"/>
      <c r="H713" s="43"/>
      <c r="I713" s="231"/>
      <c r="J713" s="43"/>
      <c r="K713" s="43"/>
      <c r="L713" s="47"/>
      <c r="M713" s="232"/>
      <c r="N713" s="233"/>
      <c r="O713" s="87"/>
      <c r="P713" s="87"/>
      <c r="Q713" s="87"/>
      <c r="R713" s="87"/>
      <c r="S713" s="87"/>
      <c r="T713" s="88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0" t="s">
        <v>214</v>
      </c>
      <c r="AU713" s="20" t="s">
        <v>80</v>
      </c>
    </row>
    <row r="714" s="13" customFormat="1">
      <c r="A714" s="13"/>
      <c r="B714" s="234"/>
      <c r="C714" s="235"/>
      <c r="D714" s="236" t="s">
        <v>216</v>
      </c>
      <c r="E714" s="237" t="s">
        <v>19</v>
      </c>
      <c r="F714" s="238" t="s">
        <v>1070</v>
      </c>
      <c r="G714" s="235"/>
      <c r="H714" s="237" t="s">
        <v>19</v>
      </c>
      <c r="I714" s="239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216</v>
      </c>
      <c r="AU714" s="244" t="s">
        <v>80</v>
      </c>
      <c r="AV714" s="13" t="s">
        <v>78</v>
      </c>
      <c r="AW714" s="13" t="s">
        <v>218</v>
      </c>
      <c r="AX714" s="13" t="s">
        <v>71</v>
      </c>
      <c r="AY714" s="244" t="s">
        <v>205</v>
      </c>
    </row>
    <row r="715" s="14" customFormat="1">
      <c r="A715" s="14"/>
      <c r="B715" s="245"/>
      <c r="C715" s="246"/>
      <c r="D715" s="236" t="s">
        <v>216</v>
      </c>
      <c r="E715" s="247" t="s">
        <v>19</v>
      </c>
      <c r="F715" s="248" t="s">
        <v>1071</v>
      </c>
      <c r="G715" s="246"/>
      <c r="H715" s="249">
        <v>6.6150000000000002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5" t="s">
        <v>216</v>
      </c>
      <c r="AU715" s="255" t="s">
        <v>80</v>
      </c>
      <c r="AV715" s="14" t="s">
        <v>80</v>
      </c>
      <c r="AW715" s="14" t="s">
        <v>218</v>
      </c>
      <c r="AX715" s="14" t="s">
        <v>71</v>
      </c>
      <c r="AY715" s="255" t="s">
        <v>205</v>
      </c>
    </row>
    <row r="716" s="14" customFormat="1">
      <c r="A716" s="14"/>
      <c r="B716" s="245"/>
      <c r="C716" s="246"/>
      <c r="D716" s="236" t="s">
        <v>216</v>
      </c>
      <c r="E716" s="247" t="s">
        <v>19</v>
      </c>
      <c r="F716" s="248" t="s">
        <v>1072</v>
      </c>
      <c r="G716" s="246"/>
      <c r="H716" s="249">
        <v>5.4854114999999997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5" t="s">
        <v>216</v>
      </c>
      <c r="AU716" s="255" t="s">
        <v>80</v>
      </c>
      <c r="AV716" s="14" t="s">
        <v>80</v>
      </c>
      <c r="AW716" s="14" t="s">
        <v>218</v>
      </c>
      <c r="AX716" s="14" t="s">
        <v>71</v>
      </c>
      <c r="AY716" s="255" t="s">
        <v>205</v>
      </c>
    </row>
    <row r="717" s="2" customFormat="1" ht="37.8" customHeight="1">
      <c r="A717" s="41"/>
      <c r="B717" s="42"/>
      <c r="C717" s="216" t="s">
        <v>1073</v>
      </c>
      <c r="D717" s="216" t="s">
        <v>207</v>
      </c>
      <c r="E717" s="217" t="s">
        <v>1074</v>
      </c>
      <c r="F717" s="218" t="s">
        <v>1075</v>
      </c>
      <c r="G717" s="219" t="s">
        <v>306</v>
      </c>
      <c r="H717" s="220">
        <v>12.1</v>
      </c>
      <c r="I717" s="221"/>
      <c r="J717" s="222">
        <f>ROUND(I717*H717,2)</f>
        <v>0</v>
      </c>
      <c r="K717" s="218" t="s">
        <v>211</v>
      </c>
      <c r="L717" s="47"/>
      <c r="M717" s="223" t="s">
        <v>19</v>
      </c>
      <c r="N717" s="224" t="s">
        <v>42</v>
      </c>
      <c r="O717" s="87"/>
      <c r="P717" s="225">
        <f>O717*H717</f>
        <v>0</v>
      </c>
      <c r="Q717" s="225">
        <v>0</v>
      </c>
      <c r="R717" s="225">
        <f>Q717*H717</f>
        <v>0</v>
      </c>
      <c r="S717" s="225">
        <v>0</v>
      </c>
      <c r="T717" s="226">
        <f>S717*H717</f>
        <v>0</v>
      </c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R717" s="227" t="s">
        <v>212</v>
      </c>
      <c r="AT717" s="227" t="s">
        <v>207</v>
      </c>
      <c r="AU717" s="227" t="s">
        <v>80</v>
      </c>
      <c r="AY717" s="20" t="s">
        <v>205</v>
      </c>
      <c r="BE717" s="228">
        <f>IF(N717="základní",J717,0)</f>
        <v>0</v>
      </c>
      <c r="BF717" s="228">
        <f>IF(N717="snížená",J717,0)</f>
        <v>0</v>
      </c>
      <c r="BG717" s="228">
        <f>IF(N717="zákl. přenesená",J717,0)</f>
        <v>0</v>
      </c>
      <c r="BH717" s="228">
        <f>IF(N717="sníž. přenesená",J717,0)</f>
        <v>0</v>
      </c>
      <c r="BI717" s="228">
        <f>IF(N717="nulová",J717,0)</f>
        <v>0</v>
      </c>
      <c r="BJ717" s="20" t="s">
        <v>78</v>
      </c>
      <c r="BK717" s="228">
        <f>ROUND(I717*H717,2)</f>
        <v>0</v>
      </c>
      <c r="BL717" s="20" t="s">
        <v>212</v>
      </c>
      <c r="BM717" s="227" t="s">
        <v>1076</v>
      </c>
    </row>
    <row r="718" s="2" customFormat="1">
      <c r="A718" s="41"/>
      <c r="B718" s="42"/>
      <c r="C718" s="43"/>
      <c r="D718" s="229" t="s">
        <v>214</v>
      </c>
      <c r="E718" s="43"/>
      <c r="F718" s="230" t="s">
        <v>1077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214</v>
      </c>
      <c r="AU718" s="20" t="s">
        <v>80</v>
      </c>
    </row>
    <row r="719" s="2" customFormat="1" ht="24.15" customHeight="1">
      <c r="A719" s="41"/>
      <c r="B719" s="42"/>
      <c r="C719" s="216" t="s">
        <v>1078</v>
      </c>
      <c r="D719" s="216" t="s">
        <v>207</v>
      </c>
      <c r="E719" s="217" t="s">
        <v>1079</v>
      </c>
      <c r="F719" s="218" t="s">
        <v>1080</v>
      </c>
      <c r="G719" s="219" t="s">
        <v>448</v>
      </c>
      <c r="H719" s="220">
        <v>48</v>
      </c>
      <c r="I719" s="221"/>
      <c r="J719" s="222">
        <f>ROUND(I719*H719,2)</f>
        <v>0</v>
      </c>
      <c r="K719" s="218" t="s">
        <v>19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0.023</v>
      </c>
      <c r="R719" s="225">
        <f>Q719*H719</f>
        <v>1.1040000000000001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212</v>
      </c>
      <c r="AT719" s="227" t="s">
        <v>207</v>
      </c>
      <c r="AU719" s="227" t="s">
        <v>80</v>
      </c>
      <c r="AY719" s="20" t="s">
        <v>205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212</v>
      </c>
      <c r="BM719" s="227" t="s">
        <v>1081</v>
      </c>
    </row>
    <row r="720" s="14" customFormat="1">
      <c r="A720" s="14"/>
      <c r="B720" s="245"/>
      <c r="C720" s="246"/>
      <c r="D720" s="236" t="s">
        <v>216</v>
      </c>
      <c r="E720" s="247" t="s">
        <v>19</v>
      </c>
      <c r="F720" s="248" t="s">
        <v>1082</v>
      </c>
      <c r="G720" s="246"/>
      <c r="H720" s="249">
        <v>48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216</v>
      </c>
      <c r="AU720" s="255" t="s">
        <v>80</v>
      </c>
      <c r="AV720" s="14" t="s">
        <v>80</v>
      </c>
      <c r="AW720" s="14" t="s">
        <v>218</v>
      </c>
      <c r="AX720" s="14" t="s">
        <v>71</v>
      </c>
      <c r="AY720" s="255" t="s">
        <v>205</v>
      </c>
    </row>
    <row r="721" s="2" customFormat="1" ht="76.35" customHeight="1">
      <c r="A721" s="41"/>
      <c r="B721" s="42"/>
      <c r="C721" s="216" t="s">
        <v>1083</v>
      </c>
      <c r="D721" s="216" t="s">
        <v>207</v>
      </c>
      <c r="E721" s="217" t="s">
        <v>1084</v>
      </c>
      <c r="F721" s="218" t="s">
        <v>1085</v>
      </c>
      <c r="G721" s="219" t="s">
        <v>327</v>
      </c>
      <c r="H721" s="220">
        <v>26.399999999999999</v>
      </c>
      <c r="I721" s="221"/>
      <c r="J721" s="222">
        <f>ROUND(I721*H721,2)</f>
        <v>0</v>
      </c>
      <c r="K721" s="218" t="s">
        <v>211</v>
      </c>
      <c r="L721" s="47"/>
      <c r="M721" s="223" t="s">
        <v>19</v>
      </c>
      <c r="N721" s="224" t="s">
        <v>42</v>
      </c>
      <c r="O721" s="87"/>
      <c r="P721" s="225">
        <f>O721*H721</f>
        <v>0</v>
      </c>
      <c r="Q721" s="225">
        <v>0.0058700000000000002</v>
      </c>
      <c r="R721" s="225">
        <f>Q721*H721</f>
        <v>0.154968</v>
      </c>
      <c r="S721" s="225">
        <v>0</v>
      </c>
      <c r="T721" s="226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27" t="s">
        <v>212</v>
      </c>
      <c r="AT721" s="227" t="s">
        <v>207</v>
      </c>
      <c r="AU721" s="227" t="s">
        <v>80</v>
      </c>
      <c r="AY721" s="20" t="s">
        <v>205</v>
      </c>
      <c r="BE721" s="228">
        <f>IF(N721="základní",J721,0)</f>
        <v>0</v>
      </c>
      <c r="BF721" s="228">
        <f>IF(N721="snížená",J721,0)</f>
        <v>0</v>
      </c>
      <c r="BG721" s="228">
        <f>IF(N721="zákl. přenesená",J721,0)</f>
        <v>0</v>
      </c>
      <c r="BH721" s="228">
        <f>IF(N721="sníž. přenesená",J721,0)</f>
        <v>0</v>
      </c>
      <c r="BI721" s="228">
        <f>IF(N721="nulová",J721,0)</f>
        <v>0</v>
      </c>
      <c r="BJ721" s="20" t="s">
        <v>78</v>
      </c>
      <c r="BK721" s="228">
        <f>ROUND(I721*H721,2)</f>
        <v>0</v>
      </c>
      <c r="BL721" s="20" t="s">
        <v>212</v>
      </c>
      <c r="BM721" s="227" t="s">
        <v>1086</v>
      </c>
    </row>
    <row r="722" s="2" customFormat="1">
      <c r="A722" s="41"/>
      <c r="B722" s="42"/>
      <c r="C722" s="43"/>
      <c r="D722" s="229" t="s">
        <v>214</v>
      </c>
      <c r="E722" s="43"/>
      <c r="F722" s="230" t="s">
        <v>1087</v>
      </c>
      <c r="G722" s="43"/>
      <c r="H722" s="43"/>
      <c r="I722" s="231"/>
      <c r="J722" s="43"/>
      <c r="K722" s="43"/>
      <c r="L722" s="47"/>
      <c r="M722" s="232"/>
      <c r="N722" s="233"/>
      <c r="O722" s="87"/>
      <c r="P722" s="87"/>
      <c r="Q722" s="87"/>
      <c r="R722" s="87"/>
      <c r="S722" s="87"/>
      <c r="T722" s="88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T722" s="20" t="s">
        <v>214</v>
      </c>
      <c r="AU722" s="20" t="s">
        <v>80</v>
      </c>
    </row>
    <row r="723" s="14" customFormat="1">
      <c r="A723" s="14"/>
      <c r="B723" s="245"/>
      <c r="C723" s="246"/>
      <c r="D723" s="236" t="s">
        <v>216</v>
      </c>
      <c r="E723" s="247" t="s">
        <v>19</v>
      </c>
      <c r="F723" s="248" t="s">
        <v>1088</v>
      </c>
      <c r="G723" s="246"/>
      <c r="H723" s="249">
        <v>26.400000000000002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216</v>
      </c>
      <c r="AU723" s="255" t="s">
        <v>80</v>
      </c>
      <c r="AV723" s="14" t="s">
        <v>80</v>
      </c>
      <c r="AW723" s="14" t="s">
        <v>218</v>
      </c>
      <c r="AX723" s="14" t="s">
        <v>71</v>
      </c>
      <c r="AY723" s="255" t="s">
        <v>205</v>
      </c>
    </row>
    <row r="724" s="2" customFormat="1" ht="37.8" customHeight="1">
      <c r="A724" s="41"/>
      <c r="B724" s="42"/>
      <c r="C724" s="278" t="s">
        <v>1089</v>
      </c>
      <c r="D724" s="278" t="s">
        <v>319</v>
      </c>
      <c r="E724" s="279" t="s">
        <v>1090</v>
      </c>
      <c r="F724" s="280" t="s">
        <v>1091</v>
      </c>
      <c r="G724" s="281" t="s">
        <v>448</v>
      </c>
      <c r="H724" s="282">
        <v>24</v>
      </c>
      <c r="I724" s="283"/>
      <c r="J724" s="284">
        <f>ROUND(I724*H724,2)</f>
        <v>0</v>
      </c>
      <c r="K724" s="280" t="s">
        <v>19</v>
      </c>
      <c r="L724" s="285"/>
      <c r="M724" s="286" t="s">
        <v>19</v>
      </c>
      <c r="N724" s="287" t="s">
        <v>42</v>
      </c>
      <c r="O724" s="87"/>
      <c r="P724" s="225">
        <f>O724*H724</f>
        <v>0</v>
      </c>
      <c r="Q724" s="225">
        <v>0.112</v>
      </c>
      <c r="R724" s="225">
        <f>Q724*H724</f>
        <v>2.6880000000000002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276</v>
      </c>
      <c r="AT724" s="227" t="s">
        <v>319</v>
      </c>
      <c r="AU724" s="227" t="s">
        <v>80</v>
      </c>
      <c r="AY724" s="20" t="s">
        <v>205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78</v>
      </c>
      <c r="BK724" s="228">
        <f>ROUND(I724*H724,2)</f>
        <v>0</v>
      </c>
      <c r="BL724" s="20" t="s">
        <v>212</v>
      </c>
      <c r="BM724" s="227" t="s">
        <v>1092</v>
      </c>
    </row>
    <row r="725" s="2" customFormat="1" ht="76.35" customHeight="1">
      <c r="A725" s="41"/>
      <c r="B725" s="42"/>
      <c r="C725" s="216" t="s">
        <v>1093</v>
      </c>
      <c r="D725" s="216" t="s">
        <v>207</v>
      </c>
      <c r="E725" s="217" t="s">
        <v>1094</v>
      </c>
      <c r="F725" s="218" t="s">
        <v>1095</v>
      </c>
      <c r="G725" s="219" t="s">
        <v>327</v>
      </c>
      <c r="H725" s="220">
        <v>11.800000000000001</v>
      </c>
      <c r="I725" s="221"/>
      <c r="J725" s="222">
        <f>ROUND(I725*H725,2)</f>
        <v>0</v>
      </c>
      <c r="K725" s="218" t="s">
        <v>211</v>
      </c>
      <c r="L725" s="47"/>
      <c r="M725" s="223" t="s">
        <v>19</v>
      </c>
      <c r="N725" s="224" t="s">
        <v>42</v>
      </c>
      <c r="O725" s="87"/>
      <c r="P725" s="225">
        <f>O725*H725</f>
        <v>0</v>
      </c>
      <c r="Q725" s="225">
        <v>0.052429999999999997</v>
      </c>
      <c r="R725" s="225">
        <f>Q725*H725</f>
        <v>0.61867400000000006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212</v>
      </c>
      <c r="AT725" s="227" t="s">
        <v>207</v>
      </c>
      <c r="AU725" s="227" t="s">
        <v>80</v>
      </c>
      <c r="AY725" s="20" t="s">
        <v>205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212</v>
      </c>
      <c r="BM725" s="227" t="s">
        <v>1096</v>
      </c>
    </row>
    <row r="726" s="2" customFormat="1">
      <c r="A726" s="41"/>
      <c r="B726" s="42"/>
      <c r="C726" s="43"/>
      <c r="D726" s="229" t="s">
        <v>214</v>
      </c>
      <c r="E726" s="43"/>
      <c r="F726" s="230" t="s">
        <v>1097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214</v>
      </c>
      <c r="AU726" s="20" t="s">
        <v>80</v>
      </c>
    </row>
    <row r="727" s="14" customFormat="1">
      <c r="A727" s="14"/>
      <c r="B727" s="245"/>
      <c r="C727" s="246"/>
      <c r="D727" s="236" t="s">
        <v>216</v>
      </c>
      <c r="E727" s="247" t="s">
        <v>19</v>
      </c>
      <c r="F727" s="248" t="s">
        <v>1098</v>
      </c>
      <c r="G727" s="246"/>
      <c r="H727" s="249">
        <v>11.800000000000001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216</v>
      </c>
      <c r="AU727" s="255" t="s">
        <v>80</v>
      </c>
      <c r="AV727" s="14" t="s">
        <v>80</v>
      </c>
      <c r="AW727" s="14" t="s">
        <v>218</v>
      </c>
      <c r="AX727" s="14" t="s">
        <v>71</v>
      </c>
      <c r="AY727" s="255" t="s">
        <v>205</v>
      </c>
    </row>
    <row r="728" s="2" customFormat="1" ht="44.25" customHeight="1">
      <c r="A728" s="41"/>
      <c r="B728" s="42"/>
      <c r="C728" s="216" t="s">
        <v>1099</v>
      </c>
      <c r="D728" s="216" t="s">
        <v>207</v>
      </c>
      <c r="E728" s="217" t="s">
        <v>1100</v>
      </c>
      <c r="F728" s="218" t="s">
        <v>1101</v>
      </c>
      <c r="G728" s="219" t="s">
        <v>327</v>
      </c>
      <c r="H728" s="220">
        <v>17.895</v>
      </c>
      <c r="I728" s="221"/>
      <c r="J728" s="222">
        <f>ROUND(I728*H728,2)</f>
        <v>0</v>
      </c>
      <c r="K728" s="218" t="s">
        <v>211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0.11046</v>
      </c>
      <c r="R728" s="225">
        <f>Q728*H728</f>
        <v>1.9766817000000001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212</v>
      </c>
      <c r="AT728" s="227" t="s">
        <v>207</v>
      </c>
      <c r="AU728" s="227" t="s">
        <v>80</v>
      </c>
      <c r="AY728" s="20" t="s">
        <v>205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78</v>
      </c>
      <c r="BK728" s="228">
        <f>ROUND(I728*H728,2)</f>
        <v>0</v>
      </c>
      <c r="BL728" s="20" t="s">
        <v>212</v>
      </c>
      <c r="BM728" s="227" t="s">
        <v>1102</v>
      </c>
    </row>
    <row r="729" s="2" customFormat="1">
      <c r="A729" s="41"/>
      <c r="B729" s="42"/>
      <c r="C729" s="43"/>
      <c r="D729" s="229" t="s">
        <v>214</v>
      </c>
      <c r="E729" s="43"/>
      <c r="F729" s="230" t="s">
        <v>1103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214</v>
      </c>
      <c r="AU729" s="20" t="s">
        <v>80</v>
      </c>
    </row>
    <row r="730" s="14" customFormat="1">
      <c r="A730" s="14"/>
      <c r="B730" s="245"/>
      <c r="C730" s="246"/>
      <c r="D730" s="236" t="s">
        <v>216</v>
      </c>
      <c r="E730" s="247" t="s">
        <v>19</v>
      </c>
      <c r="F730" s="248" t="s">
        <v>1104</v>
      </c>
      <c r="G730" s="246"/>
      <c r="H730" s="249">
        <v>6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216</v>
      </c>
      <c r="AU730" s="255" t="s">
        <v>80</v>
      </c>
      <c r="AV730" s="14" t="s">
        <v>80</v>
      </c>
      <c r="AW730" s="14" t="s">
        <v>218</v>
      </c>
      <c r="AX730" s="14" t="s">
        <v>71</v>
      </c>
      <c r="AY730" s="255" t="s">
        <v>205</v>
      </c>
    </row>
    <row r="731" s="14" customFormat="1">
      <c r="A731" s="14"/>
      <c r="B731" s="245"/>
      <c r="C731" s="246"/>
      <c r="D731" s="236" t="s">
        <v>216</v>
      </c>
      <c r="E731" s="247" t="s">
        <v>19</v>
      </c>
      <c r="F731" s="248" t="s">
        <v>1105</v>
      </c>
      <c r="G731" s="246"/>
      <c r="H731" s="249">
        <v>3</v>
      </c>
      <c r="I731" s="250"/>
      <c r="J731" s="246"/>
      <c r="K731" s="246"/>
      <c r="L731" s="251"/>
      <c r="M731" s="252"/>
      <c r="N731" s="253"/>
      <c r="O731" s="253"/>
      <c r="P731" s="253"/>
      <c r="Q731" s="253"/>
      <c r="R731" s="253"/>
      <c r="S731" s="253"/>
      <c r="T731" s="25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5" t="s">
        <v>216</v>
      </c>
      <c r="AU731" s="255" t="s">
        <v>80</v>
      </c>
      <c r="AV731" s="14" t="s">
        <v>80</v>
      </c>
      <c r="AW731" s="14" t="s">
        <v>218</v>
      </c>
      <c r="AX731" s="14" t="s">
        <v>71</v>
      </c>
      <c r="AY731" s="255" t="s">
        <v>205</v>
      </c>
    </row>
    <row r="732" s="14" customFormat="1">
      <c r="A732" s="14"/>
      <c r="B732" s="245"/>
      <c r="C732" s="246"/>
      <c r="D732" s="236" t="s">
        <v>216</v>
      </c>
      <c r="E732" s="247" t="s">
        <v>19</v>
      </c>
      <c r="F732" s="248" t="s">
        <v>1106</v>
      </c>
      <c r="G732" s="246"/>
      <c r="H732" s="249">
        <v>5.4949999999999992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216</v>
      </c>
      <c r="AU732" s="255" t="s">
        <v>80</v>
      </c>
      <c r="AV732" s="14" t="s">
        <v>80</v>
      </c>
      <c r="AW732" s="14" t="s">
        <v>218</v>
      </c>
      <c r="AX732" s="14" t="s">
        <v>71</v>
      </c>
      <c r="AY732" s="255" t="s">
        <v>205</v>
      </c>
    </row>
    <row r="733" s="14" customFormat="1">
      <c r="A733" s="14"/>
      <c r="B733" s="245"/>
      <c r="C733" s="246"/>
      <c r="D733" s="236" t="s">
        <v>216</v>
      </c>
      <c r="E733" s="247" t="s">
        <v>19</v>
      </c>
      <c r="F733" s="248" t="s">
        <v>1107</v>
      </c>
      <c r="G733" s="246"/>
      <c r="H733" s="249">
        <v>3.3999999999999999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5" t="s">
        <v>216</v>
      </c>
      <c r="AU733" s="255" t="s">
        <v>80</v>
      </c>
      <c r="AV733" s="14" t="s">
        <v>80</v>
      </c>
      <c r="AW733" s="14" t="s">
        <v>218</v>
      </c>
      <c r="AX733" s="14" t="s">
        <v>71</v>
      </c>
      <c r="AY733" s="255" t="s">
        <v>205</v>
      </c>
    </row>
    <row r="734" s="2" customFormat="1" ht="33" customHeight="1">
      <c r="A734" s="41"/>
      <c r="B734" s="42"/>
      <c r="C734" s="216" t="s">
        <v>1108</v>
      </c>
      <c r="D734" s="216" t="s">
        <v>207</v>
      </c>
      <c r="E734" s="217" t="s">
        <v>1109</v>
      </c>
      <c r="F734" s="218" t="s">
        <v>1110</v>
      </c>
      <c r="G734" s="219" t="s">
        <v>306</v>
      </c>
      <c r="H734" s="220">
        <v>7.3680000000000003</v>
      </c>
      <c r="I734" s="221"/>
      <c r="J734" s="222">
        <f>ROUND(I734*H734,2)</f>
        <v>0</v>
      </c>
      <c r="K734" s="218" t="s">
        <v>211</v>
      </c>
      <c r="L734" s="47"/>
      <c r="M734" s="223" t="s">
        <v>19</v>
      </c>
      <c r="N734" s="224" t="s">
        <v>42</v>
      </c>
      <c r="O734" s="87"/>
      <c r="P734" s="225">
        <f>O734*H734</f>
        <v>0</v>
      </c>
      <c r="Q734" s="225">
        <v>0.00792</v>
      </c>
      <c r="R734" s="225">
        <f>Q734*H734</f>
        <v>0.05835456</v>
      </c>
      <c r="S734" s="225">
        <v>0</v>
      </c>
      <c r="T734" s="226">
        <f>S734*H734</f>
        <v>0</v>
      </c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R734" s="227" t="s">
        <v>212</v>
      </c>
      <c r="AT734" s="227" t="s">
        <v>207</v>
      </c>
      <c r="AU734" s="227" t="s">
        <v>80</v>
      </c>
      <c r="AY734" s="20" t="s">
        <v>205</v>
      </c>
      <c r="BE734" s="228">
        <f>IF(N734="základní",J734,0)</f>
        <v>0</v>
      </c>
      <c r="BF734" s="228">
        <f>IF(N734="snížená",J734,0)</f>
        <v>0</v>
      </c>
      <c r="BG734" s="228">
        <f>IF(N734="zákl. přenesená",J734,0)</f>
        <v>0</v>
      </c>
      <c r="BH734" s="228">
        <f>IF(N734="sníž. přenesená",J734,0)</f>
        <v>0</v>
      </c>
      <c r="BI734" s="228">
        <f>IF(N734="nulová",J734,0)</f>
        <v>0</v>
      </c>
      <c r="BJ734" s="20" t="s">
        <v>78</v>
      </c>
      <c r="BK734" s="228">
        <f>ROUND(I734*H734,2)</f>
        <v>0</v>
      </c>
      <c r="BL734" s="20" t="s">
        <v>212</v>
      </c>
      <c r="BM734" s="227" t="s">
        <v>1111</v>
      </c>
    </row>
    <row r="735" s="2" customFormat="1">
      <c r="A735" s="41"/>
      <c r="B735" s="42"/>
      <c r="C735" s="43"/>
      <c r="D735" s="229" t="s">
        <v>214</v>
      </c>
      <c r="E735" s="43"/>
      <c r="F735" s="230" t="s">
        <v>1112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214</v>
      </c>
      <c r="AU735" s="20" t="s">
        <v>80</v>
      </c>
    </row>
    <row r="736" s="14" customFormat="1">
      <c r="A736" s="14"/>
      <c r="B736" s="245"/>
      <c r="C736" s="246"/>
      <c r="D736" s="236" t="s">
        <v>216</v>
      </c>
      <c r="E736" s="247" t="s">
        <v>19</v>
      </c>
      <c r="F736" s="248" t="s">
        <v>1113</v>
      </c>
      <c r="G736" s="246"/>
      <c r="H736" s="249">
        <v>1.1520000000000001</v>
      </c>
      <c r="I736" s="250"/>
      <c r="J736" s="246"/>
      <c r="K736" s="246"/>
      <c r="L736" s="251"/>
      <c r="M736" s="252"/>
      <c r="N736" s="253"/>
      <c r="O736" s="253"/>
      <c r="P736" s="253"/>
      <c r="Q736" s="253"/>
      <c r="R736" s="253"/>
      <c r="S736" s="253"/>
      <c r="T736" s="25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5" t="s">
        <v>216</v>
      </c>
      <c r="AU736" s="255" t="s">
        <v>80</v>
      </c>
      <c r="AV736" s="14" t="s">
        <v>80</v>
      </c>
      <c r="AW736" s="14" t="s">
        <v>218</v>
      </c>
      <c r="AX736" s="14" t="s">
        <v>71</v>
      </c>
      <c r="AY736" s="255" t="s">
        <v>205</v>
      </c>
    </row>
    <row r="737" s="14" customFormat="1">
      <c r="A737" s="14"/>
      <c r="B737" s="245"/>
      <c r="C737" s="246"/>
      <c r="D737" s="236" t="s">
        <v>216</v>
      </c>
      <c r="E737" s="247" t="s">
        <v>19</v>
      </c>
      <c r="F737" s="248" t="s">
        <v>1114</v>
      </c>
      <c r="G737" s="246"/>
      <c r="H737" s="249">
        <v>0.54000000000000004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216</v>
      </c>
      <c r="AU737" s="255" t="s">
        <v>80</v>
      </c>
      <c r="AV737" s="14" t="s">
        <v>80</v>
      </c>
      <c r="AW737" s="14" t="s">
        <v>218</v>
      </c>
      <c r="AX737" s="14" t="s">
        <v>71</v>
      </c>
      <c r="AY737" s="255" t="s">
        <v>205</v>
      </c>
    </row>
    <row r="738" s="14" customFormat="1">
      <c r="A738" s="14"/>
      <c r="B738" s="245"/>
      <c r="C738" s="246"/>
      <c r="D738" s="236" t="s">
        <v>216</v>
      </c>
      <c r="E738" s="247" t="s">
        <v>19</v>
      </c>
      <c r="F738" s="248" t="s">
        <v>1115</v>
      </c>
      <c r="G738" s="246"/>
      <c r="H738" s="249">
        <v>1.044225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216</v>
      </c>
      <c r="AU738" s="255" t="s">
        <v>80</v>
      </c>
      <c r="AV738" s="14" t="s">
        <v>80</v>
      </c>
      <c r="AW738" s="14" t="s">
        <v>218</v>
      </c>
      <c r="AX738" s="14" t="s">
        <v>71</v>
      </c>
      <c r="AY738" s="255" t="s">
        <v>205</v>
      </c>
    </row>
    <row r="739" s="14" customFormat="1">
      <c r="A739" s="14"/>
      <c r="B739" s="245"/>
      <c r="C739" s="246"/>
      <c r="D739" s="236" t="s">
        <v>216</v>
      </c>
      <c r="E739" s="247" t="s">
        <v>19</v>
      </c>
      <c r="F739" s="248" t="s">
        <v>1116</v>
      </c>
      <c r="G739" s="246"/>
      <c r="H739" s="249">
        <v>4.0365000000000002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216</v>
      </c>
      <c r="AU739" s="255" t="s">
        <v>80</v>
      </c>
      <c r="AV739" s="14" t="s">
        <v>80</v>
      </c>
      <c r="AW739" s="14" t="s">
        <v>218</v>
      </c>
      <c r="AX739" s="14" t="s">
        <v>71</v>
      </c>
      <c r="AY739" s="255" t="s">
        <v>205</v>
      </c>
    </row>
    <row r="740" s="14" customFormat="1">
      <c r="A740" s="14"/>
      <c r="B740" s="245"/>
      <c r="C740" s="246"/>
      <c r="D740" s="236" t="s">
        <v>216</v>
      </c>
      <c r="E740" s="247" t="s">
        <v>19</v>
      </c>
      <c r="F740" s="248" t="s">
        <v>1117</v>
      </c>
      <c r="G740" s="246"/>
      <c r="H740" s="249">
        <v>0.59499999999999997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216</v>
      </c>
      <c r="AU740" s="255" t="s">
        <v>80</v>
      </c>
      <c r="AV740" s="14" t="s">
        <v>80</v>
      </c>
      <c r="AW740" s="14" t="s">
        <v>218</v>
      </c>
      <c r="AX740" s="14" t="s">
        <v>71</v>
      </c>
      <c r="AY740" s="255" t="s">
        <v>205</v>
      </c>
    </row>
    <row r="741" s="2" customFormat="1" ht="33" customHeight="1">
      <c r="A741" s="41"/>
      <c r="B741" s="42"/>
      <c r="C741" s="216" t="s">
        <v>1118</v>
      </c>
      <c r="D741" s="216" t="s">
        <v>207</v>
      </c>
      <c r="E741" s="217" t="s">
        <v>1119</v>
      </c>
      <c r="F741" s="218" t="s">
        <v>1120</v>
      </c>
      <c r="G741" s="219" t="s">
        <v>306</v>
      </c>
      <c r="H741" s="220">
        <v>7.3680000000000003</v>
      </c>
      <c r="I741" s="221"/>
      <c r="J741" s="222">
        <f>ROUND(I741*H741,2)</f>
        <v>0</v>
      </c>
      <c r="K741" s="218" t="s">
        <v>211</v>
      </c>
      <c r="L741" s="47"/>
      <c r="M741" s="223" t="s">
        <v>19</v>
      </c>
      <c r="N741" s="224" t="s">
        <v>42</v>
      </c>
      <c r="O741" s="87"/>
      <c r="P741" s="225">
        <f>O741*H741</f>
        <v>0</v>
      </c>
      <c r="Q741" s="225">
        <v>0</v>
      </c>
      <c r="R741" s="225">
        <f>Q741*H741</f>
        <v>0</v>
      </c>
      <c r="S741" s="225">
        <v>0</v>
      </c>
      <c r="T741" s="226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7" t="s">
        <v>212</v>
      </c>
      <c r="AT741" s="227" t="s">
        <v>207</v>
      </c>
      <c r="AU741" s="227" t="s">
        <v>80</v>
      </c>
      <c r="AY741" s="20" t="s">
        <v>205</v>
      </c>
      <c r="BE741" s="228">
        <f>IF(N741="základní",J741,0)</f>
        <v>0</v>
      </c>
      <c r="BF741" s="228">
        <f>IF(N741="snížená",J741,0)</f>
        <v>0</v>
      </c>
      <c r="BG741" s="228">
        <f>IF(N741="zákl. přenesená",J741,0)</f>
        <v>0</v>
      </c>
      <c r="BH741" s="228">
        <f>IF(N741="sníž. přenesená",J741,0)</f>
        <v>0</v>
      </c>
      <c r="BI741" s="228">
        <f>IF(N741="nulová",J741,0)</f>
        <v>0</v>
      </c>
      <c r="BJ741" s="20" t="s">
        <v>78</v>
      </c>
      <c r="BK741" s="228">
        <f>ROUND(I741*H741,2)</f>
        <v>0</v>
      </c>
      <c r="BL741" s="20" t="s">
        <v>212</v>
      </c>
      <c r="BM741" s="227" t="s">
        <v>1121</v>
      </c>
    </row>
    <row r="742" s="2" customFormat="1">
      <c r="A742" s="41"/>
      <c r="B742" s="42"/>
      <c r="C742" s="43"/>
      <c r="D742" s="229" t="s">
        <v>214</v>
      </c>
      <c r="E742" s="43"/>
      <c r="F742" s="230" t="s">
        <v>1122</v>
      </c>
      <c r="G742" s="43"/>
      <c r="H742" s="43"/>
      <c r="I742" s="231"/>
      <c r="J742" s="43"/>
      <c r="K742" s="43"/>
      <c r="L742" s="47"/>
      <c r="M742" s="232"/>
      <c r="N742" s="233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214</v>
      </c>
      <c r="AU742" s="20" t="s">
        <v>80</v>
      </c>
    </row>
    <row r="743" s="2" customFormat="1" ht="49.05" customHeight="1">
      <c r="A743" s="41"/>
      <c r="B743" s="42"/>
      <c r="C743" s="216" t="s">
        <v>1123</v>
      </c>
      <c r="D743" s="216" t="s">
        <v>207</v>
      </c>
      <c r="E743" s="217" t="s">
        <v>1124</v>
      </c>
      <c r="F743" s="218" t="s">
        <v>1125</v>
      </c>
      <c r="G743" s="219" t="s">
        <v>210</v>
      </c>
      <c r="H743" s="220">
        <v>1.6319999999999999</v>
      </c>
      <c r="I743" s="221"/>
      <c r="J743" s="222">
        <f>ROUND(I743*H743,2)</f>
        <v>0</v>
      </c>
      <c r="K743" s="218" t="s">
        <v>211</v>
      </c>
      <c r="L743" s="47"/>
      <c r="M743" s="223" t="s">
        <v>19</v>
      </c>
      <c r="N743" s="224" t="s">
        <v>42</v>
      </c>
      <c r="O743" s="87"/>
      <c r="P743" s="225">
        <f>O743*H743</f>
        <v>0</v>
      </c>
      <c r="Q743" s="225">
        <v>1.9138999999999999</v>
      </c>
      <c r="R743" s="225">
        <f>Q743*H743</f>
        <v>3.1234847999999995</v>
      </c>
      <c r="S743" s="225">
        <v>0</v>
      </c>
      <c r="T743" s="226">
        <f>S743*H743</f>
        <v>0</v>
      </c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R743" s="227" t="s">
        <v>212</v>
      </c>
      <c r="AT743" s="227" t="s">
        <v>207</v>
      </c>
      <c r="AU743" s="227" t="s">
        <v>80</v>
      </c>
      <c r="AY743" s="20" t="s">
        <v>205</v>
      </c>
      <c r="BE743" s="228">
        <f>IF(N743="základní",J743,0)</f>
        <v>0</v>
      </c>
      <c r="BF743" s="228">
        <f>IF(N743="snížená",J743,0)</f>
        <v>0</v>
      </c>
      <c r="BG743" s="228">
        <f>IF(N743="zákl. přenesená",J743,0)</f>
        <v>0</v>
      </c>
      <c r="BH743" s="228">
        <f>IF(N743="sníž. přenesená",J743,0)</f>
        <v>0</v>
      </c>
      <c r="BI743" s="228">
        <f>IF(N743="nulová",J743,0)</f>
        <v>0</v>
      </c>
      <c r="BJ743" s="20" t="s">
        <v>78</v>
      </c>
      <c r="BK743" s="228">
        <f>ROUND(I743*H743,2)</f>
        <v>0</v>
      </c>
      <c r="BL743" s="20" t="s">
        <v>212</v>
      </c>
      <c r="BM743" s="227" t="s">
        <v>1126</v>
      </c>
    </row>
    <row r="744" s="2" customFormat="1">
      <c r="A744" s="41"/>
      <c r="B744" s="42"/>
      <c r="C744" s="43"/>
      <c r="D744" s="229" t="s">
        <v>214</v>
      </c>
      <c r="E744" s="43"/>
      <c r="F744" s="230" t="s">
        <v>1127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214</v>
      </c>
      <c r="AU744" s="20" t="s">
        <v>80</v>
      </c>
    </row>
    <row r="745" s="14" customFormat="1">
      <c r="A745" s="14"/>
      <c r="B745" s="245"/>
      <c r="C745" s="246"/>
      <c r="D745" s="236" t="s">
        <v>216</v>
      </c>
      <c r="E745" s="247" t="s">
        <v>19</v>
      </c>
      <c r="F745" s="248" t="s">
        <v>1128</v>
      </c>
      <c r="G745" s="246"/>
      <c r="H745" s="249">
        <v>1.6319999999999999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5" t="s">
        <v>216</v>
      </c>
      <c r="AU745" s="255" t="s">
        <v>80</v>
      </c>
      <c r="AV745" s="14" t="s">
        <v>80</v>
      </c>
      <c r="AW745" s="14" t="s">
        <v>218</v>
      </c>
      <c r="AX745" s="14" t="s">
        <v>71</v>
      </c>
      <c r="AY745" s="255" t="s">
        <v>205</v>
      </c>
    </row>
    <row r="746" s="12" customFormat="1" ht="22.8" customHeight="1">
      <c r="A746" s="12"/>
      <c r="B746" s="200"/>
      <c r="C746" s="201"/>
      <c r="D746" s="202" t="s">
        <v>70</v>
      </c>
      <c r="E746" s="214" t="s">
        <v>255</v>
      </c>
      <c r="F746" s="214" t="s">
        <v>1129</v>
      </c>
      <c r="G746" s="201"/>
      <c r="H746" s="201"/>
      <c r="I746" s="204"/>
      <c r="J746" s="215">
        <f>BK746</f>
        <v>0</v>
      </c>
      <c r="K746" s="201"/>
      <c r="L746" s="206"/>
      <c r="M746" s="207"/>
      <c r="N746" s="208"/>
      <c r="O746" s="208"/>
      <c r="P746" s="209">
        <f>SUM(P747:P760)</f>
        <v>0</v>
      </c>
      <c r="Q746" s="208"/>
      <c r="R746" s="209">
        <f>SUM(R747:R760)</f>
        <v>4.4407462400000002</v>
      </c>
      <c r="S746" s="208"/>
      <c r="T746" s="210">
        <f>SUM(T747:T760)</f>
        <v>0</v>
      </c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R746" s="211" t="s">
        <v>78</v>
      </c>
      <c r="AT746" s="212" t="s">
        <v>70</v>
      </c>
      <c r="AU746" s="212" t="s">
        <v>78</v>
      </c>
      <c r="AY746" s="211" t="s">
        <v>205</v>
      </c>
      <c r="BK746" s="213">
        <f>SUM(BK747:BK760)</f>
        <v>0</v>
      </c>
    </row>
    <row r="747" s="2" customFormat="1" ht="33" customHeight="1">
      <c r="A747" s="41"/>
      <c r="B747" s="42"/>
      <c r="C747" s="216" t="s">
        <v>1130</v>
      </c>
      <c r="D747" s="216" t="s">
        <v>207</v>
      </c>
      <c r="E747" s="217" t="s">
        <v>1131</v>
      </c>
      <c r="F747" s="218" t="s">
        <v>1132</v>
      </c>
      <c r="G747" s="219" t="s">
        <v>306</v>
      </c>
      <c r="H747" s="220">
        <v>11.147</v>
      </c>
      <c r="I747" s="221"/>
      <c r="J747" s="222">
        <f>ROUND(I747*H747,2)</f>
        <v>0</v>
      </c>
      <c r="K747" s="218" t="s">
        <v>211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212</v>
      </c>
      <c r="AT747" s="227" t="s">
        <v>207</v>
      </c>
      <c r="AU747" s="227" t="s">
        <v>80</v>
      </c>
      <c r="AY747" s="20" t="s">
        <v>205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212</v>
      </c>
      <c r="BM747" s="227" t="s">
        <v>1133</v>
      </c>
    </row>
    <row r="748" s="2" customFormat="1">
      <c r="A748" s="41"/>
      <c r="B748" s="42"/>
      <c r="C748" s="43"/>
      <c r="D748" s="229" t="s">
        <v>214</v>
      </c>
      <c r="E748" s="43"/>
      <c r="F748" s="230" t="s">
        <v>1134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214</v>
      </c>
      <c r="AU748" s="20" t="s">
        <v>80</v>
      </c>
    </row>
    <row r="749" s="14" customFormat="1">
      <c r="A749" s="14"/>
      <c r="B749" s="245"/>
      <c r="C749" s="246"/>
      <c r="D749" s="236" t="s">
        <v>216</v>
      </c>
      <c r="E749" s="247" t="s">
        <v>19</v>
      </c>
      <c r="F749" s="248" t="s">
        <v>310</v>
      </c>
      <c r="G749" s="246"/>
      <c r="H749" s="249">
        <v>11.147400000000001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5" t="s">
        <v>216</v>
      </c>
      <c r="AU749" s="255" t="s">
        <v>80</v>
      </c>
      <c r="AV749" s="14" t="s">
        <v>80</v>
      </c>
      <c r="AW749" s="14" t="s">
        <v>218</v>
      </c>
      <c r="AX749" s="14" t="s">
        <v>71</v>
      </c>
      <c r="AY749" s="255" t="s">
        <v>205</v>
      </c>
    </row>
    <row r="750" s="2" customFormat="1" ht="55.5" customHeight="1">
      <c r="A750" s="41"/>
      <c r="B750" s="42"/>
      <c r="C750" s="216" t="s">
        <v>1135</v>
      </c>
      <c r="D750" s="216" t="s">
        <v>207</v>
      </c>
      <c r="E750" s="217" t="s">
        <v>1136</v>
      </c>
      <c r="F750" s="218" t="s">
        <v>1137</v>
      </c>
      <c r="G750" s="219" t="s">
        <v>306</v>
      </c>
      <c r="H750" s="220">
        <v>11.147</v>
      </c>
      <c r="I750" s="221"/>
      <c r="J750" s="222">
        <f>ROUND(I750*H750,2)</f>
        <v>0</v>
      </c>
      <c r="K750" s="218" t="s">
        <v>211</v>
      </c>
      <c r="L750" s="47"/>
      <c r="M750" s="223" t="s">
        <v>19</v>
      </c>
      <c r="N750" s="224" t="s">
        <v>42</v>
      </c>
      <c r="O750" s="87"/>
      <c r="P750" s="225">
        <f>O750*H750</f>
        <v>0</v>
      </c>
      <c r="Q750" s="225">
        <v>0.1002</v>
      </c>
      <c r="R750" s="225">
        <f>Q750*H750</f>
        <v>1.1169294000000001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212</v>
      </c>
      <c r="AT750" s="227" t="s">
        <v>207</v>
      </c>
      <c r="AU750" s="227" t="s">
        <v>80</v>
      </c>
      <c r="AY750" s="20" t="s">
        <v>205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212</v>
      </c>
      <c r="BM750" s="227" t="s">
        <v>1138</v>
      </c>
    </row>
    <row r="751" s="2" customFormat="1">
      <c r="A751" s="41"/>
      <c r="B751" s="42"/>
      <c r="C751" s="43"/>
      <c r="D751" s="229" t="s">
        <v>214</v>
      </c>
      <c r="E751" s="43"/>
      <c r="F751" s="230" t="s">
        <v>1139</v>
      </c>
      <c r="G751" s="43"/>
      <c r="H751" s="43"/>
      <c r="I751" s="231"/>
      <c r="J751" s="43"/>
      <c r="K751" s="43"/>
      <c r="L751" s="47"/>
      <c r="M751" s="232"/>
      <c r="N751" s="233"/>
      <c r="O751" s="87"/>
      <c r="P751" s="87"/>
      <c r="Q751" s="87"/>
      <c r="R751" s="87"/>
      <c r="S751" s="87"/>
      <c r="T751" s="88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T751" s="20" t="s">
        <v>214</v>
      </c>
      <c r="AU751" s="20" t="s">
        <v>80</v>
      </c>
    </row>
    <row r="752" s="14" customFormat="1">
      <c r="A752" s="14"/>
      <c r="B752" s="245"/>
      <c r="C752" s="246"/>
      <c r="D752" s="236" t="s">
        <v>216</v>
      </c>
      <c r="E752" s="247" t="s">
        <v>19</v>
      </c>
      <c r="F752" s="248" t="s">
        <v>1140</v>
      </c>
      <c r="G752" s="246"/>
      <c r="H752" s="249">
        <v>11.147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5" t="s">
        <v>216</v>
      </c>
      <c r="AU752" s="255" t="s">
        <v>80</v>
      </c>
      <c r="AV752" s="14" t="s">
        <v>80</v>
      </c>
      <c r="AW752" s="14" t="s">
        <v>218</v>
      </c>
      <c r="AX752" s="14" t="s">
        <v>71</v>
      </c>
      <c r="AY752" s="255" t="s">
        <v>205</v>
      </c>
    </row>
    <row r="753" s="2" customFormat="1" ht="16.5" customHeight="1">
      <c r="A753" s="41"/>
      <c r="B753" s="42"/>
      <c r="C753" s="278" t="s">
        <v>1141</v>
      </c>
      <c r="D753" s="278" t="s">
        <v>319</v>
      </c>
      <c r="E753" s="279" t="s">
        <v>1142</v>
      </c>
      <c r="F753" s="280" t="s">
        <v>1143</v>
      </c>
      <c r="G753" s="281" t="s">
        <v>279</v>
      </c>
      <c r="H753" s="282">
        <v>2.7250000000000001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1</v>
      </c>
      <c r="R753" s="225">
        <f>Q753*H753</f>
        <v>2.7250000000000001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276</v>
      </c>
      <c r="AT753" s="227" t="s">
        <v>319</v>
      </c>
      <c r="AU753" s="227" t="s">
        <v>80</v>
      </c>
      <c r="AY753" s="20" t="s">
        <v>205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212</v>
      </c>
      <c r="BM753" s="227" t="s">
        <v>1144</v>
      </c>
    </row>
    <row r="754" s="2" customFormat="1">
      <c r="A754" s="41"/>
      <c r="B754" s="42"/>
      <c r="C754" s="43"/>
      <c r="D754" s="236" t="s">
        <v>1145</v>
      </c>
      <c r="E754" s="43"/>
      <c r="F754" s="288" t="s">
        <v>1146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1145</v>
      </c>
      <c r="AU754" s="20" t="s">
        <v>80</v>
      </c>
    </row>
    <row r="755" s="14" customFormat="1">
      <c r="A755" s="14"/>
      <c r="B755" s="245"/>
      <c r="C755" s="246"/>
      <c r="D755" s="236" t="s">
        <v>216</v>
      </c>
      <c r="E755" s="247" t="s">
        <v>19</v>
      </c>
      <c r="F755" s="248" t="s">
        <v>1147</v>
      </c>
      <c r="G755" s="246"/>
      <c r="H755" s="249">
        <v>2.4771111111111099</v>
      </c>
      <c r="I755" s="250"/>
      <c r="J755" s="246"/>
      <c r="K755" s="246"/>
      <c r="L755" s="251"/>
      <c r="M755" s="252"/>
      <c r="N755" s="253"/>
      <c r="O755" s="253"/>
      <c r="P755" s="253"/>
      <c r="Q755" s="253"/>
      <c r="R755" s="253"/>
      <c r="S755" s="253"/>
      <c r="T755" s="25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5" t="s">
        <v>216</v>
      </c>
      <c r="AU755" s="255" t="s">
        <v>80</v>
      </c>
      <c r="AV755" s="14" t="s">
        <v>80</v>
      </c>
      <c r="AW755" s="14" t="s">
        <v>218</v>
      </c>
      <c r="AX755" s="14" t="s">
        <v>71</v>
      </c>
      <c r="AY755" s="255" t="s">
        <v>205</v>
      </c>
    </row>
    <row r="756" s="14" customFormat="1">
      <c r="A756" s="14"/>
      <c r="B756" s="245"/>
      <c r="C756" s="246"/>
      <c r="D756" s="236" t="s">
        <v>216</v>
      </c>
      <c r="E756" s="246"/>
      <c r="F756" s="248" t="s">
        <v>1148</v>
      </c>
      <c r="G756" s="246"/>
      <c r="H756" s="249">
        <v>2.7250000000000001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216</v>
      </c>
      <c r="AU756" s="255" t="s">
        <v>80</v>
      </c>
      <c r="AV756" s="14" t="s">
        <v>80</v>
      </c>
      <c r="AW756" s="14" t="s">
        <v>4</v>
      </c>
      <c r="AX756" s="14" t="s">
        <v>78</v>
      </c>
      <c r="AY756" s="255" t="s">
        <v>205</v>
      </c>
    </row>
    <row r="757" s="2" customFormat="1" ht="37.8" customHeight="1">
      <c r="A757" s="41"/>
      <c r="B757" s="42"/>
      <c r="C757" s="216" t="s">
        <v>1149</v>
      </c>
      <c r="D757" s="216" t="s">
        <v>207</v>
      </c>
      <c r="E757" s="217" t="s">
        <v>1150</v>
      </c>
      <c r="F757" s="218" t="s">
        <v>1151</v>
      </c>
      <c r="G757" s="219" t="s">
        <v>306</v>
      </c>
      <c r="H757" s="220">
        <v>11.147</v>
      </c>
      <c r="I757" s="221"/>
      <c r="J757" s="222">
        <f>ROUND(I757*H757,2)</f>
        <v>0</v>
      </c>
      <c r="K757" s="218" t="s">
        <v>211</v>
      </c>
      <c r="L757" s="47"/>
      <c r="M757" s="223" t="s">
        <v>19</v>
      </c>
      <c r="N757" s="224" t="s">
        <v>42</v>
      </c>
      <c r="O757" s="87"/>
      <c r="P757" s="225">
        <f>O757*H757</f>
        <v>0</v>
      </c>
      <c r="Q757" s="225">
        <v>0.053719999999999997</v>
      </c>
      <c r="R757" s="225">
        <f>Q757*H757</f>
        <v>0.59881684000000002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212</v>
      </c>
      <c r="AT757" s="227" t="s">
        <v>207</v>
      </c>
      <c r="AU757" s="227" t="s">
        <v>80</v>
      </c>
      <c r="AY757" s="20" t="s">
        <v>205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78</v>
      </c>
      <c r="BK757" s="228">
        <f>ROUND(I757*H757,2)</f>
        <v>0</v>
      </c>
      <c r="BL757" s="20" t="s">
        <v>212</v>
      </c>
      <c r="BM757" s="227" t="s">
        <v>1152</v>
      </c>
    </row>
    <row r="758" s="2" customFormat="1">
      <c r="A758" s="41"/>
      <c r="B758" s="42"/>
      <c r="C758" s="43"/>
      <c r="D758" s="229" t="s">
        <v>214</v>
      </c>
      <c r="E758" s="43"/>
      <c r="F758" s="230" t="s">
        <v>1153</v>
      </c>
      <c r="G758" s="43"/>
      <c r="H758" s="43"/>
      <c r="I758" s="231"/>
      <c r="J758" s="43"/>
      <c r="K758" s="43"/>
      <c r="L758" s="47"/>
      <c r="M758" s="232"/>
      <c r="N758" s="233"/>
      <c r="O758" s="87"/>
      <c r="P758" s="87"/>
      <c r="Q758" s="87"/>
      <c r="R758" s="87"/>
      <c r="S758" s="87"/>
      <c r="T758" s="88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T758" s="20" t="s">
        <v>214</v>
      </c>
      <c r="AU758" s="20" t="s">
        <v>80</v>
      </c>
    </row>
    <row r="759" s="2" customFormat="1" ht="37.8" customHeight="1">
      <c r="A759" s="41"/>
      <c r="B759" s="42"/>
      <c r="C759" s="216" t="s">
        <v>1154</v>
      </c>
      <c r="D759" s="216" t="s">
        <v>207</v>
      </c>
      <c r="E759" s="217" t="s">
        <v>1155</v>
      </c>
      <c r="F759" s="218" t="s">
        <v>1156</v>
      </c>
      <c r="G759" s="219" t="s">
        <v>279</v>
      </c>
      <c r="H759" s="220">
        <v>4.4409999999999998</v>
      </c>
      <c r="I759" s="221"/>
      <c r="J759" s="222">
        <f>ROUND(I759*H759,2)</f>
        <v>0</v>
      </c>
      <c r="K759" s="218" t="s">
        <v>211</v>
      </c>
      <c r="L759" s="47"/>
      <c r="M759" s="223" t="s">
        <v>19</v>
      </c>
      <c r="N759" s="224" t="s">
        <v>42</v>
      </c>
      <c r="O759" s="87"/>
      <c r="P759" s="225">
        <f>O759*H759</f>
        <v>0</v>
      </c>
      <c r="Q759" s="225">
        <v>0</v>
      </c>
      <c r="R759" s="225">
        <f>Q759*H759</f>
        <v>0</v>
      </c>
      <c r="S759" s="225">
        <v>0</v>
      </c>
      <c r="T759" s="226">
        <f>S759*H759</f>
        <v>0</v>
      </c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R759" s="227" t="s">
        <v>212</v>
      </c>
      <c r="AT759" s="227" t="s">
        <v>207</v>
      </c>
      <c r="AU759" s="227" t="s">
        <v>80</v>
      </c>
      <c r="AY759" s="20" t="s">
        <v>205</v>
      </c>
      <c r="BE759" s="228">
        <f>IF(N759="základní",J759,0)</f>
        <v>0</v>
      </c>
      <c r="BF759" s="228">
        <f>IF(N759="snížená",J759,0)</f>
        <v>0</v>
      </c>
      <c r="BG759" s="228">
        <f>IF(N759="zákl. přenesená",J759,0)</f>
        <v>0</v>
      </c>
      <c r="BH759" s="228">
        <f>IF(N759="sníž. přenesená",J759,0)</f>
        <v>0</v>
      </c>
      <c r="BI759" s="228">
        <f>IF(N759="nulová",J759,0)</f>
        <v>0</v>
      </c>
      <c r="BJ759" s="20" t="s">
        <v>78</v>
      </c>
      <c r="BK759" s="228">
        <f>ROUND(I759*H759,2)</f>
        <v>0</v>
      </c>
      <c r="BL759" s="20" t="s">
        <v>212</v>
      </c>
      <c r="BM759" s="227" t="s">
        <v>1157</v>
      </c>
    </row>
    <row r="760" s="2" customFormat="1">
      <c r="A760" s="41"/>
      <c r="B760" s="42"/>
      <c r="C760" s="43"/>
      <c r="D760" s="229" t="s">
        <v>214</v>
      </c>
      <c r="E760" s="43"/>
      <c r="F760" s="230" t="s">
        <v>1158</v>
      </c>
      <c r="G760" s="43"/>
      <c r="H760" s="43"/>
      <c r="I760" s="231"/>
      <c r="J760" s="43"/>
      <c r="K760" s="43"/>
      <c r="L760" s="47"/>
      <c r="M760" s="232"/>
      <c r="N760" s="233"/>
      <c r="O760" s="87"/>
      <c r="P760" s="87"/>
      <c r="Q760" s="87"/>
      <c r="R760" s="87"/>
      <c r="S760" s="87"/>
      <c r="T760" s="88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T760" s="20" t="s">
        <v>214</v>
      </c>
      <c r="AU760" s="20" t="s">
        <v>80</v>
      </c>
    </row>
    <row r="761" s="12" customFormat="1" ht="22.8" customHeight="1">
      <c r="A761" s="12"/>
      <c r="B761" s="200"/>
      <c r="C761" s="201"/>
      <c r="D761" s="202" t="s">
        <v>70</v>
      </c>
      <c r="E761" s="214" t="s">
        <v>261</v>
      </c>
      <c r="F761" s="214" t="s">
        <v>1159</v>
      </c>
      <c r="G761" s="201"/>
      <c r="H761" s="201"/>
      <c r="I761" s="204"/>
      <c r="J761" s="215">
        <f>BK761</f>
        <v>0</v>
      </c>
      <c r="K761" s="201"/>
      <c r="L761" s="206"/>
      <c r="M761" s="207"/>
      <c r="N761" s="208"/>
      <c r="O761" s="208"/>
      <c r="P761" s="209">
        <f>SUM(P762:P1558)</f>
        <v>0</v>
      </c>
      <c r="Q761" s="208"/>
      <c r="R761" s="209">
        <f>SUM(R762:R1558)</f>
        <v>446.22596381500017</v>
      </c>
      <c r="S761" s="208"/>
      <c r="T761" s="210">
        <f>SUM(T762:T1558)</f>
        <v>23.358697759999998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11" t="s">
        <v>78</v>
      </c>
      <c r="AT761" s="212" t="s">
        <v>70</v>
      </c>
      <c r="AU761" s="212" t="s">
        <v>78</v>
      </c>
      <c r="AY761" s="211" t="s">
        <v>205</v>
      </c>
      <c r="BK761" s="213">
        <f>SUM(BK762:BK1558)</f>
        <v>0</v>
      </c>
    </row>
    <row r="762" s="2" customFormat="1" ht="21.75" customHeight="1">
      <c r="A762" s="41"/>
      <c r="B762" s="42"/>
      <c r="C762" s="216" t="s">
        <v>1160</v>
      </c>
      <c r="D762" s="216" t="s">
        <v>207</v>
      </c>
      <c r="E762" s="217" t="s">
        <v>1161</v>
      </c>
      <c r="F762" s="218" t="s">
        <v>1162</v>
      </c>
      <c r="G762" s="219" t="s">
        <v>306</v>
      </c>
      <c r="H762" s="220">
        <v>1.1299999999999999</v>
      </c>
      <c r="I762" s="221"/>
      <c r="J762" s="222">
        <f>ROUND(I762*H762,2)</f>
        <v>0</v>
      </c>
      <c r="K762" s="218" t="s">
        <v>211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0.056000000000000001</v>
      </c>
      <c r="R762" s="225">
        <f>Q762*H762</f>
        <v>0.063279999999999989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212</v>
      </c>
      <c r="AT762" s="227" t="s">
        <v>207</v>
      </c>
      <c r="AU762" s="227" t="s">
        <v>80</v>
      </c>
      <c r="AY762" s="20" t="s">
        <v>205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212</v>
      </c>
      <c r="BM762" s="227" t="s">
        <v>1163</v>
      </c>
    </row>
    <row r="763" s="2" customFormat="1">
      <c r="A763" s="41"/>
      <c r="B763" s="42"/>
      <c r="C763" s="43"/>
      <c r="D763" s="229" t="s">
        <v>214</v>
      </c>
      <c r="E763" s="43"/>
      <c r="F763" s="230" t="s">
        <v>1164</v>
      </c>
      <c r="G763" s="43"/>
      <c r="H763" s="43"/>
      <c r="I763" s="231"/>
      <c r="J763" s="43"/>
      <c r="K763" s="43"/>
      <c r="L763" s="47"/>
      <c r="M763" s="232"/>
      <c r="N763" s="233"/>
      <c r="O763" s="87"/>
      <c r="P763" s="87"/>
      <c r="Q763" s="87"/>
      <c r="R763" s="87"/>
      <c r="S763" s="87"/>
      <c r="T763" s="88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T763" s="20" t="s">
        <v>214</v>
      </c>
      <c r="AU763" s="20" t="s">
        <v>80</v>
      </c>
    </row>
    <row r="764" s="14" customFormat="1">
      <c r="A764" s="14"/>
      <c r="B764" s="245"/>
      <c r="C764" s="246"/>
      <c r="D764" s="236" t="s">
        <v>216</v>
      </c>
      <c r="E764" s="247" t="s">
        <v>19</v>
      </c>
      <c r="F764" s="248" t="s">
        <v>1165</v>
      </c>
      <c r="G764" s="246"/>
      <c r="H764" s="249">
        <v>1.1295</v>
      </c>
      <c r="I764" s="250"/>
      <c r="J764" s="246"/>
      <c r="K764" s="246"/>
      <c r="L764" s="251"/>
      <c r="M764" s="252"/>
      <c r="N764" s="253"/>
      <c r="O764" s="253"/>
      <c r="P764" s="253"/>
      <c r="Q764" s="253"/>
      <c r="R764" s="253"/>
      <c r="S764" s="253"/>
      <c r="T764" s="25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5" t="s">
        <v>216</v>
      </c>
      <c r="AU764" s="255" t="s">
        <v>80</v>
      </c>
      <c r="AV764" s="14" t="s">
        <v>80</v>
      </c>
      <c r="AW764" s="14" t="s">
        <v>218</v>
      </c>
      <c r="AX764" s="14" t="s">
        <v>71</v>
      </c>
      <c r="AY764" s="255" t="s">
        <v>205</v>
      </c>
    </row>
    <row r="765" s="2" customFormat="1" ht="37.8" customHeight="1">
      <c r="A765" s="41"/>
      <c r="B765" s="42"/>
      <c r="C765" s="216" t="s">
        <v>1166</v>
      </c>
      <c r="D765" s="216" t="s">
        <v>207</v>
      </c>
      <c r="E765" s="217" t="s">
        <v>1167</v>
      </c>
      <c r="F765" s="218" t="s">
        <v>1168</v>
      </c>
      <c r="G765" s="219" t="s">
        <v>306</v>
      </c>
      <c r="H765" s="220">
        <v>419.38299999999998</v>
      </c>
      <c r="I765" s="221"/>
      <c r="J765" s="222">
        <f>ROUND(I765*H765,2)</f>
        <v>0</v>
      </c>
      <c r="K765" s="218" t="s">
        <v>211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0.0040000000000000001</v>
      </c>
      <c r="R765" s="225">
        <f>Q765*H765</f>
        <v>1.677532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212</v>
      </c>
      <c r="AT765" s="227" t="s">
        <v>207</v>
      </c>
      <c r="AU765" s="227" t="s">
        <v>80</v>
      </c>
      <c r="AY765" s="20" t="s">
        <v>205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212</v>
      </c>
      <c r="BM765" s="227" t="s">
        <v>1169</v>
      </c>
    </row>
    <row r="766" s="2" customFormat="1">
      <c r="A766" s="41"/>
      <c r="B766" s="42"/>
      <c r="C766" s="43"/>
      <c r="D766" s="229" t="s">
        <v>214</v>
      </c>
      <c r="E766" s="43"/>
      <c r="F766" s="230" t="s">
        <v>1170</v>
      </c>
      <c r="G766" s="43"/>
      <c r="H766" s="43"/>
      <c r="I766" s="231"/>
      <c r="J766" s="43"/>
      <c r="K766" s="43"/>
      <c r="L766" s="47"/>
      <c r="M766" s="232"/>
      <c r="N766" s="233"/>
      <c r="O766" s="87"/>
      <c r="P766" s="87"/>
      <c r="Q766" s="87"/>
      <c r="R766" s="87"/>
      <c r="S766" s="87"/>
      <c r="T766" s="88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T766" s="20" t="s">
        <v>214</v>
      </c>
      <c r="AU766" s="20" t="s">
        <v>80</v>
      </c>
    </row>
    <row r="767" s="14" customFormat="1">
      <c r="A767" s="14"/>
      <c r="B767" s="245"/>
      <c r="C767" s="246"/>
      <c r="D767" s="236" t="s">
        <v>216</v>
      </c>
      <c r="E767" s="247" t="s">
        <v>19</v>
      </c>
      <c r="F767" s="248" t="s">
        <v>1171</v>
      </c>
      <c r="G767" s="246"/>
      <c r="H767" s="249">
        <v>377.54399999999998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216</v>
      </c>
      <c r="AU767" s="255" t="s">
        <v>80</v>
      </c>
      <c r="AV767" s="14" t="s">
        <v>80</v>
      </c>
      <c r="AW767" s="14" t="s">
        <v>218</v>
      </c>
      <c r="AX767" s="14" t="s">
        <v>71</v>
      </c>
      <c r="AY767" s="255" t="s">
        <v>205</v>
      </c>
    </row>
    <row r="768" s="14" customFormat="1">
      <c r="A768" s="14"/>
      <c r="B768" s="245"/>
      <c r="C768" s="246"/>
      <c r="D768" s="236" t="s">
        <v>216</v>
      </c>
      <c r="E768" s="247" t="s">
        <v>19</v>
      </c>
      <c r="F768" s="248" t="s">
        <v>1172</v>
      </c>
      <c r="G768" s="246"/>
      <c r="H768" s="249">
        <v>41.838999999999999</v>
      </c>
      <c r="I768" s="250"/>
      <c r="J768" s="246"/>
      <c r="K768" s="246"/>
      <c r="L768" s="251"/>
      <c r="M768" s="252"/>
      <c r="N768" s="253"/>
      <c r="O768" s="253"/>
      <c r="P768" s="253"/>
      <c r="Q768" s="253"/>
      <c r="R768" s="253"/>
      <c r="S768" s="253"/>
      <c r="T768" s="25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5" t="s">
        <v>216</v>
      </c>
      <c r="AU768" s="255" t="s">
        <v>80</v>
      </c>
      <c r="AV768" s="14" t="s">
        <v>80</v>
      </c>
      <c r="AW768" s="14" t="s">
        <v>218</v>
      </c>
      <c r="AX768" s="14" t="s">
        <v>71</v>
      </c>
      <c r="AY768" s="255" t="s">
        <v>205</v>
      </c>
    </row>
    <row r="769" s="2" customFormat="1" ht="24.15" customHeight="1">
      <c r="A769" s="41"/>
      <c r="B769" s="42"/>
      <c r="C769" s="216" t="s">
        <v>1173</v>
      </c>
      <c r="D769" s="216" t="s">
        <v>207</v>
      </c>
      <c r="E769" s="217" t="s">
        <v>1174</v>
      </c>
      <c r="F769" s="218" t="s">
        <v>1175</v>
      </c>
      <c r="G769" s="219" t="s">
        <v>306</v>
      </c>
      <c r="H769" s="220">
        <v>3715.752</v>
      </c>
      <c r="I769" s="221"/>
      <c r="J769" s="222">
        <f>ROUND(I769*H769,2)</f>
        <v>0</v>
      </c>
      <c r="K769" s="218" t="s">
        <v>211</v>
      </c>
      <c r="L769" s="47"/>
      <c r="M769" s="223" t="s">
        <v>19</v>
      </c>
      <c r="N769" s="224" t="s">
        <v>42</v>
      </c>
      <c r="O769" s="87"/>
      <c r="P769" s="225">
        <f>O769*H769</f>
        <v>0</v>
      </c>
      <c r="Q769" s="225">
        <v>0.0040000000000000001</v>
      </c>
      <c r="R769" s="225">
        <f>Q769*H769</f>
        <v>14.863008000000001</v>
      </c>
      <c r="S769" s="225">
        <v>0</v>
      </c>
      <c r="T769" s="226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7" t="s">
        <v>212</v>
      </c>
      <c r="AT769" s="227" t="s">
        <v>207</v>
      </c>
      <c r="AU769" s="227" t="s">
        <v>80</v>
      </c>
      <c r="AY769" s="20" t="s">
        <v>205</v>
      </c>
      <c r="BE769" s="228">
        <f>IF(N769="základní",J769,0)</f>
        <v>0</v>
      </c>
      <c r="BF769" s="228">
        <f>IF(N769="snížená",J769,0)</f>
        <v>0</v>
      </c>
      <c r="BG769" s="228">
        <f>IF(N769="zákl. přenesená",J769,0)</f>
        <v>0</v>
      </c>
      <c r="BH769" s="228">
        <f>IF(N769="sníž. přenesená",J769,0)</f>
        <v>0</v>
      </c>
      <c r="BI769" s="228">
        <f>IF(N769="nulová",J769,0)</f>
        <v>0</v>
      </c>
      <c r="BJ769" s="20" t="s">
        <v>78</v>
      </c>
      <c r="BK769" s="228">
        <f>ROUND(I769*H769,2)</f>
        <v>0</v>
      </c>
      <c r="BL769" s="20" t="s">
        <v>212</v>
      </c>
      <c r="BM769" s="227" t="s">
        <v>1176</v>
      </c>
    </row>
    <row r="770" s="2" customFormat="1">
      <c r="A770" s="41"/>
      <c r="B770" s="42"/>
      <c r="C770" s="43"/>
      <c r="D770" s="229" t="s">
        <v>214</v>
      </c>
      <c r="E770" s="43"/>
      <c r="F770" s="230" t="s">
        <v>1177</v>
      </c>
      <c r="G770" s="43"/>
      <c r="H770" s="43"/>
      <c r="I770" s="231"/>
      <c r="J770" s="43"/>
      <c r="K770" s="43"/>
      <c r="L770" s="47"/>
      <c r="M770" s="232"/>
      <c r="N770" s="233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214</v>
      </c>
      <c r="AU770" s="20" t="s">
        <v>80</v>
      </c>
    </row>
    <row r="771" s="13" customFormat="1">
      <c r="A771" s="13"/>
      <c r="B771" s="234"/>
      <c r="C771" s="235"/>
      <c r="D771" s="236" t="s">
        <v>216</v>
      </c>
      <c r="E771" s="237" t="s">
        <v>19</v>
      </c>
      <c r="F771" s="238" t="s">
        <v>228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216</v>
      </c>
      <c r="AU771" s="244" t="s">
        <v>80</v>
      </c>
      <c r="AV771" s="13" t="s">
        <v>78</v>
      </c>
      <c r="AW771" s="13" t="s">
        <v>218</v>
      </c>
      <c r="AX771" s="13" t="s">
        <v>71</v>
      </c>
      <c r="AY771" s="244" t="s">
        <v>205</v>
      </c>
    </row>
    <row r="772" s="13" customFormat="1">
      <c r="A772" s="13"/>
      <c r="B772" s="234"/>
      <c r="C772" s="235"/>
      <c r="D772" s="236" t="s">
        <v>216</v>
      </c>
      <c r="E772" s="237" t="s">
        <v>19</v>
      </c>
      <c r="F772" s="238" t="s">
        <v>478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216</v>
      </c>
      <c r="AU772" s="244" t="s">
        <v>80</v>
      </c>
      <c r="AV772" s="13" t="s">
        <v>78</v>
      </c>
      <c r="AW772" s="13" t="s">
        <v>218</v>
      </c>
      <c r="AX772" s="13" t="s">
        <v>71</v>
      </c>
      <c r="AY772" s="244" t="s">
        <v>205</v>
      </c>
    </row>
    <row r="773" s="14" customFormat="1">
      <c r="A773" s="14"/>
      <c r="B773" s="245"/>
      <c r="C773" s="246"/>
      <c r="D773" s="236" t="s">
        <v>216</v>
      </c>
      <c r="E773" s="247" t="s">
        <v>19</v>
      </c>
      <c r="F773" s="248" t="s">
        <v>1178</v>
      </c>
      <c r="G773" s="246"/>
      <c r="H773" s="249">
        <v>422.06700000000001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5" t="s">
        <v>216</v>
      </c>
      <c r="AU773" s="255" t="s">
        <v>80</v>
      </c>
      <c r="AV773" s="14" t="s">
        <v>80</v>
      </c>
      <c r="AW773" s="14" t="s">
        <v>218</v>
      </c>
      <c r="AX773" s="14" t="s">
        <v>71</v>
      </c>
      <c r="AY773" s="255" t="s">
        <v>205</v>
      </c>
    </row>
    <row r="774" s="14" customFormat="1">
      <c r="A774" s="14"/>
      <c r="B774" s="245"/>
      <c r="C774" s="246"/>
      <c r="D774" s="236" t="s">
        <v>216</v>
      </c>
      <c r="E774" s="247" t="s">
        <v>19</v>
      </c>
      <c r="F774" s="248" t="s">
        <v>1179</v>
      </c>
      <c r="G774" s="246"/>
      <c r="H774" s="249">
        <v>222.20699999999999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216</v>
      </c>
      <c r="AU774" s="255" t="s">
        <v>80</v>
      </c>
      <c r="AV774" s="14" t="s">
        <v>80</v>
      </c>
      <c r="AW774" s="14" t="s">
        <v>218</v>
      </c>
      <c r="AX774" s="14" t="s">
        <v>71</v>
      </c>
      <c r="AY774" s="255" t="s">
        <v>205</v>
      </c>
    </row>
    <row r="775" s="14" customFormat="1">
      <c r="A775" s="14"/>
      <c r="B775" s="245"/>
      <c r="C775" s="246"/>
      <c r="D775" s="236" t="s">
        <v>216</v>
      </c>
      <c r="E775" s="247" t="s">
        <v>19</v>
      </c>
      <c r="F775" s="248" t="s">
        <v>1180</v>
      </c>
      <c r="G775" s="246"/>
      <c r="H775" s="249">
        <v>53.031999999999996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216</v>
      </c>
      <c r="AU775" s="255" t="s">
        <v>80</v>
      </c>
      <c r="AV775" s="14" t="s">
        <v>80</v>
      </c>
      <c r="AW775" s="14" t="s">
        <v>218</v>
      </c>
      <c r="AX775" s="14" t="s">
        <v>71</v>
      </c>
      <c r="AY775" s="255" t="s">
        <v>205</v>
      </c>
    </row>
    <row r="776" s="15" customFormat="1">
      <c r="A776" s="15"/>
      <c r="B776" s="256"/>
      <c r="C776" s="257"/>
      <c r="D776" s="236" t="s">
        <v>216</v>
      </c>
      <c r="E776" s="258" t="s">
        <v>19</v>
      </c>
      <c r="F776" s="259" t="s">
        <v>238</v>
      </c>
      <c r="G776" s="257"/>
      <c r="H776" s="260">
        <v>697.30600000000004</v>
      </c>
      <c r="I776" s="261"/>
      <c r="J776" s="257"/>
      <c r="K776" s="257"/>
      <c r="L776" s="262"/>
      <c r="M776" s="263"/>
      <c r="N776" s="264"/>
      <c r="O776" s="264"/>
      <c r="P776" s="264"/>
      <c r="Q776" s="264"/>
      <c r="R776" s="264"/>
      <c r="S776" s="264"/>
      <c r="T776" s="26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66" t="s">
        <v>216</v>
      </c>
      <c r="AU776" s="266" t="s">
        <v>80</v>
      </c>
      <c r="AV776" s="15" t="s">
        <v>97</v>
      </c>
      <c r="AW776" s="15" t="s">
        <v>218</v>
      </c>
      <c r="AX776" s="15" t="s">
        <v>71</v>
      </c>
      <c r="AY776" s="266" t="s">
        <v>205</v>
      </c>
    </row>
    <row r="777" s="13" customFormat="1">
      <c r="A777" s="13"/>
      <c r="B777" s="234"/>
      <c r="C777" s="235"/>
      <c r="D777" s="236" t="s">
        <v>216</v>
      </c>
      <c r="E777" s="237" t="s">
        <v>19</v>
      </c>
      <c r="F777" s="238" t="s">
        <v>483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216</v>
      </c>
      <c r="AU777" s="244" t="s">
        <v>80</v>
      </c>
      <c r="AV777" s="13" t="s">
        <v>78</v>
      </c>
      <c r="AW777" s="13" t="s">
        <v>218</v>
      </c>
      <c r="AX777" s="13" t="s">
        <v>71</v>
      </c>
      <c r="AY777" s="244" t="s">
        <v>205</v>
      </c>
    </row>
    <row r="778" s="14" customFormat="1">
      <c r="A778" s="14"/>
      <c r="B778" s="245"/>
      <c r="C778" s="246"/>
      <c r="D778" s="236" t="s">
        <v>216</v>
      </c>
      <c r="E778" s="247" t="s">
        <v>19</v>
      </c>
      <c r="F778" s="248" t="s">
        <v>1181</v>
      </c>
      <c r="G778" s="246"/>
      <c r="H778" s="249">
        <v>1623.4590000000001</v>
      </c>
      <c r="I778" s="250"/>
      <c r="J778" s="246"/>
      <c r="K778" s="246"/>
      <c r="L778" s="251"/>
      <c r="M778" s="252"/>
      <c r="N778" s="253"/>
      <c r="O778" s="253"/>
      <c r="P778" s="253"/>
      <c r="Q778" s="253"/>
      <c r="R778" s="253"/>
      <c r="S778" s="253"/>
      <c r="T778" s="25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5" t="s">
        <v>216</v>
      </c>
      <c r="AU778" s="255" t="s">
        <v>80</v>
      </c>
      <c r="AV778" s="14" t="s">
        <v>80</v>
      </c>
      <c r="AW778" s="14" t="s">
        <v>218</v>
      </c>
      <c r="AX778" s="14" t="s">
        <v>71</v>
      </c>
      <c r="AY778" s="255" t="s">
        <v>205</v>
      </c>
    </row>
    <row r="779" s="15" customFormat="1">
      <c r="A779" s="15"/>
      <c r="B779" s="256"/>
      <c r="C779" s="257"/>
      <c r="D779" s="236" t="s">
        <v>216</v>
      </c>
      <c r="E779" s="258" t="s">
        <v>19</v>
      </c>
      <c r="F779" s="259" t="s">
        <v>238</v>
      </c>
      <c r="G779" s="257"/>
      <c r="H779" s="260">
        <v>1623.4590000000001</v>
      </c>
      <c r="I779" s="261"/>
      <c r="J779" s="257"/>
      <c r="K779" s="257"/>
      <c r="L779" s="262"/>
      <c r="M779" s="263"/>
      <c r="N779" s="264"/>
      <c r="O779" s="264"/>
      <c r="P779" s="264"/>
      <c r="Q779" s="264"/>
      <c r="R779" s="264"/>
      <c r="S779" s="264"/>
      <c r="T779" s="26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6" t="s">
        <v>216</v>
      </c>
      <c r="AU779" s="266" t="s">
        <v>80</v>
      </c>
      <c r="AV779" s="15" t="s">
        <v>97</v>
      </c>
      <c r="AW779" s="15" t="s">
        <v>218</v>
      </c>
      <c r="AX779" s="15" t="s">
        <v>71</v>
      </c>
      <c r="AY779" s="266" t="s">
        <v>205</v>
      </c>
    </row>
    <row r="780" s="13" customFormat="1">
      <c r="A780" s="13"/>
      <c r="B780" s="234"/>
      <c r="C780" s="235"/>
      <c r="D780" s="236" t="s">
        <v>216</v>
      </c>
      <c r="E780" s="237" t="s">
        <v>19</v>
      </c>
      <c r="F780" s="238" t="s">
        <v>485</v>
      </c>
      <c r="G780" s="235"/>
      <c r="H780" s="237" t="s">
        <v>19</v>
      </c>
      <c r="I780" s="239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216</v>
      </c>
      <c r="AU780" s="244" t="s">
        <v>80</v>
      </c>
      <c r="AV780" s="13" t="s">
        <v>78</v>
      </c>
      <c r="AW780" s="13" t="s">
        <v>218</v>
      </c>
      <c r="AX780" s="13" t="s">
        <v>71</v>
      </c>
      <c r="AY780" s="244" t="s">
        <v>205</v>
      </c>
    </row>
    <row r="781" s="14" customFormat="1">
      <c r="A781" s="14"/>
      <c r="B781" s="245"/>
      <c r="C781" s="246"/>
      <c r="D781" s="236" t="s">
        <v>216</v>
      </c>
      <c r="E781" s="247" t="s">
        <v>19</v>
      </c>
      <c r="F781" s="248" t="s">
        <v>1182</v>
      </c>
      <c r="G781" s="246"/>
      <c r="H781" s="249">
        <v>1002.413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216</v>
      </c>
      <c r="AU781" s="255" t="s">
        <v>80</v>
      </c>
      <c r="AV781" s="14" t="s">
        <v>80</v>
      </c>
      <c r="AW781" s="14" t="s">
        <v>218</v>
      </c>
      <c r="AX781" s="14" t="s">
        <v>71</v>
      </c>
      <c r="AY781" s="255" t="s">
        <v>205</v>
      </c>
    </row>
    <row r="782" s="14" customFormat="1">
      <c r="A782" s="14"/>
      <c r="B782" s="245"/>
      <c r="C782" s="246"/>
      <c r="D782" s="236" t="s">
        <v>216</v>
      </c>
      <c r="E782" s="247" t="s">
        <v>19</v>
      </c>
      <c r="F782" s="248" t="s">
        <v>1183</v>
      </c>
      <c r="G782" s="246"/>
      <c r="H782" s="249">
        <v>5.4829999999999997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216</v>
      </c>
      <c r="AU782" s="255" t="s">
        <v>80</v>
      </c>
      <c r="AV782" s="14" t="s">
        <v>80</v>
      </c>
      <c r="AW782" s="14" t="s">
        <v>218</v>
      </c>
      <c r="AX782" s="14" t="s">
        <v>71</v>
      </c>
      <c r="AY782" s="255" t="s">
        <v>205</v>
      </c>
    </row>
    <row r="783" s="14" customFormat="1">
      <c r="A783" s="14"/>
      <c r="B783" s="245"/>
      <c r="C783" s="246"/>
      <c r="D783" s="236" t="s">
        <v>216</v>
      </c>
      <c r="E783" s="247" t="s">
        <v>19</v>
      </c>
      <c r="F783" s="248" t="s">
        <v>1184</v>
      </c>
      <c r="G783" s="246"/>
      <c r="H783" s="249">
        <v>26.408000000000001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216</v>
      </c>
      <c r="AU783" s="255" t="s">
        <v>80</v>
      </c>
      <c r="AV783" s="14" t="s">
        <v>80</v>
      </c>
      <c r="AW783" s="14" t="s">
        <v>218</v>
      </c>
      <c r="AX783" s="14" t="s">
        <v>71</v>
      </c>
      <c r="AY783" s="255" t="s">
        <v>205</v>
      </c>
    </row>
    <row r="784" s="15" customFormat="1">
      <c r="A784" s="15"/>
      <c r="B784" s="256"/>
      <c r="C784" s="257"/>
      <c r="D784" s="236" t="s">
        <v>216</v>
      </c>
      <c r="E784" s="258" t="s">
        <v>19</v>
      </c>
      <c r="F784" s="259" t="s">
        <v>238</v>
      </c>
      <c r="G784" s="257"/>
      <c r="H784" s="260">
        <v>1034.3039999999999</v>
      </c>
      <c r="I784" s="261"/>
      <c r="J784" s="257"/>
      <c r="K784" s="257"/>
      <c r="L784" s="262"/>
      <c r="M784" s="263"/>
      <c r="N784" s="264"/>
      <c r="O784" s="264"/>
      <c r="P784" s="264"/>
      <c r="Q784" s="264"/>
      <c r="R784" s="264"/>
      <c r="S784" s="264"/>
      <c r="T784" s="26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66" t="s">
        <v>216</v>
      </c>
      <c r="AU784" s="266" t="s">
        <v>80</v>
      </c>
      <c r="AV784" s="15" t="s">
        <v>97</v>
      </c>
      <c r="AW784" s="15" t="s">
        <v>218</v>
      </c>
      <c r="AX784" s="15" t="s">
        <v>71</v>
      </c>
      <c r="AY784" s="266" t="s">
        <v>205</v>
      </c>
    </row>
    <row r="785" s="13" customFormat="1">
      <c r="A785" s="13"/>
      <c r="B785" s="234"/>
      <c r="C785" s="235"/>
      <c r="D785" s="236" t="s">
        <v>216</v>
      </c>
      <c r="E785" s="237" t="s">
        <v>19</v>
      </c>
      <c r="F785" s="238" t="s">
        <v>728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216</v>
      </c>
      <c r="AU785" s="244" t="s">
        <v>80</v>
      </c>
      <c r="AV785" s="13" t="s">
        <v>78</v>
      </c>
      <c r="AW785" s="13" t="s">
        <v>218</v>
      </c>
      <c r="AX785" s="13" t="s">
        <v>71</v>
      </c>
      <c r="AY785" s="244" t="s">
        <v>205</v>
      </c>
    </row>
    <row r="786" s="14" customFormat="1">
      <c r="A786" s="14"/>
      <c r="B786" s="245"/>
      <c r="C786" s="246"/>
      <c r="D786" s="236" t="s">
        <v>216</v>
      </c>
      <c r="E786" s="247" t="s">
        <v>19</v>
      </c>
      <c r="F786" s="248" t="s">
        <v>1185</v>
      </c>
      <c r="G786" s="246"/>
      <c r="H786" s="249">
        <v>38.195999999999998</v>
      </c>
      <c r="I786" s="250"/>
      <c r="J786" s="246"/>
      <c r="K786" s="246"/>
      <c r="L786" s="251"/>
      <c r="M786" s="252"/>
      <c r="N786" s="253"/>
      <c r="O786" s="253"/>
      <c r="P786" s="253"/>
      <c r="Q786" s="253"/>
      <c r="R786" s="253"/>
      <c r="S786" s="253"/>
      <c r="T786" s="25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5" t="s">
        <v>216</v>
      </c>
      <c r="AU786" s="255" t="s">
        <v>80</v>
      </c>
      <c r="AV786" s="14" t="s">
        <v>80</v>
      </c>
      <c r="AW786" s="14" t="s">
        <v>218</v>
      </c>
      <c r="AX786" s="14" t="s">
        <v>71</v>
      </c>
      <c r="AY786" s="255" t="s">
        <v>205</v>
      </c>
    </row>
    <row r="787" s="13" customFormat="1">
      <c r="A787" s="13"/>
      <c r="B787" s="234"/>
      <c r="C787" s="235"/>
      <c r="D787" s="236" t="s">
        <v>216</v>
      </c>
      <c r="E787" s="237" t="s">
        <v>19</v>
      </c>
      <c r="F787" s="238" t="s">
        <v>239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216</v>
      </c>
      <c r="AU787" s="244" t="s">
        <v>80</v>
      </c>
      <c r="AV787" s="13" t="s">
        <v>78</v>
      </c>
      <c r="AW787" s="13" t="s">
        <v>218</v>
      </c>
      <c r="AX787" s="13" t="s">
        <v>71</v>
      </c>
      <c r="AY787" s="244" t="s">
        <v>205</v>
      </c>
    </row>
    <row r="788" s="14" customFormat="1">
      <c r="A788" s="14"/>
      <c r="B788" s="245"/>
      <c r="C788" s="246"/>
      <c r="D788" s="236" t="s">
        <v>216</v>
      </c>
      <c r="E788" s="247" t="s">
        <v>19</v>
      </c>
      <c r="F788" s="248" t="s">
        <v>1186</v>
      </c>
      <c r="G788" s="246"/>
      <c r="H788" s="249">
        <v>280.30700000000002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216</v>
      </c>
      <c r="AU788" s="255" t="s">
        <v>80</v>
      </c>
      <c r="AV788" s="14" t="s">
        <v>80</v>
      </c>
      <c r="AW788" s="14" t="s">
        <v>218</v>
      </c>
      <c r="AX788" s="14" t="s">
        <v>71</v>
      </c>
      <c r="AY788" s="255" t="s">
        <v>205</v>
      </c>
    </row>
    <row r="789" s="15" customFormat="1">
      <c r="A789" s="15"/>
      <c r="B789" s="256"/>
      <c r="C789" s="257"/>
      <c r="D789" s="236" t="s">
        <v>216</v>
      </c>
      <c r="E789" s="258" t="s">
        <v>19</v>
      </c>
      <c r="F789" s="259" t="s">
        <v>238</v>
      </c>
      <c r="G789" s="257"/>
      <c r="H789" s="260">
        <v>318.50300000000004</v>
      </c>
      <c r="I789" s="261"/>
      <c r="J789" s="257"/>
      <c r="K789" s="257"/>
      <c r="L789" s="262"/>
      <c r="M789" s="263"/>
      <c r="N789" s="264"/>
      <c r="O789" s="264"/>
      <c r="P789" s="264"/>
      <c r="Q789" s="264"/>
      <c r="R789" s="264"/>
      <c r="S789" s="264"/>
      <c r="T789" s="26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6" t="s">
        <v>216</v>
      </c>
      <c r="AU789" s="266" t="s">
        <v>80</v>
      </c>
      <c r="AV789" s="15" t="s">
        <v>97</v>
      </c>
      <c r="AW789" s="15" t="s">
        <v>218</v>
      </c>
      <c r="AX789" s="15" t="s">
        <v>71</v>
      </c>
      <c r="AY789" s="266" t="s">
        <v>205</v>
      </c>
    </row>
    <row r="790" s="13" customFormat="1">
      <c r="A790" s="13"/>
      <c r="B790" s="234"/>
      <c r="C790" s="235"/>
      <c r="D790" s="236" t="s">
        <v>216</v>
      </c>
      <c r="E790" s="237" t="s">
        <v>19</v>
      </c>
      <c r="F790" s="238" t="s">
        <v>241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216</v>
      </c>
      <c r="AU790" s="244" t="s">
        <v>80</v>
      </c>
      <c r="AV790" s="13" t="s">
        <v>78</v>
      </c>
      <c r="AW790" s="13" t="s">
        <v>218</v>
      </c>
      <c r="AX790" s="13" t="s">
        <v>71</v>
      </c>
      <c r="AY790" s="244" t="s">
        <v>205</v>
      </c>
    </row>
    <row r="791" s="14" customFormat="1">
      <c r="A791" s="14"/>
      <c r="B791" s="245"/>
      <c r="C791" s="246"/>
      <c r="D791" s="236" t="s">
        <v>216</v>
      </c>
      <c r="E791" s="247" t="s">
        <v>19</v>
      </c>
      <c r="F791" s="248" t="s">
        <v>1187</v>
      </c>
      <c r="G791" s="246"/>
      <c r="H791" s="249">
        <v>42.18</v>
      </c>
      <c r="I791" s="250"/>
      <c r="J791" s="246"/>
      <c r="K791" s="246"/>
      <c r="L791" s="251"/>
      <c r="M791" s="252"/>
      <c r="N791" s="253"/>
      <c r="O791" s="253"/>
      <c r="P791" s="253"/>
      <c r="Q791" s="253"/>
      <c r="R791" s="253"/>
      <c r="S791" s="253"/>
      <c r="T791" s="25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5" t="s">
        <v>216</v>
      </c>
      <c r="AU791" s="255" t="s">
        <v>80</v>
      </c>
      <c r="AV791" s="14" t="s">
        <v>80</v>
      </c>
      <c r="AW791" s="14" t="s">
        <v>218</v>
      </c>
      <c r="AX791" s="14" t="s">
        <v>71</v>
      </c>
      <c r="AY791" s="255" t="s">
        <v>205</v>
      </c>
    </row>
    <row r="792" s="15" customFormat="1">
      <c r="A792" s="15"/>
      <c r="B792" s="256"/>
      <c r="C792" s="257"/>
      <c r="D792" s="236" t="s">
        <v>216</v>
      </c>
      <c r="E792" s="258" t="s">
        <v>19</v>
      </c>
      <c r="F792" s="259" t="s">
        <v>238</v>
      </c>
      <c r="G792" s="257"/>
      <c r="H792" s="260">
        <v>42.18</v>
      </c>
      <c r="I792" s="261"/>
      <c r="J792" s="257"/>
      <c r="K792" s="257"/>
      <c r="L792" s="262"/>
      <c r="M792" s="263"/>
      <c r="N792" s="264"/>
      <c r="O792" s="264"/>
      <c r="P792" s="264"/>
      <c r="Q792" s="264"/>
      <c r="R792" s="264"/>
      <c r="S792" s="264"/>
      <c r="T792" s="26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66" t="s">
        <v>216</v>
      </c>
      <c r="AU792" s="266" t="s">
        <v>80</v>
      </c>
      <c r="AV792" s="15" t="s">
        <v>97</v>
      </c>
      <c r="AW792" s="15" t="s">
        <v>218</v>
      </c>
      <c r="AX792" s="15" t="s">
        <v>71</v>
      </c>
      <c r="AY792" s="266" t="s">
        <v>205</v>
      </c>
    </row>
    <row r="793" s="16" customFormat="1">
      <c r="A793" s="16"/>
      <c r="B793" s="267"/>
      <c r="C793" s="268"/>
      <c r="D793" s="236" t="s">
        <v>216</v>
      </c>
      <c r="E793" s="269" t="s">
        <v>19</v>
      </c>
      <c r="F793" s="270" t="s">
        <v>243</v>
      </c>
      <c r="G793" s="268"/>
      <c r="H793" s="271">
        <v>3715.752</v>
      </c>
      <c r="I793" s="272"/>
      <c r="J793" s="268"/>
      <c r="K793" s="268"/>
      <c r="L793" s="273"/>
      <c r="M793" s="274"/>
      <c r="N793" s="275"/>
      <c r="O793" s="275"/>
      <c r="P793" s="275"/>
      <c r="Q793" s="275"/>
      <c r="R793" s="275"/>
      <c r="S793" s="275"/>
      <c r="T793" s="27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77" t="s">
        <v>216</v>
      </c>
      <c r="AU793" s="277" t="s">
        <v>80</v>
      </c>
      <c r="AV793" s="16" t="s">
        <v>212</v>
      </c>
      <c r="AW793" s="16" t="s">
        <v>218</v>
      </c>
      <c r="AX793" s="16" t="s">
        <v>78</v>
      </c>
      <c r="AY793" s="277" t="s">
        <v>205</v>
      </c>
    </row>
    <row r="794" s="2" customFormat="1" ht="44.25" customHeight="1">
      <c r="A794" s="41"/>
      <c r="B794" s="42"/>
      <c r="C794" s="216" t="s">
        <v>1188</v>
      </c>
      <c r="D794" s="216" t="s">
        <v>207</v>
      </c>
      <c r="E794" s="217" t="s">
        <v>1189</v>
      </c>
      <c r="F794" s="218" t="s">
        <v>1190</v>
      </c>
      <c r="G794" s="219" t="s">
        <v>306</v>
      </c>
      <c r="H794" s="220">
        <v>59.320999999999998</v>
      </c>
      <c r="I794" s="221"/>
      <c r="J794" s="222">
        <f>ROUND(I794*H794,2)</f>
        <v>0</v>
      </c>
      <c r="K794" s="218" t="s">
        <v>19</v>
      </c>
      <c r="L794" s="47"/>
      <c r="M794" s="223" t="s">
        <v>19</v>
      </c>
      <c r="N794" s="224" t="s">
        <v>42</v>
      </c>
      <c r="O794" s="87"/>
      <c r="P794" s="225">
        <f>O794*H794</f>
        <v>0</v>
      </c>
      <c r="Q794" s="225">
        <v>0</v>
      </c>
      <c r="R794" s="225">
        <f>Q794*H794</f>
        <v>0</v>
      </c>
      <c r="S794" s="225">
        <v>0</v>
      </c>
      <c r="T794" s="226">
        <f>S794*H794</f>
        <v>0</v>
      </c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R794" s="227" t="s">
        <v>212</v>
      </c>
      <c r="AT794" s="227" t="s">
        <v>207</v>
      </c>
      <c r="AU794" s="227" t="s">
        <v>80</v>
      </c>
      <c r="AY794" s="20" t="s">
        <v>205</v>
      </c>
      <c r="BE794" s="228">
        <f>IF(N794="základní",J794,0)</f>
        <v>0</v>
      </c>
      <c r="BF794" s="228">
        <f>IF(N794="snížená",J794,0)</f>
        <v>0</v>
      </c>
      <c r="BG794" s="228">
        <f>IF(N794="zákl. přenesená",J794,0)</f>
        <v>0</v>
      </c>
      <c r="BH794" s="228">
        <f>IF(N794="sníž. přenesená",J794,0)</f>
        <v>0</v>
      </c>
      <c r="BI794" s="228">
        <f>IF(N794="nulová",J794,0)</f>
        <v>0</v>
      </c>
      <c r="BJ794" s="20" t="s">
        <v>78</v>
      </c>
      <c r="BK794" s="228">
        <f>ROUND(I794*H794,2)</f>
        <v>0</v>
      </c>
      <c r="BL794" s="20" t="s">
        <v>212</v>
      </c>
      <c r="BM794" s="227" t="s">
        <v>1191</v>
      </c>
    </row>
    <row r="795" s="14" customFormat="1">
      <c r="A795" s="14"/>
      <c r="B795" s="245"/>
      <c r="C795" s="246"/>
      <c r="D795" s="236" t="s">
        <v>216</v>
      </c>
      <c r="E795" s="247" t="s">
        <v>19</v>
      </c>
      <c r="F795" s="248" t="s">
        <v>1192</v>
      </c>
      <c r="G795" s="246"/>
      <c r="H795" s="249">
        <v>59.321080000000002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5" t="s">
        <v>216</v>
      </c>
      <c r="AU795" s="255" t="s">
        <v>80</v>
      </c>
      <c r="AV795" s="14" t="s">
        <v>80</v>
      </c>
      <c r="AW795" s="14" t="s">
        <v>218</v>
      </c>
      <c r="AX795" s="14" t="s">
        <v>78</v>
      </c>
      <c r="AY795" s="255" t="s">
        <v>205</v>
      </c>
    </row>
    <row r="796" s="2" customFormat="1" ht="37.8" customHeight="1">
      <c r="A796" s="41"/>
      <c r="B796" s="42"/>
      <c r="C796" s="216" t="s">
        <v>1193</v>
      </c>
      <c r="D796" s="216" t="s">
        <v>207</v>
      </c>
      <c r="E796" s="217" t="s">
        <v>1194</v>
      </c>
      <c r="F796" s="218" t="s">
        <v>1195</v>
      </c>
      <c r="G796" s="219" t="s">
        <v>306</v>
      </c>
      <c r="H796" s="220">
        <v>12.1</v>
      </c>
      <c r="I796" s="221"/>
      <c r="J796" s="222">
        <f>ROUND(I796*H796,2)</f>
        <v>0</v>
      </c>
      <c r="K796" s="218" t="s">
        <v>211</v>
      </c>
      <c r="L796" s="47"/>
      <c r="M796" s="223" t="s">
        <v>19</v>
      </c>
      <c r="N796" s="224" t="s">
        <v>42</v>
      </c>
      <c r="O796" s="87"/>
      <c r="P796" s="225">
        <f>O796*H796</f>
        <v>0</v>
      </c>
      <c r="Q796" s="225">
        <v>0.0040000000000000001</v>
      </c>
      <c r="R796" s="225">
        <f>Q796*H796</f>
        <v>0.048399999999999999</v>
      </c>
      <c r="S796" s="225">
        <v>0</v>
      </c>
      <c r="T796" s="226">
        <f>S796*H796</f>
        <v>0</v>
      </c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R796" s="227" t="s">
        <v>212</v>
      </c>
      <c r="AT796" s="227" t="s">
        <v>207</v>
      </c>
      <c r="AU796" s="227" t="s">
        <v>80</v>
      </c>
      <c r="AY796" s="20" t="s">
        <v>205</v>
      </c>
      <c r="BE796" s="228">
        <f>IF(N796="základní",J796,0)</f>
        <v>0</v>
      </c>
      <c r="BF796" s="228">
        <f>IF(N796="snížená",J796,0)</f>
        <v>0</v>
      </c>
      <c r="BG796" s="228">
        <f>IF(N796="zákl. přenesená",J796,0)</f>
        <v>0</v>
      </c>
      <c r="BH796" s="228">
        <f>IF(N796="sníž. přenesená",J796,0)</f>
        <v>0</v>
      </c>
      <c r="BI796" s="228">
        <f>IF(N796="nulová",J796,0)</f>
        <v>0</v>
      </c>
      <c r="BJ796" s="20" t="s">
        <v>78</v>
      </c>
      <c r="BK796" s="228">
        <f>ROUND(I796*H796,2)</f>
        <v>0</v>
      </c>
      <c r="BL796" s="20" t="s">
        <v>212</v>
      </c>
      <c r="BM796" s="227" t="s">
        <v>1196</v>
      </c>
    </row>
    <row r="797" s="2" customFormat="1">
      <c r="A797" s="41"/>
      <c r="B797" s="42"/>
      <c r="C797" s="43"/>
      <c r="D797" s="229" t="s">
        <v>214</v>
      </c>
      <c r="E797" s="43"/>
      <c r="F797" s="230" t="s">
        <v>1197</v>
      </c>
      <c r="G797" s="43"/>
      <c r="H797" s="43"/>
      <c r="I797" s="231"/>
      <c r="J797" s="43"/>
      <c r="K797" s="43"/>
      <c r="L797" s="47"/>
      <c r="M797" s="232"/>
      <c r="N797" s="233"/>
      <c r="O797" s="87"/>
      <c r="P797" s="87"/>
      <c r="Q797" s="87"/>
      <c r="R797" s="87"/>
      <c r="S797" s="87"/>
      <c r="T797" s="88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T797" s="20" t="s">
        <v>214</v>
      </c>
      <c r="AU797" s="20" t="s">
        <v>80</v>
      </c>
    </row>
    <row r="798" s="14" customFormat="1">
      <c r="A798" s="14"/>
      <c r="B798" s="245"/>
      <c r="C798" s="246"/>
      <c r="D798" s="236" t="s">
        <v>216</v>
      </c>
      <c r="E798" s="247" t="s">
        <v>19</v>
      </c>
      <c r="F798" s="248" t="s">
        <v>1198</v>
      </c>
      <c r="G798" s="246"/>
      <c r="H798" s="249">
        <v>12.1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216</v>
      </c>
      <c r="AU798" s="255" t="s">
        <v>80</v>
      </c>
      <c r="AV798" s="14" t="s">
        <v>80</v>
      </c>
      <c r="AW798" s="14" t="s">
        <v>218</v>
      </c>
      <c r="AX798" s="14" t="s">
        <v>71</v>
      </c>
      <c r="AY798" s="255" t="s">
        <v>205</v>
      </c>
    </row>
    <row r="799" s="2" customFormat="1" ht="49.05" customHeight="1">
      <c r="A799" s="41"/>
      <c r="B799" s="42"/>
      <c r="C799" s="216" t="s">
        <v>1199</v>
      </c>
      <c r="D799" s="216" t="s">
        <v>207</v>
      </c>
      <c r="E799" s="217" t="s">
        <v>1200</v>
      </c>
      <c r="F799" s="218" t="s">
        <v>1201</v>
      </c>
      <c r="G799" s="219" t="s">
        <v>306</v>
      </c>
      <c r="H799" s="220">
        <v>274.60199999999998</v>
      </c>
      <c r="I799" s="221"/>
      <c r="J799" s="222">
        <f>ROUND(I799*H799,2)</f>
        <v>0</v>
      </c>
      <c r="K799" s="218" t="s">
        <v>211</v>
      </c>
      <c r="L799" s="47"/>
      <c r="M799" s="223" t="s">
        <v>19</v>
      </c>
      <c r="N799" s="224" t="s">
        <v>42</v>
      </c>
      <c r="O799" s="87"/>
      <c r="P799" s="225">
        <f>O799*H799</f>
        <v>0</v>
      </c>
      <c r="Q799" s="225">
        <v>0.017330000000000002</v>
      </c>
      <c r="R799" s="225">
        <f>Q799*H799</f>
        <v>4.7588526599999996</v>
      </c>
      <c r="S799" s="225">
        <v>0</v>
      </c>
      <c r="T799" s="226">
        <f>S799*H799</f>
        <v>0</v>
      </c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R799" s="227" t="s">
        <v>212</v>
      </c>
      <c r="AT799" s="227" t="s">
        <v>207</v>
      </c>
      <c r="AU799" s="227" t="s">
        <v>80</v>
      </c>
      <c r="AY799" s="20" t="s">
        <v>205</v>
      </c>
      <c r="BE799" s="228">
        <f>IF(N799="základní",J799,0)</f>
        <v>0</v>
      </c>
      <c r="BF799" s="228">
        <f>IF(N799="snížená",J799,0)</f>
        <v>0</v>
      </c>
      <c r="BG799" s="228">
        <f>IF(N799="zákl. přenesená",J799,0)</f>
        <v>0</v>
      </c>
      <c r="BH799" s="228">
        <f>IF(N799="sníž. přenesená",J799,0)</f>
        <v>0</v>
      </c>
      <c r="BI799" s="228">
        <f>IF(N799="nulová",J799,0)</f>
        <v>0</v>
      </c>
      <c r="BJ799" s="20" t="s">
        <v>78</v>
      </c>
      <c r="BK799" s="228">
        <f>ROUND(I799*H799,2)</f>
        <v>0</v>
      </c>
      <c r="BL799" s="20" t="s">
        <v>212</v>
      </c>
      <c r="BM799" s="227" t="s">
        <v>1202</v>
      </c>
    </row>
    <row r="800" s="2" customFormat="1">
      <c r="A800" s="41"/>
      <c r="B800" s="42"/>
      <c r="C800" s="43"/>
      <c r="D800" s="229" t="s">
        <v>214</v>
      </c>
      <c r="E800" s="43"/>
      <c r="F800" s="230" t="s">
        <v>1203</v>
      </c>
      <c r="G800" s="43"/>
      <c r="H800" s="43"/>
      <c r="I800" s="231"/>
      <c r="J800" s="43"/>
      <c r="K800" s="43"/>
      <c r="L800" s="47"/>
      <c r="M800" s="232"/>
      <c r="N800" s="233"/>
      <c r="O800" s="87"/>
      <c r="P800" s="87"/>
      <c r="Q800" s="87"/>
      <c r="R800" s="87"/>
      <c r="S800" s="87"/>
      <c r="T800" s="88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T800" s="20" t="s">
        <v>214</v>
      </c>
      <c r="AU800" s="20" t="s">
        <v>80</v>
      </c>
    </row>
    <row r="801" s="13" customFormat="1">
      <c r="A801" s="13"/>
      <c r="B801" s="234"/>
      <c r="C801" s="235"/>
      <c r="D801" s="236" t="s">
        <v>216</v>
      </c>
      <c r="E801" s="237" t="s">
        <v>19</v>
      </c>
      <c r="F801" s="238" t="s">
        <v>1204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216</v>
      </c>
      <c r="AU801" s="244" t="s">
        <v>80</v>
      </c>
      <c r="AV801" s="13" t="s">
        <v>78</v>
      </c>
      <c r="AW801" s="13" t="s">
        <v>218</v>
      </c>
      <c r="AX801" s="13" t="s">
        <v>71</v>
      </c>
      <c r="AY801" s="244" t="s">
        <v>205</v>
      </c>
    </row>
    <row r="802" s="14" customFormat="1">
      <c r="A802" s="14"/>
      <c r="B802" s="245"/>
      <c r="C802" s="246"/>
      <c r="D802" s="236" t="s">
        <v>216</v>
      </c>
      <c r="E802" s="247" t="s">
        <v>19</v>
      </c>
      <c r="F802" s="248" t="s">
        <v>1205</v>
      </c>
      <c r="G802" s="246"/>
      <c r="H802" s="249">
        <v>27.911149999999996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216</v>
      </c>
      <c r="AU802" s="255" t="s">
        <v>80</v>
      </c>
      <c r="AV802" s="14" t="s">
        <v>80</v>
      </c>
      <c r="AW802" s="14" t="s">
        <v>218</v>
      </c>
      <c r="AX802" s="14" t="s">
        <v>71</v>
      </c>
      <c r="AY802" s="255" t="s">
        <v>205</v>
      </c>
    </row>
    <row r="803" s="14" customFormat="1">
      <c r="A803" s="14"/>
      <c r="B803" s="245"/>
      <c r="C803" s="246"/>
      <c r="D803" s="236" t="s">
        <v>216</v>
      </c>
      <c r="E803" s="247" t="s">
        <v>19</v>
      </c>
      <c r="F803" s="248" t="s">
        <v>1206</v>
      </c>
      <c r="G803" s="246"/>
      <c r="H803" s="249">
        <v>102.18000000000001</v>
      </c>
      <c r="I803" s="250"/>
      <c r="J803" s="246"/>
      <c r="K803" s="246"/>
      <c r="L803" s="251"/>
      <c r="M803" s="252"/>
      <c r="N803" s="253"/>
      <c r="O803" s="253"/>
      <c r="P803" s="253"/>
      <c r="Q803" s="253"/>
      <c r="R803" s="253"/>
      <c r="S803" s="253"/>
      <c r="T803" s="25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5" t="s">
        <v>216</v>
      </c>
      <c r="AU803" s="255" t="s">
        <v>80</v>
      </c>
      <c r="AV803" s="14" t="s">
        <v>80</v>
      </c>
      <c r="AW803" s="14" t="s">
        <v>218</v>
      </c>
      <c r="AX803" s="14" t="s">
        <v>71</v>
      </c>
      <c r="AY803" s="255" t="s">
        <v>205</v>
      </c>
    </row>
    <row r="804" s="14" customFormat="1">
      <c r="A804" s="14"/>
      <c r="B804" s="245"/>
      <c r="C804" s="246"/>
      <c r="D804" s="236" t="s">
        <v>216</v>
      </c>
      <c r="E804" s="247" t="s">
        <v>19</v>
      </c>
      <c r="F804" s="248" t="s">
        <v>1207</v>
      </c>
      <c r="G804" s="246"/>
      <c r="H804" s="249">
        <v>1.395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216</v>
      </c>
      <c r="AU804" s="255" t="s">
        <v>80</v>
      </c>
      <c r="AV804" s="14" t="s">
        <v>80</v>
      </c>
      <c r="AW804" s="14" t="s">
        <v>218</v>
      </c>
      <c r="AX804" s="14" t="s">
        <v>71</v>
      </c>
      <c r="AY804" s="255" t="s">
        <v>205</v>
      </c>
    </row>
    <row r="805" s="14" customFormat="1">
      <c r="A805" s="14"/>
      <c r="B805" s="245"/>
      <c r="C805" s="246"/>
      <c r="D805" s="236" t="s">
        <v>216</v>
      </c>
      <c r="E805" s="247" t="s">
        <v>19</v>
      </c>
      <c r="F805" s="248" t="s">
        <v>1208</v>
      </c>
      <c r="G805" s="246"/>
      <c r="H805" s="249">
        <v>2.2139999999999995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216</v>
      </c>
      <c r="AU805" s="255" t="s">
        <v>80</v>
      </c>
      <c r="AV805" s="14" t="s">
        <v>80</v>
      </c>
      <c r="AW805" s="14" t="s">
        <v>218</v>
      </c>
      <c r="AX805" s="14" t="s">
        <v>71</v>
      </c>
      <c r="AY805" s="255" t="s">
        <v>205</v>
      </c>
    </row>
    <row r="806" s="14" customFormat="1">
      <c r="A806" s="14"/>
      <c r="B806" s="245"/>
      <c r="C806" s="246"/>
      <c r="D806" s="236" t="s">
        <v>216</v>
      </c>
      <c r="E806" s="247" t="s">
        <v>19</v>
      </c>
      <c r="F806" s="248" t="s">
        <v>1209</v>
      </c>
      <c r="G806" s="246"/>
      <c r="H806" s="249">
        <v>4.0949999999999998</v>
      </c>
      <c r="I806" s="250"/>
      <c r="J806" s="246"/>
      <c r="K806" s="246"/>
      <c r="L806" s="251"/>
      <c r="M806" s="252"/>
      <c r="N806" s="253"/>
      <c r="O806" s="253"/>
      <c r="P806" s="253"/>
      <c r="Q806" s="253"/>
      <c r="R806" s="253"/>
      <c r="S806" s="253"/>
      <c r="T806" s="25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5" t="s">
        <v>216</v>
      </c>
      <c r="AU806" s="255" t="s">
        <v>80</v>
      </c>
      <c r="AV806" s="14" t="s">
        <v>80</v>
      </c>
      <c r="AW806" s="14" t="s">
        <v>218</v>
      </c>
      <c r="AX806" s="14" t="s">
        <v>71</v>
      </c>
      <c r="AY806" s="255" t="s">
        <v>205</v>
      </c>
    </row>
    <row r="807" s="15" customFormat="1">
      <c r="A807" s="15"/>
      <c r="B807" s="256"/>
      <c r="C807" s="257"/>
      <c r="D807" s="236" t="s">
        <v>216</v>
      </c>
      <c r="E807" s="258" t="s">
        <v>19</v>
      </c>
      <c r="F807" s="259" t="s">
        <v>238</v>
      </c>
      <c r="G807" s="257"/>
      <c r="H807" s="260">
        <v>137.79515000000001</v>
      </c>
      <c r="I807" s="261"/>
      <c r="J807" s="257"/>
      <c r="K807" s="257"/>
      <c r="L807" s="262"/>
      <c r="M807" s="263"/>
      <c r="N807" s="264"/>
      <c r="O807" s="264"/>
      <c r="P807" s="264"/>
      <c r="Q807" s="264"/>
      <c r="R807" s="264"/>
      <c r="S807" s="264"/>
      <c r="T807" s="26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66" t="s">
        <v>216</v>
      </c>
      <c r="AU807" s="266" t="s">
        <v>80</v>
      </c>
      <c r="AV807" s="15" t="s">
        <v>97</v>
      </c>
      <c r="AW807" s="15" t="s">
        <v>218</v>
      </c>
      <c r="AX807" s="15" t="s">
        <v>71</v>
      </c>
      <c r="AY807" s="266" t="s">
        <v>205</v>
      </c>
    </row>
    <row r="808" s="13" customFormat="1">
      <c r="A808" s="13"/>
      <c r="B808" s="234"/>
      <c r="C808" s="235"/>
      <c r="D808" s="236" t="s">
        <v>216</v>
      </c>
      <c r="E808" s="237" t="s">
        <v>19</v>
      </c>
      <c r="F808" s="238" t="s">
        <v>1210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216</v>
      </c>
      <c r="AU808" s="244" t="s">
        <v>80</v>
      </c>
      <c r="AV808" s="13" t="s">
        <v>78</v>
      </c>
      <c r="AW808" s="13" t="s">
        <v>218</v>
      </c>
      <c r="AX808" s="13" t="s">
        <v>71</v>
      </c>
      <c r="AY808" s="244" t="s">
        <v>205</v>
      </c>
    </row>
    <row r="809" s="14" customFormat="1">
      <c r="A809" s="14"/>
      <c r="B809" s="245"/>
      <c r="C809" s="246"/>
      <c r="D809" s="236" t="s">
        <v>216</v>
      </c>
      <c r="E809" s="247" t="s">
        <v>19</v>
      </c>
      <c r="F809" s="248" t="s">
        <v>1211</v>
      </c>
      <c r="G809" s="246"/>
      <c r="H809" s="249">
        <v>128.39146314000001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216</v>
      </c>
      <c r="AU809" s="255" t="s">
        <v>80</v>
      </c>
      <c r="AV809" s="14" t="s">
        <v>80</v>
      </c>
      <c r="AW809" s="14" t="s">
        <v>218</v>
      </c>
      <c r="AX809" s="14" t="s">
        <v>71</v>
      </c>
      <c r="AY809" s="255" t="s">
        <v>205</v>
      </c>
    </row>
    <row r="810" s="14" customFormat="1">
      <c r="A810" s="14"/>
      <c r="B810" s="245"/>
      <c r="C810" s="246"/>
      <c r="D810" s="236" t="s">
        <v>216</v>
      </c>
      <c r="E810" s="247" t="s">
        <v>19</v>
      </c>
      <c r="F810" s="248" t="s">
        <v>1212</v>
      </c>
      <c r="G810" s="246"/>
      <c r="H810" s="249">
        <v>8.4155000000000015</v>
      </c>
      <c r="I810" s="250"/>
      <c r="J810" s="246"/>
      <c r="K810" s="246"/>
      <c r="L810" s="251"/>
      <c r="M810" s="252"/>
      <c r="N810" s="253"/>
      <c r="O810" s="253"/>
      <c r="P810" s="253"/>
      <c r="Q810" s="253"/>
      <c r="R810" s="253"/>
      <c r="S810" s="253"/>
      <c r="T810" s="25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5" t="s">
        <v>216</v>
      </c>
      <c r="AU810" s="255" t="s">
        <v>80</v>
      </c>
      <c r="AV810" s="14" t="s">
        <v>80</v>
      </c>
      <c r="AW810" s="14" t="s">
        <v>218</v>
      </c>
      <c r="AX810" s="14" t="s">
        <v>71</v>
      </c>
      <c r="AY810" s="255" t="s">
        <v>205</v>
      </c>
    </row>
    <row r="811" s="15" customFormat="1">
      <c r="A811" s="15"/>
      <c r="B811" s="256"/>
      <c r="C811" s="257"/>
      <c r="D811" s="236" t="s">
        <v>216</v>
      </c>
      <c r="E811" s="258" t="s">
        <v>19</v>
      </c>
      <c r="F811" s="259" t="s">
        <v>238</v>
      </c>
      <c r="G811" s="257"/>
      <c r="H811" s="260">
        <v>136.80696314000002</v>
      </c>
      <c r="I811" s="261"/>
      <c r="J811" s="257"/>
      <c r="K811" s="257"/>
      <c r="L811" s="262"/>
      <c r="M811" s="263"/>
      <c r="N811" s="264"/>
      <c r="O811" s="264"/>
      <c r="P811" s="264"/>
      <c r="Q811" s="264"/>
      <c r="R811" s="264"/>
      <c r="S811" s="264"/>
      <c r="T811" s="26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66" t="s">
        <v>216</v>
      </c>
      <c r="AU811" s="266" t="s">
        <v>80</v>
      </c>
      <c r="AV811" s="15" t="s">
        <v>97</v>
      </c>
      <c r="AW811" s="15" t="s">
        <v>218</v>
      </c>
      <c r="AX811" s="15" t="s">
        <v>71</v>
      </c>
      <c r="AY811" s="266" t="s">
        <v>205</v>
      </c>
    </row>
    <row r="812" s="16" customFormat="1">
      <c r="A812" s="16"/>
      <c r="B812" s="267"/>
      <c r="C812" s="268"/>
      <c r="D812" s="236" t="s">
        <v>216</v>
      </c>
      <c r="E812" s="269" t="s">
        <v>19</v>
      </c>
      <c r="F812" s="270" t="s">
        <v>243</v>
      </c>
      <c r="G812" s="268"/>
      <c r="H812" s="271">
        <v>274.60211314000003</v>
      </c>
      <c r="I812" s="272"/>
      <c r="J812" s="268"/>
      <c r="K812" s="268"/>
      <c r="L812" s="273"/>
      <c r="M812" s="274"/>
      <c r="N812" s="275"/>
      <c r="O812" s="275"/>
      <c r="P812" s="275"/>
      <c r="Q812" s="275"/>
      <c r="R812" s="275"/>
      <c r="S812" s="275"/>
      <c r="T812" s="27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T812" s="277" t="s">
        <v>216</v>
      </c>
      <c r="AU812" s="277" t="s">
        <v>80</v>
      </c>
      <c r="AV812" s="16" t="s">
        <v>212</v>
      </c>
      <c r="AW812" s="16" t="s">
        <v>218</v>
      </c>
      <c r="AX812" s="16" t="s">
        <v>78</v>
      </c>
      <c r="AY812" s="277" t="s">
        <v>205</v>
      </c>
    </row>
    <row r="813" s="2" customFormat="1" ht="49.05" customHeight="1">
      <c r="A813" s="41"/>
      <c r="B813" s="42"/>
      <c r="C813" s="216" t="s">
        <v>1213</v>
      </c>
      <c r="D813" s="216" t="s">
        <v>207</v>
      </c>
      <c r="E813" s="217" t="s">
        <v>1214</v>
      </c>
      <c r="F813" s="218" t="s">
        <v>1215</v>
      </c>
      <c r="G813" s="219" t="s">
        <v>306</v>
      </c>
      <c r="H813" s="220">
        <v>32.159999999999997</v>
      </c>
      <c r="I813" s="221"/>
      <c r="J813" s="222">
        <f>ROUND(I813*H813,2)</f>
        <v>0</v>
      </c>
      <c r="K813" s="218" t="s">
        <v>211</v>
      </c>
      <c r="L813" s="47"/>
      <c r="M813" s="223" t="s">
        <v>19</v>
      </c>
      <c r="N813" s="224" t="s">
        <v>42</v>
      </c>
      <c r="O813" s="87"/>
      <c r="P813" s="225">
        <f>O813*H813</f>
        <v>0</v>
      </c>
      <c r="Q813" s="225">
        <v>0.017330000000000002</v>
      </c>
      <c r="R813" s="225">
        <f>Q813*H813</f>
        <v>0.55733279999999996</v>
      </c>
      <c r="S813" s="225">
        <v>0</v>
      </c>
      <c r="T813" s="226">
        <f>S813*H813</f>
        <v>0</v>
      </c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R813" s="227" t="s">
        <v>212</v>
      </c>
      <c r="AT813" s="227" t="s">
        <v>207</v>
      </c>
      <c r="AU813" s="227" t="s">
        <v>80</v>
      </c>
      <c r="AY813" s="20" t="s">
        <v>205</v>
      </c>
      <c r="BE813" s="228">
        <f>IF(N813="základní",J813,0)</f>
        <v>0</v>
      </c>
      <c r="BF813" s="228">
        <f>IF(N813="snížená",J813,0)</f>
        <v>0</v>
      </c>
      <c r="BG813" s="228">
        <f>IF(N813="zákl. přenesená",J813,0)</f>
        <v>0</v>
      </c>
      <c r="BH813" s="228">
        <f>IF(N813="sníž. přenesená",J813,0)</f>
        <v>0</v>
      </c>
      <c r="BI813" s="228">
        <f>IF(N813="nulová",J813,0)</f>
        <v>0</v>
      </c>
      <c r="BJ813" s="20" t="s">
        <v>78</v>
      </c>
      <c r="BK813" s="228">
        <f>ROUND(I813*H813,2)</f>
        <v>0</v>
      </c>
      <c r="BL813" s="20" t="s">
        <v>212</v>
      </c>
      <c r="BM813" s="227" t="s">
        <v>1216</v>
      </c>
    </row>
    <row r="814" s="2" customFormat="1">
      <c r="A814" s="41"/>
      <c r="B814" s="42"/>
      <c r="C814" s="43"/>
      <c r="D814" s="229" t="s">
        <v>214</v>
      </c>
      <c r="E814" s="43"/>
      <c r="F814" s="230" t="s">
        <v>1217</v>
      </c>
      <c r="G814" s="43"/>
      <c r="H814" s="43"/>
      <c r="I814" s="231"/>
      <c r="J814" s="43"/>
      <c r="K814" s="43"/>
      <c r="L814" s="47"/>
      <c r="M814" s="232"/>
      <c r="N814" s="233"/>
      <c r="O814" s="87"/>
      <c r="P814" s="87"/>
      <c r="Q814" s="87"/>
      <c r="R814" s="87"/>
      <c r="S814" s="87"/>
      <c r="T814" s="88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T814" s="20" t="s">
        <v>214</v>
      </c>
      <c r="AU814" s="20" t="s">
        <v>80</v>
      </c>
    </row>
    <row r="815" s="14" customFormat="1">
      <c r="A815" s="14"/>
      <c r="B815" s="245"/>
      <c r="C815" s="246"/>
      <c r="D815" s="236" t="s">
        <v>216</v>
      </c>
      <c r="E815" s="247" t="s">
        <v>19</v>
      </c>
      <c r="F815" s="248" t="s">
        <v>1218</v>
      </c>
      <c r="G815" s="246"/>
      <c r="H815" s="249">
        <v>32.159999999999997</v>
      </c>
      <c r="I815" s="250"/>
      <c r="J815" s="246"/>
      <c r="K815" s="246"/>
      <c r="L815" s="251"/>
      <c r="M815" s="252"/>
      <c r="N815" s="253"/>
      <c r="O815" s="253"/>
      <c r="P815" s="253"/>
      <c r="Q815" s="253"/>
      <c r="R815" s="253"/>
      <c r="S815" s="253"/>
      <c r="T815" s="25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5" t="s">
        <v>216</v>
      </c>
      <c r="AU815" s="255" t="s">
        <v>80</v>
      </c>
      <c r="AV815" s="14" t="s">
        <v>80</v>
      </c>
      <c r="AW815" s="14" t="s">
        <v>218</v>
      </c>
      <c r="AX815" s="14" t="s">
        <v>71</v>
      </c>
      <c r="AY815" s="255" t="s">
        <v>205</v>
      </c>
    </row>
    <row r="816" s="2" customFormat="1" ht="44.25" customHeight="1">
      <c r="A816" s="41"/>
      <c r="B816" s="42"/>
      <c r="C816" s="216" t="s">
        <v>1219</v>
      </c>
      <c r="D816" s="216" t="s">
        <v>207</v>
      </c>
      <c r="E816" s="217" t="s">
        <v>1220</v>
      </c>
      <c r="F816" s="218" t="s">
        <v>1221</v>
      </c>
      <c r="G816" s="219" t="s">
        <v>306</v>
      </c>
      <c r="H816" s="220">
        <v>136.80699999999999</v>
      </c>
      <c r="I816" s="221"/>
      <c r="J816" s="222">
        <f>ROUND(I816*H816,2)</f>
        <v>0</v>
      </c>
      <c r="K816" s="218" t="s">
        <v>211</v>
      </c>
      <c r="L816" s="47"/>
      <c r="M816" s="223" t="s">
        <v>19</v>
      </c>
      <c r="N816" s="224" t="s">
        <v>42</v>
      </c>
      <c r="O816" s="87"/>
      <c r="P816" s="225">
        <f>O816*H816</f>
        <v>0</v>
      </c>
      <c r="Q816" s="225">
        <v>0.0073499999999999998</v>
      </c>
      <c r="R816" s="225">
        <f>Q816*H816</f>
        <v>1.0055314499999999</v>
      </c>
      <c r="S816" s="225">
        <v>0</v>
      </c>
      <c r="T816" s="226">
        <f>S816*H816</f>
        <v>0</v>
      </c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R816" s="227" t="s">
        <v>212</v>
      </c>
      <c r="AT816" s="227" t="s">
        <v>207</v>
      </c>
      <c r="AU816" s="227" t="s">
        <v>80</v>
      </c>
      <c r="AY816" s="20" t="s">
        <v>205</v>
      </c>
      <c r="BE816" s="228">
        <f>IF(N816="základní",J816,0)</f>
        <v>0</v>
      </c>
      <c r="BF816" s="228">
        <f>IF(N816="snížená",J816,0)</f>
        <v>0</v>
      </c>
      <c r="BG816" s="228">
        <f>IF(N816="zákl. přenesená",J816,0)</f>
        <v>0</v>
      </c>
      <c r="BH816" s="228">
        <f>IF(N816="sníž. přenesená",J816,0)</f>
        <v>0</v>
      </c>
      <c r="BI816" s="228">
        <f>IF(N816="nulová",J816,0)</f>
        <v>0</v>
      </c>
      <c r="BJ816" s="20" t="s">
        <v>78</v>
      </c>
      <c r="BK816" s="228">
        <f>ROUND(I816*H816,2)</f>
        <v>0</v>
      </c>
      <c r="BL816" s="20" t="s">
        <v>212</v>
      </c>
      <c r="BM816" s="227" t="s">
        <v>1222</v>
      </c>
    </row>
    <row r="817" s="2" customFormat="1">
      <c r="A817" s="41"/>
      <c r="B817" s="42"/>
      <c r="C817" s="43"/>
      <c r="D817" s="229" t="s">
        <v>214</v>
      </c>
      <c r="E817" s="43"/>
      <c r="F817" s="230" t="s">
        <v>1223</v>
      </c>
      <c r="G817" s="43"/>
      <c r="H817" s="43"/>
      <c r="I817" s="231"/>
      <c r="J817" s="43"/>
      <c r="K817" s="43"/>
      <c r="L817" s="47"/>
      <c r="M817" s="232"/>
      <c r="N817" s="233"/>
      <c r="O817" s="87"/>
      <c r="P817" s="87"/>
      <c r="Q817" s="87"/>
      <c r="R817" s="87"/>
      <c r="S817" s="87"/>
      <c r="T817" s="88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T817" s="20" t="s">
        <v>214</v>
      </c>
      <c r="AU817" s="20" t="s">
        <v>80</v>
      </c>
    </row>
    <row r="818" s="13" customFormat="1">
      <c r="A818" s="13"/>
      <c r="B818" s="234"/>
      <c r="C818" s="235"/>
      <c r="D818" s="236" t="s">
        <v>216</v>
      </c>
      <c r="E818" s="237" t="s">
        <v>19</v>
      </c>
      <c r="F818" s="238" t="s">
        <v>1210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216</v>
      </c>
      <c r="AU818" s="244" t="s">
        <v>80</v>
      </c>
      <c r="AV818" s="13" t="s">
        <v>78</v>
      </c>
      <c r="AW818" s="13" t="s">
        <v>218</v>
      </c>
      <c r="AX818" s="13" t="s">
        <v>71</v>
      </c>
      <c r="AY818" s="244" t="s">
        <v>205</v>
      </c>
    </row>
    <row r="819" s="14" customFormat="1">
      <c r="A819" s="14"/>
      <c r="B819" s="245"/>
      <c r="C819" s="246"/>
      <c r="D819" s="236" t="s">
        <v>216</v>
      </c>
      <c r="E819" s="247" t="s">
        <v>19</v>
      </c>
      <c r="F819" s="248" t="s">
        <v>1211</v>
      </c>
      <c r="G819" s="246"/>
      <c r="H819" s="249">
        <v>128.39146314000001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216</v>
      </c>
      <c r="AU819" s="255" t="s">
        <v>80</v>
      </c>
      <c r="AV819" s="14" t="s">
        <v>80</v>
      </c>
      <c r="AW819" s="14" t="s">
        <v>218</v>
      </c>
      <c r="AX819" s="14" t="s">
        <v>71</v>
      </c>
      <c r="AY819" s="255" t="s">
        <v>205</v>
      </c>
    </row>
    <row r="820" s="14" customFormat="1">
      <c r="A820" s="14"/>
      <c r="B820" s="245"/>
      <c r="C820" s="246"/>
      <c r="D820" s="236" t="s">
        <v>216</v>
      </c>
      <c r="E820" s="247" t="s">
        <v>19</v>
      </c>
      <c r="F820" s="248" t="s">
        <v>1212</v>
      </c>
      <c r="G820" s="246"/>
      <c r="H820" s="249">
        <v>8.4155000000000015</v>
      </c>
      <c r="I820" s="250"/>
      <c r="J820" s="246"/>
      <c r="K820" s="246"/>
      <c r="L820" s="251"/>
      <c r="M820" s="252"/>
      <c r="N820" s="253"/>
      <c r="O820" s="253"/>
      <c r="P820" s="253"/>
      <c r="Q820" s="253"/>
      <c r="R820" s="253"/>
      <c r="S820" s="253"/>
      <c r="T820" s="25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5" t="s">
        <v>216</v>
      </c>
      <c r="AU820" s="255" t="s">
        <v>80</v>
      </c>
      <c r="AV820" s="14" t="s">
        <v>80</v>
      </c>
      <c r="AW820" s="14" t="s">
        <v>218</v>
      </c>
      <c r="AX820" s="14" t="s">
        <v>71</v>
      </c>
      <c r="AY820" s="255" t="s">
        <v>205</v>
      </c>
    </row>
    <row r="821" s="2" customFormat="1" ht="37.8" customHeight="1">
      <c r="A821" s="41"/>
      <c r="B821" s="42"/>
      <c r="C821" s="216" t="s">
        <v>1224</v>
      </c>
      <c r="D821" s="216" t="s">
        <v>207</v>
      </c>
      <c r="E821" s="217" t="s">
        <v>1225</v>
      </c>
      <c r="F821" s="218" t="s">
        <v>1226</v>
      </c>
      <c r="G821" s="219" t="s">
        <v>448</v>
      </c>
      <c r="H821" s="220">
        <v>1</v>
      </c>
      <c r="I821" s="221"/>
      <c r="J821" s="222">
        <f>ROUND(I821*H821,2)</f>
        <v>0</v>
      </c>
      <c r="K821" s="218" t="s">
        <v>211</v>
      </c>
      <c r="L821" s="47"/>
      <c r="M821" s="223" t="s">
        <v>19</v>
      </c>
      <c r="N821" s="224" t="s">
        <v>42</v>
      </c>
      <c r="O821" s="87"/>
      <c r="P821" s="225">
        <f>O821*H821</f>
        <v>0</v>
      </c>
      <c r="Q821" s="225">
        <v>0.040599999999999997</v>
      </c>
      <c r="R821" s="225">
        <f>Q821*H821</f>
        <v>0.040599999999999997</v>
      </c>
      <c r="S821" s="225">
        <v>0</v>
      </c>
      <c r="T821" s="226">
        <f>S821*H821</f>
        <v>0</v>
      </c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R821" s="227" t="s">
        <v>212</v>
      </c>
      <c r="AT821" s="227" t="s">
        <v>207</v>
      </c>
      <c r="AU821" s="227" t="s">
        <v>80</v>
      </c>
      <c r="AY821" s="20" t="s">
        <v>205</v>
      </c>
      <c r="BE821" s="228">
        <f>IF(N821="základní",J821,0)</f>
        <v>0</v>
      </c>
      <c r="BF821" s="228">
        <f>IF(N821="snížená",J821,0)</f>
        <v>0</v>
      </c>
      <c r="BG821" s="228">
        <f>IF(N821="zákl. přenesená",J821,0)</f>
        <v>0</v>
      </c>
      <c r="BH821" s="228">
        <f>IF(N821="sníž. přenesená",J821,0)</f>
        <v>0</v>
      </c>
      <c r="BI821" s="228">
        <f>IF(N821="nulová",J821,0)</f>
        <v>0</v>
      </c>
      <c r="BJ821" s="20" t="s">
        <v>78</v>
      </c>
      <c r="BK821" s="228">
        <f>ROUND(I821*H821,2)</f>
        <v>0</v>
      </c>
      <c r="BL821" s="20" t="s">
        <v>212</v>
      </c>
      <c r="BM821" s="227" t="s">
        <v>1227</v>
      </c>
    </row>
    <row r="822" s="2" customFormat="1">
      <c r="A822" s="41"/>
      <c r="B822" s="42"/>
      <c r="C822" s="43"/>
      <c r="D822" s="229" t="s">
        <v>214</v>
      </c>
      <c r="E822" s="43"/>
      <c r="F822" s="230" t="s">
        <v>1228</v>
      </c>
      <c r="G822" s="43"/>
      <c r="H822" s="43"/>
      <c r="I822" s="231"/>
      <c r="J822" s="43"/>
      <c r="K822" s="43"/>
      <c r="L822" s="47"/>
      <c r="M822" s="232"/>
      <c r="N822" s="233"/>
      <c r="O822" s="87"/>
      <c r="P822" s="87"/>
      <c r="Q822" s="87"/>
      <c r="R822" s="87"/>
      <c r="S822" s="87"/>
      <c r="T822" s="88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T822" s="20" t="s">
        <v>214</v>
      </c>
      <c r="AU822" s="20" t="s">
        <v>80</v>
      </c>
    </row>
    <row r="823" s="14" customFormat="1">
      <c r="A823" s="14"/>
      <c r="B823" s="245"/>
      <c r="C823" s="246"/>
      <c r="D823" s="236" t="s">
        <v>216</v>
      </c>
      <c r="E823" s="247" t="s">
        <v>19</v>
      </c>
      <c r="F823" s="248" t="s">
        <v>1229</v>
      </c>
      <c r="G823" s="246"/>
      <c r="H823" s="249">
        <v>1</v>
      </c>
      <c r="I823" s="250"/>
      <c r="J823" s="246"/>
      <c r="K823" s="246"/>
      <c r="L823" s="251"/>
      <c r="M823" s="252"/>
      <c r="N823" s="253"/>
      <c r="O823" s="253"/>
      <c r="P823" s="253"/>
      <c r="Q823" s="253"/>
      <c r="R823" s="253"/>
      <c r="S823" s="253"/>
      <c r="T823" s="25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5" t="s">
        <v>216</v>
      </c>
      <c r="AU823" s="255" t="s">
        <v>80</v>
      </c>
      <c r="AV823" s="14" t="s">
        <v>80</v>
      </c>
      <c r="AW823" s="14" t="s">
        <v>218</v>
      </c>
      <c r="AX823" s="14" t="s">
        <v>71</v>
      </c>
      <c r="AY823" s="255" t="s">
        <v>205</v>
      </c>
    </row>
    <row r="824" s="2" customFormat="1" ht="37.8" customHeight="1">
      <c r="A824" s="41"/>
      <c r="B824" s="42"/>
      <c r="C824" s="216" t="s">
        <v>1230</v>
      </c>
      <c r="D824" s="216" t="s">
        <v>207</v>
      </c>
      <c r="E824" s="217" t="s">
        <v>1231</v>
      </c>
      <c r="F824" s="218" t="s">
        <v>1232</v>
      </c>
      <c r="G824" s="219" t="s">
        <v>448</v>
      </c>
      <c r="H824" s="220">
        <v>2</v>
      </c>
      <c r="I824" s="221"/>
      <c r="J824" s="222">
        <f>ROUND(I824*H824,2)</f>
        <v>0</v>
      </c>
      <c r="K824" s="218" t="s">
        <v>211</v>
      </c>
      <c r="L824" s="47"/>
      <c r="M824" s="223" t="s">
        <v>19</v>
      </c>
      <c r="N824" s="224" t="s">
        <v>42</v>
      </c>
      <c r="O824" s="87"/>
      <c r="P824" s="225">
        <f>O824*H824</f>
        <v>0</v>
      </c>
      <c r="Q824" s="225">
        <v>0.15409999999999999</v>
      </c>
      <c r="R824" s="225">
        <f>Q824*H824</f>
        <v>0.30819999999999997</v>
      </c>
      <c r="S824" s="225">
        <v>0</v>
      </c>
      <c r="T824" s="226">
        <f>S824*H824</f>
        <v>0</v>
      </c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R824" s="227" t="s">
        <v>212</v>
      </c>
      <c r="AT824" s="227" t="s">
        <v>207</v>
      </c>
      <c r="AU824" s="227" t="s">
        <v>80</v>
      </c>
      <c r="AY824" s="20" t="s">
        <v>205</v>
      </c>
      <c r="BE824" s="228">
        <f>IF(N824="základní",J824,0)</f>
        <v>0</v>
      </c>
      <c r="BF824" s="228">
        <f>IF(N824="snížená",J824,0)</f>
        <v>0</v>
      </c>
      <c r="BG824" s="228">
        <f>IF(N824="zákl. přenesená",J824,0)</f>
        <v>0</v>
      </c>
      <c r="BH824" s="228">
        <f>IF(N824="sníž. přenesená",J824,0)</f>
        <v>0</v>
      </c>
      <c r="BI824" s="228">
        <f>IF(N824="nulová",J824,0)</f>
        <v>0</v>
      </c>
      <c r="BJ824" s="20" t="s">
        <v>78</v>
      </c>
      <c r="BK824" s="228">
        <f>ROUND(I824*H824,2)</f>
        <v>0</v>
      </c>
      <c r="BL824" s="20" t="s">
        <v>212</v>
      </c>
      <c r="BM824" s="227" t="s">
        <v>1233</v>
      </c>
    </row>
    <row r="825" s="2" customFormat="1">
      <c r="A825" s="41"/>
      <c r="B825" s="42"/>
      <c r="C825" s="43"/>
      <c r="D825" s="229" t="s">
        <v>214</v>
      </c>
      <c r="E825" s="43"/>
      <c r="F825" s="230" t="s">
        <v>1234</v>
      </c>
      <c r="G825" s="43"/>
      <c r="H825" s="43"/>
      <c r="I825" s="231"/>
      <c r="J825" s="43"/>
      <c r="K825" s="43"/>
      <c r="L825" s="47"/>
      <c r="M825" s="232"/>
      <c r="N825" s="233"/>
      <c r="O825" s="87"/>
      <c r="P825" s="87"/>
      <c r="Q825" s="87"/>
      <c r="R825" s="87"/>
      <c r="S825" s="87"/>
      <c r="T825" s="88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T825" s="20" t="s">
        <v>214</v>
      </c>
      <c r="AU825" s="20" t="s">
        <v>80</v>
      </c>
    </row>
    <row r="826" s="14" customFormat="1">
      <c r="A826" s="14"/>
      <c r="B826" s="245"/>
      <c r="C826" s="246"/>
      <c r="D826" s="236" t="s">
        <v>216</v>
      </c>
      <c r="E826" s="247" t="s">
        <v>19</v>
      </c>
      <c r="F826" s="248" t="s">
        <v>1235</v>
      </c>
      <c r="G826" s="246"/>
      <c r="H826" s="249">
        <v>2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216</v>
      </c>
      <c r="AU826" s="255" t="s">
        <v>80</v>
      </c>
      <c r="AV826" s="14" t="s">
        <v>80</v>
      </c>
      <c r="AW826" s="14" t="s">
        <v>218</v>
      </c>
      <c r="AX826" s="14" t="s">
        <v>71</v>
      </c>
      <c r="AY826" s="255" t="s">
        <v>205</v>
      </c>
    </row>
    <row r="827" s="2" customFormat="1" ht="33" customHeight="1">
      <c r="A827" s="41"/>
      <c r="B827" s="42"/>
      <c r="C827" s="216" t="s">
        <v>1236</v>
      </c>
      <c r="D827" s="216" t="s">
        <v>207</v>
      </c>
      <c r="E827" s="217" t="s">
        <v>1237</v>
      </c>
      <c r="F827" s="218" t="s">
        <v>1238</v>
      </c>
      <c r="G827" s="219" t="s">
        <v>306</v>
      </c>
      <c r="H827" s="220">
        <v>3450.46</v>
      </c>
      <c r="I827" s="221"/>
      <c r="J827" s="222">
        <f>ROUND(I827*H827,2)</f>
        <v>0</v>
      </c>
      <c r="K827" s="218" t="s">
        <v>211</v>
      </c>
      <c r="L827" s="47"/>
      <c r="M827" s="223" t="s">
        <v>19</v>
      </c>
      <c r="N827" s="224" t="s">
        <v>42</v>
      </c>
      <c r="O827" s="87"/>
      <c r="P827" s="225">
        <f>O827*H827</f>
        <v>0</v>
      </c>
      <c r="Q827" s="225">
        <v>0.0051999999999999998</v>
      </c>
      <c r="R827" s="225">
        <f>Q827*H827</f>
        <v>17.942391999999998</v>
      </c>
      <c r="S827" s="225">
        <v>0</v>
      </c>
      <c r="T827" s="226">
        <f>S827*H827</f>
        <v>0</v>
      </c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R827" s="227" t="s">
        <v>212</v>
      </c>
      <c r="AT827" s="227" t="s">
        <v>207</v>
      </c>
      <c r="AU827" s="227" t="s">
        <v>80</v>
      </c>
      <c r="AY827" s="20" t="s">
        <v>205</v>
      </c>
      <c r="BE827" s="228">
        <f>IF(N827="základní",J827,0)</f>
        <v>0</v>
      </c>
      <c r="BF827" s="228">
        <f>IF(N827="snížená",J827,0)</f>
        <v>0</v>
      </c>
      <c r="BG827" s="228">
        <f>IF(N827="zákl. přenesená",J827,0)</f>
        <v>0</v>
      </c>
      <c r="BH827" s="228">
        <f>IF(N827="sníž. přenesená",J827,0)</f>
        <v>0</v>
      </c>
      <c r="BI827" s="228">
        <f>IF(N827="nulová",J827,0)</f>
        <v>0</v>
      </c>
      <c r="BJ827" s="20" t="s">
        <v>78</v>
      </c>
      <c r="BK827" s="228">
        <f>ROUND(I827*H827,2)</f>
        <v>0</v>
      </c>
      <c r="BL827" s="20" t="s">
        <v>212</v>
      </c>
      <c r="BM827" s="227" t="s">
        <v>1239</v>
      </c>
    </row>
    <row r="828" s="2" customFormat="1">
      <c r="A828" s="41"/>
      <c r="B828" s="42"/>
      <c r="C828" s="43"/>
      <c r="D828" s="229" t="s">
        <v>214</v>
      </c>
      <c r="E828" s="43"/>
      <c r="F828" s="230" t="s">
        <v>1240</v>
      </c>
      <c r="G828" s="43"/>
      <c r="H828" s="43"/>
      <c r="I828" s="231"/>
      <c r="J828" s="43"/>
      <c r="K828" s="43"/>
      <c r="L828" s="47"/>
      <c r="M828" s="232"/>
      <c r="N828" s="233"/>
      <c r="O828" s="87"/>
      <c r="P828" s="87"/>
      <c r="Q828" s="87"/>
      <c r="R828" s="87"/>
      <c r="S828" s="87"/>
      <c r="T828" s="88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T828" s="20" t="s">
        <v>214</v>
      </c>
      <c r="AU828" s="20" t="s">
        <v>80</v>
      </c>
    </row>
    <row r="829" s="13" customFormat="1">
      <c r="A829" s="13"/>
      <c r="B829" s="234"/>
      <c r="C829" s="235"/>
      <c r="D829" s="236" t="s">
        <v>216</v>
      </c>
      <c r="E829" s="237" t="s">
        <v>19</v>
      </c>
      <c r="F829" s="238" t="s">
        <v>478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216</v>
      </c>
      <c r="AU829" s="244" t="s">
        <v>80</v>
      </c>
      <c r="AV829" s="13" t="s">
        <v>78</v>
      </c>
      <c r="AW829" s="13" t="s">
        <v>218</v>
      </c>
      <c r="AX829" s="13" t="s">
        <v>71</v>
      </c>
      <c r="AY829" s="244" t="s">
        <v>205</v>
      </c>
    </row>
    <row r="830" s="14" customFormat="1">
      <c r="A830" s="14"/>
      <c r="B830" s="245"/>
      <c r="C830" s="246"/>
      <c r="D830" s="236" t="s">
        <v>216</v>
      </c>
      <c r="E830" s="247" t="s">
        <v>19</v>
      </c>
      <c r="F830" s="248" t="s">
        <v>1241</v>
      </c>
      <c r="G830" s="246"/>
      <c r="H830" s="249">
        <v>41.622150000000005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216</v>
      </c>
      <c r="AU830" s="255" t="s">
        <v>80</v>
      </c>
      <c r="AV830" s="14" t="s">
        <v>80</v>
      </c>
      <c r="AW830" s="14" t="s">
        <v>218</v>
      </c>
      <c r="AX830" s="14" t="s">
        <v>71</v>
      </c>
      <c r="AY830" s="255" t="s">
        <v>205</v>
      </c>
    </row>
    <row r="831" s="14" customFormat="1">
      <c r="A831" s="14"/>
      <c r="B831" s="245"/>
      <c r="C831" s="246"/>
      <c r="D831" s="236" t="s">
        <v>216</v>
      </c>
      <c r="E831" s="247" t="s">
        <v>19</v>
      </c>
      <c r="F831" s="248" t="s">
        <v>1242</v>
      </c>
      <c r="G831" s="246"/>
      <c r="H831" s="249">
        <v>26.508900000000001</v>
      </c>
      <c r="I831" s="250"/>
      <c r="J831" s="246"/>
      <c r="K831" s="246"/>
      <c r="L831" s="251"/>
      <c r="M831" s="252"/>
      <c r="N831" s="253"/>
      <c r="O831" s="253"/>
      <c r="P831" s="253"/>
      <c r="Q831" s="253"/>
      <c r="R831" s="253"/>
      <c r="S831" s="253"/>
      <c r="T831" s="25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5" t="s">
        <v>216</v>
      </c>
      <c r="AU831" s="255" t="s">
        <v>80</v>
      </c>
      <c r="AV831" s="14" t="s">
        <v>80</v>
      </c>
      <c r="AW831" s="14" t="s">
        <v>218</v>
      </c>
      <c r="AX831" s="14" t="s">
        <v>71</v>
      </c>
      <c r="AY831" s="255" t="s">
        <v>205</v>
      </c>
    </row>
    <row r="832" s="14" customFormat="1">
      <c r="A832" s="14"/>
      <c r="B832" s="245"/>
      <c r="C832" s="246"/>
      <c r="D832" s="236" t="s">
        <v>216</v>
      </c>
      <c r="E832" s="247" t="s">
        <v>19</v>
      </c>
      <c r="F832" s="248" t="s">
        <v>1243</v>
      </c>
      <c r="G832" s="246"/>
      <c r="H832" s="249">
        <v>21.053999999999998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5" t="s">
        <v>216</v>
      </c>
      <c r="AU832" s="255" t="s">
        <v>80</v>
      </c>
      <c r="AV832" s="14" t="s">
        <v>80</v>
      </c>
      <c r="AW832" s="14" t="s">
        <v>218</v>
      </c>
      <c r="AX832" s="14" t="s">
        <v>71</v>
      </c>
      <c r="AY832" s="255" t="s">
        <v>205</v>
      </c>
    </row>
    <row r="833" s="14" customFormat="1">
      <c r="A833" s="14"/>
      <c r="B833" s="245"/>
      <c r="C833" s="246"/>
      <c r="D833" s="236" t="s">
        <v>216</v>
      </c>
      <c r="E833" s="247" t="s">
        <v>19</v>
      </c>
      <c r="F833" s="248" t="s">
        <v>1244</v>
      </c>
      <c r="G833" s="246"/>
      <c r="H833" s="249">
        <v>29.083500000000001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216</v>
      </c>
      <c r="AU833" s="255" t="s">
        <v>80</v>
      </c>
      <c r="AV833" s="14" t="s">
        <v>80</v>
      </c>
      <c r="AW833" s="14" t="s">
        <v>218</v>
      </c>
      <c r="AX833" s="14" t="s">
        <v>71</v>
      </c>
      <c r="AY833" s="255" t="s">
        <v>205</v>
      </c>
    </row>
    <row r="834" s="14" customFormat="1">
      <c r="A834" s="14"/>
      <c r="B834" s="245"/>
      <c r="C834" s="246"/>
      <c r="D834" s="236" t="s">
        <v>216</v>
      </c>
      <c r="E834" s="247" t="s">
        <v>19</v>
      </c>
      <c r="F834" s="248" t="s">
        <v>1245</v>
      </c>
      <c r="G834" s="246"/>
      <c r="H834" s="249">
        <v>18.824250000000003</v>
      </c>
      <c r="I834" s="250"/>
      <c r="J834" s="246"/>
      <c r="K834" s="246"/>
      <c r="L834" s="251"/>
      <c r="M834" s="252"/>
      <c r="N834" s="253"/>
      <c r="O834" s="253"/>
      <c r="P834" s="253"/>
      <c r="Q834" s="253"/>
      <c r="R834" s="253"/>
      <c r="S834" s="253"/>
      <c r="T834" s="25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5" t="s">
        <v>216</v>
      </c>
      <c r="AU834" s="255" t="s">
        <v>80</v>
      </c>
      <c r="AV834" s="14" t="s">
        <v>80</v>
      </c>
      <c r="AW834" s="14" t="s">
        <v>218</v>
      </c>
      <c r="AX834" s="14" t="s">
        <v>71</v>
      </c>
      <c r="AY834" s="255" t="s">
        <v>205</v>
      </c>
    </row>
    <row r="835" s="14" customFormat="1">
      <c r="A835" s="14"/>
      <c r="B835" s="245"/>
      <c r="C835" s="246"/>
      <c r="D835" s="236" t="s">
        <v>216</v>
      </c>
      <c r="E835" s="247" t="s">
        <v>19</v>
      </c>
      <c r="F835" s="248" t="s">
        <v>1246</v>
      </c>
      <c r="G835" s="246"/>
      <c r="H835" s="249">
        <v>27.208749999999998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216</v>
      </c>
      <c r="AU835" s="255" t="s">
        <v>80</v>
      </c>
      <c r="AV835" s="14" t="s">
        <v>80</v>
      </c>
      <c r="AW835" s="14" t="s">
        <v>218</v>
      </c>
      <c r="AX835" s="14" t="s">
        <v>71</v>
      </c>
      <c r="AY835" s="255" t="s">
        <v>205</v>
      </c>
    </row>
    <row r="836" s="14" customFormat="1">
      <c r="A836" s="14"/>
      <c r="B836" s="245"/>
      <c r="C836" s="246"/>
      <c r="D836" s="236" t="s">
        <v>216</v>
      </c>
      <c r="E836" s="247" t="s">
        <v>19</v>
      </c>
      <c r="F836" s="248" t="s">
        <v>1247</v>
      </c>
      <c r="G836" s="246"/>
      <c r="H836" s="249">
        <v>18.948750000000004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5" t="s">
        <v>216</v>
      </c>
      <c r="AU836" s="255" t="s">
        <v>80</v>
      </c>
      <c r="AV836" s="14" t="s">
        <v>80</v>
      </c>
      <c r="AW836" s="14" t="s">
        <v>218</v>
      </c>
      <c r="AX836" s="14" t="s">
        <v>71</v>
      </c>
      <c r="AY836" s="255" t="s">
        <v>205</v>
      </c>
    </row>
    <row r="837" s="14" customFormat="1">
      <c r="A837" s="14"/>
      <c r="B837" s="245"/>
      <c r="C837" s="246"/>
      <c r="D837" s="236" t="s">
        <v>216</v>
      </c>
      <c r="E837" s="247" t="s">
        <v>19</v>
      </c>
      <c r="F837" s="248" t="s">
        <v>1248</v>
      </c>
      <c r="G837" s="246"/>
      <c r="H837" s="249">
        <v>39.028100000000002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216</v>
      </c>
      <c r="AU837" s="255" t="s">
        <v>80</v>
      </c>
      <c r="AV837" s="14" t="s">
        <v>80</v>
      </c>
      <c r="AW837" s="14" t="s">
        <v>218</v>
      </c>
      <c r="AX837" s="14" t="s">
        <v>71</v>
      </c>
      <c r="AY837" s="255" t="s">
        <v>205</v>
      </c>
    </row>
    <row r="838" s="14" customFormat="1">
      <c r="A838" s="14"/>
      <c r="B838" s="245"/>
      <c r="C838" s="246"/>
      <c r="D838" s="236" t="s">
        <v>216</v>
      </c>
      <c r="E838" s="247" t="s">
        <v>19</v>
      </c>
      <c r="F838" s="248" t="s">
        <v>1249</v>
      </c>
      <c r="G838" s="246"/>
      <c r="H838" s="249">
        <v>65.770624999999995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216</v>
      </c>
      <c r="AU838" s="255" t="s">
        <v>80</v>
      </c>
      <c r="AV838" s="14" t="s">
        <v>80</v>
      </c>
      <c r="AW838" s="14" t="s">
        <v>218</v>
      </c>
      <c r="AX838" s="14" t="s">
        <v>71</v>
      </c>
      <c r="AY838" s="255" t="s">
        <v>205</v>
      </c>
    </row>
    <row r="839" s="14" customFormat="1">
      <c r="A839" s="14"/>
      <c r="B839" s="245"/>
      <c r="C839" s="246"/>
      <c r="D839" s="236" t="s">
        <v>216</v>
      </c>
      <c r="E839" s="247" t="s">
        <v>19</v>
      </c>
      <c r="F839" s="248" t="s">
        <v>1250</v>
      </c>
      <c r="G839" s="246"/>
      <c r="H839" s="249">
        <v>48.716374999999999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216</v>
      </c>
      <c r="AU839" s="255" t="s">
        <v>80</v>
      </c>
      <c r="AV839" s="14" t="s">
        <v>80</v>
      </c>
      <c r="AW839" s="14" t="s">
        <v>218</v>
      </c>
      <c r="AX839" s="14" t="s">
        <v>71</v>
      </c>
      <c r="AY839" s="255" t="s">
        <v>205</v>
      </c>
    </row>
    <row r="840" s="14" customFormat="1">
      <c r="A840" s="14"/>
      <c r="B840" s="245"/>
      <c r="C840" s="246"/>
      <c r="D840" s="236" t="s">
        <v>216</v>
      </c>
      <c r="E840" s="247" t="s">
        <v>19</v>
      </c>
      <c r="F840" s="248" t="s">
        <v>1251</v>
      </c>
      <c r="G840" s="246"/>
      <c r="H840" s="249">
        <v>32.443006250000003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216</v>
      </c>
      <c r="AU840" s="255" t="s">
        <v>80</v>
      </c>
      <c r="AV840" s="14" t="s">
        <v>80</v>
      </c>
      <c r="AW840" s="14" t="s">
        <v>218</v>
      </c>
      <c r="AX840" s="14" t="s">
        <v>71</v>
      </c>
      <c r="AY840" s="255" t="s">
        <v>205</v>
      </c>
    </row>
    <row r="841" s="14" customFormat="1">
      <c r="A841" s="14"/>
      <c r="B841" s="245"/>
      <c r="C841" s="246"/>
      <c r="D841" s="236" t="s">
        <v>216</v>
      </c>
      <c r="E841" s="247" t="s">
        <v>19</v>
      </c>
      <c r="F841" s="248" t="s">
        <v>1252</v>
      </c>
      <c r="G841" s="246"/>
      <c r="H841" s="249">
        <v>28.111750000000001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216</v>
      </c>
      <c r="AU841" s="255" t="s">
        <v>80</v>
      </c>
      <c r="AV841" s="14" t="s">
        <v>80</v>
      </c>
      <c r="AW841" s="14" t="s">
        <v>218</v>
      </c>
      <c r="AX841" s="14" t="s">
        <v>71</v>
      </c>
      <c r="AY841" s="255" t="s">
        <v>205</v>
      </c>
    </row>
    <row r="842" s="14" customFormat="1">
      <c r="A842" s="14"/>
      <c r="B842" s="245"/>
      <c r="C842" s="246"/>
      <c r="D842" s="236" t="s">
        <v>216</v>
      </c>
      <c r="E842" s="247" t="s">
        <v>19</v>
      </c>
      <c r="F842" s="248" t="s">
        <v>1253</v>
      </c>
      <c r="G842" s="246"/>
      <c r="H842" s="249">
        <v>24.747124999999997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216</v>
      </c>
      <c r="AU842" s="255" t="s">
        <v>80</v>
      </c>
      <c r="AV842" s="14" t="s">
        <v>80</v>
      </c>
      <c r="AW842" s="14" t="s">
        <v>218</v>
      </c>
      <c r="AX842" s="14" t="s">
        <v>71</v>
      </c>
      <c r="AY842" s="255" t="s">
        <v>205</v>
      </c>
    </row>
    <row r="843" s="14" customFormat="1">
      <c r="A843" s="14"/>
      <c r="B843" s="245"/>
      <c r="C843" s="246"/>
      <c r="D843" s="236" t="s">
        <v>216</v>
      </c>
      <c r="E843" s="247" t="s">
        <v>19</v>
      </c>
      <c r="F843" s="248" t="s">
        <v>1254</v>
      </c>
      <c r="G843" s="246"/>
      <c r="H843" s="249">
        <v>41.838500000000003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216</v>
      </c>
      <c r="AU843" s="255" t="s">
        <v>80</v>
      </c>
      <c r="AV843" s="14" t="s">
        <v>80</v>
      </c>
      <c r="AW843" s="14" t="s">
        <v>218</v>
      </c>
      <c r="AX843" s="14" t="s">
        <v>71</v>
      </c>
      <c r="AY843" s="255" t="s">
        <v>205</v>
      </c>
    </row>
    <row r="844" s="15" customFormat="1">
      <c r="A844" s="15"/>
      <c r="B844" s="256"/>
      <c r="C844" s="257"/>
      <c r="D844" s="236" t="s">
        <v>216</v>
      </c>
      <c r="E844" s="258" t="s">
        <v>19</v>
      </c>
      <c r="F844" s="259" t="s">
        <v>238</v>
      </c>
      <c r="G844" s="257"/>
      <c r="H844" s="260">
        <v>463.90578124999996</v>
      </c>
      <c r="I844" s="261"/>
      <c r="J844" s="257"/>
      <c r="K844" s="257"/>
      <c r="L844" s="262"/>
      <c r="M844" s="263"/>
      <c r="N844" s="264"/>
      <c r="O844" s="264"/>
      <c r="P844" s="264"/>
      <c r="Q844" s="264"/>
      <c r="R844" s="264"/>
      <c r="S844" s="264"/>
      <c r="T844" s="26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66" t="s">
        <v>216</v>
      </c>
      <c r="AU844" s="266" t="s">
        <v>80</v>
      </c>
      <c r="AV844" s="15" t="s">
        <v>97</v>
      </c>
      <c r="AW844" s="15" t="s">
        <v>218</v>
      </c>
      <c r="AX844" s="15" t="s">
        <v>71</v>
      </c>
      <c r="AY844" s="266" t="s">
        <v>205</v>
      </c>
    </row>
    <row r="845" s="13" customFormat="1">
      <c r="A845" s="13"/>
      <c r="B845" s="234"/>
      <c r="C845" s="235"/>
      <c r="D845" s="236" t="s">
        <v>216</v>
      </c>
      <c r="E845" s="237" t="s">
        <v>19</v>
      </c>
      <c r="F845" s="238" t="s">
        <v>483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216</v>
      </c>
      <c r="AU845" s="244" t="s">
        <v>80</v>
      </c>
      <c r="AV845" s="13" t="s">
        <v>78</v>
      </c>
      <c r="AW845" s="13" t="s">
        <v>218</v>
      </c>
      <c r="AX845" s="13" t="s">
        <v>71</v>
      </c>
      <c r="AY845" s="244" t="s">
        <v>205</v>
      </c>
    </row>
    <row r="846" s="13" customFormat="1">
      <c r="A846" s="13"/>
      <c r="B846" s="234"/>
      <c r="C846" s="235"/>
      <c r="D846" s="236" t="s">
        <v>216</v>
      </c>
      <c r="E846" s="237" t="s">
        <v>19</v>
      </c>
      <c r="F846" s="238" t="s">
        <v>1255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216</v>
      </c>
      <c r="AU846" s="244" t="s">
        <v>80</v>
      </c>
      <c r="AV846" s="13" t="s">
        <v>78</v>
      </c>
      <c r="AW846" s="13" t="s">
        <v>218</v>
      </c>
      <c r="AX846" s="13" t="s">
        <v>71</v>
      </c>
      <c r="AY846" s="244" t="s">
        <v>205</v>
      </c>
    </row>
    <row r="847" s="14" customFormat="1">
      <c r="A847" s="14"/>
      <c r="B847" s="245"/>
      <c r="C847" s="246"/>
      <c r="D847" s="236" t="s">
        <v>216</v>
      </c>
      <c r="E847" s="247" t="s">
        <v>19</v>
      </c>
      <c r="F847" s="248" t="s">
        <v>1256</v>
      </c>
      <c r="G847" s="246"/>
      <c r="H847" s="249">
        <v>165.26125000000002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216</v>
      </c>
      <c r="AU847" s="255" t="s">
        <v>80</v>
      </c>
      <c r="AV847" s="14" t="s">
        <v>80</v>
      </c>
      <c r="AW847" s="14" t="s">
        <v>218</v>
      </c>
      <c r="AX847" s="14" t="s">
        <v>71</v>
      </c>
      <c r="AY847" s="255" t="s">
        <v>205</v>
      </c>
    </row>
    <row r="848" s="14" customFormat="1">
      <c r="A848" s="14"/>
      <c r="B848" s="245"/>
      <c r="C848" s="246"/>
      <c r="D848" s="236" t="s">
        <v>216</v>
      </c>
      <c r="E848" s="247" t="s">
        <v>19</v>
      </c>
      <c r="F848" s="248" t="s">
        <v>1257</v>
      </c>
      <c r="G848" s="246"/>
      <c r="H848" s="249">
        <v>18.934550000000002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216</v>
      </c>
      <c r="AU848" s="255" t="s">
        <v>80</v>
      </c>
      <c r="AV848" s="14" t="s">
        <v>80</v>
      </c>
      <c r="AW848" s="14" t="s">
        <v>218</v>
      </c>
      <c r="AX848" s="14" t="s">
        <v>71</v>
      </c>
      <c r="AY848" s="255" t="s">
        <v>205</v>
      </c>
    </row>
    <row r="849" s="13" customFormat="1">
      <c r="A849" s="13"/>
      <c r="B849" s="234"/>
      <c r="C849" s="235"/>
      <c r="D849" s="236" t="s">
        <v>216</v>
      </c>
      <c r="E849" s="237" t="s">
        <v>19</v>
      </c>
      <c r="F849" s="238" t="s">
        <v>1258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216</v>
      </c>
      <c r="AU849" s="244" t="s">
        <v>80</v>
      </c>
      <c r="AV849" s="13" t="s">
        <v>78</v>
      </c>
      <c r="AW849" s="13" t="s">
        <v>218</v>
      </c>
      <c r="AX849" s="13" t="s">
        <v>71</v>
      </c>
      <c r="AY849" s="244" t="s">
        <v>205</v>
      </c>
    </row>
    <row r="850" s="14" customFormat="1">
      <c r="A850" s="14"/>
      <c r="B850" s="245"/>
      <c r="C850" s="246"/>
      <c r="D850" s="236" t="s">
        <v>216</v>
      </c>
      <c r="E850" s="247" t="s">
        <v>19</v>
      </c>
      <c r="F850" s="248" t="s">
        <v>1259</v>
      </c>
      <c r="G850" s="246"/>
      <c r="H850" s="249">
        <v>431.200875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216</v>
      </c>
      <c r="AU850" s="255" t="s">
        <v>80</v>
      </c>
      <c r="AV850" s="14" t="s">
        <v>80</v>
      </c>
      <c r="AW850" s="14" t="s">
        <v>218</v>
      </c>
      <c r="AX850" s="14" t="s">
        <v>71</v>
      </c>
      <c r="AY850" s="255" t="s">
        <v>205</v>
      </c>
    </row>
    <row r="851" s="14" customFormat="1">
      <c r="A851" s="14"/>
      <c r="B851" s="245"/>
      <c r="C851" s="246"/>
      <c r="D851" s="236" t="s">
        <v>216</v>
      </c>
      <c r="E851" s="247" t="s">
        <v>19</v>
      </c>
      <c r="F851" s="248" t="s">
        <v>1260</v>
      </c>
      <c r="G851" s="246"/>
      <c r="H851" s="249">
        <v>17.457750000000001</v>
      </c>
      <c r="I851" s="250"/>
      <c r="J851" s="246"/>
      <c r="K851" s="246"/>
      <c r="L851" s="251"/>
      <c r="M851" s="252"/>
      <c r="N851" s="253"/>
      <c r="O851" s="253"/>
      <c r="P851" s="253"/>
      <c r="Q851" s="253"/>
      <c r="R851" s="253"/>
      <c r="S851" s="253"/>
      <c r="T851" s="25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5" t="s">
        <v>216</v>
      </c>
      <c r="AU851" s="255" t="s">
        <v>80</v>
      </c>
      <c r="AV851" s="14" t="s">
        <v>80</v>
      </c>
      <c r="AW851" s="14" t="s">
        <v>218</v>
      </c>
      <c r="AX851" s="14" t="s">
        <v>71</v>
      </c>
      <c r="AY851" s="255" t="s">
        <v>205</v>
      </c>
    </row>
    <row r="852" s="14" customFormat="1">
      <c r="A852" s="14"/>
      <c r="B852" s="245"/>
      <c r="C852" s="246"/>
      <c r="D852" s="236" t="s">
        <v>216</v>
      </c>
      <c r="E852" s="247" t="s">
        <v>19</v>
      </c>
      <c r="F852" s="248" t="s">
        <v>1261</v>
      </c>
      <c r="G852" s="246"/>
      <c r="H852" s="249">
        <v>33.277499999999996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216</v>
      </c>
      <c r="AU852" s="255" t="s">
        <v>80</v>
      </c>
      <c r="AV852" s="14" t="s">
        <v>80</v>
      </c>
      <c r="AW852" s="14" t="s">
        <v>218</v>
      </c>
      <c r="AX852" s="14" t="s">
        <v>71</v>
      </c>
      <c r="AY852" s="255" t="s">
        <v>205</v>
      </c>
    </row>
    <row r="853" s="14" customFormat="1">
      <c r="A853" s="14"/>
      <c r="B853" s="245"/>
      <c r="C853" s="246"/>
      <c r="D853" s="236" t="s">
        <v>216</v>
      </c>
      <c r="E853" s="247" t="s">
        <v>19</v>
      </c>
      <c r="F853" s="248" t="s">
        <v>1262</v>
      </c>
      <c r="G853" s="246"/>
      <c r="H853" s="249">
        <v>208.00856249999998</v>
      </c>
      <c r="I853" s="250"/>
      <c r="J853" s="246"/>
      <c r="K853" s="246"/>
      <c r="L853" s="251"/>
      <c r="M853" s="252"/>
      <c r="N853" s="253"/>
      <c r="O853" s="253"/>
      <c r="P853" s="253"/>
      <c r="Q853" s="253"/>
      <c r="R853" s="253"/>
      <c r="S853" s="253"/>
      <c r="T853" s="25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5" t="s">
        <v>216</v>
      </c>
      <c r="AU853" s="255" t="s">
        <v>80</v>
      </c>
      <c r="AV853" s="14" t="s">
        <v>80</v>
      </c>
      <c r="AW853" s="14" t="s">
        <v>218</v>
      </c>
      <c r="AX853" s="14" t="s">
        <v>71</v>
      </c>
      <c r="AY853" s="255" t="s">
        <v>205</v>
      </c>
    </row>
    <row r="854" s="14" customFormat="1">
      <c r="A854" s="14"/>
      <c r="B854" s="245"/>
      <c r="C854" s="246"/>
      <c r="D854" s="236" t="s">
        <v>216</v>
      </c>
      <c r="E854" s="247" t="s">
        <v>19</v>
      </c>
      <c r="F854" s="248" t="s">
        <v>1263</v>
      </c>
      <c r="G854" s="246"/>
      <c r="H854" s="249">
        <v>24.447499999999998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216</v>
      </c>
      <c r="AU854" s="255" t="s">
        <v>80</v>
      </c>
      <c r="AV854" s="14" t="s">
        <v>80</v>
      </c>
      <c r="AW854" s="14" t="s">
        <v>218</v>
      </c>
      <c r="AX854" s="14" t="s">
        <v>71</v>
      </c>
      <c r="AY854" s="255" t="s">
        <v>205</v>
      </c>
    </row>
    <row r="855" s="14" customFormat="1">
      <c r="A855" s="14"/>
      <c r="B855" s="245"/>
      <c r="C855" s="246"/>
      <c r="D855" s="236" t="s">
        <v>216</v>
      </c>
      <c r="E855" s="247" t="s">
        <v>19</v>
      </c>
      <c r="F855" s="248" t="s">
        <v>1264</v>
      </c>
      <c r="G855" s="246"/>
      <c r="H855" s="249">
        <v>214.86137499999998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216</v>
      </c>
      <c r="AU855" s="255" t="s">
        <v>80</v>
      </c>
      <c r="AV855" s="14" t="s">
        <v>80</v>
      </c>
      <c r="AW855" s="14" t="s">
        <v>218</v>
      </c>
      <c r="AX855" s="14" t="s">
        <v>71</v>
      </c>
      <c r="AY855" s="255" t="s">
        <v>205</v>
      </c>
    </row>
    <row r="856" s="14" customFormat="1">
      <c r="A856" s="14"/>
      <c r="B856" s="245"/>
      <c r="C856" s="246"/>
      <c r="D856" s="236" t="s">
        <v>216</v>
      </c>
      <c r="E856" s="247" t="s">
        <v>19</v>
      </c>
      <c r="F856" s="248" t="s">
        <v>1265</v>
      </c>
      <c r="G856" s="246"/>
      <c r="H856" s="249">
        <v>66.176950000000005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216</v>
      </c>
      <c r="AU856" s="255" t="s">
        <v>80</v>
      </c>
      <c r="AV856" s="14" t="s">
        <v>80</v>
      </c>
      <c r="AW856" s="14" t="s">
        <v>218</v>
      </c>
      <c r="AX856" s="14" t="s">
        <v>71</v>
      </c>
      <c r="AY856" s="255" t="s">
        <v>205</v>
      </c>
    </row>
    <row r="857" s="14" customFormat="1">
      <c r="A857" s="14"/>
      <c r="B857" s="245"/>
      <c r="C857" s="246"/>
      <c r="D857" s="236" t="s">
        <v>216</v>
      </c>
      <c r="E857" s="247" t="s">
        <v>19</v>
      </c>
      <c r="F857" s="248" t="s">
        <v>1266</v>
      </c>
      <c r="G857" s="246"/>
      <c r="H857" s="249">
        <v>198.78109999999998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216</v>
      </c>
      <c r="AU857" s="255" t="s">
        <v>80</v>
      </c>
      <c r="AV857" s="14" t="s">
        <v>80</v>
      </c>
      <c r="AW857" s="14" t="s">
        <v>218</v>
      </c>
      <c r="AX857" s="14" t="s">
        <v>71</v>
      </c>
      <c r="AY857" s="255" t="s">
        <v>205</v>
      </c>
    </row>
    <row r="858" s="14" customFormat="1">
      <c r="A858" s="14"/>
      <c r="B858" s="245"/>
      <c r="C858" s="246"/>
      <c r="D858" s="236" t="s">
        <v>216</v>
      </c>
      <c r="E858" s="247" t="s">
        <v>19</v>
      </c>
      <c r="F858" s="248" t="s">
        <v>1267</v>
      </c>
      <c r="G858" s="246"/>
      <c r="H858" s="249">
        <v>3.3464999999999994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216</v>
      </c>
      <c r="AU858" s="255" t="s">
        <v>80</v>
      </c>
      <c r="AV858" s="14" t="s">
        <v>80</v>
      </c>
      <c r="AW858" s="14" t="s">
        <v>218</v>
      </c>
      <c r="AX858" s="14" t="s">
        <v>71</v>
      </c>
      <c r="AY858" s="255" t="s">
        <v>205</v>
      </c>
    </row>
    <row r="859" s="14" customFormat="1">
      <c r="A859" s="14"/>
      <c r="B859" s="245"/>
      <c r="C859" s="246"/>
      <c r="D859" s="236" t="s">
        <v>216</v>
      </c>
      <c r="E859" s="247" t="s">
        <v>19</v>
      </c>
      <c r="F859" s="248" t="s">
        <v>1268</v>
      </c>
      <c r="G859" s="246"/>
      <c r="H859" s="249">
        <v>28.318599999999996</v>
      </c>
      <c r="I859" s="250"/>
      <c r="J859" s="246"/>
      <c r="K859" s="246"/>
      <c r="L859" s="251"/>
      <c r="M859" s="252"/>
      <c r="N859" s="253"/>
      <c r="O859" s="253"/>
      <c r="P859" s="253"/>
      <c r="Q859" s="253"/>
      <c r="R859" s="253"/>
      <c r="S859" s="253"/>
      <c r="T859" s="25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5" t="s">
        <v>216</v>
      </c>
      <c r="AU859" s="255" t="s">
        <v>80</v>
      </c>
      <c r="AV859" s="14" t="s">
        <v>80</v>
      </c>
      <c r="AW859" s="14" t="s">
        <v>218</v>
      </c>
      <c r="AX859" s="14" t="s">
        <v>71</v>
      </c>
      <c r="AY859" s="255" t="s">
        <v>205</v>
      </c>
    </row>
    <row r="860" s="14" customFormat="1">
      <c r="A860" s="14"/>
      <c r="B860" s="245"/>
      <c r="C860" s="246"/>
      <c r="D860" s="236" t="s">
        <v>216</v>
      </c>
      <c r="E860" s="247" t="s">
        <v>19</v>
      </c>
      <c r="F860" s="248" t="s">
        <v>1269</v>
      </c>
      <c r="G860" s="246"/>
      <c r="H860" s="249">
        <v>93.008250000000018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216</v>
      </c>
      <c r="AU860" s="255" t="s">
        <v>80</v>
      </c>
      <c r="AV860" s="14" t="s">
        <v>80</v>
      </c>
      <c r="AW860" s="14" t="s">
        <v>218</v>
      </c>
      <c r="AX860" s="14" t="s">
        <v>71</v>
      </c>
      <c r="AY860" s="255" t="s">
        <v>205</v>
      </c>
    </row>
    <row r="861" s="14" customFormat="1">
      <c r="A861" s="14"/>
      <c r="B861" s="245"/>
      <c r="C861" s="246"/>
      <c r="D861" s="236" t="s">
        <v>216</v>
      </c>
      <c r="E861" s="247" t="s">
        <v>19</v>
      </c>
      <c r="F861" s="248" t="s">
        <v>1270</v>
      </c>
      <c r="G861" s="246"/>
      <c r="H861" s="249">
        <v>22.77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216</v>
      </c>
      <c r="AU861" s="255" t="s">
        <v>80</v>
      </c>
      <c r="AV861" s="14" t="s">
        <v>80</v>
      </c>
      <c r="AW861" s="14" t="s">
        <v>218</v>
      </c>
      <c r="AX861" s="14" t="s">
        <v>71</v>
      </c>
      <c r="AY861" s="255" t="s">
        <v>205</v>
      </c>
    </row>
    <row r="862" s="14" customFormat="1">
      <c r="A862" s="14"/>
      <c r="B862" s="245"/>
      <c r="C862" s="246"/>
      <c r="D862" s="236" t="s">
        <v>216</v>
      </c>
      <c r="E862" s="247" t="s">
        <v>19</v>
      </c>
      <c r="F862" s="248" t="s">
        <v>1271</v>
      </c>
      <c r="G862" s="246"/>
      <c r="H862" s="249">
        <v>97.608699999999999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216</v>
      </c>
      <c r="AU862" s="255" t="s">
        <v>80</v>
      </c>
      <c r="AV862" s="14" t="s">
        <v>80</v>
      </c>
      <c r="AW862" s="14" t="s">
        <v>218</v>
      </c>
      <c r="AX862" s="14" t="s">
        <v>71</v>
      </c>
      <c r="AY862" s="255" t="s">
        <v>205</v>
      </c>
    </row>
    <row r="863" s="15" customFormat="1">
      <c r="A863" s="15"/>
      <c r="B863" s="256"/>
      <c r="C863" s="257"/>
      <c r="D863" s="236" t="s">
        <v>216</v>
      </c>
      <c r="E863" s="258" t="s">
        <v>19</v>
      </c>
      <c r="F863" s="259" t="s">
        <v>238</v>
      </c>
      <c r="G863" s="257"/>
      <c r="H863" s="260">
        <v>1623.4594625000002</v>
      </c>
      <c r="I863" s="261"/>
      <c r="J863" s="257"/>
      <c r="K863" s="257"/>
      <c r="L863" s="262"/>
      <c r="M863" s="263"/>
      <c r="N863" s="264"/>
      <c r="O863" s="264"/>
      <c r="P863" s="264"/>
      <c r="Q863" s="264"/>
      <c r="R863" s="264"/>
      <c r="S863" s="264"/>
      <c r="T863" s="26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6" t="s">
        <v>216</v>
      </c>
      <c r="AU863" s="266" t="s">
        <v>80</v>
      </c>
      <c r="AV863" s="15" t="s">
        <v>97</v>
      </c>
      <c r="AW863" s="15" t="s">
        <v>218</v>
      </c>
      <c r="AX863" s="15" t="s">
        <v>71</v>
      </c>
      <c r="AY863" s="266" t="s">
        <v>205</v>
      </c>
    </row>
    <row r="864" s="13" customFormat="1">
      <c r="A864" s="13"/>
      <c r="B864" s="234"/>
      <c r="C864" s="235"/>
      <c r="D864" s="236" t="s">
        <v>216</v>
      </c>
      <c r="E864" s="237" t="s">
        <v>19</v>
      </c>
      <c r="F864" s="238" t="s">
        <v>485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216</v>
      </c>
      <c r="AU864" s="244" t="s">
        <v>80</v>
      </c>
      <c r="AV864" s="13" t="s">
        <v>78</v>
      </c>
      <c r="AW864" s="13" t="s">
        <v>218</v>
      </c>
      <c r="AX864" s="13" t="s">
        <v>71</v>
      </c>
      <c r="AY864" s="244" t="s">
        <v>205</v>
      </c>
    </row>
    <row r="865" s="14" customFormat="1">
      <c r="A865" s="14"/>
      <c r="B865" s="245"/>
      <c r="C865" s="246"/>
      <c r="D865" s="236" t="s">
        <v>216</v>
      </c>
      <c r="E865" s="247" t="s">
        <v>19</v>
      </c>
      <c r="F865" s="248" t="s">
        <v>1272</v>
      </c>
      <c r="G865" s="246"/>
      <c r="H865" s="249">
        <v>5.9251699999999996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5" t="s">
        <v>216</v>
      </c>
      <c r="AU865" s="255" t="s">
        <v>80</v>
      </c>
      <c r="AV865" s="14" t="s">
        <v>80</v>
      </c>
      <c r="AW865" s="14" t="s">
        <v>218</v>
      </c>
      <c r="AX865" s="14" t="s">
        <v>71</v>
      </c>
      <c r="AY865" s="255" t="s">
        <v>205</v>
      </c>
    </row>
    <row r="866" s="14" customFormat="1">
      <c r="A866" s="14"/>
      <c r="B866" s="245"/>
      <c r="C866" s="246"/>
      <c r="D866" s="236" t="s">
        <v>216</v>
      </c>
      <c r="E866" s="247" t="s">
        <v>19</v>
      </c>
      <c r="F866" s="248" t="s">
        <v>1273</v>
      </c>
      <c r="G866" s="246"/>
      <c r="H866" s="249">
        <v>423.39268750000002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216</v>
      </c>
      <c r="AU866" s="255" t="s">
        <v>80</v>
      </c>
      <c r="AV866" s="14" t="s">
        <v>80</v>
      </c>
      <c r="AW866" s="14" t="s">
        <v>218</v>
      </c>
      <c r="AX866" s="14" t="s">
        <v>71</v>
      </c>
      <c r="AY866" s="255" t="s">
        <v>205</v>
      </c>
    </row>
    <row r="867" s="14" customFormat="1">
      <c r="A867" s="14"/>
      <c r="B867" s="245"/>
      <c r="C867" s="246"/>
      <c r="D867" s="236" t="s">
        <v>216</v>
      </c>
      <c r="E867" s="247" t="s">
        <v>19</v>
      </c>
      <c r="F867" s="248" t="s">
        <v>1274</v>
      </c>
      <c r="G867" s="246"/>
      <c r="H867" s="249">
        <v>1.3282499999999999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216</v>
      </c>
      <c r="AU867" s="255" t="s">
        <v>80</v>
      </c>
      <c r="AV867" s="14" t="s">
        <v>80</v>
      </c>
      <c r="AW867" s="14" t="s">
        <v>218</v>
      </c>
      <c r="AX867" s="14" t="s">
        <v>71</v>
      </c>
      <c r="AY867" s="255" t="s">
        <v>205</v>
      </c>
    </row>
    <row r="868" s="14" customFormat="1">
      <c r="A868" s="14"/>
      <c r="B868" s="245"/>
      <c r="C868" s="246"/>
      <c r="D868" s="236" t="s">
        <v>216</v>
      </c>
      <c r="E868" s="247" t="s">
        <v>19</v>
      </c>
      <c r="F868" s="248" t="s">
        <v>1275</v>
      </c>
      <c r="G868" s="246"/>
      <c r="H868" s="249">
        <v>188.96237499999995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216</v>
      </c>
      <c r="AU868" s="255" t="s">
        <v>80</v>
      </c>
      <c r="AV868" s="14" t="s">
        <v>80</v>
      </c>
      <c r="AW868" s="14" t="s">
        <v>218</v>
      </c>
      <c r="AX868" s="14" t="s">
        <v>71</v>
      </c>
      <c r="AY868" s="255" t="s">
        <v>205</v>
      </c>
    </row>
    <row r="869" s="13" customFormat="1">
      <c r="A869" s="13"/>
      <c r="B869" s="234"/>
      <c r="C869" s="235"/>
      <c r="D869" s="236" t="s">
        <v>216</v>
      </c>
      <c r="E869" s="237" t="s">
        <v>19</v>
      </c>
      <c r="F869" s="238" t="s">
        <v>1276</v>
      </c>
      <c r="G869" s="235"/>
      <c r="H869" s="237" t="s">
        <v>19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216</v>
      </c>
      <c r="AU869" s="244" t="s">
        <v>80</v>
      </c>
      <c r="AV869" s="13" t="s">
        <v>78</v>
      </c>
      <c r="AW869" s="13" t="s">
        <v>218</v>
      </c>
      <c r="AX869" s="13" t="s">
        <v>71</v>
      </c>
      <c r="AY869" s="244" t="s">
        <v>205</v>
      </c>
    </row>
    <row r="870" s="14" customFormat="1">
      <c r="A870" s="14"/>
      <c r="B870" s="245"/>
      <c r="C870" s="246"/>
      <c r="D870" s="236" t="s">
        <v>216</v>
      </c>
      <c r="E870" s="247" t="s">
        <v>19</v>
      </c>
      <c r="F870" s="248" t="s">
        <v>1277</v>
      </c>
      <c r="G870" s="246"/>
      <c r="H870" s="249">
        <v>235.53924999999998</v>
      </c>
      <c r="I870" s="250"/>
      <c r="J870" s="246"/>
      <c r="K870" s="246"/>
      <c r="L870" s="251"/>
      <c r="M870" s="252"/>
      <c r="N870" s="253"/>
      <c r="O870" s="253"/>
      <c r="P870" s="253"/>
      <c r="Q870" s="253"/>
      <c r="R870" s="253"/>
      <c r="S870" s="253"/>
      <c r="T870" s="25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5" t="s">
        <v>216</v>
      </c>
      <c r="AU870" s="255" t="s">
        <v>80</v>
      </c>
      <c r="AV870" s="14" t="s">
        <v>80</v>
      </c>
      <c r="AW870" s="14" t="s">
        <v>218</v>
      </c>
      <c r="AX870" s="14" t="s">
        <v>71</v>
      </c>
      <c r="AY870" s="255" t="s">
        <v>205</v>
      </c>
    </row>
    <row r="871" s="14" customFormat="1">
      <c r="A871" s="14"/>
      <c r="B871" s="245"/>
      <c r="C871" s="246"/>
      <c r="D871" s="236" t="s">
        <v>216</v>
      </c>
      <c r="E871" s="247" t="s">
        <v>19</v>
      </c>
      <c r="F871" s="248" t="s">
        <v>1278</v>
      </c>
      <c r="G871" s="246"/>
      <c r="H871" s="249">
        <v>29.851499999999998</v>
      </c>
      <c r="I871" s="250"/>
      <c r="J871" s="246"/>
      <c r="K871" s="246"/>
      <c r="L871" s="251"/>
      <c r="M871" s="252"/>
      <c r="N871" s="253"/>
      <c r="O871" s="253"/>
      <c r="P871" s="253"/>
      <c r="Q871" s="253"/>
      <c r="R871" s="253"/>
      <c r="S871" s="253"/>
      <c r="T871" s="25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5" t="s">
        <v>216</v>
      </c>
      <c r="AU871" s="255" t="s">
        <v>80</v>
      </c>
      <c r="AV871" s="14" t="s">
        <v>80</v>
      </c>
      <c r="AW871" s="14" t="s">
        <v>218</v>
      </c>
      <c r="AX871" s="14" t="s">
        <v>71</v>
      </c>
      <c r="AY871" s="255" t="s">
        <v>205</v>
      </c>
    </row>
    <row r="872" s="14" customFormat="1">
      <c r="A872" s="14"/>
      <c r="B872" s="245"/>
      <c r="C872" s="246"/>
      <c r="D872" s="236" t="s">
        <v>216</v>
      </c>
      <c r="E872" s="247" t="s">
        <v>19</v>
      </c>
      <c r="F872" s="248" t="s">
        <v>1279</v>
      </c>
      <c r="G872" s="246"/>
      <c r="H872" s="249">
        <v>33.418531250000001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216</v>
      </c>
      <c r="AU872" s="255" t="s">
        <v>80</v>
      </c>
      <c r="AV872" s="14" t="s">
        <v>80</v>
      </c>
      <c r="AW872" s="14" t="s">
        <v>218</v>
      </c>
      <c r="AX872" s="14" t="s">
        <v>71</v>
      </c>
      <c r="AY872" s="255" t="s">
        <v>205</v>
      </c>
    </row>
    <row r="873" s="14" customFormat="1">
      <c r="A873" s="14"/>
      <c r="B873" s="245"/>
      <c r="C873" s="246"/>
      <c r="D873" s="236" t="s">
        <v>216</v>
      </c>
      <c r="E873" s="247" t="s">
        <v>19</v>
      </c>
      <c r="F873" s="248" t="s">
        <v>1280</v>
      </c>
      <c r="G873" s="246"/>
      <c r="H873" s="249">
        <v>64.813906250000002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216</v>
      </c>
      <c r="AU873" s="255" t="s">
        <v>80</v>
      </c>
      <c r="AV873" s="14" t="s">
        <v>80</v>
      </c>
      <c r="AW873" s="14" t="s">
        <v>218</v>
      </c>
      <c r="AX873" s="14" t="s">
        <v>71</v>
      </c>
      <c r="AY873" s="255" t="s">
        <v>205</v>
      </c>
    </row>
    <row r="874" s="14" customFormat="1">
      <c r="A874" s="14"/>
      <c r="B874" s="245"/>
      <c r="C874" s="246"/>
      <c r="D874" s="236" t="s">
        <v>216</v>
      </c>
      <c r="E874" s="247" t="s">
        <v>19</v>
      </c>
      <c r="F874" s="248" t="s">
        <v>1281</v>
      </c>
      <c r="G874" s="246"/>
      <c r="H874" s="249">
        <v>19.180875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216</v>
      </c>
      <c r="AU874" s="255" t="s">
        <v>80</v>
      </c>
      <c r="AV874" s="14" t="s">
        <v>80</v>
      </c>
      <c r="AW874" s="14" t="s">
        <v>218</v>
      </c>
      <c r="AX874" s="14" t="s">
        <v>71</v>
      </c>
      <c r="AY874" s="255" t="s">
        <v>205</v>
      </c>
    </row>
    <row r="875" s="15" customFormat="1">
      <c r="A875" s="15"/>
      <c r="B875" s="256"/>
      <c r="C875" s="257"/>
      <c r="D875" s="236" t="s">
        <v>216</v>
      </c>
      <c r="E875" s="258" t="s">
        <v>19</v>
      </c>
      <c r="F875" s="259" t="s">
        <v>238</v>
      </c>
      <c r="G875" s="257"/>
      <c r="H875" s="260">
        <v>1002.4125450000001</v>
      </c>
      <c r="I875" s="261"/>
      <c r="J875" s="257"/>
      <c r="K875" s="257"/>
      <c r="L875" s="262"/>
      <c r="M875" s="263"/>
      <c r="N875" s="264"/>
      <c r="O875" s="264"/>
      <c r="P875" s="264"/>
      <c r="Q875" s="264"/>
      <c r="R875" s="264"/>
      <c r="S875" s="264"/>
      <c r="T875" s="26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6" t="s">
        <v>216</v>
      </c>
      <c r="AU875" s="266" t="s">
        <v>80</v>
      </c>
      <c r="AV875" s="15" t="s">
        <v>97</v>
      </c>
      <c r="AW875" s="15" t="s">
        <v>218</v>
      </c>
      <c r="AX875" s="15" t="s">
        <v>71</v>
      </c>
      <c r="AY875" s="266" t="s">
        <v>205</v>
      </c>
    </row>
    <row r="876" s="13" customFormat="1">
      <c r="A876" s="13"/>
      <c r="B876" s="234"/>
      <c r="C876" s="235"/>
      <c r="D876" s="236" t="s">
        <v>216</v>
      </c>
      <c r="E876" s="237" t="s">
        <v>19</v>
      </c>
      <c r="F876" s="238" t="s">
        <v>728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216</v>
      </c>
      <c r="AU876" s="244" t="s">
        <v>80</v>
      </c>
      <c r="AV876" s="13" t="s">
        <v>78</v>
      </c>
      <c r="AW876" s="13" t="s">
        <v>218</v>
      </c>
      <c r="AX876" s="13" t="s">
        <v>71</v>
      </c>
      <c r="AY876" s="244" t="s">
        <v>205</v>
      </c>
    </row>
    <row r="877" s="14" customFormat="1">
      <c r="A877" s="14"/>
      <c r="B877" s="245"/>
      <c r="C877" s="246"/>
      <c r="D877" s="236" t="s">
        <v>216</v>
      </c>
      <c r="E877" s="247" t="s">
        <v>19</v>
      </c>
      <c r="F877" s="248" t="s">
        <v>1282</v>
      </c>
      <c r="G877" s="246"/>
      <c r="H877" s="249">
        <v>20.226874999999996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216</v>
      </c>
      <c r="AU877" s="255" t="s">
        <v>80</v>
      </c>
      <c r="AV877" s="14" t="s">
        <v>80</v>
      </c>
      <c r="AW877" s="14" t="s">
        <v>218</v>
      </c>
      <c r="AX877" s="14" t="s">
        <v>71</v>
      </c>
      <c r="AY877" s="255" t="s">
        <v>205</v>
      </c>
    </row>
    <row r="878" s="14" customFormat="1">
      <c r="A878" s="14"/>
      <c r="B878" s="245"/>
      <c r="C878" s="246"/>
      <c r="D878" s="236" t="s">
        <v>216</v>
      </c>
      <c r="E878" s="247" t="s">
        <v>19</v>
      </c>
      <c r="F878" s="248" t="s">
        <v>1283</v>
      </c>
      <c r="G878" s="246"/>
      <c r="H878" s="249">
        <v>17.968624999999999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216</v>
      </c>
      <c r="AU878" s="255" t="s">
        <v>80</v>
      </c>
      <c r="AV878" s="14" t="s">
        <v>80</v>
      </c>
      <c r="AW878" s="14" t="s">
        <v>218</v>
      </c>
      <c r="AX878" s="14" t="s">
        <v>71</v>
      </c>
      <c r="AY878" s="255" t="s">
        <v>205</v>
      </c>
    </row>
    <row r="879" s="15" customFormat="1">
      <c r="A879" s="15"/>
      <c r="B879" s="256"/>
      <c r="C879" s="257"/>
      <c r="D879" s="236" t="s">
        <v>216</v>
      </c>
      <c r="E879" s="258" t="s">
        <v>19</v>
      </c>
      <c r="F879" s="259" t="s">
        <v>238</v>
      </c>
      <c r="G879" s="257"/>
      <c r="H879" s="260">
        <v>38.195499999999996</v>
      </c>
      <c r="I879" s="261"/>
      <c r="J879" s="257"/>
      <c r="K879" s="257"/>
      <c r="L879" s="262"/>
      <c r="M879" s="263"/>
      <c r="N879" s="264"/>
      <c r="O879" s="264"/>
      <c r="P879" s="264"/>
      <c r="Q879" s="264"/>
      <c r="R879" s="264"/>
      <c r="S879" s="264"/>
      <c r="T879" s="26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6" t="s">
        <v>216</v>
      </c>
      <c r="AU879" s="266" t="s">
        <v>80</v>
      </c>
      <c r="AV879" s="15" t="s">
        <v>97</v>
      </c>
      <c r="AW879" s="15" t="s">
        <v>218</v>
      </c>
      <c r="AX879" s="15" t="s">
        <v>71</v>
      </c>
      <c r="AY879" s="266" t="s">
        <v>205</v>
      </c>
    </row>
    <row r="880" s="13" customFormat="1">
      <c r="A880" s="13"/>
      <c r="B880" s="234"/>
      <c r="C880" s="235"/>
      <c r="D880" s="236" t="s">
        <v>216</v>
      </c>
      <c r="E880" s="237" t="s">
        <v>19</v>
      </c>
      <c r="F880" s="238" t="s">
        <v>239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216</v>
      </c>
      <c r="AU880" s="244" t="s">
        <v>80</v>
      </c>
      <c r="AV880" s="13" t="s">
        <v>78</v>
      </c>
      <c r="AW880" s="13" t="s">
        <v>218</v>
      </c>
      <c r="AX880" s="13" t="s">
        <v>71</v>
      </c>
      <c r="AY880" s="244" t="s">
        <v>205</v>
      </c>
    </row>
    <row r="881" s="14" customFormat="1">
      <c r="A881" s="14"/>
      <c r="B881" s="245"/>
      <c r="C881" s="246"/>
      <c r="D881" s="236" t="s">
        <v>216</v>
      </c>
      <c r="E881" s="247" t="s">
        <v>19</v>
      </c>
      <c r="F881" s="248" t="s">
        <v>1284</v>
      </c>
      <c r="G881" s="246"/>
      <c r="H881" s="249">
        <v>58.559218749999999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216</v>
      </c>
      <c r="AU881" s="255" t="s">
        <v>80</v>
      </c>
      <c r="AV881" s="14" t="s">
        <v>80</v>
      </c>
      <c r="AW881" s="14" t="s">
        <v>218</v>
      </c>
      <c r="AX881" s="14" t="s">
        <v>71</v>
      </c>
      <c r="AY881" s="255" t="s">
        <v>205</v>
      </c>
    </row>
    <row r="882" s="14" customFormat="1">
      <c r="A882" s="14"/>
      <c r="B882" s="245"/>
      <c r="C882" s="246"/>
      <c r="D882" s="236" t="s">
        <v>216</v>
      </c>
      <c r="E882" s="247" t="s">
        <v>19</v>
      </c>
      <c r="F882" s="248" t="s">
        <v>1285</v>
      </c>
      <c r="G882" s="246"/>
      <c r="H882" s="249">
        <v>26.448875000000001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5" t="s">
        <v>216</v>
      </c>
      <c r="AU882" s="255" t="s">
        <v>80</v>
      </c>
      <c r="AV882" s="14" t="s">
        <v>80</v>
      </c>
      <c r="AW882" s="14" t="s">
        <v>218</v>
      </c>
      <c r="AX882" s="14" t="s">
        <v>71</v>
      </c>
      <c r="AY882" s="255" t="s">
        <v>205</v>
      </c>
    </row>
    <row r="883" s="14" customFormat="1">
      <c r="A883" s="14"/>
      <c r="B883" s="245"/>
      <c r="C883" s="246"/>
      <c r="D883" s="236" t="s">
        <v>216</v>
      </c>
      <c r="E883" s="247" t="s">
        <v>19</v>
      </c>
      <c r="F883" s="248" t="s">
        <v>1286</v>
      </c>
      <c r="G883" s="246"/>
      <c r="H883" s="249">
        <v>109.55389062500001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216</v>
      </c>
      <c r="AU883" s="255" t="s">
        <v>80</v>
      </c>
      <c r="AV883" s="14" t="s">
        <v>80</v>
      </c>
      <c r="AW883" s="14" t="s">
        <v>218</v>
      </c>
      <c r="AX883" s="14" t="s">
        <v>71</v>
      </c>
      <c r="AY883" s="255" t="s">
        <v>205</v>
      </c>
    </row>
    <row r="884" s="14" customFormat="1">
      <c r="A884" s="14"/>
      <c r="B884" s="245"/>
      <c r="C884" s="246"/>
      <c r="D884" s="236" t="s">
        <v>216</v>
      </c>
      <c r="E884" s="247" t="s">
        <v>19</v>
      </c>
      <c r="F884" s="248" t="s">
        <v>1287</v>
      </c>
      <c r="G884" s="246"/>
      <c r="H884" s="249">
        <v>6.8310000000000004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216</v>
      </c>
      <c r="AU884" s="255" t="s">
        <v>80</v>
      </c>
      <c r="AV884" s="14" t="s">
        <v>80</v>
      </c>
      <c r="AW884" s="14" t="s">
        <v>218</v>
      </c>
      <c r="AX884" s="14" t="s">
        <v>71</v>
      </c>
      <c r="AY884" s="255" t="s">
        <v>205</v>
      </c>
    </row>
    <row r="885" s="14" customFormat="1">
      <c r="A885" s="14"/>
      <c r="B885" s="245"/>
      <c r="C885" s="246"/>
      <c r="D885" s="236" t="s">
        <v>216</v>
      </c>
      <c r="E885" s="247" t="s">
        <v>19</v>
      </c>
      <c r="F885" s="248" t="s">
        <v>1288</v>
      </c>
      <c r="G885" s="246"/>
      <c r="H885" s="249">
        <v>78.913875000000004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216</v>
      </c>
      <c r="AU885" s="255" t="s">
        <v>80</v>
      </c>
      <c r="AV885" s="14" t="s">
        <v>80</v>
      </c>
      <c r="AW885" s="14" t="s">
        <v>218</v>
      </c>
      <c r="AX885" s="14" t="s">
        <v>71</v>
      </c>
      <c r="AY885" s="255" t="s">
        <v>205</v>
      </c>
    </row>
    <row r="886" s="15" customFormat="1">
      <c r="A886" s="15"/>
      <c r="B886" s="256"/>
      <c r="C886" s="257"/>
      <c r="D886" s="236" t="s">
        <v>216</v>
      </c>
      <c r="E886" s="258" t="s">
        <v>19</v>
      </c>
      <c r="F886" s="259" t="s">
        <v>238</v>
      </c>
      <c r="G886" s="257"/>
      <c r="H886" s="260">
        <v>280.30685937499999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6" t="s">
        <v>216</v>
      </c>
      <c r="AU886" s="266" t="s">
        <v>80</v>
      </c>
      <c r="AV886" s="15" t="s">
        <v>97</v>
      </c>
      <c r="AW886" s="15" t="s">
        <v>218</v>
      </c>
      <c r="AX886" s="15" t="s">
        <v>71</v>
      </c>
      <c r="AY886" s="266" t="s">
        <v>205</v>
      </c>
    </row>
    <row r="887" s="13" customFormat="1">
      <c r="A887" s="13"/>
      <c r="B887" s="234"/>
      <c r="C887" s="235"/>
      <c r="D887" s="236" t="s">
        <v>216</v>
      </c>
      <c r="E887" s="237" t="s">
        <v>19</v>
      </c>
      <c r="F887" s="238" t="s">
        <v>1289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216</v>
      </c>
      <c r="AU887" s="244" t="s">
        <v>80</v>
      </c>
      <c r="AV887" s="13" t="s">
        <v>78</v>
      </c>
      <c r="AW887" s="13" t="s">
        <v>218</v>
      </c>
      <c r="AX887" s="13" t="s">
        <v>71</v>
      </c>
      <c r="AY887" s="244" t="s">
        <v>205</v>
      </c>
    </row>
    <row r="888" s="14" customFormat="1">
      <c r="A888" s="14"/>
      <c r="B888" s="245"/>
      <c r="C888" s="246"/>
      <c r="D888" s="236" t="s">
        <v>216</v>
      </c>
      <c r="E888" s="247" t="s">
        <v>19</v>
      </c>
      <c r="F888" s="248" t="s">
        <v>1290</v>
      </c>
      <c r="G888" s="246"/>
      <c r="H888" s="249">
        <v>39.932031250000001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216</v>
      </c>
      <c r="AU888" s="255" t="s">
        <v>80</v>
      </c>
      <c r="AV888" s="14" t="s">
        <v>80</v>
      </c>
      <c r="AW888" s="14" t="s">
        <v>218</v>
      </c>
      <c r="AX888" s="14" t="s">
        <v>71</v>
      </c>
      <c r="AY888" s="255" t="s">
        <v>205</v>
      </c>
    </row>
    <row r="889" s="14" customFormat="1">
      <c r="A889" s="14"/>
      <c r="B889" s="245"/>
      <c r="C889" s="246"/>
      <c r="D889" s="236" t="s">
        <v>216</v>
      </c>
      <c r="E889" s="247" t="s">
        <v>19</v>
      </c>
      <c r="F889" s="248" t="s">
        <v>1291</v>
      </c>
      <c r="G889" s="246"/>
      <c r="H889" s="249">
        <v>2.2474999999999996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216</v>
      </c>
      <c r="AU889" s="255" t="s">
        <v>80</v>
      </c>
      <c r="AV889" s="14" t="s">
        <v>80</v>
      </c>
      <c r="AW889" s="14" t="s">
        <v>218</v>
      </c>
      <c r="AX889" s="14" t="s">
        <v>71</v>
      </c>
      <c r="AY889" s="255" t="s">
        <v>205</v>
      </c>
    </row>
    <row r="890" s="15" customFormat="1">
      <c r="A890" s="15"/>
      <c r="B890" s="256"/>
      <c r="C890" s="257"/>
      <c r="D890" s="236" t="s">
        <v>216</v>
      </c>
      <c r="E890" s="258" t="s">
        <v>19</v>
      </c>
      <c r="F890" s="259" t="s">
        <v>238</v>
      </c>
      <c r="G890" s="257"/>
      <c r="H890" s="260">
        <v>42.179531250000004</v>
      </c>
      <c r="I890" s="261"/>
      <c r="J890" s="257"/>
      <c r="K890" s="257"/>
      <c r="L890" s="262"/>
      <c r="M890" s="263"/>
      <c r="N890" s="264"/>
      <c r="O890" s="264"/>
      <c r="P890" s="264"/>
      <c r="Q890" s="264"/>
      <c r="R890" s="264"/>
      <c r="S890" s="264"/>
      <c r="T890" s="26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66" t="s">
        <v>216</v>
      </c>
      <c r="AU890" s="266" t="s">
        <v>80</v>
      </c>
      <c r="AV890" s="15" t="s">
        <v>97</v>
      </c>
      <c r="AW890" s="15" t="s">
        <v>218</v>
      </c>
      <c r="AX890" s="15" t="s">
        <v>71</v>
      </c>
      <c r="AY890" s="266" t="s">
        <v>205</v>
      </c>
    </row>
    <row r="891" s="16" customFormat="1">
      <c r="A891" s="16"/>
      <c r="B891" s="267"/>
      <c r="C891" s="268"/>
      <c r="D891" s="236" t="s">
        <v>216</v>
      </c>
      <c r="E891" s="269" t="s">
        <v>19</v>
      </c>
      <c r="F891" s="270" t="s">
        <v>243</v>
      </c>
      <c r="G891" s="268"/>
      <c r="H891" s="271">
        <v>3450.4596793750002</v>
      </c>
      <c r="I891" s="272"/>
      <c r="J891" s="268"/>
      <c r="K891" s="268"/>
      <c r="L891" s="273"/>
      <c r="M891" s="274"/>
      <c r="N891" s="275"/>
      <c r="O891" s="275"/>
      <c r="P891" s="275"/>
      <c r="Q891" s="275"/>
      <c r="R891" s="275"/>
      <c r="S891" s="275"/>
      <c r="T891" s="27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T891" s="277" t="s">
        <v>216</v>
      </c>
      <c r="AU891" s="277" t="s">
        <v>80</v>
      </c>
      <c r="AV891" s="16" t="s">
        <v>212</v>
      </c>
      <c r="AW891" s="16" t="s">
        <v>218</v>
      </c>
      <c r="AX891" s="16" t="s">
        <v>78</v>
      </c>
      <c r="AY891" s="277" t="s">
        <v>205</v>
      </c>
    </row>
    <row r="892" s="2" customFormat="1" ht="44.25" customHeight="1">
      <c r="A892" s="41"/>
      <c r="B892" s="42"/>
      <c r="C892" s="216" t="s">
        <v>1292</v>
      </c>
      <c r="D892" s="216" t="s">
        <v>207</v>
      </c>
      <c r="E892" s="217" t="s">
        <v>1293</v>
      </c>
      <c r="F892" s="218" t="s">
        <v>1294</v>
      </c>
      <c r="G892" s="219" t="s">
        <v>19</v>
      </c>
      <c r="H892" s="220">
        <v>59.320999999999998</v>
      </c>
      <c r="I892" s="221"/>
      <c r="J892" s="222">
        <f>ROUND(I892*H892,2)</f>
        <v>0</v>
      </c>
      <c r="K892" s="218" t="s">
        <v>19</v>
      </c>
      <c r="L892" s="47"/>
      <c r="M892" s="223" t="s">
        <v>19</v>
      </c>
      <c r="N892" s="224" t="s">
        <v>42</v>
      </c>
      <c r="O892" s="87"/>
      <c r="P892" s="225">
        <f>O892*H892</f>
        <v>0</v>
      </c>
      <c r="Q892" s="225">
        <v>0</v>
      </c>
      <c r="R892" s="225">
        <f>Q892*H892</f>
        <v>0</v>
      </c>
      <c r="S892" s="225">
        <v>0</v>
      </c>
      <c r="T892" s="226">
        <f>S892*H892</f>
        <v>0</v>
      </c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R892" s="227" t="s">
        <v>212</v>
      </c>
      <c r="AT892" s="227" t="s">
        <v>207</v>
      </c>
      <c r="AU892" s="227" t="s">
        <v>80</v>
      </c>
      <c r="AY892" s="20" t="s">
        <v>205</v>
      </c>
      <c r="BE892" s="228">
        <f>IF(N892="základní",J892,0)</f>
        <v>0</v>
      </c>
      <c r="BF892" s="228">
        <f>IF(N892="snížená",J892,0)</f>
        <v>0</v>
      </c>
      <c r="BG892" s="228">
        <f>IF(N892="zákl. přenesená",J892,0)</f>
        <v>0</v>
      </c>
      <c r="BH892" s="228">
        <f>IF(N892="sníž. přenesená",J892,0)</f>
        <v>0</v>
      </c>
      <c r="BI892" s="228">
        <f>IF(N892="nulová",J892,0)</f>
        <v>0</v>
      </c>
      <c r="BJ892" s="20" t="s">
        <v>78</v>
      </c>
      <c r="BK892" s="228">
        <f>ROUND(I892*H892,2)</f>
        <v>0</v>
      </c>
      <c r="BL892" s="20" t="s">
        <v>212</v>
      </c>
      <c r="BM892" s="227" t="s">
        <v>1295</v>
      </c>
    </row>
    <row r="893" s="14" customFormat="1">
      <c r="A893" s="14"/>
      <c r="B893" s="245"/>
      <c r="C893" s="246"/>
      <c r="D893" s="236" t="s">
        <v>216</v>
      </c>
      <c r="E893" s="247" t="s">
        <v>19</v>
      </c>
      <c r="F893" s="248" t="s">
        <v>1192</v>
      </c>
      <c r="G893" s="246"/>
      <c r="H893" s="249">
        <v>59.321080000000002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5" t="s">
        <v>216</v>
      </c>
      <c r="AU893" s="255" t="s">
        <v>80</v>
      </c>
      <c r="AV893" s="14" t="s">
        <v>80</v>
      </c>
      <c r="AW893" s="14" t="s">
        <v>218</v>
      </c>
      <c r="AX893" s="14" t="s">
        <v>78</v>
      </c>
      <c r="AY893" s="255" t="s">
        <v>205</v>
      </c>
    </row>
    <row r="894" s="2" customFormat="1" ht="37.8" customHeight="1">
      <c r="A894" s="41"/>
      <c r="B894" s="42"/>
      <c r="C894" s="216" t="s">
        <v>1296</v>
      </c>
      <c r="D894" s="216" t="s">
        <v>207</v>
      </c>
      <c r="E894" s="217" t="s">
        <v>1297</v>
      </c>
      <c r="F894" s="218" t="s">
        <v>1298</v>
      </c>
      <c r="G894" s="219" t="s">
        <v>306</v>
      </c>
      <c r="H894" s="220">
        <v>227.69</v>
      </c>
      <c r="I894" s="221"/>
      <c r="J894" s="222">
        <f>ROUND(I894*H894,2)</f>
        <v>0</v>
      </c>
      <c r="K894" s="218" t="s">
        <v>211</v>
      </c>
      <c r="L894" s="47"/>
      <c r="M894" s="223" t="s">
        <v>19</v>
      </c>
      <c r="N894" s="224" t="s">
        <v>42</v>
      </c>
      <c r="O894" s="87"/>
      <c r="P894" s="225">
        <f>O894*H894</f>
        <v>0</v>
      </c>
      <c r="Q894" s="225">
        <v>0.015599999999999999</v>
      </c>
      <c r="R894" s="225">
        <f>Q894*H894</f>
        <v>3.5519639999999999</v>
      </c>
      <c r="S894" s="225">
        <v>0</v>
      </c>
      <c r="T894" s="226">
        <f>S894*H894</f>
        <v>0</v>
      </c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R894" s="227" t="s">
        <v>212</v>
      </c>
      <c r="AT894" s="227" t="s">
        <v>207</v>
      </c>
      <c r="AU894" s="227" t="s">
        <v>80</v>
      </c>
      <c r="AY894" s="20" t="s">
        <v>205</v>
      </c>
      <c r="BE894" s="228">
        <f>IF(N894="základní",J894,0)</f>
        <v>0</v>
      </c>
      <c r="BF894" s="228">
        <f>IF(N894="snížená",J894,0)</f>
        <v>0</v>
      </c>
      <c r="BG894" s="228">
        <f>IF(N894="zákl. přenesená",J894,0)</f>
        <v>0</v>
      </c>
      <c r="BH894" s="228">
        <f>IF(N894="sníž. přenesená",J894,0)</f>
        <v>0</v>
      </c>
      <c r="BI894" s="228">
        <f>IF(N894="nulová",J894,0)</f>
        <v>0</v>
      </c>
      <c r="BJ894" s="20" t="s">
        <v>78</v>
      </c>
      <c r="BK894" s="228">
        <f>ROUND(I894*H894,2)</f>
        <v>0</v>
      </c>
      <c r="BL894" s="20" t="s">
        <v>212</v>
      </c>
      <c r="BM894" s="227" t="s">
        <v>1299</v>
      </c>
    </row>
    <row r="895" s="2" customFormat="1">
      <c r="A895" s="41"/>
      <c r="B895" s="42"/>
      <c r="C895" s="43"/>
      <c r="D895" s="229" t="s">
        <v>214</v>
      </c>
      <c r="E895" s="43"/>
      <c r="F895" s="230" t="s">
        <v>1300</v>
      </c>
      <c r="G895" s="43"/>
      <c r="H895" s="43"/>
      <c r="I895" s="231"/>
      <c r="J895" s="43"/>
      <c r="K895" s="43"/>
      <c r="L895" s="47"/>
      <c r="M895" s="232"/>
      <c r="N895" s="233"/>
      <c r="O895" s="87"/>
      <c r="P895" s="87"/>
      <c r="Q895" s="87"/>
      <c r="R895" s="87"/>
      <c r="S895" s="87"/>
      <c r="T895" s="88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T895" s="20" t="s">
        <v>214</v>
      </c>
      <c r="AU895" s="20" t="s">
        <v>80</v>
      </c>
    </row>
    <row r="896" s="2" customFormat="1">
      <c r="A896" s="41"/>
      <c r="B896" s="42"/>
      <c r="C896" s="43"/>
      <c r="D896" s="236" t="s">
        <v>1301</v>
      </c>
      <c r="E896" s="43"/>
      <c r="F896" s="288" t="s">
        <v>1302</v>
      </c>
      <c r="G896" s="43"/>
      <c r="H896" s="43"/>
      <c r="I896" s="231"/>
      <c r="J896" s="43"/>
      <c r="K896" s="43"/>
      <c r="L896" s="47"/>
      <c r="M896" s="232"/>
      <c r="N896" s="233"/>
      <c r="O896" s="87"/>
      <c r="P896" s="87"/>
      <c r="Q896" s="87"/>
      <c r="R896" s="87"/>
      <c r="S896" s="87"/>
      <c r="T896" s="88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T896" s="20" t="s">
        <v>1301</v>
      </c>
      <c r="AU896" s="20" t="s">
        <v>80</v>
      </c>
    </row>
    <row r="897" s="13" customFormat="1">
      <c r="A897" s="13"/>
      <c r="B897" s="234"/>
      <c r="C897" s="235"/>
      <c r="D897" s="236" t="s">
        <v>216</v>
      </c>
      <c r="E897" s="237" t="s">
        <v>19</v>
      </c>
      <c r="F897" s="238" t="s">
        <v>228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216</v>
      </c>
      <c r="AU897" s="244" t="s">
        <v>80</v>
      </c>
      <c r="AV897" s="13" t="s">
        <v>78</v>
      </c>
      <c r="AW897" s="13" t="s">
        <v>218</v>
      </c>
      <c r="AX897" s="13" t="s">
        <v>71</v>
      </c>
      <c r="AY897" s="244" t="s">
        <v>205</v>
      </c>
    </row>
    <row r="898" s="13" customFormat="1">
      <c r="A898" s="13"/>
      <c r="B898" s="234"/>
      <c r="C898" s="235"/>
      <c r="D898" s="236" t="s">
        <v>216</v>
      </c>
      <c r="E898" s="237" t="s">
        <v>19</v>
      </c>
      <c r="F898" s="238" t="s">
        <v>478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216</v>
      </c>
      <c r="AU898" s="244" t="s">
        <v>80</v>
      </c>
      <c r="AV898" s="13" t="s">
        <v>78</v>
      </c>
      <c r="AW898" s="13" t="s">
        <v>218</v>
      </c>
      <c r="AX898" s="13" t="s">
        <v>71</v>
      </c>
      <c r="AY898" s="244" t="s">
        <v>205</v>
      </c>
    </row>
    <row r="899" s="14" customFormat="1">
      <c r="A899" s="14"/>
      <c r="B899" s="245"/>
      <c r="C899" s="246"/>
      <c r="D899" s="236" t="s">
        <v>216</v>
      </c>
      <c r="E899" s="247" t="s">
        <v>19</v>
      </c>
      <c r="F899" s="248" t="s">
        <v>1303</v>
      </c>
      <c r="G899" s="246"/>
      <c r="H899" s="249">
        <v>28.538250000000001</v>
      </c>
      <c r="I899" s="250"/>
      <c r="J899" s="246"/>
      <c r="K899" s="246"/>
      <c r="L899" s="251"/>
      <c r="M899" s="252"/>
      <c r="N899" s="253"/>
      <c r="O899" s="253"/>
      <c r="P899" s="253"/>
      <c r="Q899" s="253"/>
      <c r="R899" s="253"/>
      <c r="S899" s="253"/>
      <c r="T899" s="25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5" t="s">
        <v>216</v>
      </c>
      <c r="AU899" s="255" t="s">
        <v>80</v>
      </c>
      <c r="AV899" s="14" t="s">
        <v>80</v>
      </c>
      <c r="AW899" s="14" t="s">
        <v>218</v>
      </c>
      <c r="AX899" s="14" t="s">
        <v>71</v>
      </c>
      <c r="AY899" s="255" t="s">
        <v>205</v>
      </c>
    </row>
    <row r="900" s="14" customFormat="1">
      <c r="A900" s="14"/>
      <c r="B900" s="245"/>
      <c r="C900" s="246"/>
      <c r="D900" s="236" t="s">
        <v>216</v>
      </c>
      <c r="E900" s="247" t="s">
        <v>19</v>
      </c>
      <c r="F900" s="248" t="s">
        <v>1304</v>
      </c>
      <c r="G900" s="246"/>
      <c r="H900" s="249">
        <v>16.555828125000001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216</v>
      </c>
      <c r="AU900" s="255" t="s">
        <v>80</v>
      </c>
      <c r="AV900" s="14" t="s">
        <v>80</v>
      </c>
      <c r="AW900" s="14" t="s">
        <v>218</v>
      </c>
      <c r="AX900" s="14" t="s">
        <v>71</v>
      </c>
      <c r="AY900" s="255" t="s">
        <v>205</v>
      </c>
    </row>
    <row r="901" s="14" customFormat="1">
      <c r="A901" s="14"/>
      <c r="B901" s="245"/>
      <c r="C901" s="246"/>
      <c r="D901" s="236" t="s">
        <v>216</v>
      </c>
      <c r="E901" s="247" t="s">
        <v>19</v>
      </c>
      <c r="F901" s="248" t="s">
        <v>1305</v>
      </c>
      <c r="G901" s="246"/>
      <c r="H901" s="249">
        <v>51.452874999999999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5" t="s">
        <v>216</v>
      </c>
      <c r="AU901" s="255" t="s">
        <v>80</v>
      </c>
      <c r="AV901" s="14" t="s">
        <v>80</v>
      </c>
      <c r="AW901" s="14" t="s">
        <v>218</v>
      </c>
      <c r="AX901" s="14" t="s">
        <v>71</v>
      </c>
      <c r="AY901" s="255" t="s">
        <v>205</v>
      </c>
    </row>
    <row r="902" s="14" customFormat="1">
      <c r="A902" s="14"/>
      <c r="B902" s="245"/>
      <c r="C902" s="246"/>
      <c r="D902" s="236" t="s">
        <v>216</v>
      </c>
      <c r="E902" s="247" t="s">
        <v>19</v>
      </c>
      <c r="F902" s="248" t="s">
        <v>1306</v>
      </c>
      <c r="G902" s="246"/>
      <c r="H902" s="249">
        <v>125.66025000000001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216</v>
      </c>
      <c r="AU902" s="255" t="s">
        <v>80</v>
      </c>
      <c r="AV902" s="14" t="s">
        <v>80</v>
      </c>
      <c r="AW902" s="14" t="s">
        <v>218</v>
      </c>
      <c r="AX902" s="14" t="s">
        <v>71</v>
      </c>
      <c r="AY902" s="255" t="s">
        <v>205</v>
      </c>
    </row>
    <row r="903" s="15" customFormat="1">
      <c r="A903" s="15"/>
      <c r="B903" s="256"/>
      <c r="C903" s="257"/>
      <c r="D903" s="236" t="s">
        <v>216</v>
      </c>
      <c r="E903" s="258" t="s">
        <v>19</v>
      </c>
      <c r="F903" s="259" t="s">
        <v>238</v>
      </c>
      <c r="G903" s="257"/>
      <c r="H903" s="260">
        <v>222.20720312500001</v>
      </c>
      <c r="I903" s="261"/>
      <c r="J903" s="257"/>
      <c r="K903" s="257"/>
      <c r="L903" s="262"/>
      <c r="M903" s="263"/>
      <c r="N903" s="264"/>
      <c r="O903" s="264"/>
      <c r="P903" s="264"/>
      <c r="Q903" s="264"/>
      <c r="R903" s="264"/>
      <c r="S903" s="264"/>
      <c r="T903" s="26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66" t="s">
        <v>216</v>
      </c>
      <c r="AU903" s="266" t="s">
        <v>80</v>
      </c>
      <c r="AV903" s="15" t="s">
        <v>97</v>
      </c>
      <c r="AW903" s="15" t="s">
        <v>218</v>
      </c>
      <c r="AX903" s="15" t="s">
        <v>71</v>
      </c>
      <c r="AY903" s="266" t="s">
        <v>205</v>
      </c>
    </row>
    <row r="904" s="13" customFormat="1">
      <c r="A904" s="13"/>
      <c r="B904" s="234"/>
      <c r="C904" s="235"/>
      <c r="D904" s="236" t="s">
        <v>216</v>
      </c>
      <c r="E904" s="237" t="s">
        <v>19</v>
      </c>
      <c r="F904" s="238" t="s">
        <v>485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216</v>
      </c>
      <c r="AU904" s="244" t="s">
        <v>80</v>
      </c>
      <c r="AV904" s="13" t="s">
        <v>78</v>
      </c>
      <c r="AW904" s="13" t="s">
        <v>218</v>
      </c>
      <c r="AX904" s="13" t="s">
        <v>71</v>
      </c>
      <c r="AY904" s="244" t="s">
        <v>205</v>
      </c>
    </row>
    <row r="905" s="14" customFormat="1">
      <c r="A905" s="14"/>
      <c r="B905" s="245"/>
      <c r="C905" s="246"/>
      <c r="D905" s="236" t="s">
        <v>216</v>
      </c>
      <c r="E905" s="247" t="s">
        <v>19</v>
      </c>
      <c r="F905" s="248" t="s">
        <v>1307</v>
      </c>
      <c r="G905" s="246"/>
      <c r="H905" s="249">
        <v>5.4831250000000002</v>
      </c>
      <c r="I905" s="250"/>
      <c r="J905" s="246"/>
      <c r="K905" s="246"/>
      <c r="L905" s="251"/>
      <c r="M905" s="252"/>
      <c r="N905" s="253"/>
      <c r="O905" s="253"/>
      <c r="P905" s="253"/>
      <c r="Q905" s="253"/>
      <c r="R905" s="253"/>
      <c r="S905" s="253"/>
      <c r="T905" s="25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5" t="s">
        <v>216</v>
      </c>
      <c r="AU905" s="255" t="s">
        <v>80</v>
      </c>
      <c r="AV905" s="14" t="s">
        <v>80</v>
      </c>
      <c r="AW905" s="14" t="s">
        <v>218</v>
      </c>
      <c r="AX905" s="14" t="s">
        <v>71</v>
      </c>
      <c r="AY905" s="255" t="s">
        <v>205</v>
      </c>
    </row>
    <row r="906" s="15" customFormat="1">
      <c r="A906" s="15"/>
      <c r="B906" s="256"/>
      <c r="C906" s="257"/>
      <c r="D906" s="236" t="s">
        <v>216</v>
      </c>
      <c r="E906" s="258" t="s">
        <v>19</v>
      </c>
      <c r="F906" s="259" t="s">
        <v>238</v>
      </c>
      <c r="G906" s="257"/>
      <c r="H906" s="260">
        <v>5.4831250000000002</v>
      </c>
      <c r="I906" s="261"/>
      <c r="J906" s="257"/>
      <c r="K906" s="257"/>
      <c r="L906" s="262"/>
      <c r="M906" s="263"/>
      <c r="N906" s="264"/>
      <c r="O906" s="264"/>
      <c r="P906" s="264"/>
      <c r="Q906" s="264"/>
      <c r="R906" s="264"/>
      <c r="S906" s="264"/>
      <c r="T906" s="26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6" t="s">
        <v>216</v>
      </c>
      <c r="AU906" s="266" t="s">
        <v>80</v>
      </c>
      <c r="AV906" s="15" t="s">
        <v>97</v>
      </c>
      <c r="AW906" s="15" t="s">
        <v>218</v>
      </c>
      <c r="AX906" s="15" t="s">
        <v>71</v>
      </c>
      <c r="AY906" s="266" t="s">
        <v>205</v>
      </c>
    </row>
    <row r="907" s="16" customFormat="1">
      <c r="A907" s="16"/>
      <c r="B907" s="267"/>
      <c r="C907" s="268"/>
      <c r="D907" s="236" t="s">
        <v>216</v>
      </c>
      <c r="E907" s="269" t="s">
        <v>19</v>
      </c>
      <c r="F907" s="270" t="s">
        <v>243</v>
      </c>
      <c r="G907" s="268"/>
      <c r="H907" s="271">
        <v>227.69032812500001</v>
      </c>
      <c r="I907" s="272"/>
      <c r="J907" s="268"/>
      <c r="K907" s="268"/>
      <c r="L907" s="273"/>
      <c r="M907" s="274"/>
      <c r="N907" s="275"/>
      <c r="O907" s="275"/>
      <c r="P907" s="275"/>
      <c r="Q907" s="275"/>
      <c r="R907" s="275"/>
      <c r="S907" s="275"/>
      <c r="T907" s="27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T907" s="277" t="s">
        <v>216</v>
      </c>
      <c r="AU907" s="277" t="s">
        <v>80</v>
      </c>
      <c r="AV907" s="16" t="s">
        <v>212</v>
      </c>
      <c r="AW907" s="16" t="s">
        <v>218</v>
      </c>
      <c r="AX907" s="16" t="s">
        <v>78</v>
      </c>
      <c r="AY907" s="277" t="s">
        <v>205</v>
      </c>
    </row>
    <row r="908" s="2" customFormat="1" ht="37.8" customHeight="1">
      <c r="A908" s="41"/>
      <c r="B908" s="42"/>
      <c r="C908" s="216" t="s">
        <v>1308</v>
      </c>
      <c r="D908" s="216" t="s">
        <v>207</v>
      </c>
      <c r="E908" s="217" t="s">
        <v>1309</v>
      </c>
      <c r="F908" s="218" t="s">
        <v>1310</v>
      </c>
      <c r="G908" s="219" t="s">
        <v>306</v>
      </c>
      <c r="H908" s="220">
        <v>79.439999999999998</v>
      </c>
      <c r="I908" s="221"/>
      <c r="J908" s="222">
        <f>ROUND(I908*H908,2)</f>
        <v>0</v>
      </c>
      <c r="K908" s="218" t="s">
        <v>211</v>
      </c>
      <c r="L908" s="47"/>
      <c r="M908" s="223" t="s">
        <v>19</v>
      </c>
      <c r="N908" s="224" t="s">
        <v>42</v>
      </c>
      <c r="O908" s="87"/>
      <c r="P908" s="225">
        <f>O908*H908</f>
        <v>0</v>
      </c>
      <c r="Q908" s="225">
        <v>0.028199999999999999</v>
      </c>
      <c r="R908" s="225">
        <f>Q908*H908</f>
        <v>2.240208</v>
      </c>
      <c r="S908" s="225">
        <v>0</v>
      </c>
      <c r="T908" s="226">
        <f>S908*H908</f>
        <v>0</v>
      </c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R908" s="227" t="s">
        <v>212</v>
      </c>
      <c r="AT908" s="227" t="s">
        <v>207</v>
      </c>
      <c r="AU908" s="227" t="s">
        <v>80</v>
      </c>
      <c r="AY908" s="20" t="s">
        <v>205</v>
      </c>
      <c r="BE908" s="228">
        <f>IF(N908="základní",J908,0)</f>
        <v>0</v>
      </c>
      <c r="BF908" s="228">
        <f>IF(N908="snížená",J908,0)</f>
        <v>0</v>
      </c>
      <c r="BG908" s="228">
        <f>IF(N908="zákl. přenesená",J908,0)</f>
        <v>0</v>
      </c>
      <c r="BH908" s="228">
        <f>IF(N908="sníž. přenesená",J908,0)</f>
        <v>0</v>
      </c>
      <c r="BI908" s="228">
        <f>IF(N908="nulová",J908,0)</f>
        <v>0</v>
      </c>
      <c r="BJ908" s="20" t="s">
        <v>78</v>
      </c>
      <c r="BK908" s="228">
        <f>ROUND(I908*H908,2)</f>
        <v>0</v>
      </c>
      <c r="BL908" s="20" t="s">
        <v>212</v>
      </c>
      <c r="BM908" s="227" t="s">
        <v>1311</v>
      </c>
    </row>
    <row r="909" s="2" customFormat="1">
      <c r="A909" s="41"/>
      <c r="B909" s="42"/>
      <c r="C909" s="43"/>
      <c r="D909" s="229" t="s">
        <v>214</v>
      </c>
      <c r="E909" s="43"/>
      <c r="F909" s="230" t="s">
        <v>1312</v>
      </c>
      <c r="G909" s="43"/>
      <c r="H909" s="43"/>
      <c r="I909" s="231"/>
      <c r="J909" s="43"/>
      <c r="K909" s="43"/>
      <c r="L909" s="47"/>
      <c r="M909" s="232"/>
      <c r="N909" s="233"/>
      <c r="O909" s="87"/>
      <c r="P909" s="87"/>
      <c r="Q909" s="87"/>
      <c r="R909" s="87"/>
      <c r="S909" s="87"/>
      <c r="T909" s="88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T909" s="20" t="s">
        <v>214</v>
      </c>
      <c r="AU909" s="20" t="s">
        <v>80</v>
      </c>
    </row>
    <row r="910" s="14" customFormat="1">
      <c r="A910" s="14"/>
      <c r="B910" s="245"/>
      <c r="C910" s="246"/>
      <c r="D910" s="236" t="s">
        <v>216</v>
      </c>
      <c r="E910" s="247" t="s">
        <v>19</v>
      </c>
      <c r="F910" s="248" t="s">
        <v>1313</v>
      </c>
      <c r="G910" s="246"/>
      <c r="H910" s="249">
        <v>53.032350000000001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5" t="s">
        <v>216</v>
      </c>
      <c r="AU910" s="255" t="s">
        <v>80</v>
      </c>
      <c r="AV910" s="14" t="s">
        <v>80</v>
      </c>
      <c r="AW910" s="14" t="s">
        <v>218</v>
      </c>
      <c r="AX910" s="14" t="s">
        <v>71</v>
      </c>
      <c r="AY910" s="255" t="s">
        <v>205</v>
      </c>
    </row>
    <row r="911" s="14" customFormat="1">
      <c r="A911" s="14"/>
      <c r="B911" s="245"/>
      <c r="C911" s="246"/>
      <c r="D911" s="236" t="s">
        <v>216</v>
      </c>
      <c r="E911" s="247" t="s">
        <v>19</v>
      </c>
      <c r="F911" s="248" t="s">
        <v>1314</v>
      </c>
      <c r="G911" s="246"/>
      <c r="H911" s="249">
        <v>26.408124999999998</v>
      </c>
      <c r="I911" s="250"/>
      <c r="J911" s="246"/>
      <c r="K911" s="246"/>
      <c r="L911" s="251"/>
      <c r="M911" s="252"/>
      <c r="N911" s="253"/>
      <c r="O911" s="253"/>
      <c r="P911" s="253"/>
      <c r="Q911" s="253"/>
      <c r="R911" s="253"/>
      <c r="S911" s="253"/>
      <c r="T911" s="25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5" t="s">
        <v>216</v>
      </c>
      <c r="AU911" s="255" t="s">
        <v>80</v>
      </c>
      <c r="AV911" s="14" t="s">
        <v>80</v>
      </c>
      <c r="AW911" s="14" t="s">
        <v>218</v>
      </c>
      <c r="AX911" s="14" t="s">
        <v>71</v>
      </c>
      <c r="AY911" s="255" t="s">
        <v>205</v>
      </c>
    </row>
    <row r="912" s="2" customFormat="1" ht="44.25" customHeight="1">
      <c r="A912" s="41"/>
      <c r="B912" s="42"/>
      <c r="C912" s="216" t="s">
        <v>1315</v>
      </c>
      <c r="D912" s="216" t="s">
        <v>207</v>
      </c>
      <c r="E912" s="217" t="s">
        <v>1316</v>
      </c>
      <c r="F912" s="218" t="s">
        <v>1317</v>
      </c>
      <c r="G912" s="219" t="s">
        <v>306</v>
      </c>
      <c r="H912" s="220">
        <v>895.04399999999998</v>
      </c>
      <c r="I912" s="221"/>
      <c r="J912" s="222">
        <f>ROUND(I912*H912,2)</f>
        <v>0</v>
      </c>
      <c r="K912" s="218" t="s">
        <v>211</v>
      </c>
      <c r="L912" s="47"/>
      <c r="M912" s="223" t="s">
        <v>19</v>
      </c>
      <c r="N912" s="224" t="s">
        <v>42</v>
      </c>
      <c r="O912" s="87"/>
      <c r="P912" s="225">
        <f>O912*H912</f>
        <v>0</v>
      </c>
      <c r="Q912" s="225">
        <v>0.010200000000000001</v>
      </c>
      <c r="R912" s="225">
        <f>Q912*H912</f>
        <v>9.1294488000000005</v>
      </c>
      <c r="S912" s="225">
        <v>0</v>
      </c>
      <c r="T912" s="226">
        <f>S912*H912</f>
        <v>0</v>
      </c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R912" s="227" t="s">
        <v>212</v>
      </c>
      <c r="AT912" s="227" t="s">
        <v>207</v>
      </c>
      <c r="AU912" s="227" t="s">
        <v>80</v>
      </c>
      <c r="AY912" s="20" t="s">
        <v>205</v>
      </c>
      <c r="BE912" s="228">
        <f>IF(N912="základní",J912,0)</f>
        <v>0</v>
      </c>
      <c r="BF912" s="228">
        <f>IF(N912="snížená",J912,0)</f>
        <v>0</v>
      </c>
      <c r="BG912" s="228">
        <f>IF(N912="zákl. přenesená",J912,0)</f>
        <v>0</v>
      </c>
      <c r="BH912" s="228">
        <f>IF(N912="sníž. přenesená",J912,0)</f>
        <v>0</v>
      </c>
      <c r="BI912" s="228">
        <f>IF(N912="nulová",J912,0)</f>
        <v>0</v>
      </c>
      <c r="BJ912" s="20" t="s">
        <v>78</v>
      </c>
      <c r="BK912" s="228">
        <f>ROUND(I912*H912,2)</f>
        <v>0</v>
      </c>
      <c r="BL912" s="20" t="s">
        <v>212</v>
      </c>
      <c r="BM912" s="227" t="s">
        <v>1318</v>
      </c>
    </row>
    <row r="913" s="2" customFormat="1">
      <c r="A913" s="41"/>
      <c r="B913" s="42"/>
      <c r="C913" s="43"/>
      <c r="D913" s="229" t="s">
        <v>214</v>
      </c>
      <c r="E913" s="43"/>
      <c r="F913" s="230" t="s">
        <v>1319</v>
      </c>
      <c r="G913" s="43"/>
      <c r="H913" s="43"/>
      <c r="I913" s="231"/>
      <c r="J913" s="43"/>
      <c r="K913" s="43"/>
      <c r="L913" s="47"/>
      <c r="M913" s="232"/>
      <c r="N913" s="233"/>
      <c r="O913" s="87"/>
      <c r="P913" s="87"/>
      <c r="Q913" s="87"/>
      <c r="R913" s="87"/>
      <c r="S913" s="87"/>
      <c r="T913" s="88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T913" s="20" t="s">
        <v>214</v>
      </c>
      <c r="AU913" s="20" t="s">
        <v>80</v>
      </c>
    </row>
    <row r="914" s="13" customFormat="1">
      <c r="A914" s="13"/>
      <c r="B914" s="234"/>
      <c r="C914" s="235"/>
      <c r="D914" s="236" t="s">
        <v>216</v>
      </c>
      <c r="E914" s="237" t="s">
        <v>19</v>
      </c>
      <c r="F914" s="238" t="s">
        <v>228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216</v>
      </c>
      <c r="AU914" s="244" t="s">
        <v>80</v>
      </c>
      <c r="AV914" s="13" t="s">
        <v>78</v>
      </c>
      <c r="AW914" s="13" t="s">
        <v>218</v>
      </c>
      <c r="AX914" s="13" t="s">
        <v>71</v>
      </c>
      <c r="AY914" s="244" t="s">
        <v>205</v>
      </c>
    </row>
    <row r="915" s="13" customFormat="1">
      <c r="A915" s="13"/>
      <c r="B915" s="234"/>
      <c r="C915" s="235"/>
      <c r="D915" s="236" t="s">
        <v>216</v>
      </c>
      <c r="E915" s="237" t="s">
        <v>19</v>
      </c>
      <c r="F915" s="238" t="s">
        <v>478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216</v>
      </c>
      <c r="AU915" s="244" t="s">
        <v>80</v>
      </c>
      <c r="AV915" s="13" t="s">
        <v>78</v>
      </c>
      <c r="AW915" s="13" t="s">
        <v>218</v>
      </c>
      <c r="AX915" s="13" t="s">
        <v>71</v>
      </c>
      <c r="AY915" s="244" t="s">
        <v>205</v>
      </c>
    </row>
    <row r="916" s="14" customFormat="1">
      <c r="A916" s="14"/>
      <c r="B916" s="245"/>
      <c r="C916" s="246"/>
      <c r="D916" s="236" t="s">
        <v>216</v>
      </c>
      <c r="E916" s="247" t="s">
        <v>19</v>
      </c>
      <c r="F916" s="248" t="s">
        <v>1320</v>
      </c>
      <c r="G916" s="246"/>
      <c r="H916" s="249">
        <v>2.1120000000000001</v>
      </c>
      <c r="I916" s="250"/>
      <c r="J916" s="246"/>
      <c r="K916" s="246"/>
      <c r="L916" s="251"/>
      <c r="M916" s="252"/>
      <c r="N916" s="253"/>
      <c r="O916" s="253"/>
      <c r="P916" s="253"/>
      <c r="Q916" s="253"/>
      <c r="R916" s="253"/>
      <c r="S916" s="253"/>
      <c r="T916" s="25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5" t="s">
        <v>216</v>
      </c>
      <c r="AU916" s="255" t="s">
        <v>80</v>
      </c>
      <c r="AV916" s="14" t="s">
        <v>80</v>
      </c>
      <c r="AW916" s="14" t="s">
        <v>218</v>
      </c>
      <c r="AX916" s="14" t="s">
        <v>71</v>
      </c>
      <c r="AY916" s="255" t="s">
        <v>205</v>
      </c>
    </row>
    <row r="917" s="14" customFormat="1">
      <c r="A917" s="14"/>
      <c r="B917" s="245"/>
      <c r="C917" s="246"/>
      <c r="D917" s="236" t="s">
        <v>216</v>
      </c>
      <c r="E917" s="247" t="s">
        <v>19</v>
      </c>
      <c r="F917" s="248" t="s">
        <v>1321</v>
      </c>
      <c r="G917" s="246"/>
      <c r="H917" s="249">
        <v>2.1278999999999999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216</v>
      </c>
      <c r="AU917" s="255" t="s">
        <v>80</v>
      </c>
      <c r="AV917" s="14" t="s">
        <v>80</v>
      </c>
      <c r="AW917" s="14" t="s">
        <v>218</v>
      </c>
      <c r="AX917" s="14" t="s">
        <v>71</v>
      </c>
      <c r="AY917" s="255" t="s">
        <v>205</v>
      </c>
    </row>
    <row r="918" s="14" customFormat="1">
      <c r="A918" s="14"/>
      <c r="B918" s="245"/>
      <c r="C918" s="246"/>
      <c r="D918" s="236" t="s">
        <v>216</v>
      </c>
      <c r="E918" s="247" t="s">
        <v>19</v>
      </c>
      <c r="F918" s="248" t="s">
        <v>1322</v>
      </c>
      <c r="G918" s="246"/>
      <c r="H918" s="249">
        <v>5.1937999999999995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216</v>
      </c>
      <c r="AU918" s="255" t="s">
        <v>80</v>
      </c>
      <c r="AV918" s="14" t="s">
        <v>80</v>
      </c>
      <c r="AW918" s="14" t="s">
        <v>218</v>
      </c>
      <c r="AX918" s="14" t="s">
        <v>71</v>
      </c>
      <c r="AY918" s="255" t="s">
        <v>205</v>
      </c>
    </row>
    <row r="919" s="14" customFormat="1">
      <c r="A919" s="14"/>
      <c r="B919" s="245"/>
      <c r="C919" s="246"/>
      <c r="D919" s="236" t="s">
        <v>216</v>
      </c>
      <c r="E919" s="247" t="s">
        <v>19</v>
      </c>
      <c r="F919" s="248" t="s">
        <v>1323</v>
      </c>
      <c r="G919" s="246"/>
      <c r="H919" s="249">
        <v>9.1428250000000002</v>
      </c>
      <c r="I919" s="250"/>
      <c r="J919" s="246"/>
      <c r="K919" s="246"/>
      <c r="L919" s="251"/>
      <c r="M919" s="252"/>
      <c r="N919" s="253"/>
      <c r="O919" s="253"/>
      <c r="P919" s="253"/>
      <c r="Q919" s="253"/>
      <c r="R919" s="253"/>
      <c r="S919" s="253"/>
      <c r="T919" s="25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5" t="s">
        <v>216</v>
      </c>
      <c r="AU919" s="255" t="s">
        <v>80</v>
      </c>
      <c r="AV919" s="14" t="s">
        <v>80</v>
      </c>
      <c r="AW919" s="14" t="s">
        <v>218</v>
      </c>
      <c r="AX919" s="14" t="s">
        <v>71</v>
      </c>
      <c r="AY919" s="255" t="s">
        <v>205</v>
      </c>
    </row>
    <row r="920" s="14" customFormat="1">
      <c r="A920" s="14"/>
      <c r="B920" s="245"/>
      <c r="C920" s="246"/>
      <c r="D920" s="236" t="s">
        <v>216</v>
      </c>
      <c r="E920" s="247" t="s">
        <v>19</v>
      </c>
      <c r="F920" s="248" t="s">
        <v>1324</v>
      </c>
      <c r="G920" s="246"/>
      <c r="H920" s="249">
        <v>2.1274999999999999</v>
      </c>
      <c r="I920" s="250"/>
      <c r="J920" s="246"/>
      <c r="K920" s="246"/>
      <c r="L920" s="251"/>
      <c r="M920" s="252"/>
      <c r="N920" s="253"/>
      <c r="O920" s="253"/>
      <c r="P920" s="253"/>
      <c r="Q920" s="253"/>
      <c r="R920" s="253"/>
      <c r="S920" s="253"/>
      <c r="T920" s="25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5" t="s">
        <v>216</v>
      </c>
      <c r="AU920" s="255" t="s">
        <v>80</v>
      </c>
      <c r="AV920" s="14" t="s">
        <v>80</v>
      </c>
      <c r="AW920" s="14" t="s">
        <v>218</v>
      </c>
      <c r="AX920" s="14" t="s">
        <v>71</v>
      </c>
      <c r="AY920" s="255" t="s">
        <v>205</v>
      </c>
    </row>
    <row r="921" s="14" customFormat="1">
      <c r="A921" s="14"/>
      <c r="B921" s="245"/>
      <c r="C921" s="246"/>
      <c r="D921" s="236" t="s">
        <v>216</v>
      </c>
      <c r="E921" s="247" t="s">
        <v>19</v>
      </c>
      <c r="F921" s="248" t="s">
        <v>1325</v>
      </c>
      <c r="G921" s="246"/>
      <c r="H921" s="249">
        <v>49.617400000000004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5" t="s">
        <v>216</v>
      </c>
      <c r="AU921" s="255" t="s">
        <v>80</v>
      </c>
      <c r="AV921" s="14" t="s">
        <v>80</v>
      </c>
      <c r="AW921" s="14" t="s">
        <v>218</v>
      </c>
      <c r="AX921" s="14" t="s">
        <v>71</v>
      </c>
      <c r="AY921" s="255" t="s">
        <v>205</v>
      </c>
    </row>
    <row r="922" s="14" customFormat="1">
      <c r="A922" s="14"/>
      <c r="B922" s="245"/>
      <c r="C922" s="246"/>
      <c r="D922" s="236" t="s">
        <v>216</v>
      </c>
      <c r="E922" s="247" t="s">
        <v>19</v>
      </c>
      <c r="F922" s="248" t="s">
        <v>1326</v>
      </c>
      <c r="G922" s="246"/>
      <c r="H922" s="249">
        <v>49.537300000000002</v>
      </c>
      <c r="I922" s="250"/>
      <c r="J922" s="246"/>
      <c r="K922" s="246"/>
      <c r="L922" s="251"/>
      <c r="M922" s="252"/>
      <c r="N922" s="253"/>
      <c r="O922" s="253"/>
      <c r="P922" s="253"/>
      <c r="Q922" s="253"/>
      <c r="R922" s="253"/>
      <c r="S922" s="253"/>
      <c r="T922" s="25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5" t="s">
        <v>216</v>
      </c>
      <c r="AU922" s="255" t="s">
        <v>80</v>
      </c>
      <c r="AV922" s="14" t="s">
        <v>80</v>
      </c>
      <c r="AW922" s="14" t="s">
        <v>218</v>
      </c>
      <c r="AX922" s="14" t="s">
        <v>71</v>
      </c>
      <c r="AY922" s="255" t="s">
        <v>205</v>
      </c>
    </row>
    <row r="923" s="14" customFormat="1">
      <c r="A923" s="14"/>
      <c r="B923" s="245"/>
      <c r="C923" s="246"/>
      <c r="D923" s="236" t="s">
        <v>216</v>
      </c>
      <c r="E923" s="247" t="s">
        <v>19</v>
      </c>
      <c r="F923" s="248" t="s">
        <v>1327</v>
      </c>
      <c r="G923" s="246"/>
      <c r="H923" s="249">
        <v>49.78240000000001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216</v>
      </c>
      <c r="AU923" s="255" t="s">
        <v>80</v>
      </c>
      <c r="AV923" s="14" t="s">
        <v>80</v>
      </c>
      <c r="AW923" s="14" t="s">
        <v>218</v>
      </c>
      <c r="AX923" s="14" t="s">
        <v>71</v>
      </c>
      <c r="AY923" s="255" t="s">
        <v>205</v>
      </c>
    </row>
    <row r="924" s="14" customFormat="1">
      <c r="A924" s="14"/>
      <c r="B924" s="245"/>
      <c r="C924" s="246"/>
      <c r="D924" s="236" t="s">
        <v>216</v>
      </c>
      <c r="E924" s="247" t="s">
        <v>19</v>
      </c>
      <c r="F924" s="248" t="s">
        <v>1328</v>
      </c>
      <c r="G924" s="246"/>
      <c r="H924" s="249">
        <v>5.9100000000000001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216</v>
      </c>
      <c r="AU924" s="255" t="s">
        <v>80</v>
      </c>
      <c r="AV924" s="14" t="s">
        <v>80</v>
      </c>
      <c r="AW924" s="14" t="s">
        <v>218</v>
      </c>
      <c r="AX924" s="14" t="s">
        <v>71</v>
      </c>
      <c r="AY924" s="255" t="s">
        <v>205</v>
      </c>
    </row>
    <row r="925" s="15" customFormat="1">
      <c r="A925" s="15"/>
      <c r="B925" s="256"/>
      <c r="C925" s="257"/>
      <c r="D925" s="236" t="s">
        <v>216</v>
      </c>
      <c r="E925" s="258" t="s">
        <v>19</v>
      </c>
      <c r="F925" s="259" t="s">
        <v>238</v>
      </c>
      <c r="G925" s="257"/>
      <c r="H925" s="260">
        <v>175.55112500000001</v>
      </c>
      <c r="I925" s="261"/>
      <c r="J925" s="257"/>
      <c r="K925" s="257"/>
      <c r="L925" s="262"/>
      <c r="M925" s="263"/>
      <c r="N925" s="264"/>
      <c r="O925" s="264"/>
      <c r="P925" s="264"/>
      <c r="Q925" s="264"/>
      <c r="R925" s="264"/>
      <c r="S925" s="264"/>
      <c r="T925" s="26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66" t="s">
        <v>216</v>
      </c>
      <c r="AU925" s="266" t="s">
        <v>80</v>
      </c>
      <c r="AV925" s="15" t="s">
        <v>97</v>
      </c>
      <c r="AW925" s="15" t="s">
        <v>218</v>
      </c>
      <c r="AX925" s="15" t="s">
        <v>71</v>
      </c>
      <c r="AY925" s="266" t="s">
        <v>205</v>
      </c>
    </row>
    <row r="926" s="13" customFormat="1">
      <c r="A926" s="13"/>
      <c r="B926" s="234"/>
      <c r="C926" s="235"/>
      <c r="D926" s="236" t="s">
        <v>216</v>
      </c>
      <c r="E926" s="237" t="s">
        <v>19</v>
      </c>
      <c r="F926" s="238" t="s">
        <v>483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216</v>
      </c>
      <c r="AU926" s="244" t="s">
        <v>80</v>
      </c>
      <c r="AV926" s="13" t="s">
        <v>78</v>
      </c>
      <c r="AW926" s="13" t="s">
        <v>218</v>
      </c>
      <c r="AX926" s="13" t="s">
        <v>71</v>
      </c>
      <c r="AY926" s="244" t="s">
        <v>205</v>
      </c>
    </row>
    <row r="927" s="14" customFormat="1">
      <c r="A927" s="14"/>
      <c r="B927" s="245"/>
      <c r="C927" s="246"/>
      <c r="D927" s="236" t="s">
        <v>216</v>
      </c>
      <c r="E927" s="247" t="s">
        <v>19</v>
      </c>
      <c r="F927" s="248" t="s">
        <v>1329</v>
      </c>
      <c r="G927" s="246"/>
      <c r="H927" s="249">
        <v>16.379999999999999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216</v>
      </c>
      <c r="AU927" s="255" t="s">
        <v>80</v>
      </c>
      <c r="AV927" s="14" t="s">
        <v>80</v>
      </c>
      <c r="AW927" s="14" t="s">
        <v>218</v>
      </c>
      <c r="AX927" s="14" t="s">
        <v>71</v>
      </c>
      <c r="AY927" s="255" t="s">
        <v>205</v>
      </c>
    </row>
    <row r="928" s="14" customFormat="1">
      <c r="A928" s="14"/>
      <c r="B928" s="245"/>
      <c r="C928" s="246"/>
      <c r="D928" s="236" t="s">
        <v>216</v>
      </c>
      <c r="E928" s="247" t="s">
        <v>19</v>
      </c>
      <c r="F928" s="248" t="s">
        <v>1330</v>
      </c>
      <c r="G928" s="246"/>
      <c r="H928" s="249">
        <v>0.55199999999999994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216</v>
      </c>
      <c r="AU928" s="255" t="s">
        <v>80</v>
      </c>
      <c r="AV928" s="14" t="s">
        <v>80</v>
      </c>
      <c r="AW928" s="14" t="s">
        <v>218</v>
      </c>
      <c r="AX928" s="14" t="s">
        <v>71</v>
      </c>
      <c r="AY928" s="255" t="s">
        <v>205</v>
      </c>
    </row>
    <row r="929" s="14" customFormat="1">
      <c r="A929" s="14"/>
      <c r="B929" s="245"/>
      <c r="C929" s="246"/>
      <c r="D929" s="236" t="s">
        <v>216</v>
      </c>
      <c r="E929" s="247" t="s">
        <v>19</v>
      </c>
      <c r="F929" s="248" t="s">
        <v>1331</v>
      </c>
      <c r="G929" s="246"/>
      <c r="H929" s="249">
        <v>2.3799999999999999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216</v>
      </c>
      <c r="AU929" s="255" t="s">
        <v>80</v>
      </c>
      <c r="AV929" s="14" t="s">
        <v>80</v>
      </c>
      <c r="AW929" s="14" t="s">
        <v>218</v>
      </c>
      <c r="AX929" s="14" t="s">
        <v>71</v>
      </c>
      <c r="AY929" s="255" t="s">
        <v>205</v>
      </c>
    </row>
    <row r="930" s="14" customFormat="1">
      <c r="A930" s="14"/>
      <c r="B930" s="245"/>
      <c r="C930" s="246"/>
      <c r="D930" s="236" t="s">
        <v>216</v>
      </c>
      <c r="E930" s="247" t="s">
        <v>19</v>
      </c>
      <c r="F930" s="248" t="s">
        <v>1332</v>
      </c>
      <c r="G930" s="246"/>
      <c r="H930" s="249">
        <v>1.0725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216</v>
      </c>
      <c r="AU930" s="255" t="s">
        <v>80</v>
      </c>
      <c r="AV930" s="14" t="s">
        <v>80</v>
      </c>
      <c r="AW930" s="14" t="s">
        <v>218</v>
      </c>
      <c r="AX930" s="14" t="s">
        <v>71</v>
      </c>
      <c r="AY930" s="255" t="s">
        <v>205</v>
      </c>
    </row>
    <row r="931" s="14" customFormat="1">
      <c r="A931" s="14"/>
      <c r="B931" s="245"/>
      <c r="C931" s="246"/>
      <c r="D931" s="236" t="s">
        <v>216</v>
      </c>
      <c r="E931" s="247" t="s">
        <v>19</v>
      </c>
      <c r="F931" s="248" t="s">
        <v>1333</v>
      </c>
      <c r="G931" s="246"/>
      <c r="H931" s="249">
        <v>26.600000000000001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216</v>
      </c>
      <c r="AU931" s="255" t="s">
        <v>80</v>
      </c>
      <c r="AV931" s="14" t="s">
        <v>80</v>
      </c>
      <c r="AW931" s="14" t="s">
        <v>218</v>
      </c>
      <c r="AX931" s="14" t="s">
        <v>71</v>
      </c>
      <c r="AY931" s="255" t="s">
        <v>205</v>
      </c>
    </row>
    <row r="932" s="14" customFormat="1">
      <c r="A932" s="14"/>
      <c r="B932" s="245"/>
      <c r="C932" s="246"/>
      <c r="D932" s="236" t="s">
        <v>216</v>
      </c>
      <c r="E932" s="247" t="s">
        <v>19</v>
      </c>
      <c r="F932" s="248" t="s">
        <v>1334</v>
      </c>
      <c r="G932" s="246"/>
      <c r="H932" s="249">
        <v>21.089999999999996</v>
      </c>
      <c r="I932" s="250"/>
      <c r="J932" s="246"/>
      <c r="K932" s="246"/>
      <c r="L932" s="251"/>
      <c r="M932" s="252"/>
      <c r="N932" s="253"/>
      <c r="O932" s="253"/>
      <c r="P932" s="253"/>
      <c r="Q932" s="253"/>
      <c r="R932" s="253"/>
      <c r="S932" s="253"/>
      <c r="T932" s="25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5" t="s">
        <v>216</v>
      </c>
      <c r="AU932" s="255" t="s">
        <v>80</v>
      </c>
      <c r="AV932" s="14" t="s">
        <v>80</v>
      </c>
      <c r="AW932" s="14" t="s">
        <v>218</v>
      </c>
      <c r="AX932" s="14" t="s">
        <v>71</v>
      </c>
      <c r="AY932" s="255" t="s">
        <v>205</v>
      </c>
    </row>
    <row r="933" s="14" customFormat="1">
      <c r="A933" s="14"/>
      <c r="B933" s="245"/>
      <c r="C933" s="246"/>
      <c r="D933" s="236" t="s">
        <v>216</v>
      </c>
      <c r="E933" s="247" t="s">
        <v>19</v>
      </c>
      <c r="F933" s="248" t="s">
        <v>1335</v>
      </c>
      <c r="G933" s="246"/>
      <c r="H933" s="249">
        <v>22.5</v>
      </c>
      <c r="I933" s="250"/>
      <c r="J933" s="246"/>
      <c r="K933" s="246"/>
      <c r="L933" s="251"/>
      <c r="M933" s="252"/>
      <c r="N933" s="253"/>
      <c r="O933" s="253"/>
      <c r="P933" s="253"/>
      <c r="Q933" s="253"/>
      <c r="R933" s="253"/>
      <c r="S933" s="253"/>
      <c r="T933" s="25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5" t="s">
        <v>216</v>
      </c>
      <c r="AU933" s="255" t="s">
        <v>80</v>
      </c>
      <c r="AV933" s="14" t="s">
        <v>80</v>
      </c>
      <c r="AW933" s="14" t="s">
        <v>218</v>
      </c>
      <c r="AX933" s="14" t="s">
        <v>71</v>
      </c>
      <c r="AY933" s="255" t="s">
        <v>205</v>
      </c>
    </row>
    <row r="934" s="15" customFormat="1">
      <c r="A934" s="15"/>
      <c r="B934" s="256"/>
      <c r="C934" s="257"/>
      <c r="D934" s="236" t="s">
        <v>216</v>
      </c>
      <c r="E934" s="258" t="s">
        <v>19</v>
      </c>
      <c r="F934" s="259" t="s">
        <v>238</v>
      </c>
      <c r="G934" s="257"/>
      <c r="H934" s="260">
        <v>90.5745</v>
      </c>
      <c r="I934" s="261"/>
      <c r="J934" s="257"/>
      <c r="K934" s="257"/>
      <c r="L934" s="262"/>
      <c r="M934" s="263"/>
      <c r="N934" s="264"/>
      <c r="O934" s="264"/>
      <c r="P934" s="264"/>
      <c r="Q934" s="264"/>
      <c r="R934" s="264"/>
      <c r="S934" s="264"/>
      <c r="T934" s="26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6" t="s">
        <v>216</v>
      </c>
      <c r="AU934" s="266" t="s">
        <v>80</v>
      </c>
      <c r="AV934" s="15" t="s">
        <v>97</v>
      </c>
      <c r="AW934" s="15" t="s">
        <v>218</v>
      </c>
      <c r="AX934" s="15" t="s">
        <v>71</v>
      </c>
      <c r="AY934" s="266" t="s">
        <v>205</v>
      </c>
    </row>
    <row r="935" s="13" customFormat="1">
      <c r="A935" s="13"/>
      <c r="B935" s="234"/>
      <c r="C935" s="235"/>
      <c r="D935" s="236" t="s">
        <v>216</v>
      </c>
      <c r="E935" s="237" t="s">
        <v>19</v>
      </c>
      <c r="F935" s="238" t="s">
        <v>485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216</v>
      </c>
      <c r="AU935" s="244" t="s">
        <v>80</v>
      </c>
      <c r="AV935" s="13" t="s">
        <v>78</v>
      </c>
      <c r="AW935" s="13" t="s">
        <v>218</v>
      </c>
      <c r="AX935" s="13" t="s">
        <v>71</v>
      </c>
      <c r="AY935" s="244" t="s">
        <v>205</v>
      </c>
    </row>
    <row r="936" s="14" customFormat="1">
      <c r="A936" s="14"/>
      <c r="B936" s="245"/>
      <c r="C936" s="246"/>
      <c r="D936" s="236" t="s">
        <v>216</v>
      </c>
      <c r="E936" s="247" t="s">
        <v>19</v>
      </c>
      <c r="F936" s="248" t="s">
        <v>1336</v>
      </c>
      <c r="G936" s="246"/>
      <c r="H936" s="249">
        <v>129.31049999999999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5" t="s">
        <v>216</v>
      </c>
      <c r="AU936" s="255" t="s">
        <v>80</v>
      </c>
      <c r="AV936" s="14" t="s">
        <v>80</v>
      </c>
      <c r="AW936" s="14" t="s">
        <v>218</v>
      </c>
      <c r="AX936" s="14" t="s">
        <v>71</v>
      </c>
      <c r="AY936" s="255" t="s">
        <v>205</v>
      </c>
    </row>
    <row r="937" s="14" customFormat="1">
      <c r="A937" s="14"/>
      <c r="B937" s="245"/>
      <c r="C937" s="246"/>
      <c r="D937" s="236" t="s">
        <v>216</v>
      </c>
      <c r="E937" s="247" t="s">
        <v>19</v>
      </c>
      <c r="F937" s="248" t="s">
        <v>1337</v>
      </c>
      <c r="G937" s="246"/>
      <c r="H937" s="249">
        <v>14.6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5" t="s">
        <v>216</v>
      </c>
      <c r="AU937" s="255" t="s">
        <v>80</v>
      </c>
      <c r="AV937" s="14" t="s">
        <v>80</v>
      </c>
      <c r="AW937" s="14" t="s">
        <v>218</v>
      </c>
      <c r="AX937" s="14" t="s">
        <v>71</v>
      </c>
      <c r="AY937" s="255" t="s">
        <v>205</v>
      </c>
    </row>
    <row r="938" s="15" customFormat="1">
      <c r="A938" s="15"/>
      <c r="B938" s="256"/>
      <c r="C938" s="257"/>
      <c r="D938" s="236" t="s">
        <v>216</v>
      </c>
      <c r="E938" s="258" t="s">
        <v>19</v>
      </c>
      <c r="F938" s="259" t="s">
        <v>238</v>
      </c>
      <c r="G938" s="257"/>
      <c r="H938" s="260">
        <v>143.91049999999999</v>
      </c>
      <c r="I938" s="261"/>
      <c r="J938" s="257"/>
      <c r="K938" s="257"/>
      <c r="L938" s="262"/>
      <c r="M938" s="263"/>
      <c r="N938" s="264"/>
      <c r="O938" s="264"/>
      <c r="P938" s="264"/>
      <c r="Q938" s="264"/>
      <c r="R938" s="264"/>
      <c r="S938" s="264"/>
      <c r="T938" s="26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6" t="s">
        <v>216</v>
      </c>
      <c r="AU938" s="266" t="s">
        <v>80</v>
      </c>
      <c r="AV938" s="15" t="s">
        <v>97</v>
      </c>
      <c r="AW938" s="15" t="s">
        <v>218</v>
      </c>
      <c r="AX938" s="15" t="s">
        <v>71</v>
      </c>
      <c r="AY938" s="266" t="s">
        <v>205</v>
      </c>
    </row>
    <row r="939" s="13" customFormat="1">
      <c r="A939" s="13"/>
      <c r="B939" s="234"/>
      <c r="C939" s="235"/>
      <c r="D939" s="236" t="s">
        <v>216</v>
      </c>
      <c r="E939" s="237" t="s">
        <v>19</v>
      </c>
      <c r="F939" s="238" t="s">
        <v>728</v>
      </c>
      <c r="G939" s="235"/>
      <c r="H939" s="237" t="s">
        <v>19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216</v>
      </c>
      <c r="AU939" s="244" t="s">
        <v>80</v>
      </c>
      <c r="AV939" s="13" t="s">
        <v>78</v>
      </c>
      <c r="AW939" s="13" t="s">
        <v>218</v>
      </c>
      <c r="AX939" s="13" t="s">
        <v>71</v>
      </c>
      <c r="AY939" s="244" t="s">
        <v>205</v>
      </c>
    </row>
    <row r="940" s="14" customFormat="1">
      <c r="A940" s="14"/>
      <c r="B940" s="245"/>
      <c r="C940" s="246"/>
      <c r="D940" s="236" t="s">
        <v>216</v>
      </c>
      <c r="E940" s="247" t="s">
        <v>19</v>
      </c>
      <c r="F940" s="248" t="s">
        <v>1338</v>
      </c>
      <c r="G940" s="246"/>
      <c r="H940" s="249">
        <v>173.4195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216</v>
      </c>
      <c r="AU940" s="255" t="s">
        <v>80</v>
      </c>
      <c r="AV940" s="14" t="s">
        <v>80</v>
      </c>
      <c r="AW940" s="14" t="s">
        <v>218</v>
      </c>
      <c r="AX940" s="14" t="s">
        <v>71</v>
      </c>
      <c r="AY940" s="255" t="s">
        <v>205</v>
      </c>
    </row>
    <row r="941" s="15" customFormat="1">
      <c r="A941" s="15"/>
      <c r="B941" s="256"/>
      <c r="C941" s="257"/>
      <c r="D941" s="236" t="s">
        <v>216</v>
      </c>
      <c r="E941" s="258" t="s">
        <v>19</v>
      </c>
      <c r="F941" s="259" t="s">
        <v>238</v>
      </c>
      <c r="G941" s="257"/>
      <c r="H941" s="260">
        <v>173.4195</v>
      </c>
      <c r="I941" s="261"/>
      <c r="J941" s="257"/>
      <c r="K941" s="257"/>
      <c r="L941" s="262"/>
      <c r="M941" s="263"/>
      <c r="N941" s="264"/>
      <c r="O941" s="264"/>
      <c r="P941" s="264"/>
      <c r="Q941" s="264"/>
      <c r="R941" s="264"/>
      <c r="S941" s="264"/>
      <c r="T941" s="26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6" t="s">
        <v>216</v>
      </c>
      <c r="AU941" s="266" t="s">
        <v>80</v>
      </c>
      <c r="AV941" s="15" t="s">
        <v>97</v>
      </c>
      <c r="AW941" s="15" t="s">
        <v>218</v>
      </c>
      <c r="AX941" s="15" t="s">
        <v>71</v>
      </c>
      <c r="AY941" s="266" t="s">
        <v>205</v>
      </c>
    </row>
    <row r="942" s="13" customFormat="1">
      <c r="A942" s="13"/>
      <c r="B942" s="234"/>
      <c r="C942" s="235"/>
      <c r="D942" s="236" t="s">
        <v>216</v>
      </c>
      <c r="E942" s="237" t="s">
        <v>19</v>
      </c>
      <c r="F942" s="238" t="s">
        <v>239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216</v>
      </c>
      <c r="AU942" s="244" t="s">
        <v>80</v>
      </c>
      <c r="AV942" s="13" t="s">
        <v>78</v>
      </c>
      <c r="AW942" s="13" t="s">
        <v>218</v>
      </c>
      <c r="AX942" s="13" t="s">
        <v>71</v>
      </c>
      <c r="AY942" s="244" t="s">
        <v>205</v>
      </c>
    </row>
    <row r="943" s="14" customFormat="1">
      <c r="A943" s="14"/>
      <c r="B943" s="245"/>
      <c r="C943" s="246"/>
      <c r="D943" s="236" t="s">
        <v>216</v>
      </c>
      <c r="E943" s="247" t="s">
        <v>19</v>
      </c>
      <c r="F943" s="248" t="s">
        <v>1339</v>
      </c>
      <c r="G943" s="246"/>
      <c r="H943" s="249">
        <v>169.79999999999998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216</v>
      </c>
      <c r="AU943" s="255" t="s">
        <v>80</v>
      </c>
      <c r="AV943" s="14" t="s">
        <v>80</v>
      </c>
      <c r="AW943" s="14" t="s">
        <v>218</v>
      </c>
      <c r="AX943" s="14" t="s">
        <v>71</v>
      </c>
      <c r="AY943" s="255" t="s">
        <v>205</v>
      </c>
    </row>
    <row r="944" s="15" customFormat="1">
      <c r="A944" s="15"/>
      <c r="B944" s="256"/>
      <c r="C944" s="257"/>
      <c r="D944" s="236" t="s">
        <v>216</v>
      </c>
      <c r="E944" s="258" t="s">
        <v>19</v>
      </c>
      <c r="F944" s="259" t="s">
        <v>238</v>
      </c>
      <c r="G944" s="257"/>
      <c r="H944" s="260">
        <v>169.79999999999998</v>
      </c>
      <c r="I944" s="261"/>
      <c r="J944" s="257"/>
      <c r="K944" s="257"/>
      <c r="L944" s="262"/>
      <c r="M944" s="263"/>
      <c r="N944" s="264"/>
      <c r="O944" s="264"/>
      <c r="P944" s="264"/>
      <c r="Q944" s="264"/>
      <c r="R944" s="264"/>
      <c r="S944" s="264"/>
      <c r="T944" s="26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6" t="s">
        <v>216</v>
      </c>
      <c r="AU944" s="266" t="s">
        <v>80</v>
      </c>
      <c r="AV944" s="15" t="s">
        <v>97</v>
      </c>
      <c r="AW944" s="15" t="s">
        <v>218</v>
      </c>
      <c r="AX944" s="15" t="s">
        <v>71</v>
      </c>
      <c r="AY944" s="266" t="s">
        <v>205</v>
      </c>
    </row>
    <row r="945" s="13" customFormat="1">
      <c r="A945" s="13"/>
      <c r="B945" s="234"/>
      <c r="C945" s="235"/>
      <c r="D945" s="236" t="s">
        <v>216</v>
      </c>
      <c r="E945" s="237" t="s">
        <v>19</v>
      </c>
      <c r="F945" s="238" t="s">
        <v>241</v>
      </c>
      <c r="G945" s="235"/>
      <c r="H945" s="237" t="s">
        <v>19</v>
      </c>
      <c r="I945" s="239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216</v>
      </c>
      <c r="AU945" s="244" t="s">
        <v>80</v>
      </c>
      <c r="AV945" s="13" t="s">
        <v>78</v>
      </c>
      <c r="AW945" s="13" t="s">
        <v>218</v>
      </c>
      <c r="AX945" s="13" t="s">
        <v>71</v>
      </c>
      <c r="AY945" s="244" t="s">
        <v>205</v>
      </c>
    </row>
    <row r="946" s="14" customFormat="1">
      <c r="A946" s="14"/>
      <c r="B946" s="245"/>
      <c r="C946" s="246"/>
      <c r="D946" s="236" t="s">
        <v>216</v>
      </c>
      <c r="E946" s="247" t="s">
        <v>19</v>
      </c>
      <c r="F946" s="248" t="s">
        <v>1340</v>
      </c>
      <c r="G946" s="246"/>
      <c r="H946" s="249">
        <v>40.799500000000002</v>
      </c>
      <c r="I946" s="250"/>
      <c r="J946" s="246"/>
      <c r="K946" s="246"/>
      <c r="L946" s="251"/>
      <c r="M946" s="252"/>
      <c r="N946" s="253"/>
      <c r="O946" s="253"/>
      <c r="P946" s="253"/>
      <c r="Q946" s="253"/>
      <c r="R946" s="253"/>
      <c r="S946" s="253"/>
      <c r="T946" s="25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5" t="s">
        <v>216</v>
      </c>
      <c r="AU946" s="255" t="s">
        <v>80</v>
      </c>
      <c r="AV946" s="14" t="s">
        <v>80</v>
      </c>
      <c r="AW946" s="14" t="s">
        <v>218</v>
      </c>
      <c r="AX946" s="14" t="s">
        <v>71</v>
      </c>
      <c r="AY946" s="255" t="s">
        <v>205</v>
      </c>
    </row>
    <row r="947" s="14" customFormat="1">
      <c r="A947" s="14"/>
      <c r="B947" s="245"/>
      <c r="C947" s="246"/>
      <c r="D947" s="236" t="s">
        <v>216</v>
      </c>
      <c r="E947" s="247" t="s">
        <v>19</v>
      </c>
      <c r="F947" s="248" t="s">
        <v>1341</v>
      </c>
      <c r="G947" s="246"/>
      <c r="H947" s="249">
        <v>95.040500000000009</v>
      </c>
      <c r="I947" s="250"/>
      <c r="J947" s="246"/>
      <c r="K947" s="246"/>
      <c r="L947" s="251"/>
      <c r="M947" s="252"/>
      <c r="N947" s="253"/>
      <c r="O947" s="253"/>
      <c r="P947" s="253"/>
      <c r="Q947" s="253"/>
      <c r="R947" s="253"/>
      <c r="S947" s="253"/>
      <c r="T947" s="25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5" t="s">
        <v>216</v>
      </c>
      <c r="AU947" s="255" t="s">
        <v>80</v>
      </c>
      <c r="AV947" s="14" t="s">
        <v>80</v>
      </c>
      <c r="AW947" s="14" t="s">
        <v>218</v>
      </c>
      <c r="AX947" s="14" t="s">
        <v>71</v>
      </c>
      <c r="AY947" s="255" t="s">
        <v>205</v>
      </c>
    </row>
    <row r="948" s="14" customFormat="1">
      <c r="A948" s="14"/>
      <c r="B948" s="245"/>
      <c r="C948" s="246"/>
      <c r="D948" s="236" t="s">
        <v>216</v>
      </c>
      <c r="E948" s="247" t="s">
        <v>19</v>
      </c>
      <c r="F948" s="248" t="s">
        <v>1342</v>
      </c>
      <c r="G948" s="246"/>
      <c r="H948" s="249">
        <v>5.9483874999999999</v>
      </c>
      <c r="I948" s="250"/>
      <c r="J948" s="246"/>
      <c r="K948" s="246"/>
      <c r="L948" s="251"/>
      <c r="M948" s="252"/>
      <c r="N948" s="253"/>
      <c r="O948" s="253"/>
      <c r="P948" s="253"/>
      <c r="Q948" s="253"/>
      <c r="R948" s="253"/>
      <c r="S948" s="253"/>
      <c r="T948" s="25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5" t="s">
        <v>216</v>
      </c>
      <c r="AU948" s="255" t="s">
        <v>80</v>
      </c>
      <c r="AV948" s="14" t="s">
        <v>80</v>
      </c>
      <c r="AW948" s="14" t="s">
        <v>218</v>
      </c>
      <c r="AX948" s="14" t="s">
        <v>71</v>
      </c>
      <c r="AY948" s="255" t="s">
        <v>205</v>
      </c>
    </row>
    <row r="949" s="15" customFormat="1">
      <c r="A949" s="15"/>
      <c r="B949" s="256"/>
      <c r="C949" s="257"/>
      <c r="D949" s="236" t="s">
        <v>216</v>
      </c>
      <c r="E949" s="258" t="s">
        <v>19</v>
      </c>
      <c r="F949" s="259" t="s">
        <v>238</v>
      </c>
      <c r="G949" s="257"/>
      <c r="H949" s="260">
        <v>141.7883875</v>
      </c>
      <c r="I949" s="261"/>
      <c r="J949" s="257"/>
      <c r="K949" s="257"/>
      <c r="L949" s="262"/>
      <c r="M949" s="263"/>
      <c r="N949" s="264"/>
      <c r="O949" s="264"/>
      <c r="P949" s="264"/>
      <c r="Q949" s="264"/>
      <c r="R949" s="264"/>
      <c r="S949" s="264"/>
      <c r="T949" s="26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6" t="s">
        <v>216</v>
      </c>
      <c r="AU949" s="266" t="s">
        <v>80</v>
      </c>
      <c r="AV949" s="15" t="s">
        <v>97</v>
      </c>
      <c r="AW949" s="15" t="s">
        <v>218</v>
      </c>
      <c r="AX949" s="15" t="s">
        <v>71</v>
      </c>
      <c r="AY949" s="266" t="s">
        <v>205</v>
      </c>
    </row>
    <row r="950" s="16" customFormat="1">
      <c r="A950" s="16"/>
      <c r="B950" s="267"/>
      <c r="C950" s="268"/>
      <c r="D950" s="236" t="s">
        <v>216</v>
      </c>
      <c r="E950" s="269" t="s">
        <v>19</v>
      </c>
      <c r="F950" s="270" t="s">
        <v>243</v>
      </c>
      <c r="G950" s="268"/>
      <c r="H950" s="271">
        <v>895.04401249999989</v>
      </c>
      <c r="I950" s="272"/>
      <c r="J950" s="268"/>
      <c r="K950" s="268"/>
      <c r="L950" s="273"/>
      <c r="M950" s="274"/>
      <c r="N950" s="275"/>
      <c r="O950" s="275"/>
      <c r="P950" s="275"/>
      <c r="Q950" s="275"/>
      <c r="R950" s="275"/>
      <c r="S950" s="275"/>
      <c r="T950" s="27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T950" s="277" t="s">
        <v>216</v>
      </c>
      <c r="AU950" s="277" t="s">
        <v>80</v>
      </c>
      <c r="AV950" s="16" t="s">
        <v>212</v>
      </c>
      <c r="AW950" s="16" t="s">
        <v>218</v>
      </c>
      <c r="AX950" s="16" t="s">
        <v>78</v>
      </c>
      <c r="AY950" s="277" t="s">
        <v>205</v>
      </c>
    </row>
    <row r="951" s="2" customFormat="1" ht="44.25" customHeight="1">
      <c r="A951" s="41"/>
      <c r="B951" s="42"/>
      <c r="C951" s="216" t="s">
        <v>1343</v>
      </c>
      <c r="D951" s="216" t="s">
        <v>207</v>
      </c>
      <c r="E951" s="217" t="s">
        <v>1344</v>
      </c>
      <c r="F951" s="218" t="s">
        <v>1345</v>
      </c>
      <c r="G951" s="219" t="s">
        <v>306</v>
      </c>
      <c r="H951" s="220">
        <v>122.325</v>
      </c>
      <c r="I951" s="221"/>
      <c r="J951" s="222">
        <f>ROUND(I951*H951,2)</f>
        <v>0</v>
      </c>
      <c r="K951" s="218" t="s">
        <v>211</v>
      </c>
      <c r="L951" s="47"/>
      <c r="M951" s="223" t="s">
        <v>19</v>
      </c>
      <c r="N951" s="224" t="s">
        <v>42</v>
      </c>
      <c r="O951" s="87"/>
      <c r="P951" s="225">
        <f>O951*H951</f>
        <v>0</v>
      </c>
      <c r="Q951" s="225">
        <v>0.021999999999999999</v>
      </c>
      <c r="R951" s="225">
        <f>Q951*H951</f>
        <v>2.6911499999999999</v>
      </c>
      <c r="S951" s="225">
        <v>0</v>
      </c>
      <c r="T951" s="226">
        <f>S951*H951</f>
        <v>0</v>
      </c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R951" s="227" t="s">
        <v>212</v>
      </c>
      <c r="AT951" s="227" t="s">
        <v>207</v>
      </c>
      <c r="AU951" s="227" t="s">
        <v>80</v>
      </c>
      <c r="AY951" s="20" t="s">
        <v>205</v>
      </c>
      <c r="BE951" s="228">
        <f>IF(N951="základní",J951,0)</f>
        <v>0</v>
      </c>
      <c r="BF951" s="228">
        <f>IF(N951="snížená",J951,0)</f>
        <v>0</v>
      </c>
      <c r="BG951" s="228">
        <f>IF(N951="zákl. přenesená",J951,0)</f>
        <v>0</v>
      </c>
      <c r="BH951" s="228">
        <f>IF(N951="sníž. přenesená",J951,0)</f>
        <v>0</v>
      </c>
      <c r="BI951" s="228">
        <f>IF(N951="nulová",J951,0)</f>
        <v>0</v>
      </c>
      <c r="BJ951" s="20" t="s">
        <v>78</v>
      </c>
      <c r="BK951" s="228">
        <f>ROUND(I951*H951,2)</f>
        <v>0</v>
      </c>
      <c r="BL951" s="20" t="s">
        <v>212</v>
      </c>
      <c r="BM951" s="227" t="s">
        <v>1346</v>
      </c>
    </row>
    <row r="952" s="2" customFormat="1">
      <c r="A952" s="41"/>
      <c r="B952" s="42"/>
      <c r="C952" s="43"/>
      <c r="D952" s="229" t="s">
        <v>214</v>
      </c>
      <c r="E952" s="43"/>
      <c r="F952" s="230" t="s">
        <v>1347</v>
      </c>
      <c r="G952" s="43"/>
      <c r="H952" s="43"/>
      <c r="I952" s="231"/>
      <c r="J952" s="43"/>
      <c r="K952" s="43"/>
      <c r="L952" s="47"/>
      <c r="M952" s="232"/>
      <c r="N952" s="233"/>
      <c r="O952" s="87"/>
      <c r="P952" s="87"/>
      <c r="Q952" s="87"/>
      <c r="R952" s="87"/>
      <c r="S952" s="87"/>
      <c r="T952" s="88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T952" s="20" t="s">
        <v>214</v>
      </c>
      <c r="AU952" s="20" t="s">
        <v>80</v>
      </c>
    </row>
    <row r="953" s="13" customFormat="1">
      <c r="A953" s="13"/>
      <c r="B953" s="234"/>
      <c r="C953" s="235"/>
      <c r="D953" s="236" t="s">
        <v>216</v>
      </c>
      <c r="E953" s="237" t="s">
        <v>19</v>
      </c>
      <c r="F953" s="238" t="s">
        <v>228</v>
      </c>
      <c r="G953" s="235"/>
      <c r="H953" s="237" t="s">
        <v>19</v>
      </c>
      <c r="I953" s="239"/>
      <c r="J953" s="235"/>
      <c r="K953" s="235"/>
      <c r="L953" s="240"/>
      <c r="M953" s="241"/>
      <c r="N953" s="242"/>
      <c r="O953" s="242"/>
      <c r="P953" s="242"/>
      <c r="Q953" s="242"/>
      <c r="R953" s="242"/>
      <c r="S953" s="242"/>
      <c r="T953" s="24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4" t="s">
        <v>216</v>
      </c>
      <c r="AU953" s="244" t="s">
        <v>80</v>
      </c>
      <c r="AV953" s="13" t="s">
        <v>78</v>
      </c>
      <c r="AW953" s="13" t="s">
        <v>218</v>
      </c>
      <c r="AX953" s="13" t="s">
        <v>71</v>
      </c>
      <c r="AY953" s="244" t="s">
        <v>205</v>
      </c>
    </row>
    <row r="954" s="13" customFormat="1">
      <c r="A954" s="13"/>
      <c r="B954" s="234"/>
      <c r="C954" s="235"/>
      <c r="D954" s="236" t="s">
        <v>216</v>
      </c>
      <c r="E954" s="237" t="s">
        <v>19</v>
      </c>
      <c r="F954" s="238" t="s">
        <v>478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216</v>
      </c>
      <c r="AU954" s="244" t="s">
        <v>80</v>
      </c>
      <c r="AV954" s="13" t="s">
        <v>78</v>
      </c>
      <c r="AW954" s="13" t="s">
        <v>218</v>
      </c>
      <c r="AX954" s="13" t="s">
        <v>71</v>
      </c>
      <c r="AY954" s="244" t="s">
        <v>205</v>
      </c>
    </row>
    <row r="955" s="14" customFormat="1">
      <c r="A955" s="14"/>
      <c r="B955" s="245"/>
      <c r="C955" s="246"/>
      <c r="D955" s="236" t="s">
        <v>216</v>
      </c>
      <c r="E955" s="247" t="s">
        <v>19</v>
      </c>
      <c r="F955" s="248" t="s">
        <v>1348</v>
      </c>
      <c r="G955" s="246"/>
      <c r="H955" s="249">
        <v>2.7010000000000001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5" t="s">
        <v>216</v>
      </c>
      <c r="AU955" s="255" t="s">
        <v>80</v>
      </c>
      <c r="AV955" s="14" t="s">
        <v>80</v>
      </c>
      <c r="AW955" s="14" t="s">
        <v>218</v>
      </c>
      <c r="AX955" s="14" t="s">
        <v>71</v>
      </c>
      <c r="AY955" s="255" t="s">
        <v>205</v>
      </c>
    </row>
    <row r="956" s="14" customFormat="1">
      <c r="A956" s="14"/>
      <c r="B956" s="245"/>
      <c r="C956" s="246"/>
      <c r="D956" s="236" t="s">
        <v>216</v>
      </c>
      <c r="E956" s="247" t="s">
        <v>19</v>
      </c>
      <c r="F956" s="248" t="s">
        <v>1349</v>
      </c>
      <c r="G956" s="246"/>
      <c r="H956" s="249">
        <v>25.27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5" t="s">
        <v>216</v>
      </c>
      <c r="AU956" s="255" t="s">
        <v>80</v>
      </c>
      <c r="AV956" s="14" t="s">
        <v>80</v>
      </c>
      <c r="AW956" s="14" t="s">
        <v>218</v>
      </c>
      <c r="AX956" s="14" t="s">
        <v>71</v>
      </c>
      <c r="AY956" s="255" t="s">
        <v>205</v>
      </c>
    </row>
    <row r="957" s="14" customFormat="1">
      <c r="A957" s="14"/>
      <c r="B957" s="245"/>
      <c r="C957" s="246"/>
      <c r="D957" s="236" t="s">
        <v>216</v>
      </c>
      <c r="E957" s="247" t="s">
        <v>19</v>
      </c>
      <c r="F957" s="248" t="s">
        <v>1350</v>
      </c>
      <c r="G957" s="246"/>
      <c r="H957" s="249">
        <v>6.5280499999999995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5" t="s">
        <v>216</v>
      </c>
      <c r="AU957" s="255" t="s">
        <v>80</v>
      </c>
      <c r="AV957" s="14" t="s">
        <v>80</v>
      </c>
      <c r="AW957" s="14" t="s">
        <v>218</v>
      </c>
      <c r="AX957" s="14" t="s">
        <v>71</v>
      </c>
      <c r="AY957" s="255" t="s">
        <v>205</v>
      </c>
    </row>
    <row r="958" s="15" customFormat="1">
      <c r="A958" s="15"/>
      <c r="B958" s="256"/>
      <c r="C958" s="257"/>
      <c r="D958" s="236" t="s">
        <v>216</v>
      </c>
      <c r="E958" s="258" t="s">
        <v>19</v>
      </c>
      <c r="F958" s="259" t="s">
        <v>238</v>
      </c>
      <c r="G958" s="257"/>
      <c r="H958" s="260">
        <v>34.499049999999997</v>
      </c>
      <c r="I958" s="261"/>
      <c r="J958" s="257"/>
      <c r="K958" s="257"/>
      <c r="L958" s="262"/>
      <c r="M958" s="263"/>
      <c r="N958" s="264"/>
      <c r="O958" s="264"/>
      <c r="P958" s="264"/>
      <c r="Q958" s="264"/>
      <c r="R958" s="264"/>
      <c r="S958" s="264"/>
      <c r="T958" s="26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6" t="s">
        <v>216</v>
      </c>
      <c r="AU958" s="266" t="s">
        <v>80</v>
      </c>
      <c r="AV958" s="15" t="s">
        <v>97</v>
      </c>
      <c r="AW958" s="15" t="s">
        <v>218</v>
      </c>
      <c r="AX958" s="15" t="s">
        <v>71</v>
      </c>
      <c r="AY958" s="266" t="s">
        <v>205</v>
      </c>
    </row>
    <row r="959" s="13" customFormat="1">
      <c r="A959" s="13"/>
      <c r="B959" s="234"/>
      <c r="C959" s="235"/>
      <c r="D959" s="236" t="s">
        <v>216</v>
      </c>
      <c r="E959" s="237" t="s">
        <v>19</v>
      </c>
      <c r="F959" s="238" t="s">
        <v>485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216</v>
      </c>
      <c r="AU959" s="244" t="s">
        <v>80</v>
      </c>
      <c r="AV959" s="13" t="s">
        <v>78</v>
      </c>
      <c r="AW959" s="13" t="s">
        <v>218</v>
      </c>
      <c r="AX959" s="13" t="s">
        <v>71</v>
      </c>
      <c r="AY959" s="244" t="s">
        <v>205</v>
      </c>
    </row>
    <row r="960" s="14" customFormat="1">
      <c r="A960" s="14"/>
      <c r="B960" s="245"/>
      <c r="C960" s="246"/>
      <c r="D960" s="236" t="s">
        <v>216</v>
      </c>
      <c r="E960" s="247" t="s">
        <v>19</v>
      </c>
      <c r="F960" s="248" t="s">
        <v>1351</v>
      </c>
      <c r="G960" s="246"/>
      <c r="H960" s="249">
        <v>8.8800000000000008</v>
      </c>
      <c r="I960" s="250"/>
      <c r="J960" s="246"/>
      <c r="K960" s="246"/>
      <c r="L960" s="251"/>
      <c r="M960" s="252"/>
      <c r="N960" s="253"/>
      <c r="O960" s="253"/>
      <c r="P960" s="253"/>
      <c r="Q960" s="253"/>
      <c r="R960" s="253"/>
      <c r="S960" s="253"/>
      <c r="T960" s="25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5" t="s">
        <v>216</v>
      </c>
      <c r="AU960" s="255" t="s">
        <v>80</v>
      </c>
      <c r="AV960" s="14" t="s">
        <v>80</v>
      </c>
      <c r="AW960" s="14" t="s">
        <v>218</v>
      </c>
      <c r="AX960" s="14" t="s">
        <v>71</v>
      </c>
      <c r="AY960" s="255" t="s">
        <v>205</v>
      </c>
    </row>
    <row r="961" s="14" customFormat="1">
      <c r="A961" s="14"/>
      <c r="B961" s="245"/>
      <c r="C961" s="246"/>
      <c r="D961" s="236" t="s">
        <v>216</v>
      </c>
      <c r="E961" s="247" t="s">
        <v>19</v>
      </c>
      <c r="F961" s="248" t="s">
        <v>1352</v>
      </c>
      <c r="G961" s="246"/>
      <c r="H961" s="249">
        <v>66.086000000000013</v>
      </c>
      <c r="I961" s="250"/>
      <c r="J961" s="246"/>
      <c r="K961" s="246"/>
      <c r="L961" s="251"/>
      <c r="M961" s="252"/>
      <c r="N961" s="253"/>
      <c r="O961" s="253"/>
      <c r="P961" s="253"/>
      <c r="Q961" s="253"/>
      <c r="R961" s="253"/>
      <c r="S961" s="253"/>
      <c r="T961" s="25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5" t="s">
        <v>216</v>
      </c>
      <c r="AU961" s="255" t="s">
        <v>80</v>
      </c>
      <c r="AV961" s="14" t="s">
        <v>80</v>
      </c>
      <c r="AW961" s="14" t="s">
        <v>218</v>
      </c>
      <c r="AX961" s="14" t="s">
        <v>71</v>
      </c>
      <c r="AY961" s="255" t="s">
        <v>205</v>
      </c>
    </row>
    <row r="962" s="15" customFormat="1">
      <c r="A962" s="15"/>
      <c r="B962" s="256"/>
      <c r="C962" s="257"/>
      <c r="D962" s="236" t="s">
        <v>216</v>
      </c>
      <c r="E962" s="258" t="s">
        <v>19</v>
      </c>
      <c r="F962" s="259" t="s">
        <v>238</v>
      </c>
      <c r="G962" s="257"/>
      <c r="H962" s="260">
        <v>74.966000000000008</v>
      </c>
      <c r="I962" s="261"/>
      <c r="J962" s="257"/>
      <c r="K962" s="257"/>
      <c r="L962" s="262"/>
      <c r="M962" s="263"/>
      <c r="N962" s="264"/>
      <c r="O962" s="264"/>
      <c r="P962" s="264"/>
      <c r="Q962" s="264"/>
      <c r="R962" s="264"/>
      <c r="S962" s="264"/>
      <c r="T962" s="26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66" t="s">
        <v>216</v>
      </c>
      <c r="AU962" s="266" t="s">
        <v>80</v>
      </c>
      <c r="AV962" s="15" t="s">
        <v>97</v>
      </c>
      <c r="AW962" s="15" t="s">
        <v>218</v>
      </c>
      <c r="AX962" s="15" t="s">
        <v>71</v>
      </c>
      <c r="AY962" s="266" t="s">
        <v>205</v>
      </c>
    </row>
    <row r="963" s="14" customFormat="1">
      <c r="A963" s="14"/>
      <c r="B963" s="245"/>
      <c r="C963" s="246"/>
      <c r="D963" s="236" t="s">
        <v>216</v>
      </c>
      <c r="E963" s="247" t="s">
        <v>19</v>
      </c>
      <c r="F963" s="248" t="s">
        <v>1353</v>
      </c>
      <c r="G963" s="246"/>
      <c r="H963" s="249">
        <v>6.5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216</v>
      </c>
      <c r="AU963" s="255" t="s">
        <v>80</v>
      </c>
      <c r="AV963" s="14" t="s">
        <v>80</v>
      </c>
      <c r="AW963" s="14" t="s">
        <v>218</v>
      </c>
      <c r="AX963" s="14" t="s">
        <v>71</v>
      </c>
      <c r="AY963" s="255" t="s">
        <v>205</v>
      </c>
    </row>
    <row r="964" s="14" customFormat="1">
      <c r="A964" s="14"/>
      <c r="B964" s="245"/>
      <c r="C964" s="246"/>
      <c r="D964" s="236" t="s">
        <v>216</v>
      </c>
      <c r="E964" s="247" t="s">
        <v>19</v>
      </c>
      <c r="F964" s="248" t="s">
        <v>1354</v>
      </c>
      <c r="G964" s="246"/>
      <c r="H964" s="249">
        <v>6.3599999999999994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216</v>
      </c>
      <c r="AU964" s="255" t="s">
        <v>80</v>
      </c>
      <c r="AV964" s="14" t="s">
        <v>80</v>
      </c>
      <c r="AW964" s="14" t="s">
        <v>218</v>
      </c>
      <c r="AX964" s="14" t="s">
        <v>71</v>
      </c>
      <c r="AY964" s="255" t="s">
        <v>205</v>
      </c>
    </row>
    <row r="965" s="16" customFormat="1">
      <c r="A965" s="16"/>
      <c r="B965" s="267"/>
      <c r="C965" s="268"/>
      <c r="D965" s="236" t="s">
        <v>216</v>
      </c>
      <c r="E965" s="269" t="s">
        <v>19</v>
      </c>
      <c r="F965" s="270" t="s">
        <v>243</v>
      </c>
      <c r="G965" s="268"/>
      <c r="H965" s="271">
        <v>122.32505000000002</v>
      </c>
      <c r="I965" s="272"/>
      <c r="J965" s="268"/>
      <c r="K965" s="268"/>
      <c r="L965" s="273"/>
      <c r="M965" s="274"/>
      <c r="N965" s="275"/>
      <c r="O965" s="275"/>
      <c r="P965" s="275"/>
      <c r="Q965" s="275"/>
      <c r="R965" s="275"/>
      <c r="S965" s="275"/>
      <c r="T965" s="27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T965" s="277" t="s">
        <v>216</v>
      </c>
      <c r="AU965" s="277" t="s">
        <v>80</v>
      </c>
      <c r="AV965" s="16" t="s">
        <v>212</v>
      </c>
      <c r="AW965" s="16" t="s">
        <v>218</v>
      </c>
      <c r="AX965" s="16" t="s">
        <v>78</v>
      </c>
      <c r="AY965" s="277" t="s">
        <v>205</v>
      </c>
    </row>
    <row r="966" s="2" customFormat="1" ht="44.25" customHeight="1">
      <c r="A966" s="41"/>
      <c r="B966" s="42"/>
      <c r="C966" s="216" t="s">
        <v>1355</v>
      </c>
      <c r="D966" s="216" t="s">
        <v>207</v>
      </c>
      <c r="E966" s="217" t="s">
        <v>1356</v>
      </c>
      <c r="F966" s="218" t="s">
        <v>1357</v>
      </c>
      <c r="G966" s="219" t="s">
        <v>306</v>
      </c>
      <c r="H966" s="220">
        <v>8.8160000000000007</v>
      </c>
      <c r="I966" s="221"/>
      <c r="J966" s="222">
        <f>ROUND(I966*H966,2)</f>
        <v>0</v>
      </c>
      <c r="K966" s="218" t="s">
        <v>211</v>
      </c>
      <c r="L966" s="47"/>
      <c r="M966" s="223" t="s">
        <v>19</v>
      </c>
      <c r="N966" s="224" t="s">
        <v>42</v>
      </c>
      <c r="O966" s="87"/>
      <c r="P966" s="225">
        <f>O966*H966</f>
        <v>0</v>
      </c>
      <c r="Q966" s="225">
        <v>0.033300000000000003</v>
      </c>
      <c r="R966" s="225">
        <f>Q966*H966</f>
        <v>0.29357280000000008</v>
      </c>
      <c r="S966" s="225">
        <v>0</v>
      </c>
      <c r="T966" s="226">
        <f>S966*H966</f>
        <v>0</v>
      </c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R966" s="227" t="s">
        <v>212</v>
      </c>
      <c r="AT966" s="227" t="s">
        <v>207</v>
      </c>
      <c r="AU966" s="227" t="s">
        <v>80</v>
      </c>
      <c r="AY966" s="20" t="s">
        <v>205</v>
      </c>
      <c r="BE966" s="228">
        <f>IF(N966="základní",J966,0)</f>
        <v>0</v>
      </c>
      <c r="BF966" s="228">
        <f>IF(N966="snížená",J966,0)</f>
        <v>0</v>
      </c>
      <c r="BG966" s="228">
        <f>IF(N966="zákl. přenesená",J966,0)</f>
        <v>0</v>
      </c>
      <c r="BH966" s="228">
        <f>IF(N966="sníž. přenesená",J966,0)</f>
        <v>0</v>
      </c>
      <c r="BI966" s="228">
        <f>IF(N966="nulová",J966,0)</f>
        <v>0</v>
      </c>
      <c r="BJ966" s="20" t="s">
        <v>78</v>
      </c>
      <c r="BK966" s="228">
        <f>ROUND(I966*H966,2)</f>
        <v>0</v>
      </c>
      <c r="BL966" s="20" t="s">
        <v>212</v>
      </c>
      <c r="BM966" s="227" t="s">
        <v>1358</v>
      </c>
    </row>
    <row r="967" s="2" customFormat="1">
      <c r="A967" s="41"/>
      <c r="B967" s="42"/>
      <c r="C967" s="43"/>
      <c r="D967" s="229" t="s">
        <v>214</v>
      </c>
      <c r="E967" s="43"/>
      <c r="F967" s="230" t="s">
        <v>1359</v>
      </c>
      <c r="G967" s="43"/>
      <c r="H967" s="43"/>
      <c r="I967" s="231"/>
      <c r="J967" s="43"/>
      <c r="K967" s="43"/>
      <c r="L967" s="47"/>
      <c r="M967" s="232"/>
      <c r="N967" s="233"/>
      <c r="O967" s="87"/>
      <c r="P967" s="87"/>
      <c r="Q967" s="87"/>
      <c r="R967" s="87"/>
      <c r="S967" s="87"/>
      <c r="T967" s="88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T967" s="20" t="s">
        <v>214</v>
      </c>
      <c r="AU967" s="20" t="s">
        <v>80</v>
      </c>
    </row>
    <row r="968" s="14" customFormat="1">
      <c r="A968" s="14"/>
      <c r="B968" s="245"/>
      <c r="C968" s="246"/>
      <c r="D968" s="236" t="s">
        <v>216</v>
      </c>
      <c r="E968" s="247" t="s">
        <v>19</v>
      </c>
      <c r="F968" s="248" t="s">
        <v>1360</v>
      </c>
      <c r="G968" s="246"/>
      <c r="H968" s="249">
        <v>8.8162249999999993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216</v>
      </c>
      <c r="AU968" s="255" t="s">
        <v>80</v>
      </c>
      <c r="AV968" s="14" t="s">
        <v>80</v>
      </c>
      <c r="AW968" s="14" t="s">
        <v>218</v>
      </c>
      <c r="AX968" s="14" t="s">
        <v>71</v>
      </c>
      <c r="AY968" s="255" t="s">
        <v>205</v>
      </c>
    </row>
    <row r="969" s="2" customFormat="1" ht="37.8" customHeight="1">
      <c r="A969" s="41"/>
      <c r="B969" s="42"/>
      <c r="C969" s="216" t="s">
        <v>1361</v>
      </c>
      <c r="D969" s="216" t="s">
        <v>207</v>
      </c>
      <c r="E969" s="217" t="s">
        <v>1362</v>
      </c>
      <c r="F969" s="218" t="s">
        <v>1363</v>
      </c>
      <c r="G969" s="219" t="s">
        <v>306</v>
      </c>
      <c r="H969" s="220">
        <v>327.649</v>
      </c>
      <c r="I969" s="221"/>
      <c r="J969" s="222">
        <f>ROUND(I969*H969,2)</f>
        <v>0</v>
      </c>
      <c r="K969" s="218" t="s">
        <v>211</v>
      </c>
      <c r="L969" s="47"/>
      <c r="M969" s="223" t="s">
        <v>19</v>
      </c>
      <c r="N969" s="224" t="s">
        <v>42</v>
      </c>
      <c r="O969" s="87"/>
      <c r="P969" s="225">
        <f>O969*H969</f>
        <v>0</v>
      </c>
      <c r="Q969" s="225">
        <v>0.0147</v>
      </c>
      <c r="R969" s="225">
        <f>Q969*H969</f>
        <v>4.8164403</v>
      </c>
      <c r="S969" s="225">
        <v>0</v>
      </c>
      <c r="T969" s="226">
        <f>S969*H969</f>
        <v>0</v>
      </c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R969" s="227" t="s">
        <v>212</v>
      </c>
      <c r="AT969" s="227" t="s">
        <v>207</v>
      </c>
      <c r="AU969" s="227" t="s">
        <v>80</v>
      </c>
      <c r="AY969" s="20" t="s">
        <v>205</v>
      </c>
      <c r="BE969" s="228">
        <f>IF(N969="základní",J969,0)</f>
        <v>0</v>
      </c>
      <c r="BF969" s="228">
        <f>IF(N969="snížená",J969,0)</f>
        <v>0</v>
      </c>
      <c r="BG969" s="228">
        <f>IF(N969="zákl. přenesená",J969,0)</f>
        <v>0</v>
      </c>
      <c r="BH969" s="228">
        <f>IF(N969="sníž. přenesená",J969,0)</f>
        <v>0</v>
      </c>
      <c r="BI969" s="228">
        <f>IF(N969="nulová",J969,0)</f>
        <v>0</v>
      </c>
      <c r="BJ969" s="20" t="s">
        <v>78</v>
      </c>
      <c r="BK969" s="228">
        <f>ROUND(I969*H969,2)</f>
        <v>0</v>
      </c>
      <c r="BL969" s="20" t="s">
        <v>212</v>
      </c>
      <c r="BM969" s="227" t="s">
        <v>1364</v>
      </c>
    </row>
    <row r="970" s="2" customFormat="1">
      <c r="A970" s="41"/>
      <c r="B970" s="42"/>
      <c r="C970" s="43"/>
      <c r="D970" s="229" t="s">
        <v>214</v>
      </c>
      <c r="E970" s="43"/>
      <c r="F970" s="230" t="s">
        <v>1365</v>
      </c>
      <c r="G970" s="43"/>
      <c r="H970" s="43"/>
      <c r="I970" s="231"/>
      <c r="J970" s="43"/>
      <c r="K970" s="43"/>
      <c r="L970" s="47"/>
      <c r="M970" s="232"/>
      <c r="N970" s="233"/>
      <c r="O970" s="87"/>
      <c r="P970" s="87"/>
      <c r="Q970" s="87"/>
      <c r="R970" s="87"/>
      <c r="S970" s="87"/>
      <c r="T970" s="88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T970" s="20" t="s">
        <v>214</v>
      </c>
      <c r="AU970" s="20" t="s">
        <v>80</v>
      </c>
    </row>
    <row r="971" s="13" customFormat="1">
      <c r="A971" s="13"/>
      <c r="B971" s="234"/>
      <c r="C971" s="235"/>
      <c r="D971" s="236" t="s">
        <v>216</v>
      </c>
      <c r="E971" s="237" t="s">
        <v>19</v>
      </c>
      <c r="F971" s="238" t="s">
        <v>1366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216</v>
      </c>
      <c r="AU971" s="244" t="s">
        <v>80</v>
      </c>
      <c r="AV971" s="13" t="s">
        <v>78</v>
      </c>
      <c r="AW971" s="13" t="s">
        <v>218</v>
      </c>
      <c r="AX971" s="13" t="s">
        <v>71</v>
      </c>
      <c r="AY971" s="244" t="s">
        <v>205</v>
      </c>
    </row>
    <row r="972" s="13" customFormat="1">
      <c r="A972" s="13"/>
      <c r="B972" s="234"/>
      <c r="C972" s="235"/>
      <c r="D972" s="236" t="s">
        <v>216</v>
      </c>
      <c r="E972" s="237" t="s">
        <v>19</v>
      </c>
      <c r="F972" s="238" t="s">
        <v>228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216</v>
      </c>
      <c r="AU972" s="244" t="s">
        <v>80</v>
      </c>
      <c r="AV972" s="13" t="s">
        <v>78</v>
      </c>
      <c r="AW972" s="13" t="s">
        <v>218</v>
      </c>
      <c r="AX972" s="13" t="s">
        <v>71</v>
      </c>
      <c r="AY972" s="244" t="s">
        <v>205</v>
      </c>
    </row>
    <row r="973" s="13" customFormat="1">
      <c r="A973" s="13"/>
      <c r="B973" s="234"/>
      <c r="C973" s="235"/>
      <c r="D973" s="236" t="s">
        <v>216</v>
      </c>
      <c r="E973" s="237" t="s">
        <v>19</v>
      </c>
      <c r="F973" s="238" t="s">
        <v>478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216</v>
      </c>
      <c r="AU973" s="244" t="s">
        <v>80</v>
      </c>
      <c r="AV973" s="13" t="s">
        <v>78</v>
      </c>
      <c r="AW973" s="13" t="s">
        <v>218</v>
      </c>
      <c r="AX973" s="13" t="s">
        <v>71</v>
      </c>
      <c r="AY973" s="244" t="s">
        <v>205</v>
      </c>
    </row>
    <row r="974" s="14" customFormat="1">
      <c r="A974" s="14"/>
      <c r="B974" s="245"/>
      <c r="C974" s="246"/>
      <c r="D974" s="236" t="s">
        <v>216</v>
      </c>
      <c r="E974" s="247" t="s">
        <v>19</v>
      </c>
      <c r="F974" s="248" t="s">
        <v>1367</v>
      </c>
      <c r="G974" s="246"/>
      <c r="H974" s="249">
        <v>56.573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216</v>
      </c>
      <c r="AU974" s="255" t="s">
        <v>80</v>
      </c>
      <c r="AV974" s="14" t="s">
        <v>80</v>
      </c>
      <c r="AW974" s="14" t="s">
        <v>218</v>
      </c>
      <c r="AX974" s="14" t="s">
        <v>71</v>
      </c>
      <c r="AY974" s="255" t="s">
        <v>205</v>
      </c>
    </row>
    <row r="975" s="14" customFormat="1">
      <c r="A975" s="14"/>
      <c r="B975" s="245"/>
      <c r="C975" s="246"/>
      <c r="D975" s="236" t="s">
        <v>216</v>
      </c>
      <c r="E975" s="247" t="s">
        <v>19</v>
      </c>
      <c r="F975" s="248" t="s">
        <v>1368</v>
      </c>
      <c r="G975" s="246"/>
      <c r="H975" s="249">
        <v>28.442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216</v>
      </c>
      <c r="AU975" s="255" t="s">
        <v>80</v>
      </c>
      <c r="AV975" s="14" t="s">
        <v>80</v>
      </c>
      <c r="AW975" s="14" t="s">
        <v>218</v>
      </c>
      <c r="AX975" s="14" t="s">
        <v>71</v>
      </c>
      <c r="AY975" s="255" t="s">
        <v>205</v>
      </c>
    </row>
    <row r="976" s="15" customFormat="1">
      <c r="A976" s="15"/>
      <c r="B976" s="256"/>
      <c r="C976" s="257"/>
      <c r="D976" s="236" t="s">
        <v>216</v>
      </c>
      <c r="E976" s="258" t="s">
        <v>19</v>
      </c>
      <c r="F976" s="259" t="s">
        <v>238</v>
      </c>
      <c r="G976" s="257"/>
      <c r="H976" s="260">
        <v>85.015000000000001</v>
      </c>
      <c r="I976" s="261"/>
      <c r="J976" s="257"/>
      <c r="K976" s="257"/>
      <c r="L976" s="262"/>
      <c r="M976" s="263"/>
      <c r="N976" s="264"/>
      <c r="O976" s="264"/>
      <c r="P976" s="264"/>
      <c r="Q976" s="264"/>
      <c r="R976" s="264"/>
      <c r="S976" s="264"/>
      <c r="T976" s="26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6" t="s">
        <v>216</v>
      </c>
      <c r="AU976" s="266" t="s">
        <v>80</v>
      </c>
      <c r="AV976" s="15" t="s">
        <v>97</v>
      </c>
      <c r="AW976" s="15" t="s">
        <v>218</v>
      </c>
      <c r="AX976" s="15" t="s">
        <v>71</v>
      </c>
      <c r="AY976" s="266" t="s">
        <v>205</v>
      </c>
    </row>
    <row r="977" s="13" customFormat="1">
      <c r="A977" s="13"/>
      <c r="B977" s="234"/>
      <c r="C977" s="235"/>
      <c r="D977" s="236" t="s">
        <v>216</v>
      </c>
      <c r="E977" s="237" t="s">
        <v>19</v>
      </c>
      <c r="F977" s="238" t="s">
        <v>483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216</v>
      </c>
      <c r="AU977" s="244" t="s">
        <v>80</v>
      </c>
      <c r="AV977" s="13" t="s">
        <v>78</v>
      </c>
      <c r="AW977" s="13" t="s">
        <v>218</v>
      </c>
      <c r="AX977" s="13" t="s">
        <v>71</v>
      </c>
      <c r="AY977" s="244" t="s">
        <v>205</v>
      </c>
    </row>
    <row r="978" s="14" customFormat="1">
      <c r="A978" s="14"/>
      <c r="B978" s="245"/>
      <c r="C978" s="246"/>
      <c r="D978" s="236" t="s">
        <v>216</v>
      </c>
      <c r="E978" s="247" t="s">
        <v>19</v>
      </c>
      <c r="F978" s="248" t="s">
        <v>1369</v>
      </c>
      <c r="G978" s="246"/>
      <c r="H978" s="249">
        <v>7.125</v>
      </c>
      <c r="I978" s="250"/>
      <c r="J978" s="246"/>
      <c r="K978" s="246"/>
      <c r="L978" s="251"/>
      <c r="M978" s="252"/>
      <c r="N978" s="253"/>
      <c r="O978" s="253"/>
      <c r="P978" s="253"/>
      <c r="Q978" s="253"/>
      <c r="R978" s="253"/>
      <c r="S978" s="253"/>
      <c r="T978" s="25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5" t="s">
        <v>216</v>
      </c>
      <c r="AU978" s="255" t="s">
        <v>80</v>
      </c>
      <c r="AV978" s="14" t="s">
        <v>80</v>
      </c>
      <c r="AW978" s="14" t="s">
        <v>218</v>
      </c>
      <c r="AX978" s="14" t="s">
        <v>71</v>
      </c>
      <c r="AY978" s="255" t="s">
        <v>205</v>
      </c>
    </row>
    <row r="979" s="14" customFormat="1">
      <c r="A979" s="14"/>
      <c r="B979" s="245"/>
      <c r="C979" s="246"/>
      <c r="D979" s="236" t="s">
        <v>216</v>
      </c>
      <c r="E979" s="247" t="s">
        <v>19</v>
      </c>
      <c r="F979" s="248" t="s">
        <v>1370</v>
      </c>
      <c r="G979" s="246"/>
      <c r="H979" s="249">
        <v>86.429000000000002</v>
      </c>
      <c r="I979" s="250"/>
      <c r="J979" s="246"/>
      <c r="K979" s="246"/>
      <c r="L979" s="251"/>
      <c r="M979" s="252"/>
      <c r="N979" s="253"/>
      <c r="O979" s="253"/>
      <c r="P979" s="253"/>
      <c r="Q979" s="253"/>
      <c r="R979" s="253"/>
      <c r="S979" s="253"/>
      <c r="T979" s="25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5" t="s">
        <v>216</v>
      </c>
      <c r="AU979" s="255" t="s">
        <v>80</v>
      </c>
      <c r="AV979" s="14" t="s">
        <v>80</v>
      </c>
      <c r="AW979" s="14" t="s">
        <v>218</v>
      </c>
      <c r="AX979" s="14" t="s">
        <v>71</v>
      </c>
      <c r="AY979" s="255" t="s">
        <v>205</v>
      </c>
    </row>
    <row r="980" s="14" customFormat="1">
      <c r="A980" s="14"/>
      <c r="B980" s="245"/>
      <c r="C980" s="246"/>
      <c r="D980" s="236" t="s">
        <v>216</v>
      </c>
      <c r="E980" s="247" t="s">
        <v>19</v>
      </c>
      <c r="F980" s="248" t="s">
        <v>1371</v>
      </c>
      <c r="G980" s="246"/>
      <c r="H980" s="249">
        <v>12.559999999999999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216</v>
      </c>
      <c r="AU980" s="255" t="s">
        <v>80</v>
      </c>
      <c r="AV980" s="14" t="s">
        <v>80</v>
      </c>
      <c r="AW980" s="14" t="s">
        <v>218</v>
      </c>
      <c r="AX980" s="14" t="s">
        <v>71</v>
      </c>
      <c r="AY980" s="255" t="s">
        <v>205</v>
      </c>
    </row>
    <row r="981" s="15" customFormat="1">
      <c r="A981" s="15"/>
      <c r="B981" s="256"/>
      <c r="C981" s="257"/>
      <c r="D981" s="236" t="s">
        <v>216</v>
      </c>
      <c r="E981" s="258" t="s">
        <v>19</v>
      </c>
      <c r="F981" s="259" t="s">
        <v>238</v>
      </c>
      <c r="G981" s="257"/>
      <c r="H981" s="260">
        <v>106.114</v>
      </c>
      <c r="I981" s="261"/>
      <c r="J981" s="257"/>
      <c r="K981" s="257"/>
      <c r="L981" s="262"/>
      <c r="M981" s="263"/>
      <c r="N981" s="264"/>
      <c r="O981" s="264"/>
      <c r="P981" s="264"/>
      <c r="Q981" s="264"/>
      <c r="R981" s="264"/>
      <c r="S981" s="264"/>
      <c r="T981" s="26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66" t="s">
        <v>216</v>
      </c>
      <c r="AU981" s="266" t="s">
        <v>80</v>
      </c>
      <c r="AV981" s="15" t="s">
        <v>97</v>
      </c>
      <c r="AW981" s="15" t="s">
        <v>218</v>
      </c>
      <c r="AX981" s="15" t="s">
        <v>71</v>
      </c>
      <c r="AY981" s="266" t="s">
        <v>205</v>
      </c>
    </row>
    <row r="982" s="13" customFormat="1">
      <c r="A982" s="13"/>
      <c r="B982" s="234"/>
      <c r="C982" s="235"/>
      <c r="D982" s="236" t="s">
        <v>216</v>
      </c>
      <c r="E982" s="237" t="s">
        <v>19</v>
      </c>
      <c r="F982" s="238" t="s">
        <v>485</v>
      </c>
      <c r="G982" s="235"/>
      <c r="H982" s="237" t="s">
        <v>19</v>
      </c>
      <c r="I982" s="239"/>
      <c r="J982" s="235"/>
      <c r="K982" s="235"/>
      <c r="L982" s="240"/>
      <c r="M982" s="241"/>
      <c r="N982" s="242"/>
      <c r="O982" s="242"/>
      <c r="P982" s="242"/>
      <c r="Q982" s="242"/>
      <c r="R982" s="242"/>
      <c r="S982" s="242"/>
      <c r="T982" s="24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4" t="s">
        <v>216</v>
      </c>
      <c r="AU982" s="244" t="s">
        <v>80</v>
      </c>
      <c r="AV982" s="13" t="s">
        <v>78</v>
      </c>
      <c r="AW982" s="13" t="s">
        <v>218</v>
      </c>
      <c r="AX982" s="13" t="s">
        <v>71</v>
      </c>
      <c r="AY982" s="244" t="s">
        <v>205</v>
      </c>
    </row>
    <row r="983" s="14" customFormat="1">
      <c r="A983" s="14"/>
      <c r="B983" s="245"/>
      <c r="C983" s="246"/>
      <c r="D983" s="236" t="s">
        <v>216</v>
      </c>
      <c r="E983" s="247" t="s">
        <v>19</v>
      </c>
      <c r="F983" s="248" t="s">
        <v>1372</v>
      </c>
      <c r="G983" s="246"/>
      <c r="H983" s="249">
        <v>75.359999999999999</v>
      </c>
      <c r="I983" s="250"/>
      <c r="J983" s="246"/>
      <c r="K983" s="246"/>
      <c r="L983" s="251"/>
      <c r="M983" s="252"/>
      <c r="N983" s="253"/>
      <c r="O983" s="253"/>
      <c r="P983" s="253"/>
      <c r="Q983" s="253"/>
      <c r="R983" s="253"/>
      <c r="S983" s="253"/>
      <c r="T983" s="25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5" t="s">
        <v>216</v>
      </c>
      <c r="AU983" s="255" t="s">
        <v>80</v>
      </c>
      <c r="AV983" s="14" t="s">
        <v>80</v>
      </c>
      <c r="AW983" s="14" t="s">
        <v>218</v>
      </c>
      <c r="AX983" s="14" t="s">
        <v>71</v>
      </c>
      <c r="AY983" s="255" t="s">
        <v>205</v>
      </c>
    </row>
    <row r="984" s="15" customFormat="1">
      <c r="A984" s="15"/>
      <c r="B984" s="256"/>
      <c r="C984" s="257"/>
      <c r="D984" s="236" t="s">
        <v>216</v>
      </c>
      <c r="E984" s="258" t="s">
        <v>19</v>
      </c>
      <c r="F984" s="259" t="s">
        <v>238</v>
      </c>
      <c r="G984" s="257"/>
      <c r="H984" s="260">
        <v>75.359999999999999</v>
      </c>
      <c r="I984" s="261"/>
      <c r="J984" s="257"/>
      <c r="K984" s="257"/>
      <c r="L984" s="262"/>
      <c r="M984" s="263"/>
      <c r="N984" s="264"/>
      <c r="O984" s="264"/>
      <c r="P984" s="264"/>
      <c r="Q984" s="264"/>
      <c r="R984" s="264"/>
      <c r="S984" s="264"/>
      <c r="T984" s="26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66" t="s">
        <v>216</v>
      </c>
      <c r="AU984" s="266" t="s">
        <v>80</v>
      </c>
      <c r="AV984" s="15" t="s">
        <v>97</v>
      </c>
      <c r="AW984" s="15" t="s">
        <v>218</v>
      </c>
      <c r="AX984" s="15" t="s">
        <v>71</v>
      </c>
      <c r="AY984" s="266" t="s">
        <v>205</v>
      </c>
    </row>
    <row r="985" s="13" customFormat="1">
      <c r="A985" s="13"/>
      <c r="B985" s="234"/>
      <c r="C985" s="235"/>
      <c r="D985" s="236" t="s">
        <v>216</v>
      </c>
      <c r="E985" s="237" t="s">
        <v>19</v>
      </c>
      <c r="F985" s="238" t="s">
        <v>239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216</v>
      </c>
      <c r="AU985" s="244" t="s">
        <v>80</v>
      </c>
      <c r="AV985" s="13" t="s">
        <v>78</v>
      </c>
      <c r="AW985" s="13" t="s">
        <v>218</v>
      </c>
      <c r="AX985" s="13" t="s">
        <v>71</v>
      </c>
      <c r="AY985" s="244" t="s">
        <v>205</v>
      </c>
    </row>
    <row r="986" s="14" customFormat="1">
      <c r="A986" s="14"/>
      <c r="B986" s="245"/>
      <c r="C986" s="246"/>
      <c r="D986" s="236" t="s">
        <v>216</v>
      </c>
      <c r="E986" s="247" t="s">
        <v>19</v>
      </c>
      <c r="F986" s="248" t="s">
        <v>1373</v>
      </c>
      <c r="G986" s="246"/>
      <c r="H986" s="249">
        <v>7.5099999999999998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216</v>
      </c>
      <c r="AU986" s="255" t="s">
        <v>80</v>
      </c>
      <c r="AV986" s="14" t="s">
        <v>80</v>
      </c>
      <c r="AW986" s="14" t="s">
        <v>218</v>
      </c>
      <c r="AX986" s="14" t="s">
        <v>71</v>
      </c>
      <c r="AY986" s="255" t="s">
        <v>205</v>
      </c>
    </row>
    <row r="987" s="14" customFormat="1">
      <c r="A987" s="14"/>
      <c r="B987" s="245"/>
      <c r="C987" s="246"/>
      <c r="D987" s="236" t="s">
        <v>216</v>
      </c>
      <c r="E987" s="247" t="s">
        <v>19</v>
      </c>
      <c r="F987" s="248" t="s">
        <v>1374</v>
      </c>
      <c r="G987" s="246"/>
      <c r="H987" s="249">
        <v>6.3735000000000008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216</v>
      </c>
      <c r="AU987" s="255" t="s">
        <v>80</v>
      </c>
      <c r="AV987" s="14" t="s">
        <v>80</v>
      </c>
      <c r="AW987" s="14" t="s">
        <v>218</v>
      </c>
      <c r="AX987" s="14" t="s">
        <v>71</v>
      </c>
      <c r="AY987" s="255" t="s">
        <v>205</v>
      </c>
    </row>
    <row r="988" s="15" customFormat="1">
      <c r="A988" s="15"/>
      <c r="B988" s="256"/>
      <c r="C988" s="257"/>
      <c r="D988" s="236" t="s">
        <v>216</v>
      </c>
      <c r="E988" s="258" t="s">
        <v>19</v>
      </c>
      <c r="F988" s="259" t="s">
        <v>238</v>
      </c>
      <c r="G988" s="257"/>
      <c r="H988" s="260">
        <v>13.883500000000002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6" t="s">
        <v>216</v>
      </c>
      <c r="AU988" s="266" t="s">
        <v>80</v>
      </c>
      <c r="AV988" s="15" t="s">
        <v>97</v>
      </c>
      <c r="AW988" s="15" t="s">
        <v>218</v>
      </c>
      <c r="AX988" s="15" t="s">
        <v>71</v>
      </c>
      <c r="AY988" s="266" t="s">
        <v>205</v>
      </c>
    </row>
    <row r="989" s="13" customFormat="1">
      <c r="A989" s="13"/>
      <c r="B989" s="234"/>
      <c r="C989" s="235"/>
      <c r="D989" s="236" t="s">
        <v>216</v>
      </c>
      <c r="E989" s="237" t="s">
        <v>19</v>
      </c>
      <c r="F989" s="238" t="s">
        <v>241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216</v>
      </c>
      <c r="AU989" s="244" t="s">
        <v>80</v>
      </c>
      <c r="AV989" s="13" t="s">
        <v>78</v>
      </c>
      <c r="AW989" s="13" t="s">
        <v>218</v>
      </c>
      <c r="AX989" s="13" t="s">
        <v>71</v>
      </c>
      <c r="AY989" s="244" t="s">
        <v>205</v>
      </c>
    </row>
    <row r="990" s="14" customFormat="1">
      <c r="A990" s="14"/>
      <c r="B990" s="245"/>
      <c r="C990" s="246"/>
      <c r="D990" s="236" t="s">
        <v>216</v>
      </c>
      <c r="E990" s="247" t="s">
        <v>19</v>
      </c>
      <c r="F990" s="248" t="s">
        <v>1375</v>
      </c>
      <c r="G990" s="246"/>
      <c r="H990" s="249">
        <v>47.275999999999996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216</v>
      </c>
      <c r="AU990" s="255" t="s">
        <v>80</v>
      </c>
      <c r="AV990" s="14" t="s">
        <v>80</v>
      </c>
      <c r="AW990" s="14" t="s">
        <v>218</v>
      </c>
      <c r="AX990" s="14" t="s">
        <v>71</v>
      </c>
      <c r="AY990" s="255" t="s">
        <v>205</v>
      </c>
    </row>
    <row r="991" s="15" customFormat="1">
      <c r="A991" s="15"/>
      <c r="B991" s="256"/>
      <c r="C991" s="257"/>
      <c r="D991" s="236" t="s">
        <v>216</v>
      </c>
      <c r="E991" s="258" t="s">
        <v>19</v>
      </c>
      <c r="F991" s="259" t="s">
        <v>238</v>
      </c>
      <c r="G991" s="257"/>
      <c r="H991" s="260">
        <v>47.275999999999996</v>
      </c>
      <c r="I991" s="261"/>
      <c r="J991" s="257"/>
      <c r="K991" s="257"/>
      <c r="L991" s="262"/>
      <c r="M991" s="263"/>
      <c r="N991" s="264"/>
      <c r="O991" s="264"/>
      <c r="P991" s="264"/>
      <c r="Q991" s="264"/>
      <c r="R991" s="264"/>
      <c r="S991" s="264"/>
      <c r="T991" s="26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6" t="s">
        <v>216</v>
      </c>
      <c r="AU991" s="266" t="s">
        <v>80</v>
      </c>
      <c r="AV991" s="15" t="s">
        <v>97</v>
      </c>
      <c r="AW991" s="15" t="s">
        <v>218</v>
      </c>
      <c r="AX991" s="15" t="s">
        <v>71</v>
      </c>
      <c r="AY991" s="266" t="s">
        <v>205</v>
      </c>
    </row>
    <row r="992" s="16" customFormat="1">
      <c r="A992" s="16"/>
      <c r="B992" s="267"/>
      <c r="C992" s="268"/>
      <c r="D992" s="236" t="s">
        <v>216</v>
      </c>
      <c r="E992" s="269" t="s">
        <v>19</v>
      </c>
      <c r="F992" s="270" t="s">
        <v>243</v>
      </c>
      <c r="G992" s="268"/>
      <c r="H992" s="271">
        <v>327.64850000000001</v>
      </c>
      <c r="I992" s="272"/>
      <c r="J992" s="268"/>
      <c r="K992" s="268"/>
      <c r="L992" s="273"/>
      <c r="M992" s="274"/>
      <c r="N992" s="275"/>
      <c r="O992" s="275"/>
      <c r="P992" s="275"/>
      <c r="Q992" s="275"/>
      <c r="R992" s="275"/>
      <c r="S992" s="275"/>
      <c r="T992" s="27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77" t="s">
        <v>216</v>
      </c>
      <c r="AU992" s="277" t="s">
        <v>80</v>
      </c>
      <c r="AV992" s="16" t="s">
        <v>212</v>
      </c>
      <c r="AW992" s="16" t="s">
        <v>218</v>
      </c>
      <c r="AX992" s="16" t="s">
        <v>78</v>
      </c>
      <c r="AY992" s="277" t="s">
        <v>205</v>
      </c>
    </row>
    <row r="993" s="2" customFormat="1" ht="24.15" customHeight="1">
      <c r="A993" s="41"/>
      <c r="B993" s="42"/>
      <c r="C993" s="216" t="s">
        <v>1376</v>
      </c>
      <c r="D993" s="216" t="s">
        <v>207</v>
      </c>
      <c r="E993" s="217" t="s">
        <v>1377</v>
      </c>
      <c r="F993" s="218" t="s">
        <v>1378</v>
      </c>
      <c r="G993" s="219" t="s">
        <v>306</v>
      </c>
      <c r="H993" s="220">
        <v>144.45699999999999</v>
      </c>
      <c r="I993" s="221"/>
      <c r="J993" s="222">
        <f>ROUND(I993*H993,2)</f>
        <v>0</v>
      </c>
      <c r="K993" s="218" t="s">
        <v>19</v>
      </c>
      <c r="L993" s="47"/>
      <c r="M993" s="223" t="s">
        <v>19</v>
      </c>
      <c r="N993" s="224" t="s">
        <v>42</v>
      </c>
      <c r="O993" s="87"/>
      <c r="P993" s="225">
        <f>O993*H993</f>
        <v>0</v>
      </c>
      <c r="Q993" s="225">
        <v>0.0040000000000000001</v>
      </c>
      <c r="R993" s="225">
        <f>Q993*H993</f>
        <v>0.57782800000000001</v>
      </c>
      <c r="S993" s="225">
        <v>0</v>
      </c>
      <c r="T993" s="226">
        <f>S993*H993</f>
        <v>0</v>
      </c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R993" s="227" t="s">
        <v>212</v>
      </c>
      <c r="AT993" s="227" t="s">
        <v>207</v>
      </c>
      <c r="AU993" s="227" t="s">
        <v>80</v>
      </c>
      <c r="AY993" s="20" t="s">
        <v>205</v>
      </c>
      <c r="BE993" s="228">
        <f>IF(N993="základní",J993,0)</f>
        <v>0</v>
      </c>
      <c r="BF993" s="228">
        <f>IF(N993="snížená",J993,0)</f>
        <v>0</v>
      </c>
      <c r="BG993" s="228">
        <f>IF(N993="zákl. přenesená",J993,0)</f>
        <v>0</v>
      </c>
      <c r="BH993" s="228">
        <f>IF(N993="sníž. přenesená",J993,0)</f>
        <v>0</v>
      </c>
      <c r="BI993" s="228">
        <f>IF(N993="nulová",J993,0)</f>
        <v>0</v>
      </c>
      <c r="BJ993" s="20" t="s">
        <v>78</v>
      </c>
      <c r="BK993" s="228">
        <f>ROUND(I993*H993,2)</f>
        <v>0</v>
      </c>
      <c r="BL993" s="20" t="s">
        <v>212</v>
      </c>
      <c r="BM993" s="227" t="s">
        <v>1379</v>
      </c>
    </row>
    <row r="994" s="13" customFormat="1">
      <c r="A994" s="13"/>
      <c r="B994" s="234"/>
      <c r="C994" s="235"/>
      <c r="D994" s="236" t="s">
        <v>216</v>
      </c>
      <c r="E994" s="237" t="s">
        <v>19</v>
      </c>
      <c r="F994" s="238" t="s">
        <v>1380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216</v>
      </c>
      <c r="AU994" s="244" t="s">
        <v>80</v>
      </c>
      <c r="AV994" s="13" t="s">
        <v>78</v>
      </c>
      <c r="AW994" s="13" t="s">
        <v>218</v>
      </c>
      <c r="AX994" s="13" t="s">
        <v>71</v>
      </c>
      <c r="AY994" s="244" t="s">
        <v>205</v>
      </c>
    </row>
    <row r="995" s="14" customFormat="1">
      <c r="A995" s="14"/>
      <c r="B995" s="245"/>
      <c r="C995" s="246"/>
      <c r="D995" s="236" t="s">
        <v>216</v>
      </c>
      <c r="E995" s="247" t="s">
        <v>19</v>
      </c>
      <c r="F995" s="248" t="s">
        <v>1381</v>
      </c>
      <c r="G995" s="246"/>
      <c r="H995" s="249">
        <v>50.903999999999996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216</v>
      </c>
      <c r="AU995" s="255" t="s">
        <v>80</v>
      </c>
      <c r="AV995" s="14" t="s">
        <v>80</v>
      </c>
      <c r="AW995" s="14" t="s">
        <v>218</v>
      </c>
      <c r="AX995" s="14" t="s">
        <v>71</v>
      </c>
      <c r="AY995" s="255" t="s">
        <v>205</v>
      </c>
    </row>
    <row r="996" s="14" customFormat="1">
      <c r="A996" s="14"/>
      <c r="B996" s="245"/>
      <c r="C996" s="246"/>
      <c r="D996" s="236" t="s">
        <v>216</v>
      </c>
      <c r="E996" s="247" t="s">
        <v>19</v>
      </c>
      <c r="F996" s="248" t="s">
        <v>1382</v>
      </c>
      <c r="G996" s="246"/>
      <c r="H996" s="249">
        <v>35.564800000000005</v>
      </c>
      <c r="I996" s="250"/>
      <c r="J996" s="246"/>
      <c r="K996" s="246"/>
      <c r="L996" s="251"/>
      <c r="M996" s="252"/>
      <c r="N996" s="253"/>
      <c r="O996" s="253"/>
      <c r="P996" s="253"/>
      <c r="Q996" s="253"/>
      <c r="R996" s="253"/>
      <c r="S996" s="253"/>
      <c r="T996" s="25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5" t="s">
        <v>216</v>
      </c>
      <c r="AU996" s="255" t="s">
        <v>80</v>
      </c>
      <c r="AV996" s="14" t="s">
        <v>80</v>
      </c>
      <c r="AW996" s="14" t="s">
        <v>218</v>
      </c>
      <c r="AX996" s="14" t="s">
        <v>71</v>
      </c>
      <c r="AY996" s="255" t="s">
        <v>205</v>
      </c>
    </row>
    <row r="997" s="14" customFormat="1">
      <c r="A997" s="14"/>
      <c r="B997" s="245"/>
      <c r="C997" s="246"/>
      <c r="D997" s="236" t="s">
        <v>216</v>
      </c>
      <c r="E997" s="247" t="s">
        <v>19</v>
      </c>
      <c r="F997" s="248" t="s">
        <v>1383</v>
      </c>
      <c r="G997" s="246"/>
      <c r="H997" s="249">
        <v>48.620800000000003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216</v>
      </c>
      <c r="AU997" s="255" t="s">
        <v>80</v>
      </c>
      <c r="AV997" s="14" t="s">
        <v>80</v>
      </c>
      <c r="AW997" s="14" t="s">
        <v>218</v>
      </c>
      <c r="AX997" s="14" t="s">
        <v>71</v>
      </c>
      <c r="AY997" s="255" t="s">
        <v>205</v>
      </c>
    </row>
    <row r="998" s="14" customFormat="1">
      <c r="A998" s="14"/>
      <c r="B998" s="245"/>
      <c r="C998" s="246"/>
      <c r="D998" s="236" t="s">
        <v>216</v>
      </c>
      <c r="E998" s="247" t="s">
        <v>19</v>
      </c>
      <c r="F998" s="248" t="s">
        <v>1384</v>
      </c>
      <c r="G998" s="246"/>
      <c r="H998" s="249">
        <v>9.3671999999999986</v>
      </c>
      <c r="I998" s="250"/>
      <c r="J998" s="246"/>
      <c r="K998" s="246"/>
      <c r="L998" s="251"/>
      <c r="M998" s="252"/>
      <c r="N998" s="253"/>
      <c r="O998" s="253"/>
      <c r="P998" s="253"/>
      <c r="Q998" s="253"/>
      <c r="R998" s="253"/>
      <c r="S998" s="253"/>
      <c r="T998" s="25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5" t="s">
        <v>216</v>
      </c>
      <c r="AU998" s="255" t="s">
        <v>80</v>
      </c>
      <c r="AV998" s="14" t="s">
        <v>80</v>
      </c>
      <c r="AW998" s="14" t="s">
        <v>218</v>
      </c>
      <c r="AX998" s="14" t="s">
        <v>71</v>
      </c>
      <c r="AY998" s="255" t="s">
        <v>205</v>
      </c>
    </row>
    <row r="999" s="2" customFormat="1" ht="44.25" customHeight="1">
      <c r="A999" s="41"/>
      <c r="B999" s="42"/>
      <c r="C999" s="216" t="s">
        <v>1385</v>
      </c>
      <c r="D999" s="216" t="s">
        <v>207</v>
      </c>
      <c r="E999" s="217" t="s">
        <v>1386</v>
      </c>
      <c r="F999" s="218" t="s">
        <v>1387</v>
      </c>
      <c r="G999" s="219" t="s">
        <v>306</v>
      </c>
      <c r="H999" s="220">
        <v>870.255</v>
      </c>
      <c r="I999" s="221"/>
      <c r="J999" s="222">
        <f>ROUND(I999*H999,2)</f>
        <v>0</v>
      </c>
      <c r="K999" s="218" t="s">
        <v>211</v>
      </c>
      <c r="L999" s="47"/>
      <c r="M999" s="223" t="s">
        <v>19</v>
      </c>
      <c r="N999" s="224" t="s">
        <v>42</v>
      </c>
      <c r="O999" s="87"/>
      <c r="P999" s="225">
        <f>O999*H999</f>
        <v>0</v>
      </c>
      <c r="Q999" s="225">
        <v>0.017330000000000002</v>
      </c>
      <c r="R999" s="225">
        <f>Q999*H999</f>
        <v>15.081519150000002</v>
      </c>
      <c r="S999" s="225">
        <v>0</v>
      </c>
      <c r="T999" s="226">
        <f>S999*H999</f>
        <v>0</v>
      </c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R999" s="227" t="s">
        <v>212</v>
      </c>
      <c r="AT999" s="227" t="s">
        <v>207</v>
      </c>
      <c r="AU999" s="227" t="s">
        <v>80</v>
      </c>
      <c r="AY999" s="20" t="s">
        <v>205</v>
      </c>
      <c r="BE999" s="228">
        <f>IF(N999="základní",J999,0)</f>
        <v>0</v>
      </c>
      <c r="BF999" s="228">
        <f>IF(N999="snížená",J999,0)</f>
        <v>0</v>
      </c>
      <c r="BG999" s="228">
        <f>IF(N999="zákl. přenesená",J999,0)</f>
        <v>0</v>
      </c>
      <c r="BH999" s="228">
        <f>IF(N999="sníž. přenesená",J999,0)</f>
        <v>0</v>
      </c>
      <c r="BI999" s="228">
        <f>IF(N999="nulová",J999,0)</f>
        <v>0</v>
      </c>
      <c r="BJ999" s="20" t="s">
        <v>78</v>
      </c>
      <c r="BK999" s="228">
        <f>ROUND(I999*H999,2)</f>
        <v>0</v>
      </c>
      <c r="BL999" s="20" t="s">
        <v>212</v>
      </c>
      <c r="BM999" s="227" t="s">
        <v>1388</v>
      </c>
    </row>
    <row r="1000" s="2" customFormat="1">
      <c r="A1000" s="41"/>
      <c r="B1000" s="42"/>
      <c r="C1000" s="43"/>
      <c r="D1000" s="229" t="s">
        <v>214</v>
      </c>
      <c r="E1000" s="43"/>
      <c r="F1000" s="230" t="s">
        <v>1389</v>
      </c>
      <c r="G1000" s="43"/>
      <c r="H1000" s="43"/>
      <c r="I1000" s="231"/>
      <c r="J1000" s="43"/>
      <c r="K1000" s="43"/>
      <c r="L1000" s="47"/>
      <c r="M1000" s="232"/>
      <c r="N1000" s="233"/>
      <c r="O1000" s="87"/>
      <c r="P1000" s="87"/>
      <c r="Q1000" s="87"/>
      <c r="R1000" s="87"/>
      <c r="S1000" s="87"/>
      <c r="T1000" s="88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T1000" s="20" t="s">
        <v>214</v>
      </c>
      <c r="AU1000" s="20" t="s">
        <v>80</v>
      </c>
    </row>
    <row r="1001" s="2" customFormat="1">
      <c r="A1001" s="41"/>
      <c r="B1001" s="42"/>
      <c r="C1001" s="43"/>
      <c r="D1001" s="236" t="s">
        <v>1301</v>
      </c>
      <c r="E1001" s="43"/>
      <c r="F1001" s="288" t="s">
        <v>1390</v>
      </c>
      <c r="G1001" s="43"/>
      <c r="H1001" s="43"/>
      <c r="I1001" s="231"/>
      <c r="J1001" s="43"/>
      <c r="K1001" s="43"/>
      <c r="L1001" s="47"/>
      <c r="M1001" s="232"/>
      <c r="N1001" s="233"/>
      <c r="O1001" s="87"/>
      <c r="P1001" s="87"/>
      <c r="Q1001" s="87"/>
      <c r="R1001" s="87"/>
      <c r="S1001" s="87"/>
      <c r="T1001" s="88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T1001" s="20" t="s">
        <v>1301</v>
      </c>
      <c r="AU1001" s="20" t="s">
        <v>80</v>
      </c>
    </row>
    <row r="1002" s="13" customFormat="1">
      <c r="A1002" s="13"/>
      <c r="B1002" s="234"/>
      <c r="C1002" s="235"/>
      <c r="D1002" s="236" t="s">
        <v>216</v>
      </c>
      <c r="E1002" s="237" t="s">
        <v>19</v>
      </c>
      <c r="F1002" s="238" t="s">
        <v>228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216</v>
      </c>
      <c r="AU1002" s="244" t="s">
        <v>80</v>
      </c>
      <c r="AV1002" s="13" t="s">
        <v>78</v>
      </c>
      <c r="AW1002" s="13" t="s">
        <v>218</v>
      </c>
      <c r="AX1002" s="13" t="s">
        <v>71</v>
      </c>
      <c r="AY1002" s="244" t="s">
        <v>205</v>
      </c>
    </row>
    <row r="1003" s="13" customFormat="1">
      <c r="A1003" s="13"/>
      <c r="B1003" s="234"/>
      <c r="C1003" s="235"/>
      <c r="D1003" s="236" t="s">
        <v>216</v>
      </c>
      <c r="E1003" s="237" t="s">
        <v>19</v>
      </c>
      <c r="F1003" s="238" t="s">
        <v>478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216</v>
      </c>
      <c r="AU1003" s="244" t="s">
        <v>80</v>
      </c>
      <c r="AV1003" s="13" t="s">
        <v>78</v>
      </c>
      <c r="AW1003" s="13" t="s">
        <v>218</v>
      </c>
      <c r="AX1003" s="13" t="s">
        <v>71</v>
      </c>
      <c r="AY1003" s="244" t="s">
        <v>205</v>
      </c>
    </row>
    <row r="1004" s="14" customFormat="1">
      <c r="A1004" s="14"/>
      <c r="B1004" s="245"/>
      <c r="C1004" s="246"/>
      <c r="D1004" s="236" t="s">
        <v>216</v>
      </c>
      <c r="E1004" s="247" t="s">
        <v>19</v>
      </c>
      <c r="F1004" s="248" t="s">
        <v>1391</v>
      </c>
      <c r="G1004" s="246"/>
      <c r="H1004" s="249">
        <v>13.109999999999999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216</v>
      </c>
      <c r="AU1004" s="255" t="s">
        <v>80</v>
      </c>
      <c r="AV1004" s="14" t="s">
        <v>80</v>
      </c>
      <c r="AW1004" s="14" t="s">
        <v>218</v>
      </c>
      <c r="AX1004" s="14" t="s">
        <v>71</v>
      </c>
      <c r="AY1004" s="255" t="s">
        <v>205</v>
      </c>
    </row>
    <row r="1005" s="14" customFormat="1">
      <c r="A1005" s="14"/>
      <c r="B1005" s="245"/>
      <c r="C1005" s="246"/>
      <c r="D1005" s="236" t="s">
        <v>216</v>
      </c>
      <c r="E1005" s="247" t="s">
        <v>19</v>
      </c>
      <c r="F1005" s="248" t="s">
        <v>1392</v>
      </c>
      <c r="G1005" s="246"/>
      <c r="H1005" s="249">
        <v>1.9319999999999997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216</v>
      </c>
      <c r="AU1005" s="255" t="s">
        <v>80</v>
      </c>
      <c r="AV1005" s="14" t="s">
        <v>80</v>
      </c>
      <c r="AW1005" s="14" t="s">
        <v>218</v>
      </c>
      <c r="AX1005" s="14" t="s">
        <v>71</v>
      </c>
      <c r="AY1005" s="255" t="s">
        <v>205</v>
      </c>
    </row>
    <row r="1006" s="14" customFormat="1">
      <c r="A1006" s="14"/>
      <c r="B1006" s="245"/>
      <c r="C1006" s="246"/>
      <c r="D1006" s="236" t="s">
        <v>216</v>
      </c>
      <c r="E1006" s="247" t="s">
        <v>19</v>
      </c>
      <c r="F1006" s="248" t="s">
        <v>1393</v>
      </c>
      <c r="G1006" s="246"/>
      <c r="H1006" s="249">
        <v>55.815000000000005</v>
      </c>
      <c r="I1006" s="250"/>
      <c r="J1006" s="246"/>
      <c r="K1006" s="246"/>
      <c r="L1006" s="251"/>
      <c r="M1006" s="252"/>
      <c r="N1006" s="253"/>
      <c r="O1006" s="253"/>
      <c r="P1006" s="253"/>
      <c r="Q1006" s="253"/>
      <c r="R1006" s="253"/>
      <c r="S1006" s="253"/>
      <c r="T1006" s="25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5" t="s">
        <v>216</v>
      </c>
      <c r="AU1006" s="255" t="s">
        <v>80</v>
      </c>
      <c r="AV1006" s="14" t="s">
        <v>80</v>
      </c>
      <c r="AW1006" s="14" t="s">
        <v>218</v>
      </c>
      <c r="AX1006" s="14" t="s">
        <v>71</v>
      </c>
      <c r="AY1006" s="255" t="s">
        <v>205</v>
      </c>
    </row>
    <row r="1007" s="14" customFormat="1">
      <c r="A1007" s="14"/>
      <c r="B1007" s="245"/>
      <c r="C1007" s="246"/>
      <c r="D1007" s="236" t="s">
        <v>216</v>
      </c>
      <c r="E1007" s="247" t="s">
        <v>19</v>
      </c>
      <c r="F1007" s="248" t="s">
        <v>1394</v>
      </c>
      <c r="G1007" s="246"/>
      <c r="H1007" s="249">
        <v>-53.972999999999999</v>
      </c>
      <c r="I1007" s="250"/>
      <c r="J1007" s="246"/>
      <c r="K1007" s="246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5" t="s">
        <v>216</v>
      </c>
      <c r="AU1007" s="255" t="s">
        <v>80</v>
      </c>
      <c r="AV1007" s="14" t="s">
        <v>80</v>
      </c>
      <c r="AW1007" s="14" t="s">
        <v>218</v>
      </c>
      <c r="AX1007" s="14" t="s">
        <v>71</v>
      </c>
      <c r="AY1007" s="255" t="s">
        <v>205</v>
      </c>
    </row>
    <row r="1008" s="14" customFormat="1">
      <c r="A1008" s="14"/>
      <c r="B1008" s="245"/>
      <c r="C1008" s="246"/>
      <c r="D1008" s="236" t="s">
        <v>216</v>
      </c>
      <c r="E1008" s="247" t="s">
        <v>19</v>
      </c>
      <c r="F1008" s="248" t="s">
        <v>1395</v>
      </c>
      <c r="G1008" s="246"/>
      <c r="H1008" s="249">
        <v>108.812</v>
      </c>
      <c r="I1008" s="250"/>
      <c r="J1008" s="246"/>
      <c r="K1008" s="246"/>
      <c r="L1008" s="251"/>
      <c r="M1008" s="252"/>
      <c r="N1008" s="253"/>
      <c r="O1008" s="253"/>
      <c r="P1008" s="253"/>
      <c r="Q1008" s="253"/>
      <c r="R1008" s="253"/>
      <c r="S1008" s="253"/>
      <c r="T1008" s="25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5" t="s">
        <v>216</v>
      </c>
      <c r="AU1008" s="255" t="s">
        <v>80</v>
      </c>
      <c r="AV1008" s="14" t="s">
        <v>80</v>
      </c>
      <c r="AW1008" s="14" t="s">
        <v>218</v>
      </c>
      <c r="AX1008" s="14" t="s">
        <v>71</v>
      </c>
      <c r="AY1008" s="255" t="s">
        <v>205</v>
      </c>
    </row>
    <row r="1009" s="14" customFormat="1">
      <c r="A1009" s="14"/>
      <c r="B1009" s="245"/>
      <c r="C1009" s="246"/>
      <c r="D1009" s="236" t="s">
        <v>216</v>
      </c>
      <c r="E1009" s="247" t="s">
        <v>19</v>
      </c>
      <c r="F1009" s="248" t="s">
        <v>1396</v>
      </c>
      <c r="G1009" s="246"/>
      <c r="H1009" s="249">
        <v>19.82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5" t="s">
        <v>216</v>
      </c>
      <c r="AU1009" s="255" t="s">
        <v>80</v>
      </c>
      <c r="AV1009" s="14" t="s">
        <v>80</v>
      </c>
      <c r="AW1009" s="14" t="s">
        <v>218</v>
      </c>
      <c r="AX1009" s="14" t="s">
        <v>71</v>
      </c>
      <c r="AY1009" s="255" t="s">
        <v>205</v>
      </c>
    </row>
    <row r="1010" s="14" customFormat="1">
      <c r="A1010" s="14"/>
      <c r="B1010" s="245"/>
      <c r="C1010" s="246"/>
      <c r="D1010" s="236" t="s">
        <v>216</v>
      </c>
      <c r="E1010" s="247" t="s">
        <v>19</v>
      </c>
      <c r="F1010" s="248" t="s">
        <v>1397</v>
      </c>
      <c r="G1010" s="246"/>
      <c r="H1010" s="249">
        <v>19.159999999999997</v>
      </c>
      <c r="I1010" s="250"/>
      <c r="J1010" s="246"/>
      <c r="K1010" s="246"/>
      <c r="L1010" s="251"/>
      <c r="M1010" s="252"/>
      <c r="N1010" s="253"/>
      <c r="O1010" s="253"/>
      <c r="P1010" s="253"/>
      <c r="Q1010" s="253"/>
      <c r="R1010" s="253"/>
      <c r="S1010" s="253"/>
      <c r="T1010" s="25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5" t="s">
        <v>216</v>
      </c>
      <c r="AU1010" s="255" t="s">
        <v>80</v>
      </c>
      <c r="AV1010" s="14" t="s">
        <v>80</v>
      </c>
      <c r="AW1010" s="14" t="s">
        <v>218</v>
      </c>
      <c r="AX1010" s="14" t="s">
        <v>71</v>
      </c>
      <c r="AY1010" s="255" t="s">
        <v>205</v>
      </c>
    </row>
    <row r="1011" s="14" customFormat="1">
      <c r="A1011" s="14"/>
      <c r="B1011" s="245"/>
      <c r="C1011" s="246"/>
      <c r="D1011" s="236" t="s">
        <v>216</v>
      </c>
      <c r="E1011" s="247" t="s">
        <v>19</v>
      </c>
      <c r="F1011" s="248" t="s">
        <v>1398</v>
      </c>
      <c r="G1011" s="246"/>
      <c r="H1011" s="249">
        <v>39.446450000000006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5" t="s">
        <v>216</v>
      </c>
      <c r="AU1011" s="255" t="s">
        <v>80</v>
      </c>
      <c r="AV1011" s="14" t="s">
        <v>80</v>
      </c>
      <c r="AW1011" s="14" t="s">
        <v>218</v>
      </c>
      <c r="AX1011" s="14" t="s">
        <v>71</v>
      </c>
      <c r="AY1011" s="255" t="s">
        <v>205</v>
      </c>
    </row>
    <row r="1012" s="14" customFormat="1">
      <c r="A1012" s="14"/>
      <c r="B1012" s="245"/>
      <c r="C1012" s="246"/>
      <c r="D1012" s="236" t="s">
        <v>216</v>
      </c>
      <c r="E1012" s="247" t="s">
        <v>19</v>
      </c>
      <c r="F1012" s="248" t="s">
        <v>1399</v>
      </c>
      <c r="G1012" s="246"/>
      <c r="H1012" s="249">
        <v>20.565999999999999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5" t="s">
        <v>216</v>
      </c>
      <c r="AU1012" s="255" t="s">
        <v>80</v>
      </c>
      <c r="AV1012" s="14" t="s">
        <v>80</v>
      </c>
      <c r="AW1012" s="14" t="s">
        <v>218</v>
      </c>
      <c r="AX1012" s="14" t="s">
        <v>71</v>
      </c>
      <c r="AY1012" s="255" t="s">
        <v>205</v>
      </c>
    </row>
    <row r="1013" s="14" customFormat="1">
      <c r="A1013" s="14"/>
      <c r="B1013" s="245"/>
      <c r="C1013" s="246"/>
      <c r="D1013" s="236" t="s">
        <v>216</v>
      </c>
      <c r="E1013" s="247" t="s">
        <v>19</v>
      </c>
      <c r="F1013" s="248" t="s">
        <v>1400</v>
      </c>
      <c r="G1013" s="246"/>
      <c r="H1013" s="249">
        <v>32.149999999999999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216</v>
      </c>
      <c r="AU1013" s="255" t="s">
        <v>80</v>
      </c>
      <c r="AV1013" s="14" t="s">
        <v>80</v>
      </c>
      <c r="AW1013" s="14" t="s">
        <v>218</v>
      </c>
      <c r="AX1013" s="14" t="s">
        <v>71</v>
      </c>
      <c r="AY1013" s="255" t="s">
        <v>205</v>
      </c>
    </row>
    <row r="1014" s="14" customFormat="1">
      <c r="A1014" s="14"/>
      <c r="B1014" s="245"/>
      <c r="C1014" s="246"/>
      <c r="D1014" s="236" t="s">
        <v>216</v>
      </c>
      <c r="E1014" s="247" t="s">
        <v>19</v>
      </c>
      <c r="F1014" s="248" t="s">
        <v>1401</v>
      </c>
      <c r="G1014" s="246"/>
      <c r="H1014" s="249">
        <v>135.86849999999996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216</v>
      </c>
      <c r="AU1014" s="255" t="s">
        <v>80</v>
      </c>
      <c r="AV1014" s="14" t="s">
        <v>80</v>
      </c>
      <c r="AW1014" s="14" t="s">
        <v>218</v>
      </c>
      <c r="AX1014" s="14" t="s">
        <v>71</v>
      </c>
      <c r="AY1014" s="255" t="s">
        <v>205</v>
      </c>
    </row>
    <row r="1015" s="14" customFormat="1">
      <c r="A1015" s="14"/>
      <c r="B1015" s="245"/>
      <c r="C1015" s="246"/>
      <c r="D1015" s="236" t="s">
        <v>216</v>
      </c>
      <c r="E1015" s="247" t="s">
        <v>19</v>
      </c>
      <c r="F1015" s="248" t="s">
        <v>1402</v>
      </c>
      <c r="G1015" s="246"/>
      <c r="H1015" s="249">
        <v>17.280000000000001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216</v>
      </c>
      <c r="AU1015" s="255" t="s">
        <v>80</v>
      </c>
      <c r="AV1015" s="14" t="s">
        <v>80</v>
      </c>
      <c r="AW1015" s="14" t="s">
        <v>218</v>
      </c>
      <c r="AX1015" s="14" t="s">
        <v>71</v>
      </c>
      <c r="AY1015" s="255" t="s">
        <v>205</v>
      </c>
    </row>
    <row r="1016" s="15" customFormat="1">
      <c r="A1016" s="15"/>
      <c r="B1016" s="256"/>
      <c r="C1016" s="257"/>
      <c r="D1016" s="236" t="s">
        <v>216</v>
      </c>
      <c r="E1016" s="258" t="s">
        <v>19</v>
      </c>
      <c r="F1016" s="259" t="s">
        <v>238</v>
      </c>
      <c r="G1016" s="257"/>
      <c r="H1016" s="260">
        <v>409.98694999999987</v>
      </c>
      <c r="I1016" s="261"/>
      <c r="J1016" s="257"/>
      <c r="K1016" s="257"/>
      <c r="L1016" s="262"/>
      <c r="M1016" s="263"/>
      <c r="N1016" s="264"/>
      <c r="O1016" s="264"/>
      <c r="P1016" s="264"/>
      <c r="Q1016" s="264"/>
      <c r="R1016" s="264"/>
      <c r="S1016" s="264"/>
      <c r="T1016" s="26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66" t="s">
        <v>216</v>
      </c>
      <c r="AU1016" s="266" t="s">
        <v>80</v>
      </c>
      <c r="AV1016" s="15" t="s">
        <v>97</v>
      </c>
      <c r="AW1016" s="15" t="s">
        <v>218</v>
      </c>
      <c r="AX1016" s="15" t="s">
        <v>71</v>
      </c>
      <c r="AY1016" s="266" t="s">
        <v>205</v>
      </c>
    </row>
    <row r="1017" s="13" customFormat="1">
      <c r="A1017" s="13"/>
      <c r="B1017" s="234"/>
      <c r="C1017" s="235"/>
      <c r="D1017" s="236" t="s">
        <v>216</v>
      </c>
      <c r="E1017" s="237" t="s">
        <v>19</v>
      </c>
      <c r="F1017" s="238" t="s">
        <v>483</v>
      </c>
      <c r="G1017" s="235"/>
      <c r="H1017" s="237" t="s">
        <v>19</v>
      </c>
      <c r="I1017" s="239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216</v>
      </c>
      <c r="AU1017" s="244" t="s">
        <v>80</v>
      </c>
      <c r="AV1017" s="13" t="s">
        <v>78</v>
      </c>
      <c r="AW1017" s="13" t="s">
        <v>218</v>
      </c>
      <c r="AX1017" s="13" t="s">
        <v>71</v>
      </c>
      <c r="AY1017" s="244" t="s">
        <v>205</v>
      </c>
    </row>
    <row r="1018" s="14" customFormat="1">
      <c r="A1018" s="14"/>
      <c r="B1018" s="245"/>
      <c r="C1018" s="246"/>
      <c r="D1018" s="236" t="s">
        <v>216</v>
      </c>
      <c r="E1018" s="247" t="s">
        <v>19</v>
      </c>
      <c r="F1018" s="248" t="s">
        <v>1403</v>
      </c>
      <c r="G1018" s="246"/>
      <c r="H1018" s="249">
        <v>14.876000000000001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5" t="s">
        <v>216</v>
      </c>
      <c r="AU1018" s="255" t="s">
        <v>80</v>
      </c>
      <c r="AV1018" s="14" t="s">
        <v>80</v>
      </c>
      <c r="AW1018" s="14" t="s">
        <v>218</v>
      </c>
      <c r="AX1018" s="14" t="s">
        <v>71</v>
      </c>
      <c r="AY1018" s="255" t="s">
        <v>205</v>
      </c>
    </row>
    <row r="1019" s="14" customFormat="1">
      <c r="A1019" s="14"/>
      <c r="B1019" s="245"/>
      <c r="C1019" s="246"/>
      <c r="D1019" s="236" t="s">
        <v>216</v>
      </c>
      <c r="E1019" s="247" t="s">
        <v>19</v>
      </c>
      <c r="F1019" s="248" t="s">
        <v>1404</v>
      </c>
      <c r="G1019" s="246"/>
      <c r="H1019" s="249">
        <v>100.792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216</v>
      </c>
      <c r="AU1019" s="255" t="s">
        <v>80</v>
      </c>
      <c r="AV1019" s="14" t="s">
        <v>80</v>
      </c>
      <c r="AW1019" s="14" t="s">
        <v>218</v>
      </c>
      <c r="AX1019" s="14" t="s">
        <v>71</v>
      </c>
      <c r="AY1019" s="255" t="s">
        <v>205</v>
      </c>
    </row>
    <row r="1020" s="14" customFormat="1">
      <c r="A1020" s="14"/>
      <c r="B1020" s="245"/>
      <c r="C1020" s="246"/>
      <c r="D1020" s="236" t="s">
        <v>216</v>
      </c>
      <c r="E1020" s="247" t="s">
        <v>19</v>
      </c>
      <c r="F1020" s="248" t="s">
        <v>1405</v>
      </c>
      <c r="G1020" s="246"/>
      <c r="H1020" s="249">
        <v>-73.724000000000004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216</v>
      </c>
      <c r="AU1020" s="255" t="s">
        <v>80</v>
      </c>
      <c r="AV1020" s="14" t="s">
        <v>80</v>
      </c>
      <c r="AW1020" s="14" t="s">
        <v>218</v>
      </c>
      <c r="AX1020" s="14" t="s">
        <v>71</v>
      </c>
      <c r="AY1020" s="255" t="s">
        <v>205</v>
      </c>
    </row>
    <row r="1021" s="14" customFormat="1">
      <c r="A1021" s="14"/>
      <c r="B1021" s="245"/>
      <c r="C1021" s="246"/>
      <c r="D1021" s="236" t="s">
        <v>216</v>
      </c>
      <c r="E1021" s="247" t="s">
        <v>19</v>
      </c>
      <c r="F1021" s="248" t="s">
        <v>1406</v>
      </c>
      <c r="G1021" s="246"/>
      <c r="H1021" s="249">
        <v>20.542000000000002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216</v>
      </c>
      <c r="AU1021" s="255" t="s">
        <v>80</v>
      </c>
      <c r="AV1021" s="14" t="s">
        <v>80</v>
      </c>
      <c r="AW1021" s="14" t="s">
        <v>218</v>
      </c>
      <c r="AX1021" s="14" t="s">
        <v>71</v>
      </c>
      <c r="AY1021" s="255" t="s">
        <v>205</v>
      </c>
    </row>
    <row r="1022" s="14" customFormat="1">
      <c r="A1022" s="14"/>
      <c r="B1022" s="245"/>
      <c r="C1022" s="246"/>
      <c r="D1022" s="236" t="s">
        <v>216</v>
      </c>
      <c r="E1022" s="247" t="s">
        <v>19</v>
      </c>
      <c r="F1022" s="248" t="s">
        <v>1407</v>
      </c>
      <c r="G1022" s="246"/>
      <c r="H1022" s="249">
        <v>68.811999999999998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5" t="s">
        <v>216</v>
      </c>
      <c r="AU1022" s="255" t="s">
        <v>80</v>
      </c>
      <c r="AV1022" s="14" t="s">
        <v>80</v>
      </c>
      <c r="AW1022" s="14" t="s">
        <v>218</v>
      </c>
      <c r="AX1022" s="14" t="s">
        <v>71</v>
      </c>
      <c r="AY1022" s="255" t="s">
        <v>205</v>
      </c>
    </row>
    <row r="1023" s="14" customFormat="1">
      <c r="A1023" s="14"/>
      <c r="B1023" s="245"/>
      <c r="C1023" s="246"/>
      <c r="D1023" s="236" t="s">
        <v>216</v>
      </c>
      <c r="E1023" s="247" t="s">
        <v>19</v>
      </c>
      <c r="F1023" s="248" t="s">
        <v>1408</v>
      </c>
      <c r="G1023" s="246"/>
      <c r="H1023" s="249">
        <v>33.856000000000002</v>
      </c>
      <c r="I1023" s="250"/>
      <c r="J1023" s="246"/>
      <c r="K1023" s="246"/>
      <c r="L1023" s="251"/>
      <c r="M1023" s="252"/>
      <c r="N1023" s="253"/>
      <c r="O1023" s="253"/>
      <c r="P1023" s="253"/>
      <c r="Q1023" s="253"/>
      <c r="R1023" s="253"/>
      <c r="S1023" s="253"/>
      <c r="T1023" s="25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5" t="s">
        <v>216</v>
      </c>
      <c r="AU1023" s="255" t="s">
        <v>80</v>
      </c>
      <c r="AV1023" s="14" t="s">
        <v>80</v>
      </c>
      <c r="AW1023" s="14" t="s">
        <v>218</v>
      </c>
      <c r="AX1023" s="14" t="s">
        <v>71</v>
      </c>
      <c r="AY1023" s="255" t="s">
        <v>205</v>
      </c>
    </row>
    <row r="1024" s="14" customFormat="1">
      <c r="A1024" s="14"/>
      <c r="B1024" s="245"/>
      <c r="C1024" s="246"/>
      <c r="D1024" s="236" t="s">
        <v>216</v>
      </c>
      <c r="E1024" s="247" t="s">
        <v>19</v>
      </c>
      <c r="F1024" s="248" t="s">
        <v>1409</v>
      </c>
      <c r="G1024" s="246"/>
      <c r="H1024" s="249">
        <v>2.75</v>
      </c>
      <c r="I1024" s="250"/>
      <c r="J1024" s="246"/>
      <c r="K1024" s="246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5" t="s">
        <v>216</v>
      </c>
      <c r="AU1024" s="255" t="s">
        <v>80</v>
      </c>
      <c r="AV1024" s="14" t="s">
        <v>80</v>
      </c>
      <c r="AW1024" s="14" t="s">
        <v>218</v>
      </c>
      <c r="AX1024" s="14" t="s">
        <v>71</v>
      </c>
      <c r="AY1024" s="255" t="s">
        <v>205</v>
      </c>
    </row>
    <row r="1025" s="14" customFormat="1">
      <c r="A1025" s="14"/>
      <c r="B1025" s="245"/>
      <c r="C1025" s="246"/>
      <c r="D1025" s="236" t="s">
        <v>216</v>
      </c>
      <c r="E1025" s="247" t="s">
        <v>19</v>
      </c>
      <c r="F1025" s="248" t="s">
        <v>1410</v>
      </c>
      <c r="G1025" s="246"/>
      <c r="H1025" s="249">
        <v>6.6260000000000003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216</v>
      </c>
      <c r="AU1025" s="255" t="s">
        <v>80</v>
      </c>
      <c r="AV1025" s="14" t="s">
        <v>80</v>
      </c>
      <c r="AW1025" s="14" t="s">
        <v>218</v>
      </c>
      <c r="AX1025" s="14" t="s">
        <v>71</v>
      </c>
      <c r="AY1025" s="255" t="s">
        <v>205</v>
      </c>
    </row>
    <row r="1026" s="14" customFormat="1">
      <c r="A1026" s="14"/>
      <c r="B1026" s="245"/>
      <c r="C1026" s="246"/>
      <c r="D1026" s="236" t="s">
        <v>216</v>
      </c>
      <c r="E1026" s="247" t="s">
        <v>19</v>
      </c>
      <c r="F1026" s="248" t="s">
        <v>1411</v>
      </c>
      <c r="G1026" s="246"/>
      <c r="H1026" s="249">
        <v>14.593500000000002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216</v>
      </c>
      <c r="AU1026" s="255" t="s">
        <v>80</v>
      </c>
      <c r="AV1026" s="14" t="s">
        <v>80</v>
      </c>
      <c r="AW1026" s="14" t="s">
        <v>218</v>
      </c>
      <c r="AX1026" s="14" t="s">
        <v>71</v>
      </c>
      <c r="AY1026" s="255" t="s">
        <v>205</v>
      </c>
    </row>
    <row r="1027" s="13" customFormat="1">
      <c r="A1027" s="13"/>
      <c r="B1027" s="234"/>
      <c r="C1027" s="235"/>
      <c r="D1027" s="236" t="s">
        <v>216</v>
      </c>
      <c r="E1027" s="237" t="s">
        <v>19</v>
      </c>
      <c r="F1027" s="238" t="s">
        <v>1412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216</v>
      </c>
      <c r="AU1027" s="244" t="s">
        <v>80</v>
      </c>
      <c r="AV1027" s="13" t="s">
        <v>78</v>
      </c>
      <c r="AW1027" s="13" t="s">
        <v>218</v>
      </c>
      <c r="AX1027" s="13" t="s">
        <v>71</v>
      </c>
      <c r="AY1027" s="244" t="s">
        <v>205</v>
      </c>
    </row>
    <row r="1028" s="14" customFormat="1">
      <c r="A1028" s="14"/>
      <c r="B1028" s="245"/>
      <c r="C1028" s="246"/>
      <c r="D1028" s="236" t="s">
        <v>216</v>
      </c>
      <c r="E1028" s="247" t="s">
        <v>19</v>
      </c>
      <c r="F1028" s="248" t="s">
        <v>1413</v>
      </c>
      <c r="G1028" s="246"/>
      <c r="H1028" s="249">
        <v>25.981999999999999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216</v>
      </c>
      <c r="AU1028" s="255" t="s">
        <v>80</v>
      </c>
      <c r="AV1028" s="14" t="s">
        <v>80</v>
      </c>
      <c r="AW1028" s="14" t="s">
        <v>218</v>
      </c>
      <c r="AX1028" s="14" t="s">
        <v>71</v>
      </c>
      <c r="AY1028" s="255" t="s">
        <v>205</v>
      </c>
    </row>
    <row r="1029" s="14" customFormat="1">
      <c r="A1029" s="14"/>
      <c r="B1029" s="245"/>
      <c r="C1029" s="246"/>
      <c r="D1029" s="236" t="s">
        <v>216</v>
      </c>
      <c r="E1029" s="247" t="s">
        <v>19</v>
      </c>
      <c r="F1029" s="248" t="s">
        <v>1414</v>
      </c>
      <c r="G1029" s="246"/>
      <c r="H1029" s="249">
        <v>18.4009</v>
      </c>
      <c r="I1029" s="250"/>
      <c r="J1029" s="246"/>
      <c r="K1029" s="246"/>
      <c r="L1029" s="251"/>
      <c r="M1029" s="252"/>
      <c r="N1029" s="253"/>
      <c r="O1029" s="253"/>
      <c r="P1029" s="253"/>
      <c r="Q1029" s="253"/>
      <c r="R1029" s="253"/>
      <c r="S1029" s="253"/>
      <c r="T1029" s="25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5" t="s">
        <v>216</v>
      </c>
      <c r="AU1029" s="255" t="s">
        <v>80</v>
      </c>
      <c r="AV1029" s="14" t="s">
        <v>80</v>
      </c>
      <c r="AW1029" s="14" t="s">
        <v>218</v>
      </c>
      <c r="AX1029" s="14" t="s">
        <v>71</v>
      </c>
      <c r="AY1029" s="255" t="s">
        <v>205</v>
      </c>
    </row>
    <row r="1030" s="14" customFormat="1">
      <c r="A1030" s="14"/>
      <c r="B1030" s="245"/>
      <c r="C1030" s="246"/>
      <c r="D1030" s="236" t="s">
        <v>216</v>
      </c>
      <c r="E1030" s="247" t="s">
        <v>19</v>
      </c>
      <c r="F1030" s="248" t="s">
        <v>1415</v>
      </c>
      <c r="G1030" s="246"/>
      <c r="H1030" s="249">
        <v>-12.560000000000001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216</v>
      </c>
      <c r="AU1030" s="255" t="s">
        <v>80</v>
      </c>
      <c r="AV1030" s="14" t="s">
        <v>80</v>
      </c>
      <c r="AW1030" s="14" t="s">
        <v>218</v>
      </c>
      <c r="AX1030" s="14" t="s">
        <v>71</v>
      </c>
      <c r="AY1030" s="255" t="s">
        <v>205</v>
      </c>
    </row>
    <row r="1031" s="15" customFormat="1">
      <c r="A1031" s="15"/>
      <c r="B1031" s="256"/>
      <c r="C1031" s="257"/>
      <c r="D1031" s="236" t="s">
        <v>216</v>
      </c>
      <c r="E1031" s="258" t="s">
        <v>19</v>
      </c>
      <c r="F1031" s="259" t="s">
        <v>238</v>
      </c>
      <c r="G1031" s="257"/>
      <c r="H1031" s="260">
        <v>220.94640000000001</v>
      </c>
      <c r="I1031" s="261"/>
      <c r="J1031" s="257"/>
      <c r="K1031" s="257"/>
      <c r="L1031" s="262"/>
      <c r="M1031" s="263"/>
      <c r="N1031" s="264"/>
      <c r="O1031" s="264"/>
      <c r="P1031" s="264"/>
      <c r="Q1031" s="264"/>
      <c r="R1031" s="264"/>
      <c r="S1031" s="264"/>
      <c r="T1031" s="26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66" t="s">
        <v>216</v>
      </c>
      <c r="AU1031" s="266" t="s">
        <v>80</v>
      </c>
      <c r="AV1031" s="15" t="s">
        <v>97</v>
      </c>
      <c r="AW1031" s="15" t="s">
        <v>218</v>
      </c>
      <c r="AX1031" s="15" t="s">
        <v>71</v>
      </c>
      <c r="AY1031" s="266" t="s">
        <v>205</v>
      </c>
    </row>
    <row r="1032" s="13" customFormat="1">
      <c r="A1032" s="13"/>
      <c r="B1032" s="234"/>
      <c r="C1032" s="235"/>
      <c r="D1032" s="236" t="s">
        <v>216</v>
      </c>
      <c r="E1032" s="237" t="s">
        <v>19</v>
      </c>
      <c r="F1032" s="238" t="s">
        <v>485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216</v>
      </c>
      <c r="AU1032" s="244" t="s">
        <v>80</v>
      </c>
      <c r="AV1032" s="13" t="s">
        <v>78</v>
      </c>
      <c r="AW1032" s="13" t="s">
        <v>218</v>
      </c>
      <c r="AX1032" s="13" t="s">
        <v>71</v>
      </c>
      <c r="AY1032" s="244" t="s">
        <v>205</v>
      </c>
    </row>
    <row r="1033" s="13" customFormat="1">
      <c r="A1033" s="13"/>
      <c r="B1033" s="234"/>
      <c r="C1033" s="235"/>
      <c r="D1033" s="236" t="s">
        <v>216</v>
      </c>
      <c r="E1033" s="237" t="s">
        <v>19</v>
      </c>
      <c r="F1033" s="238" t="s">
        <v>1416</v>
      </c>
      <c r="G1033" s="235"/>
      <c r="H1033" s="237" t="s">
        <v>19</v>
      </c>
      <c r="I1033" s="239"/>
      <c r="J1033" s="235"/>
      <c r="K1033" s="235"/>
      <c r="L1033" s="240"/>
      <c r="M1033" s="241"/>
      <c r="N1033" s="242"/>
      <c r="O1033" s="242"/>
      <c r="P1033" s="242"/>
      <c r="Q1033" s="242"/>
      <c r="R1033" s="242"/>
      <c r="S1033" s="242"/>
      <c r="T1033" s="24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4" t="s">
        <v>216</v>
      </c>
      <c r="AU1033" s="244" t="s">
        <v>80</v>
      </c>
      <c r="AV1033" s="13" t="s">
        <v>78</v>
      </c>
      <c r="AW1033" s="13" t="s">
        <v>218</v>
      </c>
      <c r="AX1033" s="13" t="s">
        <v>71</v>
      </c>
      <c r="AY1033" s="244" t="s">
        <v>205</v>
      </c>
    </row>
    <row r="1034" s="14" customFormat="1">
      <c r="A1034" s="14"/>
      <c r="B1034" s="245"/>
      <c r="C1034" s="246"/>
      <c r="D1034" s="236" t="s">
        <v>216</v>
      </c>
      <c r="E1034" s="247" t="s">
        <v>19</v>
      </c>
      <c r="F1034" s="248" t="s">
        <v>1417</v>
      </c>
      <c r="G1034" s="246"/>
      <c r="H1034" s="249">
        <v>128.75249999999997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5" t="s">
        <v>216</v>
      </c>
      <c r="AU1034" s="255" t="s">
        <v>80</v>
      </c>
      <c r="AV1034" s="14" t="s">
        <v>80</v>
      </c>
      <c r="AW1034" s="14" t="s">
        <v>218</v>
      </c>
      <c r="AX1034" s="14" t="s">
        <v>71</v>
      </c>
      <c r="AY1034" s="255" t="s">
        <v>205</v>
      </c>
    </row>
    <row r="1035" s="14" customFormat="1">
      <c r="A1035" s="14"/>
      <c r="B1035" s="245"/>
      <c r="C1035" s="246"/>
      <c r="D1035" s="236" t="s">
        <v>216</v>
      </c>
      <c r="E1035" s="247" t="s">
        <v>19</v>
      </c>
      <c r="F1035" s="248" t="s">
        <v>1418</v>
      </c>
      <c r="G1035" s="246"/>
      <c r="H1035" s="249">
        <v>-85.959999999999994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216</v>
      </c>
      <c r="AU1035" s="255" t="s">
        <v>80</v>
      </c>
      <c r="AV1035" s="14" t="s">
        <v>80</v>
      </c>
      <c r="AW1035" s="14" t="s">
        <v>218</v>
      </c>
      <c r="AX1035" s="14" t="s">
        <v>71</v>
      </c>
      <c r="AY1035" s="255" t="s">
        <v>205</v>
      </c>
    </row>
    <row r="1036" s="15" customFormat="1">
      <c r="A1036" s="15"/>
      <c r="B1036" s="256"/>
      <c r="C1036" s="257"/>
      <c r="D1036" s="236" t="s">
        <v>216</v>
      </c>
      <c r="E1036" s="258" t="s">
        <v>19</v>
      </c>
      <c r="F1036" s="259" t="s">
        <v>238</v>
      </c>
      <c r="G1036" s="257"/>
      <c r="H1036" s="260">
        <v>42.792499999999976</v>
      </c>
      <c r="I1036" s="261"/>
      <c r="J1036" s="257"/>
      <c r="K1036" s="257"/>
      <c r="L1036" s="262"/>
      <c r="M1036" s="263"/>
      <c r="N1036" s="264"/>
      <c r="O1036" s="264"/>
      <c r="P1036" s="264"/>
      <c r="Q1036" s="264"/>
      <c r="R1036" s="264"/>
      <c r="S1036" s="264"/>
      <c r="T1036" s="26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6" t="s">
        <v>216</v>
      </c>
      <c r="AU1036" s="266" t="s">
        <v>80</v>
      </c>
      <c r="AV1036" s="15" t="s">
        <v>97</v>
      </c>
      <c r="AW1036" s="15" t="s">
        <v>218</v>
      </c>
      <c r="AX1036" s="15" t="s">
        <v>71</v>
      </c>
      <c r="AY1036" s="266" t="s">
        <v>205</v>
      </c>
    </row>
    <row r="1037" s="13" customFormat="1">
      <c r="A1037" s="13"/>
      <c r="B1037" s="234"/>
      <c r="C1037" s="235"/>
      <c r="D1037" s="236" t="s">
        <v>216</v>
      </c>
      <c r="E1037" s="237" t="s">
        <v>19</v>
      </c>
      <c r="F1037" s="238" t="s">
        <v>239</v>
      </c>
      <c r="G1037" s="235"/>
      <c r="H1037" s="237" t="s">
        <v>19</v>
      </c>
      <c r="I1037" s="239"/>
      <c r="J1037" s="235"/>
      <c r="K1037" s="235"/>
      <c r="L1037" s="240"/>
      <c r="M1037" s="241"/>
      <c r="N1037" s="242"/>
      <c r="O1037" s="242"/>
      <c r="P1037" s="242"/>
      <c r="Q1037" s="242"/>
      <c r="R1037" s="242"/>
      <c r="S1037" s="242"/>
      <c r="T1037" s="24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4" t="s">
        <v>216</v>
      </c>
      <c r="AU1037" s="244" t="s">
        <v>80</v>
      </c>
      <c r="AV1037" s="13" t="s">
        <v>78</v>
      </c>
      <c r="AW1037" s="13" t="s">
        <v>218</v>
      </c>
      <c r="AX1037" s="13" t="s">
        <v>71</v>
      </c>
      <c r="AY1037" s="244" t="s">
        <v>205</v>
      </c>
    </row>
    <row r="1038" s="14" customFormat="1">
      <c r="A1038" s="14"/>
      <c r="B1038" s="245"/>
      <c r="C1038" s="246"/>
      <c r="D1038" s="236" t="s">
        <v>216</v>
      </c>
      <c r="E1038" s="247" t="s">
        <v>19</v>
      </c>
      <c r="F1038" s="248" t="s">
        <v>1419</v>
      </c>
      <c r="G1038" s="246"/>
      <c r="H1038" s="249">
        <v>19.650399999999998</v>
      </c>
      <c r="I1038" s="250"/>
      <c r="J1038" s="246"/>
      <c r="K1038" s="246"/>
      <c r="L1038" s="251"/>
      <c r="M1038" s="252"/>
      <c r="N1038" s="253"/>
      <c r="O1038" s="253"/>
      <c r="P1038" s="253"/>
      <c r="Q1038" s="253"/>
      <c r="R1038" s="253"/>
      <c r="S1038" s="253"/>
      <c r="T1038" s="25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5" t="s">
        <v>216</v>
      </c>
      <c r="AU1038" s="255" t="s">
        <v>80</v>
      </c>
      <c r="AV1038" s="14" t="s">
        <v>80</v>
      </c>
      <c r="AW1038" s="14" t="s">
        <v>218</v>
      </c>
      <c r="AX1038" s="14" t="s">
        <v>71</v>
      </c>
      <c r="AY1038" s="255" t="s">
        <v>205</v>
      </c>
    </row>
    <row r="1039" s="14" customFormat="1">
      <c r="A1039" s="14"/>
      <c r="B1039" s="245"/>
      <c r="C1039" s="246"/>
      <c r="D1039" s="236" t="s">
        <v>216</v>
      </c>
      <c r="E1039" s="247" t="s">
        <v>19</v>
      </c>
      <c r="F1039" s="248" t="s">
        <v>1420</v>
      </c>
      <c r="G1039" s="246"/>
      <c r="H1039" s="249">
        <v>31.429000000000002</v>
      </c>
      <c r="I1039" s="250"/>
      <c r="J1039" s="246"/>
      <c r="K1039" s="246"/>
      <c r="L1039" s="251"/>
      <c r="M1039" s="252"/>
      <c r="N1039" s="253"/>
      <c r="O1039" s="253"/>
      <c r="P1039" s="253"/>
      <c r="Q1039" s="253"/>
      <c r="R1039" s="253"/>
      <c r="S1039" s="253"/>
      <c r="T1039" s="25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5" t="s">
        <v>216</v>
      </c>
      <c r="AU1039" s="255" t="s">
        <v>80</v>
      </c>
      <c r="AV1039" s="14" t="s">
        <v>80</v>
      </c>
      <c r="AW1039" s="14" t="s">
        <v>218</v>
      </c>
      <c r="AX1039" s="14" t="s">
        <v>71</v>
      </c>
      <c r="AY1039" s="255" t="s">
        <v>205</v>
      </c>
    </row>
    <row r="1040" s="14" customFormat="1">
      <c r="A1040" s="14"/>
      <c r="B1040" s="245"/>
      <c r="C1040" s="246"/>
      <c r="D1040" s="236" t="s">
        <v>216</v>
      </c>
      <c r="E1040" s="247" t="s">
        <v>19</v>
      </c>
      <c r="F1040" s="248" t="s">
        <v>1421</v>
      </c>
      <c r="G1040" s="246"/>
      <c r="H1040" s="249">
        <v>-1.8900000000000001</v>
      </c>
      <c r="I1040" s="250"/>
      <c r="J1040" s="246"/>
      <c r="K1040" s="246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5" t="s">
        <v>216</v>
      </c>
      <c r="AU1040" s="255" t="s">
        <v>80</v>
      </c>
      <c r="AV1040" s="14" t="s">
        <v>80</v>
      </c>
      <c r="AW1040" s="14" t="s">
        <v>218</v>
      </c>
      <c r="AX1040" s="14" t="s">
        <v>71</v>
      </c>
      <c r="AY1040" s="255" t="s">
        <v>205</v>
      </c>
    </row>
    <row r="1041" s="14" customFormat="1">
      <c r="A1041" s="14"/>
      <c r="B1041" s="245"/>
      <c r="C1041" s="246"/>
      <c r="D1041" s="236" t="s">
        <v>216</v>
      </c>
      <c r="E1041" s="247" t="s">
        <v>19</v>
      </c>
      <c r="F1041" s="248" t="s">
        <v>1422</v>
      </c>
      <c r="G1041" s="246"/>
      <c r="H1041" s="249">
        <v>47.085000000000001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216</v>
      </c>
      <c r="AU1041" s="255" t="s">
        <v>80</v>
      </c>
      <c r="AV1041" s="14" t="s">
        <v>80</v>
      </c>
      <c r="AW1041" s="14" t="s">
        <v>218</v>
      </c>
      <c r="AX1041" s="14" t="s">
        <v>71</v>
      </c>
      <c r="AY1041" s="255" t="s">
        <v>205</v>
      </c>
    </row>
    <row r="1042" s="14" customFormat="1">
      <c r="A1042" s="14"/>
      <c r="B1042" s="245"/>
      <c r="C1042" s="246"/>
      <c r="D1042" s="236" t="s">
        <v>216</v>
      </c>
      <c r="E1042" s="247" t="s">
        <v>19</v>
      </c>
      <c r="F1042" s="248" t="s">
        <v>1423</v>
      </c>
      <c r="G1042" s="246"/>
      <c r="H1042" s="249">
        <v>-6.3739999999999997</v>
      </c>
      <c r="I1042" s="250"/>
      <c r="J1042" s="246"/>
      <c r="K1042" s="246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5" t="s">
        <v>216</v>
      </c>
      <c r="AU1042" s="255" t="s">
        <v>80</v>
      </c>
      <c r="AV1042" s="14" t="s">
        <v>80</v>
      </c>
      <c r="AW1042" s="14" t="s">
        <v>218</v>
      </c>
      <c r="AX1042" s="14" t="s">
        <v>71</v>
      </c>
      <c r="AY1042" s="255" t="s">
        <v>205</v>
      </c>
    </row>
    <row r="1043" s="15" customFormat="1">
      <c r="A1043" s="15"/>
      <c r="B1043" s="256"/>
      <c r="C1043" s="257"/>
      <c r="D1043" s="236" t="s">
        <v>216</v>
      </c>
      <c r="E1043" s="258" t="s">
        <v>19</v>
      </c>
      <c r="F1043" s="259" t="s">
        <v>238</v>
      </c>
      <c r="G1043" s="257"/>
      <c r="H1043" s="260">
        <v>89.900400000000005</v>
      </c>
      <c r="I1043" s="261"/>
      <c r="J1043" s="257"/>
      <c r="K1043" s="257"/>
      <c r="L1043" s="262"/>
      <c r="M1043" s="263"/>
      <c r="N1043" s="264"/>
      <c r="O1043" s="264"/>
      <c r="P1043" s="264"/>
      <c r="Q1043" s="264"/>
      <c r="R1043" s="264"/>
      <c r="S1043" s="264"/>
      <c r="T1043" s="26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6" t="s">
        <v>216</v>
      </c>
      <c r="AU1043" s="266" t="s">
        <v>80</v>
      </c>
      <c r="AV1043" s="15" t="s">
        <v>97</v>
      </c>
      <c r="AW1043" s="15" t="s">
        <v>218</v>
      </c>
      <c r="AX1043" s="15" t="s">
        <v>71</v>
      </c>
      <c r="AY1043" s="266" t="s">
        <v>205</v>
      </c>
    </row>
    <row r="1044" s="13" customFormat="1">
      <c r="A1044" s="13"/>
      <c r="B1044" s="234"/>
      <c r="C1044" s="235"/>
      <c r="D1044" s="236" t="s">
        <v>216</v>
      </c>
      <c r="E1044" s="237" t="s">
        <v>19</v>
      </c>
      <c r="F1044" s="238" t="s">
        <v>241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216</v>
      </c>
      <c r="AU1044" s="244" t="s">
        <v>80</v>
      </c>
      <c r="AV1044" s="13" t="s">
        <v>78</v>
      </c>
      <c r="AW1044" s="13" t="s">
        <v>218</v>
      </c>
      <c r="AX1044" s="13" t="s">
        <v>71</v>
      </c>
      <c r="AY1044" s="244" t="s">
        <v>205</v>
      </c>
    </row>
    <row r="1045" s="14" customFormat="1">
      <c r="A1045" s="14"/>
      <c r="B1045" s="245"/>
      <c r="C1045" s="246"/>
      <c r="D1045" s="236" t="s">
        <v>216</v>
      </c>
      <c r="E1045" s="247" t="s">
        <v>19</v>
      </c>
      <c r="F1045" s="248" t="s">
        <v>1424</v>
      </c>
      <c r="G1045" s="246"/>
      <c r="H1045" s="249">
        <v>23.0764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5" t="s">
        <v>216</v>
      </c>
      <c r="AU1045" s="255" t="s">
        <v>80</v>
      </c>
      <c r="AV1045" s="14" t="s">
        <v>80</v>
      </c>
      <c r="AW1045" s="14" t="s">
        <v>218</v>
      </c>
      <c r="AX1045" s="14" t="s">
        <v>71</v>
      </c>
      <c r="AY1045" s="255" t="s">
        <v>205</v>
      </c>
    </row>
    <row r="1046" s="14" customFormat="1">
      <c r="A1046" s="14"/>
      <c r="B1046" s="245"/>
      <c r="C1046" s="246"/>
      <c r="D1046" s="236" t="s">
        <v>216</v>
      </c>
      <c r="E1046" s="247" t="s">
        <v>19</v>
      </c>
      <c r="F1046" s="248" t="s">
        <v>1425</v>
      </c>
      <c r="G1046" s="246"/>
      <c r="H1046" s="249">
        <v>49.042000000000002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216</v>
      </c>
      <c r="AU1046" s="255" t="s">
        <v>80</v>
      </c>
      <c r="AV1046" s="14" t="s">
        <v>80</v>
      </c>
      <c r="AW1046" s="14" t="s">
        <v>218</v>
      </c>
      <c r="AX1046" s="14" t="s">
        <v>71</v>
      </c>
      <c r="AY1046" s="255" t="s">
        <v>205</v>
      </c>
    </row>
    <row r="1047" s="14" customFormat="1">
      <c r="A1047" s="14"/>
      <c r="B1047" s="245"/>
      <c r="C1047" s="246"/>
      <c r="D1047" s="236" t="s">
        <v>216</v>
      </c>
      <c r="E1047" s="247" t="s">
        <v>19</v>
      </c>
      <c r="F1047" s="248" t="s">
        <v>1426</v>
      </c>
      <c r="G1047" s="246"/>
      <c r="H1047" s="249">
        <v>81.786000000000001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5" t="s">
        <v>216</v>
      </c>
      <c r="AU1047" s="255" t="s">
        <v>80</v>
      </c>
      <c r="AV1047" s="14" t="s">
        <v>80</v>
      </c>
      <c r="AW1047" s="14" t="s">
        <v>218</v>
      </c>
      <c r="AX1047" s="14" t="s">
        <v>71</v>
      </c>
      <c r="AY1047" s="255" t="s">
        <v>205</v>
      </c>
    </row>
    <row r="1048" s="14" customFormat="1">
      <c r="A1048" s="14"/>
      <c r="B1048" s="245"/>
      <c r="C1048" s="246"/>
      <c r="D1048" s="236" t="s">
        <v>216</v>
      </c>
      <c r="E1048" s="247" t="s">
        <v>19</v>
      </c>
      <c r="F1048" s="248" t="s">
        <v>1427</v>
      </c>
      <c r="G1048" s="246"/>
      <c r="H1048" s="249">
        <v>-47.276000000000003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216</v>
      </c>
      <c r="AU1048" s="255" t="s">
        <v>80</v>
      </c>
      <c r="AV1048" s="14" t="s">
        <v>80</v>
      </c>
      <c r="AW1048" s="14" t="s">
        <v>218</v>
      </c>
      <c r="AX1048" s="14" t="s">
        <v>71</v>
      </c>
      <c r="AY1048" s="255" t="s">
        <v>205</v>
      </c>
    </row>
    <row r="1049" s="15" customFormat="1">
      <c r="A1049" s="15"/>
      <c r="B1049" s="256"/>
      <c r="C1049" s="257"/>
      <c r="D1049" s="236" t="s">
        <v>216</v>
      </c>
      <c r="E1049" s="258" t="s">
        <v>19</v>
      </c>
      <c r="F1049" s="259" t="s">
        <v>238</v>
      </c>
      <c r="G1049" s="257"/>
      <c r="H1049" s="260">
        <v>106.6284</v>
      </c>
      <c r="I1049" s="261"/>
      <c r="J1049" s="257"/>
      <c r="K1049" s="257"/>
      <c r="L1049" s="262"/>
      <c r="M1049" s="263"/>
      <c r="N1049" s="264"/>
      <c r="O1049" s="264"/>
      <c r="P1049" s="264"/>
      <c r="Q1049" s="264"/>
      <c r="R1049" s="264"/>
      <c r="S1049" s="264"/>
      <c r="T1049" s="26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66" t="s">
        <v>216</v>
      </c>
      <c r="AU1049" s="266" t="s">
        <v>80</v>
      </c>
      <c r="AV1049" s="15" t="s">
        <v>97</v>
      </c>
      <c r="AW1049" s="15" t="s">
        <v>218</v>
      </c>
      <c r="AX1049" s="15" t="s">
        <v>71</v>
      </c>
      <c r="AY1049" s="266" t="s">
        <v>205</v>
      </c>
    </row>
    <row r="1050" s="16" customFormat="1">
      <c r="A1050" s="16"/>
      <c r="B1050" s="267"/>
      <c r="C1050" s="268"/>
      <c r="D1050" s="236" t="s">
        <v>216</v>
      </c>
      <c r="E1050" s="269" t="s">
        <v>19</v>
      </c>
      <c r="F1050" s="270" t="s">
        <v>243</v>
      </c>
      <c r="G1050" s="268"/>
      <c r="H1050" s="271">
        <v>870.25464999999974</v>
      </c>
      <c r="I1050" s="272"/>
      <c r="J1050" s="268"/>
      <c r="K1050" s="268"/>
      <c r="L1050" s="273"/>
      <c r="M1050" s="274"/>
      <c r="N1050" s="275"/>
      <c r="O1050" s="275"/>
      <c r="P1050" s="275"/>
      <c r="Q1050" s="275"/>
      <c r="R1050" s="275"/>
      <c r="S1050" s="275"/>
      <c r="T1050" s="27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T1050" s="277" t="s">
        <v>216</v>
      </c>
      <c r="AU1050" s="277" t="s">
        <v>80</v>
      </c>
      <c r="AV1050" s="16" t="s">
        <v>212</v>
      </c>
      <c r="AW1050" s="16" t="s">
        <v>218</v>
      </c>
      <c r="AX1050" s="16" t="s">
        <v>78</v>
      </c>
      <c r="AY1050" s="277" t="s">
        <v>205</v>
      </c>
    </row>
    <row r="1051" s="2" customFormat="1" ht="44.25" customHeight="1">
      <c r="A1051" s="41"/>
      <c r="B1051" s="42"/>
      <c r="C1051" s="216" t="s">
        <v>1428</v>
      </c>
      <c r="D1051" s="216" t="s">
        <v>207</v>
      </c>
      <c r="E1051" s="217" t="s">
        <v>1429</v>
      </c>
      <c r="F1051" s="218" t="s">
        <v>1430</v>
      </c>
      <c r="G1051" s="219" t="s">
        <v>306</v>
      </c>
      <c r="H1051" s="220">
        <v>23.076000000000001</v>
      </c>
      <c r="I1051" s="221"/>
      <c r="J1051" s="222">
        <f>ROUND(I1051*H1051,2)</f>
        <v>0</v>
      </c>
      <c r="K1051" s="218" t="s">
        <v>211</v>
      </c>
      <c r="L1051" s="47"/>
      <c r="M1051" s="223" t="s">
        <v>19</v>
      </c>
      <c r="N1051" s="224" t="s">
        <v>42</v>
      </c>
      <c r="O1051" s="87"/>
      <c r="P1051" s="225">
        <f>O1051*H1051</f>
        <v>0</v>
      </c>
      <c r="Q1051" s="225">
        <v>0.0073499999999999998</v>
      </c>
      <c r="R1051" s="225">
        <f>Q1051*H1051</f>
        <v>0.1696086</v>
      </c>
      <c r="S1051" s="225">
        <v>0</v>
      </c>
      <c r="T1051" s="226">
        <f>S1051*H1051</f>
        <v>0</v>
      </c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R1051" s="227" t="s">
        <v>212</v>
      </c>
      <c r="AT1051" s="227" t="s">
        <v>207</v>
      </c>
      <c r="AU1051" s="227" t="s">
        <v>80</v>
      </c>
      <c r="AY1051" s="20" t="s">
        <v>205</v>
      </c>
      <c r="BE1051" s="228">
        <f>IF(N1051="základní",J1051,0)</f>
        <v>0</v>
      </c>
      <c r="BF1051" s="228">
        <f>IF(N1051="snížená",J1051,0)</f>
        <v>0</v>
      </c>
      <c r="BG1051" s="228">
        <f>IF(N1051="zákl. přenesená",J1051,0)</f>
        <v>0</v>
      </c>
      <c r="BH1051" s="228">
        <f>IF(N1051="sníž. přenesená",J1051,0)</f>
        <v>0</v>
      </c>
      <c r="BI1051" s="228">
        <f>IF(N1051="nulová",J1051,0)</f>
        <v>0</v>
      </c>
      <c r="BJ1051" s="20" t="s">
        <v>78</v>
      </c>
      <c r="BK1051" s="228">
        <f>ROUND(I1051*H1051,2)</f>
        <v>0</v>
      </c>
      <c r="BL1051" s="20" t="s">
        <v>212</v>
      </c>
      <c r="BM1051" s="227" t="s">
        <v>1431</v>
      </c>
    </row>
    <row r="1052" s="2" customFormat="1">
      <c r="A1052" s="41"/>
      <c r="B1052" s="42"/>
      <c r="C1052" s="43"/>
      <c r="D1052" s="229" t="s">
        <v>214</v>
      </c>
      <c r="E1052" s="43"/>
      <c r="F1052" s="230" t="s">
        <v>1432</v>
      </c>
      <c r="G1052" s="43"/>
      <c r="H1052" s="43"/>
      <c r="I1052" s="231"/>
      <c r="J1052" s="43"/>
      <c r="K1052" s="43"/>
      <c r="L1052" s="47"/>
      <c r="M1052" s="232"/>
      <c r="N1052" s="233"/>
      <c r="O1052" s="87"/>
      <c r="P1052" s="87"/>
      <c r="Q1052" s="87"/>
      <c r="R1052" s="87"/>
      <c r="S1052" s="87"/>
      <c r="T1052" s="88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T1052" s="20" t="s">
        <v>214</v>
      </c>
      <c r="AU1052" s="20" t="s">
        <v>80</v>
      </c>
    </row>
    <row r="1053" s="14" customFormat="1">
      <c r="A1053" s="14"/>
      <c r="B1053" s="245"/>
      <c r="C1053" s="246"/>
      <c r="D1053" s="236" t="s">
        <v>216</v>
      </c>
      <c r="E1053" s="247" t="s">
        <v>19</v>
      </c>
      <c r="F1053" s="248" t="s">
        <v>1433</v>
      </c>
      <c r="G1053" s="246"/>
      <c r="H1053" s="249">
        <v>23.0764</v>
      </c>
      <c r="I1053" s="250"/>
      <c r="J1053" s="246"/>
      <c r="K1053" s="246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5" t="s">
        <v>216</v>
      </c>
      <c r="AU1053" s="255" t="s">
        <v>80</v>
      </c>
      <c r="AV1053" s="14" t="s">
        <v>80</v>
      </c>
      <c r="AW1053" s="14" t="s">
        <v>218</v>
      </c>
      <c r="AX1053" s="14" t="s">
        <v>71</v>
      </c>
      <c r="AY1053" s="255" t="s">
        <v>205</v>
      </c>
    </row>
    <row r="1054" s="2" customFormat="1" ht="24.15" customHeight="1">
      <c r="A1054" s="41"/>
      <c r="B1054" s="42"/>
      <c r="C1054" s="216" t="s">
        <v>1434</v>
      </c>
      <c r="D1054" s="216" t="s">
        <v>207</v>
      </c>
      <c r="E1054" s="217" t="s">
        <v>1435</v>
      </c>
      <c r="F1054" s="218" t="s">
        <v>1436</v>
      </c>
      <c r="G1054" s="219" t="s">
        <v>306</v>
      </c>
      <c r="H1054" s="220">
        <v>10.324999999999999</v>
      </c>
      <c r="I1054" s="221"/>
      <c r="J1054" s="222">
        <f>ROUND(I1054*H1054,2)</f>
        <v>0</v>
      </c>
      <c r="K1054" s="218" t="s">
        <v>211</v>
      </c>
      <c r="L1054" s="47"/>
      <c r="M1054" s="223" t="s">
        <v>19</v>
      </c>
      <c r="N1054" s="224" t="s">
        <v>42</v>
      </c>
      <c r="O1054" s="87"/>
      <c r="P1054" s="225">
        <f>O1054*H1054</f>
        <v>0</v>
      </c>
      <c r="Q1054" s="225">
        <v>0.040629999999999999</v>
      </c>
      <c r="R1054" s="225">
        <f>Q1054*H1054</f>
        <v>0.41950474999999998</v>
      </c>
      <c r="S1054" s="225">
        <v>0</v>
      </c>
      <c r="T1054" s="226">
        <f>S1054*H1054</f>
        <v>0</v>
      </c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R1054" s="227" t="s">
        <v>212</v>
      </c>
      <c r="AT1054" s="227" t="s">
        <v>207</v>
      </c>
      <c r="AU1054" s="227" t="s">
        <v>80</v>
      </c>
      <c r="AY1054" s="20" t="s">
        <v>205</v>
      </c>
      <c r="BE1054" s="228">
        <f>IF(N1054="základní",J1054,0)</f>
        <v>0</v>
      </c>
      <c r="BF1054" s="228">
        <f>IF(N1054="snížená",J1054,0)</f>
        <v>0</v>
      </c>
      <c r="BG1054" s="228">
        <f>IF(N1054="zákl. přenesená",J1054,0)</f>
        <v>0</v>
      </c>
      <c r="BH1054" s="228">
        <f>IF(N1054="sníž. přenesená",J1054,0)</f>
        <v>0</v>
      </c>
      <c r="BI1054" s="228">
        <f>IF(N1054="nulová",J1054,0)</f>
        <v>0</v>
      </c>
      <c r="BJ1054" s="20" t="s">
        <v>78</v>
      </c>
      <c r="BK1054" s="228">
        <f>ROUND(I1054*H1054,2)</f>
        <v>0</v>
      </c>
      <c r="BL1054" s="20" t="s">
        <v>212</v>
      </c>
      <c r="BM1054" s="227" t="s">
        <v>1437</v>
      </c>
    </row>
    <row r="1055" s="2" customFormat="1">
      <c r="A1055" s="41"/>
      <c r="B1055" s="42"/>
      <c r="C1055" s="43"/>
      <c r="D1055" s="229" t="s">
        <v>214</v>
      </c>
      <c r="E1055" s="43"/>
      <c r="F1055" s="230" t="s">
        <v>1438</v>
      </c>
      <c r="G1055" s="43"/>
      <c r="H1055" s="43"/>
      <c r="I1055" s="231"/>
      <c r="J1055" s="43"/>
      <c r="K1055" s="43"/>
      <c r="L1055" s="47"/>
      <c r="M1055" s="232"/>
      <c r="N1055" s="233"/>
      <c r="O1055" s="87"/>
      <c r="P1055" s="87"/>
      <c r="Q1055" s="87"/>
      <c r="R1055" s="87"/>
      <c r="S1055" s="87"/>
      <c r="T1055" s="88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T1055" s="20" t="s">
        <v>214</v>
      </c>
      <c r="AU1055" s="20" t="s">
        <v>80</v>
      </c>
    </row>
    <row r="1056" s="14" customFormat="1">
      <c r="A1056" s="14"/>
      <c r="B1056" s="245"/>
      <c r="C1056" s="246"/>
      <c r="D1056" s="236" t="s">
        <v>216</v>
      </c>
      <c r="E1056" s="247" t="s">
        <v>19</v>
      </c>
      <c r="F1056" s="248" t="s">
        <v>1439</v>
      </c>
      <c r="G1056" s="246"/>
      <c r="H1056" s="249">
        <v>5.7000000000000002</v>
      </c>
      <c r="I1056" s="250"/>
      <c r="J1056" s="246"/>
      <c r="K1056" s="246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5" t="s">
        <v>216</v>
      </c>
      <c r="AU1056" s="255" t="s">
        <v>80</v>
      </c>
      <c r="AV1056" s="14" t="s">
        <v>80</v>
      </c>
      <c r="AW1056" s="14" t="s">
        <v>218</v>
      </c>
      <c r="AX1056" s="14" t="s">
        <v>71</v>
      </c>
      <c r="AY1056" s="255" t="s">
        <v>205</v>
      </c>
    </row>
    <row r="1057" s="14" customFormat="1">
      <c r="A1057" s="14"/>
      <c r="B1057" s="245"/>
      <c r="C1057" s="246"/>
      <c r="D1057" s="236" t="s">
        <v>216</v>
      </c>
      <c r="E1057" s="247" t="s">
        <v>19</v>
      </c>
      <c r="F1057" s="248" t="s">
        <v>1440</v>
      </c>
      <c r="G1057" s="246"/>
      <c r="H1057" s="249">
        <v>4.625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5" t="s">
        <v>216</v>
      </c>
      <c r="AU1057" s="255" t="s">
        <v>80</v>
      </c>
      <c r="AV1057" s="14" t="s">
        <v>80</v>
      </c>
      <c r="AW1057" s="14" t="s">
        <v>218</v>
      </c>
      <c r="AX1057" s="14" t="s">
        <v>71</v>
      </c>
      <c r="AY1057" s="255" t="s">
        <v>205</v>
      </c>
    </row>
    <row r="1058" s="2" customFormat="1" ht="33" customHeight="1">
      <c r="A1058" s="41"/>
      <c r="B1058" s="42"/>
      <c r="C1058" s="216" t="s">
        <v>1441</v>
      </c>
      <c r="D1058" s="216" t="s">
        <v>207</v>
      </c>
      <c r="E1058" s="217" t="s">
        <v>1442</v>
      </c>
      <c r="F1058" s="218" t="s">
        <v>1443</v>
      </c>
      <c r="G1058" s="219" t="s">
        <v>448</v>
      </c>
      <c r="H1058" s="220">
        <v>6</v>
      </c>
      <c r="I1058" s="221"/>
      <c r="J1058" s="222">
        <f>ROUND(I1058*H1058,2)</f>
        <v>0</v>
      </c>
      <c r="K1058" s="218" t="s">
        <v>211</v>
      </c>
      <c r="L1058" s="47"/>
      <c r="M1058" s="223" t="s">
        <v>19</v>
      </c>
      <c r="N1058" s="224" t="s">
        <v>42</v>
      </c>
      <c r="O1058" s="87"/>
      <c r="P1058" s="225">
        <f>O1058*H1058</f>
        <v>0</v>
      </c>
      <c r="Q1058" s="225">
        <v>0.14360000000000001</v>
      </c>
      <c r="R1058" s="225">
        <f>Q1058*H1058</f>
        <v>0.86160000000000003</v>
      </c>
      <c r="S1058" s="225">
        <v>0</v>
      </c>
      <c r="T1058" s="226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227" t="s">
        <v>212</v>
      </c>
      <c r="AT1058" s="227" t="s">
        <v>207</v>
      </c>
      <c r="AU1058" s="227" t="s">
        <v>80</v>
      </c>
      <c r="AY1058" s="20" t="s">
        <v>205</v>
      </c>
      <c r="BE1058" s="228">
        <f>IF(N1058="základní",J1058,0)</f>
        <v>0</v>
      </c>
      <c r="BF1058" s="228">
        <f>IF(N1058="snížená",J1058,0)</f>
        <v>0</v>
      </c>
      <c r="BG1058" s="228">
        <f>IF(N1058="zákl. přenesená",J1058,0)</f>
        <v>0</v>
      </c>
      <c r="BH1058" s="228">
        <f>IF(N1058="sníž. přenesená",J1058,0)</f>
        <v>0</v>
      </c>
      <c r="BI1058" s="228">
        <f>IF(N1058="nulová",J1058,0)</f>
        <v>0</v>
      </c>
      <c r="BJ1058" s="20" t="s">
        <v>78</v>
      </c>
      <c r="BK1058" s="228">
        <f>ROUND(I1058*H1058,2)</f>
        <v>0</v>
      </c>
      <c r="BL1058" s="20" t="s">
        <v>212</v>
      </c>
      <c r="BM1058" s="227" t="s">
        <v>1444</v>
      </c>
    </row>
    <row r="1059" s="2" customFormat="1">
      <c r="A1059" s="41"/>
      <c r="B1059" s="42"/>
      <c r="C1059" s="43"/>
      <c r="D1059" s="229" t="s">
        <v>214</v>
      </c>
      <c r="E1059" s="43"/>
      <c r="F1059" s="230" t="s">
        <v>1445</v>
      </c>
      <c r="G1059" s="43"/>
      <c r="H1059" s="43"/>
      <c r="I1059" s="231"/>
      <c r="J1059" s="43"/>
      <c r="K1059" s="43"/>
      <c r="L1059" s="47"/>
      <c r="M1059" s="232"/>
      <c r="N1059" s="233"/>
      <c r="O1059" s="87"/>
      <c r="P1059" s="87"/>
      <c r="Q1059" s="87"/>
      <c r="R1059" s="87"/>
      <c r="S1059" s="87"/>
      <c r="T1059" s="88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T1059" s="20" t="s">
        <v>214</v>
      </c>
      <c r="AU1059" s="20" t="s">
        <v>80</v>
      </c>
    </row>
    <row r="1060" s="14" customFormat="1">
      <c r="A1060" s="14"/>
      <c r="B1060" s="245"/>
      <c r="C1060" s="246"/>
      <c r="D1060" s="236" t="s">
        <v>216</v>
      </c>
      <c r="E1060" s="247" t="s">
        <v>19</v>
      </c>
      <c r="F1060" s="248" t="s">
        <v>1446</v>
      </c>
      <c r="G1060" s="246"/>
      <c r="H1060" s="249">
        <v>3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216</v>
      </c>
      <c r="AU1060" s="255" t="s">
        <v>80</v>
      </c>
      <c r="AV1060" s="14" t="s">
        <v>80</v>
      </c>
      <c r="AW1060" s="14" t="s">
        <v>218</v>
      </c>
      <c r="AX1060" s="14" t="s">
        <v>71</v>
      </c>
      <c r="AY1060" s="255" t="s">
        <v>205</v>
      </c>
    </row>
    <row r="1061" s="14" customFormat="1">
      <c r="A1061" s="14"/>
      <c r="B1061" s="245"/>
      <c r="C1061" s="246"/>
      <c r="D1061" s="236" t="s">
        <v>216</v>
      </c>
      <c r="E1061" s="247" t="s">
        <v>19</v>
      </c>
      <c r="F1061" s="248" t="s">
        <v>1447</v>
      </c>
      <c r="G1061" s="246"/>
      <c r="H1061" s="249">
        <v>2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216</v>
      </c>
      <c r="AU1061" s="255" t="s">
        <v>80</v>
      </c>
      <c r="AV1061" s="14" t="s">
        <v>80</v>
      </c>
      <c r="AW1061" s="14" t="s">
        <v>218</v>
      </c>
      <c r="AX1061" s="14" t="s">
        <v>71</v>
      </c>
      <c r="AY1061" s="255" t="s">
        <v>205</v>
      </c>
    </row>
    <row r="1062" s="14" customFormat="1">
      <c r="A1062" s="14"/>
      <c r="B1062" s="245"/>
      <c r="C1062" s="246"/>
      <c r="D1062" s="236" t="s">
        <v>216</v>
      </c>
      <c r="E1062" s="247" t="s">
        <v>19</v>
      </c>
      <c r="F1062" s="248" t="s">
        <v>1448</v>
      </c>
      <c r="G1062" s="246"/>
      <c r="H1062" s="249">
        <v>1</v>
      </c>
      <c r="I1062" s="250"/>
      <c r="J1062" s="246"/>
      <c r="K1062" s="246"/>
      <c r="L1062" s="251"/>
      <c r="M1062" s="252"/>
      <c r="N1062" s="253"/>
      <c r="O1062" s="253"/>
      <c r="P1062" s="253"/>
      <c r="Q1062" s="253"/>
      <c r="R1062" s="253"/>
      <c r="S1062" s="253"/>
      <c r="T1062" s="25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5" t="s">
        <v>216</v>
      </c>
      <c r="AU1062" s="255" t="s">
        <v>80</v>
      </c>
      <c r="AV1062" s="14" t="s">
        <v>80</v>
      </c>
      <c r="AW1062" s="14" t="s">
        <v>218</v>
      </c>
      <c r="AX1062" s="14" t="s">
        <v>71</v>
      </c>
      <c r="AY1062" s="255" t="s">
        <v>205</v>
      </c>
    </row>
    <row r="1063" s="2" customFormat="1" ht="37.8" customHeight="1">
      <c r="A1063" s="41"/>
      <c r="B1063" s="42"/>
      <c r="C1063" s="216" t="s">
        <v>1449</v>
      </c>
      <c r="D1063" s="216" t="s">
        <v>207</v>
      </c>
      <c r="E1063" s="217" t="s">
        <v>1450</v>
      </c>
      <c r="F1063" s="218" t="s">
        <v>1451</v>
      </c>
      <c r="G1063" s="219" t="s">
        <v>448</v>
      </c>
      <c r="H1063" s="220">
        <v>11</v>
      </c>
      <c r="I1063" s="221"/>
      <c r="J1063" s="222">
        <f>ROUND(I1063*H1063,2)</f>
        <v>0</v>
      </c>
      <c r="K1063" s="218" t="s">
        <v>211</v>
      </c>
      <c r="L1063" s="47"/>
      <c r="M1063" s="223" t="s">
        <v>19</v>
      </c>
      <c r="N1063" s="224" t="s">
        <v>42</v>
      </c>
      <c r="O1063" s="87"/>
      <c r="P1063" s="225">
        <f>O1063*H1063</f>
        <v>0</v>
      </c>
      <c r="Q1063" s="225">
        <v>0.040599999999999997</v>
      </c>
      <c r="R1063" s="225">
        <f>Q1063*H1063</f>
        <v>0.4466</v>
      </c>
      <c r="S1063" s="225">
        <v>0</v>
      </c>
      <c r="T1063" s="226">
        <f>S1063*H1063</f>
        <v>0</v>
      </c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R1063" s="227" t="s">
        <v>212</v>
      </c>
      <c r="AT1063" s="227" t="s">
        <v>207</v>
      </c>
      <c r="AU1063" s="227" t="s">
        <v>80</v>
      </c>
      <c r="AY1063" s="20" t="s">
        <v>205</v>
      </c>
      <c r="BE1063" s="228">
        <f>IF(N1063="základní",J1063,0)</f>
        <v>0</v>
      </c>
      <c r="BF1063" s="228">
        <f>IF(N1063="snížená",J1063,0)</f>
        <v>0</v>
      </c>
      <c r="BG1063" s="228">
        <f>IF(N1063="zákl. přenesená",J1063,0)</f>
        <v>0</v>
      </c>
      <c r="BH1063" s="228">
        <f>IF(N1063="sníž. přenesená",J1063,0)</f>
        <v>0</v>
      </c>
      <c r="BI1063" s="228">
        <f>IF(N1063="nulová",J1063,0)</f>
        <v>0</v>
      </c>
      <c r="BJ1063" s="20" t="s">
        <v>78</v>
      </c>
      <c r="BK1063" s="228">
        <f>ROUND(I1063*H1063,2)</f>
        <v>0</v>
      </c>
      <c r="BL1063" s="20" t="s">
        <v>212</v>
      </c>
      <c r="BM1063" s="227" t="s">
        <v>1452</v>
      </c>
    </row>
    <row r="1064" s="2" customFormat="1">
      <c r="A1064" s="41"/>
      <c r="B1064" s="42"/>
      <c r="C1064" s="43"/>
      <c r="D1064" s="229" t="s">
        <v>214</v>
      </c>
      <c r="E1064" s="43"/>
      <c r="F1064" s="230" t="s">
        <v>1453</v>
      </c>
      <c r="G1064" s="43"/>
      <c r="H1064" s="43"/>
      <c r="I1064" s="231"/>
      <c r="J1064" s="43"/>
      <c r="K1064" s="43"/>
      <c r="L1064" s="47"/>
      <c r="M1064" s="232"/>
      <c r="N1064" s="233"/>
      <c r="O1064" s="87"/>
      <c r="P1064" s="87"/>
      <c r="Q1064" s="87"/>
      <c r="R1064" s="87"/>
      <c r="S1064" s="87"/>
      <c r="T1064" s="88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T1064" s="20" t="s">
        <v>214</v>
      </c>
      <c r="AU1064" s="20" t="s">
        <v>80</v>
      </c>
    </row>
    <row r="1065" s="14" customFormat="1">
      <c r="A1065" s="14"/>
      <c r="B1065" s="245"/>
      <c r="C1065" s="246"/>
      <c r="D1065" s="236" t="s">
        <v>216</v>
      </c>
      <c r="E1065" s="247" t="s">
        <v>19</v>
      </c>
      <c r="F1065" s="248" t="s">
        <v>1454</v>
      </c>
      <c r="G1065" s="246"/>
      <c r="H1065" s="249">
        <v>1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5" t="s">
        <v>216</v>
      </c>
      <c r="AU1065" s="255" t="s">
        <v>80</v>
      </c>
      <c r="AV1065" s="14" t="s">
        <v>80</v>
      </c>
      <c r="AW1065" s="14" t="s">
        <v>218</v>
      </c>
      <c r="AX1065" s="14" t="s">
        <v>71</v>
      </c>
      <c r="AY1065" s="255" t="s">
        <v>205</v>
      </c>
    </row>
    <row r="1066" s="14" customFormat="1">
      <c r="A1066" s="14"/>
      <c r="B1066" s="245"/>
      <c r="C1066" s="246"/>
      <c r="D1066" s="236" t="s">
        <v>216</v>
      </c>
      <c r="E1066" s="247" t="s">
        <v>19</v>
      </c>
      <c r="F1066" s="248" t="s">
        <v>1455</v>
      </c>
      <c r="G1066" s="246"/>
      <c r="H1066" s="249">
        <v>6</v>
      </c>
      <c r="I1066" s="250"/>
      <c r="J1066" s="246"/>
      <c r="K1066" s="246"/>
      <c r="L1066" s="251"/>
      <c r="M1066" s="252"/>
      <c r="N1066" s="253"/>
      <c r="O1066" s="253"/>
      <c r="P1066" s="253"/>
      <c r="Q1066" s="253"/>
      <c r="R1066" s="253"/>
      <c r="S1066" s="253"/>
      <c r="T1066" s="25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5" t="s">
        <v>216</v>
      </c>
      <c r="AU1066" s="255" t="s">
        <v>80</v>
      </c>
      <c r="AV1066" s="14" t="s">
        <v>80</v>
      </c>
      <c r="AW1066" s="14" t="s">
        <v>218</v>
      </c>
      <c r="AX1066" s="14" t="s">
        <v>71</v>
      </c>
      <c r="AY1066" s="255" t="s">
        <v>205</v>
      </c>
    </row>
    <row r="1067" s="14" customFormat="1">
      <c r="A1067" s="14"/>
      <c r="B1067" s="245"/>
      <c r="C1067" s="246"/>
      <c r="D1067" s="236" t="s">
        <v>216</v>
      </c>
      <c r="E1067" s="247" t="s">
        <v>19</v>
      </c>
      <c r="F1067" s="248" t="s">
        <v>1456</v>
      </c>
      <c r="G1067" s="246"/>
      <c r="H1067" s="249">
        <v>2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216</v>
      </c>
      <c r="AU1067" s="255" t="s">
        <v>80</v>
      </c>
      <c r="AV1067" s="14" t="s">
        <v>80</v>
      </c>
      <c r="AW1067" s="14" t="s">
        <v>218</v>
      </c>
      <c r="AX1067" s="14" t="s">
        <v>71</v>
      </c>
      <c r="AY1067" s="255" t="s">
        <v>205</v>
      </c>
    </row>
    <row r="1068" s="14" customFormat="1">
      <c r="A1068" s="14"/>
      <c r="B1068" s="245"/>
      <c r="C1068" s="246"/>
      <c r="D1068" s="236" t="s">
        <v>216</v>
      </c>
      <c r="E1068" s="247" t="s">
        <v>19</v>
      </c>
      <c r="F1068" s="248" t="s">
        <v>1457</v>
      </c>
      <c r="G1068" s="246"/>
      <c r="H1068" s="249">
        <v>2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216</v>
      </c>
      <c r="AU1068" s="255" t="s">
        <v>80</v>
      </c>
      <c r="AV1068" s="14" t="s">
        <v>80</v>
      </c>
      <c r="AW1068" s="14" t="s">
        <v>218</v>
      </c>
      <c r="AX1068" s="14" t="s">
        <v>71</v>
      </c>
      <c r="AY1068" s="255" t="s">
        <v>205</v>
      </c>
    </row>
    <row r="1069" s="2" customFormat="1" ht="37.8" customHeight="1">
      <c r="A1069" s="41"/>
      <c r="B1069" s="42"/>
      <c r="C1069" s="216" t="s">
        <v>1458</v>
      </c>
      <c r="D1069" s="216" t="s">
        <v>207</v>
      </c>
      <c r="E1069" s="217" t="s">
        <v>1459</v>
      </c>
      <c r="F1069" s="218" t="s">
        <v>1460</v>
      </c>
      <c r="G1069" s="219" t="s">
        <v>448</v>
      </c>
      <c r="H1069" s="220">
        <v>41</v>
      </c>
      <c r="I1069" s="221"/>
      <c r="J1069" s="222">
        <f>ROUND(I1069*H1069,2)</f>
        <v>0</v>
      </c>
      <c r="K1069" s="218" t="s">
        <v>211</v>
      </c>
      <c r="L1069" s="47"/>
      <c r="M1069" s="223" t="s">
        <v>19</v>
      </c>
      <c r="N1069" s="224" t="s">
        <v>42</v>
      </c>
      <c r="O1069" s="87"/>
      <c r="P1069" s="225">
        <f>O1069*H1069</f>
        <v>0</v>
      </c>
      <c r="Q1069" s="225">
        <v>0.15409999999999999</v>
      </c>
      <c r="R1069" s="225">
        <f>Q1069*H1069</f>
        <v>6.3180999999999994</v>
      </c>
      <c r="S1069" s="225">
        <v>0</v>
      </c>
      <c r="T1069" s="226">
        <f>S1069*H1069</f>
        <v>0</v>
      </c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R1069" s="227" t="s">
        <v>212</v>
      </c>
      <c r="AT1069" s="227" t="s">
        <v>207</v>
      </c>
      <c r="AU1069" s="227" t="s">
        <v>80</v>
      </c>
      <c r="AY1069" s="20" t="s">
        <v>205</v>
      </c>
      <c r="BE1069" s="228">
        <f>IF(N1069="základní",J1069,0)</f>
        <v>0</v>
      </c>
      <c r="BF1069" s="228">
        <f>IF(N1069="snížená",J1069,0)</f>
        <v>0</v>
      </c>
      <c r="BG1069" s="228">
        <f>IF(N1069="zákl. přenesená",J1069,0)</f>
        <v>0</v>
      </c>
      <c r="BH1069" s="228">
        <f>IF(N1069="sníž. přenesená",J1069,0)</f>
        <v>0</v>
      </c>
      <c r="BI1069" s="228">
        <f>IF(N1069="nulová",J1069,0)</f>
        <v>0</v>
      </c>
      <c r="BJ1069" s="20" t="s">
        <v>78</v>
      </c>
      <c r="BK1069" s="228">
        <f>ROUND(I1069*H1069,2)</f>
        <v>0</v>
      </c>
      <c r="BL1069" s="20" t="s">
        <v>212</v>
      </c>
      <c r="BM1069" s="227" t="s">
        <v>1461</v>
      </c>
    </row>
    <row r="1070" s="2" customFormat="1">
      <c r="A1070" s="41"/>
      <c r="B1070" s="42"/>
      <c r="C1070" s="43"/>
      <c r="D1070" s="229" t="s">
        <v>214</v>
      </c>
      <c r="E1070" s="43"/>
      <c r="F1070" s="230" t="s">
        <v>1462</v>
      </c>
      <c r="G1070" s="43"/>
      <c r="H1070" s="43"/>
      <c r="I1070" s="231"/>
      <c r="J1070" s="43"/>
      <c r="K1070" s="43"/>
      <c r="L1070" s="47"/>
      <c r="M1070" s="232"/>
      <c r="N1070" s="233"/>
      <c r="O1070" s="87"/>
      <c r="P1070" s="87"/>
      <c r="Q1070" s="87"/>
      <c r="R1070" s="87"/>
      <c r="S1070" s="87"/>
      <c r="T1070" s="88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T1070" s="20" t="s">
        <v>214</v>
      </c>
      <c r="AU1070" s="20" t="s">
        <v>80</v>
      </c>
    </row>
    <row r="1071" s="13" customFormat="1">
      <c r="A1071" s="13"/>
      <c r="B1071" s="234"/>
      <c r="C1071" s="235"/>
      <c r="D1071" s="236" t="s">
        <v>216</v>
      </c>
      <c r="E1071" s="237" t="s">
        <v>19</v>
      </c>
      <c r="F1071" s="238" t="s">
        <v>228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216</v>
      </c>
      <c r="AU1071" s="244" t="s">
        <v>80</v>
      </c>
      <c r="AV1071" s="13" t="s">
        <v>78</v>
      </c>
      <c r="AW1071" s="13" t="s">
        <v>218</v>
      </c>
      <c r="AX1071" s="13" t="s">
        <v>71</v>
      </c>
      <c r="AY1071" s="244" t="s">
        <v>205</v>
      </c>
    </row>
    <row r="1072" s="13" customFormat="1">
      <c r="A1072" s="13"/>
      <c r="B1072" s="234"/>
      <c r="C1072" s="235"/>
      <c r="D1072" s="236" t="s">
        <v>216</v>
      </c>
      <c r="E1072" s="237" t="s">
        <v>19</v>
      </c>
      <c r="F1072" s="238" t="s">
        <v>478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216</v>
      </c>
      <c r="AU1072" s="244" t="s">
        <v>80</v>
      </c>
      <c r="AV1072" s="13" t="s">
        <v>78</v>
      </c>
      <c r="AW1072" s="13" t="s">
        <v>218</v>
      </c>
      <c r="AX1072" s="13" t="s">
        <v>71</v>
      </c>
      <c r="AY1072" s="244" t="s">
        <v>205</v>
      </c>
    </row>
    <row r="1073" s="14" customFormat="1">
      <c r="A1073" s="14"/>
      <c r="B1073" s="245"/>
      <c r="C1073" s="246"/>
      <c r="D1073" s="236" t="s">
        <v>216</v>
      </c>
      <c r="E1073" s="247" t="s">
        <v>19</v>
      </c>
      <c r="F1073" s="248" t="s">
        <v>1463</v>
      </c>
      <c r="G1073" s="246"/>
      <c r="H1073" s="249">
        <v>2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216</v>
      </c>
      <c r="AU1073" s="255" t="s">
        <v>80</v>
      </c>
      <c r="AV1073" s="14" t="s">
        <v>80</v>
      </c>
      <c r="AW1073" s="14" t="s">
        <v>218</v>
      </c>
      <c r="AX1073" s="14" t="s">
        <v>71</v>
      </c>
      <c r="AY1073" s="255" t="s">
        <v>205</v>
      </c>
    </row>
    <row r="1074" s="14" customFormat="1">
      <c r="A1074" s="14"/>
      <c r="B1074" s="245"/>
      <c r="C1074" s="246"/>
      <c r="D1074" s="236" t="s">
        <v>216</v>
      </c>
      <c r="E1074" s="247" t="s">
        <v>19</v>
      </c>
      <c r="F1074" s="248" t="s">
        <v>1464</v>
      </c>
      <c r="G1074" s="246"/>
      <c r="H1074" s="249">
        <v>1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216</v>
      </c>
      <c r="AU1074" s="255" t="s">
        <v>80</v>
      </c>
      <c r="AV1074" s="14" t="s">
        <v>80</v>
      </c>
      <c r="AW1074" s="14" t="s">
        <v>218</v>
      </c>
      <c r="AX1074" s="14" t="s">
        <v>71</v>
      </c>
      <c r="AY1074" s="255" t="s">
        <v>205</v>
      </c>
    </row>
    <row r="1075" s="14" customFormat="1">
      <c r="A1075" s="14"/>
      <c r="B1075" s="245"/>
      <c r="C1075" s="246"/>
      <c r="D1075" s="236" t="s">
        <v>216</v>
      </c>
      <c r="E1075" s="247" t="s">
        <v>19</v>
      </c>
      <c r="F1075" s="248" t="s">
        <v>1465</v>
      </c>
      <c r="G1075" s="246"/>
      <c r="H1075" s="249">
        <v>2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5" t="s">
        <v>216</v>
      </c>
      <c r="AU1075" s="255" t="s">
        <v>80</v>
      </c>
      <c r="AV1075" s="14" t="s">
        <v>80</v>
      </c>
      <c r="AW1075" s="14" t="s">
        <v>218</v>
      </c>
      <c r="AX1075" s="14" t="s">
        <v>71</v>
      </c>
      <c r="AY1075" s="255" t="s">
        <v>205</v>
      </c>
    </row>
    <row r="1076" s="15" customFormat="1">
      <c r="A1076" s="15"/>
      <c r="B1076" s="256"/>
      <c r="C1076" s="257"/>
      <c r="D1076" s="236" t="s">
        <v>216</v>
      </c>
      <c r="E1076" s="258" t="s">
        <v>19</v>
      </c>
      <c r="F1076" s="259" t="s">
        <v>238</v>
      </c>
      <c r="G1076" s="257"/>
      <c r="H1076" s="260">
        <v>5</v>
      </c>
      <c r="I1076" s="261"/>
      <c r="J1076" s="257"/>
      <c r="K1076" s="257"/>
      <c r="L1076" s="262"/>
      <c r="M1076" s="263"/>
      <c r="N1076" s="264"/>
      <c r="O1076" s="264"/>
      <c r="P1076" s="264"/>
      <c r="Q1076" s="264"/>
      <c r="R1076" s="264"/>
      <c r="S1076" s="264"/>
      <c r="T1076" s="26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66" t="s">
        <v>216</v>
      </c>
      <c r="AU1076" s="266" t="s">
        <v>80</v>
      </c>
      <c r="AV1076" s="15" t="s">
        <v>97</v>
      </c>
      <c r="AW1076" s="15" t="s">
        <v>218</v>
      </c>
      <c r="AX1076" s="15" t="s">
        <v>71</v>
      </c>
      <c r="AY1076" s="266" t="s">
        <v>205</v>
      </c>
    </row>
    <row r="1077" s="13" customFormat="1">
      <c r="A1077" s="13"/>
      <c r="B1077" s="234"/>
      <c r="C1077" s="235"/>
      <c r="D1077" s="236" t="s">
        <v>216</v>
      </c>
      <c r="E1077" s="237" t="s">
        <v>19</v>
      </c>
      <c r="F1077" s="238" t="s">
        <v>483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216</v>
      </c>
      <c r="AU1077" s="244" t="s">
        <v>80</v>
      </c>
      <c r="AV1077" s="13" t="s">
        <v>78</v>
      </c>
      <c r="AW1077" s="13" t="s">
        <v>218</v>
      </c>
      <c r="AX1077" s="13" t="s">
        <v>71</v>
      </c>
      <c r="AY1077" s="244" t="s">
        <v>205</v>
      </c>
    </row>
    <row r="1078" s="14" customFormat="1">
      <c r="A1078" s="14"/>
      <c r="B1078" s="245"/>
      <c r="C1078" s="246"/>
      <c r="D1078" s="236" t="s">
        <v>216</v>
      </c>
      <c r="E1078" s="247" t="s">
        <v>19</v>
      </c>
      <c r="F1078" s="248" t="s">
        <v>1466</v>
      </c>
      <c r="G1078" s="246"/>
      <c r="H1078" s="249">
        <v>9</v>
      </c>
      <c r="I1078" s="250"/>
      <c r="J1078" s="246"/>
      <c r="K1078" s="246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5" t="s">
        <v>216</v>
      </c>
      <c r="AU1078" s="255" t="s">
        <v>80</v>
      </c>
      <c r="AV1078" s="14" t="s">
        <v>80</v>
      </c>
      <c r="AW1078" s="14" t="s">
        <v>218</v>
      </c>
      <c r="AX1078" s="14" t="s">
        <v>71</v>
      </c>
      <c r="AY1078" s="255" t="s">
        <v>205</v>
      </c>
    </row>
    <row r="1079" s="14" customFormat="1">
      <c r="A1079" s="14"/>
      <c r="B1079" s="245"/>
      <c r="C1079" s="246"/>
      <c r="D1079" s="236" t="s">
        <v>216</v>
      </c>
      <c r="E1079" s="247" t="s">
        <v>19</v>
      </c>
      <c r="F1079" s="248" t="s">
        <v>1467</v>
      </c>
      <c r="G1079" s="246"/>
      <c r="H1079" s="249">
        <v>15</v>
      </c>
      <c r="I1079" s="250"/>
      <c r="J1079" s="246"/>
      <c r="K1079" s="246"/>
      <c r="L1079" s="251"/>
      <c r="M1079" s="252"/>
      <c r="N1079" s="253"/>
      <c r="O1079" s="253"/>
      <c r="P1079" s="253"/>
      <c r="Q1079" s="253"/>
      <c r="R1079" s="253"/>
      <c r="S1079" s="253"/>
      <c r="T1079" s="25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5" t="s">
        <v>216</v>
      </c>
      <c r="AU1079" s="255" t="s">
        <v>80</v>
      </c>
      <c r="AV1079" s="14" t="s">
        <v>80</v>
      </c>
      <c r="AW1079" s="14" t="s">
        <v>218</v>
      </c>
      <c r="AX1079" s="14" t="s">
        <v>71</v>
      </c>
      <c r="AY1079" s="255" t="s">
        <v>205</v>
      </c>
    </row>
    <row r="1080" s="15" customFormat="1">
      <c r="A1080" s="15"/>
      <c r="B1080" s="256"/>
      <c r="C1080" s="257"/>
      <c r="D1080" s="236" t="s">
        <v>216</v>
      </c>
      <c r="E1080" s="258" t="s">
        <v>19</v>
      </c>
      <c r="F1080" s="259" t="s">
        <v>238</v>
      </c>
      <c r="G1080" s="257"/>
      <c r="H1080" s="260">
        <v>24</v>
      </c>
      <c r="I1080" s="261"/>
      <c r="J1080" s="257"/>
      <c r="K1080" s="257"/>
      <c r="L1080" s="262"/>
      <c r="M1080" s="263"/>
      <c r="N1080" s="264"/>
      <c r="O1080" s="264"/>
      <c r="P1080" s="264"/>
      <c r="Q1080" s="264"/>
      <c r="R1080" s="264"/>
      <c r="S1080" s="264"/>
      <c r="T1080" s="26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66" t="s">
        <v>216</v>
      </c>
      <c r="AU1080" s="266" t="s">
        <v>80</v>
      </c>
      <c r="AV1080" s="15" t="s">
        <v>97</v>
      </c>
      <c r="AW1080" s="15" t="s">
        <v>218</v>
      </c>
      <c r="AX1080" s="15" t="s">
        <v>71</v>
      </c>
      <c r="AY1080" s="266" t="s">
        <v>205</v>
      </c>
    </row>
    <row r="1081" s="13" customFormat="1">
      <c r="A1081" s="13"/>
      <c r="B1081" s="234"/>
      <c r="C1081" s="235"/>
      <c r="D1081" s="236" t="s">
        <v>216</v>
      </c>
      <c r="E1081" s="237" t="s">
        <v>19</v>
      </c>
      <c r="F1081" s="238" t="s">
        <v>485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216</v>
      </c>
      <c r="AU1081" s="244" t="s">
        <v>80</v>
      </c>
      <c r="AV1081" s="13" t="s">
        <v>78</v>
      </c>
      <c r="AW1081" s="13" t="s">
        <v>218</v>
      </c>
      <c r="AX1081" s="13" t="s">
        <v>71</v>
      </c>
      <c r="AY1081" s="244" t="s">
        <v>205</v>
      </c>
    </row>
    <row r="1082" s="13" customFormat="1">
      <c r="A1082" s="13"/>
      <c r="B1082" s="234"/>
      <c r="C1082" s="235"/>
      <c r="D1082" s="236" t="s">
        <v>216</v>
      </c>
      <c r="E1082" s="237" t="s">
        <v>19</v>
      </c>
      <c r="F1082" s="238" t="s">
        <v>1468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216</v>
      </c>
      <c r="AU1082" s="244" t="s">
        <v>80</v>
      </c>
      <c r="AV1082" s="13" t="s">
        <v>78</v>
      </c>
      <c r="AW1082" s="13" t="s">
        <v>218</v>
      </c>
      <c r="AX1082" s="13" t="s">
        <v>71</v>
      </c>
      <c r="AY1082" s="244" t="s">
        <v>205</v>
      </c>
    </row>
    <row r="1083" s="14" customFormat="1">
      <c r="A1083" s="14"/>
      <c r="B1083" s="245"/>
      <c r="C1083" s="246"/>
      <c r="D1083" s="236" t="s">
        <v>216</v>
      </c>
      <c r="E1083" s="247" t="s">
        <v>19</v>
      </c>
      <c r="F1083" s="248" t="s">
        <v>1469</v>
      </c>
      <c r="G1083" s="246"/>
      <c r="H1083" s="249">
        <v>1</v>
      </c>
      <c r="I1083" s="250"/>
      <c r="J1083" s="246"/>
      <c r="K1083" s="246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5" t="s">
        <v>216</v>
      </c>
      <c r="AU1083" s="255" t="s">
        <v>80</v>
      </c>
      <c r="AV1083" s="14" t="s">
        <v>80</v>
      </c>
      <c r="AW1083" s="14" t="s">
        <v>218</v>
      </c>
      <c r="AX1083" s="14" t="s">
        <v>71</v>
      </c>
      <c r="AY1083" s="255" t="s">
        <v>205</v>
      </c>
    </row>
    <row r="1084" s="14" customFormat="1">
      <c r="A1084" s="14"/>
      <c r="B1084" s="245"/>
      <c r="C1084" s="246"/>
      <c r="D1084" s="236" t="s">
        <v>216</v>
      </c>
      <c r="E1084" s="247" t="s">
        <v>19</v>
      </c>
      <c r="F1084" s="248" t="s">
        <v>1470</v>
      </c>
      <c r="G1084" s="246"/>
      <c r="H1084" s="249">
        <v>1</v>
      </c>
      <c r="I1084" s="250"/>
      <c r="J1084" s="246"/>
      <c r="K1084" s="246"/>
      <c r="L1084" s="251"/>
      <c r="M1084" s="252"/>
      <c r="N1084" s="253"/>
      <c r="O1084" s="253"/>
      <c r="P1084" s="253"/>
      <c r="Q1084" s="253"/>
      <c r="R1084" s="253"/>
      <c r="S1084" s="253"/>
      <c r="T1084" s="25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5" t="s">
        <v>216</v>
      </c>
      <c r="AU1084" s="255" t="s">
        <v>80</v>
      </c>
      <c r="AV1084" s="14" t="s">
        <v>80</v>
      </c>
      <c r="AW1084" s="14" t="s">
        <v>218</v>
      </c>
      <c r="AX1084" s="14" t="s">
        <v>71</v>
      </c>
      <c r="AY1084" s="255" t="s">
        <v>205</v>
      </c>
    </row>
    <row r="1085" s="15" customFormat="1">
      <c r="A1085" s="15"/>
      <c r="B1085" s="256"/>
      <c r="C1085" s="257"/>
      <c r="D1085" s="236" t="s">
        <v>216</v>
      </c>
      <c r="E1085" s="258" t="s">
        <v>19</v>
      </c>
      <c r="F1085" s="259" t="s">
        <v>238</v>
      </c>
      <c r="G1085" s="257"/>
      <c r="H1085" s="260">
        <v>2</v>
      </c>
      <c r="I1085" s="261"/>
      <c r="J1085" s="257"/>
      <c r="K1085" s="257"/>
      <c r="L1085" s="262"/>
      <c r="M1085" s="263"/>
      <c r="N1085" s="264"/>
      <c r="O1085" s="264"/>
      <c r="P1085" s="264"/>
      <c r="Q1085" s="264"/>
      <c r="R1085" s="264"/>
      <c r="S1085" s="264"/>
      <c r="T1085" s="26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T1085" s="266" t="s">
        <v>216</v>
      </c>
      <c r="AU1085" s="266" t="s">
        <v>80</v>
      </c>
      <c r="AV1085" s="15" t="s">
        <v>97</v>
      </c>
      <c r="AW1085" s="15" t="s">
        <v>218</v>
      </c>
      <c r="AX1085" s="15" t="s">
        <v>71</v>
      </c>
      <c r="AY1085" s="266" t="s">
        <v>205</v>
      </c>
    </row>
    <row r="1086" s="13" customFormat="1">
      <c r="A1086" s="13"/>
      <c r="B1086" s="234"/>
      <c r="C1086" s="235"/>
      <c r="D1086" s="236" t="s">
        <v>216</v>
      </c>
      <c r="E1086" s="237" t="s">
        <v>19</v>
      </c>
      <c r="F1086" s="238" t="s">
        <v>239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216</v>
      </c>
      <c r="AU1086" s="244" t="s">
        <v>80</v>
      </c>
      <c r="AV1086" s="13" t="s">
        <v>78</v>
      </c>
      <c r="AW1086" s="13" t="s">
        <v>218</v>
      </c>
      <c r="AX1086" s="13" t="s">
        <v>71</v>
      </c>
      <c r="AY1086" s="244" t="s">
        <v>205</v>
      </c>
    </row>
    <row r="1087" s="14" customFormat="1">
      <c r="A1087" s="14"/>
      <c r="B1087" s="245"/>
      <c r="C1087" s="246"/>
      <c r="D1087" s="236" t="s">
        <v>216</v>
      </c>
      <c r="E1087" s="247" t="s">
        <v>19</v>
      </c>
      <c r="F1087" s="248" t="s">
        <v>1471</v>
      </c>
      <c r="G1087" s="246"/>
      <c r="H1087" s="249">
        <v>5</v>
      </c>
      <c r="I1087" s="250"/>
      <c r="J1087" s="246"/>
      <c r="K1087" s="246"/>
      <c r="L1087" s="251"/>
      <c r="M1087" s="252"/>
      <c r="N1087" s="253"/>
      <c r="O1087" s="253"/>
      <c r="P1087" s="253"/>
      <c r="Q1087" s="253"/>
      <c r="R1087" s="253"/>
      <c r="S1087" s="253"/>
      <c r="T1087" s="25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5" t="s">
        <v>216</v>
      </c>
      <c r="AU1087" s="255" t="s">
        <v>80</v>
      </c>
      <c r="AV1087" s="14" t="s">
        <v>80</v>
      </c>
      <c r="AW1087" s="14" t="s">
        <v>218</v>
      </c>
      <c r="AX1087" s="14" t="s">
        <v>71</v>
      </c>
      <c r="AY1087" s="255" t="s">
        <v>205</v>
      </c>
    </row>
    <row r="1088" s="14" customFormat="1">
      <c r="A1088" s="14"/>
      <c r="B1088" s="245"/>
      <c r="C1088" s="246"/>
      <c r="D1088" s="236" t="s">
        <v>216</v>
      </c>
      <c r="E1088" s="247" t="s">
        <v>19</v>
      </c>
      <c r="F1088" s="248" t="s">
        <v>1472</v>
      </c>
      <c r="G1088" s="246"/>
      <c r="H1088" s="249">
        <v>5</v>
      </c>
      <c r="I1088" s="250"/>
      <c r="J1088" s="246"/>
      <c r="K1088" s="246"/>
      <c r="L1088" s="251"/>
      <c r="M1088" s="252"/>
      <c r="N1088" s="253"/>
      <c r="O1088" s="253"/>
      <c r="P1088" s="253"/>
      <c r="Q1088" s="253"/>
      <c r="R1088" s="253"/>
      <c r="S1088" s="253"/>
      <c r="T1088" s="25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5" t="s">
        <v>216</v>
      </c>
      <c r="AU1088" s="255" t="s">
        <v>80</v>
      </c>
      <c r="AV1088" s="14" t="s">
        <v>80</v>
      </c>
      <c r="AW1088" s="14" t="s">
        <v>218</v>
      </c>
      <c r="AX1088" s="14" t="s">
        <v>71</v>
      </c>
      <c r="AY1088" s="255" t="s">
        <v>205</v>
      </c>
    </row>
    <row r="1089" s="15" customFormat="1">
      <c r="A1089" s="15"/>
      <c r="B1089" s="256"/>
      <c r="C1089" s="257"/>
      <c r="D1089" s="236" t="s">
        <v>216</v>
      </c>
      <c r="E1089" s="258" t="s">
        <v>19</v>
      </c>
      <c r="F1089" s="259" t="s">
        <v>238</v>
      </c>
      <c r="G1089" s="257"/>
      <c r="H1089" s="260">
        <v>10</v>
      </c>
      <c r="I1089" s="261"/>
      <c r="J1089" s="257"/>
      <c r="K1089" s="257"/>
      <c r="L1089" s="262"/>
      <c r="M1089" s="263"/>
      <c r="N1089" s="264"/>
      <c r="O1089" s="264"/>
      <c r="P1089" s="264"/>
      <c r="Q1089" s="264"/>
      <c r="R1089" s="264"/>
      <c r="S1089" s="264"/>
      <c r="T1089" s="26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66" t="s">
        <v>216</v>
      </c>
      <c r="AU1089" s="266" t="s">
        <v>80</v>
      </c>
      <c r="AV1089" s="15" t="s">
        <v>97</v>
      </c>
      <c r="AW1089" s="15" t="s">
        <v>218</v>
      </c>
      <c r="AX1089" s="15" t="s">
        <v>71</v>
      </c>
      <c r="AY1089" s="266" t="s">
        <v>205</v>
      </c>
    </row>
    <row r="1090" s="16" customFormat="1">
      <c r="A1090" s="16"/>
      <c r="B1090" s="267"/>
      <c r="C1090" s="268"/>
      <c r="D1090" s="236" t="s">
        <v>216</v>
      </c>
      <c r="E1090" s="269" t="s">
        <v>19</v>
      </c>
      <c r="F1090" s="270" t="s">
        <v>243</v>
      </c>
      <c r="G1090" s="268"/>
      <c r="H1090" s="271">
        <v>41</v>
      </c>
      <c r="I1090" s="272"/>
      <c r="J1090" s="268"/>
      <c r="K1090" s="268"/>
      <c r="L1090" s="273"/>
      <c r="M1090" s="274"/>
      <c r="N1090" s="275"/>
      <c r="O1090" s="275"/>
      <c r="P1090" s="275"/>
      <c r="Q1090" s="275"/>
      <c r="R1090" s="275"/>
      <c r="S1090" s="275"/>
      <c r="T1090" s="27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T1090" s="277" t="s">
        <v>216</v>
      </c>
      <c r="AU1090" s="277" t="s">
        <v>80</v>
      </c>
      <c r="AV1090" s="16" t="s">
        <v>212</v>
      </c>
      <c r="AW1090" s="16" t="s">
        <v>218</v>
      </c>
      <c r="AX1090" s="16" t="s">
        <v>78</v>
      </c>
      <c r="AY1090" s="277" t="s">
        <v>205</v>
      </c>
    </row>
    <row r="1091" s="2" customFormat="1" ht="24.15" customHeight="1">
      <c r="A1091" s="41"/>
      <c r="B1091" s="42"/>
      <c r="C1091" s="216" t="s">
        <v>1473</v>
      </c>
      <c r="D1091" s="216" t="s">
        <v>207</v>
      </c>
      <c r="E1091" s="217" t="s">
        <v>1474</v>
      </c>
      <c r="F1091" s="218" t="s">
        <v>1475</v>
      </c>
      <c r="G1091" s="219" t="s">
        <v>306</v>
      </c>
      <c r="H1091" s="220">
        <v>63.156999999999996</v>
      </c>
      <c r="I1091" s="221"/>
      <c r="J1091" s="222">
        <f>ROUND(I1091*H1091,2)</f>
        <v>0</v>
      </c>
      <c r="K1091" s="218" t="s">
        <v>211</v>
      </c>
      <c r="L1091" s="47"/>
      <c r="M1091" s="223" t="s">
        <v>19</v>
      </c>
      <c r="N1091" s="224" t="s">
        <v>42</v>
      </c>
      <c r="O1091" s="87"/>
      <c r="P1091" s="225">
        <f>O1091*H1091</f>
        <v>0</v>
      </c>
      <c r="Q1091" s="225">
        <v>0.032730000000000002</v>
      </c>
      <c r="R1091" s="225">
        <f>Q1091*H1091</f>
        <v>2.0671286100000001</v>
      </c>
      <c r="S1091" s="225">
        <v>0</v>
      </c>
      <c r="T1091" s="226">
        <f>S1091*H1091</f>
        <v>0</v>
      </c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R1091" s="227" t="s">
        <v>212</v>
      </c>
      <c r="AT1091" s="227" t="s">
        <v>207</v>
      </c>
      <c r="AU1091" s="227" t="s">
        <v>80</v>
      </c>
      <c r="AY1091" s="20" t="s">
        <v>205</v>
      </c>
      <c r="BE1091" s="228">
        <f>IF(N1091="základní",J1091,0)</f>
        <v>0</v>
      </c>
      <c r="BF1091" s="228">
        <f>IF(N1091="snížená",J1091,0)</f>
        <v>0</v>
      </c>
      <c r="BG1091" s="228">
        <f>IF(N1091="zákl. přenesená",J1091,0)</f>
        <v>0</v>
      </c>
      <c r="BH1091" s="228">
        <f>IF(N1091="sníž. přenesená",J1091,0)</f>
        <v>0</v>
      </c>
      <c r="BI1091" s="228">
        <f>IF(N1091="nulová",J1091,0)</f>
        <v>0</v>
      </c>
      <c r="BJ1091" s="20" t="s">
        <v>78</v>
      </c>
      <c r="BK1091" s="228">
        <f>ROUND(I1091*H1091,2)</f>
        <v>0</v>
      </c>
      <c r="BL1091" s="20" t="s">
        <v>212</v>
      </c>
      <c r="BM1091" s="227" t="s">
        <v>1476</v>
      </c>
    </row>
    <row r="1092" s="2" customFormat="1">
      <c r="A1092" s="41"/>
      <c r="B1092" s="42"/>
      <c r="C1092" s="43"/>
      <c r="D1092" s="229" t="s">
        <v>214</v>
      </c>
      <c r="E1092" s="43"/>
      <c r="F1092" s="230" t="s">
        <v>1477</v>
      </c>
      <c r="G1092" s="43"/>
      <c r="H1092" s="43"/>
      <c r="I1092" s="231"/>
      <c r="J1092" s="43"/>
      <c r="K1092" s="43"/>
      <c r="L1092" s="47"/>
      <c r="M1092" s="232"/>
      <c r="N1092" s="233"/>
      <c r="O1092" s="87"/>
      <c r="P1092" s="87"/>
      <c r="Q1092" s="87"/>
      <c r="R1092" s="87"/>
      <c r="S1092" s="87"/>
      <c r="T1092" s="88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T1092" s="20" t="s">
        <v>214</v>
      </c>
      <c r="AU1092" s="20" t="s">
        <v>80</v>
      </c>
    </row>
    <row r="1093" s="13" customFormat="1">
      <c r="A1093" s="13"/>
      <c r="B1093" s="234"/>
      <c r="C1093" s="235"/>
      <c r="D1093" s="236" t="s">
        <v>216</v>
      </c>
      <c r="E1093" s="237" t="s">
        <v>19</v>
      </c>
      <c r="F1093" s="238" t="s">
        <v>228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216</v>
      </c>
      <c r="AU1093" s="244" t="s">
        <v>80</v>
      </c>
      <c r="AV1093" s="13" t="s">
        <v>78</v>
      </c>
      <c r="AW1093" s="13" t="s">
        <v>218</v>
      </c>
      <c r="AX1093" s="13" t="s">
        <v>71</v>
      </c>
      <c r="AY1093" s="244" t="s">
        <v>205</v>
      </c>
    </row>
    <row r="1094" s="14" customFormat="1">
      <c r="A1094" s="14"/>
      <c r="B1094" s="245"/>
      <c r="C1094" s="246"/>
      <c r="D1094" s="236" t="s">
        <v>216</v>
      </c>
      <c r="E1094" s="247" t="s">
        <v>19</v>
      </c>
      <c r="F1094" s="248" t="s">
        <v>1478</v>
      </c>
      <c r="G1094" s="246"/>
      <c r="H1094" s="249">
        <v>10.030000000000001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216</v>
      </c>
      <c r="AU1094" s="255" t="s">
        <v>80</v>
      </c>
      <c r="AV1094" s="14" t="s">
        <v>80</v>
      </c>
      <c r="AW1094" s="14" t="s">
        <v>218</v>
      </c>
      <c r="AX1094" s="14" t="s">
        <v>71</v>
      </c>
      <c r="AY1094" s="255" t="s">
        <v>205</v>
      </c>
    </row>
    <row r="1095" s="15" customFormat="1">
      <c r="A1095" s="15"/>
      <c r="B1095" s="256"/>
      <c r="C1095" s="257"/>
      <c r="D1095" s="236" t="s">
        <v>216</v>
      </c>
      <c r="E1095" s="258" t="s">
        <v>19</v>
      </c>
      <c r="F1095" s="259" t="s">
        <v>238</v>
      </c>
      <c r="G1095" s="257"/>
      <c r="H1095" s="260">
        <v>10.030000000000001</v>
      </c>
      <c r="I1095" s="261"/>
      <c r="J1095" s="257"/>
      <c r="K1095" s="257"/>
      <c r="L1095" s="262"/>
      <c r="M1095" s="263"/>
      <c r="N1095" s="264"/>
      <c r="O1095" s="264"/>
      <c r="P1095" s="264"/>
      <c r="Q1095" s="264"/>
      <c r="R1095" s="264"/>
      <c r="S1095" s="264"/>
      <c r="T1095" s="26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T1095" s="266" t="s">
        <v>216</v>
      </c>
      <c r="AU1095" s="266" t="s">
        <v>80</v>
      </c>
      <c r="AV1095" s="15" t="s">
        <v>97</v>
      </c>
      <c r="AW1095" s="15" t="s">
        <v>218</v>
      </c>
      <c r="AX1095" s="15" t="s">
        <v>71</v>
      </c>
      <c r="AY1095" s="266" t="s">
        <v>205</v>
      </c>
    </row>
    <row r="1096" s="13" customFormat="1">
      <c r="A1096" s="13"/>
      <c r="B1096" s="234"/>
      <c r="C1096" s="235"/>
      <c r="D1096" s="236" t="s">
        <v>216</v>
      </c>
      <c r="E1096" s="237" t="s">
        <v>19</v>
      </c>
      <c r="F1096" s="238" t="s">
        <v>483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216</v>
      </c>
      <c r="AU1096" s="244" t="s">
        <v>80</v>
      </c>
      <c r="AV1096" s="13" t="s">
        <v>78</v>
      </c>
      <c r="AW1096" s="13" t="s">
        <v>218</v>
      </c>
      <c r="AX1096" s="13" t="s">
        <v>71</v>
      </c>
      <c r="AY1096" s="244" t="s">
        <v>205</v>
      </c>
    </row>
    <row r="1097" s="14" customFormat="1">
      <c r="A1097" s="14"/>
      <c r="B1097" s="245"/>
      <c r="C1097" s="246"/>
      <c r="D1097" s="236" t="s">
        <v>216</v>
      </c>
      <c r="E1097" s="247" t="s">
        <v>19</v>
      </c>
      <c r="F1097" s="248" t="s">
        <v>1479</v>
      </c>
      <c r="G1097" s="246"/>
      <c r="H1097" s="249">
        <v>4.2000000000000002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216</v>
      </c>
      <c r="AU1097" s="255" t="s">
        <v>80</v>
      </c>
      <c r="AV1097" s="14" t="s">
        <v>80</v>
      </c>
      <c r="AW1097" s="14" t="s">
        <v>218</v>
      </c>
      <c r="AX1097" s="14" t="s">
        <v>71</v>
      </c>
      <c r="AY1097" s="255" t="s">
        <v>205</v>
      </c>
    </row>
    <row r="1098" s="14" customFormat="1">
      <c r="A1098" s="14"/>
      <c r="B1098" s="245"/>
      <c r="C1098" s="246"/>
      <c r="D1098" s="236" t="s">
        <v>216</v>
      </c>
      <c r="E1098" s="247" t="s">
        <v>19</v>
      </c>
      <c r="F1098" s="248" t="s">
        <v>1480</v>
      </c>
      <c r="G1098" s="246"/>
      <c r="H1098" s="249">
        <v>11.445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5" t="s">
        <v>216</v>
      </c>
      <c r="AU1098" s="255" t="s">
        <v>80</v>
      </c>
      <c r="AV1098" s="14" t="s">
        <v>80</v>
      </c>
      <c r="AW1098" s="14" t="s">
        <v>218</v>
      </c>
      <c r="AX1098" s="14" t="s">
        <v>71</v>
      </c>
      <c r="AY1098" s="255" t="s">
        <v>205</v>
      </c>
    </row>
    <row r="1099" s="15" customFormat="1">
      <c r="A1099" s="15"/>
      <c r="B1099" s="256"/>
      <c r="C1099" s="257"/>
      <c r="D1099" s="236" t="s">
        <v>216</v>
      </c>
      <c r="E1099" s="258" t="s">
        <v>19</v>
      </c>
      <c r="F1099" s="259" t="s">
        <v>238</v>
      </c>
      <c r="G1099" s="257"/>
      <c r="H1099" s="260">
        <v>15.645</v>
      </c>
      <c r="I1099" s="261"/>
      <c r="J1099" s="257"/>
      <c r="K1099" s="257"/>
      <c r="L1099" s="262"/>
      <c r="M1099" s="263"/>
      <c r="N1099" s="264"/>
      <c r="O1099" s="264"/>
      <c r="P1099" s="264"/>
      <c r="Q1099" s="264"/>
      <c r="R1099" s="264"/>
      <c r="S1099" s="264"/>
      <c r="T1099" s="26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66" t="s">
        <v>216</v>
      </c>
      <c r="AU1099" s="266" t="s">
        <v>80</v>
      </c>
      <c r="AV1099" s="15" t="s">
        <v>97</v>
      </c>
      <c r="AW1099" s="15" t="s">
        <v>218</v>
      </c>
      <c r="AX1099" s="15" t="s">
        <v>71</v>
      </c>
      <c r="AY1099" s="266" t="s">
        <v>205</v>
      </c>
    </row>
    <row r="1100" s="13" customFormat="1">
      <c r="A1100" s="13"/>
      <c r="B1100" s="234"/>
      <c r="C1100" s="235"/>
      <c r="D1100" s="236" t="s">
        <v>216</v>
      </c>
      <c r="E1100" s="237" t="s">
        <v>19</v>
      </c>
      <c r="F1100" s="238" t="s">
        <v>485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216</v>
      </c>
      <c r="AU1100" s="244" t="s">
        <v>80</v>
      </c>
      <c r="AV1100" s="13" t="s">
        <v>78</v>
      </c>
      <c r="AW1100" s="13" t="s">
        <v>218</v>
      </c>
      <c r="AX1100" s="13" t="s">
        <v>71</v>
      </c>
      <c r="AY1100" s="244" t="s">
        <v>205</v>
      </c>
    </row>
    <row r="1101" s="14" customFormat="1">
      <c r="A1101" s="14"/>
      <c r="B1101" s="245"/>
      <c r="C1101" s="246"/>
      <c r="D1101" s="236" t="s">
        <v>216</v>
      </c>
      <c r="E1101" s="247" t="s">
        <v>19</v>
      </c>
      <c r="F1101" s="248" t="s">
        <v>727</v>
      </c>
      <c r="G1101" s="246"/>
      <c r="H1101" s="249">
        <v>5.1660000000000004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5" t="s">
        <v>216</v>
      </c>
      <c r="AU1101" s="255" t="s">
        <v>80</v>
      </c>
      <c r="AV1101" s="14" t="s">
        <v>80</v>
      </c>
      <c r="AW1101" s="14" t="s">
        <v>218</v>
      </c>
      <c r="AX1101" s="14" t="s">
        <v>71</v>
      </c>
      <c r="AY1101" s="255" t="s">
        <v>205</v>
      </c>
    </row>
    <row r="1102" s="14" customFormat="1">
      <c r="A1102" s="14"/>
      <c r="B1102" s="245"/>
      <c r="C1102" s="246"/>
      <c r="D1102" s="236" t="s">
        <v>216</v>
      </c>
      <c r="E1102" s="247" t="s">
        <v>19</v>
      </c>
      <c r="F1102" s="248" t="s">
        <v>1481</v>
      </c>
      <c r="G1102" s="246"/>
      <c r="H1102" s="249">
        <v>5.8650000000000002</v>
      </c>
      <c r="I1102" s="250"/>
      <c r="J1102" s="246"/>
      <c r="K1102" s="246"/>
      <c r="L1102" s="251"/>
      <c r="M1102" s="252"/>
      <c r="N1102" s="253"/>
      <c r="O1102" s="253"/>
      <c r="P1102" s="253"/>
      <c r="Q1102" s="253"/>
      <c r="R1102" s="253"/>
      <c r="S1102" s="253"/>
      <c r="T1102" s="25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5" t="s">
        <v>216</v>
      </c>
      <c r="AU1102" s="255" t="s">
        <v>80</v>
      </c>
      <c r="AV1102" s="14" t="s">
        <v>80</v>
      </c>
      <c r="AW1102" s="14" t="s">
        <v>218</v>
      </c>
      <c r="AX1102" s="14" t="s">
        <v>71</v>
      </c>
      <c r="AY1102" s="255" t="s">
        <v>205</v>
      </c>
    </row>
    <row r="1103" s="14" customFormat="1">
      <c r="A1103" s="14"/>
      <c r="B1103" s="245"/>
      <c r="C1103" s="246"/>
      <c r="D1103" s="236" t="s">
        <v>216</v>
      </c>
      <c r="E1103" s="247" t="s">
        <v>19</v>
      </c>
      <c r="F1103" s="248" t="s">
        <v>1482</v>
      </c>
      <c r="G1103" s="246"/>
      <c r="H1103" s="249">
        <v>10.588000000000001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5" t="s">
        <v>216</v>
      </c>
      <c r="AU1103" s="255" t="s">
        <v>80</v>
      </c>
      <c r="AV1103" s="14" t="s">
        <v>80</v>
      </c>
      <c r="AW1103" s="14" t="s">
        <v>218</v>
      </c>
      <c r="AX1103" s="14" t="s">
        <v>71</v>
      </c>
      <c r="AY1103" s="255" t="s">
        <v>205</v>
      </c>
    </row>
    <row r="1104" s="14" customFormat="1">
      <c r="A1104" s="14"/>
      <c r="B1104" s="245"/>
      <c r="C1104" s="246"/>
      <c r="D1104" s="236" t="s">
        <v>216</v>
      </c>
      <c r="E1104" s="247" t="s">
        <v>19</v>
      </c>
      <c r="F1104" s="248" t="s">
        <v>1483</v>
      </c>
      <c r="G1104" s="246"/>
      <c r="H1104" s="249">
        <v>0.72000000000000008</v>
      </c>
      <c r="I1104" s="250"/>
      <c r="J1104" s="246"/>
      <c r="K1104" s="246"/>
      <c r="L1104" s="251"/>
      <c r="M1104" s="252"/>
      <c r="N1104" s="253"/>
      <c r="O1104" s="253"/>
      <c r="P1104" s="253"/>
      <c r="Q1104" s="253"/>
      <c r="R1104" s="253"/>
      <c r="S1104" s="253"/>
      <c r="T1104" s="25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5" t="s">
        <v>216</v>
      </c>
      <c r="AU1104" s="255" t="s">
        <v>80</v>
      </c>
      <c r="AV1104" s="14" t="s">
        <v>80</v>
      </c>
      <c r="AW1104" s="14" t="s">
        <v>218</v>
      </c>
      <c r="AX1104" s="14" t="s">
        <v>71</v>
      </c>
      <c r="AY1104" s="255" t="s">
        <v>205</v>
      </c>
    </row>
    <row r="1105" s="15" customFormat="1">
      <c r="A1105" s="15"/>
      <c r="B1105" s="256"/>
      <c r="C1105" s="257"/>
      <c r="D1105" s="236" t="s">
        <v>216</v>
      </c>
      <c r="E1105" s="258" t="s">
        <v>19</v>
      </c>
      <c r="F1105" s="259" t="s">
        <v>238</v>
      </c>
      <c r="G1105" s="257"/>
      <c r="H1105" s="260">
        <v>22.338999999999999</v>
      </c>
      <c r="I1105" s="261"/>
      <c r="J1105" s="257"/>
      <c r="K1105" s="257"/>
      <c r="L1105" s="262"/>
      <c r="M1105" s="263"/>
      <c r="N1105" s="264"/>
      <c r="O1105" s="264"/>
      <c r="P1105" s="264"/>
      <c r="Q1105" s="264"/>
      <c r="R1105" s="264"/>
      <c r="S1105" s="264"/>
      <c r="T1105" s="26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T1105" s="266" t="s">
        <v>216</v>
      </c>
      <c r="AU1105" s="266" t="s">
        <v>80</v>
      </c>
      <c r="AV1105" s="15" t="s">
        <v>97</v>
      </c>
      <c r="AW1105" s="15" t="s">
        <v>218</v>
      </c>
      <c r="AX1105" s="15" t="s">
        <v>71</v>
      </c>
      <c r="AY1105" s="266" t="s">
        <v>205</v>
      </c>
    </row>
    <row r="1106" s="13" customFormat="1">
      <c r="A1106" s="13"/>
      <c r="B1106" s="234"/>
      <c r="C1106" s="235"/>
      <c r="D1106" s="236" t="s">
        <v>216</v>
      </c>
      <c r="E1106" s="237" t="s">
        <v>19</v>
      </c>
      <c r="F1106" s="238" t="s">
        <v>728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216</v>
      </c>
      <c r="AU1106" s="244" t="s">
        <v>80</v>
      </c>
      <c r="AV1106" s="13" t="s">
        <v>78</v>
      </c>
      <c r="AW1106" s="13" t="s">
        <v>218</v>
      </c>
      <c r="AX1106" s="13" t="s">
        <v>71</v>
      </c>
      <c r="AY1106" s="244" t="s">
        <v>205</v>
      </c>
    </row>
    <row r="1107" s="14" customFormat="1">
      <c r="A1107" s="14"/>
      <c r="B1107" s="245"/>
      <c r="C1107" s="246"/>
      <c r="D1107" s="236" t="s">
        <v>216</v>
      </c>
      <c r="E1107" s="247" t="s">
        <v>19</v>
      </c>
      <c r="F1107" s="248" t="s">
        <v>1484</v>
      </c>
      <c r="G1107" s="246"/>
      <c r="H1107" s="249">
        <v>8.4824999999999999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5" t="s">
        <v>216</v>
      </c>
      <c r="AU1107" s="255" t="s">
        <v>80</v>
      </c>
      <c r="AV1107" s="14" t="s">
        <v>80</v>
      </c>
      <c r="AW1107" s="14" t="s">
        <v>218</v>
      </c>
      <c r="AX1107" s="14" t="s">
        <v>71</v>
      </c>
      <c r="AY1107" s="255" t="s">
        <v>205</v>
      </c>
    </row>
    <row r="1108" s="15" customFormat="1">
      <c r="A1108" s="15"/>
      <c r="B1108" s="256"/>
      <c r="C1108" s="257"/>
      <c r="D1108" s="236" t="s">
        <v>216</v>
      </c>
      <c r="E1108" s="258" t="s">
        <v>19</v>
      </c>
      <c r="F1108" s="259" t="s">
        <v>238</v>
      </c>
      <c r="G1108" s="257"/>
      <c r="H1108" s="260">
        <v>8.4824999999999999</v>
      </c>
      <c r="I1108" s="261"/>
      <c r="J1108" s="257"/>
      <c r="K1108" s="257"/>
      <c r="L1108" s="262"/>
      <c r="M1108" s="263"/>
      <c r="N1108" s="264"/>
      <c r="O1108" s="264"/>
      <c r="P1108" s="264"/>
      <c r="Q1108" s="264"/>
      <c r="R1108" s="264"/>
      <c r="S1108" s="264"/>
      <c r="T1108" s="26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T1108" s="266" t="s">
        <v>216</v>
      </c>
      <c r="AU1108" s="266" t="s">
        <v>80</v>
      </c>
      <c r="AV1108" s="15" t="s">
        <v>97</v>
      </c>
      <c r="AW1108" s="15" t="s">
        <v>218</v>
      </c>
      <c r="AX1108" s="15" t="s">
        <v>71</v>
      </c>
      <c r="AY1108" s="266" t="s">
        <v>205</v>
      </c>
    </row>
    <row r="1109" s="13" customFormat="1">
      <c r="A1109" s="13"/>
      <c r="B1109" s="234"/>
      <c r="C1109" s="235"/>
      <c r="D1109" s="236" t="s">
        <v>216</v>
      </c>
      <c r="E1109" s="237" t="s">
        <v>19</v>
      </c>
      <c r="F1109" s="238" t="s">
        <v>239</v>
      </c>
      <c r="G1109" s="235"/>
      <c r="H1109" s="237" t="s">
        <v>19</v>
      </c>
      <c r="I1109" s="239"/>
      <c r="J1109" s="235"/>
      <c r="K1109" s="235"/>
      <c r="L1109" s="240"/>
      <c r="M1109" s="241"/>
      <c r="N1109" s="242"/>
      <c r="O1109" s="242"/>
      <c r="P1109" s="242"/>
      <c r="Q1109" s="242"/>
      <c r="R1109" s="242"/>
      <c r="S1109" s="242"/>
      <c r="T1109" s="24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4" t="s">
        <v>216</v>
      </c>
      <c r="AU1109" s="244" t="s">
        <v>80</v>
      </c>
      <c r="AV1109" s="13" t="s">
        <v>78</v>
      </c>
      <c r="AW1109" s="13" t="s">
        <v>218</v>
      </c>
      <c r="AX1109" s="13" t="s">
        <v>71</v>
      </c>
      <c r="AY1109" s="244" t="s">
        <v>205</v>
      </c>
    </row>
    <row r="1110" s="14" customFormat="1">
      <c r="A1110" s="14"/>
      <c r="B1110" s="245"/>
      <c r="C1110" s="246"/>
      <c r="D1110" s="236" t="s">
        <v>216</v>
      </c>
      <c r="E1110" s="247" t="s">
        <v>19</v>
      </c>
      <c r="F1110" s="248" t="s">
        <v>1485</v>
      </c>
      <c r="G1110" s="246"/>
      <c r="H1110" s="249">
        <v>1.1000000000000001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216</v>
      </c>
      <c r="AU1110" s="255" t="s">
        <v>80</v>
      </c>
      <c r="AV1110" s="14" t="s">
        <v>80</v>
      </c>
      <c r="AW1110" s="14" t="s">
        <v>218</v>
      </c>
      <c r="AX1110" s="14" t="s">
        <v>71</v>
      </c>
      <c r="AY1110" s="255" t="s">
        <v>205</v>
      </c>
    </row>
    <row r="1111" s="14" customFormat="1">
      <c r="A1111" s="14"/>
      <c r="B1111" s="245"/>
      <c r="C1111" s="246"/>
      <c r="D1111" s="236" t="s">
        <v>216</v>
      </c>
      <c r="E1111" s="247" t="s">
        <v>19</v>
      </c>
      <c r="F1111" s="248" t="s">
        <v>1486</v>
      </c>
      <c r="G1111" s="246"/>
      <c r="H1111" s="249">
        <v>5.0899999999999999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5" t="s">
        <v>216</v>
      </c>
      <c r="AU1111" s="255" t="s">
        <v>80</v>
      </c>
      <c r="AV1111" s="14" t="s">
        <v>80</v>
      </c>
      <c r="AW1111" s="14" t="s">
        <v>218</v>
      </c>
      <c r="AX1111" s="14" t="s">
        <v>71</v>
      </c>
      <c r="AY1111" s="255" t="s">
        <v>205</v>
      </c>
    </row>
    <row r="1112" s="15" customFormat="1">
      <c r="A1112" s="15"/>
      <c r="B1112" s="256"/>
      <c r="C1112" s="257"/>
      <c r="D1112" s="236" t="s">
        <v>216</v>
      </c>
      <c r="E1112" s="258" t="s">
        <v>19</v>
      </c>
      <c r="F1112" s="259" t="s">
        <v>238</v>
      </c>
      <c r="G1112" s="257"/>
      <c r="H1112" s="260">
        <v>6.1899999999999995</v>
      </c>
      <c r="I1112" s="261"/>
      <c r="J1112" s="257"/>
      <c r="K1112" s="257"/>
      <c r="L1112" s="262"/>
      <c r="M1112" s="263"/>
      <c r="N1112" s="264"/>
      <c r="O1112" s="264"/>
      <c r="P1112" s="264"/>
      <c r="Q1112" s="264"/>
      <c r="R1112" s="264"/>
      <c r="S1112" s="264"/>
      <c r="T1112" s="26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66" t="s">
        <v>216</v>
      </c>
      <c r="AU1112" s="266" t="s">
        <v>80</v>
      </c>
      <c r="AV1112" s="15" t="s">
        <v>97</v>
      </c>
      <c r="AW1112" s="15" t="s">
        <v>218</v>
      </c>
      <c r="AX1112" s="15" t="s">
        <v>71</v>
      </c>
      <c r="AY1112" s="266" t="s">
        <v>205</v>
      </c>
    </row>
    <row r="1113" s="13" customFormat="1">
      <c r="A1113" s="13"/>
      <c r="B1113" s="234"/>
      <c r="C1113" s="235"/>
      <c r="D1113" s="236" t="s">
        <v>216</v>
      </c>
      <c r="E1113" s="237" t="s">
        <v>19</v>
      </c>
      <c r="F1113" s="238" t="s">
        <v>241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216</v>
      </c>
      <c r="AU1113" s="244" t="s">
        <v>80</v>
      </c>
      <c r="AV1113" s="13" t="s">
        <v>78</v>
      </c>
      <c r="AW1113" s="13" t="s">
        <v>218</v>
      </c>
      <c r="AX1113" s="13" t="s">
        <v>71</v>
      </c>
      <c r="AY1113" s="244" t="s">
        <v>205</v>
      </c>
    </row>
    <row r="1114" s="14" customFormat="1">
      <c r="A1114" s="14"/>
      <c r="B1114" s="245"/>
      <c r="C1114" s="246"/>
      <c r="D1114" s="236" t="s">
        <v>216</v>
      </c>
      <c r="E1114" s="247" t="s">
        <v>19</v>
      </c>
      <c r="F1114" s="248" t="s">
        <v>1487</v>
      </c>
      <c r="G1114" s="246"/>
      <c r="H1114" s="249">
        <v>0.47000000000000003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5" t="s">
        <v>216</v>
      </c>
      <c r="AU1114" s="255" t="s">
        <v>80</v>
      </c>
      <c r="AV1114" s="14" t="s">
        <v>80</v>
      </c>
      <c r="AW1114" s="14" t="s">
        <v>218</v>
      </c>
      <c r="AX1114" s="14" t="s">
        <v>71</v>
      </c>
      <c r="AY1114" s="255" t="s">
        <v>205</v>
      </c>
    </row>
    <row r="1115" s="15" customFormat="1">
      <c r="A1115" s="15"/>
      <c r="B1115" s="256"/>
      <c r="C1115" s="257"/>
      <c r="D1115" s="236" t="s">
        <v>216</v>
      </c>
      <c r="E1115" s="258" t="s">
        <v>19</v>
      </c>
      <c r="F1115" s="259" t="s">
        <v>238</v>
      </c>
      <c r="G1115" s="257"/>
      <c r="H1115" s="260">
        <v>0.47000000000000003</v>
      </c>
      <c r="I1115" s="261"/>
      <c r="J1115" s="257"/>
      <c r="K1115" s="257"/>
      <c r="L1115" s="262"/>
      <c r="M1115" s="263"/>
      <c r="N1115" s="264"/>
      <c r="O1115" s="264"/>
      <c r="P1115" s="264"/>
      <c r="Q1115" s="264"/>
      <c r="R1115" s="264"/>
      <c r="S1115" s="264"/>
      <c r="T1115" s="26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T1115" s="266" t="s">
        <v>216</v>
      </c>
      <c r="AU1115" s="266" t="s">
        <v>80</v>
      </c>
      <c r="AV1115" s="15" t="s">
        <v>97</v>
      </c>
      <c r="AW1115" s="15" t="s">
        <v>218</v>
      </c>
      <c r="AX1115" s="15" t="s">
        <v>71</v>
      </c>
      <c r="AY1115" s="266" t="s">
        <v>205</v>
      </c>
    </row>
    <row r="1116" s="16" customFormat="1">
      <c r="A1116" s="16"/>
      <c r="B1116" s="267"/>
      <c r="C1116" s="268"/>
      <c r="D1116" s="236" t="s">
        <v>216</v>
      </c>
      <c r="E1116" s="269" t="s">
        <v>19</v>
      </c>
      <c r="F1116" s="270" t="s">
        <v>243</v>
      </c>
      <c r="G1116" s="268"/>
      <c r="H1116" s="271">
        <v>63.156500000000008</v>
      </c>
      <c r="I1116" s="272"/>
      <c r="J1116" s="268"/>
      <c r="K1116" s="268"/>
      <c r="L1116" s="273"/>
      <c r="M1116" s="274"/>
      <c r="N1116" s="275"/>
      <c r="O1116" s="275"/>
      <c r="P1116" s="275"/>
      <c r="Q1116" s="275"/>
      <c r="R1116" s="275"/>
      <c r="S1116" s="275"/>
      <c r="T1116" s="27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T1116" s="277" t="s">
        <v>216</v>
      </c>
      <c r="AU1116" s="277" t="s">
        <v>80</v>
      </c>
      <c r="AV1116" s="16" t="s">
        <v>212</v>
      </c>
      <c r="AW1116" s="16" t="s">
        <v>218</v>
      </c>
      <c r="AX1116" s="16" t="s">
        <v>78</v>
      </c>
      <c r="AY1116" s="277" t="s">
        <v>205</v>
      </c>
    </row>
    <row r="1117" s="2" customFormat="1" ht="33" customHeight="1">
      <c r="A1117" s="41"/>
      <c r="B1117" s="42"/>
      <c r="C1117" s="216" t="s">
        <v>1488</v>
      </c>
      <c r="D1117" s="216" t="s">
        <v>207</v>
      </c>
      <c r="E1117" s="217" t="s">
        <v>1489</v>
      </c>
      <c r="F1117" s="218" t="s">
        <v>1490</v>
      </c>
      <c r="G1117" s="219" t="s">
        <v>306</v>
      </c>
      <c r="H1117" s="220">
        <v>3.6000000000000001</v>
      </c>
      <c r="I1117" s="221"/>
      <c r="J1117" s="222">
        <f>ROUND(I1117*H1117,2)</f>
        <v>0</v>
      </c>
      <c r="K1117" s="218" t="s">
        <v>211</v>
      </c>
      <c r="L1117" s="47"/>
      <c r="M1117" s="223" t="s">
        <v>19</v>
      </c>
      <c r="N1117" s="224" t="s">
        <v>42</v>
      </c>
      <c r="O1117" s="87"/>
      <c r="P1117" s="225">
        <f>O1117*H1117</f>
        <v>0</v>
      </c>
      <c r="Q1117" s="225">
        <v>0.0051999999999999998</v>
      </c>
      <c r="R1117" s="225">
        <f>Q1117*H1117</f>
        <v>0.018720000000000001</v>
      </c>
      <c r="S1117" s="225">
        <v>0</v>
      </c>
      <c r="T1117" s="226">
        <f>S1117*H1117</f>
        <v>0</v>
      </c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R1117" s="227" t="s">
        <v>212</v>
      </c>
      <c r="AT1117" s="227" t="s">
        <v>207</v>
      </c>
      <c r="AU1117" s="227" t="s">
        <v>80</v>
      </c>
      <c r="AY1117" s="20" t="s">
        <v>205</v>
      </c>
      <c r="BE1117" s="228">
        <f>IF(N1117="základní",J1117,0)</f>
        <v>0</v>
      </c>
      <c r="BF1117" s="228">
        <f>IF(N1117="snížená",J1117,0)</f>
        <v>0</v>
      </c>
      <c r="BG1117" s="228">
        <f>IF(N1117="zákl. přenesená",J1117,0)</f>
        <v>0</v>
      </c>
      <c r="BH1117" s="228">
        <f>IF(N1117="sníž. přenesená",J1117,0)</f>
        <v>0</v>
      </c>
      <c r="BI1117" s="228">
        <f>IF(N1117="nulová",J1117,0)</f>
        <v>0</v>
      </c>
      <c r="BJ1117" s="20" t="s">
        <v>78</v>
      </c>
      <c r="BK1117" s="228">
        <f>ROUND(I1117*H1117,2)</f>
        <v>0</v>
      </c>
      <c r="BL1117" s="20" t="s">
        <v>212</v>
      </c>
      <c r="BM1117" s="227" t="s">
        <v>1491</v>
      </c>
    </row>
    <row r="1118" s="2" customFormat="1">
      <c r="A1118" s="41"/>
      <c r="B1118" s="42"/>
      <c r="C1118" s="43"/>
      <c r="D1118" s="229" t="s">
        <v>214</v>
      </c>
      <c r="E1118" s="43"/>
      <c r="F1118" s="230" t="s">
        <v>1492</v>
      </c>
      <c r="G1118" s="43"/>
      <c r="H1118" s="43"/>
      <c r="I1118" s="231"/>
      <c r="J1118" s="43"/>
      <c r="K1118" s="43"/>
      <c r="L1118" s="47"/>
      <c r="M1118" s="232"/>
      <c r="N1118" s="233"/>
      <c r="O1118" s="87"/>
      <c r="P1118" s="87"/>
      <c r="Q1118" s="87"/>
      <c r="R1118" s="87"/>
      <c r="S1118" s="87"/>
      <c r="T1118" s="88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T1118" s="20" t="s">
        <v>214</v>
      </c>
      <c r="AU1118" s="20" t="s">
        <v>80</v>
      </c>
    </row>
    <row r="1119" s="2" customFormat="1">
      <c r="A1119" s="41"/>
      <c r="B1119" s="42"/>
      <c r="C1119" s="43"/>
      <c r="D1119" s="236" t="s">
        <v>1301</v>
      </c>
      <c r="E1119" s="43"/>
      <c r="F1119" s="288" t="s">
        <v>1302</v>
      </c>
      <c r="G1119" s="43"/>
      <c r="H1119" s="43"/>
      <c r="I1119" s="231"/>
      <c r="J1119" s="43"/>
      <c r="K1119" s="43"/>
      <c r="L1119" s="47"/>
      <c r="M1119" s="232"/>
      <c r="N1119" s="233"/>
      <c r="O1119" s="87"/>
      <c r="P1119" s="87"/>
      <c r="Q1119" s="87"/>
      <c r="R1119" s="87"/>
      <c r="S1119" s="87"/>
      <c r="T1119" s="88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T1119" s="20" t="s">
        <v>1301</v>
      </c>
      <c r="AU1119" s="20" t="s">
        <v>80</v>
      </c>
    </row>
    <row r="1120" s="14" customFormat="1">
      <c r="A1120" s="14"/>
      <c r="B1120" s="245"/>
      <c r="C1120" s="246"/>
      <c r="D1120" s="236" t="s">
        <v>216</v>
      </c>
      <c r="E1120" s="247" t="s">
        <v>19</v>
      </c>
      <c r="F1120" s="248" t="s">
        <v>1493</v>
      </c>
      <c r="G1120" s="246"/>
      <c r="H1120" s="249">
        <v>3.6000000000000001</v>
      </c>
      <c r="I1120" s="250"/>
      <c r="J1120" s="246"/>
      <c r="K1120" s="246"/>
      <c r="L1120" s="251"/>
      <c r="M1120" s="252"/>
      <c r="N1120" s="253"/>
      <c r="O1120" s="253"/>
      <c r="P1120" s="253"/>
      <c r="Q1120" s="253"/>
      <c r="R1120" s="253"/>
      <c r="S1120" s="253"/>
      <c r="T1120" s="25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5" t="s">
        <v>216</v>
      </c>
      <c r="AU1120" s="255" t="s">
        <v>80</v>
      </c>
      <c r="AV1120" s="14" t="s">
        <v>80</v>
      </c>
      <c r="AW1120" s="14" t="s">
        <v>218</v>
      </c>
      <c r="AX1120" s="14" t="s">
        <v>71</v>
      </c>
      <c r="AY1120" s="255" t="s">
        <v>205</v>
      </c>
    </row>
    <row r="1121" s="2" customFormat="1" ht="33" customHeight="1">
      <c r="A1121" s="41"/>
      <c r="B1121" s="42"/>
      <c r="C1121" s="216" t="s">
        <v>1494</v>
      </c>
      <c r="D1121" s="216" t="s">
        <v>207</v>
      </c>
      <c r="E1121" s="217" t="s">
        <v>1495</v>
      </c>
      <c r="F1121" s="218" t="s">
        <v>1496</v>
      </c>
      <c r="G1121" s="219" t="s">
        <v>306</v>
      </c>
      <c r="H1121" s="220">
        <v>293.839</v>
      </c>
      <c r="I1121" s="221"/>
      <c r="J1121" s="222">
        <f>ROUND(I1121*H1121,2)</f>
        <v>0</v>
      </c>
      <c r="K1121" s="218" t="s">
        <v>211</v>
      </c>
      <c r="L1121" s="47"/>
      <c r="M1121" s="223" t="s">
        <v>19</v>
      </c>
      <c r="N1121" s="224" t="s">
        <v>42</v>
      </c>
      <c r="O1121" s="87"/>
      <c r="P1121" s="225">
        <f>O1121*H1121</f>
        <v>0</v>
      </c>
      <c r="Q1121" s="225">
        <v>0.015599999999999999</v>
      </c>
      <c r="R1121" s="225">
        <f>Q1121*H1121</f>
        <v>4.5838884000000002</v>
      </c>
      <c r="S1121" s="225">
        <v>0</v>
      </c>
      <c r="T1121" s="226">
        <f>S1121*H1121</f>
        <v>0</v>
      </c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R1121" s="227" t="s">
        <v>212</v>
      </c>
      <c r="AT1121" s="227" t="s">
        <v>207</v>
      </c>
      <c r="AU1121" s="227" t="s">
        <v>80</v>
      </c>
      <c r="AY1121" s="20" t="s">
        <v>205</v>
      </c>
      <c r="BE1121" s="228">
        <f>IF(N1121="základní",J1121,0)</f>
        <v>0</v>
      </c>
      <c r="BF1121" s="228">
        <f>IF(N1121="snížená",J1121,0)</f>
        <v>0</v>
      </c>
      <c r="BG1121" s="228">
        <f>IF(N1121="zákl. přenesená",J1121,0)</f>
        <v>0</v>
      </c>
      <c r="BH1121" s="228">
        <f>IF(N1121="sníž. přenesená",J1121,0)</f>
        <v>0</v>
      </c>
      <c r="BI1121" s="228">
        <f>IF(N1121="nulová",J1121,0)</f>
        <v>0</v>
      </c>
      <c r="BJ1121" s="20" t="s">
        <v>78</v>
      </c>
      <c r="BK1121" s="228">
        <f>ROUND(I1121*H1121,2)</f>
        <v>0</v>
      </c>
      <c r="BL1121" s="20" t="s">
        <v>212</v>
      </c>
      <c r="BM1121" s="227" t="s">
        <v>1497</v>
      </c>
    </row>
    <row r="1122" s="2" customFormat="1">
      <c r="A1122" s="41"/>
      <c r="B1122" s="42"/>
      <c r="C1122" s="43"/>
      <c r="D1122" s="229" t="s">
        <v>214</v>
      </c>
      <c r="E1122" s="43"/>
      <c r="F1122" s="230" t="s">
        <v>1498</v>
      </c>
      <c r="G1122" s="43"/>
      <c r="H1122" s="43"/>
      <c r="I1122" s="231"/>
      <c r="J1122" s="43"/>
      <c r="K1122" s="43"/>
      <c r="L1122" s="47"/>
      <c r="M1122" s="232"/>
      <c r="N1122" s="233"/>
      <c r="O1122" s="87"/>
      <c r="P1122" s="87"/>
      <c r="Q1122" s="87"/>
      <c r="R1122" s="87"/>
      <c r="S1122" s="87"/>
      <c r="T1122" s="88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T1122" s="20" t="s">
        <v>214</v>
      </c>
      <c r="AU1122" s="20" t="s">
        <v>80</v>
      </c>
    </row>
    <row r="1123" s="2" customFormat="1">
      <c r="A1123" s="41"/>
      <c r="B1123" s="42"/>
      <c r="C1123" s="43"/>
      <c r="D1123" s="236" t="s">
        <v>1301</v>
      </c>
      <c r="E1123" s="43"/>
      <c r="F1123" s="288" t="s">
        <v>1302</v>
      </c>
      <c r="G1123" s="43"/>
      <c r="H1123" s="43"/>
      <c r="I1123" s="231"/>
      <c r="J1123" s="43"/>
      <c r="K1123" s="43"/>
      <c r="L1123" s="47"/>
      <c r="M1123" s="232"/>
      <c r="N1123" s="233"/>
      <c r="O1123" s="87"/>
      <c r="P1123" s="87"/>
      <c r="Q1123" s="87"/>
      <c r="R1123" s="87"/>
      <c r="S1123" s="87"/>
      <c r="T1123" s="88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T1123" s="20" t="s">
        <v>1301</v>
      </c>
      <c r="AU1123" s="20" t="s">
        <v>80</v>
      </c>
    </row>
    <row r="1124" s="13" customFormat="1">
      <c r="A1124" s="13"/>
      <c r="B1124" s="234"/>
      <c r="C1124" s="235"/>
      <c r="D1124" s="236" t="s">
        <v>216</v>
      </c>
      <c r="E1124" s="237" t="s">
        <v>19</v>
      </c>
      <c r="F1124" s="238" t="s">
        <v>228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216</v>
      </c>
      <c r="AU1124" s="244" t="s">
        <v>80</v>
      </c>
      <c r="AV1124" s="13" t="s">
        <v>78</v>
      </c>
      <c r="AW1124" s="13" t="s">
        <v>218</v>
      </c>
      <c r="AX1124" s="13" t="s">
        <v>71</v>
      </c>
      <c r="AY1124" s="244" t="s">
        <v>205</v>
      </c>
    </row>
    <row r="1125" s="13" customFormat="1">
      <c r="A1125" s="13"/>
      <c r="B1125" s="234"/>
      <c r="C1125" s="235"/>
      <c r="D1125" s="236" t="s">
        <v>216</v>
      </c>
      <c r="E1125" s="237" t="s">
        <v>19</v>
      </c>
      <c r="F1125" s="238" t="s">
        <v>478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216</v>
      </c>
      <c r="AU1125" s="244" t="s">
        <v>80</v>
      </c>
      <c r="AV1125" s="13" t="s">
        <v>78</v>
      </c>
      <c r="AW1125" s="13" t="s">
        <v>218</v>
      </c>
      <c r="AX1125" s="13" t="s">
        <v>71</v>
      </c>
      <c r="AY1125" s="244" t="s">
        <v>205</v>
      </c>
    </row>
    <row r="1126" s="14" customFormat="1">
      <c r="A1126" s="14"/>
      <c r="B1126" s="245"/>
      <c r="C1126" s="246"/>
      <c r="D1126" s="236" t="s">
        <v>216</v>
      </c>
      <c r="E1126" s="247" t="s">
        <v>19</v>
      </c>
      <c r="F1126" s="248" t="s">
        <v>1499</v>
      </c>
      <c r="G1126" s="246"/>
      <c r="H1126" s="249">
        <v>10.5565</v>
      </c>
      <c r="I1126" s="250"/>
      <c r="J1126" s="246"/>
      <c r="K1126" s="246"/>
      <c r="L1126" s="251"/>
      <c r="M1126" s="252"/>
      <c r="N1126" s="253"/>
      <c r="O1126" s="253"/>
      <c r="P1126" s="253"/>
      <c r="Q1126" s="253"/>
      <c r="R1126" s="253"/>
      <c r="S1126" s="253"/>
      <c r="T1126" s="25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5" t="s">
        <v>216</v>
      </c>
      <c r="AU1126" s="255" t="s">
        <v>80</v>
      </c>
      <c r="AV1126" s="14" t="s">
        <v>80</v>
      </c>
      <c r="AW1126" s="14" t="s">
        <v>218</v>
      </c>
      <c r="AX1126" s="14" t="s">
        <v>71</v>
      </c>
      <c r="AY1126" s="255" t="s">
        <v>205</v>
      </c>
    </row>
    <row r="1127" s="14" customFormat="1">
      <c r="A1127" s="14"/>
      <c r="B1127" s="245"/>
      <c r="C1127" s="246"/>
      <c r="D1127" s="236" t="s">
        <v>216</v>
      </c>
      <c r="E1127" s="247" t="s">
        <v>19</v>
      </c>
      <c r="F1127" s="248" t="s">
        <v>1500</v>
      </c>
      <c r="G1127" s="246"/>
      <c r="H1127" s="249">
        <v>97.210999999999999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216</v>
      </c>
      <c r="AU1127" s="255" t="s">
        <v>80</v>
      </c>
      <c r="AV1127" s="14" t="s">
        <v>80</v>
      </c>
      <c r="AW1127" s="14" t="s">
        <v>218</v>
      </c>
      <c r="AX1127" s="14" t="s">
        <v>71</v>
      </c>
      <c r="AY1127" s="255" t="s">
        <v>205</v>
      </c>
    </row>
    <row r="1128" s="15" customFormat="1">
      <c r="A1128" s="15"/>
      <c r="B1128" s="256"/>
      <c r="C1128" s="257"/>
      <c r="D1128" s="236" t="s">
        <v>216</v>
      </c>
      <c r="E1128" s="258" t="s">
        <v>19</v>
      </c>
      <c r="F1128" s="259" t="s">
        <v>238</v>
      </c>
      <c r="G1128" s="257"/>
      <c r="H1128" s="260">
        <v>107.7675</v>
      </c>
      <c r="I1128" s="261"/>
      <c r="J1128" s="257"/>
      <c r="K1128" s="257"/>
      <c r="L1128" s="262"/>
      <c r="M1128" s="263"/>
      <c r="N1128" s="264"/>
      <c r="O1128" s="264"/>
      <c r="P1128" s="264"/>
      <c r="Q1128" s="264"/>
      <c r="R1128" s="264"/>
      <c r="S1128" s="264"/>
      <c r="T1128" s="26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66" t="s">
        <v>216</v>
      </c>
      <c r="AU1128" s="266" t="s">
        <v>80</v>
      </c>
      <c r="AV1128" s="15" t="s">
        <v>97</v>
      </c>
      <c r="AW1128" s="15" t="s">
        <v>218</v>
      </c>
      <c r="AX1128" s="15" t="s">
        <v>71</v>
      </c>
      <c r="AY1128" s="266" t="s">
        <v>205</v>
      </c>
    </row>
    <row r="1129" s="13" customFormat="1">
      <c r="A1129" s="13"/>
      <c r="B1129" s="234"/>
      <c r="C1129" s="235"/>
      <c r="D1129" s="236" t="s">
        <v>216</v>
      </c>
      <c r="E1129" s="237" t="s">
        <v>19</v>
      </c>
      <c r="F1129" s="238" t="s">
        <v>483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216</v>
      </c>
      <c r="AU1129" s="244" t="s">
        <v>80</v>
      </c>
      <c r="AV1129" s="13" t="s">
        <v>78</v>
      </c>
      <c r="AW1129" s="13" t="s">
        <v>218</v>
      </c>
      <c r="AX1129" s="13" t="s">
        <v>71</v>
      </c>
      <c r="AY1129" s="244" t="s">
        <v>205</v>
      </c>
    </row>
    <row r="1130" s="14" customFormat="1">
      <c r="A1130" s="14"/>
      <c r="B1130" s="245"/>
      <c r="C1130" s="246"/>
      <c r="D1130" s="236" t="s">
        <v>216</v>
      </c>
      <c r="E1130" s="247" t="s">
        <v>19</v>
      </c>
      <c r="F1130" s="248" t="s">
        <v>1501</v>
      </c>
      <c r="G1130" s="246"/>
      <c r="H1130" s="249">
        <v>50.230999999999995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216</v>
      </c>
      <c r="AU1130" s="255" t="s">
        <v>80</v>
      </c>
      <c r="AV1130" s="14" t="s">
        <v>80</v>
      </c>
      <c r="AW1130" s="14" t="s">
        <v>218</v>
      </c>
      <c r="AX1130" s="14" t="s">
        <v>71</v>
      </c>
      <c r="AY1130" s="255" t="s">
        <v>205</v>
      </c>
    </row>
    <row r="1131" s="14" customFormat="1">
      <c r="A1131" s="14"/>
      <c r="B1131" s="245"/>
      <c r="C1131" s="246"/>
      <c r="D1131" s="236" t="s">
        <v>216</v>
      </c>
      <c r="E1131" s="247" t="s">
        <v>19</v>
      </c>
      <c r="F1131" s="248" t="s">
        <v>1502</v>
      </c>
      <c r="G1131" s="246"/>
      <c r="H1131" s="249">
        <v>7.3600000000000003</v>
      </c>
      <c r="I1131" s="250"/>
      <c r="J1131" s="246"/>
      <c r="K1131" s="246"/>
      <c r="L1131" s="251"/>
      <c r="M1131" s="252"/>
      <c r="N1131" s="253"/>
      <c r="O1131" s="253"/>
      <c r="P1131" s="253"/>
      <c r="Q1131" s="253"/>
      <c r="R1131" s="253"/>
      <c r="S1131" s="253"/>
      <c r="T1131" s="25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5" t="s">
        <v>216</v>
      </c>
      <c r="AU1131" s="255" t="s">
        <v>80</v>
      </c>
      <c r="AV1131" s="14" t="s">
        <v>80</v>
      </c>
      <c r="AW1131" s="14" t="s">
        <v>218</v>
      </c>
      <c r="AX1131" s="14" t="s">
        <v>71</v>
      </c>
      <c r="AY1131" s="255" t="s">
        <v>205</v>
      </c>
    </row>
    <row r="1132" s="15" customFormat="1">
      <c r="A1132" s="15"/>
      <c r="B1132" s="256"/>
      <c r="C1132" s="257"/>
      <c r="D1132" s="236" t="s">
        <v>216</v>
      </c>
      <c r="E1132" s="258" t="s">
        <v>19</v>
      </c>
      <c r="F1132" s="259" t="s">
        <v>238</v>
      </c>
      <c r="G1132" s="257"/>
      <c r="H1132" s="260">
        <v>57.590999999999994</v>
      </c>
      <c r="I1132" s="261"/>
      <c r="J1132" s="257"/>
      <c r="K1132" s="257"/>
      <c r="L1132" s="262"/>
      <c r="M1132" s="263"/>
      <c r="N1132" s="264"/>
      <c r="O1132" s="264"/>
      <c r="P1132" s="264"/>
      <c r="Q1132" s="264"/>
      <c r="R1132" s="264"/>
      <c r="S1132" s="264"/>
      <c r="T1132" s="26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T1132" s="266" t="s">
        <v>216</v>
      </c>
      <c r="AU1132" s="266" t="s">
        <v>80</v>
      </c>
      <c r="AV1132" s="15" t="s">
        <v>97</v>
      </c>
      <c r="AW1132" s="15" t="s">
        <v>218</v>
      </c>
      <c r="AX1132" s="15" t="s">
        <v>71</v>
      </c>
      <c r="AY1132" s="266" t="s">
        <v>205</v>
      </c>
    </row>
    <row r="1133" s="13" customFormat="1">
      <c r="A1133" s="13"/>
      <c r="B1133" s="234"/>
      <c r="C1133" s="235"/>
      <c r="D1133" s="236" t="s">
        <v>216</v>
      </c>
      <c r="E1133" s="237" t="s">
        <v>19</v>
      </c>
      <c r="F1133" s="238" t="s">
        <v>485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216</v>
      </c>
      <c r="AU1133" s="244" t="s">
        <v>80</v>
      </c>
      <c r="AV1133" s="13" t="s">
        <v>78</v>
      </c>
      <c r="AW1133" s="13" t="s">
        <v>218</v>
      </c>
      <c r="AX1133" s="13" t="s">
        <v>71</v>
      </c>
      <c r="AY1133" s="244" t="s">
        <v>205</v>
      </c>
    </row>
    <row r="1134" s="14" customFormat="1">
      <c r="A1134" s="14"/>
      <c r="B1134" s="245"/>
      <c r="C1134" s="246"/>
      <c r="D1134" s="236" t="s">
        <v>216</v>
      </c>
      <c r="E1134" s="247" t="s">
        <v>19</v>
      </c>
      <c r="F1134" s="248" t="s">
        <v>1503</v>
      </c>
      <c r="G1134" s="246"/>
      <c r="H1134" s="249">
        <v>34.645000000000003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216</v>
      </c>
      <c r="AU1134" s="255" t="s">
        <v>80</v>
      </c>
      <c r="AV1134" s="14" t="s">
        <v>80</v>
      </c>
      <c r="AW1134" s="14" t="s">
        <v>218</v>
      </c>
      <c r="AX1134" s="14" t="s">
        <v>71</v>
      </c>
      <c r="AY1134" s="255" t="s">
        <v>205</v>
      </c>
    </row>
    <row r="1135" s="15" customFormat="1">
      <c r="A1135" s="15"/>
      <c r="B1135" s="256"/>
      <c r="C1135" s="257"/>
      <c r="D1135" s="236" t="s">
        <v>216</v>
      </c>
      <c r="E1135" s="258" t="s">
        <v>19</v>
      </c>
      <c r="F1135" s="259" t="s">
        <v>238</v>
      </c>
      <c r="G1135" s="257"/>
      <c r="H1135" s="260">
        <v>34.645000000000003</v>
      </c>
      <c r="I1135" s="261"/>
      <c r="J1135" s="257"/>
      <c r="K1135" s="257"/>
      <c r="L1135" s="262"/>
      <c r="M1135" s="263"/>
      <c r="N1135" s="264"/>
      <c r="O1135" s="264"/>
      <c r="P1135" s="264"/>
      <c r="Q1135" s="264"/>
      <c r="R1135" s="264"/>
      <c r="S1135" s="264"/>
      <c r="T1135" s="26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6" t="s">
        <v>216</v>
      </c>
      <c r="AU1135" s="266" t="s">
        <v>80</v>
      </c>
      <c r="AV1135" s="15" t="s">
        <v>97</v>
      </c>
      <c r="AW1135" s="15" t="s">
        <v>218</v>
      </c>
      <c r="AX1135" s="15" t="s">
        <v>71</v>
      </c>
      <c r="AY1135" s="266" t="s">
        <v>205</v>
      </c>
    </row>
    <row r="1136" s="14" customFormat="1">
      <c r="A1136" s="14"/>
      <c r="B1136" s="245"/>
      <c r="C1136" s="246"/>
      <c r="D1136" s="236" t="s">
        <v>216</v>
      </c>
      <c r="E1136" s="247" t="s">
        <v>19</v>
      </c>
      <c r="F1136" s="248" t="s">
        <v>1504</v>
      </c>
      <c r="G1136" s="246"/>
      <c r="H1136" s="249">
        <v>54.405999999999999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5" t="s">
        <v>216</v>
      </c>
      <c r="AU1136" s="255" t="s">
        <v>80</v>
      </c>
      <c r="AV1136" s="14" t="s">
        <v>80</v>
      </c>
      <c r="AW1136" s="14" t="s">
        <v>218</v>
      </c>
      <c r="AX1136" s="14" t="s">
        <v>71</v>
      </c>
      <c r="AY1136" s="255" t="s">
        <v>205</v>
      </c>
    </row>
    <row r="1137" s="14" customFormat="1">
      <c r="A1137" s="14"/>
      <c r="B1137" s="245"/>
      <c r="C1137" s="246"/>
      <c r="D1137" s="236" t="s">
        <v>216</v>
      </c>
      <c r="E1137" s="247" t="s">
        <v>19</v>
      </c>
      <c r="F1137" s="248" t="s">
        <v>1505</v>
      </c>
      <c r="G1137" s="246"/>
      <c r="H1137" s="249">
        <v>39.429000000000002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216</v>
      </c>
      <c r="AU1137" s="255" t="s">
        <v>80</v>
      </c>
      <c r="AV1137" s="14" t="s">
        <v>80</v>
      </c>
      <c r="AW1137" s="14" t="s">
        <v>218</v>
      </c>
      <c r="AX1137" s="14" t="s">
        <v>71</v>
      </c>
      <c r="AY1137" s="255" t="s">
        <v>205</v>
      </c>
    </row>
    <row r="1138" s="16" customFormat="1">
      <c r="A1138" s="16"/>
      <c r="B1138" s="267"/>
      <c r="C1138" s="268"/>
      <c r="D1138" s="236" t="s">
        <v>216</v>
      </c>
      <c r="E1138" s="269" t="s">
        <v>19</v>
      </c>
      <c r="F1138" s="270" t="s">
        <v>243</v>
      </c>
      <c r="G1138" s="268"/>
      <c r="H1138" s="271">
        <v>293.83850000000001</v>
      </c>
      <c r="I1138" s="272"/>
      <c r="J1138" s="268"/>
      <c r="K1138" s="268"/>
      <c r="L1138" s="273"/>
      <c r="M1138" s="274"/>
      <c r="N1138" s="275"/>
      <c r="O1138" s="275"/>
      <c r="P1138" s="275"/>
      <c r="Q1138" s="275"/>
      <c r="R1138" s="275"/>
      <c r="S1138" s="275"/>
      <c r="T1138" s="27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T1138" s="277" t="s">
        <v>216</v>
      </c>
      <c r="AU1138" s="277" t="s">
        <v>80</v>
      </c>
      <c r="AV1138" s="16" t="s">
        <v>212</v>
      </c>
      <c r="AW1138" s="16" t="s">
        <v>218</v>
      </c>
      <c r="AX1138" s="16" t="s">
        <v>78</v>
      </c>
      <c r="AY1138" s="277" t="s">
        <v>205</v>
      </c>
    </row>
    <row r="1139" s="2" customFormat="1" ht="33" customHeight="1">
      <c r="A1139" s="41"/>
      <c r="B1139" s="42"/>
      <c r="C1139" s="216" t="s">
        <v>1506</v>
      </c>
      <c r="D1139" s="216" t="s">
        <v>207</v>
      </c>
      <c r="E1139" s="217" t="s">
        <v>1507</v>
      </c>
      <c r="F1139" s="218" t="s">
        <v>1508</v>
      </c>
      <c r="G1139" s="219" t="s">
        <v>306</v>
      </c>
      <c r="H1139" s="220">
        <v>159.54400000000001</v>
      </c>
      <c r="I1139" s="221"/>
      <c r="J1139" s="222">
        <f>ROUND(I1139*H1139,2)</f>
        <v>0</v>
      </c>
      <c r="K1139" s="218" t="s">
        <v>211</v>
      </c>
      <c r="L1139" s="47"/>
      <c r="M1139" s="223" t="s">
        <v>19</v>
      </c>
      <c r="N1139" s="224" t="s">
        <v>42</v>
      </c>
      <c r="O1139" s="87"/>
      <c r="P1139" s="225">
        <f>O1139*H1139</f>
        <v>0</v>
      </c>
      <c r="Q1139" s="225">
        <v>0.026200000000000001</v>
      </c>
      <c r="R1139" s="225">
        <f>Q1139*H1139</f>
        <v>4.1800528000000003</v>
      </c>
      <c r="S1139" s="225">
        <v>0</v>
      </c>
      <c r="T1139" s="226">
        <f>S1139*H1139</f>
        <v>0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27" t="s">
        <v>212</v>
      </c>
      <c r="AT1139" s="227" t="s">
        <v>207</v>
      </c>
      <c r="AU1139" s="227" t="s">
        <v>80</v>
      </c>
      <c r="AY1139" s="20" t="s">
        <v>205</v>
      </c>
      <c r="BE1139" s="228">
        <f>IF(N1139="základní",J1139,0)</f>
        <v>0</v>
      </c>
      <c r="BF1139" s="228">
        <f>IF(N1139="snížená",J1139,0)</f>
        <v>0</v>
      </c>
      <c r="BG1139" s="228">
        <f>IF(N1139="zákl. přenesená",J1139,0)</f>
        <v>0</v>
      </c>
      <c r="BH1139" s="228">
        <f>IF(N1139="sníž. přenesená",J1139,0)</f>
        <v>0</v>
      </c>
      <c r="BI1139" s="228">
        <f>IF(N1139="nulová",J1139,0)</f>
        <v>0</v>
      </c>
      <c r="BJ1139" s="20" t="s">
        <v>78</v>
      </c>
      <c r="BK1139" s="228">
        <f>ROUND(I1139*H1139,2)</f>
        <v>0</v>
      </c>
      <c r="BL1139" s="20" t="s">
        <v>212</v>
      </c>
      <c r="BM1139" s="227" t="s">
        <v>1509</v>
      </c>
    </row>
    <row r="1140" s="2" customFormat="1">
      <c r="A1140" s="41"/>
      <c r="B1140" s="42"/>
      <c r="C1140" s="43"/>
      <c r="D1140" s="229" t="s">
        <v>214</v>
      </c>
      <c r="E1140" s="43"/>
      <c r="F1140" s="230" t="s">
        <v>1510</v>
      </c>
      <c r="G1140" s="43"/>
      <c r="H1140" s="43"/>
      <c r="I1140" s="231"/>
      <c r="J1140" s="43"/>
      <c r="K1140" s="43"/>
      <c r="L1140" s="47"/>
      <c r="M1140" s="232"/>
      <c r="N1140" s="233"/>
      <c r="O1140" s="87"/>
      <c r="P1140" s="87"/>
      <c r="Q1140" s="87"/>
      <c r="R1140" s="87"/>
      <c r="S1140" s="87"/>
      <c r="T1140" s="88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T1140" s="20" t="s">
        <v>214</v>
      </c>
      <c r="AU1140" s="20" t="s">
        <v>80</v>
      </c>
    </row>
    <row r="1141" s="2" customFormat="1">
      <c r="A1141" s="41"/>
      <c r="B1141" s="42"/>
      <c r="C1141" s="43"/>
      <c r="D1141" s="236" t="s">
        <v>1301</v>
      </c>
      <c r="E1141" s="43"/>
      <c r="F1141" s="288" t="s">
        <v>1302</v>
      </c>
      <c r="G1141" s="43"/>
      <c r="H1141" s="43"/>
      <c r="I1141" s="231"/>
      <c r="J1141" s="43"/>
      <c r="K1141" s="43"/>
      <c r="L1141" s="47"/>
      <c r="M1141" s="232"/>
      <c r="N1141" s="233"/>
      <c r="O1141" s="87"/>
      <c r="P1141" s="87"/>
      <c r="Q1141" s="87"/>
      <c r="R1141" s="87"/>
      <c r="S1141" s="87"/>
      <c r="T1141" s="88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T1141" s="20" t="s">
        <v>1301</v>
      </c>
      <c r="AU1141" s="20" t="s">
        <v>80</v>
      </c>
    </row>
    <row r="1142" s="13" customFormat="1">
      <c r="A1142" s="13"/>
      <c r="B1142" s="234"/>
      <c r="C1142" s="235"/>
      <c r="D1142" s="236" t="s">
        <v>216</v>
      </c>
      <c r="E1142" s="237" t="s">
        <v>19</v>
      </c>
      <c r="F1142" s="238" t="s">
        <v>1511</v>
      </c>
      <c r="G1142" s="235"/>
      <c r="H1142" s="237" t="s">
        <v>19</v>
      </c>
      <c r="I1142" s="239"/>
      <c r="J1142" s="235"/>
      <c r="K1142" s="235"/>
      <c r="L1142" s="240"/>
      <c r="M1142" s="241"/>
      <c r="N1142" s="242"/>
      <c r="O1142" s="242"/>
      <c r="P1142" s="242"/>
      <c r="Q1142" s="242"/>
      <c r="R1142" s="242"/>
      <c r="S1142" s="242"/>
      <c r="T1142" s="24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4" t="s">
        <v>216</v>
      </c>
      <c r="AU1142" s="244" t="s">
        <v>80</v>
      </c>
      <c r="AV1142" s="13" t="s">
        <v>78</v>
      </c>
      <c r="AW1142" s="13" t="s">
        <v>218</v>
      </c>
      <c r="AX1142" s="13" t="s">
        <v>71</v>
      </c>
      <c r="AY1142" s="244" t="s">
        <v>205</v>
      </c>
    </row>
    <row r="1143" s="14" customFormat="1">
      <c r="A1143" s="14"/>
      <c r="B1143" s="245"/>
      <c r="C1143" s="246"/>
      <c r="D1143" s="236" t="s">
        <v>216</v>
      </c>
      <c r="E1143" s="247" t="s">
        <v>19</v>
      </c>
      <c r="F1143" s="248" t="s">
        <v>1512</v>
      </c>
      <c r="G1143" s="246"/>
      <c r="H1143" s="249">
        <v>22.6905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216</v>
      </c>
      <c r="AU1143" s="255" t="s">
        <v>80</v>
      </c>
      <c r="AV1143" s="14" t="s">
        <v>80</v>
      </c>
      <c r="AW1143" s="14" t="s">
        <v>218</v>
      </c>
      <c r="AX1143" s="14" t="s">
        <v>71</v>
      </c>
      <c r="AY1143" s="255" t="s">
        <v>205</v>
      </c>
    </row>
    <row r="1144" s="14" customFormat="1">
      <c r="A1144" s="14"/>
      <c r="B1144" s="245"/>
      <c r="C1144" s="246"/>
      <c r="D1144" s="236" t="s">
        <v>216</v>
      </c>
      <c r="E1144" s="247" t="s">
        <v>19</v>
      </c>
      <c r="F1144" s="248" t="s">
        <v>1513</v>
      </c>
      <c r="G1144" s="246"/>
      <c r="H1144" s="249">
        <v>20.853000000000002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216</v>
      </c>
      <c r="AU1144" s="255" t="s">
        <v>80</v>
      </c>
      <c r="AV1144" s="14" t="s">
        <v>80</v>
      </c>
      <c r="AW1144" s="14" t="s">
        <v>218</v>
      </c>
      <c r="AX1144" s="14" t="s">
        <v>71</v>
      </c>
      <c r="AY1144" s="255" t="s">
        <v>205</v>
      </c>
    </row>
    <row r="1145" s="15" customFormat="1">
      <c r="A1145" s="15"/>
      <c r="B1145" s="256"/>
      <c r="C1145" s="257"/>
      <c r="D1145" s="236" t="s">
        <v>216</v>
      </c>
      <c r="E1145" s="258" t="s">
        <v>19</v>
      </c>
      <c r="F1145" s="259" t="s">
        <v>238</v>
      </c>
      <c r="G1145" s="257"/>
      <c r="H1145" s="260">
        <v>43.543500000000002</v>
      </c>
      <c r="I1145" s="261"/>
      <c r="J1145" s="257"/>
      <c r="K1145" s="257"/>
      <c r="L1145" s="262"/>
      <c r="M1145" s="263"/>
      <c r="N1145" s="264"/>
      <c r="O1145" s="264"/>
      <c r="P1145" s="264"/>
      <c r="Q1145" s="264"/>
      <c r="R1145" s="264"/>
      <c r="S1145" s="264"/>
      <c r="T1145" s="26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66" t="s">
        <v>216</v>
      </c>
      <c r="AU1145" s="266" t="s">
        <v>80</v>
      </c>
      <c r="AV1145" s="15" t="s">
        <v>97</v>
      </c>
      <c r="AW1145" s="15" t="s">
        <v>218</v>
      </c>
      <c r="AX1145" s="15" t="s">
        <v>71</v>
      </c>
      <c r="AY1145" s="266" t="s">
        <v>205</v>
      </c>
    </row>
    <row r="1146" s="13" customFormat="1">
      <c r="A1146" s="13"/>
      <c r="B1146" s="234"/>
      <c r="C1146" s="235"/>
      <c r="D1146" s="236" t="s">
        <v>216</v>
      </c>
      <c r="E1146" s="237" t="s">
        <v>19</v>
      </c>
      <c r="F1146" s="238" t="s">
        <v>1514</v>
      </c>
      <c r="G1146" s="235"/>
      <c r="H1146" s="237" t="s">
        <v>19</v>
      </c>
      <c r="I1146" s="239"/>
      <c r="J1146" s="235"/>
      <c r="K1146" s="235"/>
      <c r="L1146" s="240"/>
      <c r="M1146" s="241"/>
      <c r="N1146" s="242"/>
      <c r="O1146" s="242"/>
      <c r="P1146" s="242"/>
      <c r="Q1146" s="242"/>
      <c r="R1146" s="242"/>
      <c r="S1146" s="242"/>
      <c r="T1146" s="24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4" t="s">
        <v>216</v>
      </c>
      <c r="AU1146" s="244" t="s">
        <v>80</v>
      </c>
      <c r="AV1146" s="13" t="s">
        <v>78</v>
      </c>
      <c r="AW1146" s="13" t="s">
        <v>218</v>
      </c>
      <c r="AX1146" s="13" t="s">
        <v>71</v>
      </c>
      <c r="AY1146" s="244" t="s">
        <v>205</v>
      </c>
    </row>
    <row r="1147" s="14" customFormat="1">
      <c r="A1147" s="14"/>
      <c r="B1147" s="245"/>
      <c r="C1147" s="246"/>
      <c r="D1147" s="236" t="s">
        <v>216</v>
      </c>
      <c r="E1147" s="247" t="s">
        <v>19</v>
      </c>
      <c r="F1147" s="248" t="s">
        <v>1515</v>
      </c>
      <c r="G1147" s="246"/>
      <c r="H1147" s="249">
        <v>60.399999999999999</v>
      </c>
      <c r="I1147" s="250"/>
      <c r="J1147" s="246"/>
      <c r="K1147" s="246"/>
      <c r="L1147" s="251"/>
      <c r="M1147" s="252"/>
      <c r="N1147" s="253"/>
      <c r="O1147" s="253"/>
      <c r="P1147" s="253"/>
      <c r="Q1147" s="253"/>
      <c r="R1147" s="253"/>
      <c r="S1147" s="253"/>
      <c r="T1147" s="25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5" t="s">
        <v>216</v>
      </c>
      <c r="AU1147" s="255" t="s">
        <v>80</v>
      </c>
      <c r="AV1147" s="14" t="s">
        <v>80</v>
      </c>
      <c r="AW1147" s="14" t="s">
        <v>218</v>
      </c>
      <c r="AX1147" s="14" t="s">
        <v>71</v>
      </c>
      <c r="AY1147" s="255" t="s">
        <v>205</v>
      </c>
    </row>
    <row r="1148" s="14" customFormat="1">
      <c r="A1148" s="14"/>
      <c r="B1148" s="245"/>
      <c r="C1148" s="246"/>
      <c r="D1148" s="236" t="s">
        <v>216</v>
      </c>
      <c r="E1148" s="247" t="s">
        <v>19</v>
      </c>
      <c r="F1148" s="248" t="s">
        <v>1516</v>
      </c>
      <c r="G1148" s="246"/>
      <c r="H1148" s="249">
        <v>25.600000000000001</v>
      </c>
      <c r="I1148" s="250"/>
      <c r="J1148" s="246"/>
      <c r="K1148" s="246"/>
      <c r="L1148" s="251"/>
      <c r="M1148" s="252"/>
      <c r="N1148" s="253"/>
      <c r="O1148" s="253"/>
      <c r="P1148" s="253"/>
      <c r="Q1148" s="253"/>
      <c r="R1148" s="253"/>
      <c r="S1148" s="253"/>
      <c r="T1148" s="25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5" t="s">
        <v>216</v>
      </c>
      <c r="AU1148" s="255" t="s">
        <v>80</v>
      </c>
      <c r="AV1148" s="14" t="s">
        <v>80</v>
      </c>
      <c r="AW1148" s="14" t="s">
        <v>218</v>
      </c>
      <c r="AX1148" s="14" t="s">
        <v>71</v>
      </c>
      <c r="AY1148" s="255" t="s">
        <v>205</v>
      </c>
    </row>
    <row r="1149" s="14" customFormat="1">
      <c r="A1149" s="14"/>
      <c r="B1149" s="245"/>
      <c r="C1149" s="246"/>
      <c r="D1149" s="236" t="s">
        <v>216</v>
      </c>
      <c r="E1149" s="247" t="s">
        <v>19</v>
      </c>
      <c r="F1149" s="248" t="s">
        <v>1517</v>
      </c>
      <c r="G1149" s="246"/>
      <c r="H1149" s="249">
        <v>19.199999999999999</v>
      </c>
      <c r="I1149" s="250"/>
      <c r="J1149" s="246"/>
      <c r="K1149" s="246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5" t="s">
        <v>216</v>
      </c>
      <c r="AU1149" s="255" t="s">
        <v>80</v>
      </c>
      <c r="AV1149" s="14" t="s">
        <v>80</v>
      </c>
      <c r="AW1149" s="14" t="s">
        <v>218</v>
      </c>
      <c r="AX1149" s="14" t="s">
        <v>71</v>
      </c>
      <c r="AY1149" s="255" t="s">
        <v>205</v>
      </c>
    </row>
    <row r="1150" s="14" customFormat="1">
      <c r="A1150" s="14"/>
      <c r="B1150" s="245"/>
      <c r="C1150" s="246"/>
      <c r="D1150" s="236" t="s">
        <v>216</v>
      </c>
      <c r="E1150" s="247" t="s">
        <v>19</v>
      </c>
      <c r="F1150" s="248" t="s">
        <v>1518</v>
      </c>
      <c r="G1150" s="246"/>
      <c r="H1150" s="249">
        <v>10.800000000000001</v>
      </c>
      <c r="I1150" s="250"/>
      <c r="J1150" s="246"/>
      <c r="K1150" s="246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5" t="s">
        <v>216</v>
      </c>
      <c r="AU1150" s="255" t="s">
        <v>80</v>
      </c>
      <c r="AV1150" s="14" t="s">
        <v>80</v>
      </c>
      <c r="AW1150" s="14" t="s">
        <v>218</v>
      </c>
      <c r="AX1150" s="14" t="s">
        <v>71</v>
      </c>
      <c r="AY1150" s="255" t="s">
        <v>205</v>
      </c>
    </row>
    <row r="1151" s="15" customFormat="1">
      <c r="A1151" s="15"/>
      <c r="B1151" s="256"/>
      <c r="C1151" s="257"/>
      <c r="D1151" s="236" t="s">
        <v>216</v>
      </c>
      <c r="E1151" s="258" t="s">
        <v>19</v>
      </c>
      <c r="F1151" s="259" t="s">
        <v>238</v>
      </c>
      <c r="G1151" s="257"/>
      <c r="H1151" s="260">
        <v>116</v>
      </c>
      <c r="I1151" s="261"/>
      <c r="J1151" s="257"/>
      <c r="K1151" s="257"/>
      <c r="L1151" s="262"/>
      <c r="M1151" s="263"/>
      <c r="N1151" s="264"/>
      <c r="O1151" s="264"/>
      <c r="P1151" s="264"/>
      <c r="Q1151" s="264"/>
      <c r="R1151" s="264"/>
      <c r="S1151" s="264"/>
      <c r="T1151" s="26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T1151" s="266" t="s">
        <v>216</v>
      </c>
      <c r="AU1151" s="266" t="s">
        <v>80</v>
      </c>
      <c r="AV1151" s="15" t="s">
        <v>97</v>
      </c>
      <c r="AW1151" s="15" t="s">
        <v>218</v>
      </c>
      <c r="AX1151" s="15" t="s">
        <v>71</v>
      </c>
      <c r="AY1151" s="266" t="s">
        <v>205</v>
      </c>
    </row>
    <row r="1152" s="16" customFormat="1">
      <c r="A1152" s="16"/>
      <c r="B1152" s="267"/>
      <c r="C1152" s="268"/>
      <c r="D1152" s="236" t="s">
        <v>216</v>
      </c>
      <c r="E1152" s="269" t="s">
        <v>19</v>
      </c>
      <c r="F1152" s="270" t="s">
        <v>243</v>
      </c>
      <c r="G1152" s="268"/>
      <c r="H1152" s="271">
        <v>159.5435</v>
      </c>
      <c r="I1152" s="272"/>
      <c r="J1152" s="268"/>
      <c r="K1152" s="268"/>
      <c r="L1152" s="273"/>
      <c r="M1152" s="274"/>
      <c r="N1152" s="275"/>
      <c r="O1152" s="275"/>
      <c r="P1152" s="275"/>
      <c r="Q1152" s="275"/>
      <c r="R1152" s="275"/>
      <c r="S1152" s="275"/>
      <c r="T1152" s="27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T1152" s="277" t="s">
        <v>216</v>
      </c>
      <c r="AU1152" s="277" t="s">
        <v>80</v>
      </c>
      <c r="AV1152" s="16" t="s">
        <v>212</v>
      </c>
      <c r="AW1152" s="16" t="s">
        <v>218</v>
      </c>
      <c r="AX1152" s="16" t="s">
        <v>78</v>
      </c>
      <c r="AY1152" s="277" t="s">
        <v>205</v>
      </c>
    </row>
    <row r="1153" s="2" customFormat="1" ht="44.25" customHeight="1">
      <c r="A1153" s="41"/>
      <c r="B1153" s="42"/>
      <c r="C1153" s="216" t="s">
        <v>1519</v>
      </c>
      <c r="D1153" s="216" t="s">
        <v>207</v>
      </c>
      <c r="E1153" s="217" t="s">
        <v>1520</v>
      </c>
      <c r="F1153" s="218" t="s">
        <v>1521</v>
      </c>
      <c r="G1153" s="219" t="s">
        <v>306</v>
      </c>
      <c r="H1153" s="220">
        <v>5094.5770000000002</v>
      </c>
      <c r="I1153" s="221"/>
      <c r="J1153" s="222">
        <f>ROUND(I1153*H1153,2)</f>
        <v>0</v>
      </c>
      <c r="K1153" s="218" t="s">
        <v>211</v>
      </c>
      <c r="L1153" s="47"/>
      <c r="M1153" s="223" t="s">
        <v>19</v>
      </c>
      <c r="N1153" s="224" t="s">
        <v>42</v>
      </c>
      <c r="O1153" s="87"/>
      <c r="P1153" s="225">
        <f>O1153*H1153</f>
        <v>0</v>
      </c>
      <c r="Q1153" s="225">
        <v>0.0103</v>
      </c>
      <c r="R1153" s="225">
        <f>Q1153*H1153</f>
        <v>52.474143100000006</v>
      </c>
      <c r="S1153" s="225">
        <v>0</v>
      </c>
      <c r="T1153" s="226">
        <f>S1153*H1153</f>
        <v>0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7" t="s">
        <v>212</v>
      </c>
      <c r="AT1153" s="227" t="s">
        <v>207</v>
      </c>
      <c r="AU1153" s="227" t="s">
        <v>80</v>
      </c>
      <c r="AY1153" s="20" t="s">
        <v>205</v>
      </c>
      <c r="BE1153" s="228">
        <f>IF(N1153="základní",J1153,0)</f>
        <v>0</v>
      </c>
      <c r="BF1153" s="228">
        <f>IF(N1153="snížená",J1153,0)</f>
        <v>0</v>
      </c>
      <c r="BG1153" s="228">
        <f>IF(N1153="zákl. přenesená",J1153,0)</f>
        <v>0</v>
      </c>
      <c r="BH1153" s="228">
        <f>IF(N1153="sníž. přenesená",J1153,0)</f>
        <v>0</v>
      </c>
      <c r="BI1153" s="228">
        <f>IF(N1153="nulová",J1153,0)</f>
        <v>0</v>
      </c>
      <c r="BJ1153" s="20" t="s">
        <v>78</v>
      </c>
      <c r="BK1153" s="228">
        <f>ROUND(I1153*H1153,2)</f>
        <v>0</v>
      </c>
      <c r="BL1153" s="20" t="s">
        <v>212</v>
      </c>
      <c r="BM1153" s="227" t="s">
        <v>1522</v>
      </c>
    </row>
    <row r="1154" s="2" customFormat="1">
      <c r="A1154" s="41"/>
      <c r="B1154" s="42"/>
      <c r="C1154" s="43"/>
      <c r="D1154" s="229" t="s">
        <v>214</v>
      </c>
      <c r="E1154" s="43"/>
      <c r="F1154" s="230" t="s">
        <v>1523</v>
      </c>
      <c r="G1154" s="43"/>
      <c r="H1154" s="43"/>
      <c r="I1154" s="231"/>
      <c r="J1154" s="43"/>
      <c r="K1154" s="43"/>
      <c r="L1154" s="47"/>
      <c r="M1154" s="232"/>
      <c r="N1154" s="233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214</v>
      </c>
      <c r="AU1154" s="20" t="s">
        <v>80</v>
      </c>
    </row>
    <row r="1155" s="13" customFormat="1">
      <c r="A1155" s="13"/>
      <c r="B1155" s="234"/>
      <c r="C1155" s="235"/>
      <c r="D1155" s="236" t="s">
        <v>216</v>
      </c>
      <c r="E1155" s="237" t="s">
        <v>19</v>
      </c>
      <c r="F1155" s="238" t="s">
        <v>228</v>
      </c>
      <c r="G1155" s="235"/>
      <c r="H1155" s="237" t="s">
        <v>19</v>
      </c>
      <c r="I1155" s="239"/>
      <c r="J1155" s="235"/>
      <c r="K1155" s="235"/>
      <c r="L1155" s="240"/>
      <c r="M1155" s="241"/>
      <c r="N1155" s="242"/>
      <c r="O1155" s="242"/>
      <c r="P1155" s="242"/>
      <c r="Q1155" s="242"/>
      <c r="R1155" s="242"/>
      <c r="S1155" s="242"/>
      <c r="T1155" s="24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4" t="s">
        <v>216</v>
      </c>
      <c r="AU1155" s="244" t="s">
        <v>80</v>
      </c>
      <c r="AV1155" s="13" t="s">
        <v>78</v>
      </c>
      <c r="AW1155" s="13" t="s">
        <v>218</v>
      </c>
      <c r="AX1155" s="13" t="s">
        <v>71</v>
      </c>
      <c r="AY1155" s="244" t="s">
        <v>205</v>
      </c>
    </row>
    <row r="1156" s="13" customFormat="1">
      <c r="A1156" s="13"/>
      <c r="B1156" s="234"/>
      <c r="C1156" s="235"/>
      <c r="D1156" s="236" t="s">
        <v>216</v>
      </c>
      <c r="E1156" s="237" t="s">
        <v>19</v>
      </c>
      <c r="F1156" s="238" t="s">
        <v>478</v>
      </c>
      <c r="G1156" s="235"/>
      <c r="H1156" s="237" t="s">
        <v>19</v>
      </c>
      <c r="I1156" s="239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216</v>
      </c>
      <c r="AU1156" s="244" t="s">
        <v>80</v>
      </c>
      <c r="AV1156" s="13" t="s">
        <v>78</v>
      </c>
      <c r="AW1156" s="13" t="s">
        <v>218</v>
      </c>
      <c r="AX1156" s="13" t="s">
        <v>71</v>
      </c>
      <c r="AY1156" s="244" t="s">
        <v>205</v>
      </c>
    </row>
    <row r="1157" s="14" customFormat="1">
      <c r="A1157" s="14"/>
      <c r="B1157" s="245"/>
      <c r="C1157" s="246"/>
      <c r="D1157" s="236" t="s">
        <v>216</v>
      </c>
      <c r="E1157" s="247" t="s">
        <v>19</v>
      </c>
      <c r="F1157" s="248" t="s">
        <v>1524</v>
      </c>
      <c r="G1157" s="246"/>
      <c r="H1157" s="249">
        <v>91.815599999999989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216</v>
      </c>
      <c r="AU1157" s="255" t="s">
        <v>80</v>
      </c>
      <c r="AV1157" s="14" t="s">
        <v>80</v>
      </c>
      <c r="AW1157" s="14" t="s">
        <v>218</v>
      </c>
      <c r="AX1157" s="14" t="s">
        <v>71</v>
      </c>
      <c r="AY1157" s="255" t="s">
        <v>205</v>
      </c>
    </row>
    <row r="1158" s="14" customFormat="1">
      <c r="A1158" s="14"/>
      <c r="B1158" s="245"/>
      <c r="C1158" s="246"/>
      <c r="D1158" s="236" t="s">
        <v>216</v>
      </c>
      <c r="E1158" s="247" t="s">
        <v>19</v>
      </c>
      <c r="F1158" s="248" t="s">
        <v>1525</v>
      </c>
      <c r="G1158" s="246"/>
      <c r="H1158" s="249">
        <v>81.9315</v>
      </c>
      <c r="I1158" s="250"/>
      <c r="J1158" s="246"/>
      <c r="K1158" s="246"/>
      <c r="L1158" s="251"/>
      <c r="M1158" s="252"/>
      <c r="N1158" s="253"/>
      <c r="O1158" s="253"/>
      <c r="P1158" s="253"/>
      <c r="Q1158" s="253"/>
      <c r="R1158" s="253"/>
      <c r="S1158" s="253"/>
      <c r="T1158" s="25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5" t="s">
        <v>216</v>
      </c>
      <c r="AU1158" s="255" t="s">
        <v>80</v>
      </c>
      <c r="AV1158" s="14" t="s">
        <v>80</v>
      </c>
      <c r="AW1158" s="14" t="s">
        <v>218</v>
      </c>
      <c r="AX1158" s="14" t="s">
        <v>71</v>
      </c>
      <c r="AY1158" s="255" t="s">
        <v>205</v>
      </c>
    </row>
    <row r="1159" s="14" customFormat="1">
      <c r="A1159" s="14"/>
      <c r="B1159" s="245"/>
      <c r="C1159" s="246"/>
      <c r="D1159" s="236" t="s">
        <v>216</v>
      </c>
      <c r="E1159" s="247" t="s">
        <v>19</v>
      </c>
      <c r="F1159" s="248" t="s">
        <v>1526</v>
      </c>
      <c r="G1159" s="246"/>
      <c r="H1159" s="249">
        <v>7.8371500000000003</v>
      </c>
      <c r="I1159" s="250"/>
      <c r="J1159" s="246"/>
      <c r="K1159" s="246"/>
      <c r="L1159" s="251"/>
      <c r="M1159" s="252"/>
      <c r="N1159" s="253"/>
      <c r="O1159" s="253"/>
      <c r="P1159" s="253"/>
      <c r="Q1159" s="253"/>
      <c r="R1159" s="253"/>
      <c r="S1159" s="253"/>
      <c r="T1159" s="25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5" t="s">
        <v>216</v>
      </c>
      <c r="AU1159" s="255" t="s">
        <v>80</v>
      </c>
      <c r="AV1159" s="14" t="s">
        <v>80</v>
      </c>
      <c r="AW1159" s="14" t="s">
        <v>218</v>
      </c>
      <c r="AX1159" s="14" t="s">
        <v>71</v>
      </c>
      <c r="AY1159" s="255" t="s">
        <v>205</v>
      </c>
    </row>
    <row r="1160" s="14" customFormat="1">
      <c r="A1160" s="14"/>
      <c r="B1160" s="245"/>
      <c r="C1160" s="246"/>
      <c r="D1160" s="236" t="s">
        <v>216</v>
      </c>
      <c r="E1160" s="247" t="s">
        <v>19</v>
      </c>
      <c r="F1160" s="248" t="s">
        <v>1527</v>
      </c>
      <c r="G1160" s="246"/>
      <c r="H1160" s="249">
        <v>39.624950000000005</v>
      </c>
      <c r="I1160" s="250"/>
      <c r="J1160" s="246"/>
      <c r="K1160" s="246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5" t="s">
        <v>216</v>
      </c>
      <c r="AU1160" s="255" t="s">
        <v>80</v>
      </c>
      <c r="AV1160" s="14" t="s">
        <v>80</v>
      </c>
      <c r="AW1160" s="14" t="s">
        <v>218</v>
      </c>
      <c r="AX1160" s="14" t="s">
        <v>71</v>
      </c>
      <c r="AY1160" s="255" t="s">
        <v>205</v>
      </c>
    </row>
    <row r="1161" s="14" customFormat="1">
      <c r="A1161" s="14"/>
      <c r="B1161" s="245"/>
      <c r="C1161" s="246"/>
      <c r="D1161" s="236" t="s">
        <v>216</v>
      </c>
      <c r="E1161" s="247" t="s">
        <v>19</v>
      </c>
      <c r="F1161" s="248" t="s">
        <v>1528</v>
      </c>
      <c r="G1161" s="246"/>
      <c r="H1161" s="249">
        <v>180.17609999999999</v>
      </c>
      <c r="I1161" s="250"/>
      <c r="J1161" s="246"/>
      <c r="K1161" s="246"/>
      <c r="L1161" s="251"/>
      <c r="M1161" s="252"/>
      <c r="N1161" s="253"/>
      <c r="O1161" s="253"/>
      <c r="P1161" s="253"/>
      <c r="Q1161" s="253"/>
      <c r="R1161" s="253"/>
      <c r="S1161" s="253"/>
      <c r="T1161" s="25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5" t="s">
        <v>216</v>
      </c>
      <c r="AU1161" s="255" t="s">
        <v>80</v>
      </c>
      <c r="AV1161" s="14" t="s">
        <v>80</v>
      </c>
      <c r="AW1161" s="14" t="s">
        <v>218</v>
      </c>
      <c r="AX1161" s="14" t="s">
        <v>71</v>
      </c>
      <c r="AY1161" s="255" t="s">
        <v>205</v>
      </c>
    </row>
    <row r="1162" s="14" customFormat="1">
      <c r="A1162" s="14"/>
      <c r="B1162" s="245"/>
      <c r="C1162" s="246"/>
      <c r="D1162" s="236" t="s">
        <v>216</v>
      </c>
      <c r="E1162" s="247" t="s">
        <v>19</v>
      </c>
      <c r="F1162" s="248" t="s">
        <v>1529</v>
      </c>
      <c r="G1162" s="246"/>
      <c r="H1162" s="249">
        <v>53.870050000000006</v>
      </c>
      <c r="I1162" s="250"/>
      <c r="J1162" s="246"/>
      <c r="K1162" s="246"/>
      <c r="L1162" s="251"/>
      <c r="M1162" s="252"/>
      <c r="N1162" s="253"/>
      <c r="O1162" s="253"/>
      <c r="P1162" s="253"/>
      <c r="Q1162" s="253"/>
      <c r="R1162" s="253"/>
      <c r="S1162" s="253"/>
      <c r="T1162" s="25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5" t="s">
        <v>216</v>
      </c>
      <c r="AU1162" s="255" t="s">
        <v>80</v>
      </c>
      <c r="AV1162" s="14" t="s">
        <v>80</v>
      </c>
      <c r="AW1162" s="14" t="s">
        <v>218</v>
      </c>
      <c r="AX1162" s="14" t="s">
        <v>71</v>
      </c>
      <c r="AY1162" s="255" t="s">
        <v>205</v>
      </c>
    </row>
    <row r="1163" s="14" customFormat="1">
      <c r="A1163" s="14"/>
      <c r="B1163" s="245"/>
      <c r="C1163" s="246"/>
      <c r="D1163" s="236" t="s">
        <v>216</v>
      </c>
      <c r="E1163" s="247" t="s">
        <v>19</v>
      </c>
      <c r="F1163" s="248" t="s">
        <v>1530</v>
      </c>
      <c r="G1163" s="246"/>
      <c r="H1163" s="249">
        <v>156.17980000000003</v>
      </c>
      <c r="I1163" s="250"/>
      <c r="J1163" s="246"/>
      <c r="K1163" s="246"/>
      <c r="L1163" s="251"/>
      <c r="M1163" s="252"/>
      <c r="N1163" s="253"/>
      <c r="O1163" s="253"/>
      <c r="P1163" s="253"/>
      <c r="Q1163" s="253"/>
      <c r="R1163" s="253"/>
      <c r="S1163" s="253"/>
      <c r="T1163" s="25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5" t="s">
        <v>216</v>
      </c>
      <c r="AU1163" s="255" t="s">
        <v>80</v>
      </c>
      <c r="AV1163" s="14" t="s">
        <v>80</v>
      </c>
      <c r="AW1163" s="14" t="s">
        <v>218</v>
      </c>
      <c r="AX1163" s="14" t="s">
        <v>71</v>
      </c>
      <c r="AY1163" s="255" t="s">
        <v>205</v>
      </c>
    </row>
    <row r="1164" s="14" customFormat="1">
      <c r="A1164" s="14"/>
      <c r="B1164" s="245"/>
      <c r="C1164" s="246"/>
      <c r="D1164" s="236" t="s">
        <v>216</v>
      </c>
      <c r="E1164" s="247" t="s">
        <v>19</v>
      </c>
      <c r="F1164" s="248" t="s">
        <v>1531</v>
      </c>
      <c r="G1164" s="246"/>
      <c r="H1164" s="249">
        <v>39.016249999999999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5" t="s">
        <v>216</v>
      </c>
      <c r="AU1164" s="255" t="s">
        <v>80</v>
      </c>
      <c r="AV1164" s="14" t="s">
        <v>80</v>
      </c>
      <c r="AW1164" s="14" t="s">
        <v>218</v>
      </c>
      <c r="AX1164" s="14" t="s">
        <v>71</v>
      </c>
      <c r="AY1164" s="255" t="s">
        <v>205</v>
      </c>
    </row>
    <row r="1165" s="14" customFormat="1">
      <c r="A1165" s="14"/>
      <c r="B1165" s="245"/>
      <c r="C1165" s="246"/>
      <c r="D1165" s="236" t="s">
        <v>216</v>
      </c>
      <c r="E1165" s="247" t="s">
        <v>19</v>
      </c>
      <c r="F1165" s="248" t="s">
        <v>1532</v>
      </c>
      <c r="G1165" s="246"/>
      <c r="H1165" s="249">
        <v>6.3262499999999999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216</v>
      </c>
      <c r="AU1165" s="255" t="s">
        <v>80</v>
      </c>
      <c r="AV1165" s="14" t="s">
        <v>80</v>
      </c>
      <c r="AW1165" s="14" t="s">
        <v>218</v>
      </c>
      <c r="AX1165" s="14" t="s">
        <v>71</v>
      </c>
      <c r="AY1165" s="255" t="s">
        <v>205</v>
      </c>
    </row>
    <row r="1166" s="14" customFormat="1">
      <c r="A1166" s="14"/>
      <c r="B1166" s="245"/>
      <c r="C1166" s="246"/>
      <c r="D1166" s="236" t="s">
        <v>216</v>
      </c>
      <c r="E1166" s="247" t="s">
        <v>19</v>
      </c>
      <c r="F1166" s="248" t="s">
        <v>1533</v>
      </c>
      <c r="G1166" s="246"/>
      <c r="H1166" s="249">
        <v>18.769999999999996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216</v>
      </c>
      <c r="AU1166" s="255" t="s">
        <v>80</v>
      </c>
      <c r="AV1166" s="14" t="s">
        <v>80</v>
      </c>
      <c r="AW1166" s="14" t="s">
        <v>218</v>
      </c>
      <c r="AX1166" s="14" t="s">
        <v>71</v>
      </c>
      <c r="AY1166" s="255" t="s">
        <v>205</v>
      </c>
    </row>
    <row r="1167" s="14" customFormat="1">
      <c r="A1167" s="14"/>
      <c r="B1167" s="245"/>
      <c r="C1167" s="246"/>
      <c r="D1167" s="236" t="s">
        <v>216</v>
      </c>
      <c r="E1167" s="247" t="s">
        <v>19</v>
      </c>
      <c r="F1167" s="248" t="s">
        <v>1534</v>
      </c>
      <c r="G1167" s="246"/>
      <c r="H1167" s="249">
        <v>22.272000000000002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216</v>
      </c>
      <c r="AU1167" s="255" t="s">
        <v>80</v>
      </c>
      <c r="AV1167" s="14" t="s">
        <v>80</v>
      </c>
      <c r="AW1167" s="14" t="s">
        <v>218</v>
      </c>
      <c r="AX1167" s="14" t="s">
        <v>71</v>
      </c>
      <c r="AY1167" s="255" t="s">
        <v>205</v>
      </c>
    </row>
    <row r="1168" s="14" customFormat="1">
      <c r="A1168" s="14"/>
      <c r="B1168" s="245"/>
      <c r="C1168" s="246"/>
      <c r="D1168" s="236" t="s">
        <v>216</v>
      </c>
      <c r="E1168" s="247" t="s">
        <v>19</v>
      </c>
      <c r="F1168" s="248" t="s">
        <v>1535</v>
      </c>
      <c r="G1168" s="246"/>
      <c r="H1168" s="249">
        <v>-14.333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5" t="s">
        <v>216</v>
      </c>
      <c r="AU1168" s="255" t="s">
        <v>80</v>
      </c>
      <c r="AV1168" s="14" t="s">
        <v>80</v>
      </c>
      <c r="AW1168" s="14" t="s">
        <v>218</v>
      </c>
      <c r="AX1168" s="14" t="s">
        <v>71</v>
      </c>
      <c r="AY1168" s="255" t="s">
        <v>205</v>
      </c>
    </row>
    <row r="1169" s="15" customFormat="1">
      <c r="A1169" s="15"/>
      <c r="B1169" s="256"/>
      <c r="C1169" s="257"/>
      <c r="D1169" s="236" t="s">
        <v>216</v>
      </c>
      <c r="E1169" s="258" t="s">
        <v>19</v>
      </c>
      <c r="F1169" s="259" t="s">
        <v>238</v>
      </c>
      <c r="G1169" s="257"/>
      <c r="H1169" s="260">
        <v>683.48665000000005</v>
      </c>
      <c r="I1169" s="261"/>
      <c r="J1169" s="257"/>
      <c r="K1169" s="257"/>
      <c r="L1169" s="262"/>
      <c r="M1169" s="263"/>
      <c r="N1169" s="264"/>
      <c r="O1169" s="264"/>
      <c r="P1169" s="264"/>
      <c r="Q1169" s="264"/>
      <c r="R1169" s="264"/>
      <c r="S1169" s="264"/>
      <c r="T1169" s="26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66" t="s">
        <v>216</v>
      </c>
      <c r="AU1169" s="266" t="s">
        <v>80</v>
      </c>
      <c r="AV1169" s="15" t="s">
        <v>97</v>
      </c>
      <c r="AW1169" s="15" t="s">
        <v>218</v>
      </c>
      <c r="AX1169" s="15" t="s">
        <v>71</v>
      </c>
      <c r="AY1169" s="266" t="s">
        <v>205</v>
      </c>
    </row>
    <row r="1170" s="13" customFormat="1">
      <c r="A1170" s="13"/>
      <c r="B1170" s="234"/>
      <c r="C1170" s="235"/>
      <c r="D1170" s="236" t="s">
        <v>216</v>
      </c>
      <c r="E1170" s="237" t="s">
        <v>19</v>
      </c>
      <c r="F1170" s="238" t="s">
        <v>483</v>
      </c>
      <c r="G1170" s="235"/>
      <c r="H1170" s="237" t="s">
        <v>19</v>
      </c>
      <c r="I1170" s="239"/>
      <c r="J1170" s="235"/>
      <c r="K1170" s="235"/>
      <c r="L1170" s="240"/>
      <c r="M1170" s="241"/>
      <c r="N1170" s="242"/>
      <c r="O1170" s="242"/>
      <c r="P1170" s="242"/>
      <c r="Q1170" s="242"/>
      <c r="R1170" s="242"/>
      <c r="S1170" s="242"/>
      <c r="T1170" s="24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4" t="s">
        <v>216</v>
      </c>
      <c r="AU1170" s="244" t="s">
        <v>80</v>
      </c>
      <c r="AV1170" s="13" t="s">
        <v>78</v>
      </c>
      <c r="AW1170" s="13" t="s">
        <v>218</v>
      </c>
      <c r="AX1170" s="13" t="s">
        <v>71</v>
      </c>
      <c r="AY1170" s="244" t="s">
        <v>205</v>
      </c>
    </row>
    <row r="1171" s="13" customFormat="1">
      <c r="A1171" s="13"/>
      <c r="B1171" s="234"/>
      <c r="C1171" s="235"/>
      <c r="D1171" s="236" t="s">
        <v>216</v>
      </c>
      <c r="E1171" s="237" t="s">
        <v>19</v>
      </c>
      <c r="F1171" s="238" t="s">
        <v>1258</v>
      </c>
      <c r="G1171" s="235"/>
      <c r="H1171" s="237" t="s">
        <v>19</v>
      </c>
      <c r="I1171" s="239"/>
      <c r="J1171" s="235"/>
      <c r="K1171" s="235"/>
      <c r="L1171" s="240"/>
      <c r="M1171" s="241"/>
      <c r="N1171" s="242"/>
      <c r="O1171" s="242"/>
      <c r="P1171" s="242"/>
      <c r="Q1171" s="242"/>
      <c r="R1171" s="242"/>
      <c r="S1171" s="242"/>
      <c r="T1171" s="24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4" t="s">
        <v>216</v>
      </c>
      <c r="AU1171" s="244" t="s">
        <v>80</v>
      </c>
      <c r="AV1171" s="13" t="s">
        <v>78</v>
      </c>
      <c r="AW1171" s="13" t="s">
        <v>218</v>
      </c>
      <c r="AX1171" s="13" t="s">
        <v>71</v>
      </c>
      <c r="AY1171" s="244" t="s">
        <v>205</v>
      </c>
    </row>
    <row r="1172" s="14" customFormat="1">
      <c r="A1172" s="14"/>
      <c r="B1172" s="245"/>
      <c r="C1172" s="246"/>
      <c r="D1172" s="236" t="s">
        <v>216</v>
      </c>
      <c r="E1172" s="247" t="s">
        <v>19</v>
      </c>
      <c r="F1172" s="248" t="s">
        <v>1536</v>
      </c>
      <c r="G1172" s="246"/>
      <c r="H1172" s="249">
        <v>779.28079999999989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216</v>
      </c>
      <c r="AU1172" s="255" t="s">
        <v>80</v>
      </c>
      <c r="AV1172" s="14" t="s">
        <v>80</v>
      </c>
      <c r="AW1172" s="14" t="s">
        <v>218</v>
      </c>
      <c r="AX1172" s="14" t="s">
        <v>71</v>
      </c>
      <c r="AY1172" s="255" t="s">
        <v>205</v>
      </c>
    </row>
    <row r="1173" s="14" customFormat="1">
      <c r="A1173" s="14"/>
      <c r="B1173" s="245"/>
      <c r="C1173" s="246"/>
      <c r="D1173" s="236" t="s">
        <v>216</v>
      </c>
      <c r="E1173" s="247" t="s">
        <v>19</v>
      </c>
      <c r="F1173" s="248" t="s">
        <v>1537</v>
      </c>
      <c r="G1173" s="246"/>
      <c r="H1173" s="249">
        <v>-117.65399999999998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216</v>
      </c>
      <c r="AU1173" s="255" t="s">
        <v>80</v>
      </c>
      <c r="AV1173" s="14" t="s">
        <v>80</v>
      </c>
      <c r="AW1173" s="14" t="s">
        <v>218</v>
      </c>
      <c r="AX1173" s="14" t="s">
        <v>71</v>
      </c>
      <c r="AY1173" s="255" t="s">
        <v>205</v>
      </c>
    </row>
    <row r="1174" s="14" customFormat="1">
      <c r="A1174" s="14"/>
      <c r="B1174" s="245"/>
      <c r="C1174" s="246"/>
      <c r="D1174" s="236" t="s">
        <v>216</v>
      </c>
      <c r="E1174" s="247" t="s">
        <v>19</v>
      </c>
      <c r="F1174" s="248" t="s">
        <v>1538</v>
      </c>
      <c r="G1174" s="246"/>
      <c r="H1174" s="249">
        <v>40.678000000000004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216</v>
      </c>
      <c r="AU1174" s="255" t="s">
        <v>80</v>
      </c>
      <c r="AV1174" s="14" t="s">
        <v>80</v>
      </c>
      <c r="AW1174" s="14" t="s">
        <v>218</v>
      </c>
      <c r="AX1174" s="14" t="s">
        <v>71</v>
      </c>
      <c r="AY1174" s="255" t="s">
        <v>205</v>
      </c>
    </row>
    <row r="1175" s="14" customFormat="1">
      <c r="A1175" s="14"/>
      <c r="B1175" s="245"/>
      <c r="C1175" s="246"/>
      <c r="D1175" s="236" t="s">
        <v>216</v>
      </c>
      <c r="E1175" s="247" t="s">
        <v>19</v>
      </c>
      <c r="F1175" s="248" t="s">
        <v>1539</v>
      </c>
      <c r="G1175" s="246"/>
      <c r="H1175" s="249">
        <v>203.6405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5" t="s">
        <v>216</v>
      </c>
      <c r="AU1175" s="255" t="s">
        <v>80</v>
      </c>
      <c r="AV1175" s="14" t="s">
        <v>80</v>
      </c>
      <c r="AW1175" s="14" t="s">
        <v>218</v>
      </c>
      <c r="AX1175" s="14" t="s">
        <v>71</v>
      </c>
      <c r="AY1175" s="255" t="s">
        <v>205</v>
      </c>
    </row>
    <row r="1176" s="14" customFormat="1">
      <c r="A1176" s="14"/>
      <c r="B1176" s="245"/>
      <c r="C1176" s="246"/>
      <c r="D1176" s="236" t="s">
        <v>216</v>
      </c>
      <c r="E1176" s="247" t="s">
        <v>19</v>
      </c>
      <c r="F1176" s="248" t="s">
        <v>1540</v>
      </c>
      <c r="G1176" s="246"/>
      <c r="H1176" s="249">
        <v>69.814499999999995</v>
      </c>
      <c r="I1176" s="250"/>
      <c r="J1176" s="246"/>
      <c r="K1176" s="246"/>
      <c r="L1176" s="251"/>
      <c r="M1176" s="252"/>
      <c r="N1176" s="253"/>
      <c r="O1176" s="253"/>
      <c r="P1176" s="253"/>
      <c r="Q1176" s="253"/>
      <c r="R1176" s="253"/>
      <c r="S1176" s="253"/>
      <c r="T1176" s="25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5" t="s">
        <v>216</v>
      </c>
      <c r="AU1176" s="255" t="s">
        <v>80</v>
      </c>
      <c r="AV1176" s="14" t="s">
        <v>80</v>
      </c>
      <c r="AW1176" s="14" t="s">
        <v>218</v>
      </c>
      <c r="AX1176" s="14" t="s">
        <v>71</v>
      </c>
      <c r="AY1176" s="255" t="s">
        <v>205</v>
      </c>
    </row>
    <row r="1177" s="14" customFormat="1">
      <c r="A1177" s="14"/>
      <c r="B1177" s="245"/>
      <c r="C1177" s="246"/>
      <c r="D1177" s="236" t="s">
        <v>216</v>
      </c>
      <c r="E1177" s="247" t="s">
        <v>19</v>
      </c>
      <c r="F1177" s="248" t="s">
        <v>1541</v>
      </c>
      <c r="G1177" s="246"/>
      <c r="H1177" s="249">
        <v>154.65129999999999</v>
      </c>
      <c r="I1177" s="250"/>
      <c r="J1177" s="246"/>
      <c r="K1177" s="246"/>
      <c r="L1177" s="251"/>
      <c r="M1177" s="252"/>
      <c r="N1177" s="253"/>
      <c r="O1177" s="253"/>
      <c r="P1177" s="253"/>
      <c r="Q1177" s="253"/>
      <c r="R1177" s="253"/>
      <c r="S1177" s="253"/>
      <c r="T1177" s="25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5" t="s">
        <v>216</v>
      </c>
      <c r="AU1177" s="255" t="s">
        <v>80</v>
      </c>
      <c r="AV1177" s="14" t="s">
        <v>80</v>
      </c>
      <c r="AW1177" s="14" t="s">
        <v>218</v>
      </c>
      <c r="AX1177" s="14" t="s">
        <v>71</v>
      </c>
      <c r="AY1177" s="255" t="s">
        <v>205</v>
      </c>
    </row>
    <row r="1178" s="14" customFormat="1">
      <c r="A1178" s="14"/>
      <c r="B1178" s="245"/>
      <c r="C1178" s="246"/>
      <c r="D1178" s="236" t="s">
        <v>216</v>
      </c>
      <c r="E1178" s="247" t="s">
        <v>19</v>
      </c>
      <c r="F1178" s="248" t="s">
        <v>1542</v>
      </c>
      <c r="G1178" s="246"/>
      <c r="H1178" s="249">
        <v>306.49900000000002</v>
      </c>
      <c r="I1178" s="250"/>
      <c r="J1178" s="246"/>
      <c r="K1178" s="246"/>
      <c r="L1178" s="251"/>
      <c r="M1178" s="252"/>
      <c r="N1178" s="253"/>
      <c r="O1178" s="253"/>
      <c r="P1178" s="253"/>
      <c r="Q1178" s="253"/>
      <c r="R1178" s="253"/>
      <c r="S1178" s="253"/>
      <c r="T1178" s="25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5" t="s">
        <v>216</v>
      </c>
      <c r="AU1178" s="255" t="s">
        <v>80</v>
      </c>
      <c r="AV1178" s="14" t="s">
        <v>80</v>
      </c>
      <c r="AW1178" s="14" t="s">
        <v>218</v>
      </c>
      <c r="AX1178" s="14" t="s">
        <v>71</v>
      </c>
      <c r="AY1178" s="255" t="s">
        <v>205</v>
      </c>
    </row>
    <row r="1179" s="14" customFormat="1">
      <c r="A1179" s="14"/>
      <c r="B1179" s="245"/>
      <c r="C1179" s="246"/>
      <c r="D1179" s="236" t="s">
        <v>216</v>
      </c>
      <c r="E1179" s="247" t="s">
        <v>19</v>
      </c>
      <c r="F1179" s="248" t="s">
        <v>1543</v>
      </c>
      <c r="G1179" s="246"/>
      <c r="H1179" s="249">
        <v>19.110399999999998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216</v>
      </c>
      <c r="AU1179" s="255" t="s">
        <v>80</v>
      </c>
      <c r="AV1179" s="14" t="s">
        <v>80</v>
      </c>
      <c r="AW1179" s="14" t="s">
        <v>218</v>
      </c>
      <c r="AX1179" s="14" t="s">
        <v>71</v>
      </c>
      <c r="AY1179" s="255" t="s">
        <v>205</v>
      </c>
    </row>
    <row r="1180" s="14" customFormat="1">
      <c r="A1180" s="14"/>
      <c r="B1180" s="245"/>
      <c r="C1180" s="246"/>
      <c r="D1180" s="236" t="s">
        <v>216</v>
      </c>
      <c r="E1180" s="247" t="s">
        <v>19</v>
      </c>
      <c r="F1180" s="248" t="s">
        <v>1544</v>
      </c>
      <c r="G1180" s="246"/>
      <c r="H1180" s="249">
        <v>-41.963000000000001</v>
      </c>
      <c r="I1180" s="250"/>
      <c r="J1180" s="246"/>
      <c r="K1180" s="246"/>
      <c r="L1180" s="251"/>
      <c r="M1180" s="252"/>
      <c r="N1180" s="253"/>
      <c r="O1180" s="253"/>
      <c r="P1180" s="253"/>
      <c r="Q1180" s="253"/>
      <c r="R1180" s="253"/>
      <c r="S1180" s="253"/>
      <c r="T1180" s="25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5" t="s">
        <v>216</v>
      </c>
      <c r="AU1180" s="255" t="s">
        <v>80</v>
      </c>
      <c r="AV1180" s="14" t="s">
        <v>80</v>
      </c>
      <c r="AW1180" s="14" t="s">
        <v>218</v>
      </c>
      <c r="AX1180" s="14" t="s">
        <v>71</v>
      </c>
      <c r="AY1180" s="255" t="s">
        <v>205</v>
      </c>
    </row>
    <row r="1181" s="14" customFormat="1">
      <c r="A1181" s="14"/>
      <c r="B1181" s="245"/>
      <c r="C1181" s="246"/>
      <c r="D1181" s="236" t="s">
        <v>216</v>
      </c>
      <c r="E1181" s="247" t="s">
        <v>19</v>
      </c>
      <c r="F1181" s="248" t="s">
        <v>1545</v>
      </c>
      <c r="G1181" s="246"/>
      <c r="H1181" s="249">
        <v>43.475899999999996</v>
      </c>
      <c r="I1181" s="250"/>
      <c r="J1181" s="246"/>
      <c r="K1181" s="246"/>
      <c r="L1181" s="251"/>
      <c r="M1181" s="252"/>
      <c r="N1181" s="253"/>
      <c r="O1181" s="253"/>
      <c r="P1181" s="253"/>
      <c r="Q1181" s="253"/>
      <c r="R1181" s="253"/>
      <c r="S1181" s="253"/>
      <c r="T1181" s="25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5" t="s">
        <v>216</v>
      </c>
      <c r="AU1181" s="255" t="s">
        <v>80</v>
      </c>
      <c r="AV1181" s="14" t="s">
        <v>80</v>
      </c>
      <c r="AW1181" s="14" t="s">
        <v>218</v>
      </c>
      <c r="AX1181" s="14" t="s">
        <v>71</v>
      </c>
      <c r="AY1181" s="255" t="s">
        <v>205</v>
      </c>
    </row>
    <row r="1182" s="14" customFormat="1">
      <c r="A1182" s="14"/>
      <c r="B1182" s="245"/>
      <c r="C1182" s="246"/>
      <c r="D1182" s="236" t="s">
        <v>216</v>
      </c>
      <c r="E1182" s="247" t="s">
        <v>19</v>
      </c>
      <c r="F1182" s="248" t="s">
        <v>1546</v>
      </c>
      <c r="G1182" s="246"/>
      <c r="H1182" s="249">
        <v>26.849499999999999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216</v>
      </c>
      <c r="AU1182" s="255" t="s">
        <v>80</v>
      </c>
      <c r="AV1182" s="14" t="s">
        <v>80</v>
      </c>
      <c r="AW1182" s="14" t="s">
        <v>218</v>
      </c>
      <c r="AX1182" s="14" t="s">
        <v>71</v>
      </c>
      <c r="AY1182" s="255" t="s">
        <v>205</v>
      </c>
    </row>
    <row r="1183" s="15" customFormat="1">
      <c r="A1183" s="15"/>
      <c r="B1183" s="256"/>
      <c r="C1183" s="257"/>
      <c r="D1183" s="236" t="s">
        <v>216</v>
      </c>
      <c r="E1183" s="258" t="s">
        <v>19</v>
      </c>
      <c r="F1183" s="259" t="s">
        <v>238</v>
      </c>
      <c r="G1183" s="257"/>
      <c r="H1183" s="260">
        <v>1484.3828999999998</v>
      </c>
      <c r="I1183" s="261"/>
      <c r="J1183" s="257"/>
      <c r="K1183" s="257"/>
      <c r="L1183" s="262"/>
      <c r="M1183" s="263"/>
      <c r="N1183" s="264"/>
      <c r="O1183" s="264"/>
      <c r="P1183" s="264"/>
      <c r="Q1183" s="264"/>
      <c r="R1183" s="264"/>
      <c r="S1183" s="264"/>
      <c r="T1183" s="26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T1183" s="266" t="s">
        <v>216</v>
      </c>
      <c r="AU1183" s="266" t="s">
        <v>80</v>
      </c>
      <c r="AV1183" s="15" t="s">
        <v>97</v>
      </c>
      <c r="AW1183" s="15" t="s">
        <v>218</v>
      </c>
      <c r="AX1183" s="15" t="s">
        <v>71</v>
      </c>
      <c r="AY1183" s="266" t="s">
        <v>205</v>
      </c>
    </row>
    <row r="1184" s="13" customFormat="1">
      <c r="A1184" s="13"/>
      <c r="B1184" s="234"/>
      <c r="C1184" s="235"/>
      <c r="D1184" s="236" t="s">
        <v>216</v>
      </c>
      <c r="E1184" s="237" t="s">
        <v>19</v>
      </c>
      <c r="F1184" s="238" t="s">
        <v>485</v>
      </c>
      <c r="G1184" s="235"/>
      <c r="H1184" s="237" t="s">
        <v>19</v>
      </c>
      <c r="I1184" s="239"/>
      <c r="J1184" s="235"/>
      <c r="K1184" s="235"/>
      <c r="L1184" s="240"/>
      <c r="M1184" s="241"/>
      <c r="N1184" s="242"/>
      <c r="O1184" s="242"/>
      <c r="P1184" s="242"/>
      <c r="Q1184" s="242"/>
      <c r="R1184" s="242"/>
      <c r="S1184" s="242"/>
      <c r="T1184" s="24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4" t="s">
        <v>216</v>
      </c>
      <c r="AU1184" s="244" t="s">
        <v>80</v>
      </c>
      <c r="AV1184" s="13" t="s">
        <v>78</v>
      </c>
      <c r="AW1184" s="13" t="s">
        <v>218</v>
      </c>
      <c r="AX1184" s="13" t="s">
        <v>71</v>
      </c>
      <c r="AY1184" s="244" t="s">
        <v>205</v>
      </c>
    </row>
    <row r="1185" s="14" customFormat="1">
      <c r="A1185" s="14"/>
      <c r="B1185" s="245"/>
      <c r="C1185" s="246"/>
      <c r="D1185" s="236" t="s">
        <v>216</v>
      </c>
      <c r="E1185" s="247" t="s">
        <v>19</v>
      </c>
      <c r="F1185" s="248" t="s">
        <v>1547</v>
      </c>
      <c r="G1185" s="246"/>
      <c r="H1185" s="249">
        <v>588.9556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216</v>
      </c>
      <c r="AU1185" s="255" t="s">
        <v>80</v>
      </c>
      <c r="AV1185" s="14" t="s">
        <v>80</v>
      </c>
      <c r="AW1185" s="14" t="s">
        <v>218</v>
      </c>
      <c r="AX1185" s="14" t="s">
        <v>71</v>
      </c>
      <c r="AY1185" s="255" t="s">
        <v>205</v>
      </c>
    </row>
    <row r="1186" s="14" customFormat="1">
      <c r="A1186" s="14"/>
      <c r="B1186" s="245"/>
      <c r="C1186" s="246"/>
      <c r="D1186" s="236" t="s">
        <v>216</v>
      </c>
      <c r="E1186" s="247" t="s">
        <v>19</v>
      </c>
      <c r="F1186" s="248" t="s">
        <v>1548</v>
      </c>
      <c r="G1186" s="246"/>
      <c r="H1186" s="249">
        <v>-85.187829999999991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216</v>
      </c>
      <c r="AU1186" s="255" t="s">
        <v>80</v>
      </c>
      <c r="AV1186" s="14" t="s">
        <v>80</v>
      </c>
      <c r="AW1186" s="14" t="s">
        <v>218</v>
      </c>
      <c r="AX1186" s="14" t="s">
        <v>71</v>
      </c>
      <c r="AY1186" s="255" t="s">
        <v>205</v>
      </c>
    </row>
    <row r="1187" s="13" customFormat="1">
      <c r="A1187" s="13"/>
      <c r="B1187" s="234"/>
      <c r="C1187" s="235"/>
      <c r="D1187" s="236" t="s">
        <v>216</v>
      </c>
      <c r="E1187" s="237" t="s">
        <v>19</v>
      </c>
      <c r="F1187" s="238" t="s">
        <v>1549</v>
      </c>
      <c r="G1187" s="235"/>
      <c r="H1187" s="237" t="s">
        <v>19</v>
      </c>
      <c r="I1187" s="239"/>
      <c r="J1187" s="235"/>
      <c r="K1187" s="235"/>
      <c r="L1187" s="240"/>
      <c r="M1187" s="241"/>
      <c r="N1187" s="242"/>
      <c r="O1187" s="242"/>
      <c r="P1187" s="242"/>
      <c r="Q1187" s="242"/>
      <c r="R1187" s="242"/>
      <c r="S1187" s="242"/>
      <c r="T1187" s="24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4" t="s">
        <v>216</v>
      </c>
      <c r="AU1187" s="244" t="s">
        <v>80</v>
      </c>
      <c r="AV1187" s="13" t="s">
        <v>78</v>
      </c>
      <c r="AW1187" s="13" t="s">
        <v>218</v>
      </c>
      <c r="AX1187" s="13" t="s">
        <v>71</v>
      </c>
      <c r="AY1187" s="244" t="s">
        <v>205</v>
      </c>
    </row>
    <row r="1188" s="14" customFormat="1">
      <c r="A1188" s="14"/>
      <c r="B1188" s="245"/>
      <c r="C1188" s="246"/>
      <c r="D1188" s="236" t="s">
        <v>216</v>
      </c>
      <c r="E1188" s="247" t="s">
        <v>19</v>
      </c>
      <c r="F1188" s="248" t="s">
        <v>1550</v>
      </c>
      <c r="G1188" s="246"/>
      <c r="H1188" s="249">
        <v>431.07600000000002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216</v>
      </c>
      <c r="AU1188" s="255" t="s">
        <v>80</v>
      </c>
      <c r="AV1188" s="14" t="s">
        <v>80</v>
      </c>
      <c r="AW1188" s="14" t="s">
        <v>218</v>
      </c>
      <c r="AX1188" s="14" t="s">
        <v>71</v>
      </c>
      <c r="AY1188" s="255" t="s">
        <v>205</v>
      </c>
    </row>
    <row r="1189" s="13" customFormat="1">
      <c r="A1189" s="13"/>
      <c r="B1189" s="234"/>
      <c r="C1189" s="235"/>
      <c r="D1189" s="236" t="s">
        <v>216</v>
      </c>
      <c r="E1189" s="237" t="s">
        <v>19</v>
      </c>
      <c r="F1189" s="238" t="s">
        <v>1551</v>
      </c>
      <c r="G1189" s="235"/>
      <c r="H1189" s="237" t="s">
        <v>19</v>
      </c>
      <c r="I1189" s="239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216</v>
      </c>
      <c r="AU1189" s="244" t="s">
        <v>80</v>
      </c>
      <c r="AV1189" s="13" t="s">
        <v>78</v>
      </c>
      <c r="AW1189" s="13" t="s">
        <v>218</v>
      </c>
      <c r="AX1189" s="13" t="s">
        <v>71</v>
      </c>
      <c r="AY1189" s="244" t="s">
        <v>205</v>
      </c>
    </row>
    <row r="1190" s="14" customFormat="1">
      <c r="A1190" s="14"/>
      <c r="B1190" s="245"/>
      <c r="C1190" s="246"/>
      <c r="D1190" s="236" t="s">
        <v>216</v>
      </c>
      <c r="E1190" s="247" t="s">
        <v>19</v>
      </c>
      <c r="F1190" s="248" t="s">
        <v>1552</v>
      </c>
      <c r="G1190" s="246"/>
      <c r="H1190" s="249">
        <v>64.681300000000007</v>
      </c>
      <c r="I1190" s="250"/>
      <c r="J1190" s="246"/>
      <c r="K1190" s="246"/>
      <c r="L1190" s="251"/>
      <c r="M1190" s="252"/>
      <c r="N1190" s="253"/>
      <c r="O1190" s="253"/>
      <c r="P1190" s="253"/>
      <c r="Q1190" s="253"/>
      <c r="R1190" s="253"/>
      <c r="S1190" s="253"/>
      <c r="T1190" s="25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5" t="s">
        <v>216</v>
      </c>
      <c r="AU1190" s="255" t="s">
        <v>80</v>
      </c>
      <c r="AV1190" s="14" t="s">
        <v>80</v>
      </c>
      <c r="AW1190" s="14" t="s">
        <v>218</v>
      </c>
      <c r="AX1190" s="14" t="s">
        <v>71</v>
      </c>
      <c r="AY1190" s="255" t="s">
        <v>205</v>
      </c>
    </row>
    <row r="1191" s="14" customFormat="1">
      <c r="A1191" s="14"/>
      <c r="B1191" s="245"/>
      <c r="C1191" s="246"/>
      <c r="D1191" s="236" t="s">
        <v>216</v>
      </c>
      <c r="E1191" s="247" t="s">
        <v>19</v>
      </c>
      <c r="F1191" s="248" t="s">
        <v>1553</v>
      </c>
      <c r="G1191" s="246"/>
      <c r="H1191" s="249">
        <v>123.15549999999999</v>
      </c>
      <c r="I1191" s="250"/>
      <c r="J1191" s="246"/>
      <c r="K1191" s="246"/>
      <c r="L1191" s="251"/>
      <c r="M1191" s="252"/>
      <c r="N1191" s="253"/>
      <c r="O1191" s="253"/>
      <c r="P1191" s="253"/>
      <c r="Q1191" s="253"/>
      <c r="R1191" s="253"/>
      <c r="S1191" s="253"/>
      <c r="T1191" s="25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5" t="s">
        <v>216</v>
      </c>
      <c r="AU1191" s="255" t="s">
        <v>80</v>
      </c>
      <c r="AV1191" s="14" t="s">
        <v>80</v>
      </c>
      <c r="AW1191" s="14" t="s">
        <v>4</v>
      </c>
      <c r="AX1191" s="14" t="s">
        <v>71</v>
      </c>
      <c r="AY1191" s="255" t="s">
        <v>205</v>
      </c>
    </row>
    <row r="1192" s="13" customFormat="1">
      <c r="A1192" s="13"/>
      <c r="B1192" s="234"/>
      <c r="C1192" s="235"/>
      <c r="D1192" s="236" t="s">
        <v>216</v>
      </c>
      <c r="E1192" s="237" t="s">
        <v>19</v>
      </c>
      <c r="F1192" s="238" t="s">
        <v>1554</v>
      </c>
      <c r="G1192" s="235"/>
      <c r="H1192" s="237" t="s">
        <v>19</v>
      </c>
      <c r="I1192" s="239"/>
      <c r="J1192" s="235"/>
      <c r="K1192" s="235"/>
      <c r="L1192" s="240"/>
      <c r="M1192" s="241"/>
      <c r="N1192" s="242"/>
      <c r="O1192" s="242"/>
      <c r="P1192" s="242"/>
      <c r="Q1192" s="242"/>
      <c r="R1192" s="242"/>
      <c r="S1192" s="242"/>
      <c r="T1192" s="24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4" t="s">
        <v>216</v>
      </c>
      <c r="AU1192" s="244" t="s">
        <v>80</v>
      </c>
      <c r="AV1192" s="13" t="s">
        <v>78</v>
      </c>
      <c r="AW1192" s="13" t="s">
        <v>218</v>
      </c>
      <c r="AX1192" s="13" t="s">
        <v>71</v>
      </c>
      <c r="AY1192" s="244" t="s">
        <v>205</v>
      </c>
    </row>
    <row r="1193" s="14" customFormat="1">
      <c r="A1193" s="14"/>
      <c r="B1193" s="245"/>
      <c r="C1193" s="246"/>
      <c r="D1193" s="236" t="s">
        <v>216</v>
      </c>
      <c r="E1193" s="247" t="s">
        <v>19</v>
      </c>
      <c r="F1193" s="248" t="s">
        <v>1555</v>
      </c>
      <c r="G1193" s="246"/>
      <c r="H1193" s="249">
        <v>305.80170000000004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216</v>
      </c>
      <c r="AU1193" s="255" t="s">
        <v>80</v>
      </c>
      <c r="AV1193" s="14" t="s">
        <v>80</v>
      </c>
      <c r="AW1193" s="14" t="s">
        <v>218</v>
      </c>
      <c r="AX1193" s="14" t="s">
        <v>71</v>
      </c>
      <c r="AY1193" s="255" t="s">
        <v>205</v>
      </c>
    </row>
    <row r="1194" s="14" customFormat="1">
      <c r="A1194" s="14"/>
      <c r="B1194" s="245"/>
      <c r="C1194" s="246"/>
      <c r="D1194" s="236" t="s">
        <v>216</v>
      </c>
      <c r="E1194" s="247" t="s">
        <v>19</v>
      </c>
      <c r="F1194" s="248" t="s">
        <v>1556</v>
      </c>
      <c r="G1194" s="246"/>
      <c r="H1194" s="249">
        <v>83.723000000000013</v>
      </c>
      <c r="I1194" s="250"/>
      <c r="J1194" s="246"/>
      <c r="K1194" s="246"/>
      <c r="L1194" s="251"/>
      <c r="M1194" s="252"/>
      <c r="N1194" s="253"/>
      <c r="O1194" s="253"/>
      <c r="P1194" s="253"/>
      <c r="Q1194" s="253"/>
      <c r="R1194" s="253"/>
      <c r="S1194" s="253"/>
      <c r="T1194" s="25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5" t="s">
        <v>216</v>
      </c>
      <c r="AU1194" s="255" t="s">
        <v>80</v>
      </c>
      <c r="AV1194" s="14" t="s">
        <v>80</v>
      </c>
      <c r="AW1194" s="14" t="s">
        <v>218</v>
      </c>
      <c r="AX1194" s="14" t="s">
        <v>71</v>
      </c>
      <c r="AY1194" s="255" t="s">
        <v>205</v>
      </c>
    </row>
    <row r="1195" s="14" customFormat="1">
      <c r="A1195" s="14"/>
      <c r="B1195" s="245"/>
      <c r="C1195" s="246"/>
      <c r="D1195" s="236" t="s">
        <v>216</v>
      </c>
      <c r="E1195" s="247" t="s">
        <v>19</v>
      </c>
      <c r="F1195" s="248" t="s">
        <v>1557</v>
      </c>
      <c r="G1195" s="246"/>
      <c r="H1195" s="249">
        <v>-65.434000000000012</v>
      </c>
      <c r="I1195" s="250"/>
      <c r="J1195" s="246"/>
      <c r="K1195" s="246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5" t="s">
        <v>216</v>
      </c>
      <c r="AU1195" s="255" t="s">
        <v>80</v>
      </c>
      <c r="AV1195" s="14" t="s">
        <v>80</v>
      </c>
      <c r="AW1195" s="14" t="s">
        <v>218</v>
      </c>
      <c r="AX1195" s="14" t="s">
        <v>71</v>
      </c>
      <c r="AY1195" s="255" t="s">
        <v>205</v>
      </c>
    </row>
    <row r="1196" s="14" customFormat="1">
      <c r="A1196" s="14"/>
      <c r="B1196" s="245"/>
      <c r="C1196" s="246"/>
      <c r="D1196" s="236" t="s">
        <v>216</v>
      </c>
      <c r="E1196" s="247" t="s">
        <v>19</v>
      </c>
      <c r="F1196" s="248" t="s">
        <v>1558</v>
      </c>
      <c r="G1196" s="246"/>
      <c r="H1196" s="249">
        <v>15.290483999999992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5" t="s">
        <v>216</v>
      </c>
      <c r="AU1196" s="255" t="s">
        <v>80</v>
      </c>
      <c r="AV1196" s="14" t="s">
        <v>80</v>
      </c>
      <c r="AW1196" s="14" t="s">
        <v>218</v>
      </c>
      <c r="AX1196" s="14" t="s">
        <v>71</v>
      </c>
      <c r="AY1196" s="255" t="s">
        <v>205</v>
      </c>
    </row>
    <row r="1197" s="14" customFormat="1">
      <c r="A1197" s="14"/>
      <c r="B1197" s="245"/>
      <c r="C1197" s="246"/>
      <c r="D1197" s="236" t="s">
        <v>216</v>
      </c>
      <c r="E1197" s="247" t="s">
        <v>19</v>
      </c>
      <c r="F1197" s="248" t="s">
        <v>1559</v>
      </c>
      <c r="G1197" s="246"/>
      <c r="H1197" s="249">
        <v>39.600499999999997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216</v>
      </c>
      <c r="AU1197" s="255" t="s">
        <v>80</v>
      </c>
      <c r="AV1197" s="14" t="s">
        <v>80</v>
      </c>
      <c r="AW1197" s="14" t="s">
        <v>218</v>
      </c>
      <c r="AX1197" s="14" t="s">
        <v>71</v>
      </c>
      <c r="AY1197" s="255" t="s">
        <v>205</v>
      </c>
    </row>
    <row r="1198" s="14" customFormat="1">
      <c r="A1198" s="14"/>
      <c r="B1198" s="245"/>
      <c r="C1198" s="246"/>
      <c r="D1198" s="236" t="s">
        <v>216</v>
      </c>
      <c r="E1198" s="247" t="s">
        <v>19</v>
      </c>
      <c r="F1198" s="248" t="s">
        <v>1560</v>
      </c>
      <c r="G1198" s="246"/>
      <c r="H1198" s="249">
        <v>31.8065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216</v>
      </c>
      <c r="AU1198" s="255" t="s">
        <v>80</v>
      </c>
      <c r="AV1198" s="14" t="s">
        <v>80</v>
      </c>
      <c r="AW1198" s="14" t="s">
        <v>218</v>
      </c>
      <c r="AX1198" s="14" t="s">
        <v>71</v>
      </c>
      <c r="AY1198" s="255" t="s">
        <v>205</v>
      </c>
    </row>
    <row r="1199" s="15" customFormat="1">
      <c r="A1199" s="15"/>
      <c r="B1199" s="256"/>
      <c r="C1199" s="257"/>
      <c r="D1199" s="236" t="s">
        <v>216</v>
      </c>
      <c r="E1199" s="258" t="s">
        <v>19</v>
      </c>
      <c r="F1199" s="259" t="s">
        <v>238</v>
      </c>
      <c r="G1199" s="257"/>
      <c r="H1199" s="260">
        <v>1533.4687539999998</v>
      </c>
      <c r="I1199" s="261"/>
      <c r="J1199" s="257"/>
      <c r="K1199" s="257"/>
      <c r="L1199" s="262"/>
      <c r="M1199" s="263"/>
      <c r="N1199" s="264"/>
      <c r="O1199" s="264"/>
      <c r="P1199" s="264"/>
      <c r="Q1199" s="264"/>
      <c r="R1199" s="264"/>
      <c r="S1199" s="264"/>
      <c r="T1199" s="26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T1199" s="266" t="s">
        <v>216</v>
      </c>
      <c r="AU1199" s="266" t="s">
        <v>80</v>
      </c>
      <c r="AV1199" s="15" t="s">
        <v>97</v>
      </c>
      <c r="AW1199" s="15" t="s">
        <v>218</v>
      </c>
      <c r="AX1199" s="15" t="s">
        <v>71</v>
      </c>
      <c r="AY1199" s="266" t="s">
        <v>205</v>
      </c>
    </row>
    <row r="1200" s="13" customFormat="1">
      <c r="A1200" s="13"/>
      <c r="B1200" s="234"/>
      <c r="C1200" s="235"/>
      <c r="D1200" s="236" t="s">
        <v>216</v>
      </c>
      <c r="E1200" s="237" t="s">
        <v>19</v>
      </c>
      <c r="F1200" s="238" t="s">
        <v>728</v>
      </c>
      <c r="G1200" s="235"/>
      <c r="H1200" s="237" t="s">
        <v>19</v>
      </c>
      <c r="I1200" s="239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216</v>
      </c>
      <c r="AU1200" s="244" t="s">
        <v>80</v>
      </c>
      <c r="AV1200" s="13" t="s">
        <v>78</v>
      </c>
      <c r="AW1200" s="13" t="s">
        <v>218</v>
      </c>
      <c r="AX1200" s="13" t="s">
        <v>71</v>
      </c>
      <c r="AY1200" s="244" t="s">
        <v>205</v>
      </c>
    </row>
    <row r="1201" s="14" customFormat="1">
      <c r="A1201" s="14"/>
      <c r="B1201" s="245"/>
      <c r="C1201" s="246"/>
      <c r="D1201" s="236" t="s">
        <v>216</v>
      </c>
      <c r="E1201" s="247" t="s">
        <v>19</v>
      </c>
      <c r="F1201" s="248" t="s">
        <v>1561</v>
      </c>
      <c r="G1201" s="246"/>
      <c r="H1201" s="249">
        <v>256.13880000000006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216</v>
      </c>
      <c r="AU1201" s="255" t="s">
        <v>80</v>
      </c>
      <c r="AV1201" s="14" t="s">
        <v>80</v>
      </c>
      <c r="AW1201" s="14" t="s">
        <v>218</v>
      </c>
      <c r="AX1201" s="14" t="s">
        <v>71</v>
      </c>
      <c r="AY1201" s="255" t="s">
        <v>205</v>
      </c>
    </row>
    <row r="1202" s="14" customFormat="1">
      <c r="A1202" s="14"/>
      <c r="B1202" s="245"/>
      <c r="C1202" s="246"/>
      <c r="D1202" s="236" t="s">
        <v>216</v>
      </c>
      <c r="E1202" s="247" t="s">
        <v>19</v>
      </c>
      <c r="F1202" s="248" t="s">
        <v>1562</v>
      </c>
      <c r="G1202" s="246"/>
      <c r="H1202" s="249">
        <v>353.16290000000004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216</v>
      </c>
      <c r="AU1202" s="255" t="s">
        <v>80</v>
      </c>
      <c r="AV1202" s="14" t="s">
        <v>80</v>
      </c>
      <c r="AW1202" s="14" t="s">
        <v>218</v>
      </c>
      <c r="AX1202" s="14" t="s">
        <v>71</v>
      </c>
      <c r="AY1202" s="255" t="s">
        <v>205</v>
      </c>
    </row>
    <row r="1203" s="15" customFormat="1">
      <c r="A1203" s="15"/>
      <c r="B1203" s="256"/>
      <c r="C1203" s="257"/>
      <c r="D1203" s="236" t="s">
        <v>216</v>
      </c>
      <c r="E1203" s="258" t="s">
        <v>19</v>
      </c>
      <c r="F1203" s="259" t="s">
        <v>238</v>
      </c>
      <c r="G1203" s="257"/>
      <c r="H1203" s="260">
        <v>609.3017000000001</v>
      </c>
      <c r="I1203" s="261"/>
      <c r="J1203" s="257"/>
      <c r="K1203" s="257"/>
      <c r="L1203" s="262"/>
      <c r="M1203" s="263"/>
      <c r="N1203" s="264"/>
      <c r="O1203" s="264"/>
      <c r="P1203" s="264"/>
      <c r="Q1203" s="264"/>
      <c r="R1203" s="264"/>
      <c r="S1203" s="264"/>
      <c r="T1203" s="26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T1203" s="266" t="s">
        <v>216</v>
      </c>
      <c r="AU1203" s="266" t="s">
        <v>80</v>
      </c>
      <c r="AV1203" s="15" t="s">
        <v>97</v>
      </c>
      <c r="AW1203" s="15" t="s">
        <v>218</v>
      </c>
      <c r="AX1203" s="15" t="s">
        <v>71</v>
      </c>
      <c r="AY1203" s="266" t="s">
        <v>205</v>
      </c>
    </row>
    <row r="1204" s="13" customFormat="1">
      <c r="A1204" s="13"/>
      <c r="B1204" s="234"/>
      <c r="C1204" s="235"/>
      <c r="D1204" s="236" t="s">
        <v>216</v>
      </c>
      <c r="E1204" s="237" t="s">
        <v>19</v>
      </c>
      <c r="F1204" s="238" t="s">
        <v>239</v>
      </c>
      <c r="G1204" s="235"/>
      <c r="H1204" s="237" t="s">
        <v>19</v>
      </c>
      <c r="I1204" s="239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216</v>
      </c>
      <c r="AU1204" s="244" t="s">
        <v>80</v>
      </c>
      <c r="AV1204" s="13" t="s">
        <v>78</v>
      </c>
      <c r="AW1204" s="13" t="s">
        <v>218</v>
      </c>
      <c r="AX1204" s="13" t="s">
        <v>71</v>
      </c>
      <c r="AY1204" s="244" t="s">
        <v>205</v>
      </c>
    </row>
    <row r="1205" s="13" customFormat="1">
      <c r="A1205" s="13"/>
      <c r="B1205" s="234"/>
      <c r="C1205" s="235"/>
      <c r="D1205" s="236" t="s">
        <v>216</v>
      </c>
      <c r="E1205" s="237" t="s">
        <v>19</v>
      </c>
      <c r="F1205" s="238" t="s">
        <v>1563</v>
      </c>
      <c r="G1205" s="235"/>
      <c r="H1205" s="237" t="s">
        <v>19</v>
      </c>
      <c r="I1205" s="239"/>
      <c r="J1205" s="235"/>
      <c r="K1205" s="235"/>
      <c r="L1205" s="240"/>
      <c r="M1205" s="241"/>
      <c r="N1205" s="242"/>
      <c r="O1205" s="242"/>
      <c r="P1205" s="242"/>
      <c r="Q1205" s="242"/>
      <c r="R1205" s="242"/>
      <c r="S1205" s="242"/>
      <c r="T1205" s="24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4" t="s">
        <v>216</v>
      </c>
      <c r="AU1205" s="244" t="s">
        <v>80</v>
      </c>
      <c r="AV1205" s="13" t="s">
        <v>78</v>
      </c>
      <c r="AW1205" s="13" t="s">
        <v>218</v>
      </c>
      <c r="AX1205" s="13" t="s">
        <v>71</v>
      </c>
      <c r="AY1205" s="244" t="s">
        <v>205</v>
      </c>
    </row>
    <row r="1206" s="14" customFormat="1">
      <c r="A1206" s="14"/>
      <c r="B1206" s="245"/>
      <c r="C1206" s="246"/>
      <c r="D1206" s="236" t="s">
        <v>216</v>
      </c>
      <c r="E1206" s="247" t="s">
        <v>19</v>
      </c>
      <c r="F1206" s="248" t="s">
        <v>1564</v>
      </c>
      <c r="G1206" s="246"/>
      <c r="H1206" s="249">
        <v>344.44749999999999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5" t="s">
        <v>216</v>
      </c>
      <c r="AU1206" s="255" t="s">
        <v>80</v>
      </c>
      <c r="AV1206" s="14" t="s">
        <v>80</v>
      </c>
      <c r="AW1206" s="14" t="s">
        <v>218</v>
      </c>
      <c r="AX1206" s="14" t="s">
        <v>71</v>
      </c>
      <c r="AY1206" s="255" t="s">
        <v>205</v>
      </c>
    </row>
    <row r="1207" s="14" customFormat="1">
      <c r="A1207" s="14"/>
      <c r="B1207" s="245"/>
      <c r="C1207" s="246"/>
      <c r="D1207" s="236" t="s">
        <v>216</v>
      </c>
      <c r="E1207" s="247" t="s">
        <v>19</v>
      </c>
      <c r="F1207" s="248" t="s">
        <v>1565</v>
      </c>
      <c r="G1207" s="246"/>
      <c r="H1207" s="249">
        <v>-0.93385999999999925</v>
      </c>
      <c r="I1207" s="250"/>
      <c r="J1207" s="246"/>
      <c r="K1207" s="246"/>
      <c r="L1207" s="251"/>
      <c r="M1207" s="252"/>
      <c r="N1207" s="253"/>
      <c r="O1207" s="253"/>
      <c r="P1207" s="253"/>
      <c r="Q1207" s="253"/>
      <c r="R1207" s="253"/>
      <c r="S1207" s="253"/>
      <c r="T1207" s="25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55" t="s">
        <v>216</v>
      </c>
      <c r="AU1207" s="255" t="s">
        <v>80</v>
      </c>
      <c r="AV1207" s="14" t="s">
        <v>80</v>
      </c>
      <c r="AW1207" s="14" t="s">
        <v>218</v>
      </c>
      <c r="AX1207" s="14" t="s">
        <v>71</v>
      </c>
      <c r="AY1207" s="255" t="s">
        <v>205</v>
      </c>
    </row>
    <row r="1208" s="13" customFormat="1">
      <c r="A1208" s="13"/>
      <c r="B1208" s="234"/>
      <c r="C1208" s="235"/>
      <c r="D1208" s="236" t="s">
        <v>216</v>
      </c>
      <c r="E1208" s="237" t="s">
        <v>19</v>
      </c>
      <c r="F1208" s="238" t="s">
        <v>1566</v>
      </c>
      <c r="G1208" s="235"/>
      <c r="H1208" s="237" t="s">
        <v>19</v>
      </c>
      <c r="I1208" s="239"/>
      <c r="J1208" s="235"/>
      <c r="K1208" s="235"/>
      <c r="L1208" s="240"/>
      <c r="M1208" s="241"/>
      <c r="N1208" s="242"/>
      <c r="O1208" s="242"/>
      <c r="P1208" s="242"/>
      <c r="Q1208" s="242"/>
      <c r="R1208" s="242"/>
      <c r="S1208" s="242"/>
      <c r="T1208" s="24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4" t="s">
        <v>216</v>
      </c>
      <c r="AU1208" s="244" t="s">
        <v>80</v>
      </c>
      <c r="AV1208" s="13" t="s">
        <v>78</v>
      </c>
      <c r="AW1208" s="13" t="s">
        <v>218</v>
      </c>
      <c r="AX1208" s="13" t="s">
        <v>71</v>
      </c>
      <c r="AY1208" s="244" t="s">
        <v>205</v>
      </c>
    </row>
    <row r="1209" s="14" customFormat="1">
      <c r="A1209" s="14"/>
      <c r="B1209" s="245"/>
      <c r="C1209" s="246"/>
      <c r="D1209" s="236" t="s">
        <v>216</v>
      </c>
      <c r="E1209" s="247" t="s">
        <v>19</v>
      </c>
      <c r="F1209" s="248" t="s">
        <v>1567</v>
      </c>
      <c r="G1209" s="246"/>
      <c r="H1209" s="249">
        <v>283.16449999999998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5" t="s">
        <v>216</v>
      </c>
      <c r="AU1209" s="255" t="s">
        <v>80</v>
      </c>
      <c r="AV1209" s="14" t="s">
        <v>80</v>
      </c>
      <c r="AW1209" s="14" t="s">
        <v>218</v>
      </c>
      <c r="AX1209" s="14" t="s">
        <v>71</v>
      </c>
      <c r="AY1209" s="255" t="s">
        <v>205</v>
      </c>
    </row>
    <row r="1210" s="14" customFormat="1">
      <c r="A1210" s="14"/>
      <c r="B1210" s="245"/>
      <c r="C1210" s="246"/>
      <c r="D1210" s="236" t="s">
        <v>216</v>
      </c>
      <c r="E1210" s="247" t="s">
        <v>19</v>
      </c>
      <c r="F1210" s="248" t="s">
        <v>1568</v>
      </c>
      <c r="G1210" s="246"/>
      <c r="H1210" s="249">
        <v>-19.802000000000007</v>
      </c>
      <c r="I1210" s="250"/>
      <c r="J1210" s="246"/>
      <c r="K1210" s="246"/>
      <c r="L1210" s="251"/>
      <c r="M1210" s="252"/>
      <c r="N1210" s="253"/>
      <c r="O1210" s="253"/>
      <c r="P1210" s="253"/>
      <c r="Q1210" s="253"/>
      <c r="R1210" s="253"/>
      <c r="S1210" s="253"/>
      <c r="T1210" s="25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5" t="s">
        <v>216</v>
      </c>
      <c r="AU1210" s="255" t="s">
        <v>80</v>
      </c>
      <c r="AV1210" s="14" t="s">
        <v>80</v>
      </c>
      <c r="AW1210" s="14" t="s">
        <v>218</v>
      </c>
      <c r="AX1210" s="14" t="s">
        <v>71</v>
      </c>
      <c r="AY1210" s="255" t="s">
        <v>205</v>
      </c>
    </row>
    <row r="1211" s="14" customFormat="1">
      <c r="A1211" s="14"/>
      <c r="B1211" s="245"/>
      <c r="C1211" s="246"/>
      <c r="D1211" s="236" t="s">
        <v>216</v>
      </c>
      <c r="E1211" s="247" t="s">
        <v>19</v>
      </c>
      <c r="F1211" s="248" t="s">
        <v>1569</v>
      </c>
      <c r="G1211" s="246"/>
      <c r="H1211" s="249">
        <v>-33.552999999999997</v>
      </c>
      <c r="I1211" s="250"/>
      <c r="J1211" s="246"/>
      <c r="K1211" s="246"/>
      <c r="L1211" s="251"/>
      <c r="M1211" s="252"/>
      <c r="N1211" s="253"/>
      <c r="O1211" s="253"/>
      <c r="P1211" s="253"/>
      <c r="Q1211" s="253"/>
      <c r="R1211" s="253"/>
      <c r="S1211" s="253"/>
      <c r="T1211" s="25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5" t="s">
        <v>216</v>
      </c>
      <c r="AU1211" s="255" t="s">
        <v>80</v>
      </c>
      <c r="AV1211" s="14" t="s">
        <v>80</v>
      </c>
      <c r="AW1211" s="14" t="s">
        <v>218</v>
      </c>
      <c r="AX1211" s="14" t="s">
        <v>71</v>
      </c>
      <c r="AY1211" s="255" t="s">
        <v>205</v>
      </c>
    </row>
    <row r="1212" s="15" customFormat="1">
      <c r="A1212" s="15"/>
      <c r="B1212" s="256"/>
      <c r="C1212" s="257"/>
      <c r="D1212" s="236" t="s">
        <v>216</v>
      </c>
      <c r="E1212" s="258" t="s">
        <v>19</v>
      </c>
      <c r="F1212" s="259" t="s">
        <v>238</v>
      </c>
      <c r="G1212" s="257"/>
      <c r="H1212" s="260">
        <v>573.32313999999997</v>
      </c>
      <c r="I1212" s="261"/>
      <c r="J1212" s="257"/>
      <c r="K1212" s="257"/>
      <c r="L1212" s="262"/>
      <c r="M1212" s="263"/>
      <c r="N1212" s="264"/>
      <c r="O1212" s="264"/>
      <c r="P1212" s="264"/>
      <c r="Q1212" s="264"/>
      <c r="R1212" s="264"/>
      <c r="S1212" s="264"/>
      <c r="T1212" s="26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T1212" s="266" t="s">
        <v>216</v>
      </c>
      <c r="AU1212" s="266" t="s">
        <v>80</v>
      </c>
      <c r="AV1212" s="15" t="s">
        <v>97</v>
      </c>
      <c r="AW1212" s="15" t="s">
        <v>218</v>
      </c>
      <c r="AX1212" s="15" t="s">
        <v>71</v>
      </c>
      <c r="AY1212" s="266" t="s">
        <v>205</v>
      </c>
    </row>
    <row r="1213" s="13" customFormat="1">
      <c r="A1213" s="13"/>
      <c r="B1213" s="234"/>
      <c r="C1213" s="235"/>
      <c r="D1213" s="236" t="s">
        <v>216</v>
      </c>
      <c r="E1213" s="237" t="s">
        <v>19</v>
      </c>
      <c r="F1213" s="238" t="s">
        <v>241</v>
      </c>
      <c r="G1213" s="235"/>
      <c r="H1213" s="237" t="s">
        <v>19</v>
      </c>
      <c r="I1213" s="239"/>
      <c r="J1213" s="235"/>
      <c r="K1213" s="235"/>
      <c r="L1213" s="240"/>
      <c r="M1213" s="241"/>
      <c r="N1213" s="242"/>
      <c r="O1213" s="242"/>
      <c r="P1213" s="242"/>
      <c r="Q1213" s="242"/>
      <c r="R1213" s="242"/>
      <c r="S1213" s="242"/>
      <c r="T1213" s="24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4" t="s">
        <v>216</v>
      </c>
      <c r="AU1213" s="244" t="s">
        <v>80</v>
      </c>
      <c r="AV1213" s="13" t="s">
        <v>78</v>
      </c>
      <c r="AW1213" s="13" t="s">
        <v>218</v>
      </c>
      <c r="AX1213" s="13" t="s">
        <v>71</v>
      </c>
      <c r="AY1213" s="244" t="s">
        <v>205</v>
      </c>
    </row>
    <row r="1214" s="14" customFormat="1">
      <c r="A1214" s="14"/>
      <c r="B1214" s="245"/>
      <c r="C1214" s="246"/>
      <c r="D1214" s="236" t="s">
        <v>216</v>
      </c>
      <c r="E1214" s="247" t="s">
        <v>19</v>
      </c>
      <c r="F1214" s="248" t="s">
        <v>1570</v>
      </c>
      <c r="G1214" s="246"/>
      <c r="H1214" s="249">
        <v>3.9350000000000001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5" t="s">
        <v>216</v>
      </c>
      <c r="AU1214" s="255" t="s">
        <v>80</v>
      </c>
      <c r="AV1214" s="14" t="s">
        <v>80</v>
      </c>
      <c r="AW1214" s="14" t="s">
        <v>218</v>
      </c>
      <c r="AX1214" s="14" t="s">
        <v>71</v>
      </c>
      <c r="AY1214" s="255" t="s">
        <v>205</v>
      </c>
    </row>
    <row r="1215" s="14" customFormat="1">
      <c r="A1215" s="14"/>
      <c r="B1215" s="245"/>
      <c r="C1215" s="246"/>
      <c r="D1215" s="236" t="s">
        <v>216</v>
      </c>
      <c r="E1215" s="247" t="s">
        <v>19</v>
      </c>
      <c r="F1215" s="248" t="s">
        <v>1571</v>
      </c>
      <c r="G1215" s="246"/>
      <c r="H1215" s="249">
        <v>112.0501</v>
      </c>
      <c r="I1215" s="250"/>
      <c r="J1215" s="246"/>
      <c r="K1215" s="246"/>
      <c r="L1215" s="251"/>
      <c r="M1215" s="252"/>
      <c r="N1215" s="253"/>
      <c r="O1215" s="253"/>
      <c r="P1215" s="253"/>
      <c r="Q1215" s="253"/>
      <c r="R1215" s="253"/>
      <c r="S1215" s="253"/>
      <c r="T1215" s="25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5" t="s">
        <v>216</v>
      </c>
      <c r="AU1215" s="255" t="s">
        <v>80</v>
      </c>
      <c r="AV1215" s="14" t="s">
        <v>80</v>
      </c>
      <c r="AW1215" s="14" t="s">
        <v>218</v>
      </c>
      <c r="AX1215" s="14" t="s">
        <v>71</v>
      </c>
      <c r="AY1215" s="255" t="s">
        <v>205</v>
      </c>
    </row>
    <row r="1216" s="14" customFormat="1">
      <c r="A1216" s="14"/>
      <c r="B1216" s="245"/>
      <c r="C1216" s="246"/>
      <c r="D1216" s="236" t="s">
        <v>216</v>
      </c>
      <c r="E1216" s="247" t="s">
        <v>19</v>
      </c>
      <c r="F1216" s="248" t="s">
        <v>1572</v>
      </c>
      <c r="G1216" s="246"/>
      <c r="H1216" s="249">
        <v>96.865900000000011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216</v>
      </c>
      <c r="AU1216" s="255" t="s">
        <v>80</v>
      </c>
      <c r="AV1216" s="14" t="s">
        <v>80</v>
      </c>
      <c r="AW1216" s="14" t="s">
        <v>218</v>
      </c>
      <c r="AX1216" s="14" t="s">
        <v>71</v>
      </c>
      <c r="AY1216" s="255" t="s">
        <v>205</v>
      </c>
    </row>
    <row r="1217" s="14" customFormat="1">
      <c r="A1217" s="14"/>
      <c r="B1217" s="245"/>
      <c r="C1217" s="246"/>
      <c r="D1217" s="236" t="s">
        <v>216</v>
      </c>
      <c r="E1217" s="247" t="s">
        <v>19</v>
      </c>
      <c r="F1217" s="248" t="s">
        <v>1573</v>
      </c>
      <c r="G1217" s="246"/>
      <c r="H1217" s="249">
        <v>21.225000000000001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216</v>
      </c>
      <c r="AU1217" s="255" t="s">
        <v>80</v>
      </c>
      <c r="AV1217" s="14" t="s">
        <v>80</v>
      </c>
      <c r="AW1217" s="14" t="s">
        <v>218</v>
      </c>
      <c r="AX1217" s="14" t="s">
        <v>71</v>
      </c>
      <c r="AY1217" s="255" t="s">
        <v>205</v>
      </c>
    </row>
    <row r="1218" s="14" customFormat="1">
      <c r="A1218" s="14"/>
      <c r="B1218" s="245"/>
      <c r="C1218" s="246"/>
      <c r="D1218" s="236" t="s">
        <v>216</v>
      </c>
      <c r="E1218" s="247" t="s">
        <v>19</v>
      </c>
      <c r="F1218" s="248" t="s">
        <v>1574</v>
      </c>
      <c r="G1218" s="246"/>
      <c r="H1218" s="249">
        <v>-23.462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216</v>
      </c>
      <c r="AU1218" s="255" t="s">
        <v>80</v>
      </c>
      <c r="AV1218" s="14" t="s">
        <v>80</v>
      </c>
      <c r="AW1218" s="14" t="s">
        <v>218</v>
      </c>
      <c r="AX1218" s="14" t="s">
        <v>71</v>
      </c>
      <c r="AY1218" s="255" t="s">
        <v>205</v>
      </c>
    </row>
    <row r="1219" s="15" customFormat="1">
      <c r="A1219" s="15"/>
      <c r="B1219" s="256"/>
      <c r="C1219" s="257"/>
      <c r="D1219" s="236" t="s">
        <v>216</v>
      </c>
      <c r="E1219" s="258" t="s">
        <v>19</v>
      </c>
      <c r="F1219" s="259" t="s">
        <v>238</v>
      </c>
      <c r="G1219" s="257"/>
      <c r="H1219" s="260">
        <v>210.614</v>
      </c>
      <c r="I1219" s="261"/>
      <c r="J1219" s="257"/>
      <c r="K1219" s="257"/>
      <c r="L1219" s="262"/>
      <c r="M1219" s="263"/>
      <c r="N1219" s="264"/>
      <c r="O1219" s="264"/>
      <c r="P1219" s="264"/>
      <c r="Q1219" s="264"/>
      <c r="R1219" s="264"/>
      <c r="S1219" s="264"/>
      <c r="T1219" s="26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6" t="s">
        <v>216</v>
      </c>
      <c r="AU1219" s="266" t="s">
        <v>80</v>
      </c>
      <c r="AV1219" s="15" t="s">
        <v>97</v>
      </c>
      <c r="AW1219" s="15" t="s">
        <v>218</v>
      </c>
      <c r="AX1219" s="15" t="s">
        <v>71</v>
      </c>
      <c r="AY1219" s="266" t="s">
        <v>205</v>
      </c>
    </row>
    <row r="1220" s="16" customFormat="1">
      <c r="A1220" s="16"/>
      <c r="B1220" s="267"/>
      <c r="C1220" s="268"/>
      <c r="D1220" s="236" t="s">
        <v>216</v>
      </c>
      <c r="E1220" s="269" t="s">
        <v>19</v>
      </c>
      <c r="F1220" s="270" t="s">
        <v>243</v>
      </c>
      <c r="G1220" s="268"/>
      <c r="H1220" s="271">
        <v>5094.5771440000008</v>
      </c>
      <c r="I1220" s="272"/>
      <c r="J1220" s="268"/>
      <c r="K1220" s="268"/>
      <c r="L1220" s="273"/>
      <c r="M1220" s="274"/>
      <c r="N1220" s="275"/>
      <c r="O1220" s="275"/>
      <c r="P1220" s="275"/>
      <c r="Q1220" s="275"/>
      <c r="R1220" s="275"/>
      <c r="S1220" s="275"/>
      <c r="T1220" s="27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T1220" s="277" t="s">
        <v>216</v>
      </c>
      <c r="AU1220" s="277" t="s">
        <v>80</v>
      </c>
      <c r="AV1220" s="16" t="s">
        <v>212</v>
      </c>
      <c r="AW1220" s="16" t="s">
        <v>218</v>
      </c>
      <c r="AX1220" s="16" t="s">
        <v>78</v>
      </c>
      <c r="AY1220" s="277" t="s">
        <v>205</v>
      </c>
    </row>
    <row r="1221" s="2" customFormat="1" ht="44.25" customHeight="1">
      <c r="A1221" s="41"/>
      <c r="B1221" s="42"/>
      <c r="C1221" s="216" t="s">
        <v>1575</v>
      </c>
      <c r="D1221" s="216" t="s">
        <v>207</v>
      </c>
      <c r="E1221" s="217" t="s">
        <v>1576</v>
      </c>
      <c r="F1221" s="218" t="s">
        <v>1577</v>
      </c>
      <c r="G1221" s="219" t="s">
        <v>306</v>
      </c>
      <c r="H1221" s="220">
        <v>1875.221</v>
      </c>
      <c r="I1221" s="221"/>
      <c r="J1221" s="222">
        <f>ROUND(I1221*H1221,2)</f>
        <v>0</v>
      </c>
      <c r="K1221" s="218" t="s">
        <v>211</v>
      </c>
      <c r="L1221" s="47"/>
      <c r="M1221" s="223" t="s">
        <v>19</v>
      </c>
      <c r="N1221" s="224" t="s">
        <v>42</v>
      </c>
      <c r="O1221" s="87"/>
      <c r="P1221" s="225">
        <f>O1221*H1221</f>
        <v>0</v>
      </c>
      <c r="Q1221" s="225">
        <v>0.0207</v>
      </c>
      <c r="R1221" s="225">
        <f>Q1221*H1221</f>
        <v>38.817074699999999</v>
      </c>
      <c r="S1221" s="225">
        <v>0</v>
      </c>
      <c r="T1221" s="226">
        <f>S1221*H1221</f>
        <v>0</v>
      </c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R1221" s="227" t="s">
        <v>212</v>
      </c>
      <c r="AT1221" s="227" t="s">
        <v>207</v>
      </c>
      <c r="AU1221" s="227" t="s">
        <v>80</v>
      </c>
      <c r="AY1221" s="20" t="s">
        <v>205</v>
      </c>
      <c r="BE1221" s="228">
        <f>IF(N1221="základní",J1221,0)</f>
        <v>0</v>
      </c>
      <c r="BF1221" s="228">
        <f>IF(N1221="snížená",J1221,0)</f>
        <v>0</v>
      </c>
      <c r="BG1221" s="228">
        <f>IF(N1221="zákl. přenesená",J1221,0)</f>
        <v>0</v>
      </c>
      <c r="BH1221" s="228">
        <f>IF(N1221="sníž. přenesená",J1221,0)</f>
        <v>0</v>
      </c>
      <c r="BI1221" s="228">
        <f>IF(N1221="nulová",J1221,0)</f>
        <v>0</v>
      </c>
      <c r="BJ1221" s="20" t="s">
        <v>78</v>
      </c>
      <c r="BK1221" s="228">
        <f>ROUND(I1221*H1221,2)</f>
        <v>0</v>
      </c>
      <c r="BL1221" s="20" t="s">
        <v>212</v>
      </c>
      <c r="BM1221" s="227" t="s">
        <v>1578</v>
      </c>
    </row>
    <row r="1222" s="2" customFormat="1">
      <c r="A1222" s="41"/>
      <c r="B1222" s="42"/>
      <c r="C1222" s="43"/>
      <c r="D1222" s="229" t="s">
        <v>214</v>
      </c>
      <c r="E1222" s="43"/>
      <c r="F1222" s="230" t="s">
        <v>1579</v>
      </c>
      <c r="G1222" s="43"/>
      <c r="H1222" s="43"/>
      <c r="I1222" s="231"/>
      <c r="J1222" s="43"/>
      <c r="K1222" s="43"/>
      <c r="L1222" s="47"/>
      <c r="M1222" s="232"/>
      <c r="N1222" s="233"/>
      <c r="O1222" s="87"/>
      <c r="P1222" s="87"/>
      <c r="Q1222" s="87"/>
      <c r="R1222" s="87"/>
      <c r="S1222" s="87"/>
      <c r="T1222" s="88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T1222" s="20" t="s">
        <v>214</v>
      </c>
      <c r="AU1222" s="20" t="s">
        <v>80</v>
      </c>
    </row>
    <row r="1223" s="13" customFormat="1">
      <c r="A1223" s="13"/>
      <c r="B1223" s="234"/>
      <c r="C1223" s="235"/>
      <c r="D1223" s="236" t="s">
        <v>216</v>
      </c>
      <c r="E1223" s="237" t="s">
        <v>19</v>
      </c>
      <c r="F1223" s="238" t="s">
        <v>228</v>
      </c>
      <c r="G1223" s="235"/>
      <c r="H1223" s="237" t="s">
        <v>19</v>
      </c>
      <c r="I1223" s="239"/>
      <c r="J1223" s="235"/>
      <c r="K1223" s="235"/>
      <c r="L1223" s="240"/>
      <c r="M1223" s="241"/>
      <c r="N1223" s="242"/>
      <c r="O1223" s="242"/>
      <c r="P1223" s="242"/>
      <c r="Q1223" s="242"/>
      <c r="R1223" s="242"/>
      <c r="S1223" s="242"/>
      <c r="T1223" s="24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4" t="s">
        <v>216</v>
      </c>
      <c r="AU1223" s="244" t="s">
        <v>80</v>
      </c>
      <c r="AV1223" s="13" t="s">
        <v>78</v>
      </c>
      <c r="AW1223" s="13" t="s">
        <v>218</v>
      </c>
      <c r="AX1223" s="13" t="s">
        <v>71</v>
      </c>
      <c r="AY1223" s="244" t="s">
        <v>205</v>
      </c>
    </row>
    <row r="1224" s="13" customFormat="1">
      <c r="A1224" s="13"/>
      <c r="B1224" s="234"/>
      <c r="C1224" s="235"/>
      <c r="D1224" s="236" t="s">
        <v>216</v>
      </c>
      <c r="E1224" s="237" t="s">
        <v>19</v>
      </c>
      <c r="F1224" s="238" t="s">
        <v>478</v>
      </c>
      <c r="G1224" s="235"/>
      <c r="H1224" s="237" t="s">
        <v>19</v>
      </c>
      <c r="I1224" s="239"/>
      <c r="J1224" s="235"/>
      <c r="K1224" s="235"/>
      <c r="L1224" s="240"/>
      <c r="M1224" s="241"/>
      <c r="N1224" s="242"/>
      <c r="O1224" s="242"/>
      <c r="P1224" s="242"/>
      <c r="Q1224" s="242"/>
      <c r="R1224" s="242"/>
      <c r="S1224" s="242"/>
      <c r="T1224" s="24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4" t="s">
        <v>216</v>
      </c>
      <c r="AU1224" s="244" t="s">
        <v>80</v>
      </c>
      <c r="AV1224" s="13" t="s">
        <v>78</v>
      </c>
      <c r="AW1224" s="13" t="s">
        <v>218</v>
      </c>
      <c r="AX1224" s="13" t="s">
        <v>71</v>
      </c>
      <c r="AY1224" s="244" t="s">
        <v>205</v>
      </c>
    </row>
    <row r="1225" s="14" customFormat="1">
      <c r="A1225" s="14"/>
      <c r="B1225" s="245"/>
      <c r="C1225" s="246"/>
      <c r="D1225" s="236" t="s">
        <v>216</v>
      </c>
      <c r="E1225" s="247" t="s">
        <v>19</v>
      </c>
      <c r="F1225" s="248" t="s">
        <v>1580</v>
      </c>
      <c r="G1225" s="246"/>
      <c r="H1225" s="249">
        <v>47.964068600000004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216</v>
      </c>
      <c r="AU1225" s="255" t="s">
        <v>80</v>
      </c>
      <c r="AV1225" s="14" t="s">
        <v>80</v>
      </c>
      <c r="AW1225" s="14" t="s">
        <v>218</v>
      </c>
      <c r="AX1225" s="14" t="s">
        <v>71</v>
      </c>
      <c r="AY1225" s="255" t="s">
        <v>205</v>
      </c>
    </row>
    <row r="1226" s="14" customFormat="1">
      <c r="A1226" s="14"/>
      <c r="B1226" s="245"/>
      <c r="C1226" s="246"/>
      <c r="D1226" s="236" t="s">
        <v>216</v>
      </c>
      <c r="E1226" s="247" t="s">
        <v>19</v>
      </c>
      <c r="F1226" s="248" t="s">
        <v>1581</v>
      </c>
      <c r="G1226" s="246"/>
      <c r="H1226" s="249">
        <v>67.134797499999991</v>
      </c>
      <c r="I1226" s="250"/>
      <c r="J1226" s="246"/>
      <c r="K1226" s="246"/>
      <c r="L1226" s="251"/>
      <c r="M1226" s="252"/>
      <c r="N1226" s="253"/>
      <c r="O1226" s="253"/>
      <c r="P1226" s="253"/>
      <c r="Q1226" s="253"/>
      <c r="R1226" s="253"/>
      <c r="S1226" s="253"/>
      <c r="T1226" s="25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5" t="s">
        <v>216</v>
      </c>
      <c r="AU1226" s="255" t="s">
        <v>80</v>
      </c>
      <c r="AV1226" s="14" t="s">
        <v>80</v>
      </c>
      <c r="AW1226" s="14" t="s">
        <v>218</v>
      </c>
      <c r="AX1226" s="14" t="s">
        <v>71</v>
      </c>
      <c r="AY1226" s="255" t="s">
        <v>205</v>
      </c>
    </row>
    <row r="1227" s="14" customFormat="1">
      <c r="A1227" s="14"/>
      <c r="B1227" s="245"/>
      <c r="C1227" s="246"/>
      <c r="D1227" s="236" t="s">
        <v>216</v>
      </c>
      <c r="E1227" s="247" t="s">
        <v>19</v>
      </c>
      <c r="F1227" s="248" t="s">
        <v>1582</v>
      </c>
      <c r="G1227" s="246"/>
      <c r="H1227" s="249">
        <v>-10</v>
      </c>
      <c r="I1227" s="250"/>
      <c r="J1227" s="246"/>
      <c r="K1227" s="246"/>
      <c r="L1227" s="251"/>
      <c r="M1227" s="252"/>
      <c r="N1227" s="253"/>
      <c r="O1227" s="253"/>
      <c r="P1227" s="253"/>
      <c r="Q1227" s="253"/>
      <c r="R1227" s="253"/>
      <c r="S1227" s="253"/>
      <c r="T1227" s="25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5" t="s">
        <v>216</v>
      </c>
      <c r="AU1227" s="255" t="s">
        <v>80</v>
      </c>
      <c r="AV1227" s="14" t="s">
        <v>80</v>
      </c>
      <c r="AW1227" s="14" t="s">
        <v>218</v>
      </c>
      <c r="AX1227" s="14" t="s">
        <v>71</v>
      </c>
      <c r="AY1227" s="255" t="s">
        <v>205</v>
      </c>
    </row>
    <row r="1228" s="14" customFormat="1">
      <c r="A1228" s="14"/>
      <c r="B1228" s="245"/>
      <c r="C1228" s="246"/>
      <c r="D1228" s="236" t="s">
        <v>216</v>
      </c>
      <c r="E1228" s="247" t="s">
        <v>19</v>
      </c>
      <c r="F1228" s="248" t="s">
        <v>1583</v>
      </c>
      <c r="G1228" s="246"/>
      <c r="H1228" s="249">
        <v>77.780640000000005</v>
      </c>
      <c r="I1228" s="250"/>
      <c r="J1228" s="246"/>
      <c r="K1228" s="246"/>
      <c r="L1228" s="251"/>
      <c r="M1228" s="252"/>
      <c r="N1228" s="253"/>
      <c r="O1228" s="253"/>
      <c r="P1228" s="253"/>
      <c r="Q1228" s="253"/>
      <c r="R1228" s="253"/>
      <c r="S1228" s="253"/>
      <c r="T1228" s="25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5" t="s">
        <v>216</v>
      </c>
      <c r="AU1228" s="255" t="s">
        <v>80</v>
      </c>
      <c r="AV1228" s="14" t="s">
        <v>80</v>
      </c>
      <c r="AW1228" s="14" t="s">
        <v>218</v>
      </c>
      <c r="AX1228" s="14" t="s">
        <v>71</v>
      </c>
      <c r="AY1228" s="255" t="s">
        <v>205</v>
      </c>
    </row>
    <row r="1229" s="14" customFormat="1">
      <c r="A1229" s="14"/>
      <c r="B1229" s="245"/>
      <c r="C1229" s="246"/>
      <c r="D1229" s="236" t="s">
        <v>216</v>
      </c>
      <c r="E1229" s="247" t="s">
        <v>19</v>
      </c>
      <c r="F1229" s="248" t="s">
        <v>1584</v>
      </c>
      <c r="G1229" s="246"/>
      <c r="H1229" s="249">
        <v>43.082639999999998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216</v>
      </c>
      <c r="AU1229" s="255" t="s">
        <v>80</v>
      </c>
      <c r="AV1229" s="14" t="s">
        <v>80</v>
      </c>
      <c r="AW1229" s="14" t="s">
        <v>218</v>
      </c>
      <c r="AX1229" s="14" t="s">
        <v>71</v>
      </c>
      <c r="AY1229" s="255" t="s">
        <v>205</v>
      </c>
    </row>
    <row r="1230" s="14" customFormat="1">
      <c r="A1230" s="14"/>
      <c r="B1230" s="245"/>
      <c r="C1230" s="246"/>
      <c r="D1230" s="236" t="s">
        <v>216</v>
      </c>
      <c r="E1230" s="247" t="s">
        <v>19</v>
      </c>
      <c r="F1230" s="248" t="s">
        <v>1585</v>
      </c>
      <c r="G1230" s="246"/>
      <c r="H1230" s="249">
        <v>110.99325472</v>
      </c>
      <c r="I1230" s="250"/>
      <c r="J1230" s="246"/>
      <c r="K1230" s="246"/>
      <c r="L1230" s="251"/>
      <c r="M1230" s="252"/>
      <c r="N1230" s="253"/>
      <c r="O1230" s="253"/>
      <c r="P1230" s="253"/>
      <c r="Q1230" s="253"/>
      <c r="R1230" s="253"/>
      <c r="S1230" s="253"/>
      <c r="T1230" s="25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5" t="s">
        <v>216</v>
      </c>
      <c r="AU1230" s="255" t="s">
        <v>80</v>
      </c>
      <c r="AV1230" s="14" t="s">
        <v>80</v>
      </c>
      <c r="AW1230" s="14" t="s">
        <v>218</v>
      </c>
      <c r="AX1230" s="14" t="s">
        <v>71</v>
      </c>
      <c r="AY1230" s="255" t="s">
        <v>205</v>
      </c>
    </row>
    <row r="1231" s="14" customFormat="1">
      <c r="A1231" s="14"/>
      <c r="B1231" s="245"/>
      <c r="C1231" s="246"/>
      <c r="D1231" s="236" t="s">
        <v>216</v>
      </c>
      <c r="E1231" s="247" t="s">
        <v>19</v>
      </c>
      <c r="F1231" s="248" t="s">
        <v>1586</v>
      </c>
      <c r="G1231" s="246"/>
      <c r="H1231" s="249">
        <v>26.948699999999999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5" t="s">
        <v>216</v>
      </c>
      <c r="AU1231" s="255" t="s">
        <v>80</v>
      </c>
      <c r="AV1231" s="14" t="s">
        <v>80</v>
      </c>
      <c r="AW1231" s="14" t="s">
        <v>218</v>
      </c>
      <c r="AX1231" s="14" t="s">
        <v>71</v>
      </c>
      <c r="AY1231" s="255" t="s">
        <v>205</v>
      </c>
    </row>
    <row r="1232" s="14" customFormat="1">
      <c r="A1232" s="14"/>
      <c r="B1232" s="245"/>
      <c r="C1232" s="246"/>
      <c r="D1232" s="236" t="s">
        <v>216</v>
      </c>
      <c r="E1232" s="247" t="s">
        <v>19</v>
      </c>
      <c r="F1232" s="248" t="s">
        <v>1587</v>
      </c>
      <c r="G1232" s="246"/>
      <c r="H1232" s="249">
        <v>148.88867500000001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216</v>
      </c>
      <c r="AU1232" s="255" t="s">
        <v>80</v>
      </c>
      <c r="AV1232" s="14" t="s">
        <v>80</v>
      </c>
      <c r="AW1232" s="14" t="s">
        <v>218</v>
      </c>
      <c r="AX1232" s="14" t="s">
        <v>71</v>
      </c>
      <c r="AY1232" s="255" t="s">
        <v>205</v>
      </c>
    </row>
    <row r="1233" s="14" customFormat="1">
      <c r="A1233" s="14"/>
      <c r="B1233" s="245"/>
      <c r="C1233" s="246"/>
      <c r="D1233" s="236" t="s">
        <v>216</v>
      </c>
      <c r="E1233" s="247" t="s">
        <v>19</v>
      </c>
      <c r="F1233" s="248" t="s">
        <v>1588</v>
      </c>
      <c r="G1233" s="246"/>
      <c r="H1233" s="249">
        <v>48.347899999999996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216</v>
      </c>
      <c r="AU1233" s="255" t="s">
        <v>80</v>
      </c>
      <c r="AV1233" s="14" t="s">
        <v>80</v>
      </c>
      <c r="AW1233" s="14" t="s">
        <v>218</v>
      </c>
      <c r="AX1233" s="14" t="s">
        <v>71</v>
      </c>
      <c r="AY1233" s="255" t="s">
        <v>205</v>
      </c>
    </row>
    <row r="1234" s="14" customFormat="1">
      <c r="A1234" s="14"/>
      <c r="B1234" s="245"/>
      <c r="C1234" s="246"/>
      <c r="D1234" s="236" t="s">
        <v>216</v>
      </c>
      <c r="E1234" s="247" t="s">
        <v>19</v>
      </c>
      <c r="F1234" s="248" t="s">
        <v>1589</v>
      </c>
      <c r="G1234" s="246"/>
      <c r="H1234" s="249">
        <v>34.976000000000006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216</v>
      </c>
      <c r="AU1234" s="255" t="s">
        <v>80</v>
      </c>
      <c r="AV1234" s="14" t="s">
        <v>80</v>
      </c>
      <c r="AW1234" s="14" t="s">
        <v>218</v>
      </c>
      <c r="AX1234" s="14" t="s">
        <v>71</v>
      </c>
      <c r="AY1234" s="255" t="s">
        <v>205</v>
      </c>
    </row>
    <row r="1235" s="14" customFormat="1">
      <c r="A1235" s="14"/>
      <c r="B1235" s="245"/>
      <c r="C1235" s="246"/>
      <c r="D1235" s="236" t="s">
        <v>216</v>
      </c>
      <c r="E1235" s="247" t="s">
        <v>19</v>
      </c>
      <c r="F1235" s="248" t="s">
        <v>1590</v>
      </c>
      <c r="G1235" s="246"/>
      <c r="H1235" s="249">
        <v>40.923500000000004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216</v>
      </c>
      <c r="AU1235" s="255" t="s">
        <v>80</v>
      </c>
      <c r="AV1235" s="14" t="s">
        <v>80</v>
      </c>
      <c r="AW1235" s="14" t="s">
        <v>218</v>
      </c>
      <c r="AX1235" s="14" t="s">
        <v>71</v>
      </c>
      <c r="AY1235" s="255" t="s">
        <v>205</v>
      </c>
    </row>
    <row r="1236" s="14" customFormat="1">
      <c r="A1236" s="14"/>
      <c r="B1236" s="245"/>
      <c r="C1236" s="246"/>
      <c r="D1236" s="236" t="s">
        <v>216</v>
      </c>
      <c r="E1236" s="247" t="s">
        <v>19</v>
      </c>
      <c r="F1236" s="248" t="s">
        <v>1591</v>
      </c>
      <c r="G1236" s="246"/>
      <c r="H1236" s="249">
        <v>61.187000000000005</v>
      </c>
      <c r="I1236" s="250"/>
      <c r="J1236" s="246"/>
      <c r="K1236" s="246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5" t="s">
        <v>216</v>
      </c>
      <c r="AU1236" s="255" t="s">
        <v>80</v>
      </c>
      <c r="AV1236" s="14" t="s">
        <v>80</v>
      </c>
      <c r="AW1236" s="14" t="s">
        <v>218</v>
      </c>
      <c r="AX1236" s="14" t="s">
        <v>71</v>
      </c>
      <c r="AY1236" s="255" t="s">
        <v>205</v>
      </c>
    </row>
    <row r="1237" s="14" customFormat="1">
      <c r="A1237" s="14"/>
      <c r="B1237" s="245"/>
      <c r="C1237" s="246"/>
      <c r="D1237" s="236" t="s">
        <v>216</v>
      </c>
      <c r="E1237" s="247" t="s">
        <v>19</v>
      </c>
      <c r="F1237" s="248" t="s">
        <v>1592</v>
      </c>
      <c r="G1237" s="246"/>
      <c r="H1237" s="249">
        <v>129.5752</v>
      </c>
      <c r="I1237" s="250"/>
      <c r="J1237" s="246"/>
      <c r="K1237" s="246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5" t="s">
        <v>216</v>
      </c>
      <c r="AU1237" s="255" t="s">
        <v>80</v>
      </c>
      <c r="AV1237" s="14" t="s">
        <v>80</v>
      </c>
      <c r="AW1237" s="14" t="s">
        <v>218</v>
      </c>
      <c r="AX1237" s="14" t="s">
        <v>71</v>
      </c>
      <c r="AY1237" s="255" t="s">
        <v>205</v>
      </c>
    </row>
    <row r="1238" s="14" customFormat="1">
      <c r="A1238" s="14"/>
      <c r="B1238" s="245"/>
      <c r="C1238" s="246"/>
      <c r="D1238" s="236" t="s">
        <v>216</v>
      </c>
      <c r="E1238" s="247" t="s">
        <v>19</v>
      </c>
      <c r="F1238" s="248" t="s">
        <v>1593</v>
      </c>
      <c r="G1238" s="246"/>
      <c r="H1238" s="249">
        <v>20.826000000000001</v>
      </c>
      <c r="I1238" s="250"/>
      <c r="J1238" s="246"/>
      <c r="K1238" s="246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5" t="s">
        <v>216</v>
      </c>
      <c r="AU1238" s="255" t="s">
        <v>80</v>
      </c>
      <c r="AV1238" s="14" t="s">
        <v>80</v>
      </c>
      <c r="AW1238" s="14" t="s">
        <v>218</v>
      </c>
      <c r="AX1238" s="14" t="s">
        <v>71</v>
      </c>
      <c r="AY1238" s="255" t="s">
        <v>205</v>
      </c>
    </row>
    <row r="1239" s="14" customFormat="1">
      <c r="A1239" s="14"/>
      <c r="B1239" s="245"/>
      <c r="C1239" s="246"/>
      <c r="D1239" s="236" t="s">
        <v>216</v>
      </c>
      <c r="E1239" s="247" t="s">
        <v>19</v>
      </c>
      <c r="F1239" s="248" t="s">
        <v>1594</v>
      </c>
      <c r="G1239" s="246"/>
      <c r="H1239" s="249">
        <v>40.859999999999999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216</v>
      </c>
      <c r="AU1239" s="255" t="s">
        <v>80</v>
      </c>
      <c r="AV1239" s="14" t="s">
        <v>80</v>
      </c>
      <c r="AW1239" s="14" t="s">
        <v>218</v>
      </c>
      <c r="AX1239" s="14" t="s">
        <v>71</v>
      </c>
      <c r="AY1239" s="255" t="s">
        <v>205</v>
      </c>
    </row>
    <row r="1240" s="14" customFormat="1">
      <c r="A1240" s="14"/>
      <c r="B1240" s="245"/>
      <c r="C1240" s="246"/>
      <c r="D1240" s="236" t="s">
        <v>216</v>
      </c>
      <c r="E1240" s="247" t="s">
        <v>19</v>
      </c>
      <c r="F1240" s="248" t="s">
        <v>1595</v>
      </c>
      <c r="G1240" s="246"/>
      <c r="H1240" s="249">
        <v>53.695999999999998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216</v>
      </c>
      <c r="AU1240" s="255" t="s">
        <v>80</v>
      </c>
      <c r="AV1240" s="14" t="s">
        <v>80</v>
      </c>
      <c r="AW1240" s="14" t="s">
        <v>218</v>
      </c>
      <c r="AX1240" s="14" t="s">
        <v>71</v>
      </c>
      <c r="AY1240" s="255" t="s">
        <v>205</v>
      </c>
    </row>
    <row r="1241" s="14" customFormat="1">
      <c r="A1241" s="14"/>
      <c r="B1241" s="245"/>
      <c r="C1241" s="246"/>
      <c r="D1241" s="236" t="s">
        <v>216</v>
      </c>
      <c r="E1241" s="247" t="s">
        <v>19</v>
      </c>
      <c r="F1241" s="248" t="s">
        <v>1596</v>
      </c>
      <c r="G1241" s="246"/>
      <c r="H1241" s="249">
        <v>10.421999999999999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216</v>
      </c>
      <c r="AU1241" s="255" t="s">
        <v>80</v>
      </c>
      <c r="AV1241" s="14" t="s">
        <v>80</v>
      </c>
      <c r="AW1241" s="14" t="s">
        <v>218</v>
      </c>
      <c r="AX1241" s="14" t="s">
        <v>71</v>
      </c>
      <c r="AY1241" s="255" t="s">
        <v>205</v>
      </c>
    </row>
    <row r="1242" s="15" customFormat="1">
      <c r="A1242" s="15"/>
      <c r="B1242" s="256"/>
      <c r="C1242" s="257"/>
      <c r="D1242" s="236" t="s">
        <v>216</v>
      </c>
      <c r="E1242" s="258" t="s">
        <v>19</v>
      </c>
      <c r="F1242" s="259" t="s">
        <v>238</v>
      </c>
      <c r="G1242" s="257"/>
      <c r="H1242" s="260">
        <v>953.60637582000004</v>
      </c>
      <c r="I1242" s="261"/>
      <c r="J1242" s="257"/>
      <c r="K1242" s="257"/>
      <c r="L1242" s="262"/>
      <c r="M1242" s="263"/>
      <c r="N1242" s="264"/>
      <c r="O1242" s="264"/>
      <c r="P1242" s="264"/>
      <c r="Q1242" s="264"/>
      <c r="R1242" s="264"/>
      <c r="S1242" s="264"/>
      <c r="T1242" s="26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T1242" s="266" t="s">
        <v>216</v>
      </c>
      <c r="AU1242" s="266" t="s">
        <v>80</v>
      </c>
      <c r="AV1242" s="15" t="s">
        <v>97</v>
      </c>
      <c r="AW1242" s="15" t="s">
        <v>218</v>
      </c>
      <c r="AX1242" s="15" t="s">
        <v>71</v>
      </c>
      <c r="AY1242" s="266" t="s">
        <v>205</v>
      </c>
    </row>
    <row r="1243" s="13" customFormat="1">
      <c r="A1243" s="13"/>
      <c r="B1243" s="234"/>
      <c r="C1243" s="235"/>
      <c r="D1243" s="236" t="s">
        <v>216</v>
      </c>
      <c r="E1243" s="237" t="s">
        <v>19</v>
      </c>
      <c r="F1243" s="238" t="s">
        <v>483</v>
      </c>
      <c r="G1243" s="235"/>
      <c r="H1243" s="237" t="s">
        <v>19</v>
      </c>
      <c r="I1243" s="239"/>
      <c r="J1243" s="235"/>
      <c r="K1243" s="235"/>
      <c r="L1243" s="240"/>
      <c r="M1243" s="241"/>
      <c r="N1243" s="242"/>
      <c r="O1243" s="242"/>
      <c r="P1243" s="242"/>
      <c r="Q1243" s="242"/>
      <c r="R1243" s="242"/>
      <c r="S1243" s="242"/>
      <c r="T1243" s="24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4" t="s">
        <v>216</v>
      </c>
      <c r="AU1243" s="244" t="s">
        <v>80</v>
      </c>
      <c r="AV1243" s="13" t="s">
        <v>78</v>
      </c>
      <c r="AW1243" s="13" t="s">
        <v>218</v>
      </c>
      <c r="AX1243" s="13" t="s">
        <v>71</v>
      </c>
      <c r="AY1243" s="244" t="s">
        <v>205</v>
      </c>
    </row>
    <row r="1244" s="13" customFormat="1">
      <c r="A1244" s="13"/>
      <c r="B1244" s="234"/>
      <c r="C1244" s="235"/>
      <c r="D1244" s="236" t="s">
        <v>216</v>
      </c>
      <c r="E1244" s="237" t="s">
        <v>19</v>
      </c>
      <c r="F1244" s="238" t="s">
        <v>1255</v>
      </c>
      <c r="G1244" s="235"/>
      <c r="H1244" s="237" t="s">
        <v>19</v>
      </c>
      <c r="I1244" s="239"/>
      <c r="J1244" s="235"/>
      <c r="K1244" s="235"/>
      <c r="L1244" s="240"/>
      <c r="M1244" s="241"/>
      <c r="N1244" s="242"/>
      <c r="O1244" s="242"/>
      <c r="P1244" s="242"/>
      <c r="Q1244" s="242"/>
      <c r="R1244" s="242"/>
      <c r="S1244" s="242"/>
      <c r="T1244" s="24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4" t="s">
        <v>216</v>
      </c>
      <c r="AU1244" s="244" t="s">
        <v>80</v>
      </c>
      <c r="AV1244" s="13" t="s">
        <v>78</v>
      </c>
      <c r="AW1244" s="13" t="s">
        <v>218</v>
      </c>
      <c r="AX1244" s="13" t="s">
        <v>71</v>
      </c>
      <c r="AY1244" s="244" t="s">
        <v>205</v>
      </c>
    </row>
    <row r="1245" s="14" customFormat="1">
      <c r="A1245" s="14"/>
      <c r="B1245" s="245"/>
      <c r="C1245" s="246"/>
      <c r="D1245" s="236" t="s">
        <v>216</v>
      </c>
      <c r="E1245" s="247" t="s">
        <v>19</v>
      </c>
      <c r="F1245" s="248" t="s">
        <v>1597</v>
      </c>
      <c r="G1245" s="246"/>
      <c r="H1245" s="249">
        <v>238.38725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216</v>
      </c>
      <c r="AU1245" s="255" t="s">
        <v>80</v>
      </c>
      <c r="AV1245" s="14" t="s">
        <v>80</v>
      </c>
      <c r="AW1245" s="14" t="s">
        <v>218</v>
      </c>
      <c r="AX1245" s="14" t="s">
        <v>71</v>
      </c>
      <c r="AY1245" s="255" t="s">
        <v>205</v>
      </c>
    </row>
    <row r="1246" s="14" customFormat="1">
      <c r="A1246" s="14"/>
      <c r="B1246" s="245"/>
      <c r="C1246" s="246"/>
      <c r="D1246" s="236" t="s">
        <v>216</v>
      </c>
      <c r="E1246" s="247" t="s">
        <v>19</v>
      </c>
      <c r="F1246" s="248" t="s">
        <v>1598</v>
      </c>
      <c r="G1246" s="246"/>
      <c r="H1246" s="249">
        <v>-25.283799999999999</v>
      </c>
      <c r="I1246" s="250"/>
      <c r="J1246" s="246"/>
      <c r="K1246" s="246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5" t="s">
        <v>216</v>
      </c>
      <c r="AU1246" s="255" t="s">
        <v>80</v>
      </c>
      <c r="AV1246" s="14" t="s">
        <v>80</v>
      </c>
      <c r="AW1246" s="14" t="s">
        <v>218</v>
      </c>
      <c r="AX1246" s="14" t="s">
        <v>71</v>
      </c>
      <c r="AY1246" s="255" t="s">
        <v>205</v>
      </c>
    </row>
    <row r="1247" s="14" customFormat="1">
      <c r="A1247" s="14"/>
      <c r="B1247" s="245"/>
      <c r="C1247" s="246"/>
      <c r="D1247" s="236" t="s">
        <v>216</v>
      </c>
      <c r="E1247" s="247" t="s">
        <v>19</v>
      </c>
      <c r="F1247" s="248" t="s">
        <v>1599</v>
      </c>
      <c r="G1247" s="246"/>
      <c r="H1247" s="249">
        <v>12.683999999999999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216</v>
      </c>
      <c r="AU1247" s="255" t="s">
        <v>80</v>
      </c>
      <c r="AV1247" s="14" t="s">
        <v>80</v>
      </c>
      <c r="AW1247" s="14" t="s">
        <v>218</v>
      </c>
      <c r="AX1247" s="14" t="s">
        <v>71</v>
      </c>
      <c r="AY1247" s="255" t="s">
        <v>205</v>
      </c>
    </row>
    <row r="1248" s="14" customFormat="1">
      <c r="A1248" s="14"/>
      <c r="B1248" s="245"/>
      <c r="C1248" s="246"/>
      <c r="D1248" s="236" t="s">
        <v>216</v>
      </c>
      <c r="E1248" s="247" t="s">
        <v>19</v>
      </c>
      <c r="F1248" s="248" t="s">
        <v>1600</v>
      </c>
      <c r="G1248" s="246"/>
      <c r="H1248" s="249">
        <v>11.22045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216</v>
      </c>
      <c r="AU1248" s="255" t="s">
        <v>80</v>
      </c>
      <c r="AV1248" s="14" t="s">
        <v>80</v>
      </c>
      <c r="AW1248" s="14" t="s">
        <v>218</v>
      </c>
      <c r="AX1248" s="14" t="s">
        <v>71</v>
      </c>
      <c r="AY1248" s="255" t="s">
        <v>205</v>
      </c>
    </row>
    <row r="1249" s="14" customFormat="1">
      <c r="A1249" s="14"/>
      <c r="B1249" s="245"/>
      <c r="C1249" s="246"/>
      <c r="D1249" s="236" t="s">
        <v>216</v>
      </c>
      <c r="E1249" s="247" t="s">
        <v>19</v>
      </c>
      <c r="F1249" s="248" t="s">
        <v>1601</v>
      </c>
      <c r="G1249" s="246"/>
      <c r="H1249" s="249">
        <v>64.390000000000001</v>
      </c>
      <c r="I1249" s="250"/>
      <c r="J1249" s="246"/>
      <c r="K1249" s="246"/>
      <c r="L1249" s="251"/>
      <c r="M1249" s="252"/>
      <c r="N1249" s="253"/>
      <c r="O1249" s="253"/>
      <c r="P1249" s="253"/>
      <c r="Q1249" s="253"/>
      <c r="R1249" s="253"/>
      <c r="S1249" s="253"/>
      <c r="T1249" s="25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5" t="s">
        <v>216</v>
      </c>
      <c r="AU1249" s="255" t="s">
        <v>80</v>
      </c>
      <c r="AV1249" s="14" t="s">
        <v>80</v>
      </c>
      <c r="AW1249" s="14" t="s">
        <v>218</v>
      </c>
      <c r="AX1249" s="14" t="s">
        <v>71</v>
      </c>
      <c r="AY1249" s="255" t="s">
        <v>205</v>
      </c>
    </row>
    <row r="1250" s="14" customFormat="1">
      <c r="A1250" s="14"/>
      <c r="B1250" s="245"/>
      <c r="C1250" s="246"/>
      <c r="D1250" s="236" t="s">
        <v>216</v>
      </c>
      <c r="E1250" s="247" t="s">
        <v>19</v>
      </c>
      <c r="F1250" s="248" t="s">
        <v>1602</v>
      </c>
      <c r="G1250" s="246"/>
      <c r="H1250" s="249">
        <v>34.409999999999997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5" t="s">
        <v>216</v>
      </c>
      <c r="AU1250" s="255" t="s">
        <v>80</v>
      </c>
      <c r="AV1250" s="14" t="s">
        <v>80</v>
      </c>
      <c r="AW1250" s="14" t="s">
        <v>218</v>
      </c>
      <c r="AX1250" s="14" t="s">
        <v>71</v>
      </c>
      <c r="AY1250" s="255" t="s">
        <v>205</v>
      </c>
    </row>
    <row r="1251" s="14" customFormat="1">
      <c r="A1251" s="14"/>
      <c r="B1251" s="245"/>
      <c r="C1251" s="246"/>
      <c r="D1251" s="236" t="s">
        <v>216</v>
      </c>
      <c r="E1251" s="247" t="s">
        <v>19</v>
      </c>
      <c r="F1251" s="248" t="s">
        <v>1603</v>
      </c>
      <c r="G1251" s="246"/>
      <c r="H1251" s="249">
        <v>31.481999999999999</v>
      </c>
      <c r="I1251" s="250"/>
      <c r="J1251" s="246"/>
      <c r="K1251" s="246"/>
      <c r="L1251" s="251"/>
      <c r="M1251" s="252"/>
      <c r="N1251" s="253"/>
      <c r="O1251" s="253"/>
      <c r="P1251" s="253"/>
      <c r="Q1251" s="253"/>
      <c r="R1251" s="253"/>
      <c r="S1251" s="253"/>
      <c r="T1251" s="25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5" t="s">
        <v>216</v>
      </c>
      <c r="AU1251" s="255" t="s">
        <v>80</v>
      </c>
      <c r="AV1251" s="14" t="s">
        <v>80</v>
      </c>
      <c r="AW1251" s="14" t="s">
        <v>218</v>
      </c>
      <c r="AX1251" s="14" t="s">
        <v>71</v>
      </c>
      <c r="AY1251" s="255" t="s">
        <v>205</v>
      </c>
    </row>
    <row r="1252" s="14" customFormat="1">
      <c r="A1252" s="14"/>
      <c r="B1252" s="245"/>
      <c r="C1252" s="246"/>
      <c r="D1252" s="236" t="s">
        <v>216</v>
      </c>
      <c r="E1252" s="247" t="s">
        <v>19</v>
      </c>
      <c r="F1252" s="248" t="s">
        <v>1604</v>
      </c>
      <c r="G1252" s="246"/>
      <c r="H1252" s="249">
        <v>60.74729</v>
      </c>
      <c r="I1252" s="250"/>
      <c r="J1252" s="246"/>
      <c r="K1252" s="246"/>
      <c r="L1252" s="251"/>
      <c r="M1252" s="252"/>
      <c r="N1252" s="253"/>
      <c r="O1252" s="253"/>
      <c r="P1252" s="253"/>
      <c r="Q1252" s="253"/>
      <c r="R1252" s="253"/>
      <c r="S1252" s="253"/>
      <c r="T1252" s="25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5" t="s">
        <v>216</v>
      </c>
      <c r="AU1252" s="255" t="s">
        <v>80</v>
      </c>
      <c r="AV1252" s="14" t="s">
        <v>80</v>
      </c>
      <c r="AW1252" s="14" t="s">
        <v>218</v>
      </c>
      <c r="AX1252" s="14" t="s">
        <v>71</v>
      </c>
      <c r="AY1252" s="255" t="s">
        <v>205</v>
      </c>
    </row>
    <row r="1253" s="14" customFormat="1">
      <c r="A1253" s="14"/>
      <c r="B1253" s="245"/>
      <c r="C1253" s="246"/>
      <c r="D1253" s="236" t="s">
        <v>216</v>
      </c>
      <c r="E1253" s="247" t="s">
        <v>19</v>
      </c>
      <c r="F1253" s="248" t="s">
        <v>1605</v>
      </c>
      <c r="G1253" s="246"/>
      <c r="H1253" s="249">
        <v>-7.3599999999999994</v>
      </c>
      <c r="I1253" s="250"/>
      <c r="J1253" s="246"/>
      <c r="K1253" s="246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5" t="s">
        <v>216</v>
      </c>
      <c r="AU1253" s="255" t="s">
        <v>80</v>
      </c>
      <c r="AV1253" s="14" t="s">
        <v>80</v>
      </c>
      <c r="AW1253" s="14" t="s">
        <v>218</v>
      </c>
      <c r="AX1253" s="14" t="s">
        <v>71</v>
      </c>
      <c r="AY1253" s="255" t="s">
        <v>205</v>
      </c>
    </row>
    <row r="1254" s="15" customFormat="1">
      <c r="A1254" s="15"/>
      <c r="B1254" s="256"/>
      <c r="C1254" s="257"/>
      <c r="D1254" s="236" t="s">
        <v>216</v>
      </c>
      <c r="E1254" s="258" t="s">
        <v>19</v>
      </c>
      <c r="F1254" s="259" t="s">
        <v>238</v>
      </c>
      <c r="G1254" s="257"/>
      <c r="H1254" s="260">
        <v>420.67719</v>
      </c>
      <c r="I1254" s="261"/>
      <c r="J1254" s="257"/>
      <c r="K1254" s="257"/>
      <c r="L1254" s="262"/>
      <c r="M1254" s="263"/>
      <c r="N1254" s="264"/>
      <c r="O1254" s="264"/>
      <c r="P1254" s="264"/>
      <c r="Q1254" s="264"/>
      <c r="R1254" s="264"/>
      <c r="S1254" s="264"/>
      <c r="T1254" s="26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T1254" s="266" t="s">
        <v>216</v>
      </c>
      <c r="AU1254" s="266" t="s">
        <v>80</v>
      </c>
      <c r="AV1254" s="15" t="s">
        <v>97</v>
      </c>
      <c r="AW1254" s="15" t="s">
        <v>218</v>
      </c>
      <c r="AX1254" s="15" t="s">
        <v>71</v>
      </c>
      <c r="AY1254" s="266" t="s">
        <v>205</v>
      </c>
    </row>
    <row r="1255" s="13" customFormat="1">
      <c r="A1255" s="13"/>
      <c r="B1255" s="234"/>
      <c r="C1255" s="235"/>
      <c r="D1255" s="236" t="s">
        <v>216</v>
      </c>
      <c r="E1255" s="237" t="s">
        <v>19</v>
      </c>
      <c r="F1255" s="238" t="s">
        <v>485</v>
      </c>
      <c r="G1255" s="235"/>
      <c r="H1255" s="237" t="s">
        <v>19</v>
      </c>
      <c r="I1255" s="239"/>
      <c r="J1255" s="235"/>
      <c r="K1255" s="235"/>
      <c r="L1255" s="240"/>
      <c r="M1255" s="241"/>
      <c r="N1255" s="242"/>
      <c r="O1255" s="242"/>
      <c r="P1255" s="242"/>
      <c r="Q1255" s="242"/>
      <c r="R1255" s="242"/>
      <c r="S1255" s="242"/>
      <c r="T1255" s="24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4" t="s">
        <v>216</v>
      </c>
      <c r="AU1255" s="244" t="s">
        <v>80</v>
      </c>
      <c r="AV1255" s="13" t="s">
        <v>78</v>
      </c>
      <c r="AW1255" s="13" t="s">
        <v>218</v>
      </c>
      <c r="AX1255" s="13" t="s">
        <v>71</v>
      </c>
      <c r="AY1255" s="244" t="s">
        <v>205</v>
      </c>
    </row>
    <row r="1256" s="14" customFormat="1">
      <c r="A1256" s="14"/>
      <c r="B1256" s="245"/>
      <c r="C1256" s="246"/>
      <c r="D1256" s="236" t="s">
        <v>216</v>
      </c>
      <c r="E1256" s="247" t="s">
        <v>19</v>
      </c>
      <c r="F1256" s="248" t="s">
        <v>1606</v>
      </c>
      <c r="G1256" s="246"/>
      <c r="H1256" s="249">
        <v>61.921149999999997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216</v>
      </c>
      <c r="AU1256" s="255" t="s">
        <v>80</v>
      </c>
      <c r="AV1256" s="14" t="s">
        <v>80</v>
      </c>
      <c r="AW1256" s="14" t="s">
        <v>218</v>
      </c>
      <c r="AX1256" s="14" t="s">
        <v>71</v>
      </c>
      <c r="AY1256" s="255" t="s">
        <v>205</v>
      </c>
    </row>
    <row r="1257" s="14" customFormat="1">
      <c r="A1257" s="14"/>
      <c r="B1257" s="245"/>
      <c r="C1257" s="246"/>
      <c r="D1257" s="236" t="s">
        <v>216</v>
      </c>
      <c r="E1257" s="247" t="s">
        <v>19</v>
      </c>
      <c r="F1257" s="248" t="s">
        <v>1607</v>
      </c>
      <c r="G1257" s="246"/>
      <c r="H1257" s="249">
        <v>45.035899999999998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216</v>
      </c>
      <c r="AU1257" s="255" t="s">
        <v>80</v>
      </c>
      <c r="AV1257" s="14" t="s">
        <v>80</v>
      </c>
      <c r="AW1257" s="14" t="s">
        <v>218</v>
      </c>
      <c r="AX1257" s="14" t="s">
        <v>71</v>
      </c>
      <c r="AY1257" s="255" t="s">
        <v>205</v>
      </c>
    </row>
    <row r="1258" s="14" customFormat="1">
      <c r="A1258" s="14"/>
      <c r="B1258" s="245"/>
      <c r="C1258" s="246"/>
      <c r="D1258" s="236" t="s">
        <v>216</v>
      </c>
      <c r="E1258" s="247" t="s">
        <v>19</v>
      </c>
      <c r="F1258" s="248" t="s">
        <v>1608</v>
      </c>
      <c r="G1258" s="246"/>
      <c r="H1258" s="249">
        <v>111.05539999999999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216</v>
      </c>
      <c r="AU1258" s="255" t="s">
        <v>80</v>
      </c>
      <c r="AV1258" s="14" t="s">
        <v>80</v>
      </c>
      <c r="AW1258" s="14" t="s">
        <v>218</v>
      </c>
      <c r="AX1258" s="14" t="s">
        <v>71</v>
      </c>
      <c r="AY1258" s="255" t="s">
        <v>205</v>
      </c>
    </row>
    <row r="1259" s="15" customFormat="1">
      <c r="A1259" s="15"/>
      <c r="B1259" s="256"/>
      <c r="C1259" s="257"/>
      <c r="D1259" s="236" t="s">
        <v>216</v>
      </c>
      <c r="E1259" s="258" t="s">
        <v>19</v>
      </c>
      <c r="F1259" s="259" t="s">
        <v>238</v>
      </c>
      <c r="G1259" s="257"/>
      <c r="H1259" s="260">
        <v>218.01245</v>
      </c>
      <c r="I1259" s="261"/>
      <c r="J1259" s="257"/>
      <c r="K1259" s="257"/>
      <c r="L1259" s="262"/>
      <c r="M1259" s="263"/>
      <c r="N1259" s="264"/>
      <c r="O1259" s="264"/>
      <c r="P1259" s="264"/>
      <c r="Q1259" s="264"/>
      <c r="R1259" s="264"/>
      <c r="S1259" s="264"/>
      <c r="T1259" s="26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T1259" s="266" t="s">
        <v>216</v>
      </c>
      <c r="AU1259" s="266" t="s">
        <v>80</v>
      </c>
      <c r="AV1259" s="15" t="s">
        <v>97</v>
      </c>
      <c r="AW1259" s="15" t="s">
        <v>218</v>
      </c>
      <c r="AX1259" s="15" t="s">
        <v>71</v>
      </c>
      <c r="AY1259" s="266" t="s">
        <v>205</v>
      </c>
    </row>
    <row r="1260" s="13" customFormat="1">
      <c r="A1260" s="13"/>
      <c r="B1260" s="234"/>
      <c r="C1260" s="235"/>
      <c r="D1260" s="236" t="s">
        <v>216</v>
      </c>
      <c r="E1260" s="237" t="s">
        <v>19</v>
      </c>
      <c r="F1260" s="238" t="s">
        <v>239</v>
      </c>
      <c r="G1260" s="235"/>
      <c r="H1260" s="237" t="s">
        <v>19</v>
      </c>
      <c r="I1260" s="239"/>
      <c r="J1260" s="235"/>
      <c r="K1260" s="235"/>
      <c r="L1260" s="240"/>
      <c r="M1260" s="241"/>
      <c r="N1260" s="242"/>
      <c r="O1260" s="242"/>
      <c r="P1260" s="242"/>
      <c r="Q1260" s="242"/>
      <c r="R1260" s="242"/>
      <c r="S1260" s="242"/>
      <c r="T1260" s="24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4" t="s">
        <v>216</v>
      </c>
      <c r="AU1260" s="244" t="s">
        <v>80</v>
      </c>
      <c r="AV1260" s="13" t="s">
        <v>78</v>
      </c>
      <c r="AW1260" s="13" t="s">
        <v>218</v>
      </c>
      <c r="AX1260" s="13" t="s">
        <v>71</v>
      </c>
      <c r="AY1260" s="244" t="s">
        <v>205</v>
      </c>
    </row>
    <row r="1261" s="14" customFormat="1">
      <c r="A1261" s="14"/>
      <c r="B1261" s="245"/>
      <c r="C1261" s="246"/>
      <c r="D1261" s="236" t="s">
        <v>216</v>
      </c>
      <c r="E1261" s="247" t="s">
        <v>19</v>
      </c>
      <c r="F1261" s="248" t="s">
        <v>1609</v>
      </c>
      <c r="G1261" s="246"/>
      <c r="H1261" s="249">
        <v>26.145250000000004</v>
      </c>
      <c r="I1261" s="250"/>
      <c r="J1261" s="246"/>
      <c r="K1261" s="246"/>
      <c r="L1261" s="251"/>
      <c r="M1261" s="252"/>
      <c r="N1261" s="253"/>
      <c r="O1261" s="253"/>
      <c r="P1261" s="253"/>
      <c r="Q1261" s="253"/>
      <c r="R1261" s="253"/>
      <c r="S1261" s="253"/>
      <c r="T1261" s="25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5" t="s">
        <v>216</v>
      </c>
      <c r="AU1261" s="255" t="s">
        <v>80</v>
      </c>
      <c r="AV1261" s="14" t="s">
        <v>80</v>
      </c>
      <c r="AW1261" s="14" t="s">
        <v>218</v>
      </c>
      <c r="AX1261" s="14" t="s">
        <v>71</v>
      </c>
      <c r="AY1261" s="255" t="s">
        <v>205</v>
      </c>
    </row>
    <row r="1262" s="14" customFormat="1">
      <c r="A1262" s="14"/>
      <c r="B1262" s="245"/>
      <c r="C1262" s="246"/>
      <c r="D1262" s="236" t="s">
        <v>216</v>
      </c>
      <c r="E1262" s="247" t="s">
        <v>19</v>
      </c>
      <c r="F1262" s="248" t="s">
        <v>1610</v>
      </c>
      <c r="G1262" s="246"/>
      <c r="H1262" s="249">
        <v>32.490750000000006</v>
      </c>
      <c r="I1262" s="250"/>
      <c r="J1262" s="246"/>
      <c r="K1262" s="246"/>
      <c r="L1262" s="251"/>
      <c r="M1262" s="252"/>
      <c r="N1262" s="253"/>
      <c r="O1262" s="253"/>
      <c r="P1262" s="253"/>
      <c r="Q1262" s="253"/>
      <c r="R1262" s="253"/>
      <c r="S1262" s="253"/>
      <c r="T1262" s="25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5" t="s">
        <v>216</v>
      </c>
      <c r="AU1262" s="255" t="s">
        <v>80</v>
      </c>
      <c r="AV1262" s="14" t="s">
        <v>80</v>
      </c>
      <c r="AW1262" s="14" t="s">
        <v>218</v>
      </c>
      <c r="AX1262" s="14" t="s">
        <v>71</v>
      </c>
      <c r="AY1262" s="255" t="s">
        <v>205</v>
      </c>
    </row>
    <row r="1263" s="14" customFormat="1">
      <c r="A1263" s="14"/>
      <c r="B1263" s="245"/>
      <c r="C1263" s="246"/>
      <c r="D1263" s="236" t="s">
        <v>216</v>
      </c>
      <c r="E1263" s="247" t="s">
        <v>19</v>
      </c>
      <c r="F1263" s="248" t="s">
        <v>1611</v>
      </c>
      <c r="G1263" s="246"/>
      <c r="H1263" s="249">
        <v>28.300400000000003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216</v>
      </c>
      <c r="AU1263" s="255" t="s">
        <v>80</v>
      </c>
      <c r="AV1263" s="14" t="s">
        <v>80</v>
      </c>
      <c r="AW1263" s="14" t="s">
        <v>218</v>
      </c>
      <c r="AX1263" s="14" t="s">
        <v>71</v>
      </c>
      <c r="AY1263" s="255" t="s">
        <v>205</v>
      </c>
    </row>
    <row r="1264" s="14" customFormat="1">
      <c r="A1264" s="14"/>
      <c r="B1264" s="245"/>
      <c r="C1264" s="246"/>
      <c r="D1264" s="236" t="s">
        <v>216</v>
      </c>
      <c r="E1264" s="247" t="s">
        <v>19</v>
      </c>
      <c r="F1264" s="248" t="s">
        <v>1612</v>
      </c>
      <c r="G1264" s="246"/>
      <c r="H1264" s="249">
        <v>29.993200000000002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216</v>
      </c>
      <c r="AU1264" s="255" t="s">
        <v>80</v>
      </c>
      <c r="AV1264" s="14" t="s">
        <v>80</v>
      </c>
      <c r="AW1264" s="14" t="s">
        <v>218</v>
      </c>
      <c r="AX1264" s="14" t="s">
        <v>71</v>
      </c>
      <c r="AY1264" s="255" t="s">
        <v>205</v>
      </c>
    </row>
    <row r="1265" s="14" customFormat="1">
      <c r="A1265" s="14"/>
      <c r="B1265" s="245"/>
      <c r="C1265" s="246"/>
      <c r="D1265" s="236" t="s">
        <v>216</v>
      </c>
      <c r="E1265" s="247" t="s">
        <v>19</v>
      </c>
      <c r="F1265" s="248" t="s">
        <v>1613</v>
      </c>
      <c r="G1265" s="246"/>
      <c r="H1265" s="249">
        <v>54.452000000000012</v>
      </c>
      <c r="I1265" s="250"/>
      <c r="J1265" s="246"/>
      <c r="K1265" s="246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5" t="s">
        <v>216</v>
      </c>
      <c r="AU1265" s="255" t="s">
        <v>80</v>
      </c>
      <c r="AV1265" s="14" t="s">
        <v>80</v>
      </c>
      <c r="AW1265" s="14" t="s">
        <v>218</v>
      </c>
      <c r="AX1265" s="14" t="s">
        <v>71</v>
      </c>
      <c r="AY1265" s="255" t="s">
        <v>205</v>
      </c>
    </row>
    <row r="1266" s="15" customFormat="1">
      <c r="A1266" s="15"/>
      <c r="B1266" s="256"/>
      <c r="C1266" s="257"/>
      <c r="D1266" s="236" t="s">
        <v>216</v>
      </c>
      <c r="E1266" s="258" t="s">
        <v>19</v>
      </c>
      <c r="F1266" s="259" t="s">
        <v>238</v>
      </c>
      <c r="G1266" s="257"/>
      <c r="H1266" s="260">
        <v>171.38160000000005</v>
      </c>
      <c r="I1266" s="261"/>
      <c r="J1266" s="257"/>
      <c r="K1266" s="257"/>
      <c r="L1266" s="262"/>
      <c r="M1266" s="263"/>
      <c r="N1266" s="264"/>
      <c r="O1266" s="264"/>
      <c r="P1266" s="264"/>
      <c r="Q1266" s="264"/>
      <c r="R1266" s="264"/>
      <c r="S1266" s="264"/>
      <c r="T1266" s="26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66" t="s">
        <v>216</v>
      </c>
      <c r="AU1266" s="266" t="s">
        <v>80</v>
      </c>
      <c r="AV1266" s="15" t="s">
        <v>97</v>
      </c>
      <c r="AW1266" s="15" t="s">
        <v>218</v>
      </c>
      <c r="AX1266" s="15" t="s">
        <v>71</v>
      </c>
      <c r="AY1266" s="266" t="s">
        <v>205</v>
      </c>
    </row>
    <row r="1267" s="13" customFormat="1">
      <c r="A1267" s="13"/>
      <c r="B1267" s="234"/>
      <c r="C1267" s="235"/>
      <c r="D1267" s="236" t="s">
        <v>216</v>
      </c>
      <c r="E1267" s="237" t="s">
        <v>19</v>
      </c>
      <c r="F1267" s="238" t="s">
        <v>1614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216</v>
      </c>
      <c r="AU1267" s="244" t="s">
        <v>80</v>
      </c>
      <c r="AV1267" s="13" t="s">
        <v>78</v>
      </c>
      <c r="AW1267" s="13" t="s">
        <v>218</v>
      </c>
      <c r="AX1267" s="13" t="s">
        <v>71</v>
      </c>
      <c r="AY1267" s="244" t="s">
        <v>205</v>
      </c>
    </row>
    <row r="1268" s="14" customFormat="1">
      <c r="A1268" s="14"/>
      <c r="B1268" s="245"/>
      <c r="C1268" s="246"/>
      <c r="D1268" s="236" t="s">
        <v>216</v>
      </c>
      <c r="E1268" s="247" t="s">
        <v>19</v>
      </c>
      <c r="F1268" s="248" t="s">
        <v>1615</v>
      </c>
      <c r="G1268" s="246"/>
      <c r="H1268" s="249">
        <v>124.34155000000001</v>
      </c>
      <c r="I1268" s="250"/>
      <c r="J1268" s="246"/>
      <c r="K1268" s="246"/>
      <c r="L1268" s="251"/>
      <c r="M1268" s="252"/>
      <c r="N1268" s="253"/>
      <c r="O1268" s="253"/>
      <c r="P1268" s="253"/>
      <c r="Q1268" s="253"/>
      <c r="R1268" s="253"/>
      <c r="S1268" s="253"/>
      <c r="T1268" s="25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5" t="s">
        <v>216</v>
      </c>
      <c r="AU1268" s="255" t="s">
        <v>80</v>
      </c>
      <c r="AV1268" s="14" t="s">
        <v>80</v>
      </c>
      <c r="AW1268" s="14" t="s">
        <v>218</v>
      </c>
      <c r="AX1268" s="14" t="s">
        <v>71</v>
      </c>
      <c r="AY1268" s="255" t="s">
        <v>205</v>
      </c>
    </row>
    <row r="1269" s="14" customFormat="1">
      <c r="A1269" s="14"/>
      <c r="B1269" s="245"/>
      <c r="C1269" s="246"/>
      <c r="D1269" s="236" t="s">
        <v>216</v>
      </c>
      <c r="E1269" s="247" t="s">
        <v>19</v>
      </c>
      <c r="F1269" s="248" t="s">
        <v>1616</v>
      </c>
      <c r="G1269" s="246"/>
      <c r="H1269" s="249">
        <v>7.8755000000000006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216</v>
      </c>
      <c r="AU1269" s="255" t="s">
        <v>80</v>
      </c>
      <c r="AV1269" s="14" t="s">
        <v>80</v>
      </c>
      <c r="AW1269" s="14" t="s">
        <v>218</v>
      </c>
      <c r="AX1269" s="14" t="s">
        <v>71</v>
      </c>
      <c r="AY1269" s="255" t="s">
        <v>205</v>
      </c>
    </row>
    <row r="1270" s="14" customFormat="1">
      <c r="A1270" s="14"/>
      <c r="B1270" s="245"/>
      <c r="C1270" s="246"/>
      <c r="D1270" s="236" t="s">
        <v>216</v>
      </c>
      <c r="E1270" s="247" t="s">
        <v>19</v>
      </c>
      <c r="F1270" s="248" t="s">
        <v>1617</v>
      </c>
      <c r="G1270" s="246"/>
      <c r="H1270" s="249">
        <v>-20.674000000000003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216</v>
      </c>
      <c r="AU1270" s="255" t="s">
        <v>80</v>
      </c>
      <c r="AV1270" s="14" t="s">
        <v>80</v>
      </c>
      <c r="AW1270" s="14" t="s">
        <v>218</v>
      </c>
      <c r="AX1270" s="14" t="s">
        <v>71</v>
      </c>
      <c r="AY1270" s="255" t="s">
        <v>205</v>
      </c>
    </row>
    <row r="1271" s="15" customFormat="1">
      <c r="A1271" s="15"/>
      <c r="B1271" s="256"/>
      <c r="C1271" s="257"/>
      <c r="D1271" s="236" t="s">
        <v>216</v>
      </c>
      <c r="E1271" s="258" t="s">
        <v>19</v>
      </c>
      <c r="F1271" s="259" t="s">
        <v>238</v>
      </c>
      <c r="G1271" s="257"/>
      <c r="H1271" s="260">
        <v>111.54304999999999</v>
      </c>
      <c r="I1271" s="261"/>
      <c r="J1271" s="257"/>
      <c r="K1271" s="257"/>
      <c r="L1271" s="262"/>
      <c r="M1271" s="263"/>
      <c r="N1271" s="264"/>
      <c r="O1271" s="264"/>
      <c r="P1271" s="264"/>
      <c r="Q1271" s="264"/>
      <c r="R1271" s="264"/>
      <c r="S1271" s="264"/>
      <c r="T1271" s="26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66" t="s">
        <v>216</v>
      </c>
      <c r="AU1271" s="266" t="s">
        <v>80</v>
      </c>
      <c r="AV1271" s="15" t="s">
        <v>97</v>
      </c>
      <c r="AW1271" s="15" t="s">
        <v>218</v>
      </c>
      <c r="AX1271" s="15" t="s">
        <v>71</v>
      </c>
      <c r="AY1271" s="266" t="s">
        <v>205</v>
      </c>
    </row>
    <row r="1272" s="16" customFormat="1">
      <c r="A1272" s="16"/>
      <c r="B1272" s="267"/>
      <c r="C1272" s="268"/>
      <c r="D1272" s="236" t="s">
        <v>216</v>
      </c>
      <c r="E1272" s="269" t="s">
        <v>19</v>
      </c>
      <c r="F1272" s="270" t="s">
        <v>243</v>
      </c>
      <c r="G1272" s="268"/>
      <c r="H1272" s="271">
        <v>1875.2206658200005</v>
      </c>
      <c r="I1272" s="272"/>
      <c r="J1272" s="268"/>
      <c r="K1272" s="268"/>
      <c r="L1272" s="273"/>
      <c r="M1272" s="274"/>
      <c r="N1272" s="275"/>
      <c r="O1272" s="275"/>
      <c r="P1272" s="275"/>
      <c r="Q1272" s="275"/>
      <c r="R1272" s="275"/>
      <c r="S1272" s="275"/>
      <c r="T1272" s="27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T1272" s="277" t="s">
        <v>216</v>
      </c>
      <c r="AU1272" s="277" t="s">
        <v>80</v>
      </c>
      <c r="AV1272" s="16" t="s">
        <v>212</v>
      </c>
      <c r="AW1272" s="16" t="s">
        <v>218</v>
      </c>
      <c r="AX1272" s="16" t="s">
        <v>78</v>
      </c>
      <c r="AY1272" s="277" t="s">
        <v>205</v>
      </c>
    </row>
    <row r="1273" s="2" customFormat="1" ht="44.25" customHeight="1">
      <c r="A1273" s="41"/>
      <c r="B1273" s="42"/>
      <c r="C1273" s="216" t="s">
        <v>1618</v>
      </c>
      <c r="D1273" s="216" t="s">
        <v>207</v>
      </c>
      <c r="E1273" s="217" t="s">
        <v>1619</v>
      </c>
      <c r="F1273" s="218" t="s">
        <v>1620</v>
      </c>
      <c r="G1273" s="219" t="s">
        <v>306</v>
      </c>
      <c r="H1273" s="220">
        <v>433.35899999999998</v>
      </c>
      <c r="I1273" s="221"/>
      <c r="J1273" s="222">
        <f>ROUND(I1273*H1273,2)</f>
        <v>0</v>
      </c>
      <c r="K1273" s="218" t="s">
        <v>211</v>
      </c>
      <c r="L1273" s="47"/>
      <c r="M1273" s="223" t="s">
        <v>19</v>
      </c>
      <c r="N1273" s="224" t="s">
        <v>42</v>
      </c>
      <c r="O1273" s="87"/>
      <c r="P1273" s="225">
        <f>O1273*H1273</f>
        <v>0</v>
      </c>
      <c r="Q1273" s="225">
        <v>0.031300000000000001</v>
      </c>
      <c r="R1273" s="225">
        <f>Q1273*H1273</f>
        <v>13.564136700000001</v>
      </c>
      <c r="S1273" s="225">
        <v>0</v>
      </c>
      <c r="T1273" s="226">
        <f>S1273*H1273</f>
        <v>0</v>
      </c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R1273" s="227" t="s">
        <v>212</v>
      </c>
      <c r="AT1273" s="227" t="s">
        <v>207</v>
      </c>
      <c r="AU1273" s="227" t="s">
        <v>80</v>
      </c>
      <c r="AY1273" s="20" t="s">
        <v>205</v>
      </c>
      <c r="BE1273" s="228">
        <f>IF(N1273="základní",J1273,0)</f>
        <v>0</v>
      </c>
      <c r="BF1273" s="228">
        <f>IF(N1273="snížená",J1273,0)</f>
        <v>0</v>
      </c>
      <c r="BG1273" s="228">
        <f>IF(N1273="zákl. přenesená",J1273,0)</f>
        <v>0</v>
      </c>
      <c r="BH1273" s="228">
        <f>IF(N1273="sníž. přenesená",J1273,0)</f>
        <v>0</v>
      </c>
      <c r="BI1273" s="228">
        <f>IF(N1273="nulová",J1273,0)</f>
        <v>0</v>
      </c>
      <c r="BJ1273" s="20" t="s">
        <v>78</v>
      </c>
      <c r="BK1273" s="228">
        <f>ROUND(I1273*H1273,2)</f>
        <v>0</v>
      </c>
      <c r="BL1273" s="20" t="s">
        <v>212</v>
      </c>
      <c r="BM1273" s="227" t="s">
        <v>1621</v>
      </c>
    </row>
    <row r="1274" s="2" customFormat="1">
      <c r="A1274" s="41"/>
      <c r="B1274" s="42"/>
      <c r="C1274" s="43"/>
      <c r="D1274" s="229" t="s">
        <v>214</v>
      </c>
      <c r="E1274" s="43"/>
      <c r="F1274" s="230" t="s">
        <v>1622</v>
      </c>
      <c r="G1274" s="43"/>
      <c r="H1274" s="43"/>
      <c r="I1274" s="231"/>
      <c r="J1274" s="43"/>
      <c r="K1274" s="43"/>
      <c r="L1274" s="47"/>
      <c r="M1274" s="232"/>
      <c r="N1274" s="233"/>
      <c r="O1274" s="87"/>
      <c r="P1274" s="87"/>
      <c r="Q1274" s="87"/>
      <c r="R1274" s="87"/>
      <c r="S1274" s="87"/>
      <c r="T1274" s="88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T1274" s="20" t="s">
        <v>214</v>
      </c>
      <c r="AU1274" s="20" t="s">
        <v>80</v>
      </c>
    </row>
    <row r="1275" s="13" customFormat="1">
      <c r="A1275" s="13"/>
      <c r="B1275" s="234"/>
      <c r="C1275" s="235"/>
      <c r="D1275" s="236" t="s">
        <v>216</v>
      </c>
      <c r="E1275" s="237" t="s">
        <v>19</v>
      </c>
      <c r="F1275" s="238" t="s">
        <v>228</v>
      </c>
      <c r="G1275" s="235"/>
      <c r="H1275" s="237" t="s">
        <v>19</v>
      </c>
      <c r="I1275" s="239"/>
      <c r="J1275" s="235"/>
      <c r="K1275" s="235"/>
      <c r="L1275" s="240"/>
      <c r="M1275" s="241"/>
      <c r="N1275" s="242"/>
      <c r="O1275" s="242"/>
      <c r="P1275" s="242"/>
      <c r="Q1275" s="242"/>
      <c r="R1275" s="242"/>
      <c r="S1275" s="242"/>
      <c r="T1275" s="24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4" t="s">
        <v>216</v>
      </c>
      <c r="AU1275" s="244" t="s">
        <v>80</v>
      </c>
      <c r="AV1275" s="13" t="s">
        <v>78</v>
      </c>
      <c r="AW1275" s="13" t="s">
        <v>218</v>
      </c>
      <c r="AX1275" s="13" t="s">
        <v>71</v>
      </c>
      <c r="AY1275" s="244" t="s">
        <v>205</v>
      </c>
    </row>
    <row r="1276" s="13" customFormat="1">
      <c r="A1276" s="13"/>
      <c r="B1276" s="234"/>
      <c r="C1276" s="235"/>
      <c r="D1276" s="236" t="s">
        <v>216</v>
      </c>
      <c r="E1276" s="237" t="s">
        <v>19</v>
      </c>
      <c r="F1276" s="238" t="s">
        <v>478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216</v>
      </c>
      <c r="AU1276" s="244" t="s">
        <v>80</v>
      </c>
      <c r="AV1276" s="13" t="s">
        <v>78</v>
      </c>
      <c r="AW1276" s="13" t="s">
        <v>218</v>
      </c>
      <c r="AX1276" s="13" t="s">
        <v>71</v>
      </c>
      <c r="AY1276" s="244" t="s">
        <v>205</v>
      </c>
    </row>
    <row r="1277" s="14" customFormat="1">
      <c r="A1277" s="14"/>
      <c r="B1277" s="245"/>
      <c r="C1277" s="246"/>
      <c r="D1277" s="236" t="s">
        <v>216</v>
      </c>
      <c r="E1277" s="247" t="s">
        <v>19</v>
      </c>
      <c r="F1277" s="248" t="s">
        <v>1623</v>
      </c>
      <c r="G1277" s="246"/>
      <c r="H1277" s="249">
        <v>48.883499999999998</v>
      </c>
      <c r="I1277" s="250"/>
      <c r="J1277" s="246"/>
      <c r="K1277" s="246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5" t="s">
        <v>216</v>
      </c>
      <c r="AU1277" s="255" t="s">
        <v>80</v>
      </c>
      <c r="AV1277" s="14" t="s">
        <v>80</v>
      </c>
      <c r="AW1277" s="14" t="s">
        <v>218</v>
      </c>
      <c r="AX1277" s="14" t="s">
        <v>71</v>
      </c>
      <c r="AY1277" s="255" t="s">
        <v>205</v>
      </c>
    </row>
    <row r="1278" s="14" customFormat="1">
      <c r="A1278" s="14"/>
      <c r="B1278" s="245"/>
      <c r="C1278" s="246"/>
      <c r="D1278" s="236" t="s">
        <v>216</v>
      </c>
      <c r="E1278" s="247" t="s">
        <v>19</v>
      </c>
      <c r="F1278" s="248" t="s">
        <v>1624</v>
      </c>
      <c r="G1278" s="246"/>
      <c r="H1278" s="249">
        <v>44.065280000000001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5" t="s">
        <v>216</v>
      </c>
      <c r="AU1278" s="255" t="s">
        <v>80</v>
      </c>
      <c r="AV1278" s="14" t="s">
        <v>80</v>
      </c>
      <c r="AW1278" s="14" t="s">
        <v>218</v>
      </c>
      <c r="AX1278" s="14" t="s">
        <v>71</v>
      </c>
      <c r="AY1278" s="255" t="s">
        <v>205</v>
      </c>
    </row>
    <row r="1279" s="14" customFormat="1">
      <c r="A1279" s="14"/>
      <c r="B1279" s="245"/>
      <c r="C1279" s="246"/>
      <c r="D1279" s="236" t="s">
        <v>216</v>
      </c>
      <c r="E1279" s="247" t="s">
        <v>19</v>
      </c>
      <c r="F1279" s="248" t="s">
        <v>1625</v>
      </c>
      <c r="G1279" s="246"/>
      <c r="H1279" s="249">
        <v>55.409999999999997</v>
      </c>
      <c r="I1279" s="250"/>
      <c r="J1279" s="246"/>
      <c r="K1279" s="246"/>
      <c r="L1279" s="251"/>
      <c r="M1279" s="252"/>
      <c r="N1279" s="253"/>
      <c r="O1279" s="253"/>
      <c r="P1279" s="253"/>
      <c r="Q1279" s="253"/>
      <c r="R1279" s="253"/>
      <c r="S1279" s="253"/>
      <c r="T1279" s="25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5" t="s">
        <v>216</v>
      </c>
      <c r="AU1279" s="255" t="s">
        <v>80</v>
      </c>
      <c r="AV1279" s="14" t="s">
        <v>80</v>
      </c>
      <c r="AW1279" s="14" t="s">
        <v>218</v>
      </c>
      <c r="AX1279" s="14" t="s">
        <v>71</v>
      </c>
      <c r="AY1279" s="255" t="s">
        <v>205</v>
      </c>
    </row>
    <row r="1280" s="14" customFormat="1">
      <c r="A1280" s="14"/>
      <c r="B1280" s="245"/>
      <c r="C1280" s="246"/>
      <c r="D1280" s="236" t="s">
        <v>216</v>
      </c>
      <c r="E1280" s="247" t="s">
        <v>19</v>
      </c>
      <c r="F1280" s="248" t="s">
        <v>1626</v>
      </c>
      <c r="G1280" s="246"/>
      <c r="H1280" s="249">
        <v>93.494500000000002</v>
      </c>
      <c r="I1280" s="250"/>
      <c r="J1280" s="246"/>
      <c r="K1280" s="246"/>
      <c r="L1280" s="251"/>
      <c r="M1280" s="252"/>
      <c r="N1280" s="253"/>
      <c r="O1280" s="253"/>
      <c r="P1280" s="253"/>
      <c r="Q1280" s="253"/>
      <c r="R1280" s="253"/>
      <c r="S1280" s="253"/>
      <c r="T1280" s="25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5" t="s">
        <v>216</v>
      </c>
      <c r="AU1280" s="255" t="s">
        <v>80</v>
      </c>
      <c r="AV1280" s="14" t="s">
        <v>80</v>
      </c>
      <c r="AW1280" s="14" t="s">
        <v>218</v>
      </c>
      <c r="AX1280" s="14" t="s">
        <v>71</v>
      </c>
      <c r="AY1280" s="255" t="s">
        <v>205</v>
      </c>
    </row>
    <row r="1281" s="14" customFormat="1">
      <c r="A1281" s="14"/>
      <c r="B1281" s="245"/>
      <c r="C1281" s="246"/>
      <c r="D1281" s="236" t="s">
        <v>216</v>
      </c>
      <c r="E1281" s="247" t="s">
        <v>19</v>
      </c>
      <c r="F1281" s="248" t="s">
        <v>1627</v>
      </c>
      <c r="G1281" s="246"/>
      <c r="H1281" s="249">
        <v>31.16</v>
      </c>
      <c r="I1281" s="250"/>
      <c r="J1281" s="246"/>
      <c r="K1281" s="246"/>
      <c r="L1281" s="251"/>
      <c r="M1281" s="252"/>
      <c r="N1281" s="253"/>
      <c r="O1281" s="253"/>
      <c r="P1281" s="253"/>
      <c r="Q1281" s="253"/>
      <c r="R1281" s="253"/>
      <c r="S1281" s="253"/>
      <c r="T1281" s="25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5" t="s">
        <v>216</v>
      </c>
      <c r="AU1281" s="255" t="s">
        <v>80</v>
      </c>
      <c r="AV1281" s="14" t="s">
        <v>80</v>
      </c>
      <c r="AW1281" s="14" t="s">
        <v>218</v>
      </c>
      <c r="AX1281" s="14" t="s">
        <v>71</v>
      </c>
      <c r="AY1281" s="255" t="s">
        <v>205</v>
      </c>
    </row>
    <row r="1282" s="14" customFormat="1">
      <c r="A1282" s="14"/>
      <c r="B1282" s="245"/>
      <c r="C1282" s="246"/>
      <c r="D1282" s="236" t="s">
        <v>216</v>
      </c>
      <c r="E1282" s="247" t="s">
        <v>19</v>
      </c>
      <c r="F1282" s="248" t="s">
        <v>1628</v>
      </c>
      <c r="G1282" s="246"/>
      <c r="H1282" s="249">
        <v>112.08710000000001</v>
      </c>
      <c r="I1282" s="250"/>
      <c r="J1282" s="246"/>
      <c r="K1282" s="246"/>
      <c r="L1282" s="251"/>
      <c r="M1282" s="252"/>
      <c r="N1282" s="253"/>
      <c r="O1282" s="253"/>
      <c r="P1282" s="253"/>
      <c r="Q1282" s="253"/>
      <c r="R1282" s="253"/>
      <c r="S1282" s="253"/>
      <c r="T1282" s="25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5" t="s">
        <v>216</v>
      </c>
      <c r="AU1282" s="255" t="s">
        <v>80</v>
      </c>
      <c r="AV1282" s="14" t="s">
        <v>80</v>
      </c>
      <c r="AW1282" s="14" t="s">
        <v>218</v>
      </c>
      <c r="AX1282" s="14" t="s">
        <v>71</v>
      </c>
      <c r="AY1282" s="255" t="s">
        <v>205</v>
      </c>
    </row>
    <row r="1283" s="15" customFormat="1">
      <c r="A1283" s="15"/>
      <c r="B1283" s="256"/>
      <c r="C1283" s="257"/>
      <c r="D1283" s="236" t="s">
        <v>216</v>
      </c>
      <c r="E1283" s="258" t="s">
        <v>19</v>
      </c>
      <c r="F1283" s="259" t="s">
        <v>238</v>
      </c>
      <c r="G1283" s="257"/>
      <c r="H1283" s="260">
        <v>385.10037999999997</v>
      </c>
      <c r="I1283" s="261"/>
      <c r="J1283" s="257"/>
      <c r="K1283" s="257"/>
      <c r="L1283" s="262"/>
      <c r="M1283" s="263"/>
      <c r="N1283" s="264"/>
      <c r="O1283" s="264"/>
      <c r="P1283" s="264"/>
      <c r="Q1283" s="264"/>
      <c r="R1283" s="264"/>
      <c r="S1283" s="264"/>
      <c r="T1283" s="26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66" t="s">
        <v>216</v>
      </c>
      <c r="AU1283" s="266" t="s">
        <v>80</v>
      </c>
      <c r="AV1283" s="15" t="s">
        <v>97</v>
      </c>
      <c r="AW1283" s="15" t="s">
        <v>218</v>
      </c>
      <c r="AX1283" s="15" t="s">
        <v>71</v>
      </c>
      <c r="AY1283" s="266" t="s">
        <v>205</v>
      </c>
    </row>
    <row r="1284" s="13" customFormat="1">
      <c r="A1284" s="13"/>
      <c r="B1284" s="234"/>
      <c r="C1284" s="235"/>
      <c r="D1284" s="236" t="s">
        <v>216</v>
      </c>
      <c r="E1284" s="237" t="s">
        <v>19</v>
      </c>
      <c r="F1284" s="238" t="s">
        <v>239</v>
      </c>
      <c r="G1284" s="235"/>
      <c r="H1284" s="237" t="s">
        <v>19</v>
      </c>
      <c r="I1284" s="239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216</v>
      </c>
      <c r="AU1284" s="244" t="s">
        <v>80</v>
      </c>
      <c r="AV1284" s="13" t="s">
        <v>78</v>
      </c>
      <c r="AW1284" s="13" t="s">
        <v>218</v>
      </c>
      <c r="AX1284" s="13" t="s">
        <v>71</v>
      </c>
      <c r="AY1284" s="244" t="s">
        <v>205</v>
      </c>
    </row>
    <row r="1285" s="14" customFormat="1">
      <c r="A1285" s="14"/>
      <c r="B1285" s="245"/>
      <c r="C1285" s="246"/>
      <c r="D1285" s="236" t="s">
        <v>216</v>
      </c>
      <c r="E1285" s="247" t="s">
        <v>19</v>
      </c>
      <c r="F1285" s="248" t="s">
        <v>1629</v>
      </c>
      <c r="G1285" s="246"/>
      <c r="H1285" s="249">
        <v>30.209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216</v>
      </c>
      <c r="AU1285" s="255" t="s">
        <v>80</v>
      </c>
      <c r="AV1285" s="14" t="s">
        <v>80</v>
      </c>
      <c r="AW1285" s="14" t="s">
        <v>218</v>
      </c>
      <c r="AX1285" s="14" t="s">
        <v>71</v>
      </c>
      <c r="AY1285" s="255" t="s">
        <v>205</v>
      </c>
    </row>
    <row r="1286" s="14" customFormat="1">
      <c r="A1286" s="14"/>
      <c r="B1286" s="245"/>
      <c r="C1286" s="246"/>
      <c r="D1286" s="236" t="s">
        <v>216</v>
      </c>
      <c r="E1286" s="247" t="s">
        <v>19</v>
      </c>
      <c r="F1286" s="248" t="s">
        <v>1630</v>
      </c>
      <c r="G1286" s="246"/>
      <c r="H1286" s="249">
        <v>18.050000000000001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216</v>
      </c>
      <c r="AU1286" s="255" t="s">
        <v>80</v>
      </c>
      <c r="AV1286" s="14" t="s">
        <v>80</v>
      </c>
      <c r="AW1286" s="14" t="s">
        <v>218</v>
      </c>
      <c r="AX1286" s="14" t="s">
        <v>71</v>
      </c>
      <c r="AY1286" s="255" t="s">
        <v>205</v>
      </c>
    </row>
    <row r="1287" s="15" customFormat="1">
      <c r="A1287" s="15"/>
      <c r="B1287" s="256"/>
      <c r="C1287" s="257"/>
      <c r="D1287" s="236" t="s">
        <v>216</v>
      </c>
      <c r="E1287" s="258" t="s">
        <v>19</v>
      </c>
      <c r="F1287" s="259" t="s">
        <v>238</v>
      </c>
      <c r="G1287" s="257"/>
      <c r="H1287" s="260">
        <v>48.259</v>
      </c>
      <c r="I1287" s="261"/>
      <c r="J1287" s="257"/>
      <c r="K1287" s="257"/>
      <c r="L1287" s="262"/>
      <c r="M1287" s="263"/>
      <c r="N1287" s="264"/>
      <c r="O1287" s="264"/>
      <c r="P1287" s="264"/>
      <c r="Q1287" s="264"/>
      <c r="R1287" s="264"/>
      <c r="S1287" s="264"/>
      <c r="T1287" s="26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T1287" s="266" t="s">
        <v>216</v>
      </c>
      <c r="AU1287" s="266" t="s">
        <v>80</v>
      </c>
      <c r="AV1287" s="15" t="s">
        <v>97</v>
      </c>
      <c r="AW1287" s="15" t="s">
        <v>218</v>
      </c>
      <c r="AX1287" s="15" t="s">
        <v>71</v>
      </c>
      <c r="AY1287" s="266" t="s">
        <v>205</v>
      </c>
    </row>
    <row r="1288" s="16" customFormat="1">
      <c r="A1288" s="16"/>
      <c r="B1288" s="267"/>
      <c r="C1288" s="268"/>
      <c r="D1288" s="236" t="s">
        <v>216</v>
      </c>
      <c r="E1288" s="269" t="s">
        <v>19</v>
      </c>
      <c r="F1288" s="270" t="s">
        <v>243</v>
      </c>
      <c r="G1288" s="268"/>
      <c r="H1288" s="271">
        <v>433.35937999999999</v>
      </c>
      <c r="I1288" s="272"/>
      <c r="J1288" s="268"/>
      <c r="K1288" s="268"/>
      <c r="L1288" s="273"/>
      <c r="M1288" s="274"/>
      <c r="N1288" s="275"/>
      <c r="O1288" s="275"/>
      <c r="P1288" s="275"/>
      <c r="Q1288" s="275"/>
      <c r="R1288" s="275"/>
      <c r="S1288" s="275"/>
      <c r="T1288" s="27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T1288" s="277" t="s">
        <v>216</v>
      </c>
      <c r="AU1288" s="277" t="s">
        <v>80</v>
      </c>
      <c r="AV1288" s="16" t="s">
        <v>212</v>
      </c>
      <c r="AW1288" s="16" t="s">
        <v>218</v>
      </c>
      <c r="AX1288" s="16" t="s">
        <v>78</v>
      </c>
      <c r="AY1288" s="277" t="s">
        <v>205</v>
      </c>
    </row>
    <row r="1289" s="2" customFormat="1" ht="37.8" customHeight="1">
      <c r="A1289" s="41"/>
      <c r="B1289" s="42"/>
      <c r="C1289" s="216" t="s">
        <v>1631</v>
      </c>
      <c r="D1289" s="216" t="s">
        <v>207</v>
      </c>
      <c r="E1289" s="217" t="s">
        <v>1632</v>
      </c>
      <c r="F1289" s="218" t="s">
        <v>1633</v>
      </c>
      <c r="G1289" s="219" t="s">
        <v>306</v>
      </c>
      <c r="H1289" s="220">
        <v>8.2530000000000001</v>
      </c>
      <c r="I1289" s="221"/>
      <c r="J1289" s="222">
        <f>ROUND(I1289*H1289,2)</f>
        <v>0</v>
      </c>
      <c r="K1289" s="218" t="s">
        <v>211</v>
      </c>
      <c r="L1289" s="47"/>
      <c r="M1289" s="223" t="s">
        <v>19</v>
      </c>
      <c r="N1289" s="224" t="s">
        <v>42</v>
      </c>
      <c r="O1289" s="87"/>
      <c r="P1289" s="225">
        <f>O1289*H1289</f>
        <v>0</v>
      </c>
      <c r="Q1289" s="225">
        <v>0.03245</v>
      </c>
      <c r="R1289" s="225">
        <f>Q1289*H1289</f>
        <v>0.26780985000000002</v>
      </c>
      <c r="S1289" s="225">
        <v>0</v>
      </c>
      <c r="T1289" s="226">
        <f>S1289*H1289</f>
        <v>0</v>
      </c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R1289" s="227" t="s">
        <v>212</v>
      </c>
      <c r="AT1289" s="227" t="s">
        <v>207</v>
      </c>
      <c r="AU1289" s="227" t="s">
        <v>80</v>
      </c>
      <c r="AY1289" s="20" t="s">
        <v>205</v>
      </c>
      <c r="BE1289" s="228">
        <f>IF(N1289="základní",J1289,0)</f>
        <v>0</v>
      </c>
      <c r="BF1289" s="228">
        <f>IF(N1289="snížená",J1289,0)</f>
        <v>0</v>
      </c>
      <c r="BG1289" s="228">
        <f>IF(N1289="zákl. přenesená",J1289,0)</f>
        <v>0</v>
      </c>
      <c r="BH1289" s="228">
        <f>IF(N1289="sníž. přenesená",J1289,0)</f>
        <v>0</v>
      </c>
      <c r="BI1289" s="228">
        <f>IF(N1289="nulová",J1289,0)</f>
        <v>0</v>
      </c>
      <c r="BJ1289" s="20" t="s">
        <v>78</v>
      </c>
      <c r="BK1289" s="228">
        <f>ROUND(I1289*H1289,2)</f>
        <v>0</v>
      </c>
      <c r="BL1289" s="20" t="s">
        <v>212</v>
      </c>
      <c r="BM1289" s="227" t="s">
        <v>1634</v>
      </c>
    </row>
    <row r="1290" s="2" customFormat="1">
      <c r="A1290" s="41"/>
      <c r="B1290" s="42"/>
      <c r="C1290" s="43"/>
      <c r="D1290" s="229" t="s">
        <v>214</v>
      </c>
      <c r="E1290" s="43"/>
      <c r="F1290" s="230" t="s">
        <v>1635</v>
      </c>
      <c r="G1290" s="43"/>
      <c r="H1290" s="43"/>
      <c r="I1290" s="231"/>
      <c r="J1290" s="43"/>
      <c r="K1290" s="43"/>
      <c r="L1290" s="47"/>
      <c r="M1290" s="232"/>
      <c r="N1290" s="233"/>
      <c r="O1290" s="87"/>
      <c r="P1290" s="87"/>
      <c r="Q1290" s="87"/>
      <c r="R1290" s="87"/>
      <c r="S1290" s="87"/>
      <c r="T1290" s="88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T1290" s="20" t="s">
        <v>214</v>
      </c>
      <c r="AU1290" s="20" t="s">
        <v>80</v>
      </c>
    </row>
    <row r="1291" s="14" customFormat="1">
      <c r="A1291" s="14"/>
      <c r="B1291" s="245"/>
      <c r="C1291" s="246"/>
      <c r="D1291" s="236" t="s">
        <v>216</v>
      </c>
      <c r="E1291" s="247" t="s">
        <v>19</v>
      </c>
      <c r="F1291" s="248" t="s">
        <v>1636</v>
      </c>
      <c r="G1291" s="246"/>
      <c r="H1291" s="249">
        <v>8.2530000000000001</v>
      </c>
      <c r="I1291" s="250"/>
      <c r="J1291" s="246"/>
      <c r="K1291" s="246"/>
      <c r="L1291" s="251"/>
      <c r="M1291" s="252"/>
      <c r="N1291" s="253"/>
      <c r="O1291" s="253"/>
      <c r="P1291" s="253"/>
      <c r="Q1291" s="253"/>
      <c r="R1291" s="253"/>
      <c r="S1291" s="253"/>
      <c r="T1291" s="25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5" t="s">
        <v>216</v>
      </c>
      <c r="AU1291" s="255" t="s">
        <v>80</v>
      </c>
      <c r="AV1291" s="14" t="s">
        <v>80</v>
      </c>
      <c r="AW1291" s="14" t="s">
        <v>218</v>
      </c>
      <c r="AX1291" s="14" t="s">
        <v>71</v>
      </c>
      <c r="AY1291" s="255" t="s">
        <v>205</v>
      </c>
    </row>
    <row r="1292" s="2" customFormat="1" ht="37.8" customHeight="1">
      <c r="A1292" s="41"/>
      <c r="B1292" s="42"/>
      <c r="C1292" s="216" t="s">
        <v>1637</v>
      </c>
      <c r="D1292" s="216" t="s">
        <v>207</v>
      </c>
      <c r="E1292" s="217" t="s">
        <v>1638</v>
      </c>
      <c r="F1292" s="218" t="s">
        <v>1639</v>
      </c>
      <c r="G1292" s="219" t="s">
        <v>306</v>
      </c>
      <c r="H1292" s="220">
        <v>47.93</v>
      </c>
      <c r="I1292" s="221"/>
      <c r="J1292" s="222">
        <f>ROUND(I1292*H1292,2)</f>
        <v>0</v>
      </c>
      <c r="K1292" s="218" t="s">
        <v>211</v>
      </c>
      <c r="L1292" s="47"/>
      <c r="M1292" s="223" t="s">
        <v>19</v>
      </c>
      <c r="N1292" s="224" t="s">
        <v>42</v>
      </c>
      <c r="O1292" s="87"/>
      <c r="P1292" s="225">
        <f>O1292*H1292</f>
        <v>0</v>
      </c>
      <c r="Q1292" s="225">
        <v>0.00036000000000000002</v>
      </c>
      <c r="R1292" s="225">
        <f>Q1292*H1292</f>
        <v>0.017254800000000001</v>
      </c>
      <c r="S1292" s="225">
        <v>0</v>
      </c>
      <c r="T1292" s="226">
        <f>S1292*H1292</f>
        <v>0</v>
      </c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R1292" s="227" t="s">
        <v>212</v>
      </c>
      <c r="AT1292" s="227" t="s">
        <v>207</v>
      </c>
      <c r="AU1292" s="227" t="s">
        <v>80</v>
      </c>
      <c r="AY1292" s="20" t="s">
        <v>205</v>
      </c>
      <c r="BE1292" s="228">
        <f>IF(N1292="základní",J1292,0)</f>
        <v>0</v>
      </c>
      <c r="BF1292" s="228">
        <f>IF(N1292="snížená",J1292,0)</f>
        <v>0</v>
      </c>
      <c r="BG1292" s="228">
        <f>IF(N1292="zákl. přenesená",J1292,0)</f>
        <v>0</v>
      </c>
      <c r="BH1292" s="228">
        <f>IF(N1292="sníž. přenesená",J1292,0)</f>
        <v>0</v>
      </c>
      <c r="BI1292" s="228">
        <f>IF(N1292="nulová",J1292,0)</f>
        <v>0</v>
      </c>
      <c r="BJ1292" s="20" t="s">
        <v>78</v>
      </c>
      <c r="BK1292" s="228">
        <f>ROUND(I1292*H1292,2)</f>
        <v>0</v>
      </c>
      <c r="BL1292" s="20" t="s">
        <v>212</v>
      </c>
      <c r="BM1292" s="227" t="s">
        <v>1640</v>
      </c>
    </row>
    <row r="1293" s="2" customFormat="1">
      <c r="A1293" s="41"/>
      <c r="B1293" s="42"/>
      <c r="C1293" s="43"/>
      <c r="D1293" s="229" t="s">
        <v>214</v>
      </c>
      <c r="E1293" s="43"/>
      <c r="F1293" s="230" t="s">
        <v>1641</v>
      </c>
      <c r="G1293" s="43"/>
      <c r="H1293" s="43"/>
      <c r="I1293" s="231"/>
      <c r="J1293" s="43"/>
      <c r="K1293" s="43"/>
      <c r="L1293" s="47"/>
      <c r="M1293" s="232"/>
      <c r="N1293" s="233"/>
      <c r="O1293" s="87"/>
      <c r="P1293" s="87"/>
      <c r="Q1293" s="87"/>
      <c r="R1293" s="87"/>
      <c r="S1293" s="87"/>
      <c r="T1293" s="88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T1293" s="20" t="s">
        <v>214</v>
      </c>
      <c r="AU1293" s="20" t="s">
        <v>80</v>
      </c>
    </row>
    <row r="1294" s="14" customFormat="1">
      <c r="A1294" s="14"/>
      <c r="B1294" s="245"/>
      <c r="C1294" s="246"/>
      <c r="D1294" s="236" t="s">
        <v>216</v>
      </c>
      <c r="E1294" s="247" t="s">
        <v>19</v>
      </c>
      <c r="F1294" s="248" t="s">
        <v>1642</v>
      </c>
      <c r="G1294" s="246"/>
      <c r="H1294" s="249">
        <v>27.629999999999999</v>
      </c>
      <c r="I1294" s="250"/>
      <c r="J1294" s="246"/>
      <c r="K1294" s="246"/>
      <c r="L1294" s="251"/>
      <c r="M1294" s="252"/>
      <c r="N1294" s="253"/>
      <c r="O1294" s="253"/>
      <c r="P1294" s="253"/>
      <c r="Q1294" s="253"/>
      <c r="R1294" s="253"/>
      <c r="S1294" s="253"/>
      <c r="T1294" s="25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5" t="s">
        <v>216</v>
      </c>
      <c r="AU1294" s="255" t="s">
        <v>80</v>
      </c>
      <c r="AV1294" s="14" t="s">
        <v>80</v>
      </c>
      <c r="AW1294" s="14" t="s">
        <v>218</v>
      </c>
      <c r="AX1294" s="14" t="s">
        <v>71</v>
      </c>
      <c r="AY1294" s="255" t="s">
        <v>205</v>
      </c>
    </row>
    <row r="1295" s="14" customFormat="1">
      <c r="A1295" s="14"/>
      <c r="B1295" s="245"/>
      <c r="C1295" s="246"/>
      <c r="D1295" s="236" t="s">
        <v>216</v>
      </c>
      <c r="E1295" s="247" t="s">
        <v>19</v>
      </c>
      <c r="F1295" s="248" t="s">
        <v>1643</v>
      </c>
      <c r="G1295" s="246"/>
      <c r="H1295" s="249">
        <v>1.3500000000000001</v>
      </c>
      <c r="I1295" s="250"/>
      <c r="J1295" s="246"/>
      <c r="K1295" s="246"/>
      <c r="L1295" s="251"/>
      <c r="M1295" s="252"/>
      <c r="N1295" s="253"/>
      <c r="O1295" s="253"/>
      <c r="P1295" s="253"/>
      <c r="Q1295" s="253"/>
      <c r="R1295" s="253"/>
      <c r="S1295" s="253"/>
      <c r="T1295" s="25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5" t="s">
        <v>216</v>
      </c>
      <c r="AU1295" s="255" t="s">
        <v>80</v>
      </c>
      <c r="AV1295" s="14" t="s">
        <v>80</v>
      </c>
      <c r="AW1295" s="14" t="s">
        <v>218</v>
      </c>
      <c r="AX1295" s="14" t="s">
        <v>71</v>
      </c>
      <c r="AY1295" s="255" t="s">
        <v>205</v>
      </c>
    </row>
    <row r="1296" s="14" customFormat="1">
      <c r="A1296" s="14"/>
      <c r="B1296" s="245"/>
      <c r="C1296" s="246"/>
      <c r="D1296" s="236" t="s">
        <v>216</v>
      </c>
      <c r="E1296" s="247" t="s">
        <v>19</v>
      </c>
      <c r="F1296" s="248" t="s">
        <v>1644</v>
      </c>
      <c r="G1296" s="246"/>
      <c r="H1296" s="249">
        <v>3.6399999999999997</v>
      </c>
      <c r="I1296" s="250"/>
      <c r="J1296" s="246"/>
      <c r="K1296" s="246"/>
      <c r="L1296" s="251"/>
      <c r="M1296" s="252"/>
      <c r="N1296" s="253"/>
      <c r="O1296" s="253"/>
      <c r="P1296" s="253"/>
      <c r="Q1296" s="253"/>
      <c r="R1296" s="253"/>
      <c r="S1296" s="253"/>
      <c r="T1296" s="25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55" t="s">
        <v>216</v>
      </c>
      <c r="AU1296" s="255" t="s">
        <v>80</v>
      </c>
      <c r="AV1296" s="14" t="s">
        <v>80</v>
      </c>
      <c r="AW1296" s="14" t="s">
        <v>218</v>
      </c>
      <c r="AX1296" s="14" t="s">
        <v>71</v>
      </c>
      <c r="AY1296" s="255" t="s">
        <v>205</v>
      </c>
    </row>
    <row r="1297" s="14" customFormat="1">
      <c r="A1297" s="14"/>
      <c r="B1297" s="245"/>
      <c r="C1297" s="246"/>
      <c r="D1297" s="236" t="s">
        <v>216</v>
      </c>
      <c r="E1297" s="247" t="s">
        <v>19</v>
      </c>
      <c r="F1297" s="248" t="s">
        <v>1645</v>
      </c>
      <c r="G1297" s="246"/>
      <c r="H1297" s="249">
        <v>10.6295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5" t="s">
        <v>216</v>
      </c>
      <c r="AU1297" s="255" t="s">
        <v>80</v>
      </c>
      <c r="AV1297" s="14" t="s">
        <v>80</v>
      </c>
      <c r="AW1297" s="14" t="s">
        <v>218</v>
      </c>
      <c r="AX1297" s="14" t="s">
        <v>71</v>
      </c>
      <c r="AY1297" s="255" t="s">
        <v>205</v>
      </c>
    </row>
    <row r="1298" s="14" customFormat="1">
      <c r="A1298" s="14"/>
      <c r="B1298" s="245"/>
      <c r="C1298" s="246"/>
      <c r="D1298" s="236" t="s">
        <v>216</v>
      </c>
      <c r="E1298" s="247" t="s">
        <v>19</v>
      </c>
      <c r="F1298" s="248" t="s">
        <v>1646</v>
      </c>
      <c r="G1298" s="246"/>
      <c r="H1298" s="249">
        <v>1.0800000000000001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216</v>
      </c>
      <c r="AU1298" s="255" t="s">
        <v>80</v>
      </c>
      <c r="AV1298" s="14" t="s">
        <v>80</v>
      </c>
      <c r="AW1298" s="14" t="s">
        <v>218</v>
      </c>
      <c r="AX1298" s="14" t="s">
        <v>71</v>
      </c>
      <c r="AY1298" s="255" t="s">
        <v>205</v>
      </c>
    </row>
    <row r="1299" s="14" customFormat="1">
      <c r="A1299" s="14"/>
      <c r="B1299" s="245"/>
      <c r="C1299" s="246"/>
      <c r="D1299" s="236" t="s">
        <v>216</v>
      </c>
      <c r="E1299" s="247" t="s">
        <v>19</v>
      </c>
      <c r="F1299" s="248" t="s">
        <v>1647</v>
      </c>
      <c r="G1299" s="246"/>
      <c r="H1299" s="249">
        <v>2.2199999999999998</v>
      </c>
      <c r="I1299" s="250"/>
      <c r="J1299" s="246"/>
      <c r="K1299" s="246"/>
      <c r="L1299" s="251"/>
      <c r="M1299" s="252"/>
      <c r="N1299" s="253"/>
      <c r="O1299" s="253"/>
      <c r="P1299" s="253"/>
      <c r="Q1299" s="253"/>
      <c r="R1299" s="253"/>
      <c r="S1299" s="253"/>
      <c r="T1299" s="25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5" t="s">
        <v>216</v>
      </c>
      <c r="AU1299" s="255" t="s">
        <v>80</v>
      </c>
      <c r="AV1299" s="14" t="s">
        <v>80</v>
      </c>
      <c r="AW1299" s="14" t="s">
        <v>218</v>
      </c>
      <c r="AX1299" s="14" t="s">
        <v>71</v>
      </c>
      <c r="AY1299" s="255" t="s">
        <v>205</v>
      </c>
    </row>
    <row r="1300" s="14" customFormat="1">
      <c r="A1300" s="14"/>
      <c r="B1300" s="245"/>
      <c r="C1300" s="246"/>
      <c r="D1300" s="236" t="s">
        <v>216</v>
      </c>
      <c r="E1300" s="247" t="s">
        <v>19</v>
      </c>
      <c r="F1300" s="248" t="s">
        <v>1648</v>
      </c>
      <c r="G1300" s="246"/>
      <c r="H1300" s="249">
        <v>1.3800000000000001</v>
      </c>
      <c r="I1300" s="250"/>
      <c r="J1300" s="246"/>
      <c r="K1300" s="246"/>
      <c r="L1300" s="251"/>
      <c r="M1300" s="252"/>
      <c r="N1300" s="253"/>
      <c r="O1300" s="253"/>
      <c r="P1300" s="253"/>
      <c r="Q1300" s="253"/>
      <c r="R1300" s="253"/>
      <c r="S1300" s="253"/>
      <c r="T1300" s="25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5" t="s">
        <v>216</v>
      </c>
      <c r="AU1300" s="255" t="s">
        <v>80</v>
      </c>
      <c r="AV1300" s="14" t="s">
        <v>80</v>
      </c>
      <c r="AW1300" s="14" t="s">
        <v>218</v>
      </c>
      <c r="AX1300" s="14" t="s">
        <v>71</v>
      </c>
      <c r="AY1300" s="255" t="s">
        <v>205</v>
      </c>
    </row>
    <row r="1301" s="2" customFormat="1" ht="49.05" customHeight="1">
      <c r="A1301" s="41"/>
      <c r="B1301" s="42"/>
      <c r="C1301" s="216" t="s">
        <v>1649</v>
      </c>
      <c r="D1301" s="216" t="s">
        <v>207</v>
      </c>
      <c r="E1301" s="217" t="s">
        <v>1650</v>
      </c>
      <c r="F1301" s="218" t="s">
        <v>1651</v>
      </c>
      <c r="G1301" s="219" t="s">
        <v>306</v>
      </c>
      <c r="H1301" s="220">
        <v>27.027999999999999</v>
      </c>
      <c r="I1301" s="221"/>
      <c r="J1301" s="222">
        <f>ROUND(I1301*H1301,2)</f>
        <v>0</v>
      </c>
      <c r="K1301" s="218" t="s">
        <v>211</v>
      </c>
      <c r="L1301" s="47"/>
      <c r="M1301" s="223" t="s">
        <v>19</v>
      </c>
      <c r="N1301" s="224" t="s">
        <v>42</v>
      </c>
      <c r="O1301" s="87"/>
      <c r="P1301" s="225">
        <f>O1301*H1301</f>
        <v>0</v>
      </c>
      <c r="Q1301" s="225">
        <v>0.0147</v>
      </c>
      <c r="R1301" s="225">
        <f>Q1301*H1301</f>
        <v>0.39731159999999999</v>
      </c>
      <c r="S1301" s="225">
        <v>0</v>
      </c>
      <c r="T1301" s="226">
        <f>S1301*H1301</f>
        <v>0</v>
      </c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R1301" s="227" t="s">
        <v>212</v>
      </c>
      <c r="AT1301" s="227" t="s">
        <v>207</v>
      </c>
      <c r="AU1301" s="227" t="s">
        <v>80</v>
      </c>
      <c r="AY1301" s="20" t="s">
        <v>205</v>
      </c>
      <c r="BE1301" s="228">
        <f>IF(N1301="základní",J1301,0)</f>
        <v>0</v>
      </c>
      <c r="BF1301" s="228">
        <f>IF(N1301="snížená",J1301,0)</f>
        <v>0</v>
      </c>
      <c r="BG1301" s="228">
        <f>IF(N1301="zákl. přenesená",J1301,0)</f>
        <v>0</v>
      </c>
      <c r="BH1301" s="228">
        <f>IF(N1301="sníž. přenesená",J1301,0)</f>
        <v>0</v>
      </c>
      <c r="BI1301" s="228">
        <f>IF(N1301="nulová",J1301,0)</f>
        <v>0</v>
      </c>
      <c r="BJ1301" s="20" t="s">
        <v>78</v>
      </c>
      <c r="BK1301" s="228">
        <f>ROUND(I1301*H1301,2)</f>
        <v>0</v>
      </c>
      <c r="BL1301" s="20" t="s">
        <v>212</v>
      </c>
      <c r="BM1301" s="227" t="s">
        <v>1652</v>
      </c>
    </row>
    <row r="1302" s="2" customFormat="1">
      <c r="A1302" s="41"/>
      <c r="B1302" s="42"/>
      <c r="C1302" s="43"/>
      <c r="D1302" s="229" t="s">
        <v>214</v>
      </c>
      <c r="E1302" s="43"/>
      <c r="F1302" s="230" t="s">
        <v>1653</v>
      </c>
      <c r="G1302" s="43"/>
      <c r="H1302" s="43"/>
      <c r="I1302" s="231"/>
      <c r="J1302" s="43"/>
      <c r="K1302" s="43"/>
      <c r="L1302" s="47"/>
      <c r="M1302" s="232"/>
      <c r="N1302" s="233"/>
      <c r="O1302" s="87"/>
      <c r="P1302" s="87"/>
      <c r="Q1302" s="87"/>
      <c r="R1302" s="87"/>
      <c r="S1302" s="87"/>
      <c r="T1302" s="88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T1302" s="20" t="s">
        <v>214</v>
      </c>
      <c r="AU1302" s="20" t="s">
        <v>80</v>
      </c>
    </row>
    <row r="1303" s="14" customFormat="1">
      <c r="A1303" s="14"/>
      <c r="B1303" s="245"/>
      <c r="C1303" s="246"/>
      <c r="D1303" s="236" t="s">
        <v>216</v>
      </c>
      <c r="E1303" s="247" t="s">
        <v>19</v>
      </c>
      <c r="F1303" s="248" t="s">
        <v>1654</v>
      </c>
      <c r="G1303" s="246"/>
      <c r="H1303" s="249">
        <v>27.0275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5" t="s">
        <v>216</v>
      </c>
      <c r="AU1303" s="255" t="s">
        <v>80</v>
      </c>
      <c r="AV1303" s="14" t="s">
        <v>80</v>
      </c>
      <c r="AW1303" s="14" t="s">
        <v>218</v>
      </c>
      <c r="AX1303" s="14" t="s">
        <v>71</v>
      </c>
      <c r="AY1303" s="255" t="s">
        <v>205</v>
      </c>
    </row>
    <row r="1304" s="2" customFormat="1" ht="33" customHeight="1">
      <c r="A1304" s="41"/>
      <c r="B1304" s="42"/>
      <c r="C1304" s="216" t="s">
        <v>1655</v>
      </c>
      <c r="D1304" s="216" t="s">
        <v>207</v>
      </c>
      <c r="E1304" s="217" t="s">
        <v>1656</v>
      </c>
      <c r="F1304" s="218" t="s">
        <v>1657</v>
      </c>
      <c r="G1304" s="219" t="s">
        <v>306</v>
      </c>
      <c r="H1304" s="220">
        <v>368.65300000000002</v>
      </c>
      <c r="I1304" s="221"/>
      <c r="J1304" s="222">
        <f>ROUND(I1304*H1304,2)</f>
        <v>0</v>
      </c>
      <c r="K1304" s="218" t="s">
        <v>211</v>
      </c>
      <c r="L1304" s="47"/>
      <c r="M1304" s="223" t="s">
        <v>19</v>
      </c>
      <c r="N1304" s="224" t="s">
        <v>42</v>
      </c>
      <c r="O1304" s="87"/>
      <c r="P1304" s="225">
        <f>O1304*H1304</f>
        <v>0</v>
      </c>
      <c r="Q1304" s="225">
        <v>9.0000000000000006E-05</v>
      </c>
      <c r="R1304" s="225">
        <f>Q1304*H1304</f>
        <v>0.033178770000000003</v>
      </c>
      <c r="S1304" s="225">
        <v>6.0000000000000002E-05</v>
      </c>
      <c r="T1304" s="226">
        <f>S1304*H1304</f>
        <v>0.022119180000000002</v>
      </c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R1304" s="227" t="s">
        <v>212</v>
      </c>
      <c r="AT1304" s="227" t="s">
        <v>207</v>
      </c>
      <c r="AU1304" s="227" t="s">
        <v>80</v>
      </c>
      <c r="AY1304" s="20" t="s">
        <v>205</v>
      </c>
      <c r="BE1304" s="228">
        <f>IF(N1304="základní",J1304,0)</f>
        <v>0</v>
      </c>
      <c r="BF1304" s="228">
        <f>IF(N1304="snížená",J1304,0)</f>
        <v>0</v>
      </c>
      <c r="BG1304" s="228">
        <f>IF(N1304="zákl. přenesená",J1304,0)</f>
        <v>0</v>
      </c>
      <c r="BH1304" s="228">
        <f>IF(N1304="sníž. přenesená",J1304,0)</f>
        <v>0</v>
      </c>
      <c r="BI1304" s="228">
        <f>IF(N1304="nulová",J1304,0)</f>
        <v>0</v>
      </c>
      <c r="BJ1304" s="20" t="s">
        <v>78</v>
      </c>
      <c r="BK1304" s="228">
        <f>ROUND(I1304*H1304,2)</f>
        <v>0</v>
      </c>
      <c r="BL1304" s="20" t="s">
        <v>212</v>
      </c>
      <c r="BM1304" s="227" t="s">
        <v>1658</v>
      </c>
    </row>
    <row r="1305" s="2" customFormat="1">
      <c r="A1305" s="41"/>
      <c r="B1305" s="42"/>
      <c r="C1305" s="43"/>
      <c r="D1305" s="229" t="s">
        <v>214</v>
      </c>
      <c r="E1305" s="43"/>
      <c r="F1305" s="230" t="s">
        <v>1659</v>
      </c>
      <c r="G1305" s="43"/>
      <c r="H1305" s="43"/>
      <c r="I1305" s="231"/>
      <c r="J1305" s="43"/>
      <c r="K1305" s="43"/>
      <c r="L1305" s="47"/>
      <c r="M1305" s="232"/>
      <c r="N1305" s="233"/>
      <c r="O1305" s="87"/>
      <c r="P1305" s="87"/>
      <c r="Q1305" s="87"/>
      <c r="R1305" s="87"/>
      <c r="S1305" s="87"/>
      <c r="T1305" s="88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T1305" s="20" t="s">
        <v>214</v>
      </c>
      <c r="AU1305" s="20" t="s">
        <v>80</v>
      </c>
    </row>
    <row r="1306" s="14" customFormat="1">
      <c r="A1306" s="14"/>
      <c r="B1306" s="245"/>
      <c r="C1306" s="246"/>
      <c r="D1306" s="236" t="s">
        <v>216</v>
      </c>
      <c r="E1306" s="247" t="s">
        <v>19</v>
      </c>
      <c r="F1306" s="248" t="s">
        <v>1660</v>
      </c>
      <c r="G1306" s="246"/>
      <c r="H1306" s="249">
        <v>368.65300000000002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216</v>
      </c>
      <c r="AU1306" s="255" t="s">
        <v>80</v>
      </c>
      <c r="AV1306" s="14" t="s">
        <v>80</v>
      </c>
      <c r="AW1306" s="14" t="s">
        <v>218</v>
      </c>
      <c r="AX1306" s="14" t="s">
        <v>71</v>
      </c>
      <c r="AY1306" s="255" t="s">
        <v>205</v>
      </c>
    </row>
    <row r="1307" s="2" customFormat="1" ht="33" customHeight="1">
      <c r="A1307" s="41"/>
      <c r="B1307" s="42"/>
      <c r="C1307" s="216" t="s">
        <v>1661</v>
      </c>
      <c r="D1307" s="216" t="s">
        <v>207</v>
      </c>
      <c r="E1307" s="217" t="s">
        <v>1662</v>
      </c>
      <c r="F1307" s="218" t="s">
        <v>1663</v>
      </c>
      <c r="G1307" s="219" t="s">
        <v>306</v>
      </c>
      <c r="H1307" s="220">
        <v>37.200000000000003</v>
      </c>
      <c r="I1307" s="221"/>
      <c r="J1307" s="222">
        <f>ROUND(I1307*H1307,2)</f>
        <v>0</v>
      </c>
      <c r="K1307" s="218" t="s">
        <v>211</v>
      </c>
      <c r="L1307" s="47"/>
      <c r="M1307" s="223" t="s">
        <v>19</v>
      </c>
      <c r="N1307" s="224" t="s">
        <v>42</v>
      </c>
      <c r="O1307" s="87"/>
      <c r="P1307" s="225">
        <f>O1307*H1307</f>
        <v>0</v>
      </c>
      <c r="Q1307" s="225">
        <v>9.0000000000000006E-05</v>
      </c>
      <c r="R1307" s="225">
        <f>Q1307*H1307</f>
        <v>0.0033480000000000003</v>
      </c>
      <c r="S1307" s="225">
        <v>6.0000000000000002E-05</v>
      </c>
      <c r="T1307" s="226">
        <f>S1307*H1307</f>
        <v>0.002232</v>
      </c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R1307" s="227" t="s">
        <v>212</v>
      </c>
      <c r="AT1307" s="227" t="s">
        <v>207</v>
      </c>
      <c r="AU1307" s="227" t="s">
        <v>80</v>
      </c>
      <c r="AY1307" s="20" t="s">
        <v>205</v>
      </c>
      <c r="BE1307" s="228">
        <f>IF(N1307="základní",J1307,0)</f>
        <v>0</v>
      </c>
      <c r="BF1307" s="228">
        <f>IF(N1307="snížená",J1307,0)</f>
        <v>0</v>
      </c>
      <c r="BG1307" s="228">
        <f>IF(N1307="zákl. přenesená",J1307,0)</f>
        <v>0</v>
      </c>
      <c r="BH1307" s="228">
        <f>IF(N1307="sníž. přenesená",J1307,0)</f>
        <v>0</v>
      </c>
      <c r="BI1307" s="228">
        <f>IF(N1307="nulová",J1307,0)</f>
        <v>0</v>
      </c>
      <c r="BJ1307" s="20" t="s">
        <v>78</v>
      </c>
      <c r="BK1307" s="228">
        <f>ROUND(I1307*H1307,2)</f>
        <v>0</v>
      </c>
      <c r="BL1307" s="20" t="s">
        <v>212</v>
      </c>
      <c r="BM1307" s="227" t="s">
        <v>1664</v>
      </c>
    </row>
    <row r="1308" s="2" customFormat="1">
      <c r="A1308" s="41"/>
      <c r="B1308" s="42"/>
      <c r="C1308" s="43"/>
      <c r="D1308" s="229" t="s">
        <v>214</v>
      </c>
      <c r="E1308" s="43"/>
      <c r="F1308" s="230" t="s">
        <v>1665</v>
      </c>
      <c r="G1308" s="43"/>
      <c r="H1308" s="43"/>
      <c r="I1308" s="231"/>
      <c r="J1308" s="43"/>
      <c r="K1308" s="43"/>
      <c r="L1308" s="47"/>
      <c r="M1308" s="232"/>
      <c r="N1308" s="233"/>
      <c r="O1308" s="87"/>
      <c r="P1308" s="87"/>
      <c r="Q1308" s="87"/>
      <c r="R1308" s="87"/>
      <c r="S1308" s="87"/>
      <c r="T1308" s="88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T1308" s="20" t="s">
        <v>214</v>
      </c>
      <c r="AU1308" s="20" t="s">
        <v>80</v>
      </c>
    </row>
    <row r="1309" s="14" customFormat="1">
      <c r="A1309" s="14"/>
      <c r="B1309" s="245"/>
      <c r="C1309" s="246"/>
      <c r="D1309" s="236" t="s">
        <v>216</v>
      </c>
      <c r="E1309" s="247" t="s">
        <v>19</v>
      </c>
      <c r="F1309" s="248" t="s">
        <v>1666</v>
      </c>
      <c r="G1309" s="246"/>
      <c r="H1309" s="249">
        <v>2</v>
      </c>
      <c r="I1309" s="250"/>
      <c r="J1309" s="246"/>
      <c r="K1309" s="246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5" t="s">
        <v>216</v>
      </c>
      <c r="AU1309" s="255" t="s">
        <v>80</v>
      </c>
      <c r="AV1309" s="14" t="s">
        <v>80</v>
      </c>
      <c r="AW1309" s="14" t="s">
        <v>218</v>
      </c>
      <c r="AX1309" s="14" t="s">
        <v>71</v>
      </c>
      <c r="AY1309" s="255" t="s">
        <v>205</v>
      </c>
    </row>
    <row r="1310" s="14" customFormat="1">
      <c r="A1310" s="14"/>
      <c r="B1310" s="245"/>
      <c r="C1310" s="246"/>
      <c r="D1310" s="236" t="s">
        <v>216</v>
      </c>
      <c r="E1310" s="247" t="s">
        <v>19</v>
      </c>
      <c r="F1310" s="248" t="s">
        <v>1667</v>
      </c>
      <c r="G1310" s="246"/>
      <c r="H1310" s="249">
        <v>35.200000000000003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216</v>
      </c>
      <c r="AU1310" s="255" t="s">
        <v>80</v>
      </c>
      <c r="AV1310" s="14" t="s">
        <v>80</v>
      </c>
      <c r="AW1310" s="14" t="s">
        <v>218</v>
      </c>
      <c r="AX1310" s="14" t="s">
        <v>71</v>
      </c>
      <c r="AY1310" s="255" t="s">
        <v>205</v>
      </c>
    </row>
    <row r="1311" s="2" customFormat="1" ht="37.8" customHeight="1">
      <c r="A1311" s="41"/>
      <c r="B1311" s="42"/>
      <c r="C1311" s="216" t="s">
        <v>1668</v>
      </c>
      <c r="D1311" s="216" t="s">
        <v>207</v>
      </c>
      <c r="E1311" s="217" t="s">
        <v>1669</v>
      </c>
      <c r="F1311" s="218" t="s">
        <v>1670</v>
      </c>
      <c r="G1311" s="219" t="s">
        <v>306</v>
      </c>
      <c r="H1311" s="220">
        <v>654.34799999999996</v>
      </c>
      <c r="I1311" s="221"/>
      <c r="J1311" s="222">
        <f>ROUND(I1311*H1311,2)</f>
        <v>0</v>
      </c>
      <c r="K1311" s="218" t="s">
        <v>211</v>
      </c>
      <c r="L1311" s="47"/>
      <c r="M1311" s="223" t="s">
        <v>19</v>
      </c>
      <c r="N1311" s="224" t="s">
        <v>42</v>
      </c>
      <c r="O1311" s="87"/>
      <c r="P1311" s="225">
        <f>O1311*H1311</f>
        <v>0</v>
      </c>
      <c r="Q1311" s="225">
        <v>0.026440000000000002</v>
      </c>
      <c r="R1311" s="225">
        <f>Q1311*H1311</f>
        <v>17.30096112</v>
      </c>
      <c r="S1311" s="225">
        <v>0.025999999999999999</v>
      </c>
      <c r="T1311" s="226">
        <f>S1311*H1311</f>
        <v>17.013047999999998</v>
      </c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R1311" s="227" t="s">
        <v>212</v>
      </c>
      <c r="AT1311" s="227" t="s">
        <v>207</v>
      </c>
      <c r="AU1311" s="227" t="s">
        <v>80</v>
      </c>
      <c r="AY1311" s="20" t="s">
        <v>205</v>
      </c>
      <c r="BE1311" s="228">
        <f>IF(N1311="základní",J1311,0)</f>
        <v>0</v>
      </c>
      <c r="BF1311" s="228">
        <f>IF(N1311="snížená",J1311,0)</f>
        <v>0</v>
      </c>
      <c r="BG1311" s="228">
        <f>IF(N1311="zákl. přenesená",J1311,0)</f>
        <v>0</v>
      </c>
      <c r="BH1311" s="228">
        <f>IF(N1311="sníž. přenesená",J1311,0)</f>
        <v>0</v>
      </c>
      <c r="BI1311" s="228">
        <f>IF(N1311="nulová",J1311,0)</f>
        <v>0</v>
      </c>
      <c r="BJ1311" s="20" t="s">
        <v>78</v>
      </c>
      <c r="BK1311" s="228">
        <f>ROUND(I1311*H1311,2)</f>
        <v>0</v>
      </c>
      <c r="BL1311" s="20" t="s">
        <v>212</v>
      </c>
      <c r="BM1311" s="227" t="s">
        <v>1671</v>
      </c>
    </row>
    <row r="1312" s="2" customFormat="1">
      <c r="A1312" s="41"/>
      <c r="B1312" s="42"/>
      <c r="C1312" s="43"/>
      <c r="D1312" s="229" t="s">
        <v>214</v>
      </c>
      <c r="E1312" s="43"/>
      <c r="F1312" s="230" t="s">
        <v>1672</v>
      </c>
      <c r="G1312" s="43"/>
      <c r="H1312" s="43"/>
      <c r="I1312" s="231"/>
      <c r="J1312" s="43"/>
      <c r="K1312" s="43"/>
      <c r="L1312" s="47"/>
      <c r="M1312" s="232"/>
      <c r="N1312" s="233"/>
      <c r="O1312" s="87"/>
      <c r="P1312" s="87"/>
      <c r="Q1312" s="87"/>
      <c r="R1312" s="87"/>
      <c r="S1312" s="87"/>
      <c r="T1312" s="88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T1312" s="20" t="s">
        <v>214</v>
      </c>
      <c r="AU1312" s="20" t="s">
        <v>80</v>
      </c>
    </row>
    <row r="1313" s="13" customFormat="1">
      <c r="A1313" s="13"/>
      <c r="B1313" s="234"/>
      <c r="C1313" s="235"/>
      <c r="D1313" s="236" t="s">
        <v>216</v>
      </c>
      <c r="E1313" s="237" t="s">
        <v>19</v>
      </c>
      <c r="F1313" s="238" t="s">
        <v>228</v>
      </c>
      <c r="G1313" s="235"/>
      <c r="H1313" s="237" t="s">
        <v>19</v>
      </c>
      <c r="I1313" s="239"/>
      <c r="J1313" s="235"/>
      <c r="K1313" s="235"/>
      <c r="L1313" s="240"/>
      <c r="M1313" s="241"/>
      <c r="N1313" s="242"/>
      <c r="O1313" s="242"/>
      <c r="P1313" s="242"/>
      <c r="Q1313" s="242"/>
      <c r="R1313" s="242"/>
      <c r="S1313" s="242"/>
      <c r="T1313" s="24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4" t="s">
        <v>216</v>
      </c>
      <c r="AU1313" s="244" t="s">
        <v>80</v>
      </c>
      <c r="AV1313" s="13" t="s">
        <v>78</v>
      </c>
      <c r="AW1313" s="13" t="s">
        <v>218</v>
      </c>
      <c r="AX1313" s="13" t="s">
        <v>71</v>
      </c>
      <c r="AY1313" s="244" t="s">
        <v>205</v>
      </c>
    </row>
    <row r="1314" s="13" customFormat="1">
      <c r="A1314" s="13"/>
      <c r="B1314" s="234"/>
      <c r="C1314" s="235"/>
      <c r="D1314" s="236" t="s">
        <v>216</v>
      </c>
      <c r="E1314" s="237" t="s">
        <v>19</v>
      </c>
      <c r="F1314" s="238" t="s">
        <v>483</v>
      </c>
      <c r="G1314" s="235"/>
      <c r="H1314" s="237" t="s">
        <v>19</v>
      </c>
      <c r="I1314" s="239"/>
      <c r="J1314" s="235"/>
      <c r="K1314" s="235"/>
      <c r="L1314" s="240"/>
      <c r="M1314" s="241"/>
      <c r="N1314" s="242"/>
      <c r="O1314" s="242"/>
      <c r="P1314" s="242"/>
      <c r="Q1314" s="242"/>
      <c r="R1314" s="242"/>
      <c r="S1314" s="242"/>
      <c r="T1314" s="24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4" t="s">
        <v>216</v>
      </c>
      <c r="AU1314" s="244" t="s">
        <v>80</v>
      </c>
      <c r="AV1314" s="13" t="s">
        <v>78</v>
      </c>
      <c r="AW1314" s="13" t="s">
        <v>218</v>
      </c>
      <c r="AX1314" s="13" t="s">
        <v>71</v>
      </c>
      <c r="AY1314" s="244" t="s">
        <v>205</v>
      </c>
    </row>
    <row r="1315" s="14" customFormat="1">
      <c r="A1315" s="14"/>
      <c r="B1315" s="245"/>
      <c r="C1315" s="246"/>
      <c r="D1315" s="236" t="s">
        <v>216</v>
      </c>
      <c r="E1315" s="247" t="s">
        <v>19</v>
      </c>
      <c r="F1315" s="248" t="s">
        <v>1673</v>
      </c>
      <c r="G1315" s="246"/>
      <c r="H1315" s="249">
        <v>165.40000000000001</v>
      </c>
      <c r="I1315" s="250"/>
      <c r="J1315" s="246"/>
      <c r="K1315" s="246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5" t="s">
        <v>216</v>
      </c>
      <c r="AU1315" s="255" t="s">
        <v>80</v>
      </c>
      <c r="AV1315" s="14" t="s">
        <v>80</v>
      </c>
      <c r="AW1315" s="14" t="s">
        <v>218</v>
      </c>
      <c r="AX1315" s="14" t="s">
        <v>71</v>
      </c>
      <c r="AY1315" s="255" t="s">
        <v>205</v>
      </c>
    </row>
    <row r="1316" s="14" customFormat="1">
      <c r="A1316" s="14"/>
      <c r="B1316" s="245"/>
      <c r="C1316" s="246"/>
      <c r="D1316" s="236" t="s">
        <v>216</v>
      </c>
      <c r="E1316" s="247" t="s">
        <v>19</v>
      </c>
      <c r="F1316" s="248" t="s">
        <v>1674</v>
      </c>
      <c r="G1316" s="246"/>
      <c r="H1316" s="249">
        <v>26.334750000000007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5" t="s">
        <v>216</v>
      </c>
      <c r="AU1316" s="255" t="s">
        <v>80</v>
      </c>
      <c r="AV1316" s="14" t="s">
        <v>80</v>
      </c>
      <c r="AW1316" s="14" t="s">
        <v>218</v>
      </c>
      <c r="AX1316" s="14" t="s">
        <v>71</v>
      </c>
      <c r="AY1316" s="255" t="s">
        <v>205</v>
      </c>
    </row>
    <row r="1317" s="14" customFormat="1">
      <c r="A1317" s="14"/>
      <c r="B1317" s="245"/>
      <c r="C1317" s="246"/>
      <c r="D1317" s="236" t="s">
        <v>216</v>
      </c>
      <c r="E1317" s="247" t="s">
        <v>19</v>
      </c>
      <c r="F1317" s="248" t="s">
        <v>1675</v>
      </c>
      <c r="G1317" s="246"/>
      <c r="H1317" s="249">
        <v>22.609999999999999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216</v>
      </c>
      <c r="AU1317" s="255" t="s">
        <v>80</v>
      </c>
      <c r="AV1317" s="14" t="s">
        <v>80</v>
      </c>
      <c r="AW1317" s="14" t="s">
        <v>218</v>
      </c>
      <c r="AX1317" s="14" t="s">
        <v>71</v>
      </c>
      <c r="AY1317" s="255" t="s">
        <v>205</v>
      </c>
    </row>
    <row r="1318" s="14" customFormat="1">
      <c r="A1318" s="14"/>
      <c r="B1318" s="245"/>
      <c r="C1318" s="246"/>
      <c r="D1318" s="236" t="s">
        <v>216</v>
      </c>
      <c r="E1318" s="247" t="s">
        <v>19</v>
      </c>
      <c r="F1318" s="248" t="s">
        <v>1676</v>
      </c>
      <c r="G1318" s="246"/>
      <c r="H1318" s="249">
        <v>10.237499999999999</v>
      </c>
      <c r="I1318" s="250"/>
      <c r="J1318" s="246"/>
      <c r="K1318" s="246"/>
      <c r="L1318" s="251"/>
      <c r="M1318" s="252"/>
      <c r="N1318" s="253"/>
      <c r="O1318" s="253"/>
      <c r="P1318" s="253"/>
      <c r="Q1318" s="253"/>
      <c r="R1318" s="253"/>
      <c r="S1318" s="253"/>
      <c r="T1318" s="25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5" t="s">
        <v>216</v>
      </c>
      <c r="AU1318" s="255" t="s">
        <v>80</v>
      </c>
      <c r="AV1318" s="14" t="s">
        <v>80</v>
      </c>
      <c r="AW1318" s="14" t="s">
        <v>218</v>
      </c>
      <c r="AX1318" s="14" t="s">
        <v>71</v>
      </c>
      <c r="AY1318" s="255" t="s">
        <v>205</v>
      </c>
    </row>
    <row r="1319" s="15" customFormat="1">
      <c r="A1319" s="15"/>
      <c r="B1319" s="256"/>
      <c r="C1319" s="257"/>
      <c r="D1319" s="236" t="s">
        <v>216</v>
      </c>
      <c r="E1319" s="258" t="s">
        <v>19</v>
      </c>
      <c r="F1319" s="259" t="s">
        <v>238</v>
      </c>
      <c r="G1319" s="257"/>
      <c r="H1319" s="260">
        <v>224.58225000000005</v>
      </c>
      <c r="I1319" s="261"/>
      <c r="J1319" s="257"/>
      <c r="K1319" s="257"/>
      <c r="L1319" s="262"/>
      <c r="M1319" s="263"/>
      <c r="N1319" s="264"/>
      <c r="O1319" s="264"/>
      <c r="P1319" s="264"/>
      <c r="Q1319" s="264"/>
      <c r="R1319" s="264"/>
      <c r="S1319" s="264"/>
      <c r="T1319" s="26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66" t="s">
        <v>216</v>
      </c>
      <c r="AU1319" s="266" t="s">
        <v>80</v>
      </c>
      <c r="AV1319" s="15" t="s">
        <v>97</v>
      </c>
      <c r="AW1319" s="15" t="s">
        <v>218</v>
      </c>
      <c r="AX1319" s="15" t="s">
        <v>71</v>
      </c>
      <c r="AY1319" s="266" t="s">
        <v>205</v>
      </c>
    </row>
    <row r="1320" s="13" customFormat="1">
      <c r="A1320" s="13"/>
      <c r="B1320" s="234"/>
      <c r="C1320" s="235"/>
      <c r="D1320" s="236" t="s">
        <v>216</v>
      </c>
      <c r="E1320" s="237" t="s">
        <v>19</v>
      </c>
      <c r="F1320" s="238" t="s">
        <v>485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216</v>
      </c>
      <c r="AU1320" s="244" t="s">
        <v>80</v>
      </c>
      <c r="AV1320" s="13" t="s">
        <v>78</v>
      </c>
      <c r="AW1320" s="13" t="s">
        <v>218</v>
      </c>
      <c r="AX1320" s="13" t="s">
        <v>71</v>
      </c>
      <c r="AY1320" s="244" t="s">
        <v>205</v>
      </c>
    </row>
    <row r="1321" s="14" customFormat="1">
      <c r="A1321" s="14"/>
      <c r="B1321" s="245"/>
      <c r="C1321" s="246"/>
      <c r="D1321" s="236" t="s">
        <v>216</v>
      </c>
      <c r="E1321" s="247" t="s">
        <v>19</v>
      </c>
      <c r="F1321" s="248" t="s">
        <v>1677</v>
      </c>
      <c r="G1321" s="246"/>
      <c r="H1321" s="249">
        <v>165.40000000000001</v>
      </c>
      <c r="I1321" s="250"/>
      <c r="J1321" s="246"/>
      <c r="K1321" s="246"/>
      <c r="L1321" s="251"/>
      <c r="M1321" s="252"/>
      <c r="N1321" s="253"/>
      <c r="O1321" s="253"/>
      <c r="P1321" s="253"/>
      <c r="Q1321" s="253"/>
      <c r="R1321" s="253"/>
      <c r="S1321" s="253"/>
      <c r="T1321" s="25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5" t="s">
        <v>216</v>
      </c>
      <c r="AU1321" s="255" t="s">
        <v>80</v>
      </c>
      <c r="AV1321" s="14" t="s">
        <v>80</v>
      </c>
      <c r="AW1321" s="14" t="s">
        <v>218</v>
      </c>
      <c r="AX1321" s="14" t="s">
        <v>71</v>
      </c>
      <c r="AY1321" s="255" t="s">
        <v>205</v>
      </c>
    </row>
    <row r="1322" s="14" customFormat="1">
      <c r="A1322" s="14"/>
      <c r="B1322" s="245"/>
      <c r="C1322" s="246"/>
      <c r="D1322" s="236" t="s">
        <v>216</v>
      </c>
      <c r="E1322" s="247" t="s">
        <v>19</v>
      </c>
      <c r="F1322" s="248" t="s">
        <v>1678</v>
      </c>
      <c r="G1322" s="246"/>
      <c r="H1322" s="249">
        <v>15.445999999999998</v>
      </c>
      <c r="I1322" s="250"/>
      <c r="J1322" s="246"/>
      <c r="K1322" s="246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5" t="s">
        <v>216</v>
      </c>
      <c r="AU1322" s="255" t="s">
        <v>80</v>
      </c>
      <c r="AV1322" s="14" t="s">
        <v>80</v>
      </c>
      <c r="AW1322" s="14" t="s">
        <v>218</v>
      </c>
      <c r="AX1322" s="14" t="s">
        <v>71</v>
      </c>
      <c r="AY1322" s="255" t="s">
        <v>205</v>
      </c>
    </row>
    <row r="1323" s="15" customFormat="1">
      <c r="A1323" s="15"/>
      <c r="B1323" s="256"/>
      <c r="C1323" s="257"/>
      <c r="D1323" s="236" t="s">
        <v>216</v>
      </c>
      <c r="E1323" s="258" t="s">
        <v>19</v>
      </c>
      <c r="F1323" s="259" t="s">
        <v>238</v>
      </c>
      <c r="G1323" s="257"/>
      <c r="H1323" s="260">
        <v>180.846</v>
      </c>
      <c r="I1323" s="261"/>
      <c r="J1323" s="257"/>
      <c r="K1323" s="257"/>
      <c r="L1323" s="262"/>
      <c r="M1323" s="263"/>
      <c r="N1323" s="264"/>
      <c r="O1323" s="264"/>
      <c r="P1323" s="264"/>
      <c r="Q1323" s="264"/>
      <c r="R1323" s="264"/>
      <c r="S1323" s="264"/>
      <c r="T1323" s="26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T1323" s="266" t="s">
        <v>216</v>
      </c>
      <c r="AU1323" s="266" t="s">
        <v>80</v>
      </c>
      <c r="AV1323" s="15" t="s">
        <v>97</v>
      </c>
      <c r="AW1323" s="15" t="s">
        <v>218</v>
      </c>
      <c r="AX1323" s="15" t="s">
        <v>71</v>
      </c>
      <c r="AY1323" s="266" t="s">
        <v>205</v>
      </c>
    </row>
    <row r="1324" s="13" customFormat="1">
      <c r="A1324" s="13"/>
      <c r="B1324" s="234"/>
      <c r="C1324" s="235"/>
      <c r="D1324" s="236" t="s">
        <v>216</v>
      </c>
      <c r="E1324" s="237" t="s">
        <v>19</v>
      </c>
      <c r="F1324" s="238" t="s">
        <v>728</v>
      </c>
      <c r="G1324" s="235"/>
      <c r="H1324" s="237" t="s">
        <v>19</v>
      </c>
      <c r="I1324" s="239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216</v>
      </c>
      <c r="AU1324" s="244" t="s">
        <v>80</v>
      </c>
      <c r="AV1324" s="13" t="s">
        <v>78</v>
      </c>
      <c r="AW1324" s="13" t="s">
        <v>218</v>
      </c>
      <c r="AX1324" s="13" t="s">
        <v>71</v>
      </c>
      <c r="AY1324" s="244" t="s">
        <v>205</v>
      </c>
    </row>
    <row r="1325" s="14" customFormat="1">
      <c r="A1325" s="14"/>
      <c r="B1325" s="245"/>
      <c r="C1325" s="246"/>
      <c r="D1325" s="236" t="s">
        <v>216</v>
      </c>
      <c r="E1325" s="247" t="s">
        <v>19</v>
      </c>
      <c r="F1325" s="248" t="s">
        <v>1679</v>
      </c>
      <c r="G1325" s="246"/>
      <c r="H1325" s="249">
        <v>135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5" t="s">
        <v>216</v>
      </c>
      <c r="AU1325" s="255" t="s">
        <v>80</v>
      </c>
      <c r="AV1325" s="14" t="s">
        <v>80</v>
      </c>
      <c r="AW1325" s="14" t="s">
        <v>218</v>
      </c>
      <c r="AX1325" s="14" t="s">
        <v>71</v>
      </c>
      <c r="AY1325" s="255" t="s">
        <v>205</v>
      </c>
    </row>
    <row r="1326" s="15" customFormat="1">
      <c r="A1326" s="15"/>
      <c r="B1326" s="256"/>
      <c r="C1326" s="257"/>
      <c r="D1326" s="236" t="s">
        <v>216</v>
      </c>
      <c r="E1326" s="258" t="s">
        <v>19</v>
      </c>
      <c r="F1326" s="259" t="s">
        <v>238</v>
      </c>
      <c r="G1326" s="257"/>
      <c r="H1326" s="260">
        <v>135</v>
      </c>
      <c r="I1326" s="261"/>
      <c r="J1326" s="257"/>
      <c r="K1326" s="257"/>
      <c r="L1326" s="262"/>
      <c r="M1326" s="263"/>
      <c r="N1326" s="264"/>
      <c r="O1326" s="264"/>
      <c r="P1326" s="264"/>
      <c r="Q1326" s="264"/>
      <c r="R1326" s="264"/>
      <c r="S1326" s="264"/>
      <c r="T1326" s="26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6" t="s">
        <v>216</v>
      </c>
      <c r="AU1326" s="266" t="s">
        <v>80</v>
      </c>
      <c r="AV1326" s="15" t="s">
        <v>97</v>
      </c>
      <c r="AW1326" s="15" t="s">
        <v>218</v>
      </c>
      <c r="AX1326" s="15" t="s">
        <v>71</v>
      </c>
      <c r="AY1326" s="266" t="s">
        <v>205</v>
      </c>
    </row>
    <row r="1327" s="13" customFormat="1">
      <c r="A1327" s="13"/>
      <c r="B1327" s="234"/>
      <c r="C1327" s="235"/>
      <c r="D1327" s="236" t="s">
        <v>216</v>
      </c>
      <c r="E1327" s="237" t="s">
        <v>19</v>
      </c>
      <c r="F1327" s="238" t="s">
        <v>239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216</v>
      </c>
      <c r="AU1327" s="244" t="s">
        <v>80</v>
      </c>
      <c r="AV1327" s="13" t="s">
        <v>78</v>
      </c>
      <c r="AW1327" s="13" t="s">
        <v>218</v>
      </c>
      <c r="AX1327" s="13" t="s">
        <v>71</v>
      </c>
      <c r="AY1327" s="244" t="s">
        <v>205</v>
      </c>
    </row>
    <row r="1328" s="14" customFormat="1">
      <c r="A1328" s="14"/>
      <c r="B1328" s="245"/>
      <c r="C1328" s="246"/>
      <c r="D1328" s="236" t="s">
        <v>216</v>
      </c>
      <c r="E1328" s="247" t="s">
        <v>19</v>
      </c>
      <c r="F1328" s="248" t="s">
        <v>1680</v>
      </c>
      <c r="G1328" s="246"/>
      <c r="H1328" s="249">
        <v>83</v>
      </c>
      <c r="I1328" s="250"/>
      <c r="J1328" s="246"/>
      <c r="K1328" s="246"/>
      <c r="L1328" s="251"/>
      <c r="M1328" s="252"/>
      <c r="N1328" s="253"/>
      <c r="O1328" s="253"/>
      <c r="P1328" s="253"/>
      <c r="Q1328" s="253"/>
      <c r="R1328" s="253"/>
      <c r="S1328" s="253"/>
      <c r="T1328" s="25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5" t="s">
        <v>216</v>
      </c>
      <c r="AU1328" s="255" t="s">
        <v>80</v>
      </c>
      <c r="AV1328" s="14" t="s">
        <v>80</v>
      </c>
      <c r="AW1328" s="14" t="s">
        <v>218</v>
      </c>
      <c r="AX1328" s="14" t="s">
        <v>71</v>
      </c>
      <c r="AY1328" s="255" t="s">
        <v>205</v>
      </c>
    </row>
    <row r="1329" s="14" customFormat="1">
      <c r="A1329" s="14"/>
      <c r="B1329" s="245"/>
      <c r="C1329" s="246"/>
      <c r="D1329" s="236" t="s">
        <v>216</v>
      </c>
      <c r="E1329" s="247" t="s">
        <v>19</v>
      </c>
      <c r="F1329" s="248" t="s">
        <v>1681</v>
      </c>
      <c r="G1329" s="246"/>
      <c r="H1329" s="249">
        <v>30.920000000000002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216</v>
      </c>
      <c r="AU1329" s="255" t="s">
        <v>80</v>
      </c>
      <c r="AV1329" s="14" t="s">
        <v>80</v>
      </c>
      <c r="AW1329" s="14" t="s">
        <v>218</v>
      </c>
      <c r="AX1329" s="14" t="s">
        <v>71</v>
      </c>
      <c r="AY1329" s="255" t="s">
        <v>205</v>
      </c>
    </row>
    <row r="1330" s="15" customFormat="1">
      <c r="A1330" s="15"/>
      <c r="B1330" s="256"/>
      <c r="C1330" s="257"/>
      <c r="D1330" s="236" t="s">
        <v>216</v>
      </c>
      <c r="E1330" s="258" t="s">
        <v>19</v>
      </c>
      <c r="F1330" s="259" t="s">
        <v>238</v>
      </c>
      <c r="G1330" s="257"/>
      <c r="H1330" s="260">
        <v>113.92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6" t="s">
        <v>216</v>
      </c>
      <c r="AU1330" s="266" t="s">
        <v>80</v>
      </c>
      <c r="AV1330" s="15" t="s">
        <v>97</v>
      </c>
      <c r="AW1330" s="15" t="s">
        <v>218</v>
      </c>
      <c r="AX1330" s="15" t="s">
        <v>71</v>
      </c>
      <c r="AY1330" s="266" t="s">
        <v>205</v>
      </c>
    </row>
    <row r="1331" s="16" customFormat="1">
      <c r="A1331" s="16"/>
      <c r="B1331" s="267"/>
      <c r="C1331" s="268"/>
      <c r="D1331" s="236" t="s">
        <v>216</v>
      </c>
      <c r="E1331" s="269" t="s">
        <v>19</v>
      </c>
      <c r="F1331" s="270" t="s">
        <v>243</v>
      </c>
      <c r="G1331" s="268"/>
      <c r="H1331" s="271">
        <v>654.34825000000001</v>
      </c>
      <c r="I1331" s="272"/>
      <c r="J1331" s="268"/>
      <c r="K1331" s="268"/>
      <c r="L1331" s="273"/>
      <c r="M1331" s="274"/>
      <c r="N1331" s="275"/>
      <c r="O1331" s="275"/>
      <c r="P1331" s="275"/>
      <c r="Q1331" s="275"/>
      <c r="R1331" s="275"/>
      <c r="S1331" s="275"/>
      <c r="T1331" s="27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T1331" s="277" t="s">
        <v>216</v>
      </c>
      <c r="AU1331" s="277" t="s">
        <v>80</v>
      </c>
      <c r="AV1331" s="16" t="s">
        <v>212</v>
      </c>
      <c r="AW1331" s="16" t="s">
        <v>218</v>
      </c>
      <c r="AX1331" s="16" t="s">
        <v>78</v>
      </c>
      <c r="AY1331" s="277" t="s">
        <v>205</v>
      </c>
    </row>
    <row r="1332" s="2" customFormat="1" ht="37.8" customHeight="1">
      <c r="A1332" s="41"/>
      <c r="B1332" s="42"/>
      <c r="C1332" s="216" t="s">
        <v>1682</v>
      </c>
      <c r="D1332" s="216" t="s">
        <v>207</v>
      </c>
      <c r="E1332" s="217" t="s">
        <v>1683</v>
      </c>
      <c r="F1332" s="218" t="s">
        <v>1684</v>
      </c>
      <c r="G1332" s="219" t="s">
        <v>306</v>
      </c>
      <c r="H1332" s="220">
        <v>654.34799999999996</v>
      </c>
      <c r="I1332" s="221"/>
      <c r="J1332" s="222">
        <f>ROUND(I1332*H1332,2)</f>
        <v>0</v>
      </c>
      <c r="K1332" s="218" t="s">
        <v>211</v>
      </c>
      <c r="L1332" s="47"/>
      <c r="M1332" s="223" t="s">
        <v>19</v>
      </c>
      <c r="N1332" s="224" t="s">
        <v>42</v>
      </c>
      <c r="O1332" s="87"/>
      <c r="P1332" s="225">
        <f>O1332*H1332</f>
        <v>0</v>
      </c>
      <c r="Q1332" s="225">
        <v>0.00055000000000000003</v>
      </c>
      <c r="R1332" s="225">
        <f>Q1332*H1332</f>
        <v>0.35989139999999997</v>
      </c>
      <c r="S1332" s="225">
        <v>0.00059999999999999995</v>
      </c>
      <c r="T1332" s="226">
        <f>S1332*H1332</f>
        <v>0.39260879999999992</v>
      </c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R1332" s="227" t="s">
        <v>212</v>
      </c>
      <c r="AT1332" s="227" t="s">
        <v>207</v>
      </c>
      <c r="AU1332" s="227" t="s">
        <v>80</v>
      </c>
      <c r="AY1332" s="20" t="s">
        <v>205</v>
      </c>
      <c r="BE1332" s="228">
        <f>IF(N1332="základní",J1332,0)</f>
        <v>0</v>
      </c>
      <c r="BF1332" s="228">
        <f>IF(N1332="snížená",J1332,0)</f>
        <v>0</v>
      </c>
      <c r="BG1332" s="228">
        <f>IF(N1332="zákl. přenesená",J1332,0)</f>
        <v>0</v>
      </c>
      <c r="BH1332" s="228">
        <f>IF(N1332="sníž. přenesená",J1332,0)</f>
        <v>0</v>
      </c>
      <c r="BI1332" s="228">
        <f>IF(N1332="nulová",J1332,0)</f>
        <v>0</v>
      </c>
      <c r="BJ1332" s="20" t="s">
        <v>78</v>
      </c>
      <c r="BK1332" s="228">
        <f>ROUND(I1332*H1332,2)</f>
        <v>0</v>
      </c>
      <c r="BL1332" s="20" t="s">
        <v>212</v>
      </c>
      <c r="BM1332" s="227" t="s">
        <v>1685</v>
      </c>
    </row>
    <row r="1333" s="2" customFormat="1">
      <c r="A1333" s="41"/>
      <c r="B1333" s="42"/>
      <c r="C1333" s="43"/>
      <c r="D1333" s="229" t="s">
        <v>214</v>
      </c>
      <c r="E1333" s="43"/>
      <c r="F1333" s="230" t="s">
        <v>1686</v>
      </c>
      <c r="G1333" s="43"/>
      <c r="H1333" s="43"/>
      <c r="I1333" s="231"/>
      <c r="J1333" s="43"/>
      <c r="K1333" s="43"/>
      <c r="L1333" s="47"/>
      <c r="M1333" s="232"/>
      <c r="N1333" s="233"/>
      <c r="O1333" s="87"/>
      <c r="P1333" s="87"/>
      <c r="Q1333" s="87"/>
      <c r="R1333" s="87"/>
      <c r="S1333" s="87"/>
      <c r="T1333" s="88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T1333" s="20" t="s">
        <v>214</v>
      </c>
      <c r="AU1333" s="20" t="s">
        <v>80</v>
      </c>
    </row>
    <row r="1334" s="14" customFormat="1">
      <c r="A1334" s="14"/>
      <c r="B1334" s="245"/>
      <c r="C1334" s="246"/>
      <c r="D1334" s="236" t="s">
        <v>216</v>
      </c>
      <c r="E1334" s="247" t="s">
        <v>19</v>
      </c>
      <c r="F1334" s="248" t="s">
        <v>1687</v>
      </c>
      <c r="G1334" s="246"/>
      <c r="H1334" s="249">
        <v>654.34799999999996</v>
      </c>
      <c r="I1334" s="250"/>
      <c r="J1334" s="246"/>
      <c r="K1334" s="246"/>
      <c r="L1334" s="251"/>
      <c r="M1334" s="252"/>
      <c r="N1334" s="253"/>
      <c r="O1334" s="253"/>
      <c r="P1334" s="253"/>
      <c r="Q1334" s="253"/>
      <c r="R1334" s="253"/>
      <c r="S1334" s="253"/>
      <c r="T1334" s="25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55" t="s">
        <v>216</v>
      </c>
      <c r="AU1334" s="255" t="s">
        <v>80</v>
      </c>
      <c r="AV1334" s="14" t="s">
        <v>80</v>
      </c>
      <c r="AW1334" s="14" t="s">
        <v>218</v>
      </c>
      <c r="AX1334" s="14" t="s">
        <v>71</v>
      </c>
      <c r="AY1334" s="255" t="s">
        <v>205</v>
      </c>
    </row>
    <row r="1335" s="2" customFormat="1" ht="33" customHeight="1">
      <c r="A1335" s="41"/>
      <c r="B1335" s="42"/>
      <c r="C1335" s="216" t="s">
        <v>1688</v>
      </c>
      <c r="D1335" s="216" t="s">
        <v>207</v>
      </c>
      <c r="E1335" s="217" t="s">
        <v>1689</v>
      </c>
      <c r="F1335" s="218" t="s">
        <v>1690</v>
      </c>
      <c r="G1335" s="219" t="s">
        <v>306</v>
      </c>
      <c r="H1335" s="220">
        <v>45.587000000000003</v>
      </c>
      <c r="I1335" s="221"/>
      <c r="J1335" s="222">
        <f>ROUND(I1335*H1335,2)</f>
        <v>0</v>
      </c>
      <c r="K1335" s="218" t="s">
        <v>211</v>
      </c>
      <c r="L1335" s="47"/>
      <c r="M1335" s="223" t="s">
        <v>19</v>
      </c>
      <c r="N1335" s="224" t="s">
        <v>42</v>
      </c>
      <c r="O1335" s="87"/>
      <c r="P1335" s="225">
        <f>O1335*H1335</f>
        <v>0</v>
      </c>
      <c r="Q1335" s="225">
        <v>0.020480000000000002</v>
      </c>
      <c r="R1335" s="225">
        <f>Q1335*H1335</f>
        <v>0.93362176000000019</v>
      </c>
      <c r="S1335" s="225">
        <v>0</v>
      </c>
      <c r="T1335" s="226">
        <f>S1335*H1335</f>
        <v>0</v>
      </c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R1335" s="227" t="s">
        <v>212</v>
      </c>
      <c r="AT1335" s="227" t="s">
        <v>207</v>
      </c>
      <c r="AU1335" s="227" t="s">
        <v>80</v>
      </c>
      <c r="AY1335" s="20" t="s">
        <v>205</v>
      </c>
      <c r="BE1335" s="228">
        <f>IF(N1335="základní",J1335,0)</f>
        <v>0</v>
      </c>
      <c r="BF1335" s="228">
        <f>IF(N1335="snížená",J1335,0)</f>
        <v>0</v>
      </c>
      <c r="BG1335" s="228">
        <f>IF(N1335="zákl. přenesená",J1335,0)</f>
        <v>0</v>
      </c>
      <c r="BH1335" s="228">
        <f>IF(N1335="sníž. přenesená",J1335,0)</f>
        <v>0</v>
      </c>
      <c r="BI1335" s="228">
        <f>IF(N1335="nulová",J1335,0)</f>
        <v>0</v>
      </c>
      <c r="BJ1335" s="20" t="s">
        <v>78</v>
      </c>
      <c r="BK1335" s="228">
        <f>ROUND(I1335*H1335,2)</f>
        <v>0</v>
      </c>
      <c r="BL1335" s="20" t="s">
        <v>212</v>
      </c>
      <c r="BM1335" s="227" t="s">
        <v>1691</v>
      </c>
    </row>
    <row r="1336" s="2" customFormat="1">
      <c r="A1336" s="41"/>
      <c r="B1336" s="42"/>
      <c r="C1336" s="43"/>
      <c r="D1336" s="229" t="s">
        <v>214</v>
      </c>
      <c r="E1336" s="43"/>
      <c r="F1336" s="230" t="s">
        <v>1692</v>
      </c>
      <c r="G1336" s="43"/>
      <c r="H1336" s="43"/>
      <c r="I1336" s="231"/>
      <c r="J1336" s="43"/>
      <c r="K1336" s="43"/>
      <c r="L1336" s="47"/>
      <c r="M1336" s="232"/>
      <c r="N1336" s="233"/>
      <c r="O1336" s="87"/>
      <c r="P1336" s="87"/>
      <c r="Q1336" s="87"/>
      <c r="R1336" s="87"/>
      <c r="S1336" s="87"/>
      <c r="T1336" s="88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T1336" s="20" t="s">
        <v>214</v>
      </c>
      <c r="AU1336" s="20" t="s">
        <v>80</v>
      </c>
    </row>
    <row r="1337" s="14" customFormat="1">
      <c r="A1337" s="14"/>
      <c r="B1337" s="245"/>
      <c r="C1337" s="246"/>
      <c r="D1337" s="236" t="s">
        <v>216</v>
      </c>
      <c r="E1337" s="247" t="s">
        <v>19</v>
      </c>
      <c r="F1337" s="248" t="s">
        <v>1693</v>
      </c>
      <c r="G1337" s="246"/>
      <c r="H1337" s="249">
        <v>45.587000000000003</v>
      </c>
      <c r="I1337" s="250"/>
      <c r="J1337" s="246"/>
      <c r="K1337" s="246"/>
      <c r="L1337" s="251"/>
      <c r="M1337" s="252"/>
      <c r="N1337" s="253"/>
      <c r="O1337" s="253"/>
      <c r="P1337" s="253"/>
      <c r="Q1337" s="253"/>
      <c r="R1337" s="253"/>
      <c r="S1337" s="253"/>
      <c r="T1337" s="25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5" t="s">
        <v>216</v>
      </c>
      <c r="AU1337" s="255" t="s">
        <v>80</v>
      </c>
      <c r="AV1337" s="14" t="s">
        <v>80</v>
      </c>
      <c r="AW1337" s="14" t="s">
        <v>218</v>
      </c>
      <c r="AX1337" s="14" t="s">
        <v>71</v>
      </c>
      <c r="AY1337" s="255" t="s">
        <v>205</v>
      </c>
    </row>
    <row r="1338" s="2" customFormat="1" ht="55.5" customHeight="1">
      <c r="A1338" s="41"/>
      <c r="B1338" s="42"/>
      <c r="C1338" s="216" t="s">
        <v>1694</v>
      </c>
      <c r="D1338" s="216" t="s">
        <v>207</v>
      </c>
      <c r="E1338" s="217" t="s">
        <v>1695</v>
      </c>
      <c r="F1338" s="218" t="s">
        <v>1696</v>
      </c>
      <c r="G1338" s="219" t="s">
        <v>306</v>
      </c>
      <c r="H1338" s="220">
        <v>91.174000000000007</v>
      </c>
      <c r="I1338" s="221"/>
      <c r="J1338" s="222">
        <f>ROUND(I1338*H1338,2)</f>
        <v>0</v>
      </c>
      <c r="K1338" s="218" t="s">
        <v>211</v>
      </c>
      <c r="L1338" s="47"/>
      <c r="M1338" s="223" t="s">
        <v>19</v>
      </c>
      <c r="N1338" s="224" t="s">
        <v>42</v>
      </c>
      <c r="O1338" s="87"/>
      <c r="P1338" s="225">
        <f>O1338*H1338</f>
        <v>0</v>
      </c>
      <c r="Q1338" s="225">
        <v>0.0079000000000000008</v>
      </c>
      <c r="R1338" s="225">
        <f>Q1338*H1338</f>
        <v>0.7202746000000001</v>
      </c>
      <c r="S1338" s="225">
        <v>0</v>
      </c>
      <c r="T1338" s="226">
        <f>S1338*H1338</f>
        <v>0</v>
      </c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R1338" s="227" t="s">
        <v>212</v>
      </c>
      <c r="AT1338" s="227" t="s">
        <v>207</v>
      </c>
      <c r="AU1338" s="227" t="s">
        <v>80</v>
      </c>
      <c r="AY1338" s="20" t="s">
        <v>205</v>
      </c>
      <c r="BE1338" s="228">
        <f>IF(N1338="základní",J1338,0)</f>
        <v>0</v>
      </c>
      <c r="BF1338" s="228">
        <f>IF(N1338="snížená",J1338,0)</f>
        <v>0</v>
      </c>
      <c r="BG1338" s="228">
        <f>IF(N1338="zákl. přenesená",J1338,0)</f>
        <v>0</v>
      </c>
      <c r="BH1338" s="228">
        <f>IF(N1338="sníž. přenesená",J1338,0)</f>
        <v>0</v>
      </c>
      <c r="BI1338" s="228">
        <f>IF(N1338="nulová",J1338,0)</f>
        <v>0</v>
      </c>
      <c r="BJ1338" s="20" t="s">
        <v>78</v>
      </c>
      <c r="BK1338" s="228">
        <f>ROUND(I1338*H1338,2)</f>
        <v>0</v>
      </c>
      <c r="BL1338" s="20" t="s">
        <v>212</v>
      </c>
      <c r="BM1338" s="227" t="s">
        <v>1697</v>
      </c>
    </row>
    <row r="1339" s="2" customFormat="1">
      <c r="A1339" s="41"/>
      <c r="B1339" s="42"/>
      <c r="C1339" s="43"/>
      <c r="D1339" s="229" t="s">
        <v>214</v>
      </c>
      <c r="E1339" s="43"/>
      <c r="F1339" s="230" t="s">
        <v>1698</v>
      </c>
      <c r="G1339" s="43"/>
      <c r="H1339" s="43"/>
      <c r="I1339" s="231"/>
      <c r="J1339" s="43"/>
      <c r="K1339" s="43"/>
      <c r="L1339" s="47"/>
      <c r="M1339" s="232"/>
      <c r="N1339" s="233"/>
      <c r="O1339" s="87"/>
      <c r="P1339" s="87"/>
      <c r="Q1339" s="87"/>
      <c r="R1339" s="87"/>
      <c r="S1339" s="87"/>
      <c r="T1339" s="88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T1339" s="20" t="s">
        <v>214</v>
      </c>
      <c r="AU1339" s="20" t="s">
        <v>80</v>
      </c>
    </row>
    <row r="1340" s="14" customFormat="1">
      <c r="A1340" s="14"/>
      <c r="B1340" s="245"/>
      <c r="C1340" s="246"/>
      <c r="D1340" s="236" t="s">
        <v>216</v>
      </c>
      <c r="E1340" s="247" t="s">
        <v>19</v>
      </c>
      <c r="F1340" s="248" t="s">
        <v>1699</v>
      </c>
      <c r="G1340" s="246"/>
      <c r="H1340" s="249">
        <v>91.174000000000007</v>
      </c>
      <c r="I1340" s="250"/>
      <c r="J1340" s="246"/>
      <c r="K1340" s="246"/>
      <c r="L1340" s="251"/>
      <c r="M1340" s="252"/>
      <c r="N1340" s="253"/>
      <c r="O1340" s="253"/>
      <c r="P1340" s="253"/>
      <c r="Q1340" s="253"/>
      <c r="R1340" s="253"/>
      <c r="S1340" s="253"/>
      <c r="T1340" s="25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5" t="s">
        <v>216</v>
      </c>
      <c r="AU1340" s="255" t="s">
        <v>80</v>
      </c>
      <c r="AV1340" s="14" t="s">
        <v>80</v>
      </c>
      <c r="AW1340" s="14" t="s">
        <v>218</v>
      </c>
      <c r="AX1340" s="14" t="s">
        <v>71</v>
      </c>
      <c r="AY1340" s="255" t="s">
        <v>205</v>
      </c>
    </row>
    <row r="1341" s="2" customFormat="1" ht="37.8" customHeight="1">
      <c r="A1341" s="41"/>
      <c r="B1341" s="42"/>
      <c r="C1341" s="216" t="s">
        <v>1700</v>
      </c>
      <c r="D1341" s="216" t="s">
        <v>207</v>
      </c>
      <c r="E1341" s="217" t="s">
        <v>1701</v>
      </c>
      <c r="F1341" s="218" t="s">
        <v>1702</v>
      </c>
      <c r="G1341" s="219" t="s">
        <v>306</v>
      </c>
      <c r="H1341" s="220">
        <v>6.8819999999999997</v>
      </c>
      <c r="I1341" s="221"/>
      <c r="J1341" s="222">
        <f>ROUND(I1341*H1341,2)</f>
        <v>0</v>
      </c>
      <c r="K1341" s="218" t="s">
        <v>211</v>
      </c>
      <c r="L1341" s="47"/>
      <c r="M1341" s="223" t="s">
        <v>19</v>
      </c>
      <c r="N1341" s="224" t="s">
        <v>42</v>
      </c>
      <c r="O1341" s="87"/>
      <c r="P1341" s="225">
        <f>O1341*H1341</f>
        <v>0</v>
      </c>
      <c r="Q1341" s="225">
        <v>0.025000000000000001</v>
      </c>
      <c r="R1341" s="225">
        <f>Q1341*H1341</f>
        <v>0.17205000000000001</v>
      </c>
      <c r="S1341" s="225">
        <v>0</v>
      </c>
      <c r="T1341" s="226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7" t="s">
        <v>212</v>
      </c>
      <c r="AT1341" s="227" t="s">
        <v>207</v>
      </c>
      <c r="AU1341" s="227" t="s">
        <v>80</v>
      </c>
      <c r="AY1341" s="20" t="s">
        <v>205</v>
      </c>
      <c r="BE1341" s="228">
        <f>IF(N1341="základní",J1341,0)</f>
        <v>0</v>
      </c>
      <c r="BF1341" s="228">
        <f>IF(N1341="snížená",J1341,0)</f>
        <v>0</v>
      </c>
      <c r="BG1341" s="228">
        <f>IF(N1341="zákl. přenesená",J1341,0)</f>
        <v>0</v>
      </c>
      <c r="BH1341" s="228">
        <f>IF(N1341="sníž. přenesená",J1341,0)</f>
        <v>0</v>
      </c>
      <c r="BI1341" s="228">
        <f>IF(N1341="nulová",J1341,0)</f>
        <v>0</v>
      </c>
      <c r="BJ1341" s="20" t="s">
        <v>78</v>
      </c>
      <c r="BK1341" s="228">
        <f>ROUND(I1341*H1341,2)</f>
        <v>0</v>
      </c>
      <c r="BL1341" s="20" t="s">
        <v>212</v>
      </c>
      <c r="BM1341" s="227" t="s">
        <v>1703</v>
      </c>
    </row>
    <row r="1342" s="2" customFormat="1">
      <c r="A1342" s="41"/>
      <c r="B1342" s="42"/>
      <c r="C1342" s="43"/>
      <c r="D1342" s="229" t="s">
        <v>214</v>
      </c>
      <c r="E1342" s="43"/>
      <c r="F1342" s="230" t="s">
        <v>1704</v>
      </c>
      <c r="G1342" s="43"/>
      <c r="H1342" s="43"/>
      <c r="I1342" s="231"/>
      <c r="J1342" s="43"/>
      <c r="K1342" s="43"/>
      <c r="L1342" s="47"/>
      <c r="M1342" s="232"/>
      <c r="N1342" s="233"/>
      <c r="O1342" s="87"/>
      <c r="P1342" s="87"/>
      <c r="Q1342" s="87"/>
      <c r="R1342" s="87"/>
      <c r="S1342" s="87"/>
      <c r="T1342" s="88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T1342" s="20" t="s">
        <v>214</v>
      </c>
      <c r="AU1342" s="20" t="s">
        <v>80</v>
      </c>
    </row>
    <row r="1343" s="14" customFormat="1">
      <c r="A1343" s="14"/>
      <c r="B1343" s="245"/>
      <c r="C1343" s="246"/>
      <c r="D1343" s="236" t="s">
        <v>216</v>
      </c>
      <c r="E1343" s="247" t="s">
        <v>19</v>
      </c>
      <c r="F1343" s="248" t="s">
        <v>1705</v>
      </c>
      <c r="G1343" s="246"/>
      <c r="H1343" s="249">
        <v>6.8815</v>
      </c>
      <c r="I1343" s="250"/>
      <c r="J1343" s="246"/>
      <c r="K1343" s="246"/>
      <c r="L1343" s="251"/>
      <c r="M1343" s="252"/>
      <c r="N1343" s="253"/>
      <c r="O1343" s="253"/>
      <c r="P1343" s="253"/>
      <c r="Q1343" s="253"/>
      <c r="R1343" s="253"/>
      <c r="S1343" s="253"/>
      <c r="T1343" s="25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5" t="s">
        <v>216</v>
      </c>
      <c r="AU1343" s="255" t="s">
        <v>80</v>
      </c>
      <c r="AV1343" s="14" t="s">
        <v>80</v>
      </c>
      <c r="AW1343" s="14" t="s">
        <v>218</v>
      </c>
      <c r="AX1343" s="14" t="s">
        <v>71</v>
      </c>
      <c r="AY1343" s="255" t="s">
        <v>205</v>
      </c>
    </row>
    <row r="1344" s="2" customFormat="1" ht="44.25" customHeight="1">
      <c r="A1344" s="41"/>
      <c r="B1344" s="42"/>
      <c r="C1344" s="216" t="s">
        <v>1706</v>
      </c>
      <c r="D1344" s="216" t="s">
        <v>207</v>
      </c>
      <c r="E1344" s="217" t="s">
        <v>1707</v>
      </c>
      <c r="F1344" s="218" t="s">
        <v>1708</v>
      </c>
      <c r="G1344" s="219" t="s">
        <v>306</v>
      </c>
      <c r="H1344" s="220">
        <v>134.346</v>
      </c>
      <c r="I1344" s="221"/>
      <c r="J1344" s="222">
        <f>ROUND(I1344*H1344,2)</f>
        <v>0</v>
      </c>
      <c r="K1344" s="218" t="s">
        <v>211</v>
      </c>
      <c r="L1344" s="47"/>
      <c r="M1344" s="223" t="s">
        <v>19</v>
      </c>
      <c r="N1344" s="224" t="s">
        <v>42</v>
      </c>
      <c r="O1344" s="87"/>
      <c r="P1344" s="225">
        <f>O1344*H1344</f>
        <v>0</v>
      </c>
      <c r="Q1344" s="225">
        <v>0.026360000000000001</v>
      </c>
      <c r="R1344" s="225">
        <f>Q1344*H1344</f>
        <v>3.5413605600000002</v>
      </c>
      <c r="S1344" s="225">
        <v>0</v>
      </c>
      <c r="T1344" s="226">
        <f>S1344*H1344</f>
        <v>0</v>
      </c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R1344" s="227" t="s">
        <v>212</v>
      </c>
      <c r="AT1344" s="227" t="s">
        <v>207</v>
      </c>
      <c r="AU1344" s="227" t="s">
        <v>80</v>
      </c>
      <c r="AY1344" s="20" t="s">
        <v>205</v>
      </c>
      <c r="BE1344" s="228">
        <f>IF(N1344="základní",J1344,0)</f>
        <v>0</v>
      </c>
      <c r="BF1344" s="228">
        <f>IF(N1344="snížená",J1344,0)</f>
        <v>0</v>
      </c>
      <c r="BG1344" s="228">
        <f>IF(N1344="zákl. přenesená",J1344,0)</f>
        <v>0</v>
      </c>
      <c r="BH1344" s="228">
        <f>IF(N1344="sníž. přenesená",J1344,0)</f>
        <v>0</v>
      </c>
      <c r="BI1344" s="228">
        <f>IF(N1344="nulová",J1344,0)</f>
        <v>0</v>
      </c>
      <c r="BJ1344" s="20" t="s">
        <v>78</v>
      </c>
      <c r="BK1344" s="228">
        <f>ROUND(I1344*H1344,2)</f>
        <v>0</v>
      </c>
      <c r="BL1344" s="20" t="s">
        <v>212</v>
      </c>
      <c r="BM1344" s="227" t="s">
        <v>1709</v>
      </c>
    </row>
    <row r="1345" s="2" customFormat="1">
      <c r="A1345" s="41"/>
      <c r="B1345" s="42"/>
      <c r="C1345" s="43"/>
      <c r="D1345" s="229" t="s">
        <v>214</v>
      </c>
      <c r="E1345" s="43"/>
      <c r="F1345" s="230" t="s">
        <v>1710</v>
      </c>
      <c r="G1345" s="43"/>
      <c r="H1345" s="43"/>
      <c r="I1345" s="231"/>
      <c r="J1345" s="43"/>
      <c r="K1345" s="43"/>
      <c r="L1345" s="47"/>
      <c r="M1345" s="232"/>
      <c r="N1345" s="233"/>
      <c r="O1345" s="87"/>
      <c r="P1345" s="87"/>
      <c r="Q1345" s="87"/>
      <c r="R1345" s="87"/>
      <c r="S1345" s="87"/>
      <c r="T1345" s="88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T1345" s="20" t="s">
        <v>214</v>
      </c>
      <c r="AU1345" s="20" t="s">
        <v>80</v>
      </c>
    </row>
    <row r="1346" s="13" customFormat="1">
      <c r="A1346" s="13"/>
      <c r="B1346" s="234"/>
      <c r="C1346" s="235"/>
      <c r="D1346" s="236" t="s">
        <v>216</v>
      </c>
      <c r="E1346" s="237" t="s">
        <v>19</v>
      </c>
      <c r="F1346" s="238" t="s">
        <v>301</v>
      </c>
      <c r="G1346" s="235"/>
      <c r="H1346" s="237" t="s">
        <v>19</v>
      </c>
      <c r="I1346" s="239"/>
      <c r="J1346" s="235"/>
      <c r="K1346" s="235"/>
      <c r="L1346" s="240"/>
      <c r="M1346" s="241"/>
      <c r="N1346" s="242"/>
      <c r="O1346" s="242"/>
      <c r="P1346" s="242"/>
      <c r="Q1346" s="242"/>
      <c r="R1346" s="242"/>
      <c r="S1346" s="242"/>
      <c r="T1346" s="24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4" t="s">
        <v>216</v>
      </c>
      <c r="AU1346" s="244" t="s">
        <v>80</v>
      </c>
      <c r="AV1346" s="13" t="s">
        <v>78</v>
      </c>
      <c r="AW1346" s="13" t="s">
        <v>218</v>
      </c>
      <c r="AX1346" s="13" t="s">
        <v>71</v>
      </c>
      <c r="AY1346" s="244" t="s">
        <v>205</v>
      </c>
    </row>
    <row r="1347" s="14" customFormat="1">
      <c r="A1347" s="14"/>
      <c r="B1347" s="245"/>
      <c r="C1347" s="246"/>
      <c r="D1347" s="236" t="s">
        <v>216</v>
      </c>
      <c r="E1347" s="247" t="s">
        <v>19</v>
      </c>
      <c r="F1347" s="248" t="s">
        <v>1711</v>
      </c>
      <c r="G1347" s="246"/>
      <c r="H1347" s="249">
        <v>87.759070000000008</v>
      </c>
      <c r="I1347" s="250"/>
      <c r="J1347" s="246"/>
      <c r="K1347" s="246"/>
      <c r="L1347" s="251"/>
      <c r="M1347" s="252"/>
      <c r="N1347" s="253"/>
      <c r="O1347" s="253"/>
      <c r="P1347" s="253"/>
      <c r="Q1347" s="253"/>
      <c r="R1347" s="253"/>
      <c r="S1347" s="253"/>
      <c r="T1347" s="25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5" t="s">
        <v>216</v>
      </c>
      <c r="AU1347" s="255" t="s">
        <v>80</v>
      </c>
      <c r="AV1347" s="14" t="s">
        <v>80</v>
      </c>
      <c r="AW1347" s="14" t="s">
        <v>218</v>
      </c>
      <c r="AX1347" s="14" t="s">
        <v>71</v>
      </c>
      <c r="AY1347" s="255" t="s">
        <v>205</v>
      </c>
    </row>
    <row r="1348" s="14" customFormat="1">
      <c r="A1348" s="14"/>
      <c r="B1348" s="245"/>
      <c r="C1348" s="246"/>
      <c r="D1348" s="236" t="s">
        <v>216</v>
      </c>
      <c r="E1348" s="247" t="s">
        <v>19</v>
      </c>
      <c r="F1348" s="248" t="s">
        <v>1712</v>
      </c>
      <c r="G1348" s="246"/>
      <c r="H1348" s="249">
        <v>46.586725000000001</v>
      </c>
      <c r="I1348" s="250"/>
      <c r="J1348" s="246"/>
      <c r="K1348" s="246"/>
      <c r="L1348" s="251"/>
      <c r="M1348" s="252"/>
      <c r="N1348" s="253"/>
      <c r="O1348" s="253"/>
      <c r="P1348" s="253"/>
      <c r="Q1348" s="253"/>
      <c r="R1348" s="253"/>
      <c r="S1348" s="253"/>
      <c r="T1348" s="25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5" t="s">
        <v>216</v>
      </c>
      <c r="AU1348" s="255" t="s">
        <v>80</v>
      </c>
      <c r="AV1348" s="14" t="s">
        <v>80</v>
      </c>
      <c r="AW1348" s="14" t="s">
        <v>218</v>
      </c>
      <c r="AX1348" s="14" t="s">
        <v>71</v>
      </c>
      <c r="AY1348" s="255" t="s">
        <v>205</v>
      </c>
    </row>
    <row r="1349" s="2" customFormat="1" ht="37.8" customHeight="1">
      <c r="A1349" s="41"/>
      <c r="B1349" s="42"/>
      <c r="C1349" s="216" t="s">
        <v>1713</v>
      </c>
      <c r="D1349" s="216" t="s">
        <v>207</v>
      </c>
      <c r="E1349" s="217" t="s">
        <v>1714</v>
      </c>
      <c r="F1349" s="218" t="s">
        <v>1715</v>
      </c>
      <c r="G1349" s="219" t="s">
        <v>306</v>
      </c>
      <c r="H1349" s="220">
        <v>134.28200000000001</v>
      </c>
      <c r="I1349" s="221"/>
      <c r="J1349" s="222">
        <f>ROUND(I1349*H1349,2)</f>
        <v>0</v>
      </c>
      <c r="K1349" s="218" t="s">
        <v>211</v>
      </c>
      <c r="L1349" s="47"/>
      <c r="M1349" s="223" t="s">
        <v>19</v>
      </c>
      <c r="N1349" s="224" t="s">
        <v>42</v>
      </c>
      <c r="O1349" s="87"/>
      <c r="P1349" s="225">
        <f>O1349*H1349</f>
        <v>0</v>
      </c>
      <c r="Q1349" s="225">
        <v>0.035069999999999997</v>
      </c>
      <c r="R1349" s="225">
        <f>Q1349*H1349</f>
        <v>4.7092697399999999</v>
      </c>
      <c r="S1349" s="225">
        <v>0</v>
      </c>
      <c r="T1349" s="226">
        <f>S1349*H1349</f>
        <v>0</v>
      </c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R1349" s="227" t="s">
        <v>212</v>
      </c>
      <c r="AT1349" s="227" t="s">
        <v>207</v>
      </c>
      <c r="AU1349" s="227" t="s">
        <v>80</v>
      </c>
      <c r="AY1349" s="20" t="s">
        <v>205</v>
      </c>
      <c r="BE1349" s="228">
        <f>IF(N1349="základní",J1349,0)</f>
        <v>0</v>
      </c>
      <c r="BF1349" s="228">
        <f>IF(N1349="snížená",J1349,0)</f>
        <v>0</v>
      </c>
      <c r="BG1349" s="228">
        <f>IF(N1349="zákl. přenesená",J1349,0)</f>
        <v>0</v>
      </c>
      <c r="BH1349" s="228">
        <f>IF(N1349="sníž. přenesená",J1349,0)</f>
        <v>0</v>
      </c>
      <c r="BI1349" s="228">
        <f>IF(N1349="nulová",J1349,0)</f>
        <v>0</v>
      </c>
      <c r="BJ1349" s="20" t="s">
        <v>78</v>
      </c>
      <c r="BK1349" s="228">
        <f>ROUND(I1349*H1349,2)</f>
        <v>0</v>
      </c>
      <c r="BL1349" s="20" t="s">
        <v>212</v>
      </c>
      <c r="BM1349" s="227" t="s">
        <v>1716</v>
      </c>
    </row>
    <row r="1350" s="2" customFormat="1">
      <c r="A1350" s="41"/>
      <c r="B1350" s="42"/>
      <c r="C1350" s="43"/>
      <c r="D1350" s="229" t="s">
        <v>214</v>
      </c>
      <c r="E1350" s="43"/>
      <c r="F1350" s="230" t="s">
        <v>1717</v>
      </c>
      <c r="G1350" s="43"/>
      <c r="H1350" s="43"/>
      <c r="I1350" s="231"/>
      <c r="J1350" s="43"/>
      <c r="K1350" s="43"/>
      <c r="L1350" s="47"/>
      <c r="M1350" s="232"/>
      <c r="N1350" s="233"/>
      <c r="O1350" s="87"/>
      <c r="P1350" s="87"/>
      <c r="Q1350" s="87"/>
      <c r="R1350" s="87"/>
      <c r="S1350" s="87"/>
      <c r="T1350" s="88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T1350" s="20" t="s">
        <v>214</v>
      </c>
      <c r="AU1350" s="20" t="s">
        <v>80</v>
      </c>
    </row>
    <row r="1351" s="14" customFormat="1">
      <c r="A1351" s="14"/>
      <c r="B1351" s="245"/>
      <c r="C1351" s="246"/>
      <c r="D1351" s="236" t="s">
        <v>216</v>
      </c>
      <c r="E1351" s="247" t="s">
        <v>19</v>
      </c>
      <c r="F1351" s="248" t="s">
        <v>1718</v>
      </c>
      <c r="G1351" s="246"/>
      <c r="H1351" s="249">
        <v>134.28229999999996</v>
      </c>
      <c r="I1351" s="250"/>
      <c r="J1351" s="246"/>
      <c r="K1351" s="246"/>
      <c r="L1351" s="251"/>
      <c r="M1351" s="252"/>
      <c r="N1351" s="253"/>
      <c r="O1351" s="253"/>
      <c r="P1351" s="253"/>
      <c r="Q1351" s="253"/>
      <c r="R1351" s="253"/>
      <c r="S1351" s="253"/>
      <c r="T1351" s="25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5" t="s">
        <v>216</v>
      </c>
      <c r="AU1351" s="255" t="s">
        <v>80</v>
      </c>
      <c r="AV1351" s="14" t="s">
        <v>80</v>
      </c>
      <c r="AW1351" s="14" t="s">
        <v>218</v>
      </c>
      <c r="AX1351" s="14" t="s">
        <v>71</v>
      </c>
      <c r="AY1351" s="255" t="s">
        <v>205</v>
      </c>
    </row>
    <row r="1352" s="2" customFormat="1" ht="37.8" customHeight="1">
      <c r="A1352" s="41"/>
      <c r="B1352" s="42"/>
      <c r="C1352" s="216" t="s">
        <v>1719</v>
      </c>
      <c r="D1352" s="216" t="s">
        <v>207</v>
      </c>
      <c r="E1352" s="217" t="s">
        <v>1720</v>
      </c>
      <c r="F1352" s="218" t="s">
        <v>1721</v>
      </c>
      <c r="G1352" s="219" t="s">
        <v>306</v>
      </c>
      <c r="H1352" s="220">
        <v>232.55000000000001</v>
      </c>
      <c r="I1352" s="221"/>
      <c r="J1352" s="222">
        <f>ROUND(I1352*H1352,2)</f>
        <v>0</v>
      </c>
      <c r="K1352" s="218" t="s">
        <v>211</v>
      </c>
      <c r="L1352" s="47"/>
      <c r="M1352" s="223" t="s">
        <v>19</v>
      </c>
      <c r="N1352" s="224" t="s">
        <v>42</v>
      </c>
      <c r="O1352" s="87"/>
      <c r="P1352" s="225">
        <f>O1352*H1352</f>
        <v>0</v>
      </c>
      <c r="Q1352" s="225">
        <v>0</v>
      </c>
      <c r="R1352" s="225">
        <f>Q1352*H1352</f>
        <v>0</v>
      </c>
      <c r="S1352" s="225">
        <v>0.025000000000000001</v>
      </c>
      <c r="T1352" s="226">
        <f>S1352*H1352</f>
        <v>5.8137500000000006</v>
      </c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R1352" s="227" t="s">
        <v>212</v>
      </c>
      <c r="AT1352" s="227" t="s">
        <v>207</v>
      </c>
      <c r="AU1352" s="227" t="s">
        <v>80</v>
      </c>
      <c r="AY1352" s="20" t="s">
        <v>205</v>
      </c>
      <c r="BE1352" s="228">
        <f>IF(N1352="základní",J1352,0)</f>
        <v>0</v>
      </c>
      <c r="BF1352" s="228">
        <f>IF(N1352="snížená",J1352,0)</f>
        <v>0</v>
      </c>
      <c r="BG1352" s="228">
        <f>IF(N1352="zákl. přenesená",J1352,0)</f>
        <v>0</v>
      </c>
      <c r="BH1352" s="228">
        <f>IF(N1352="sníž. přenesená",J1352,0)</f>
        <v>0</v>
      </c>
      <c r="BI1352" s="228">
        <f>IF(N1352="nulová",J1352,0)</f>
        <v>0</v>
      </c>
      <c r="BJ1352" s="20" t="s">
        <v>78</v>
      </c>
      <c r="BK1352" s="228">
        <f>ROUND(I1352*H1352,2)</f>
        <v>0</v>
      </c>
      <c r="BL1352" s="20" t="s">
        <v>212</v>
      </c>
      <c r="BM1352" s="227" t="s">
        <v>1722</v>
      </c>
    </row>
    <row r="1353" s="2" customFormat="1">
      <c r="A1353" s="41"/>
      <c r="B1353" s="42"/>
      <c r="C1353" s="43"/>
      <c r="D1353" s="229" t="s">
        <v>214</v>
      </c>
      <c r="E1353" s="43"/>
      <c r="F1353" s="230" t="s">
        <v>1723</v>
      </c>
      <c r="G1353" s="43"/>
      <c r="H1353" s="43"/>
      <c r="I1353" s="231"/>
      <c r="J1353" s="43"/>
      <c r="K1353" s="43"/>
      <c r="L1353" s="47"/>
      <c r="M1353" s="232"/>
      <c r="N1353" s="233"/>
      <c r="O1353" s="87"/>
      <c r="P1353" s="87"/>
      <c r="Q1353" s="87"/>
      <c r="R1353" s="87"/>
      <c r="S1353" s="87"/>
      <c r="T1353" s="88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T1353" s="20" t="s">
        <v>214</v>
      </c>
      <c r="AU1353" s="20" t="s">
        <v>80</v>
      </c>
    </row>
    <row r="1354" s="13" customFormat="1">
      <c r="A1354" s="13"/>
      <c r="B1354" s="234"/>
      <c r="C1354" s="235"/>
      <c r="D1354" s="236" t="s">
        <v>216</v>
      </c>
      <c r="E1354" s="237" t="s">
        <v>19</v>
      </c>
      <c r="F1354" s="238" t="s">
        <v>228</v>
      </c>
      <c r="G1354" s="235"/>
      <c r="H1354" s="237" t="s">
        <v>19</v>
      </c>
      <c r="I1354" s="239"/>
      <c r="J1354" s="235"/>
      <c r="K1354" s="235"/>
      <c r="L1354" s="240"/>
      <c r="M1354" s="241"/>
      <c r="N1354" s="242"/>
      <c r="O1354" s="242"/>
      <c r="P1354" s="242"/>
      <c r="Q1354" s="242"/>
      <c r="R1354" s="242"/>
      <c r="S1354" s="242"/>
      <c r="T1354" s="24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4" t="s">
        <v>216</v>
      </c>
      <c r="AU1354" s="244" t="s">
        <v>80</v>
      </c>
      <c r="AV1354" s="13" t="s">
        <v>78</v>
      </c>
      <c r="AW1354" s="13" t="s">
        <v>218</v>
      </c>
      <c r="AX1354" s="13" t="s">
        <v>71</v>
      </c>
      <c r="AY1354" s="244" t="s">
        <v>205</v>
      </c>
    </row>
    <row r="1355" s="13" customFormat="1">
      <c r="A1355" s="13"/>
      <c r="B1355" s="234"/>
      <c r="C1355" s="235"/>
      <c r="D1355" s="236" t="s">
        <v>216</v>
      </c>
      <c r="E1355" s="237" t="s">
        <v>19</v>
      </c>
      <c r="F1355" s="238" t="s">
        <v>478</v>
      </c>
      <c r="G1355" s="235"/>
      <c r="H1355" s="237" t="s">
        <v>19</v>
      </c>
      <c r="I1355" s="239"/>
      <c r="J1355" s="235"/>
      <c r="K1355" s="235"/>
      <c r="L1355" s="240"/>
      <c r="M1355" s="241"/>
      <c r="N1355" s="242"/>
      <c r="O1355" s="242"/>
      <c r="P1355" s="242"/>
      <c r="Q1355" s="242"/>
      <c r="R1355" s="242"/>
      <c r="S1355" s="242"/>
      <c r="T1355" s="24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4" t="s">
        <v>216</v>
      </c>
      <c r="AU1355" s="244" t="s">
        <v>80</v>
      </c>
      <c r="AV1355" s="13" t="s">
        <v>78</v>
      </c>
      <c r="AW1355" s="13" t="s">
        <v>218</v>
      </c>
      <c r="AX1355" s="13" t="s">
        <v>71</v>
      </c>
      <c r="AY1355" s="244" t="s">
        <v>205</v>
      </c>
    </row>
    <row r="1356" s="14" customFormat="1">
      <c r="A1356" s="14"/>
      <c r="B1356" s="245"/>
      <c r="C1356" s="246"/>
      <c r="D1356" s="236" t="s">
        <v>216</v>
      </c>
      <c r="E1356" s="247" t="s">
        <v>19</v>
      </c>
      <c r="F1356" s="248" t="s">
        <v>1724</v>
      </c>
      <c r="G1356" s="246"/>
      <c r="H1356" s="249">
        <v>13.950349999999999</v>
      </c>
      <c r="I1356" s="250"/>
      <c r="J1356" s="246"/>
      <c r="K1356" s="246"/>
      <c r="L1356" s="251"/>
      <c r="M1356" s="252"/>
      <c r="N1356" s="253"/>
      <c r="O1356" s="253"/>
      <c r="P1356" s="253"/>
      <c r="Q1356" s="253"/>
      <c r="R1356" s="253"/>
      <c r="S1356" s="253"/>
      <c r="T1356" s="25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5" t="s">
        <v>216</v>
      </c>
      <c r="AU1356" s="255" t="s">
        <v>80</v>
      </c>
      <c r="AV1356" s="14" t="s">
        <v>80</v>
      </c>
      <c r="AW1356" s="14" t="s">
        <v>218</v>
      </c>
      <c r="AX1356" s="14" t="s">
        <v>71</v>
      </c>
      <c r="AY1356" s="255" t="s">
        <v>205</v>
      </c>
    </row>
    <row r="1357" s="14" customFormat="1">
      <c r="A1357" s="14"/>
      <c r="B1357" s="245"/>
      <c r="C1357" s="246"/>
      <c r="D1357" s="236" t="s">
        <v>216</v>
      </c>
      <c r="E1357" s="247" t="s">
        <v>19</v>
      </c>
      <c r="F1357" s="248" t="s">
        <v>1725</v>
      </c>
      <c r="G1357" s="246"/>
      <c r="H1357" s="249">
        <v>7.5539999999999994</v>
      </c>
      <c r="I1357" s="250"/>
      <c r="J1357" s="246"/>
      <c r="K1357" s="246"/>
      <c r="L1357" s="251"/>
      <c r="M1357" s="252"/>
      <c r="N1357" s="253"/>
      <c r="O1357" s="253"/>
      <c r="P1357" s="253"/>
      <c r="Q1357" s="253"/>
      <c r="R1357" s="253"/>
      <c r="S1357" s="253"/>
      <c r="T1357" s="25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5" t="s">
        <v>216</v>
      </c>
      <c r="AU1357" s="255" t="s">
        <v>80</v>
      </c>
      <c r="AV1357" s="14" t="s">
        <v>80</v>
      </c>
      <c r="AW1357" s="14" t="s">
        <v>218</v>
      </c>
      <c r="AX1357" s="14" t="s">
        <v>71</v>
      </c>
      <c r="AY1357" s="255" t="s">
        <v>205</v>
      </c>
    </row>
    <row r="1358" s="14" customFormat="1">
      <c r="A1358" s="14"/>
      <c r="B1358" s="245"/>
      <c r="C1358" s="246"/>
      <c r="D1358" s="236" t="s">
        <v>216</v>
      </c>
      <c r="E1358" s="247" t="s">
        <v>19</v>
      </c>
      <c r="F1358" s="248" t="s">
        <v>1726</v>
      </c>
      <c r="G1358" s="246"/>
      <c r="H1358" s="249">
        <v>12.535499999999999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216</v>
      </c>
      <c r="AU1358" s="255" t="s">
        <v>80</v>
      </c>
      <c r="AV1358" s="14" t="s">
        <v>80</v>
      </c>
      <c r="AW1358" s="14" t="s">
        <v>218</v>
      </c>
      <c r="AX1358" s="14" t="s">
        <v>71</v>
      </c>
      <c r="AY1358" s="255" t="s">
        <v>205</v>
      </c>
    </row>
    <row r="1359" s="14" customFormat="1">
      <c r="A1359" s="14"/>
      <c r="B1359" s="245"/>
      <c r="C1359" s="246"/>
      <c r="D1359" s="236" t="s">
        <v>216</v>
      </c>
      <c r="E1359" s="247" t="s">
        <v>19</v>
      </c>
      <c r="F1359" s="248" t="s">
        <v>1727</v>
      </c>
      <c r="G1359" s="246"/>
      <c r="H1359" s="249">
        <v>3.6013499999999992</v>
      </c>
      <c r="I1359" s="250"/>
      <c r="J1359" s="246"/>
      <c r="K1359" s="246"/>
      <c r="L1359" s="251"/>
      <c r="M1359" s="252"/>
      <c r="N1359" s="253"/>
      <c r="O1359" s="253"/>
      <c r="P1359" s="253"/>
      <c r="Q1359" s="253"/>
      <c r="R1359" s="253"/>
      <c r="S1359" s="253"/>
      <c r="T1359" s="25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5" t="s">
        <v>216</v>
      </c>
      <c r="AU1359" s="255" t="s">
        <v>80</v>
      </c>
      <c r="AV1359" s="14" t="s">
        <v>80</v>
      </c>
      <c r="AW1359" s="14" t="s">
        <v>218</v>
      </c>
      <c r="AX1359" s="14" t="s">
        <v>71</v>
      </c>
      <c r="AY1359" s="255" t="s">
        <v>205</v>
      </c>
    </row>
    <row r="1360" s="15" customFormat="1">
      <c r="A1360" s="15"/>
      <c r="B1360" s="256"/>
      <c r="C1360" s="257"/>
      <c r="D1360" s="236" t="s">
        <v>216</v>
      </c>
      <c r="E1360" s="258" t="s">
        <v>19</v>
      </c>
      <c r="F1360" s="259" t="s">
        <v>238</v>
      </c>
      <c r="G1360" s="257"/>
      <c r="H1360" s="260">
        <v>37.641199999999998</v>
      </c>
      <c r="I1360" s="261"/>
      <c r="J1360" s="257"/>
      <c r="K1360" s="257"/>
      <c r="L1360" s="262"/>
      <c r="M1360" s="263"/>
      <c r="N1360" s="264"/>
      <c r="O1360" s="264"/>
      <c r="P1360" s="264"/>
      <c r="Q1360" s="264"/>
      <c r="R1360" s="264"/>
      <c r="S1360" s="264"/>
      <c r="T1360" s="26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T1360" s="266" t="s">
        <v>216</v>
      </c>
      <c r="AU1360" s="266" t="s">
        <v>80</v>
      </c>
      <c r="AV1360" s="15" t="s">
        <v>97</v>
      </c>
      <c r="AW1360" s="15" t="s">
        <v>218</v>
      </c>
      <c r="AX1360" s="15" t="s">
        <v>71</v>
      </c>
      <c r="AY1360" s="266" t="s">
        <v>205</v>
      </c>
    </row>
    <row r="1361" s="13" customFormat="1">
      <c r="A1361" s="13"/>
      <c r="B1361" s="234"/>
      <c r="C1361" s="235"/>
      <c r="D1361" s="236" t="s">
        <v>216</v>
      </c>
      <c r="E1361" s="237" t="s">
        <v>19</v>
      </c>
      <c r="F1361" s="238" t="s">
        <v>483</v>
      </c>
      <c r="G1361" s="235"/>
      <c r="H1361" s="237" t="s">
        <v>19</v>
      </c>
      <c r="I1361" s="239"/>
      <c r="J1361" s="235"/>
      <c r="K1361" s="235"/>
      <c r="L1361" s="240"/>
      <c r="M1361" s="241"/>
      <c r="N1361" s="242"/>
      <c r="O1361" s="242"/>
      <c r="P1361" s="242"/>
      <c r="Q1361" s="242"/>
      <c r="R1361" s="242"/>
      <c r="S1361" s="242"/>
      <c r="T1361" s="24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4" t="s">
        <v>216</v>
      </c>
      <c r="AU1361" s="244" t="s">
        <v>80</v>
      </c>
      <c r="AV1361" s="13" t="s">
        <v>78</v>
      </c>
      <c r="AW1361" s="13" t="s">
        <v>218</v>
      </c>
      <c r="AX1361" s="13" t="s">
        <v>71</v>
      </c>
      <c r="AY1361" s="244" t="s">
        <v>205</v>
      </c>
    </row>
    <row r="1362" s="14" customFormat="1">
      <c r="A1362" s="14"/>
      <c r="B1362" s="245"/>
      <c r="C1362" s="246"/>
      <c r="D1362" s="236" t="s">
        <v>216</v>
      </c>
      <c r="E1362" s="247" t="s">
        <v>19</v>
      </c>
      <c r="F1362" s="248" t="s">
        <v>1728</v>
      </c>
      <c r="G1362" s="246"/>
      <c r="H1362" s="249">
        <v>20.323699999999995</v>
      </c>
      <c r="I1362" s="250"/>
      <c r="J1362" s="246"/>
      <c r="K1362" s="246"/>
      <c r="L1362" s="251"/>
      <c r="M1362" s="252"/>
      <c r="N1362" s="253"/>
      <c r="O1362" s="253"/>
      <c r="P1362" s="253"/>
      <c r="Q1362" s="253"/>
      <c r="R1362" s="253"/>
      <c r="S1362" s="253"/>
      <c r="T1362" s="25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55" t="s">
        <v>216</v>
      </c>
      <c r="AU1362" s="255" t="s">
        <v>80</v>
      </c>
      <c r="AV1362" s="14" t="s">
        <v>80</v>
      </c>
      <c r="AW1362" s="14" t="s">
        <v>218</v>
      </c>
      <c r="AX1362" s="14" t="s">
        <v>71</v>
      </c>
      <c r="AY1362" s="255" t="s">
        <v>205</v>
      </c>
    </row>
    <row r="1363" s="14" customFormat="1">
      <c r="A1363" s="14"/>
      <c r="B1363" s="245"/>
      <c r="C1363" s="246"/>
      <c r="D1363" s="236" t="s">
        <v>216</v>
      </c>
      <c r="E1363" s="247" t="s">
        <v>19</v>
      </c>
      <c r="F1363" s="248" t="s">
        <v>1729</v>
      </c>
      <c r="G1363" s="246"/>
      <c r="H1363" s="249">
        <v>15.1495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216</v>
      </c>
      <c r="AU1363" s="255" t="s">
        <v>80</v>
      </c>
      <c r="AV1363" s="14" t="s">
        <v>80</v>
      </c>
      <c r="AW1363" s="14" t="s">
        <v>218</v>
      </c>
      <c r="AX1363" s="14" t="s">
        <v>71</v>
      </c>
      <c r="AY1363" s="255" t="s">
        <v>205</v>
      </c>
    </row>
    <row r="1364" s="14" customFormat="1">
      <c r="A1364" s="14"/>
      <c r="B1364" s="245"/>
      <c r="C1364" s="246"/>
      <c r="D1364" s="236" t="s">
        <v>216</v>
      </c>
      <c r="E1364" s="247" t="s">
        <v>19</v>
      </c>
      <c r="F1364" s="248" t="s">
        <v>1730</v>
      </c>
      <c r="G1364" s="246"/>
      <c r="H1364" s="249">
        <v>23.223499999999998</v>
      </c>
      <c r="I1364" s="250"/>
      <c r="J1364" s="246"/>
      <c r="K1364" s="246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5" t="s">
        <v>216</v>
      </c>
      <c r="AU1364" s="255" t="s">
        <v>80</v>
      </c>
      <c r="AV1364" s="14" t="s">
        <v>80</v>
      </c>
      <c r="AW1364" s="14" t="s">
        <v>218</v>
      </c>
      <c r="AX1364" s="14" t="s">
        <v>71</v>
      </c>
      <c r="AY1364" s="255" t="s">
        <v>205</v>
      </c>
    </row>
    <row r="1365" s="14" customFormat="1">
      <c r="A1365" s="14"/>
      <c r="B1365" s="245"/>
      <c r="C1365" s="246"/>
      <c r="D1365" s="236" t="s">
        <v>216</v>
      </c>
      <c r="E1365" s="247" t="s">
        <v>19</v>
      </c>
      <c r="F1365" s="248" t="s">
        <v>1731</v>
      </c>
      <c r="G1365" s="246"/>
      <c r="H1365" s="249">
        <v>1.9216</v>
      </c>
      <c r="I1365" s="250"/>
      <c r="J1365" s="246"/>
      <c r="K1365" s="246"/>
      <c r="L1365" s="251"/>
      <c r="M1365" s="252"/>
      <c r="N1365" s="253"/>
      <c r="O1365" s="253"/>
      <c r="P1365" s="253"/>
      <c r="Q1365" s="253"/>
      <c r="R1365" s="253"/>
      <c r="S1365" s="253"/>
      <c r="T1365" s="25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5" t="s">
        <v>216</v>
      </c>
      <c r="AU1365" s="255" t="s">
        <v>80</v>
      </c>
      <c r="AV1365" s="14" t="s">
        <v>80</v>
      </c>
      <c r="AW1365" s="14" t="s">
        <v>218</v>
      </c>
      <c r="AX1365" s="14" t="s">
        <v>71</v>
      </c>
      <c r="AY1365" s="255" t="s">
        <v>205</v>
      </c>
    </row>
    <row r="1366" s="13" customFormat="1">
      <c r="A1366" s="13"/>
      <c r="B1366" s="234"/>
      <c r="C1366" s="235"/>
      <c r="D1366" s="236" t="s">
        <v>216</v>
      </c>
      <c r="E1366" s="237" t="s">
        <v>19</v>
      </c>
      <c r="F1366" s="238" t="s">
        <v>1732</v>
      </c>
      <c r="G1366" s="235"/>
      <c r="H1366" s="237" t="s">
        <v>19</v>
      </c>
      <c r="I1366" s="239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216</v>
      </c>
      <c r="AU1366" s="244" t="s">
        <v>80</v>
      </c>
      <c r="AV1366" s="13" t="s">
        <v>78</v>
      </c>
      <c r="AW1366" s="13" t="s">
        <v>218</v>
      </c>
      <c r="AX1366" s="13" t="s">
        <v>71</v>
      </c>
      <c r="AY1366" s="244" t="s">
        <v>205</v>
      </c>
    </row>
    <row r="1367" s="15" customFormat="1">
      <c r="A1367" s="15"/>
      <c r="B1367" s="256"/>
      <c r="C1367" s="257"/>
      <c r="D1367" s="236" t="s">
        <v>216</v>
      </c>
      <c r="E1367" s="258" t="s">
        <v>19</v>
      </c>
      <c r="F1367" s="259" t="s">
        <v>238</v>
      </c>
      <c r="G1367" s="257"/>
      <c r="H1367" s="260">
        <v>60.618299999999991</v>
      </c>
      <c r="I1367" s="261"/>
      <c r="J1367" s="257"/>
      <c r="K1367" s="257"/>
      <c r="L1367" s="262"/>
      <c r="M1367" s="263"/>
      <c r="N1367" s="264"/>
      <c r="O1367" s="264"/>
      <c r="P1367" s="264"/>
      <c r="Q1367" s="264"/>
      <c r="R1367" s="264"/>
      <c r="S1367" s="264"/>
      <c r="T1367" s="26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66" t="s">
        <v>216</v>
      </c>
      <c r="AU1367" s="266" t="s">
        <v>80</v>
      </c>
      <c r="AV1367" s="15" t="s">
        <v>97</v>
      </c>
      <c r="AW1367" s="15" t="s">
        <v>218</v>
      </c>
      <c r="AX1367" s="15" t="s">
        <v>71</v>
      </c>
      <c r="AY1367" s="266" t="s">
        <v>205</v>
      </c>
    </row>
    <row r="1368" s="13" customFormat="1">
      <c r="A1368" s="13"/>
      <c r="B1368" s="234"/>
      <c r="C1368" s="235"/>
      <c r="D1368" s="236" t="s">
        <v>216</v>
      </c>
      <c r="E1368" s="237" t="s">
        <v>19</v>
      </c>
      <c r="F1368" s="238" t="s">
        <v>485</v>
      </c>
      <c r="G1368" s="235"/>
      <c r="H1368" s="237" t="s">
        <v>19</v>
      </c>
      <c r="I1368" s="239"/>
      <c r="J1368" s="235"/>
      <c r="K1368" s="235"/>
      <c r="L1368" s="240"/>
      <c r="M1368" s="241"/>
      <c r="N1368" s="242"/>
      <c r="O1368" s="242"/>
      <c r="P1368" s="242"/>
      <c r="Q1368" s="242"/>
      <c r="R1368" s="242"/>
      <c r="S1368" s="242"/>
      <c r="T1368" s="24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4" t="s">
        <v>216</v>
      </c>
      <c r="AU1368" s="244" t="s">
        <v>80</v>
      </c>
      <c r="AV1368" s="13" t="s">
        <v>78</v>
      </c>
      <c r="AW1368" s="13" t="s">
        <v>218</v>
      </c>
      <c r="AX1368" s="13" t="s">
        <v>71</v>
      </c>
      <c r="AY1368" s="244" t="s">
        <v>205</v>
      </c>
    </row>
    <row r="1369" s="14" customFormat="1">
      <c r="A1369" s="14"/>
      <c r="B1369" s="245"/>
      <c r="C1369" s="246"/>
      <c r="D1369" s="236" t="s">
        <v>216</v>
      </c>
      <c r="E1369" s="247" t="s">
        <v>19</v>
      </c>
      <c r="F1369" s="248" t="s">
        <v>1733</v>
      </c>
      <c r="G1369" s="246"/>
      <c r="H1369" s="249">
        <v>33.884999999999998</v>
      </c>
      <c r="I1369" s="250"/>
      <c r="J1369" s="246"/>
      <c r="K1369" s="246"/>
      <c r="L1369" s="251"/>
      <c r="M1369" s="252"/>
      <c r="N1369" s="253"/>
      <c r="O1369" s="253"/>
      <c r="P1369" s="253"/>
      <c r="Q1369" s="253"/>
      <c r="R1369" s="253"/>
      <c r="S1369" s="253"/>
      <c r="T1369" s="25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5" t="s">
        <v>216</v>
      </c>
      <c r="AU1369" s="255" t="s">
        <v>80</v>
      </c>
      <c r="AV1369" s="14" t="s">
        <v>80</v>
      </c>
      <c r="AW1369" s="14" t="s">
        <v>218</v>
      </c>
      <c r="AX1369" s="14" t="s">
        <v>71</v>
      </c>
      <c r="AY1369" s="255" t="s">
        <v>205</v>
      </c>
    </row>
    <row r="1370" s="14" customFormat="1">
      <c r="A1370" s="14"/>
      <c r="B1370" s="245"/>
      <c r="C1370" s="246"/>
      <c r="D1370" s="236" t="s">
        <v>216</v>
      </c>
      <c r="E1370" s="247" t="s">
        <v>19</v>
      </c>
      <c r="F1370" s="248" t="s">
        <v>1734</v>
      </c>
      <c r="G1370" s="246"/>
      <c r="H1370" s="249">
        <v>28.928999999999998</v>
      </c>
      <c r="I1370" s="250"/>
      <c r="J1370" s="246"/>
      <c r="K1370" s="246"/>
      <c r="L1370" s="251"/>
      <c r="M1370" s="252"/>
      <c r="N1370" s="253"/>
      <c r="O1370" s="253"/>
      <c r="P1370" s="253"/>
      <c r="Q1370" s="253"/>
      <c r="R1370" s="253"/>
      <c r="S1370" s="253"/>
      <c r="T1370" s="25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5" t="s">
        <v>216</v>
      </c>
      <c r="AU1370" s="255" t="s">
        <v>80</v>
      </c>
      <c r="AV1370" s="14" t="s">
        <v>80</v>
      </c>
      <c r="AW1370" s="14" t="s">
        <v>218</v>
      </c>
      <c r="AX1370" s="14" t="s">
        <v>71</v>
      </c>
      <c r="AY1370" s="255" t="s">
        <v>205</v>
      </c>
    </row>
    <row r="1371" s="14" customFormat="1">
      <c r="A1371" s="14"/>
      <c r="B1371" s="245"/>
      <c r="C1371" s="246"/>
      <c r="D1371" s="236" t="s">
        <v>216</v>
      </c>
      <c r="E1371" s="247" t="s">
        <v>19</v>
      </c>
      <c r="F1371" s="248" t="s">
        <v>1735</v>
      </c>
      <c r="G1371" s="246"/>
      <c r="H1371" s="249">
        <v>3.3628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5" t="s">
        <v>216</v>
      </c>
      <c r="AU1371" s="255" t="s">
        <v>80</v>
      </c>
      <c r="AV1371" s="14" t="s">
        <v>80</v>
      </c>
      <c r="AW1371" s="14" t="s">
        <v>218</v>
      </c>
      <c r="AX1371" s="14" t="s">
        <v>71</v>
      </c>
      <c r="AY1371" s="255" t="s">
        <v>205</v>
      </c>
    </row>
    <row r="1372" s="14" customFormat="1">
      <c r="A1372" s="14"/>
      <c r="B1372" s="245"/>
      <c r="C1372" s="246"/>
      <c r="D1372" s="236" t="s">
        <v>216</v>
      </c>
      <c r="E1372" s="247" t="s">
        <v>19</v>
      </c>
      <c r="F1372" s="248" t="s">
        <v>1736</v>
      </c>
      <c r="G1372" s="246"/>
      <c r="H1372" s="249">
        <v>3.2910499999999998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216</v>
      </c>
      <c r="AU1372" s="255" t="s">
        <v>80</v>
      </c>
      <c r="AV1372" s="14" t="s">
        <v>80</v>
      </c>
      <c r="AW1372" s="14" t="s">
        <v>218</v>
      </c>
      <c r="AX1372" s="14" t="s">
        <v>71</v>
      </c>
      <c r="AY1372" s="255" t="s">
        <v>205</v>
      </c>
    </row>
    <row r="1373" s="15" customFormat="1">
      <c r="A1373" s="15"/>
      <c r="B1373" s="256"/>
      <c r="C1373" s="257"/>
      <c r="D1373" s="236" t="s">
        <v>216</v>
      </c>
      <c r="E1373" s="258" t="s">
        <v>19</v>
      </c>
      <c r="F1373" s="259" t="s">
        <v>238</v>
      </c>
      <c r="G1373" s="257"/>
      <c r="H1373" s="260">
        <v>69.467849999999984</v>
      </c>
      <c r="I1373" s="261"/>
      <c r="J1373" s="257"/>
      <c r="K1373" s="257"/>
      <c r="L1373" s="262"/>
      <c r="M1373" s="263"/>
      <c r="N1373" s="264"/>
      <c r="O1373" s="264"/>
      <c r="P1373" s="264"/>
      <c r="Q1373" s="264"/>
      <c r="R1373" s="264"/>
      <c r="S1373" s="264"/>
      <c r="T1373" s="26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T1373" s="266" t="s">
        <v>216</v>
      </c>
      <c r="AU1373" s="266" t="s">
        <v>80</v>
      </c>
      <c r="AV1373" s="15" t="s">
        <v>97</v>
      </c>
      <c r="AW1373" s="15" t="s">
        <v>218</v>
      </c>
      <c r="AX1373" s="15" t="s">
        <v>71</v>
      </c>
      <c r="AY1373" s="266" t="s">
        <v>205</v>
      </c>
    </row>
    <row r="1374" s="13" customFormat="1">
      <c r="A1374" s="13"/>
      <c r="B1374" s="234"/>
      <c r="C1374" s="235"/>
      <c r="D1374" s="236" t="s">
        <v>216</v>
      </c>
      <c r="E1374" s="237" t="s">
        <v>19</v>
      </c>
      <c r="F1374" s="238" t="s">
        <v>728</v>
      </c>
      <c r="G1374" s="235"/>
      <c r="H1374" s="237" t="s">
        <v>19</v>
      </c>
      <c r="I1374" s="239"/>
      <c r="J1374" s="235"/>
      <c r="K1374" s="235"/>
      <c r="L1374" s="240"/>
      <c r="M1374" s="241"/>
      <c r="N1374" s="242"/>
      <c r="O1374" s="242"/>
      <c r="P1374" s="242"/>
      <c r="Q1374" s="242"/>
      <c r="R1374" s="242"/>
      <c r="S1374" s="242"/>
      <c r="T1374" s="24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4" t="s">
        <v>216</v>
      </c>
      <c r="AU1374" s="244" t="s">
        <v>80</v>
      </c>
      <c r="AV1374" s="13" t="s">
        <v>78</v>
      </c>
      <c r="AW1374" s="13" t="s">
        <v>218</v>
      </c>
      <c r="AX1374" s="13" t="s">
        <v>71</v>
      </c>
      <c r="AY1374" s="244" t="s">
        <v>205</v>
      </c>
    </row>
    <row r="1375" s="14" customFormat="1">
      <c r="A1375" s="14"/>
      <c r="B1375" s="245"/>
      <c r="C1375" s="246"/>
      <c r="D1375" s="236" t="s">
        <v>216</v>
      </c>
      <c r="E1375" s="247" t="s">
        <v>19</v>
      </c>
      <c r="F1375" s="248" t="s">
        <v>1737</v>
      </c>
      <c r="G1375" s="246"/>
      <c r="H1375" s="249">
        <v>16.649999999999999</v>
      </c>
      <c r="I1375" s="250"/>
      <c r="J1375" s="246"/>
      <c r="K1375" s="246"/>
      <c r="L1375" s="251"/>
      <c r="M1375" s="252"/>
      <c r="N1375" s="253"/>
      <c r="O1375" s="253"/>
      <c r="P1375" s="253"/>
      <c r="Q1375" s="253"/>
      <c r="R1375" s="253"/>
      <c r="S1375" s="253"/>
      <c r="T1375" s="25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5" t="s">
        <v>216</v>
      </c>
      <c r="AU1375" s="255" t="s">
        <v>80</v>
      </c>
      <c r="AV1375" s="14" t="s">
        <v>80</v>
      </c>
      <c r="AW1375" s="14" t="s">
        <v>218</v>
      </c>
      <c r="AX1375" s="14" t="s">
        <v>71</v>
      </c>
      <c r="AY1375" s="255" t="s">
        <v>205</v>
      </c>
    </row>
    <row r="1376" s="14" customFormat="1">
      <c r="A1376" s="14"/>
      <c r="B1376" s="245"/>
      <c r="C1376" s="246"/>
      <c r="D1376" s="236" t="s">
        <v>216</v>
      </c>
      <c r="E1376" s="247" t="s">
        <v>19</v>
      </c>
      <c r="F1376" s="248" t="s">
        <v>1738</v>
      </c>
      <c r="G1376" s="246"/>
      <c r="H1376" s="249">
        <v>3.262</v>
      </c>
      <c r="I1376" s="250"/>
      <c r="J1376" s="246"/>
      <c r="K1376" s="246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5" t="s">
        <v>216</v>
      </c>
      <c r="AU1376" s="255" t="s">
        <v>80</v>
      </c>
      <c r="AV1376" s="14" t="s">
        <v>80</v>
      </c>
      <c r="AW1376" s="14" t="s">
        <v>218</v>
      </c>
      <c r="AX1376" s="14" t="s">
        <v>71</v>
      </c>
      <c r="AY1376" s="255" t="s">
        <v>205</v>
      </c>
    </row>
    <row r="1377" s="15" customFormat="1">
      <c r="A1377" s="15"/>
      <c r="B1377" s="256"/>
      <c r="C1377" s="257"/>
      <c r="D1377" s="236" t="s">
        <v>216</v>
      </c>
      <c r="E1377" s="258" t="s">
        <v>19</v>
      </c>
      <c r="F1377" s="259" t="s">
        <v>238</v>
      </c>
      <c r="G1377" s="257"/>
      <c r="H1377" s="260">
        <v>19.911999999999999</v>
      </c>
      <c r="I1377" s="261"/>
      <c r="J1377" s="257"/>
      <c r="K1377" s="257"/>
      <c r="L1377" s="262"/>
      <c r="M1377" s="263"/>
      <c r="N1377" s="264"/>
      <c r="O1377" s="264"/>
      <c r="P1377" s="264"/>
      <c r="Q1377" s="264"/>
      <c r="R1377" s="264"/>
      <c r="S1377" s="264"/>
      <c r="T1377" s="26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66" t="s">
        <v>216</v>
      </c>
      <c r="AU1377" s="266" t="s">
        <v>80</v>
      </c>
      <c r="AV1377" s="15" t="s">
        <v>97</v>
      </c>
      <c r="AW1377" s="15" t="s">
        <v>218</v>
      </c>
      <c r="AX1377" s="15" t="s">
        <v>71</v>
      </c>
      <c r="AY1377" s="266" t="s">
        <v>205</v>
      </c>
    </row>
    <row r="1378" s="13" customFormat="1">
      <c r="A1378" s="13"/>
      <c r="B1378" s="234"/>
      <c r="C1378" s="235"/>
      <c r="D1378" s="236" t="s">
        <v>216</v>
      </c>
      <c r="E1378" s="237" t="s">
        <v>19</v>
      </c>
      <c r="F1378" s="238" t="s">
        <v>239</v>
      </c>
      <c r="G1378" s="235"/>
      <c r="H1378" s="237" t="s">
        <v>19</v>
      </c>
      <c r="I1378" s="239"/>
      <c r="J1378" s="235"/>
      <c r="K1378" s="235"/>
      <c r="L1378" s="240"/>
      <c r="M1378" s="241"/>
      <c r="N1378" s="242"/>
      <c r="O1378" s="242"/>
      <c r="P1378" s="242"/>
      <c r="Q1378" s="242"/>
      <c r="R1378" s="242"/>
      <c r="S1378" s="242"/>
      <c r="T1378" s="24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4" t="s">
        <v>216</v>
      </c>
      <c r="AU1378" s="244" t="s">
        <v>80</v>
      </c>
      <c r="AV1378" s="13" t="s">
        <v>78</v>
      </c>
      <c r="AW1378" s="13" t="s">
        <v>218</v>
      </c>
      <c r="AX1378" s="13" t="s">
        <v>71</v>
      </c>
      <c r="AY1378" s="244" t="s">
        <v>205</v>
      </c>
    </row>
    <row r="1379" s="14" customFormat="1">
      <c r="A1379" s="14"/>
      <c r="B1379" s="245"/>
      <c r="C1379" s="246"/>
      <c r="D1379" s="236" t="s">
        <v>216</v>
      </c>
      <c r="E1379" s="247" t="s">
        <v>19</v>
      </c>
      <c r="F1379" s="248" t="s">
        <v>1739</v>
      </c>
      <c r="G1379" s="246"/>
      <c r="H1379" s="249">
        <v>13.942500000000001</v>
      </c>
      <c r="I1379" s="250"/>
      <c r="J1379" s="246"/>
      <c r="K1379" s="246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5" t="s">
        <v>216</v>
      </c>
      <c r="AU1379" s="255" t="s">
        <v>80</v>
      </c>
      <c r="AV1379" s="14" t="s">
        <v>80</v>
      </c>
      <c r="AW1379" s="14" t="s">
        <v>218</v>
      </c>
      <c r="AX1379" s="14" t="s">
        <v>71</v>
      </c>
      <c r="AY1379" s="255" t="s">
        <v>205</v>
      </c>
    </row>
    <row r="1380" s="14" customFormat="1">
      <c r="A1380" s="14"/>
      <c r="B1380" s="245"/>
      <c r="C1380" s="246"/>
      <c r="D1380" s="236" t="s">
        <v>216</v>
      </c>
      <c r="E1380" s="247" t="s">
        <v>19</v>
      </c>
      <c r="F1380" s="248" t="s">
        <v>1740</v>
      </c>
      <c r="G1380" s="246"/>
      <c r="H1380" s="249">
        <v>2.0300000000000002</v>
      </c>
      <c r="I1380" s="250"/>
      <c r="J1380" s="246"/>
      <c r="K1380" s="246"/>
      <c r="L1380" s="251"/>
      <c r="M1380" s="252"/>
      <c r="N1380" s="253"/>
      <c r="O1380" s="253"/>
      <c r="P1380" s="253"/>
      <c r="Q1380" s="253"/>
      <c r="R1380" s="253"/>
      <c r="S1380" s="253"/>
      <c r="T1380" s="25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5" t="s">
        <v>216</v>
      </c>
      <c r="AU1380" s="255" t="s">
        <v>80</v>
      </c>
      <c r="AV1380" s="14" t="s">
        <v>80</v>
      </c>
      <c r="AW1380" s="14" t="s">
        <v>218</v>
      </c>
      <c r="AX1380" s="14" t="s">
        <v>71</v>
      </c>
      <c r="AY1380" s="255" t="s">
        <v>205</v>
      </c>
    </row>
    <row r="1381" s="14" customFormat="1">
      <c r="A1381" s="14"/>
      <c r="B1381" s="245"/>
      <c r="C1381" s="246"/>
      <c r="D1381" s="236" t="s">
        <v>216</v>
      </c>
      <c r="E1381" s="247" t="s">
        <v>19</v>
      </c>
      <c r="F1381" s="248" t="s">
        <v>1741</v>
      </c>
      <c r="G1381" s="246"/>
      <c r="H1381" s="249">
        <v>1.3500000000000001</v>
      </c>
      <c r="I1381" s="250"/>
      <c r="J1381" s="246"/>
      <c r="K1381" s="246"/>
      <c r="L1381" s="251"/>
      <c r="M1381" s="252"/>
      <c r="N1381" s="253"/>
      <c r="O1381" s="253"/>
      <c r="P1381" s="253"/>
      <c r="Q1381" s="253"/>
      <c r="R1381" s="253"/>
      <c r="S1381" s="253"/>
      <c r="T1381" s="25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5" t="s">
        <v>216</v>
      </c>
      <c r="AU1381" s="255" t="s">
        <v>80</v>
      </c>
      <c r="AV1381" s="14" t="s">
        <v>80</v>
      </c>
      <c r="AW1381" s="14" t="s">
        <v>218</v>
      </c>
      <c r="AX1381" s="14" t="s">
        <v>71</v>
      </c>
      <c r="AY1381" s="255" t="s">
        <v>205</v>
      </c>
    </row>
    <row r="1382" s="14" customFormat="1">
      <c r="A1382" s="14"/>
      <c r="B1382" s="245"/>
      <c r="C1382" s="246"/>
      <c r="D1382" s="236" t="s">
        <v>216</v>
      </c>
      <c r="E1382" s="247" t="s">
        <v>19</v>
      </c>
      <c r="F1382" s="248" t="s">
        <v>1742</v>
      </c>
      <c r="G1382" s="246"/>
      <c r="H1382" s="249">
        <v>20.479999999999997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5" t="s">
        <v>216</v>
      </c>
      <c r="AU1382" s="255" t="s">
        <v>80</v>
      </c>
      <c r="AV1382" s="14" t="s">
        <v>80</v>
      </c>
      <c r="AW1382" s="14" t="s">
        <v>218</v>
      </c>
      <c r="AX1382" s="14" t="s">
        <v>71</v>
      </c>
      <c r="AY1382" s="255" t="s">
        <v>205</v>
      </c>
    </row>
    <row r="1383" s="15" customFormat="1">
      <c r="A1383" s="15"/>
      <c r="B1383" s="256"/>
      <c r="C1383" s="257"/>
      <c r="D1383" s="236" t="s">
        <v>216</v>
      </c>
      <c r="E1383" s="258" t="s">
        <v>19</v>
      </c>
      <c r="F1383" s="259" t="s">
        <v>238</v>
      </c>
      <c r="G1383" s="257"/>
      <c r="H1383" s="260">
        <v>37.802499999999995</v>
      </c>
      <c r="I1383" s="261"/>
      <c r="J1383" s="257"/>
      <c r="K1383" s="257"/>
      <c r="L1383" s="262"/>
      <c r="M1383" s="263"/>
      <c r="N1383" s="264"/>
      <c r="O1383" s="264"/>
      <c r="P1383" s="264"/>
      <c r="Q1383" s="264"/>
      <c r="R1383" s="264"/>
      <c r="S1383" s="264"/>
      <c r="T1383" s="26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66" t="s">
        <v>216</v>
      </c>
      <c r="AU1383" s="266" t="s">
        <v>80</v>
      </c>
      <c r="AV1383" s="15" t="s">
        <v>97</v>
      </c>
      <c r="AW1383" s="15" t="s">
        <v>218</v>
      </c>
      <c r="AX1383" s="15" t="s">
        <v>71</v>
      </c>
      <c r="AY1383" s="266" t="s">
        <v>205</v>
      </c>
    </row>
    <row r="1384" s="13" customFormat="1">
      <c r="A1384" s="13"/>
      <c r="B1384" s="234"/>
      <c r="C1384" s="235"/>
      <c r="D1384" s="236" t="s">
        <v>216</v>
      </c>
      <c r="E1384" s="237" t="s">
        <v>19</v>
      </c>
      <c r="F1384" s="238" t="s">
        <v>241</v>
      </c>
      <c r="G1384" s="235"/>
      <c r="H1384" s="237" t="s">
        <v>19</v>
      </c>
      <c r="I1384" s="239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216</v>
      </c>
      <c r="AU1384" s="244" t="s">
        <v>80</v>
      </c>
      <c r="AV1384" s="13" t="s">
        <v>78</v>
      </c>
      <c r="AW1384" s="13" t="s">
        <v>218</v>
      </c>
      <c r="AX1384" s="13" t="s">
        <v>71</v>
      </c>
      <c r="AY1384" s="244" t="s">
        <v>205</v>
      </c>
    </row>
    <row r="1385" s="14" customFormat="1">
      <c r="A1385" s="14"/>
      <c r="B1385" s="245"/>
      <c r="C1385" s="246"/>
      <c r="D1385" s="236" t="s">
        <v>216</v>
      </c>
      <c r="E1385" s="247" t="s">
        <v>19</v>
      </c>
      <c r="F1385" s="248" t="s">
        <v>1743</v>
      </c>
      <c r="G1385" s="246"/>
      <c r="H1385" s="249">
        <v>3.028</v>
      </c>
      <c r="I1385" s="250"/>
      <c r="J1385" s="246"/>
      <c r="K1385" s="246"/>
      <c r="L1385" s="251"/>
      <c r="M1385" s="252"/>
      <c r="N1385" s="253"/>
      <c r="O1385" s="253"/>
      <c r="P1385" s="253"/>
      <c r="Q1385" s="253"/>
      <c r="R1385" s="253"/>
      <c r="S1385" s="253"/>
      <c r="T1385" s="25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5" t="s">
        <v>216</v>
      </c>
      <c r="AU1385" s="255" t="s">
        <v>80</v>
      </c>
      <c r="AV1385" s="14" t="s">
        <v>80</v>
      </c>
      <c r="AW1385" s="14" t="s">
        <v>218</v>
      </c>
      <c r="AX1385" s="14" t="s">
        <v>71</v>
      </c>
      <c r="AY1385" s="255" t="s">
        <v>205</v>
      </c>
    </row>
    <row r="1386" s="14" customFormat="1">
      <c r="A1386" s="14"/>
      <c r="B1386" s="245"/>
      <c r="C1386" s="246"/>
      <c r="D1386" s="236" t="s">
        <v>216</v>
      </c>
      <c r="E1386" s="247" t="s">
        <v>19</v>
      </c>
      <c r="F1386" s="248" t="s">
        <v>1744</v>
      </c>
      <c r="G1386" s="246"/>
      <c r="H1386" s="249">
        <v>4.0800000000000001</v>
      </c>
      <c r="I1386" s="250"/>
      <c r="J1386" s="246"/>
      <c r="K1386" s="246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5" t="s">
        <v>216</v>
      </c>
      <c r="AU1386" s="255" t="s">
        <v>80</v>
      </c>
      <c r="AV1386" s="14" t="s">
        <v>80</v>
      </c>
      <c r="AW1386" s="14" t="s">
        <v>218</v>
      </c>
      <c r="AX1386" s="14" t="s">
        <v>71</v>
      </c>
      <c r="AY1386" s="255" t="s">
        <v>205</v>
      </c>
    </row>
    <row r="1387" s="15" customFormat="1">
      <c r="A1387" s="15"/>
      <c r="B1387" s="256"/>
      <c r="C1387" s="257"/>
      <c r="D1387" s="236" t="s">
        <v>216</v>
      </c>
      <c r="E1387" s="258" t="s">
        <v>19</v>
      </c>
      <c r="F1387" s="259" t="s">
        <v>238</v>
      </c>
      <c r="G1387" s="257"/>
      <c r="H1387" s="260">
        <v>7.1080000000000005</v>
      </c>
      <c r="I1387" s="261"/>
      <c r="J1387" s="257"/>
      <c r="K1387" s="257"/>
      <c r="L1387" s="262"/>
      <c r="M1387" s="263"/>
      <c r="N1387" s="264"/>
      <c r="O1387" s="264"/>
      <c r="P1387" s="264"/>
      <c r="Q1387" s="264"/>
      <c r="R1387" s="264"/>
      <c r="S1387" s="264"/>
      <c r="T1387" s="26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66" t="s">
        <v>216</v>
      </c>
      <c r="AU1387" s="266" t="s">
        <v>80</v>
      </c>
      <c r="AV1387" s="15" t="s">
        <v>97</v>
      </c>
      <c r="AW1387" s="15" t="s">
        <v>218</v>
      </c>
      <c r="AX1387" s="15" t="s">
        <v>71</v>
      </c>
      <c r="AY1387" s="266" t="s">
        <v>205</v>
      </c>
    </row>
    <row r="1388" s="16" customFormat="1">
      <c r="A1388" s="16"/>
      <c r="B1388" s="267"/>
      <c r="C1388" s="268"/>
      <c r="D1388" s="236" t="s">
        <v>216</v>
      </c>
      <c r="E1388" s="269" t="s">
        <v>19</v>
      </c>
      <c r="F1388" s="270" t="s">
        <v>243</v>
      </c>
      <c r="G1388" s="268"/>
      <c r="H1388" s="271">
        <v>232.54984999999999</v>
      </c>
      <c r="I1388" s="272"/>
      <c r="J1388" s="268"/>
      <c r="K1388" s="268"/>
      <c r="L1388" s="273"/>
      <c r="M1388" s="274"/>
      <c r="N1388" s="275"/>
      <c r="O1388" s="275"/>
      <c r="P1388" s="275"/>
      <c r="Q1388" s="275"/>
      <c r="R1388" s="275"/>
      <c r="S1388" s="275"/>
      <c r="T1388" s="27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T1388" s="277" t="s">
        <v>216</v>
      </c>
      <c r="AU1388" s="277" t="s">
        <v>80</v>
      </c>
      <c r="AV1388" s="16" t="s">
        <v>212</v>
      </c>
      <c r="AW1388" s="16" t="s">
        <v>218</v>
      </c>
      <c r="AX1388" s="16" t="s">
        <v>78</v>
      </c>
      <c r="AY1388" s="277" t="s">
        <v>205</v>
      </c>
    </row>
    <row r="1389" s="2" customFormat="1" ht="21.75" customHeight="1">
      <c r="A1389" s="41"/>
      <c r="B1389" s="42"/>
      <c r="C1389" s="216" t="s">
        <v>1745</v>
      </c>
      <c r="D1389" s="216" t="s">
        <v>207</v>
      </c>
      <c r="E1389" s="217" t="s">
        <v>1746</v>
      </c>
      <c r="F1389" s="218" t="s">
        <v>1747</v>
      </c>
      <c r="G1389" s="219" t="s">
        <v>327</v>
      </c>
      <c r="H1389" s="220">
        <v>54.439999999999998</v>
      </c>
      <c r="I1389" s="221"/>
      <c r="J1389" s="222">
        <f>ROUND(I1389*H1389,2)</f>
        <v>0</v>
      </c>
      <c r="K1389" s="218" t="s">
        <v>19</v>
      </c>
      <c r="L1389" s="47"/>
      <c r="M1389" s="223" t="s">
        <v>19</v>
      </c>
      <c r="N1389" s="224" t="s">
        <v>42</v>
      </c>
      <c r="O1389" s="87"/>
      <c r="P1389" s="225">
        <f>O1389*H1389</f>
        <v>0</v>
      </c>
      <c r="Q1389" s="225">
        <v>0.010673</v>
      </c>
      <c r="R1389" s="225">
        <f>Q1389*H1389</f>
        <v>0.58103811999999999</v>
      </c>
      <c r="S1389" s="225">
        <v>0</v>
      </c>
      <c r="T1389" s="226">
        <f>S1389*H1389</f>
        <v>0</v>
      </c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R1389" s="227" t="s">
        <v>212</v>
      </c>
      <c r="AT1389" s="227" t="s">
        <v>207</v>
      </c>
      <c r="AU1389" s="227" t="s">
        <v>80</v>
      </c>
      <c r="AY1389" s="20" t="s">
        <v>205</v>
      </c>
      <c r="BE1389" s="228">
        <f>IF(N1389="základní",J1389,0)</f>
        <v>0</v>
      </c>
      <c r="BF1389" s="228">
        <f>IF(N1389="snížená",J1389,0)</f>
        <v>0</v>
      </c>
      <c r="BG1389" s="228">
        <f>IF(N1389="zákl. přenesená",J1389,0)</f>
        <v>0</v>
      </c>
      <c r="BH1389" s="228">
        <f>IF(N1389="sníž. přenesená",J1389,0)</f>
        <v>0</v>
      </c>
      <c r="BI1389" s="228">
        <f>IF(N1389="nulová",J1389,0)</f>
        <v>0</v>
      </c>
      <c r="BJ1389" s="20" t="s">
        <v>78</v>
      </c>
      <c r="BK1389" s="228">
        <f>ROUND(I1389*H1389,2)</f>
        <v>0</v>
      </c>
      <c r="BL1389" s="20" t="s">
        <v>212</v>
      </c>
      <c r="BM1389" s="227" t="s">
        <v>1748</v>
      </c>
    </row>
    <row r="1390" s="14" customFormat="1">
      <c r="A1390" s="14"/>
      <c r="B1390" s="245"/>
      <c r="C1390" s="246"/>
      <c r="D1390" s="236" t="s">
        <v>216</v>
      </c>
      <c r="E1390" s="247" t="s">
        <v>19</v>
      </c>
      <c r="F1390" s="248" t="s">
        <v>1749</v>
      </c>
      <c r="G1390" s="246"/>
      <c r="H1390" s="249">
        <v>27.414999999999999</v>
      </c>
      <c r="I1390" s="250"/>
      <c r="J1390" s="246"/>
      <c r="K1390" s="246"/>
      <c r="L1390" s="251"/>
      <c r="M1390" s="252"/>
      <c r="N1390" s="253"/>
      <c r="O1390" s="253"/>
      <c r="P1390" s="253"/>
      <c r="Q1390" s="253"/>
      <c r="R1390" s="253"/>
      <c r="S1390" s="253"/>
      <c r="T1390" s="25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5" t="s">
        <v>216</v>
      </c>
      <c r="AU1390" s="255" t="s">
        <v>80</v>
      </c>
      <c r="AV1390" s="14" t="s">
        <v>80</v>
      </c>
      <c r="AW1390" s="14" t="s">
        <v>218</v>
      </c>
      <c r="AX1390" s="14" t="s">
        <v>71</v>
      </c>
      <c r="AY1390" s="255" t="s">
        <v>205</v>
      </c>
    </row>
    <row r="1391" s="14" customFormat="1">
      <c r="A1391" s="14"/>
      <c r="B1391" s="245"/>
      <c r="C1391" s="246"/>
      <c r="D1391" s="236" t="s">
        <v>216</v>
      </c>
      <c r="E1391" s="247" t="s">
        <v>19</v>
      </c>
      <c r="F1391" s="248" t="s">
        <v>524</v>
      </c>
      <c r="G1391" s="246"/>
      <c r="H1391" s="249">
        <v>2.3999999999999999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216</v>
      </c>
      <c r="AU1391" s="255" t="s">
        <v>80</v>
      </c>
      <c r="AV1391" s="14" t="s">
        <v>80</v>
      </c>
      <c r="AW1391" s="14" t="s">
        <v>218</v>
      </c>
      <c r="AX1391" s="14" t="s">
        <v>71</v>
      </c>
      <c r="AY1391" s="255" t="s">
        <v>205</v>
      </c>
    </row>
    <row r="1392" s="14" customFormat="1">
      <c r="A1392" s="14"/>
      <c r="B1392" s="245"/>
      <c r="C1392" s="246"/>
      <c r="D1392" s="236" t="s">
        <v>216</v>
      </c>
      <c r="E1392" s="247" t="s">
        <v>19</v>
      </c>
      <c r="F1392" s="248" t="s">
        <v>1750</v>
      </c>
      <c r="G1392" s="246"/>
      <c r="H1392" s="249">
        <v>24.625</v>
      </c>
      <c r="I1392" s="250"/>
      <c r="J1392" s="246"/>
      <c r="K1392" s="246"/>
      <c r="L1392" s="251"/>
      <c r="M1392" s="252"/>
      <c r="N1392" s="253"/>
      <c r="O1392" s="253"/>
      <c r="P1392" s="253"/>
      <c r="Q1392" s="253"/>
      <c r="R1392" s="253"/>
      <c r="S1392" s="253"/>
      <c r="T1392" s="25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5" t="s">
        <v>216</v>
      </c>
      <c r="AU1392" s="255" t="s">
        <v>80</v>
      </c>
      <c r="AV1392" s="14" t="s">
        <v>80</v>
      </c>
      <c r="AW1392" s="14" t="s">
        <v>218</v>
      </c>
      <c r="AX1392" s="14" t="s">
        <v>71</v>
      </c>
      <c r="AY1392" s="255" t="s">
        <v>205</v>
      </c>
    </row>
    <row r="1393" s="2" customFormat="1" ht="24.15" customHeight="1">
      <c r="A1393" s="41"/>
      <c r="B1393" s="42"/>
      <c r="C1393" s="216" t="s">
        <v>1751</v>
      </c>
      <c r="D1393" s="216" t="s">
        <v>207</v>
      </c>
      <c r="E1393" s="217" t="s">
        <v>1752</v>
      </c>
      <c r="F1393" s="218" t="s">
        <v>1753</v>
      </c>
      <c r="G1393" s="219" t="s">
        <v>327</v>
      </c>
      <c r="H1393" s="220">
        <v>5.0999999999999996</v>
      </c>
      <c r="I1393" s="221"/>
      <c r="J1393" s="222">
        <f>ROUND(I1393*H1393,2)</f>
        <v>0</v>
      </c>
      <c r="K1393" s="218" t="s">
        <v>211</v>
      </c>
      <c r="L1393" s="47"/>
      <c r="M1393" s="223" t="s">
        <v>19</v>
      </c>
      <c r="N1393" s="224" t="s">
        <v>42</v>
      </c>
      <c r="O1393" s="87"/>
      <c r="P1393" s="225">
        <f>O1393*H1393</f>
        <v>0</v>
      </c>
      <c r="Q1393" s="225">
        <v>0.020650000000000002</v>
      </c>
      <c r="R1393" s="225">
        <f>Q1393*H1393</f>
        <v>0.10531500000000001</v>
      </c>
      <c r="S1393" s="225">
        <v>0</v>
      </c>
      <c r="T1393" s="226">
        <f>S1393*H1393</f>
        <v>0</v>
      </c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R1393" s="227" t="s">
        <v>212</v>
      </c>
      <c r="AT1393" s="227" t="s">
        <v>207</v>
      </c>
      <c r="AU1393" s="227" t="s">
        <v>80</v>
      </c>
      <c r="AY1393" s="20" t="s">
        <v>205</v>
      </c>
      <c r="BE1393" s="228">
        <f>IF(N1393="základní",J1393,0)</f>
        <v>0</v>
      </c>
      <c r="BF1393" s="228">
        <f>IF(N1393="snížená",J1393,0)</f>
        <v>0</v>
      </c>
      <c r="BG1393" s="228">
        <f>IF(N1393="zákl. přenesená",J1393,0)</f>
        <v>0</v>
      </c>
      <c r="BH1393" s="228">
        <f>IF(N1393="sníž. přenesená",J1393,0)</f>
        <v>0</v>
      </c>
      <c r="BI1393" s="228">
        <f>IF(N1393="nulová",J1393,0)</f>
        <v>0</v>
      </c>
      <c r="BJ1393" s="20" t="s">
        <v>78</v>
      </c>
      <c r="BK1393" s="228">
        <f>ROUND(I1393*H1393,2)</f>
        <v>0</v>
      </c>
      <c r="BL1393" s="20" t="s">
        <v>212</v>
      </c>
      <c r="BM1393" s="227" t="s">
        <v>1754</v>
      </c>
    </row>
    <row r="1394" s="2" customFormat="1">
      <c r="A1394" s="41"/>
      <c r="B1394" s="42"/>
      <c r="C1394" s="43"/>
      <c r="D1394" s="229" t="s">
        <v>214</v>
      </c>
      <c r="E1394" s="43"/>
      <c r="F1394" s="230" t="s">
        <v>1755</v>
      </c>
      <c r="G1394" s="43"/>
      <c r="H1394" s="43"/>
      <c r="I1394" s="231"/>
      <c r="J1394" s="43"/>
      <c r="K1394" s="43"/>
      <c r="L1394" s="47"/>
      <c r="M1394" s="232"/>
      <c r="N1394" s="233"/>
      <c r="O1394" s="87"/>
      <c r="P1394" s="87"/>
      <c r="Q1394" s="87"/>
      <c r="R1394" s="87"/>
      <c r="S1394" s="87"/>
      <c r="T1394" s="88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T1394" s="20" t="s">
        <v>214</v>
      </c>
      <c r="AU1394" s="20" t="s">
        <v>80</v>
      </c>
    </row>
    <row r="1395" s="14" customFormat="1">
      <c r="A1395" s="14"/>
      <c r="B1395" s="245"/>
      <c r="C1395" s="246"/>
      <c r="D1395" s="236" t="s">
        <v>216</v>
      </c>
      <c r="E1395" s="247" t="s">
        <v>19</v>
      </c>
      <c r="F1395" s="248" t="s">
        <v>1756</v>
      </c>
      <c r="G1395" s="246"/>
      <c r="H1395" s="249">
        <v>5.0999999999999996</v>
      </c>
      <c r="I1395" s="250"/>
      <c r="J1395" s="246"/>
      <c r="K1395" s="246"/>
      <c r="L1395" s="251"/>
      <c r="M1395" s="252"/>
      <c r="N1395" s="253"/>
      <c r="O1395" s="253"/>
      <c r="P1395" s="253"/>
      <c r="Q1395" s="253"/>
      <c r="R1395" s="253"/>
      <c r="S1395" s="253"/>
      <c r="T1395" s="25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5" t="s">
        <v>216</v>
      </c>
      <c r="AU1395" s="255" t="s">
        <v>80</v>
      </c>
      <c r="AV1395" s="14" t="s">
        <v>80</v>
      </c>
      <c r="AW1395" s="14" t="s">
        <v>218</v>
      </c>
      <c r="AX1395" s="14" t="s">
        <v>71</v>
      </c>
      <c r="AY1395" s="255" t="s">
        <v>205</v>
      </c>
    </row>
    <row r="1396" s="2" customFormat="1" ht="37.8" customHeight="1">
      <c r="A1396" s="41"/>
      <c r="B1396" s="42"/>
      <c r="C1396" s="216" t="s">
        <v>1757</v>
      </c>
      <c r="D1396" s="216" t="s">
        <v>207</v>
      </c>
      <c r="E1396" s="217" t="s">
        <v>1758</v>
      </c>
      <c r="F1396" s="218" t="s">
        <v>1759</v>
      </c>
      <c r="G1396" s="219" t="s">
        <v>306</v>
      </c>
      <c r="H1396" s="220">
        <v>562.47799999999995</v>
      </c>
      <c r="I1396" s="221"/>
      <c r="J1396" s="222">
        <f>ROUND(I1396*H1396,2)</f>
        <v>0</v>
      </c>
      <c r="K1396" s="218" t="s">
        <v>211</v>
      </c>
      <c r="L1396" s="47"/>
      <c r="M1396" s="223" t="s">
        <v>19</v>
      </c>
      <c r="N1396" s="224" t="s">
        <v>42</v>
      </c>
      <c r="O1396" s="87"/>
      <c r="P1396" s="225">
        <f>O1396*H1396</f>
        <v>0</v>
      </c>
      <c r="Q1396" s="225">
        <v>2.0000000000000002E-05</v>
      </c>
      <c r="R1396" s="225">
        <f>Q1396*H1396</f>
        <v>0.011249560000000001</v>
      </c>
      <c r="S1396" s="225">
        <v>1.0000000000000001E-05</v>
      </c>
      <c r="T1396" s="226">
        <f>S1396*H1396</f>
        <v>0.0056247800000000002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7" t="s">
        <v>212</v>
      </c>
      <c r="AT1396" s="227" t="s">
        <v>207</v>
      </c>
      <c r="AU1396" s="227" t="s">
        <v>80</v>
      </c>
      <c r="AY1396" s="20" t="s">
        <v>205</v>
      </c>
      <c r="BE1396" s="228">
        <f>IF(N1396="základní",J1396,0)</f>
        <v>0</v>
      </c>
      <c r="BF1396" s="228">
        <f>IF(N1396="snížená",J1396,0)</f>
        <v>0</v>
      </c>
      <c r="BG1396" s="228">
        <f>IF(N1396="zákl. přenesená",J1396,0)</f>
        <v>0</v>
      </c>
      <c r="BH1396" s="228">
        <f>IF(N1396="sníž. přenesená",J1396,0)</f>
        <v>0</v>
      </c>
      <c r="BI1396" s="228">
        <f>IF(N1396="nulová",J1396,0)</f>
        <v>0</v>
      </c>
      <c r="BJ1396" s="20" t="s">
        <v>78</v>
      </c>
      <c r="BK1396" s="228">
        <f>ROUND(I1396*H1396,2)</f>
        <v>0</v>
      </c>
      <c r="BL1396" s="20" t="s">
        <v>212</v>
      </c>
      <c r="BM1396" s="227" t="s">
        <v>1760</v>
      </c>
    </row>
    <row r="1397" s="2" customFormat="1">
      <c r="A1397" s="41"/>
      <c r="B1397" s="42"/>
      <c r="C1397" s="43"/>
      <c r="D1397" s="229" t="s">
        <v>214</v>
      </c>
      <c r="E1397" s="43"/>
      <c r="F1397" s="230" t="s">
        <v>1761</v>
      </c>
      <c r="G1397" s="43"/>
      <c r="H1397" s="43"/>
      <c r="I1397" s="231"/>
      <c r="J1397" s="43"/>
      <c r="K1397" s="43"/>
      <c r="L1397" s="47"/>
      <c r="M1397" s="232"/>
      <c r="N1397" s="233"/>
      <c r="O1397" s="87"/>
      <c r="P1397" s="87"/>
      <c r="Q1397" s="87"/>
      <c r="R1397" s="87"/>
      <c r="S1397" s="87"/>
      <c r="T1397" s="88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T1397" s="20" t="s">
        <v>214</v>
      </c>
      <c r="AU1397" s="20" t="s">
        <v>80</v>
      </c>
    </row>
    <row r="1398" s="14" customFormat="1">
      <c r="A1398" s="14"/>
      <c r="B1398" s="245"/>
      <c r="C1398" s="246"/>
      <c r="D1398" s="236" t="s">
        <v>216</v>
      </c>
      <c r="E1398" s="247" t="s">
        <v>19</v>
      </c>
      <c r="F1398" s="248" t="s">
        <v>1762</v>
      </c>
      <c r="G1398" s="246"/>
      <c r="H1398" s="249">
        <v>21.439959999999999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5" t="s">
        <v>216</v>
      </c>
      <c r="AU1398" s="255" t="s">
        <v>80</v>
      </c>
      <c r="AV1398" s="14" t="s">
        <v>80</v>
      </c>
      <c r="AW1398" s="14" t="s">
        <v>218</v>
      </c>
      <c r="AX1398" s="14" t="s">
        <v>71</v>
      </c>
      <c r="AY1398" s="255" t="s">
        <v>205</v>
      </c>
    </row>
    <row r="1399" s="14" customFormat="1">
      <c r="A1399" s="14"/>
      <c r="B1399" s="245"/>
      <c r="C1399" s="246"/>
      <c r="D1399" s="236" t="s">
        <v>216</v>
      </c>
      <c r="E1399" s="247" t="s">
        <v>19</v>
      </c>
      <c r="F1399" s="248" t="s">
        <v>1763</v>
      </c>
      <c r="G1399" s="246"/>
      <c r="H1399" s="249">
        <v>301.51600000000002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216</v>
      </c>
      <c r="AU1399" s="255" t="s">
        <v>80</v>
      </c>
      <c r="AV1399" s="14" t="s">
        <v>80</v>
      </c>
      <c r="AW1399" s="14" t="s">
        <v>218</v>
      </c>
      <c r="AX1399" s="14" t="s">
        <v>71</v>
      </c>
      <c r="AY1399" s="255" t="s">
        <v>205</v>
      </c>
    </row>
    <row r="1400" s="14" customFormat="1">
      <c r="A1400" s="14"/>
      <c r="B1400" s="245"/>
      <c r="C1400" s="246"/>
      <c r="D1400" s="236" t="s">
        <v>216</v>
      </c>
      <c r="E1400" s="247" t="s">
        <v>19</v>
      </c>
      <c r="F1400" s="248" t="s">
        <v>1764</v>
      </c>
      <c r="G1400" s="246"/>
      <c r="H1400" s="249">
        <v>45.696599999999997</v>
      </c>
      <c r="I1400" s="250"/>
      <c r="J1400" s="246"/>
      <c r="K1400" s="246"/>
      <c r="L1400" s="251"/>
      <c r="M1400" s="252"/>
      <c r="N1400" s="253"/>
      <c r="O1400" s="253"/>
      <c r="P1400" s="253"/>
      <c r="Q1400" s="253"/>
      <c r="R1400" s="253"/>
      <c r="S1400" s="253"/>
      <c r="T1400" s="25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5" t="s">
        <v>216</v>
      </c>
      <c r="AU1400" s="255" t="s">
        <v>80</v>
      </c>
      <c r="AV1400" s="14" t="s">
        <v>80</v>
      </c>
      <c r="AW1400" s="14" t="s">
        <v>218</v>
      </c>
      <c r="AX1400" s="14" t="s">
        <v>71</v>
      </c>
      <c r="AY1400" s="255" t="s">
        <v>205</v>
      </c>
    </row>
    <row r="1401" s="14" customFormat="1">
      <c r="A1401" s="14"/>
      <c r="B1401" s="245"/>
      <c r="C1401" s="246"/>
      <c r="D1401" s="236" t="s">
        <v>216</v>
      </c>
      <c r="E1401" s="247" t="s">
        <v>19</v>
      </c>
      <c r="F1401" s="248" t="s">
        <v>1765</v>
      </c>
      <c r="G1401" s="246"/>
      <c r="H1401" s="249">
        <v>193.82499999999999</v>
      </c>
      <c r="I1401" s="250"/>
      <c r="J1401" s="246"/>
      <c r="K1401" s="246"/>
      <c r="L1401" s="251"/>
      <c r="M1401" s="252"/>
      <c r="N1401" s="253"/>
      <c r="O1401" s="253"/>
      <c r="P1401" s="253"/>
      <c r="Q1401" s="253"/>
      <c r="R1401" s="253"/>
      <c r="S1401" s="253"/>
      <c r="T1401" s="25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5" t="s">
        <v>216</v>
      </c>
      <c r="AU1401" s="255" t="s">
        <v>80</v>
      </c>
      <c r="AV1401" s="14" t="s">
        <v>80</v>
      </c>
      <c r="AW1401" s="14" t="s">
        <v>218</v>
      </c>
      <c r="AX1401" s="14" t="s">
        <v>71</v>
      </c>
      <c r="AY1401" s="255" t="s">
        <v>205</v>
      </c>
    </row>
    <row r="1402" s="2" customFormat="1" ht="37.8" customHeight="1">
      <c r="A1402" s="41"/>
      <c r="B1402" s="42"/>
      <c r="C1402" s="216" t="s">
        <v>1766</v>
      </c>
      <c r="D1402" s="216" t="s">
        <v>207</v>
      </c>
      <c r="E1402" s="217" t="s">
        <v>1767</v>
      </c>
      <c r="F1402" s="218" t="s">
        <v>1768</v>
      </c>
      <c r="G1402" s="219" t="s">
        <v>306</v>
      </c>
      <c r="H1402" s="220">
        <v>21.863</v>
      </c>
      <c r="I1402" s="221"/>
      <c r="J1402" s="222">
        <f>ROUND(I1402*H1402,2)</f>
        <v>0</v>
      </c>
      <c r="K1402" s="218" t="s">
        <v>211</v>
      </c>
      <c r="L1402" s="47"/>
      <c r="M1402" s="223" t="s">
        <v>19</v>
      </c>
      <c r="N1402" s="224" t="s">
        <v>42</v>
      </c>
      <c r="O1402" s="87"/>
      <c r="P1402" s="225">
        <f>O1402*H1402</f>
        <v>0</v>
      </c>
      <c r="Q1402" s="225">
        <v>0.0050600000000000003</v>
      </c>
      <c r="R1402" s="225">
        <f>Q1402*H1402</f>
        <v>0.11062678000000001</v>
      </c>
      <c r="S1402" s="225">
        <v>0.0050000000000000001</v>
      </c>
      <c r="T1402" s="226">
        <f>S1402*H1402</f>
        <v>0.109315</v>
      </c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R1402" s="227" t="s">
        <v>212</v>
      </c>
      <c r="AT1402" s="227" t="s">
        <v>207</v>
      </c>
      <c r="AU1402" s="227" t="s">
        <v>80</v>
      </c>
      <c r="AY1402" s="20" t="s">
        <v>205</v>
      </c>
      <c r="BE1402" s="228">
        <f>IF(N1402="základní",J1402,0)</f>
        <v>0</v>
      </c>
      <c r="BF1402" s="228">
        <f>IF(N1402="snížená",J1402,0)</f>
        <v>0</v>
      </c>
      <c r="BG1402" s="228">
        <f>IF(N1402="zákl. přenesená",J1402,0)</f>
        <v>0</v>
      </c>
      <c r="BH1402" s="228">
        <f>IF(N1402="sníž. přenesená",J1402,0)</f>
        <v>0</v>
      </c>
      <c r="BI1402" s="228">
        <f>IF(N1402="nulová",J1402,0)</f>
        <v>0</v>
      </c>
      <c r="BJ1402" s="20" t="s">
        <v>78</v>
      </c>
      <c r="BK1402" s="228">
        <f>ROUND(I1402*H1402,2)</f>
        <v>0</v>
      </c>
      <c r="BL1402" s="20" t="s">
        <v>212</v>
      </c>
      <c r="BM1402" s="227" t="s">
        <v>1769</v>
      </c>
    </row>
    <row r="1403" s="2" customFormat="1">
      <c r="A1403" s="41"/>
      <c r="B1403" s="42"/>
      <c r="C1403" s="43"/>
      <c r="D1403" s="229" t="s">
        <v>214</v>
      </c>
      <c r="E1403" s="43"/>
      <c r="F1403" s="230" t="s">
        <v>1770</v>
      </c>
      <c r="G1403" s="43"/>
      <c r="H1403" s="43"/>
      <c r="I1403" s="231"/>
      <c r="J1403" s="43"/>
      <c r="K1403" s="43"/>
      <c r="L1403" s="47"/>
      <c r="M1403" s="232"/>
      <c r="N1403" s="233"/>
      <c r="O1403" s="87"/>
      <c r="P1403" s="87"/>
      <c r="Q1403" s="87"/>
      <c r="R1403" s="87"/>
      <c r="S1403" s="87"/>
      <c r="T1403" s="88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T1403" s="20" t="s">
        <v>214</v>
      </c>
      <c r="AU1403" s="20" t="s">
        <v>80</v>
      </c>
    </row>
    <row r="1404" s="14" customFormat="1">
      <c r="A1404" s="14"/>
      <c r="B1404" s="245"/>
      <c r="C1404" s="246"/>
      <c r="D1404" s="236" t="s">
        <v>216</v>
      </c>
      <c r="E1404" s="247" t="s">
        <v>19</v>
      </c>
      <c r="F1404" s="248" t="s">
        <v>1771</v>
      </c>
      <c r="G1404" s="246"/>
      <c r="H1404" s="249">
        <v>21.862500000000001</v>
      </c>
      <c r="I1404" s="250"/>
      <c r="J1404" s="246"/>
      <c r="K1404" s="246"/>
      <c r="L1404" s="251"/>
      <c r="M1404" s="252"/>
      <c r="N1404" s="253"/>
      <c r="O1404" s="253"/>
      <c r="P1404" s="253"/>
      <c r="Q1404" s="253"/>
      <c r="R1404" s="253"/>
      <c r="S1404" s="253"/>
      <c r="T1404" s="25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5" t="s">
        <v>216</v>
      </c>
      <c r="AU1404" s="255" t="s">
        <v>80</v>
      </c>
      <c r="AV1404" s="14" t="s">
        <v>80</v>
      </c>
      <c r="AW1404" s="14" t="s">
        <v>218</v>
      </c>
      <c r="AX1404" s="14" t="s">
        <v>71</v>
      </c>
      <c r="AY1404" s="255" t="s">
        <v>205</v>
      </c>
    </row>
    <row r="1405" s="2" customFormat="1" ht="33" customHeight="1">
      <c r="A1405" s="41"/>
      <c r="B1405" s="42"/>
      <c r="C1405" s="216" t="s">
        <v>1772</v>
      </c>
      <c r="D1405" s="216" t="s">
        <v>207</v>
      </c>
      <c r="E1405" s="217" t="s">
        <v>1773</v>
      </c>
      <c r="F1405" s="218" t="s">
        <v>1774</v>
      </c>
      <c r="G1405" s="219" t="s">
        <v>210</v>
      </c>
      <c r="H1405" s="220">
        <v>2.0590000000000002</v>
      </c>
      <c r="I1405" s="221"/>
      <c r="J1405" s="222">
        <f>ROUND(I1405*H1405,2)</f>
        <v>0</v>
      </c>
      <c r="K1405" s="218" t="s">
        <v>211</v>
      </c>
      <c r="L1405" s="47"/>
      <c r="M1405" s="223" t="s">
        <v>19</v>
      </c>
      <c r="N1405" s="224" t="s">
        <v>42</v>
      </c>
      <c r="O1405" s="87"/>
      <c r="P1405" s="225">
        <f>O1405*H1405</f>
        <v>0</v>
      </c>
      <c r="Q1405" s="225">
        <v>2.3010199999999998</v>
      </c>
      <c r="R1405" s="225">
        <f>Q1405*H1405</f>
        <v>4.7378001799999998</v>
      </c>
      <c r="S1405" s="225">
        <v>0</v>
      </c>
      <c r="T1405" s="226">
        <f>S1405*H1405</f>
        <v>0</v>
      </c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R1405" s="227" t="s">
        <v>212</v>
      </c>
      <c r="AT1405" s="227" t="s">
        <v>207</v>
      </c>
      <c r="AU1405" s="227" t="s">
        <v>80</v>
      </c>
      <c r="AY1405" s="20" t="s">
        <v>205</v>
      </c>
      <c r="BE1405" s="228">
        <f>IF(N1405="základní",J1405,0)</f>
        <v>0</v>
      </c>
      <c r="BF1405" s="228">
        <f>IF(N1405="snížená",J1405,0)</f>
        <v>0</v>
      </c>
      <c r="BG1405" s="228">
        <f>IF(N1405="zákl. přenesená",J1405,0)</f>
        <v>0</v>
      </c>
      <c r="BH1405" s="228">
        <f>IF(N1405="sníž. přenesená",J1405,0)</f>
        <v>0</v>
      </c>
      <c r="BI1405" s="228">
        <f>IF(N1405="nulová",J1405,0)</f>
        <v>0</v>
      </c>
      <c r="BJ1405" s="20" t="s">
        <v>78</v>
      </c>
      <c r="BK1405" s="228">
        <f>ROUND(I1405*H1405,2)</f>
        <v>0</v>
      </c>
      <c r="BL1405" s="20" t="s">
        <v>212</v>
      </c>
      <c r="BM1405" s="227" t="s">
        <v>1775</v>
      </c>
    </row>
    <row r="1406" s="2" customFormat="1">
      <c r="A1406" s="41"/>
      <c r="B1406" s="42"/>
      <c r="C1406" s="43"/>
      <c r="D1406" s="229" t="s">
        <v>214</v>
      </c>
      <c r="E1406" s="43"/>
      <c r="F1406" s="230" t="s">
        <v>1776</v>
      </c>
      <c r="G1406" s="43"/>
      <c r="H1406" s="43"/>
      <c r="I1406" s="231"/>
      <c r="J1406" s="43"/>
      <c r="K1406" s="43"/>
      <c r="L1406" s="47"/>
      <c r="M1406" s="232"/>
      <c r="N1406" s="233"/>
      <c r="O1406" s="87"/>
      <c r="P1406" s="87"/>
      <c r="Q1406" s="87"/>
      <c r="R1406" s="87"/>
      <c r="S1406" s="87"/>
      <c r="T1406" s="88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T1406" s="20" t="s">
        <v>214</v>
      </c>
      <c r="AU1406" s="20" t="s">
        <v>80</v>
      </c>
    </row>
    <row r="1407" s="14" customFormat="1">
      <c r="A1407" s="14"/>
      <c r="B1407" s="245"/>
      <c r="C1407" s="246"/>
      <c r="D1407" s="236" t="s">
        <v>216</v>
      </c>
      <c r="E1407" s="247" t="s">
        <v>19</v>
      </c>
      <c r="F1407" s="248" t="s">
        <v>1777</v>
      </c>
      <c r="G1407" s="246"/>
      <c r="H1407" s="249">
        <v>1.7437500000000001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216</v>
      </c>
      <c r="AU1407" s="255" t="s">
        <v>80</v>
      </c>
      <c r="AV1407" s="14" t="s">
        <v>80</v>
      </c>
      <c r="AW1407" s="14" t="s">
        <v>218</v>
      </c>
      <c r="AX1407" s="14" t="s">
        <v>71</v>
      </c>
      <c r="AY1407" s="255" t="s">
        <v>205</v>
      </c>
    </row>
    <row r="1408" s="14" customFormat="1">
      <c r="A1408" s="14"/>
      <c r="B1408" s="245"/>
      <c r="C1408" s="246"/>
      <c r="D1408" s="236" t="s">
        <v>216</v>
      </c>
      <c r="E1408" s="247" t="s">
        <v>19</v>
      </c>
      <c r="F1408" s="248" t="s">
        <v>1778</v>
      </c>
      <c r="G1408" s="246"/>
      <c r="H1408" s="249">
        <v>0.31556249999999997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216</v>
      </c>
      <c r="AU1408" s="255" t="s">
        <v>80</v>
      </c>
      <c r="AV1408" s="14" t="s">
        <v>80</v>
      </c>
      <c r="AW1408" s="14" t="s">
        <v>218</v>
      </c>
      <c r="AX1408" s="14" t="s">
        <v>71</v>
      </c>
      <c r="AY1408" s="255" t="s">
        <v>205</v>
      </c>
    </row>
    <row r="1409" s="2" customFormat="1" ht="33" customHeight="1">
      <c r="A1409" s="41"/>
      <c r="B1409" s="42"/>
      <c r="C1409" s="216" t="s">
        <v>1779</v>
      </c>
      <c r="D1409" s="216" t="s">
        <v>207</v>
      </c>
      <c r="E1409" s="217" t="s">
        <v>1780</v>
      </c>
      <c r="F1409" s="218" t="s">
        <v>1781</v>
      </c>
      <c r="G1409" s="219" t="s">
        <v>210</v>
      </c>
      <c r="H1409" s="220">
        <v>8.1869999999999994</v>
      </c>
      <c r="I1409" s="221"/>
      <c r="J1409" s="222">
        <f>ROUND(I1409*H1409,2)</f>
        <v>0</v>
      </c>
      <c r="K1409" s="218" t="s">
        <v>211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2.5018699999999998</v>
      </c>
      <c r="R1409" s="225">
        <f>Q1409*H1409</f>
        <v>20.482809689999996</v>
      </c>
      <c r="S1409" s="225">
        <v>0</v>
      </c>
      <c r="T1409" s="226">
        <f>S1409*H1409</f>
        <v>0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212</v>
      </c>
      <c r="AT1409" s="227" t="s">
        <v>207</v>
      </c>
      <c r="AU1409" s="227" t="s">
        <v>80</v>
      </c>
      <c r="AY1409" s="20" t="s">
        <v>205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78</v>
      </c>
      <c r="BK1409" s="228">
        <f>ROUND(I1409*H1409,2)</f>
        <v>0</v>
      </c>
      <c r="BL1409" s="20" t="s">
        <v>212</v>
      </c>
      <c r="BM1409" s="227" t="s">
        <v>1782</v>
      </c>
    </row>
    <row r="1410" s="2" customFormat="1">
      <c r="A1410" s="41"/>
      <c r="B1410" s="42"/>
      <c r="C1410" s="43"/>
      <c r="D1410" s="229" t="s">
        <v>214</v>
      </c>
      <c r="E1410" s="43"/>
      <c r="F1410" s="230" t="s">
        <v>1783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214</v>
      </c>
      <c r="AU1410" s="20" t="s">
        <v>80</v>
      </c>
    </row>
    <row r="1411" s="14" customFormat="1">
      <c r="A1411" s="14"/>
      <c r="B1411" s="245"/>
      <c r="C1411" s="246"/>
      <c r="D1411" s="236" t="s">
        <v>216</v>
      </c>
      <c r="E1411" s="247" t="s">
        <v>19</v>
      </c>
      <c r="F1411" s="248" t="s">
        <v>1784</v>
      </c>
      <c r="G1411" s="246"/>
      <c r="H1411" s="249">
        <v>2.181438</v>
      </c>
      <c r="I1411" s="250"/>
      <c r="J1411" s="246"/>
      <c r="K1411" s="246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5" t="s">
        <v>216</v>
      </c>
      <c r="AU1411" s="255" t="s">
        <v>80</v>
      </c>
      <c r="AV1411" s="14" t="s">
        <v>80</v>
      </c>
      <c r="AW1411" s="14" t="s">
        <v>218</v>
      </c>
      <c r="AX1411" s="14" t="s">
        <v>71</v>
      </c>
      <c r="AY1411" s="255" t="s">
        <v>205</v>
      </c>
    </row>
    <row r="1412" s="14" customFormat="1">
      <c r="A1412" s="14"/>
      <c r="B1412" s="245"/>
      <c r="C1412" s="246"/>
      <c r="D1412" s="236" t="s">
        <v>216</v>
      </c>
      <c r="E1412" s="247" t="s">
        <v>19</v>
      </c>
      <c r="F1412" s="248" t="s">
        <v>1785</v>
      </c>
      <c r="G1412" s="246"/>
      <c r="H1412" s="249">
        <v>5.2080000000000011</v>
      </c>
      <c r="I1412" s="250"/>
      <c r="J1412" s="246"/>
      <c r="K1412" s="246"/>
      <c r="L1412" s="251"/>
      <c r="M1412" s="252"/>
      <c r="N1412" s="253"/>
      <c r="O1412" s="253"/>
      <c r="P1412" s="253"/>
      <c r="Q1412" s="253"/>
      <c r="R1412" s="253"/>
      <c r="S1412" s="253"/>
      <c r="T1412" s="25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5" t="s">
        <v>216</v>
      </c>
      <c r="AU1412" s="255" t="s">
        <v>80</v>
      </c>
      <c r="AV1412" s="14" t="s">
        <v>80</v>
      </c>
      <c r="AW1412" s="14" t="s">
        <v>218</v>
      </c>
      <c r="AX1412" s="14" t="s">
        <v>71</v>
      </c>
      <c r="AY1412" s="255" t="s">
        <v>205</v>
      </c>
    </row>
    <row r="1413" s="14" customFormat="1">
      <c r="A1413" s="14"/>
      <c r="B1413" s="245"/>
      <c r="C1413" s="246"/>
      <c r="D1413" s="236" t="s">
        <v>216</v>
      </c>
      <c r="E1413" s="247" t="s">
        <v>19</v>
      </c>
      <c r="F1413" s="248" t="s">
        <v>1786</v>
      </c>
      <c r="G1413" s="246"/>
      <c r="H1413" s="249">
        <v>0.79800000000000015</v>
      </c>
      <c r="I1413" s="250"/>
      <c r="J1413" s="246"/>
      <c r="K1413" s="246"/>
      <c r="L1413" s="251"/>
      <c r="M1413" s="252"/>
      <c r="N1413" s="253"/>
      <c r="O1413" s="253"/>
      <c r="P1413" s="253"/>
      <c r="Q1413" s="253"/>
      <c r="R1413" s="253"/>
      <c r="S1413" s="253"/>
      <c r="T1413" s="25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5" t="s">
        <v>216</v>
      </c>
      <c r="AU1413" s="255" t="s">
        <v>80</v>
      </c>
      <c r="AV1413" s="14" t="s">
        <v>80</v>
      </c>
      <c r="AW1413" s="14" t="s">
        <v>218</v>
      </c>
      <c r="AX1413" s="14" t="s">
        <v>71</v>
      </c>
      <c r="AY1413" s="255" t="s">
        <v>205</v>
      </c>
    </row>
    <row r="1414" s="2" customFormat="1" ht="33" customHeight="1">
      <c r="A1414" s="41"/>
      <c r="B1414" s="42"/>
      <c r="C1414" s="216" t="s">
        <v>1787</v>
      </c>
      <c r="D1414" s="216" t="s">
        <v>207</v>
      </c>
      <c r="E1414" s="217" t="s">
        <v>1788</v>
      </c>
      <c r="F1414" s="218" t="s">
        <v>1789</v>
      </c>
      <c r="G1414" s="219" t="s">
        <v>210</v>
      </c>
      <c r="H1414" s="220">
        <v>51.656999999999996</v>
      </c>
      <c r="I1414" s="221"/>
      <c r="J1414" s="222">
        <f>ROUND(I1414*H1414,2)</f>
        <v>0</v>
      </c>
      <c r="K1414" s="218" t="s">
        <v>211</v>
      </c>
      <c r="L1414" s="47"/>
      <c r="M1414" s="223" t="s">
        <v>19</v>
      </c>
      <c r="N1414" s="224" t="s">
        <v>42</v>
      </c>
      <c r="O1414" s="87"/>
      <c r="P1414" s="225">
        <f>O1414*H1414</f>
        <v>0</v>
      </c>
      <c r="Q1414" s="225">
        <v>2.5018699999999998</v>
      </c>
      <c r="R1414" s="225">
        <f>Q1414*H1414</f>
        <v>129.23909858999997</v>
      </c>
      <c r="S1414" s="225">
        <v>0</v>
      </c>
      <c r="T1414" s="226">
        <f>S1414*H1414</f>
        <v>0</v>
      </c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R1414" s="227" t="s">
        <v>212</v>
      </c>
      <c r="AT1414" s="227" t="s">
        <v>207</v>
      </c>
      <c r="AU1414" s="227" t="s">
        <v>80</v>
      </c>
      <c r="AY1414" s="20" t="s">
        <v>205</v>
      </c>
      <c r="BE1414" s="228">
        <f>IF(N1414="základní",J1414,0)</f>
        <v>0</v>
      </c>
      <c r="BF1414" s="228">
        <f>IF(N1414="snížená",J1414,0)</f>
        <v>0</v>
      </c>
      <c r="BG1414" s="228">
        <f>IF(N1414="zákl. přenesená",J1414,0)</f>
        <v>0</v>
      </c>
      <c r="BH1414" s="228">
        <f>IF(N1414="sníž. přenesená",J1414,0)</f>
        <v>0</v>
      </c>
      <c r="BI1414" s="228">
        <f>IF(N1414="nulová",J1414,0)</f>
        <v>0</v>
      </c>
      <c r="BJ1414" s="20" t="s">
        <v>78</v>
      </c>
      <c r="BK1414" s="228">
        <f>ROUND(I1414*H1414,2)</f>
        <v>0</v>
      </c>
      <c r="BL1414" s="20" t="s">
        <v>212</v>
      </c>
      <c r="BM1414" s="227" t="s">
        <v>1790</v>
      </c>
    </row>
    <row r="1415" s="2" customFormat="1">
      <c r="A1415" s="41"/>
      <c r="B1415" s="42"/>
      <c r="C1415" s="43"/>
      <c r="D1415" s="229" t="s">
        <v>214</v>
      </c>
      <c r="E1415" s="43"/>
      <c r="F1415" s="230" t="s">
        <v>1791</v>
      </c>
      <c r="G1415" s="43"/>
      <c r="H1415" s="43"/>
      <c r="I1415" s="231"/>
      <c r="J1415" s="43"/>
      <c r="K1415" s="43"/>
      <c r="L1415" s="47"/>
      <c r="M1415" s="232"/>
      <c r="N1415" s="233"/>
      <c r="O1415" s="87"/>
      <c r="P1415" s="87"/>
      <c r="Q1415" s="87"/>
      <c r="R1415" s="87"/>
      <c r="S1415" s="87"/>
      <c r="T1415" s="88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T1415" s="20" t="s">
        <v>214</v>
      </c>
      <c r="AU1415" s="20" t="s">
        <v>80</v>
      </c>
    </row>
    <row r="1416" s="14" customFormat="1">
      <c r="A1416" s="14"/>
      <c r="B1416" s="245"/>
      <c r="C1416" s="246"/>
      <c r="D1416" s="236" t="s">
        <v>216</v>
      </c>
      <c r="E1416" s="247" t="s">
        <v>19</v>
      </c>
      <c r="F1416" s="248" t="s">
        <v>1792</v>
      </c>
      <c r="G1416" s="246"/>
      <c r="H1416" s="249">
        <v>35.486499999999999</v>
      </c>
      <c r="I1416" s="250"/>
      <c r="J1416" s="246"/>
      <c r="K1416" s="246"/>
      <c r="L1416" s="251"/>
      <c r="M1416" s="252"/>
      <c r="N1416" s="253"/>
      <c r="O1416" s="253"/>
      <c r="P1416" s="253"/>
      <c r="Q1416" s="253"/>
      <c r="R1416" s="253"/>
      <c r="S1416" s="253"/>
      <c r="T1416" s="25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5" t="s">
        <v>216</v>
      </c>
      <c r="AU1416" s="255" t="s">
        <v>80</v>
      </c>
      <c r="AV1416" s="14" t="s">
        <v>80</v>
      </c>
      <c r="AW1416" s="14" t="s">
        <v>218</v>
      </c>
      <c r="AX1416" s="14" t="s">
        <v>71</v>
      </c>
      <c r="AY1416" s="255" t="s">
        <v>205</v>
      </c>
    </row>
    <row r="1417" s="14" customFormat="1">
      <c r="A1417" s="14"/>
      <c r="B1417" s="245"/>
      <c r="C1417" s="246"/>
      <c r="D1417" s="236" t="s">
        <v>216</v>
      </c>
      <c r="E1417" s="247" t="s">
        <v>19</v>
      </c>
      <c r="F1417" s="248" t="s">
        <v>1793</v>
      </c>
      <c r="G1417" s="246"/>
      <c r="H1417" s="249">
        <v>1.0416000000000001</v>
      </c>
      <c r="I1417" s="250"/>
      <c r="J1417" s="246"/>
      <c r="K1417" s="246"/>
      <c r="L1417" s="251"/>
      <c r="M1417" s="252"/>
      <c r="N1417" s="253"/>
      <c r="O1417" s="253"/>
      <c r="P1417" s="253"/>
      <c r="Q1417" s="253"/>
      <c r="R1417" s="253"/>
      <c r="S1417" s="253"/>
      <c r="T1417" s="25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5" t="s">
        <v>216</v>
      </c>
      <c r="AU1417" s="255" t="s">
        <v>80</v>
      </c>
      <c r="AV1417" s="14" t="s">
        <v>80</v>
      </c>
      <c r="AW1417" s="14" t="s">
        <v>218</v>
      </c>
      <c r="AX1417" s="14" t="s">
        <v>71</v>
      </c>
      <c r="AY1417" s="255" t="s">
        <v>205</v>
      </c>
    </row>
    <row r="1418" s="14" customFormat="1">
      <c r="A1418" s="14"/>
      <c r="B1418" s="245"/>
      <c r="C1418" s="246"/>
      <c r="D1418" s="236" t="s">
        <v>216</v>
      </c>
      <c r="E1418" s="247" t="s">
        <v>19</v>
      </c>
      <c r="F1418" s="248" t="s">
        <v>1794</v>
      </c>
      <c r="G1418" s="246"/>
      <c r="H1418" s="249">
        <v>10.667300000000001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5" t="s">
        <v>216</v>
      </c>
      <c r="AU1418" s="255" t="s">
        <v>80</v>
      </c>
      <c r="AV1418" s="14" t="s">
        <v>80</v>
      </c>
      <c r="AW1418" s="14" t="s">
        <v>218</v>
      </c>
      <c r="AX1418" s="14" t="s">
        <v>71</v>
      </c>
      <c r="AY1418" s="255" t="s">
        <v>205</v>
      </c>
    </row>
    <row r="1419" s="14" customFormat="1">
      <c r="A1419" s="14"/>
      <c r="B1419" s="245"/>
      <c r="C1419" s="246"/>
      <c r="D1419" s="236" t="s">
        <v>216</v>
      </c>
      <c r="E1419" s="247" t="s">
        <v>19</v>
      </c>
      <c r="F1419" s="248" t="s">
        <v>1795</v>
      </c>
      <c r="G1419" s="246"/>
      <c r="H1419" s="249">
        <v>4.4611000000000001</v>
      </c>
      <c r="I1419" s="250"/>
      <c r="J1419" s="246"/>
      <c r="K1419" s="246"/>
      <c r="L1419" s="251"/>
      <c r="M1419" s="252"/>
      <c r="N1419" s="253"/>
      <c r="O1419" s="253"/>
      <c r="P1419" s="253"/>
      <c r="Q1419" s="253"/>
      <c r="R1419" s="253"/>
      <c r="S1419" s="253"/>
      <c r="T1419" s="25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5" t="s">
        <v>216</v>
      </c>
      <c r="AU1419" s="255" t="s">
        <v>80</v>
      </c>
      <c r="AV1419" s="14" t="s">
        <v>80</v>
      </c>
      <c r="AW1419" s="14" t="s">
        <v>218</v>
      </c>
      <c r="AX1419" s="14" t="s">
        <v>71</v>
      </c>
      <c r="AY1419" s="255" t="s">
        <v>205</v>
      </c>
    </row>
    <row r="1420" s="2" customFormat="1" ht="37.8" customHeight="1">
      <c r="A1420" s="41"/>
      <c r="B1420" s="42"/>
      <c r="C1420" s="216" t="s">
        <v>1796</v>
      </c>
      <c r="D1420" s="216" t="s">
        <v>207</v>
      </c>
      <c r="E1420" s="217" t="s">
        <v>1797</v>
      </c>
      <c r="F1420" s="218" t="s">
        <v>1798</v>
      </c>
      <c r="G1420" s="219" t="s">
        <v>210</v>
      </c>
      <c r="H1420" s="220">
        <v>0.14699999999999999</v>
      </c>
      <c r="I1420" s="221"/>
      <c r="J1420" s="222">
        <f>ROUND(I1420*H1420,2)</f>
        <v>0</v>
      </c>
      <c r="K1420" s="218" t="s">
        <v>211</v>
      </c>
      <c r="L1420" s="47"/>
      <c r="M1420" s="223" t="s">
        <v>19</v>
      </c>
      <c r="N1420" s="224" t="s">
        <v>42</v>
      </c>
      <c r="O1420" s="87"/>
      <c r="P1420" s="225">
        <f>O1420*H1420</f>
        <v>0</v>
      </c>
      <c r="Q1420" s="225">
        <v>2.5018699999999998</v>
      </c>
      <c r="R1420" s="225">
        <f>Q1420*H1420</f>
        <v>0.36777488999999997</v>
      </c>
      <c r="S1420" s="225">
        <v>0</v>
      </c>
      <c r="T1420" s="226">
        <f>S1420*H1420</f>
        <v>0</v>
      </c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R1420" s="227" t="s">
        <v>212</v>
      </c>
      <c r="AT1420" s="227" t="s">
        <v>207</v>
      </c>
      <c r="AU1420" s="227" t="s">
        <v>80</v>
      </c>
      <c r="AY1420" s="20" t="s">
        <v>205</v>
      </c>
      <c r="BE1420" s="228">
        <f>IF(N1420="základní",J1420,0)</f>
        <v>0</v>
      </c>
      <c r="BF1420" s="228">
        <f>IF(N1420="snížená",J1420,0)</f>
        <v>0</v>
      </c>
      <c r="BG1420" s="228">
        <f>IF(N1420="zákl. přenesená",J1420,0)</f>
        <v>0</v>
      </c>
      <c r="BH1420" s="228">
        <f>IF(N1420="sníž. přenesená",J1420,0)</f>
        <v>0</v>
      </c>
      <c r="BI1420" s="228">
        <f>IF(N1420="nulová",J1420,0)</f>
        <v>0</v>
      </c>
      <c r="BJ1420" s="20" t="s">
        <v>78</v>
      </c>
      <c r="BK1420" s="228">
        <f>ROUND(I1420*H1420,2)</f>
        <v>0</v>
      </c>
      <c r="BL1420" s="20" t="s">
        <v>212</v>
      </c>
      <c r="BM1420" s="227" t="s">
        <v>1799</v>
      </c>
    </row>
    <row r="1421" s="2" customFormat="1">
      <c r="A1421" s="41"/>
      <c r="B1421" s="42"/>
      <c r="C1421" s="43"/>
      <c r="D1421" s="229" t="s">
        <v>214</v>
      </c>
      <c r="E1421" s="43"/>
      <c r="F1421" s="230" t="s">
        <v>1800</v>
      </c>
      <c r="G1421" s="43"/>
      <c r="H1421" s="43"/>
      <c r="I1421" s="231"/>
      <c r="J1421" s="43"/>
      <c r="K1421" s="43"/>
      <c r="L1421" s="47"/>
      <c r="M1421" s="232"/>
      <c r="N1421" s="233"/>
      <c r="O1421" s="87"/>
      <c r="P1421" s="87"/>
      <c r="Q1421" s="87"/>
      <c r="R1421" s="87"/>
      <c r="S1421" s="87"/>
      <c r="T1421" s="88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T1421" s="20" t="s">
        <v>214</v>
      </c>
      <c r="AU1421" s="20" t="s">
        <v>80</v>
      </c>
    </row>
    <row r="1422" s="14" customFormat="1">
      <c r="A1422" s="14"/>
      <c r="B1422" s="245"/>
      <c r="C1422" s="246"/>
      <c r="D1422" s="236" t="s">
        <v>216</v>
      </c>
      <c r="E1422" s="247" t="s">
        <v>19</v>
      </c>
      <c r="F1422" s="248" t="s">
        <v>1801</v>
      </c>
      <c r="G1422" s="246"/>
      <c r="H1422" s="249">
        <v>0.11500000000000001</v>
      </c>
      <c r="I1422" s="250"/>
      <c r="J1422" s="246"/>
      <c r="K1422" s="246"/>
      <c r="L1422" s="251"/>
      <c r="M1422" s="252"/>
      <c r="N1422" s="253"/>
      <c r="O1422" s="253"/>
      <c r="P1422" s="253"/>
      <c r="Q1422" s="253"/>
      <c r="R1422" s="253"/>
      <c r="S1422" s="253"/>
      <c r="T1422" s="25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5" t="s">
        <v>216</v>
      </c>
      <c r="AU1422" s="255" t="s">
        <v>80</v>
      </c>
      <c r="AV1422" s="14" t="s">
        <v>80</v>
      </c>
      <c r="AW1422" s="14" t="s">
        <v>218</v>
      </c>
      <c r="AX1422" s="14" t="s">
        <v>71</v>
      </c>
      <c r="AY1422" s="255" t="s">
        <v>205</v>
      </c>
    </row>
    <row r="1423" s="14" customFormat="1">
      <c r="A1423" s="14"/>
      <c r="B1423" s="245"/>
      <c r="C1423" s="246"/>
      <c r="D1423" s="236" t="s">
        <v>216</v>
      </c>
      <c r="E1423" s="247" t="s">
        <v>19</v>
      </c>
      <c r="F1423" s="248" t="s">
        <v>1802</v>
      </c>
      <c r="G1423" s="246"/>
      <c r="H1423" s="249">
        <v>0.032000000000000001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216</v>
      </c>
      <c r="AU1423" s="255" t="s">
        <v>80</v>
      </c>
      <c r="AV1423" s="14" t="s">
        <v>80</v>
      </c>
      <c r="AW1423" s="14" t="s">
        <v>218</v>
      </c>
      <c r="AX1423" s="14" t="s">
        <v>71</v>
      </c>
      <c r="AY1423" s="255" t="s">
        <v>205</v>
      </c>
    </row>
    <row r="1424" s="2" customFormat="1" ht="33" customHeight="1">
      <c r="A1424" s="41"/>
      <c r="B1424" s="42"/>
      <c r="C1424" s="216" t="s">
        <v>1803</v>
      </c>
      <c r="D1424" s="216" t="s">
        <v>207</v>
      </c>
      <c r="E1424" s="217" t="s">
        <v>1804</v>
      </c>
      <c r="F1424" s="218" t="s">
        <v>1805</v>
      </c>
      <c r="G1424" s="219" t="s">
        <v>210</v>
      </c>
      <c r="H1424" s="220">
        <v>4.0860000000000003</v>
      </c>
      <c r="I1424" s="221"/>
      <c r="J1424" s="222">
        <f>ROUND(I1424*H1424,2)</f>
        <v>0</v>
      </c>
      <c r="K1424" s="218" t="s">
        <v>211</v>
      </c>
      <c r="L1424" s="47"/>
      <c r="M1424" s="223" t="s">
        <v>19</v>
      </c>
      <c r="N1424" s="224" t="s">
        <v>42</v>
      </c>
      <c r="O1424" s="87"/>
      <c r="P1424" s="225">
        <f>O1424*H1424</f>
        <v>0</v>
      </c>
      <c r="Q1424" s="225">
        <v>2.5018699999999998</v>
      </c>
      <c r="R1424" s="225">
        <f>Q1424*H1424</f>
        <v>10.222640820000001</v>
      </c>
      <c r="S1424" s="225">
        <v>0</v>
      </c>
      <c r="T1424" s="226">
        <f>S1424*H1424</f>
        <v>0</v>
      </c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R1424" s="227" t="s">
        <v>212</v>
      </c>
      <c r="AT1424" s="227" t="s">
        <v>207</v>
      </c>
      <c r="AU1424" s="227" t="s">
        <v>80</v>
      </c>
      <c r="AY1424" s="20" t="s">
        <v>205</v>
      </c>
      <c r="BE1424" s="228">
        <f>IF(N1424="základní",J1424,0)</f>
        <v>0</v>
      </c>
      <c r="BF1424" s="228">
        <f>IF(N1424="snížená",J1424,0)</f>
        <v>0</v>
      </c>
      <c r="BG1424" s="228">
        <f>IF(N1424="zákl. přenesená",J1424,0)</f>
        <v>0</v>
      </c>
      <c r="BH1424" s="228">
        <f>IF(N1424="sníž. přenesená",J1424,0)</f>
        <v>0</v>
      </c>
      <c r="BI1424" s="228">
        <f>IF(N1424="nulová",J1424,0)</f>
        <v>0</v>
      </c>
      <c r="BJ1424" s="20" t="s">
        <v>78</v>
      </c>
      <c r="BK1424" s="228">
        <f>ROUND(I1424*H1424,2)</f>
        <v>0</v>
      </c>
      <c r="BL1424" s="20" t="s">
        <v>212</v>
      </c>
      <c r="BM1424" s="227" t="s">
        <v>1806</v>
      </c>
    </row>
    <row r="1425" s="2" customFormat="1">
      <c r="A1425" s="41"/>
      <c r="B1425" s="42"/>
      <c r="C1425" s="43"/>
      <c r="D1425" s="229" t="s">
        <v>214</v>
      </c>
      <c r="E1425" s="43"/>
      <c r="F1425" s="230" t="s">
        <v>1807</v>
      </c>
      <c r="G1425" s="43"/>
      <c r="H1425" s="43"/>
      <c r="I1425" s="231"/>
      <c r="J1425" s="43"/>
      <c r="K1425" s="43"/>
      <c r="L1425" s="47"/>
      <c r="M1425" s="232"/>
      <c r="N1425" s="233"/>
      <c r="O1425" s="87"/>
      <c r="P1425" s="87"/>
      <c r="Q1425" s="87"/>
      <c r="R1425" s="87"/>
      <c r="S1425" s="87"/>
      <c r="T1425" s="88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T1425" s="20" t="s">
        <v>214</v>
      </c>
      <c r="AU1425" s="20" t="s">
        <v>80</v>
      </c>
    </row>
    <row r="1426" s="14" customFormat="1">
      <c r="A1426" s="14"/>
      <c r="B1426" s="245"/>
      <c r="C1426" s="246"/>
      <c r="D1426" s="236" t="s">
        <v>216</v>
      </c>
      <c r="E1426" s="247" t="s">
        <v>19</v>
      </c>
      <c r="F1426" s="248" t="s">
        <v>1808</v>
      </c>
      <c r="G1426" s="246"/>
      <c r="H1426" s="249">
        <v>1.1800000000000002</v>
      </c>
      <c r="I1426" s="250"/>
      <c r="J1426" s="246"/>
      <c r="K1426" s="246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5" t="s">
        <v>216</v>
      </c>
      <c r="AU1426" s="255" t="s">
        <v>80</v>
      </c>
      <c r="AV1426" s="14" t="s">
        <v>80</v>
      </c>
      <c r="AW1426" s="14" t="s">
        <v>218</v>
      </c>
      <c r="AX1426" s="14" t="s">
        <v>71</v>
      </c>
      <c r="AY1426" s="255" t="s">
        <v>205</v>
      </c>
    </row>
    <row r="1427" s="14" customFormat="1">
      <c r="A1427" s="14"/>
      <c r="B1427" s="245"/>
      <c r="C1427" s="246"/>
      <c r="D1427" s="236" t="s">
        <v>216</v>
      </c>
      <c r="E1427" s="247" t="s">
        <v>19</v>
      </c>
      <c r="F1427" s="248" t="s">
        <v>1809</v>
      </c>
      <c r="G1427" s="246"/>
      <c r="H1427" s="249">
        <v>2.9056720000000005</v>
      </c>
      <c r="I1427" s="250"/>
      <c r="J1427" s="246"/>
      <c r="K1427" s="246"/>
      <c r="L1427" s="251"/>
      <c r="M1427" s="252"/>
      <c r="N1427" s="253"/>
      <c r="O1427" s="253"/>
      <c r="P1427" s="253"/>
      <c r="Q1427" s="253"/>
      <c r="R1427" s="253"/>
      <c r="S1427" s="253"/>
      <c r="T1427" s="25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5" t="s">
        <v>216</v>
      </c>
      <c r="AU1427" s="255" t="s">
        <v>80</v>
      </c>
      <c r="AV1427" s="14" t="s">
        <v>80</v>
      </c>
      <c r="AW1427" s="14" t="s">
        <v>218</v>
      </c>
      <c r="AX1427" s="14" t="s">
        <v>71</v>
      </c>
      <c r="AY1427" s="255" t="s">
        <v>205</v>
      </c>
    </row>
    <row r="1428" s="2" customFormat="1" ht="33" customHeight="1">
      <c r="A1428" s="41"/>
      <c r="B1428" s="42"/>
      <c r="C1428" s="216" t="s">
        <v>1810</v>
      </c>
      <c r="D1428" s="216" t="s">
        <v>207</v>
      </c>
      <c r="E1428" s="217" t="s">
        <v>1811</v>
      </c>
      <c r="F1428" s="218" t="s">
        <v>1812</v>
      </c>
      <c r="G1428" s="219" t="s">
        <v>210</v>
      </c>
      <c r="H1428" s="220">
        <v>0.67900000000000005</v>
      </c>
      <c r="I1428" s="221"/>
      <c r="J1428" s="222">
        <f>ROUND(I1428*H1428,2)</f>
        <v>0</v>
      </c>
      <c r="K1428" s="218" t="s">
        <v>211</v>
      </c>
      <c r="L1428" s="47"/>
      <c r="M1428" s="223" t="s">
        <v>19</v>
      </c>
      <c r="N1428" s="224" t="s">
        <v>42</v>
      </c>
      <c r="O1428" s="87"/>
      <c r="P1428" s="225">
        <f>O1428*H1428</f>
        <v>0</v>
      </c>
      <c r="Q1428" s="225">
        <v>2.5018699999999998</v>
      </c>
      <c r="R1428" s="225">
        <f>Q1428*H1428</f>
        <v>1.69876973</v>
      </c>
      <c r="S1428" s="225">
        <v>0</v>
      </c>
      <c r="T1428" s="226">
        <f>S1428*H1428</f>
        <v>0</v>
      </c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R1428" s="227" t="s">
        <v>212</v>
      </c>
      <c r="AT1428" s="227" t="s">
        <v>207</v>
      </c>
      <c r="AU1428" s="227" t="s">
        <v>80</v>
      </c>
      <c r="AY1428" s="20" t="s">
        <v>205</v>
      </c>
      <c r="BE1428" s="228">
        <f>IF(N1428="základní",J1428,0)</f>
        <v>0</v>
      </c>
      <c r="BF1428" s="228">
        <f>IF(N1428="snížená",J1428,0)</f>
        <v>0</v>
      </c>
      <c r="BG1428" s="228">
        <f>IF(N1428="zákl. přenesená",J1428,0)</f>
        <v>0</v>
      </c>
      <c r="BH1428" s="228">
        <f>IF(N1428="sníž. přenesená",J1428,0)</f>
        <v>0</v>
      </c>
      <c r="BI1428" s="228">
        <f>IF(N1428="nulová",J1428,0)</f>
        <v>0</v>
      </c>
      <c r="BJ1428" s="20" t="s">
        <v>78</v>
      </c>
      <c r="BK1428" s="228">
        <f>ROUND(I1428*H1428,2)</f>
        <v>0</v>
      </c>
      <c r="BL1428" s="20" t="s">
        <v>212</v>
      </c>
      <c r="BM1428" s="227" t="s">
        <v>1813</v>
      </c>
    </row>
    <row r="1429" s="2" customFormat="1">
      <c r="A1429" s="41"/>
      <c r="B1429" s="42"/>
      <c r="C1429" s="43"/>
      <c r="D1429" s="229" t="s">
        <v>214</v>
      </c>
      <c r="E1429" s="43"/>
      <c r="F1429" s="230" t="s">
        <v>1814</v>
      </c>
      <c r="G1429" s="43"/>
      <c r="H1429" s="43"/>
      <c r="I1429" s="231"/>
      <c r="J1429" s="43"/>
      <c r="K1429" s="43"/>
      <c r="L1429" s="47"/>
      <c r="M1429" s="232"/>
      <c r="N1429" s="233"/>
      <c r="O1429" s="87"/>
      <c r="P1429" s="87"/>
      <c r="Q1429" s="87"/>
      <c r="R1429" s="87"/>
      <c r="S1429" s="87"/>
      <c r="T1429" s="88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T1429" s="20" t="s">
        <v>214</v>
      </c>
      <c r="AU1429" s="20" t="s">
        <v>80</v>
      </c>
    </row>
    <row r="1430" s="14" customFormat="1">
      <c r="A1430" s="14"/>
      <c r="B1430" s="245"/>
      <c r="C1430" s="246"/>
      <c r="D1430" s="236" t="s">
        <v>216</v>
      </c>
      <c r="E1430" s="247" t="s">
        <v>19</v>
      </c>
      <c r="F1430" s="248" t="s">
        <v>1815</v>
      </c>
      <c r="G1430" s="246"/>
      <c r="H1430" s="249">
        <v>0.67900000000000005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216</v>
      </c>
      <c r="AU1430" s="255" t="s">
        <v>80</v>
      </c>
      <c r="AV1430" s="14" t="s">
        <v>80</v>
      </c>
      <c r="AW1430" s="14" t="s">
        <v>218</v>
      </c>
      <c r="AX1430" s="14" t="s">
        <v>71</v>
      </c>
      <c r="AY1430" s="255" t="s">
        <v>205</v>
      </c>
    </row>
    <row r="1431" s="2" customFormat="1" ht="37.8" customHeight="1">
      <c r="A1431" s="41"/>
      <c r="B1431" s="42"/>
      <c r="C1431" s="216" t="s">
        <v>1816</v>
      </c>
      <c r="D1431" s="216" t="s">
        <v>207</v>
      </c>
      <c r="E1431" s="217" t="s">
        <v>1817</v>
      </c>
      <c r="F1431" s="218" t="s">
        <v>1818</v>
      </c>
      <c r="G1431" s="219" t="s">
        <v>210</v>
      </c>
      <c r="H1431" s="220">
        <v>0.21099999999999999</v>
      </c>
      <c r="I1431" s="221"/>
      <c r="J1431" s="222">
        <f>ROUND(I1431*H1431,2)</f>
        <v>0</v>
      </c>
      <c r="K1431" s="218" t="s">
        <v>211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2.5018699999999998</v>
      </c>
      <c r="R1431" s="225">
        <f>Q1431*H1431</f>
        <v>0.52789456999999995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212</v>
      </c>
      <c r="AT1431" s="227" t="s">
        <v>207</v>
      </c>
      <c r="AU1431" s="227" t="s">
        <v>80</v>
      </c>
      <c r="AY1431" s="20" t="s">
        <v>205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78</v>
      </c>
      <c r="BK1431" s="228">
        <f>ROUND(I1431*H1431,2)</f>
        <v>0</v>
      </c>
      <c r="BL1431" s="20" t="s">
        <v>212</v>
      </c>
      <c r="BM1431" s="227" t="s">
        <v>1819</v>
      </c>
    </row>
    <row r="1432" s="2" customFormat="1">
      <c r="A1432" s="41"/>
      <c r="B1432" s="42"/>
      <c r="C1432" s="43"/>
      <c r="D1432" s="229" t="s">
        <v>214</v>
      </c>
      <c r="E1432" s="43"/>
      <c r="F1432" s="230" t="s">
        <v>1820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214</v>
      </c>
      <c r="AU1432" s="20" t="s">
        <v>80</v>
      </c>
    </row>
    <row r="1433" s="14" customFormat="1">
      <c r="A1433" s="14"/>
      <c r="B1433" s="245"/>
      <c r="C1433" s="246"/>
      <c r="D1433" s="236" t="s">
        <v>216</v>
      </c>
      <c r="E1433" s="247" t="s">
        <v>19</v>
      </c>
      <c r="F1433" s="248" t="s">
        <v>1821</v>
      </c>
      <c r="G1433" s="246"/>
      <c r="H1433" s="249">
        <v>0.21090825000000002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5" t="s">
        <v>216</v>
      </c>
      <c r="AU1433" s="255" t="s">
        <v>80</v>
      </c>
      <c r="AV1433" s="14" t="s">
        <v>80</v>
      </c>
      <c r="AW1433" s="14" t="s">
        <v>218</v>
      </c>
      <c r="AX1433" s="14" t="s">
        <v>71</v>
      </c>
      <c r="AY1433" s="255" t="s">
        <v>205</v>
      </c>
    </row>
    <row r="1434" s="2" customFormat="1" ht="37.8" customHeight="1">
      <c r="A1434" s="41"/>
      <c r="B1434" s="42"/>
      <c r="C1434" s="216" t="s">
        <v>1822</v>
      </c>
      <c r="D1434" s="216" t="s">
        <v>207</v>
      </c>
      <c r="E1434" s="217" t="s">
        <v>1823</v>
      </c>
      <c r="F1434" s="218" t="s">
        <v>1824</v>
      </c>
      <c r="G1434" s="219" t="s">
        <v>210</v>
      </c>
      <c r="H1434" s="220">
        <v>4.9720000000000004</v>
      </c>
      <c r="I1434" s="221"/>
      <c r="J1434" s="222">
        <f>ROUND(I1434*H1434,2)</f>
        <v>0</v>
      </c>
      <c r="K1434" s="218" t="s">
        <v>211</v>
      </c>
      <c r="L1434" s="47"/>
      <c r="M1434" s="223" t="s">
        <v>19</v>
      </c>
      <c r="N1434" s="224" t="s">
        <v>42</v>
      </c>
      <c r="O1434" s="87"/>
      <c r="P1434" s="225">
        <f>O1434*H1434</f>
        <v>0</v>
      </c>
      <c r="Q1434" s="225">
        <v>2.5018699999999998</v>
      </c>
      <c r="R1434" s="225">
        <f>Q1434*H1434</f>
        <v>12.43929764</v>
      </c>
      <c r="S1434" s="225">
        <v>0</v>
      </c>
      <c r="T1434" s="226">
        <f>S1434*H1434</f>
        <v>0</v>
      </c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R1434" s="227" t="s">
        <v>212</v>
      </c>
      <c r="AT1434" s="227" t="s">
        <v>207</v>
      </c>
      <c r="AU1434" s="227" t="s">
        <v>80</v>
      </c>
      <c r="AY1434" s="20" t="s">
        <v>205</v>
      </c>
      <c r="BE1434" s="228">
        <f>IF(N1434="základní",J1434,0)</f>
        <v>0</v>
      </c>
      <c r="BF1434" s="228">
        <f>IF(N1434="snížená",J1434,0)</f>
        <v>0</v>
      </c>
      <c r="BG1434" s="228">
        <f>IF(N1434="zákl. přenesená",J1434,0)</f>
        <v>0</v>
      </c>
      <c r="BH1434" s="228">
        <f>IF(N1434="sníž. přenesená",J1434,0)</f>
        <v>0</v>
      </c>
      <c r="BI1434" s="228">
        <f>IF(N1434="nulová",J1434,0)</f>
        <v>0</v>
      </c>
      <c r="BJ1434" s="20" t="s">
        <v>78</v>
      </c>
      <c r="BK1434" s="228">
        <f>ROUND(I1434*H1434,2)</f>
        <v>0</v>
      </c>
      <c r="BL1434" s="20" t="s">
        <v>212</v>
      </c>
      <c r="BM1434" s="227" t="s">
        <v>1825</v>
      </c>
    </row>
    <row r="1435" s="2" customFormat="1">
      <c r="A1435" s="41"/>
      <c r="B1435" s="42"/>
      <c r="C1435" s="43"/>
      <c r="D1435" s="229" t="s">
        <v>214</v>
      </c>
      <c r="E1435" s="43"/>
      <c r="F1435" s="230" t="s">
        <v>1826</v>
      </c>
      <c r="G1435" s="43"/>
      <c r="H1435" s="43"/>
      <c r="I1435" s="231"/>
      <c r="J1435" s="43"/>
      <c r="K1435" s="43"/>
      <c r="L1435" s="47"/>
      <c r="M1435" s="232"/>
      <c r="N1435" s="233"/>
      <c r="O1435" s="87"/>
      <c r="P1435" s="87"/>
      <c r="Q1435" s="87"/>
      <c r="R1435" s="87"/>
      <c r="S1435" s="87"/>
      <c r="T1435" s="88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T1435" s="20" t="s">
        <v>214</v>
      </c>
      <c r="AU1435" s="20" t="s">
        <v>80</v>
      </c>
    </row>
    <row r="1436" s="14" customFormat="1">
      <c r="A1436" s="14"/>
      <c r="B1436" s="245"/>
      <c r="C1436" s="246"/>
      <c r="D1436" s="236" t="s">
        <v>216</v>
      </c>
      <c r="E1436" s="247" t="s">
        <v>19</v>
      </c>
      <c r="F1436" s="248" t="s">
        <v>1827</v>
      </c>
      <c r="G1436" s="246"/>
      <c r="H1436" s="249">
        <v>0.20709</v>
      </c>
      <c r="I1436" s="250"/>
      <c r="J1436" s="246"/>
      <c r="K1436" s="246"/>
      <c r="L1436" s="251"/>
      <c r="M1436" s="252"/>
      <c r="N1436" s="253"/>
      <c r="O1436" s="253"/>
      <c r="P1436" s="253"/>
      <c r="Q1436" s="253"/>
      <c r="R1436" s="253"/>
      <c r="S1436" s="253"/>
      <c r="T1436" s="25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5" t="s">
        <v>216</v>
      </c>
      <c r="AU1436" s="255" t="s">
        <v>80</v>
      </c>
      <c r="AV1436" s="14" t="s">
        <v>80</v>
      </c>
      <c r="AW1436" s="14" t="s">
        <v>218</v>
      </c>
      <c r="AX1436" s="14" t="s">
        <v>71</v>
      </c>
      <c r="AY1436" s="255" t="s">
        <v>205</v>
      </c>
    </row>
    <row r="1437" s="14" customFormat="1">
      <c r="A1437" s="14"/>
      <c r="B1437" s="245"/>
      <c r="C1437" s="246"/>
      <c r="D1437" s="236" t="s">
        <v>216</v>
      </c>
      <c r="E1437" s="247" t="s">
        <v>19</v>
      </c>
      <c r="F1437" s="248" t="s">
        <v>1828</v>
      </c>
      <c r="G1437" s="246"/>
      <c r="H1437" s="249">
        <v>2.9175000000000004</v>
      </c>
      <c r="I1437" s="250"/>
      <c r="J1437" s="246"/>
      <c r="K1437" s="246"/>
      <c r="L1437" s="251"/>
      <c r="M1437" s="252"/>
      <c r="N1437" s="253"/>
      <c r="O1437" s="253"/>
      <c r="P1437" s="253"/>
      <c r="Q1437" s="253"/>
      <c r="R1437" s="253"/>
      <c r="S1437" s="253"/>
      <c r="T1437" s="25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5" t="s">
        <v>216</v>
      </c>
      <c r="AU1437" s="255" t="s">
        <v>80</v>
      </c>
      <c r="AV1437" s="14" t="s">
        <v>80</v>
      </c>
      <c r="AW1437" s="14" t="s">
        <v>218</v>
      </c>
      <c r="AX1437" s="14" t="s">
        <v>71</v>
      </c>
      <c r="AY1437" s="255" t="s">
        <v>205</v>
      </c>
    </row>
    <row r="1438" s="14" customFormat="1">
      <c r="A1438" s="14"/>
      <c r="B1438" s="245"/>
      <c r="C1438" s="246"/>
      <c r="D1438" s="236" t="s">
        <v>216</v>
      </c>
      <c r="E1438" s="247" t="s">
        <v>19</v>
      </c>
      <c r="F1438" s="248" t="s">
        <v>1829</v>
      </c>
      <c r="G1438" s="246"/>
      <c r="H1438" s="249">
        <v>0.75600000000000012</v>
      </c>
      <c r="I1438" s="250"/>
      <c r="J1438" s="246"/>
      <c r="K1438" s="246"/>
      <c r="L1438" s="251"/>
      <c r="M1438" s="252"/>
      <c r="N1438" s="253"/>
      <c r="O1438" s="253"/>
      <c r="P1438" s="253"/>
      <c r="Q1438" s="253"/>
      <c r="R1438" s="253"/>
      <c r="S1438" s="253"/>
      <c r="T1438" s="25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5" t="s">
        <v>216</v>
      </c>
      <c r="AU1438" s="255" t="s">
        <v>80</v>
      </c>
      <c r="AV1438" s="14" t="s">
        <v>80</v>
      </c>
      <c r="AW1438" s="14" t="s">
        <v>218</v>
      </c>
      <c r="AX1438" s="14" t="s">
        <v>71</v>
      </c>
      <c r="AY1438" s="255" t="s">
        <v>205</v>
      </c>
    </row>
    <row r="1439" s="14" customFormat="1">
      <c r="A1439" s="14"/>
      <c r="B1439" s="245"/>
      <c r="C1439" s="246"/>
      <c r="D1439" s="236" t="s">
        <v>216</v>
      </c>
      <c r="E1439" s="247" t="s">
        <v>19</v>
      </c>
      <c r="F1439" s="248" t="s">
        <v>1830</v>
      </c>
      <c r="G1439" s="246"/>
      <c r="H1439" s="249">
        <v>0.45439999999999997</v>
      </c>
      <c r="I1439" s="250"/>
      <c r="J1439" s="246"/>
      <c r="K1439" s="246"/>
      <c r="L1439" s="251"/>
      <c r="M1439" s="252"/>
      <c r="N1439" s="253"/>
      <c r="O1439" s="253"/>
      <c r="P1439" s="253"/>
      <c r="Q1439" s="253"/>
      <c r="R1439" s="253"/>
      <c r="S1439" s="253"/>
      <c r="T1439" s="25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5" t="s">
        <v>216</v>
      </c>
      <c r="AU1439" s="255" t="s">
        <v>80</v>
      </c>
      <c r="AV1439" s="14" t="s">
        <v>80</v>
      </c>
      <c r="AW1439" s="14" t="s">
        <v>218</v>
      </c>
      <c r="AX1439" s="14" t="s">
        <v>71</v>
      </c>
      <c r="AY1439" s="255" t="s">
        <v>205</v>
      </c>
    </row>
    <row r="1440" s="14" customFormat="1">
      <c r="A1440" s="14"/>
      <c r="B1440" s="245"/>
      <c r="C1440" s="246"/>
      <c r="D1440" s="236" t="s">
        <v>216</v>
      </c>
      <c r="E1440" s="247" t="s">
        <v>19</v>
      </c>
      <c r="F1440" s="248" t="s">
        <v>1831</v>
      </c>
      <c r="G1440" s="246"/>
      <c r="H1440" s="249">
        <v>0.63700000000000012</v>
      </c>
      <c r="I1440" s="250"/>
      <c r="J1440" s="246"/>
      <c r="K1440" s="246"/>
      <c r="L1440" s="251"/>
      <c r="M1440" s="252"/>
      <c r="N1440" s="253"/>
      <c r="O1440" s="253"/>
      <c r="P1440" s="253"/>
      <c r="Q1440" s="253"/>
      <c r="R1440" s="253"/>
      <c r="S1440" s="253"/>
      <c r="T1440" s="25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5" t="s">
        <v>216</v>
      </c>
      <c r="AU1440" s="255" t="s">
        <v>80</v>
      </c>
      <c r="AV1440" s="14" t="s">
        <v>80</v>
      </c>
      <c r="AW1440" s="14" t="s">
        <v>218</v>
      </c>
      <c r="AX1440" s="14" t="s">
        <v>71</v>
      </c>
      <c r="AY1440" s="255" t="s">
        <v>205</v>
      </c>
    </row>
    <row r="1441" s="2" customFormat="1" ht="44.25" customHeight="1">
      <c r="A1441" s="41"/>
      <c r="B1441" s="42"/>
      <c r="C1441" s="216" t="s">
        <v>1832</v>
      </c>
      <c r="D1441" s="216" t="s">
        <v>207</v>
      </c>
      <c r="E1441" s="217" t="s">
        <v>1833</v>
      </c>
      <c r="F1441" s="218" t="s">
        <v>1834</v>
      </c>
      <c r="G1441" s="219" t="s">
        <v>210</v>
      </c>
      <c r="H1441" s="220">
        <v>60.201999999999998</v>
      </c>
      <c r="I1441" s="221"/>
      <c r="J1441" s="222">
        <f>ROUND(I1441*H1441,2)</f>
        <v>0</v>
      </c>
      <c r="K1441" s="218" t="s">
        <v>211</v>
      </c>
      <c r="L1441" s="47"/>
      <c r="M1441" s="223" t="s">
        <v>19</v>
      </c>
      <c r="N1441" s="224" t="s">
        <v>42</v>
      </c>
      <c r="O1441" s="87"/>
      <c r="P1441" s="225">
        <f>O1441*H1441</f>
        <v>0</v>
      </c>
      <c r="Q1441" s="225">
        <v>0</v>
      </c>
      <c r="R1441" s="225">
        <f>Q1441*H1441</f>
        <v>0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212</v>
      </c>
      <c r="AT1441" s="227" t="s">
        <v>207</v>
      </c>
      <c r="AU1441" s="227" t="s">
        <v>80</v>
      </c>
      <c r="AY1441" s="20" t="s">
        <v>205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78</v>
      </c>
      <c r="BK1441" s="228">
        <f>ROUND(I1441*H1441,2)</f>
        <v>0</v>
      </c>
      <c r="BL1441" s="20" t="s">
        <v>212</v>
      </c>
      <c r="BM1441" s="227" t="s">
        <v>1835</v>
      </c>
    </row>
    <row r="1442" s="2" customFormat="1">
      <c r="A1442" s="41"/>
      <c r="B1442" s="42"/>
      <c r="C1442" s="43"/>
      <c r="D1442" s="229" t="s">
        <v>214</v>
      </c>
      <c r="E1442" s="43"/>
      <c r="F1442" s="230" t="s">
        <v>1836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214</v>
      </c>
      <c r="AU1442" s="20" t="s">
        <v>80</v>
      </c>
    </row>
    <row r="1443" s="14" customFormat="1">
      <c r="A1443" s="14"/>
      <c r="B1443" s="245"/>
      <c r="C1443" s="246"/>
      <c r="D1443" s="236" t="s">
        <v>216</v>
      </c>
      <c r="E1443" s="247" t="s">
        <v>19</v>
      </c>
      <c r="F1443" s="248" t="s">
        <v>1837</v>
      </c>
      <c r="G1443" s="246"/>
      <c r="H1443" s="249">
        <v>60.201999999999991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216</v>
      </c>
      <c r="AU1443" s="255" t="s">
        <v>80</v>
      </c>
      <c r="AV1443" s="14" t="s">
        <v>80</v>
      </c>
      <c r="AW1443" s="14" t="s">
        <v>218</v>
      </c>
      <c r="AX1443" s="14" t="s">
        <v>71</v>
      </c>
      <c r="AY1443" s="255" t="s">
        <v>205</v>
      </c>
    </row>
    <row r="1444" s="2" customFormat="1" ht="44.25" customHeight="1">
      <c r="A1444" s="41"/>
      <c r="B1444" s="42"/>
      <c r="C1444" s="216" t="s">
        <v>1838</v>
      </c>
      <c r="D1444" s="216" t="s">
        <v>207</v>
      </c>
      <c r="E1444" s="217" t="s">
        <v>1839</v>
      </c>
      <c r="F1444" s="218" t="s">
        <v>1840</v>
      </c>
      <c r="G1444" s="219" t="s">
        <v>210</v>
      </c>
      <c r="H1444" s="220">
        <v>7.21</v>
      </c>
      <c r="I1444" s="221"/>
      <c r="J1444" s="222">
        <f>ROUND(I1444*H1444,2)</f>
        <v>0</v>
      </c>
      <c r="K1444" s="218" t="s">
        <v>211</v>
      </c>
      <c r="L1444" s="47"/>
      <c r="M1444" s="223" t="s">
        <v>19</v>
      </c>
      <c r="N1444" s="224" t="s">
        <v>42</v>
      </c>
      <c r="O1444" s="87"/>
      <c r="P1444" s="225">
        <f>O1444*H1444</f>
        <v>0</v>
      </c>
      <c r="Q1444" s="225">
        <v>0</v>
      </c>
      <c r="R1444" s="225">
        <f>Q1444*H1444</f>
        <v>0</v>
      </c>
      <c r="S1444" s="225">
        <v>0</v>
      </c>
      <c r="T1444" s="226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227" t="s">
        <v>212</v>
      </c>
      <c r="AT1444" s="227" t="s">
        <v>207</v>
      </c>
      <c r="AU1444" s="227" t="s">
        <v>80</v>
      </c>
      <c r="AY1444" s="20" t="s">
        <v>205</v>
      </c>
      <c r="BE1444" s="228">
        <f>IF(N1444="základní",J1444,0)</f>
        <v>0</v>
      </c>
      <c r="BF1444" s="228">
        <f>IF(N1444="snížená",J1444,0)</f>
        <v>0</v>
      </c>
      <c r="BG1444" s="228">
        <f>IF(N1444="zákl. přenesená",J1444,0)</f>
        <v>0</v>
      </c>
      <c r="BH1444" s="228">
        <f>IF(N1444="sníž. přenesená",J1444,0)</f>
        <v>0</v>
      </c>
      <c r="BI1444" s="228">
        <f>IF(N1444="nulová",J1444,0)</f>
        <v>0</v>
      </c>
      <c r="BJ1444" s="20" t="s">
        <v>78</v>
      </c>
      <c r="BK1444" s="228">
        <f>ROUND(I1444*H1444,2)</f>
        <v>0</v>
      </c>
      <c r="BL1444" s="20" t="s">
        <v>212</v>
      </c>
      <c r="BM1444" s="227" t="s">
        <v>1841</v>
      </c>
    </row>
    <row r="1445" s="2" customFormat="1">
      <c r="A1445" s="41"/>
      <c r="B1445" s="42"/>
      <c r="C1445" s="43"/>
      <c r="D1445" s="229" t="s">
        <v>214</v>
      </c>
      <c r="E1445" s="43"/>
      <c r="F1445" s="230" t="s">
        <v>1842</v>
      </c>
      <c r="G1445" s="43"/>
      <c r="H1445" s="43"/>
      <c r="I1445" s="231"/>
      <c r="J1445" s="43"/>
      <c r="K1445" s="43"/>
      <c r="L1445" s="47"/>
      <c r="M1445" s="232"/>
      <c r="N1445" s="233"/>
      <c r="O1445" s="87"/>
      <c r="P1445" s="87"/>
      <c r="Q1445" s="87"/>
      <c r="R1445" s="87"/>
      <c r="S1445" s="87"/>
      <c r="T1445" s="88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T1445" s="20" t="s">
        <v>214</v>
      </c>
      <c r="AU1445" s="20" t="s">
        <v>80</v>
      </c>
    </row>
    <row r="1446" s="14" customFormat="1">
      <c r="A1446" s="14"/>
      <c r="B1446" s="245"/>
      <c r="C1446" s="246"/>
      <c r="D1446" s="236" t="s">
        <v>216</v>
      </c>
      <c r="E1446" s="247" t="s">
        <v>19</v>
      </c>
      <c r="F1446" s="248" t="s">
        <v>1827</v>
      </c>
      <c r="G1446" s="246"/>
      <c r="H1446" s="249">
        <v>0.20709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216</v>
      </c>
      <c r="AU1446" s="255" t="s">
        <v>80</v>
      </c>
      <c r="AV1446" s="14" t="s">
        <v>80</v>
      </c>
      <c r="AW1446" s="14" t="s">
        <v>218</v>
      </c>
      <c r="AX1446" s="14" t="s">
        <v>71</v>
      </c>
      <c r="AY1446" s="255" t="s">
        <v>205</v>
      </c>
    </row>
    <row r="1447" s="14" customFormat="1">
      <c r="A1447" s="14"/>
      <c r="B1447" s="245"/>
      <c r="C1447" s="246"/>
      <c r="D1447" s="236" t="s">
        <v>216</v>
      </c>
      <c r="E1447" s="247" t="s">
        <v>19</v>
      </c>
      <c r="F1447" s="248" t="s">
        <v>1828</v>
      </c>
      <c r="G1447" s="246"/>
      <c r="H1447" s="249">
        <v>2.9175000000000004</v>
      </c>
      <c r="I1447" s="250"/>
      <c r="J1447" s="246"/>
      <c r="K1447" s="246"/>
      <c r="L1447" s="251"/>
      <c r="M1447" s="252"/>
      <c r="N1447" s="253"/>
      <c r="O1447" s="253"/>
      <c r="P1447" s="253"/>
      <c r="Q1447" s="253"/>
      <c r="R1447" s="253"/>
      <c r="S1447" s="253"/>
      <c r="T1447" s="25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5" t="s">
        <v>216</v>
      </c>
      <c r="AU1447" s="255" t="s">
        <v>80</v>
      </c>
      <c r="AV1447" s="14" t="s">
        <v>80</v>
      </c>
      <c r="AW1447" s="14" t="s">
        <v>218</v>
      </c>
      <c r="AX1447" s="14" t="s">
        <v>71</v>
      </c>
      <c r="AY1447" s="255" t="s">
        <v>205</v>
      </c>
    </row>
    <row r="1448" s="14" customFormat="1">
      <c r="A1448" s="14"/>
      <c r="B1448" s="245"/>
      <c r="C1448" s="246"/>
      <c r="D1448" s="236" t="s">
        <v>216</v>
      </c>
      <c r="E1448" s="247" t="s">
        <v>19</v>
      </c>
      <c r="F1448" s="248" t="s">
        <v>1809</v>
      </c>
      <c r="G1448" s="246"/>
      <c r="H1448" s="249">
        <v>2.9056720000000005</v>
      </c>
      <c r="I1448" s="250"/>
      <c r="J1448" s="246"/>
      <c r="K1448" s="246"/>
      <c r="L1448" s="251"/>
      <c r="M1448" s="252"/>
      <c r="N1448" s="253"/>
      <c r="O1448" s="253"/>
      <c r="P1448" s="253"/>
      <c r="Q1448" s="253"/>
      <c r="R1448" s="253"/>
      <c r="S1448" s="253"/>
      <c r="T1448" s="25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5" t="s">
        <v>216</v>
      </c>
      <c r="AU1448" s="255" t="s">
        <v>80</v>
      </c>
      <c r="AV1448" s="14" t="s">
        <v>80</v>
      </c>
      <c r="AW1448" s="14" t="s">
        <v>218</v>
      </c>
      <c r="AX1448" s="14" t="s">
        <v>71</v>
      </c>
      <c r="AY1448" s="255" t="s">
        <v>205</v>
      </c>
    </row>
    <row r="1449" s="14" customFormat="1">
      <c r="A1449" s="14"/>
      <c r="B1449" s="245"/>
      <c r="C1449" s="246"/>
      <c r="D1449" s="236" t="s">
        <v>216</v>
      </c>
      <c r="E1449" s="247" t="s">
        <v>19</v>
      </c>
      <c r="F1449" s="248" t="s">
        <v>1808</v>
      </c>
      <c r="G1449" s="246"/>
      <c r="H1449" s="249">
        <v>1.1800000000000002</v>
      </c>
      <c r="I1449" s="250"/>
      <c r="J1449" s="246"/>
      <c r="K1449" s="246"/>
      <c r="L1449" s="251"/>
      <c r="M1449" s="252"/>
      <c r="N1449" s="253"/>
      <c r="O1449" s="253"/>
      <c r="P1449" s="253"/>
      <c r="Q1449" s="253"/>
      <c r="R1449" s="253"/>
      <c r="S1449" s="253"/>
      <c r="T1449" s="25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5" t="s">
        <v>216</v>
      </c>
      <c r="AU1449" s="255" t="s">
        <v>80</v>
      </c>
      <c r="AV1449" s="14" t="s">
        <v>80</v>
      </c>
      <c r="AW1449" s="14" t="s">
        <v>218</v>
      </c>
      <c r="AX1449" s="14" t="s">
        <v>71</v>
      </c>
      <c r="AY1449" s="255" t="s">
        <v>205</v>
      </c>
    </row>
    <row r="1450" s="2" customFormat="1" ht="44.25" customHeight="1">
      <c r="A1450" s="41"/>
      <c r="B1450" s="42"/>
      <c r="C1450" s="216" t="s">
        <v>1843</v>
      </c>
      <c r="D1450" s="216" t="s">
        <v>207</v>
      </c>
      <c r="E1450" s="217" t="s">
        <v>1844</v>
      </c>
      <c r="F1450" s="218" t="s">
        <v>1845</v>
      </c>
      <c r="G1450" s="219" t="s">
        <v>210</v>
      </c>
      <c r="H1450" s="220">
        <v>4.7649999999999997</v>
      </c>
      <c r="I1450" s="221"/>
      <c r="J1450" s="222">
        <f>ROUND(I1450*H1450,2)</f>
        <v>0</v>
      </c>
      <c r="K1450" s="218" t="s">
        <v>211</v>
      </c>
      <c r="L1450" s="47"/>
      <c r="M1450" s="223" t="s">
        <v>19</v>
      </c>
      <c r="N1450" s="224" t="s">
        <v>42</v>
      </c>
      <c r="O1450" s="87"/>
      <c r="P1450" s="225">
        <f>O1450*H1450</f>
        <v>0</v>
      </c>
      <c r="Q1450" s="225">
        <v>0</v>
      </c>
      <c r="R1450" s="225">
        <f>Q1450*H1450</f>
        <v>0</v>
      </c>
      <c r="S1450" s="225">
        <v>0</v>
      </c>
      <c r="T1450" s="226">
        <f>S1450*H1450</f>
        <v>0</v>
      </c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R1450" s="227" t="s">
        <v>212</v>
      </c>
      <c r="AT1450" s="227" t="s">
        <v>207</v>
      </c>
      <c r="AU1450" s="227" t="s">
        <v>80</v>
      </c>
      <c r="AY1450" s="20" t="s">
        <v>205</v>
      </c>
      <c r="BE1450" s="228">
        <f>IF(N1450="základní",J1450,0)</f>
        <v>0</v>
      </c>
      <c r="BF1450" s="228">
        <f>IF(N1450="snížená",J1450,0)</f>
        <v>0</v>
      </c>
      <c r="BG1450" s="228">
        <f>IF(N1450="zákl. přenesená",J1450,0)</f>
        <v>0</v>
      </c>
      <c r="BH1450" s="228">
        <f>IF(N1450="sníž. přenesená",J1450,0)</f>
        <v>0</v>
      </c>
      <c r="BI1450" s="228">
        <f>IF(N1450="nulová",J1450,0)</f>
        <v>0</v>
      </c>
      <c r="BJ1450" s="20" t="s">
        <v>78</v>
      </c>
      <c r="BK1450" s="228">
        <f>ROUND(I1450*H1450,2)</f>
        <v>0</v>
      </c>
      <c r="BL1450" s="20" t="s">
        <v>212</v>
      </c>
      <c r="BM1450" s="227" t="s">
        <v>1846</v>
      </c>
    </row>
    <row r="1451" s="2" customFormat="1">
      <c r="A1451" s="41"/>
      <c r="B1451" s="42"/>
      <c r="C1451" s="43"/>
      <c r="D1451" s="229" t="s">
        <v>214</v>
      </c>
      <c r="E1451" s="43"/>
      <c r="F1451" s="230" t="s">
        <v>1847</v>
      </c>
      <c r="G1451" s="43"/>
      <c r="H1451" s="43"/>
      <c r="I1451" s="231"/>
      <c r="J1451" s="43"/>
      <c r="K1451" s="43"/>
      <c r="L1451" s="47"/>
      <c r="M1451" s="232"/>
      <c r="N1451" s="233"/>
      <c r="O1451" s="87"/>
      <c r="P1451" s="87"/>
      <c r="Q1451" s="87"/>
      <c r="R1451" s="87"/>
      <c r="S1451" s="87"/>
      <c r="T1451" s="88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T1451" s="20" t="s">
        <v>214</v>
      </c>
      <c r="AU1451" s="20" t="s">
        <v>80</v>
      </c>
    </row>
    <row r="1452" s="14" customFormat="1">
      <c r="A1452" s="14"/>
      <c r="B1452" s="245"/>
      <c r="C1452" s="246"/>
      <c r="D1452" s="236" t="s">
        <v>216</v>
      </c>
      <c r="E1452" s="247" t="s">
        <v>19</v>
      </c>
      <c r="F1452" s="248" t="s">
        <v>1848</v>
      </c>
      <c r="G1452" s="246"/>
      <c r="H1452" s="249">
        <v>2.9180000000000001</v>
      </c>
      <c r="I1452" s="250"/>
      <c r="J1452" s="246"/>
      <c r="K1452" s="246"/>
      <c r="L1452" s="251"/>
      <c r="M1452" s="252"/>
      <c r="N1452" s="253"/>
      <c r="O1452" s="253"/>
      <c r="P1452" s="253"/>
      <c r="Q1452" s="253"/>
      <c r="R1452" s="253"/>
      <c r="S1452" s="253"/>
      <c r="T1452" s="25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5" t="s">
        <v>216</v>
      </c>
      <c r="AU1452" s="255" t="s">
        <v>80</v>
      </c>
      <c r="AV1452" s="14" t="s">
        <v>80</v>
      </c>
      <c r="AW1452" s="14" t="s">
        <v>218</v>
      </c>
      <c r="AX1452" s="14" t="s">
        <v>71</v>
      </c>
      <c r="AY1452" s="255" t="s">
        <v>205</v>
      </c>
    </row>
    <row r="1453" s="14" customFormat="1">
      <c r="A1453" s="14"/>
      <c r="B1453" s="245"/>
      <c r="C1453" s="246"/>
      <c r="D1453" s="236" t="s">
        <v>216</v>
      </c>
      <c r="E1453" s="247" t="s">
        <v>19</v>
      </c>
      <c r="F1453" s="248" t="s">
        <v>1829</v>
      </c>
      <c r="G1453" s="246"/>
      <c r="H1453" s="249">
        <v>0.75600000000000012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216</v>
      </c>
      <c r="AU1453" s="255" t="s">
        <v>80</v>
      </c>
      <c r="AV1453" s="14" t="s">
        <v>80</v>
      </c>
      <c r="AW1453" s="14" t="s">
        <v>218</v>
      </c>
      <c r="AX1453" s="14" t="s">
        <v>71</v>
      </c>
      <c r="AY1453" s="255" t="s">
        <v>205</v>
      </c>
    </row>
    <row r="1454" s="14" customFormat="1">
      <c r="A1454" s="14"/>
      <c r="B1454" s="245"/>
      <c r="C1454" s="246"/>
      <c r="D1454" s="236" t="s">
        <v>216</v>
      </c>
      <c r="E1454" s="247" t="s">
        <v>19</v>
      </c>
      <c r="F1454" s="248" t="s">
        <v>1830</v>
      </c>
      <c r="G1454" s="246"/>
      <c r="H1454" s="249">
        <v>0.45439999999999997</v>
      </c>
      <c r="I1454" s="250"/>
      <c r="J1454" s="246"/>
      <c r="K1454" s="246"/>
      <c r="L1454" s="251"/>
      <c r="M1454" s="252"/>
      <c r="N1454" s="253"/>
      <c r="O1454" s="253"/>
      <c r="P1454" s="253"/>
      <c r="Q1454" s="253"/>
      <c r="R1454" s="253"/>
      <c r="S1454" s="253"/>
      <c r="T1454" s="25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5" t="s">
        <v>216</v>
      </c>
      <c r="AU1454" s="255" t="s">
        <v>80</v>
      </c>
      <c r="AV1454" s="14" t="s">
        <v>80</v>
      </c>
      <c r="AW1454" s="14" t="s">
        <v>218</v>
      </c>
      <c r="AX1454" s="14" t="s">
        <v>71</v>
      </c>
      <c r="AY1454" s="255" t="s">
        <v>205</v>
      </c>
    </row>
    <row r="1455" s="14" customFormat="1">
      <c r="A1455" s="14"/>
      <c r="B1455" s="245"/>
      <c r="C1455" s="246"/>
      <c r="D1455" s="236" t="s">
        <v>216</v>
      </c>
      <c r="E1455" s="247" t="s">
        <v>19</v>
      </c>
      <c r="F1455" s="248" t="s">
        <v>1831</v>
      </c>
      <c r="G1455" s="246"/>
      <c r="H1455" s="249">
        <v>0.63700000000000012</v>
      </c>
      <c r="I1455" s="250"/>
      <c r="J1455" s="246"/>
      <c r="K1455" s="246"/>
      <c r="L1455" s="251"/>
      <c r="M1455" s="252"/>
      <c r="N1455" s="253"/>
      <c r="O1455" s="253"/>
      <c r="P1455" s="253"/>
      <c r="Q1455" s="253"/>
      <c r="R1455" s="253"/>
      <c r="S1455" s="253"/>
      <c r="T1455" s="25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5" t="s">
        <v>216</v>
      </c>
      <c r="AU1455" s="255" t="s">
        <v>80</v>
      </c>
      <c r="AV1455" s="14" t="s">
        <v>80</v>
      </c>
      <c r="AW1455" s="14" t="s">
        <v>218</v>
      </c>
      <c r="AX1455" s="14" t="s">
        <v>71</v>
      </c>
      <c r="AY1455" s="255" t="s">
        <v>205</v>
      </c>
    </row>
    <row r="1456" s="2" customFormat="1" ht="16.5" customHeight="1">
      <c r="A1456" s="41"/>
      <c r="B1456" s="42"/>
      <c r="C1456" s="216" t="s">
        <v>1849</v>
      </c>
      <c r="D1456" s="216" t="s">
        <v>207</v>
      </c>
      <c r="E1456" s="217" t="s">
        <v>1850</v>
      </c>
      <c r="F1456" s="218" t="s">
        <v>1851</v>
      </c>
      <c r="G1456" s="219" t="s">
        <v>306</v>
      </c>
      <c r="H1456" s="220">
        <v>0.999</v>
      </c>
      <c r="I1456" s="221"/>
      <c r="J1456" s="222">
        <f>ROUND(I1456*H1456,2)</f>
        <v>0</v>
      </c>
      <c r="K1456" s="218" t="s">
        <v>211</v>
      </c>
      <c r="L1456" s="47"/>
      <c r="M1456" s="223" t="s">
        <v>19</v>
      </c>
      <c r="N1456" s="224" t="s">
        <v>42</v>
      </c>
      <c r="O1456" s="87"/>
      <c r="P1456" s="225">
        <f>O1456*H1456</f>
        <v>0</v>
      </c>
      <c r="Q1456" s="225">
        <v>0.016070000000000001</v>
      </c>
      <c r="R1456" s="225">
        <f>Q1456*H1456</f>
        <v>0.016053930000000001</v>
      </c>
      <c r="S1456" s="225">
        <v>0</v>
      </c>
      <c r="T1456" s="226">
        <f>S1456*H1456</f>
        <v>0</v>
      </c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R1456" s="227" t="s">
        <v>212</v>
      </c>
      <c r="AT1456" s="227" t="s">
        <v>207</v>
      </c>
      <c r="AU1456" s="227" t="s">
        <v>80</v>
      </c>
      <c r="AY1456" s="20" t="s">
        <v>205</v>
      </c>
      <c r="BE1456" s="228">
        <f>IF(N1456="základní",J1456,0)</f>
        <v>0</v>
      </c>
      <c r="BF1456" s="228">
        <f>IF(N1456="snížená",J1456,0)</f>
        <v>0</v>
      </c>
      <c r="BG1456" s="228">
        <f>IF(N1456="zákl. přenesená",J1456,0)</f>
        <v>0</v>
      </c>
      <c r="BH1456" s="228">
        <f>IF(N1456="sníž. přenesená",J1456,0)</f>
        <v>0</v>
      </c>
      <c r="BI1456" s="228">
        <f>IF(N1456="nulová",J1456,0)</f>
        <v>0</v>
      </c>
      <c r="BJ1456" s="20" t="s">
        <v>78</v>
      </c>
      <c r="BK1456" s="228">
        <f>ROUND(I1456*H1456,2)</f>
        <v>0</v>
      </c>
      <c r="BL1456" s="20" t="s">
        <v>212</v>
      </c>
      <c r="BM1456" s="227" t="s">
        <v>1852</v>
      </c>
    </row>
    <row r="1457" s="2" customFormat="1">
      <c r="A1457" s="41"/>
      <c r="B1457" s="42"/>
      <c r="C1457" s="43"/>
      <c r="D1457" s="229" t="s">
        <v>214</v>
      </c>
      <c r="E1457" s="43"/>
      <c r="F1457" s="230" t="s">
        <v>1853</v>
      </c>
      <c r="G1457" s="43"/>
      <c r="H1457" s="43"/>
      <c r="I1457" s="231"/>
      <c r="J1457" s="43"/>
      <c r="K1457" s="43"/>
      <c r="L1457" s="47"/>
      <c r="M1457" s="232"/>
      <c r="N1457" s="233"/>
      <c r="O1457" s="87"/>
      <c r="P1457" s="87"/>
      <c r="Q1457" s="87"/>
      <c r="R1457" s="87"/>
      <c r="S1457" s="87"/>
      <c r="T1457" s="88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T1457" s="20" t="s">
        <v>214</v>
      </c>
      <c r="AU1457" s="20" t="s">
        <v>80</v>
      </c>
    </row>
    <row r="1458" s="14" customFormat="1">
      <c r="A1458" s="14"/>
      <c r="B1458" s="245"/>
      <c r="C1458" s="246"/>
      <c r="D1458" s="236" t="s">
        <v>216</v>
      </c>
      <c r="E1458" s="247" t="s">
        <v>19</v>
      </c>
      <c r="F1458" s="248" t="s">
        <v>1854</v>
      </c>
      <c r="G1458" s="246"/>
      <c r="H1458" s="249">
        <v>0.5252</v>
      </c>
      <c r="I1458" s="250"/>
      <c r="J1458" s="246"/>
      <c r="K1458" s="246"/>
      <c r="L1458" s="251"/>
      <c r="M1458" s="252"/>
      <c r="N1458" s="253"/>
      <c r="O1458" s="253"/>
      <c r="P1458" s="253"/>
      <c r="Q1458" s="253"/>
      <c r="R1458" s="253"/>
      <c r="S1458" s="253"/>
      <c r="T1458" s="25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5" t="s">
        <v>216</v>
      </c>
      <c r="AU1458" s="255" t="s">
        <v>80</v>
      </c>
      <c r="AV1458" s="14" t="s">
        <v>80</v>
      </c>
      <c r="AW1458" s="14" t="s">
        <v>218</v>
      </c>
      <c r="AX1458" s="14" t="s">
        <v>71</v>
      </c>
      <c r="AY1458" s="255" t="s">
        <v>205</v>
      </c>
    </row>
    <row r="1459" s="14" customFormat="1">
      <c r="A1459" s="14"/>
      <c r="B1459" s="245"/>
      <c r="C1459" s="246"/>
      <c r="D1459" s="236" t="s">
        <v>216</v>
      </c>
      <c r="E1459" s="247" t="s">
        <v>19</v>
      </c>
      <c r="F1459" s="248" t="s">
        <v>1855</v>
      </c>
      <c r="G1459" s="246"/>
      <c r="H1459" s="249">
        <v>0.23399999999999999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216</v>
      </c>
      <c r="AU1459" s="255" t="s">
        <v>80</v>
      </c>
      <c r="AV1459" s="14" t="s">
        <v>80</v>
      </c>
      <c r="AW1459" s="14" t="s">
        <v>218</v>
      </c>
      <c r="AX1459" s="14" t="s">
        <v>71</v>
      </c>
      <c r="AY1459" s="255" t="s">
        <v>205</v>
      </c>
    </row>
    <row r="1460" s="14" customFormat="1">
      <c r="A1460" s="14"/>
      <c r="B1460" s="245"/>
      <c r="C1460" s="246"/>
      <c r="D1460" s="236" t="s">
        <v>216</v>
      </c>
      <c r="E1460" s="247" t="s">
        <v>19</v>
      </c>
      <c r="F1460" s="248" t="s">
        <v>1856</v>
      </c>
      <c r="G1460" s="246"/>
      <c r="H1460" s="249">
        <v>0.23999999999999999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216</v>
      </c>
      <c r="AU1460" s="255" t="s">
        <v>80</v>
      </c>
      <c r="AV1460" s="14" t="s">
        <v>80</v>
      </c>
      <c r="AW1460" s="14" t="s">
        <v>218</v>
      </c>
      <c r="AX1460" s="14" t="s">
        <v>71</v>
      </c>
      <c r="AY1460" s="255" t="s">
        <v>205</v>
      </c>
    </row>
    <row r="1461" s="2" customFormat="1" ht="16.5" customHeight="1">
      <c r="A1461" s="41"/>
      <c r="B1461" s="42"/>
      <c r="C1461" s="216" t="s">
        <v>1857</v>
      </c>
      <c r="D1461" s="216" t="s">
        <v>207</v>
      </c>
      <c r="E1461" s="217" t="s">
        <v>1858</v>
      </c>
      <c r="F1461" s="218" t="s">
        <v>1859</v>
      </c>
      <c r="G1461" s="219" t="s">
        <v>306</v>
      </c>
      <c r="H1461" s="220">
        <v>0.999</v>
      </c>
      <c r="I1461" s="221"/>
      <c r="J1461" s="222">
        <f>ROUND(I1461*H1461,2)</f>
        <v>0</v>
      </c>
      <c r="K1461" s="218" t="s">
        <v>211</v>
      </c>
      <c r="L1461" s="47"/>
      <c r="M1461" s="223" t="s">
        <v>19</v>
      </c>
      <c r="N1461" s="224" t="s">
        <v>42</v>
      </c>
      <c r="O1461" s="87"/>
      <c r="P1461" s="225">
        <f>O1461*H1461</f>
        <v>0</v>
      </c>
      <c r="Q1461" s="225">
        <v>0</v>
      </c>
      <c r="R1461" s="225">
        <f>Q1461*H1461</f>
        <v>0</v>
      </c>
      <c r="S1461" s="225">
        <v>0</v>
      </c>
      <c r="T1461" s="226">
        <f>S1461*H1461</f>
        <v>0</v>
      </c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R1461" s="227" t="s">
        <v>212</v>
      </c>
      <c r="AT1461" s="227" t="s">
        <v>207</v>
      </c>
      <c r="AU1461" s="227" t="s">
        <v>80</v>
      </c>
      <c r="AY1461" s="20" t="s">
        <v>205</v>
      </c>
      <c r="BE1461" s="228">
        <f>IF(N1461="základní",J1461,0)</f>
        <v>0</v>
      </c>
      <c r="BF1461" s="228">
        <f>IF(N1461="snížená",J1461,0)</f>
        <v>0</v>
      </c>
      <c r="BG1461" s="228">
        <f>IF(N1461="zákl. přenesená",J1461,0)</f>
        <v>0</v>
      </c>
      <c r="BH1461" s="228">
        <f>IF(N1461="sníž. přenesená",J1461,0)</f>
        <v>0</v>
      </c>
      <c r="BI1461" s="228">
        <f>IF(N1461="nulová",J1461,0)</f>
        <v>0</v>
      </c>
      <c r="BJ1461" s="20" t="s">
        <v>78</v>
      </c>
      <c r="BK1461" s="228">
        <f>ROUND(I1461*H1461,2)</f>
        <v>0</v>
      </c>
      <c r="BL1461" s="20" t="s">
        <v>212</v>
      </c>
      <c r="BM1461" s="227" t="s">
        <v>1860</v>
      </c>
    </row>
    <row r="1462" s="2" customFormat="1">
      <c r="A1462" s="41"/>
      <c r="B1462" s="42"/>
      <c r="C1462" s="43"/>
      <c r="D1462" s="229" t="s">
        <v>214</v>
      </c>
      <c r="E1462" s="43"/>
      <c r="F1462" s="230" t="s">
        <v>1861</v>
      </c>
      <c r="G1462" s="43"/>
      <c r="H1462" s="43"/>
      <c r="I1462" s="231"/>
      <c r="J1462" s="43"/>
      <c r="K1462" s="43"/>
      <c r="L1462" s="47"/>
      <c r="M1462" s="232"/>
      <c r="N1462" s="233"/>
      <c r="O1462" s="87"/>
      <c r="P1462" s="87"/>
      <c r="Q1462" s="87"/>
      <c r="R1462" s="87"/>
      <c r="S1462" s="87"/>
      <c r="T1462" s="88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T1462" s="20" t="s">
        <v>214</v>
      </c>
      <c r="AU1462" s="20" t="s">
        <v>80</v>
      </c>
    </row>
    <row r="1463" s="2" customFormat="1" ht="24.15" customHeight="1">
      <c r="A1463" s="41"/>
      <c r="B1463" s="42"/>
      <c r="C1463" s="216" t="s">
        <v>1862</v>
      </c>
      <c r="D1463" s="216" t="s">
        <v>207</v>
      </c>
      <c r="E1463" s="217" t="s">
        <v>1863</v>
      </c>
      <c r="F1463" s="218" t="s">
        <v>1864</v>
      </c>
      <c r="G1463" s="219" t="s">
        <v>279</v>
      </c>
      <c r="H1463" s="220">
        <v>2.5990000000000002</v>
      </c>
      <c r="I1463" s="221"/>
      <c r="J1463" s="222">
        <f>ROUND(I1463*H1463,2)</f>
        <v>0</v>
      </c>
      <c r="K1463" s="218" t="s">
        <v>19</v>
      </c>
      <c r="L1463" s="47"/>
      <c r="M1463" s="223" t="s">
        <v>19</v>
      </c>
      <c r="N1463" s="224" t="s">
        <v>42</v>
      </c>
      <c r="O1463" s="87"/>
      <c r="P1463" s="225">
        <f>O1463*H1463</f>
        <v>0</v>
      </c>
      <c r="Q1463" s="225">
        <v>1.1536249999999999</v>
      </c>
      <c r="R1463" s="225">
        <f>Q1463*H1463</f>
        <v>2.9982713749999998</v>
      </c>
      <c r="S1463" s="225">
        <v>0</v>
      </c>
      <c r="T1463" s="226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7" t="s">
        <v>212</v>
      </c>
      <c r="AT1463" s="227" t="s">
        <v>207</v>
      </c>
      <c r="AU1463" s="227" t="s">
        <v>80</v>
      </c>
      <c r="AY1463" s="20" t="s">
        <v>205</v>
      </c>
      <c r="BE1463" s="228">
        <f>IF(N1463="základní",J1463,0)</f>
        <v>0</v>
      </c>
      <c r="BF1463" s="228">
        <f>IF(N1463="snížená",J1463,0)</f>
        <v>0</v>
      </c>
      <c r="BG1463" s="228">
        <f>IF(N1463="zákl. přenesená",J1463,0)</f>
        <v>0</v>
      </c>
      <c r="BH1463" s="228">
        <f>IF(N1463="sníž. přenesená",J1463,0)</f>
        <v>0</v>
      </c>
      <c r="BI1463" s="228">
        <f>IF(N1463="nulová",J1463,0)</f>
        <v>0</v>
      </c>
      <c r="BJ1463" s="20" t="s">
        <v>78</v>
      </c>
      <c r="BK1463" s="228">
        <f>ROUND(I1463*H1463,2)</f>
        <v>0</v>
      </c>
      <c r="BL1463" s="20" t="s">
        <v>212</v>
      </c>
      <c r="BM1463" s="227" t="s">
        <v>1865</v>
      </c>
    </row>
    <row r="1464" s="14" customFormat="1">
      <c r="A1464" s="14"/>
      <c r="B1464" s="245"/>
      <c r="C1464" s="246"/>
      <c r="D1464" s="236" t="s">
        <v>216</v>
      </c>
      <c r="E1464" s="247" t="s">
        <v>19</v>
      </c>
      <c r="F1464" s="248" t="s">
        <v>1866</v>
      </c>
      <c r="G1464" s="246"/>
      <c r="H1464" s="249">
        <v>1.5360801428571429</v>
      </c>
      <c r="I1464" s="250"/>
      <c r="J1464" s="246"/>
      <c r="K1464" s="246"/>
      <c r="L1464" s="251"/>
      <c r="M1464" s="252"/>
      <c r="N1464" s="253"/>
      <c r="O1464" s="253"/>
      <c r="P1464" s="253"/>
      <c r="Q1464" s="253"/>
      <c r="R1464" s="253"/>
      <c r="S1464" s="253"/>
      <c r="T1464" s="25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55" t="s">
        <v>216</v>
      </c>
      <c r="AU1464" s="255" t="s">
        <v>80</v>
      </c>
      <c r="AV1464" s="14" t="s">
        <v>80</v>
      </c>
      <c r="AW1464" s="14" t="s">
        <v>218</v>
      </c>
      <c r="AX1464" s="14" t="s">
        <v>71</v>
      </c>
      <c r="AY1464" s="255" t="s">
        <v>205</v>
      </c>
    </row>
    <row r="1465" s="14" customFormat="1">
      <c r="A1465" s="14"/>
      <c r="B1465" s="245"/>
      <c r="C1465" s="246"/>
      <c r="D1465" s="236" t="s">
        <v>216</v>
      </c>
      <c r="E1465" s="247" t="s">
        <v>19</v>
      </c>
      <c r="F1465" s="248" t="s">
        <v>1867</v>
      </c>
      <c r="G1465" s="246"/>
      <c r="H1465" s="249">
        <v>0.22543200000000002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216</v>
      </c>
      <c r="AU1465" s="255" t="s">
        <v>80</v>
      </c>
      <c r="AV1465" s="14" t="s">
        <v>80</v>
      </c>
      <c r="AW1465" s="14" t="s">
        <v>218</v>
      </c>
      <c r="AX1465" s="14" t="s">
        <v>71</v>
      </c>
      <c r="AY1465" s="255" t="s">
        <v>205</v>
      </c>
    </row>
    <row r="1466" s="14" customFormat="1">
      <c r="A1466" s="14"/>
      <c r="B1466" s="245"/>
      <c r="C1466" s="246"/>
      <c r="D1466" s="236" t="s">
        <v>216</v>
      </c>
      <c r="E1466" s="247" t="s">
        <v>19</v>
      </c>
      <c r="F1466" s="248" t="s">
        <v>1868</v>
      </c>
      <c r="G1466" s="246"/>
      <c r="H1466" s="249">
        <v>0.058943600000000013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216</v>
      </c>
      <c r="AU1466" s="255" t="s">
        <v>80</v>
      </c>
      <c r="AV1466" s="14" t="s">
        <v>80</v>
      </c>
      <c r="AW1466" s="14" t="s">
        <v>218</v>
      </c>
      <c r="AX1466" s="14" t="s">
        <v>71</v>
      </c>
      <c r="AY1466" s="255" t="s">
        <v>205</v>
      </c>
    </row>
    <row r="1467" s="14" customFormat="1">
      <c r="A1467" s="14"/>
      <c r="B1467" s="245"/>
      <c r="C1467" s="246"/>
      <c r="D1467" s="236" t="s">
        <v>216</v>
      </c>
      <c r="E1467" s="247" t="s">
        <v>19</v>
      </c>
      <c r="F1467" s="248" t="s">
        <v>1869</v>
      </c>
      <c r="G1467" s="246"/>
      <c r="H1467" s="249">
        <v>0.035754000000000001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216</v>
      </c>
      <c r="AU1467" s="255" t="s">
        <v>80</v>
      </c>
      <c r="AV1467" s="14" t="s">
        <v>80</v>
      </c>
      <c r="AW1467" s="14" t="s">
        <v>218</v>
      </c>
      <c r="AX1467" s="14" t="s">
        <v>71</v>
      </c>
      <c r="AY1467" s="255" t="s">
        <v>205</v>
      </c>
    </row>
    <row r="1468" s="14" customFormat="1">
      <c r="A1468" s="14"/>
      <c r="B1468" s="245"/>
      <c r="C1468" s="246"/>
      <c r="D1468" s="236" t="s">
        <v>216</v>
      </c>
      <c r="E1468" s="247" t="s">
        <v>19</v>
      </c>
      <c r="F1468" s="248" t="s">
        <v>1870</v>
      </c>
      <c r="G1468" s="246"/>
      <c r="H1468" s="249">
        <v>0.46174169999999998</v>
      </c>
      <c r="I1468" s="250"/>
      <c r="J1468" s="246"/>
      <c r="K1468" s="246"/>
      <c r="L1468" s="251"/>
      <c r="M1468" s="252"/>
      <c r="N1468" s="253"/>
      <c r="O1468" s="253"/>
      <c r="P1468" s="253"/>
      <c r="Q1468" s="253"/>
      <c r="R1468" s="253"/>
      <c r="S1468" s="253"/>
      <c r="T1468" s="25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5" t="s">
        <v>216</v>
      </c>
      <c r="AU1468" s="255" t="s">
        <v>80</v>
      </c>
      <c r="AV1468" s="14" t="s">
        <v>80</v>
      </c>
      <c r="AW1468" s="14" t="s">
        <v>218</v>
      </c>
      <c r="AX1468" s="14" t="s">
        <v>71</v>
      </c>
      <c r="AY1468" s="255" t="s">
        <v>205</v>
      </c>
    </row>
    <row r="1469" s="14" customFormat="1">
      <c r="A1469" s="14"/>
      <c r="B1469" s="245"/>
      <c r="C1469" s="246"/>
      <c r="D1469" s="236" t="s">
        <v>216</v>
      </c>
      <c r="E1469" s="247" t="s">
        <v>19</v>
      </c>
      <c r="F1469" s="248" t="s">
        <v>1871</v>
      </c>
      <c r="G1469" s="246"/>
      <c r="H1469" s="249">
        <v>0.19310189999999999</v>
      </c>
      <c r="I1469" s="250"/>
      <c r="J1469" s="246"/>
      <c r="K1469" s="246"/>
      <c r="L1469" s="251"/>
      <c r="M1469" s="252"/>
      <c r="N1469" s="253"/>
      <c r="O1469" s="253"/>
      <c r="P1469" s="253"/>
      <c r="Q1469" s="253"/>
      <c r="R1469" s="253"/>
      <c r="S1469" s="253"/>
      <c r="T1469" s="25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5" t="s">
        <v>216</v>
      </c>
      <c r="AU1469" s="255" t="s">
        <v>80</v>
      </c>
      <c r="AV1469" s="14" t="s">
        <v>80</v>
      </c>
      <c r="AW1469" s="14" t="s">
        <v>218</v>
      </c>
      <c r="AX1469" s="14" t="s">
        <v>71</v>
      </c>
      <c r="AY1469" s="255" t="s">
        <v>205</v>
      </c>
    </row>
    <row r="1470" s="14" customFormat="1">
      <c r="A1470" s="14"/>
      <c r="B1470" s="245"/>
      <c r="C1470" s="246"/>
      <c r="D1470" s="236" t="s">
        <v>216</v>
      </c>
      <c r="E1470" s="247" t="s">
        <v>19</v>
      </c>
      <c r="F1470" s="248" t="s">
        <v>1872</v>
      </c>
      <c r="G1470" s="246"/>
      <c r="H1470" s="249">
        <v>0.088041861600000007</v>
      </c>
      <c r="I1470" s="250"/>
      <c r="J1470" s="246"/>
      <c r="K1470" s="246"/>
      <c r="L1470" s="251"/>
      <c r="M1470" s="252"/>
      <c r="N1470" s="253"/>
      <c r="O1470" s="253"/>
      <c r="P1470" s="253"/>
      <c r="Q1470" s="253"/>
      <c r="R1470" s="253"/>
      <c r="S1470" s="253"/>
      <c r="T1470" s="25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5" t="s">
        <v>216</v>
      </c>
      <c r="AU1470" s="255" t="s">
        <v>80</v>
      </c>
      <c r="AV1470" s="14" t="s">
        <v>80</v>
      </c>
      <c r="AW1470" s="14" t="s">
        <v>218</v>
      </c>
      <c r="AX1470" s="14" t="s">
        <v>71</v>
      </c>
      <c r="AY1470" s="255" t="s">
        <v>205</v>
      </c>
    </row>
    <row r="1471" s="2" customFormat="1" ht="24.15" customHeight="1">
      <c r="A1471" s="41"/>
      <c r="B1471" s="42"/>
      <c r="C1471" s="216" t="s">
        <v>1873</v>
      </c>
      <c r="D1471" s="216" t="s">
        <v>207</v>
      </c>
      <c r="E1471" s="217" t="s">
        <v>1874</v>
      </c>
      <c r="F1471" s="218" t="s">
        <v>1875</v>
      </c>
      <c r="G1471" s="219" t="s">
        <v>279</v>
      </c>
      <c r="H1471" s="220">
        <v>0.084000000000000005</v>
      </c>
      <c r="I1471" s="221"/>
      <c r="J1471" s="222">
        <f>ROUND(I1471*H1471,2)</f>
        <v>0</v>
      </c>
      <c r="K1471" s="218" t="s">
        <v>19</v>
      </c>
      <c r="L1471" s="47"/>
      <c r="M1471" s="223" t="s">
        <v>19</v>
      </c>
      <c r="N1471" s="224" t="s">
        <v>42</v>
      </c>
      <c r="O1471" s="87"/>
      <c r="P1471" s="225">
        <f>O1471*H1471</f>
        <v>0</v>
      </c>
      <c r="Q1471" s="225">
        <v>1.15394</v>
      </c>
      <c r="R1471" s="225">
        <f>Q1471*H1471</f>
        <v>0.096930959999999997</v>
      </c>
      <c r="S1471" s="225">
        <v>0</v>
      </c>
      <c r="T1471" s="226">
        <f>S1471*H1471</f>
        <v>0</v>
      </c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R1471" s="227" t="s">
        <v>212</v>
      </c>
      <c r="AT1471" s="227" t="s">
        <v>207</v>
      </c>
      <c r="AU1471" s="227" t="s">
        <v>80</v>
      </c>
      <c r="AY1471" s="20" t="s">
        <v>205</v>
      </c>
      <c r="BE1471" s="228">
        <f>IF(N1471="základní",J1471,0)</f>
        <v>0</v>
      </c>
      <c r="BF1471" s="228">
        <f>IF(N1471="snížená",J1471,0)</f>
        <v>0</v>
      </c>
      <c r="BG1471" s="228">
        <f>IF(N1471="zákl. přenesená",J1471,0)</f>
        <v>0</v>
      </c>
      <c r="BH1471" s="228">
        <f>IF(N1471="sníž. přenesená",J1471,0)</f>
        <v>0</v>
      </c>
      <c r="BI1471" s="228">
        <f>IF(N1471="nulová",J1471,0)</f>
        <v>0</v>
      </c>
      <c r="BJ1471" s="20" t="s">
        <v>78</v>
      </c>
      <c r="BK1471" s="228">
        <f>ROUND(I1471*H1471,2)</f>
        <v>0</v>
      </c>
      <c r="BL1471" s="20" t="s">
        <v>212</v>
      </c>
      <c r="BM1471" s="227" t="s">
        <v>1876</v>
      </c>
    </row>
    <row r="1472" s="14" customFormat="1">
      <c r="A1472" s="14"/>
      <c r="B1472" s="245"/>
      <c r="C1472" s="246"/>
      <c r="D1472" s="236" t="s">
        <v>216</v>
      </c>
      <c r="E1472" s="247" t="s">
        <v>19</v>
      </c>
      <c r="F1472" s="248" t="s">
        <v>1877</v>
      </c>
      <c r="G1472" s="246"/>
      <c r="H1472" s="249">
        <v>0.042070589999999998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216</v>
      </c>
      <c r="AU1472" s="255" t="s">
        <v>80</v>
      </c>
      <c r="AV1472" s="14" t="s">
        <v>80</v>
      </c>
      <c r="AW1472" s="14" t="s">
        <v>218</v>
      </c>
      <c r="AX1472" s="14" t="s">
        <v>71</v>
      </c>
      <c r="AY1472" s="255" t="s">
        <v>205</v>
      </c>
    </row>
    <row r="1473" s="14" customFormat="1">
      <c r="A1473" s="14"/>
      <c r="B1473" s="245"/>
      <c r="C1473" s="246"/>
      <c r="D1473" s="236" t="s">
        <v>216</v>
      </c>
      <c r="E1473" s="247" t="s">
        <v>19</v>
      </c>
      <c r="F1473" s="248" t="s">
        <v>1878</v>
      </c>
      <c r="G1473" s="246"/>
      <c r="H1473" s="249">
        <v>0.0027957149999999998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216</v>
      </c>
      <c r="AU1473" s="255" t="s">
        <v>80</v>
      </c>
      <c r="AV1473" s="14" t="s">
        <v>80</v>
      </c>
      <c r="AW1473" s="14" t="s">
        <v>218</v>
      </c>
      <c r="AX1473" s="14" t="s">
        <v>71</v>
      </c>
      <c r="AY1473" s="255" t="s">
        <v>205</v>
      </c>
    </row>
    <row r="1474" s="14" customFormat="1">
      <c r="A1474" s="14"/>
      <c r="B1474" s="245"/>
      <c r="C1474" s="246"/>
      <c r="D1474" s="236" t="s">
        <v>216</v>
      </c>
      <c r="E1474" s="247" t="s">
        <v>19</v>
      </c>
      <c r="F1474" s="248" t="s">
        <v>1879</v>
      </c>
      <c r="G1474" s="246"/>
      <c r="H1474" s="249">
        <v>0.020087999999999998</v>
      </c>
      <c r="I1474" s="250"/>
      <c r="J1474" s="246"/>
      <c r="K1474" s="246"/>
      <c r="L1474" s="251"/>
      <c r="M1474" s="252"/>
      <c r="N1474" s="253"/>
      <c r="O1474" s="253"/>
      <c r="P1474" s="253"/>
      <c r="Q1474" s="253"/>
      <c r="R1474" s="253"/>
      <c r="S1474" s="253"/>
      <c r="T1474" s="25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5" t="s">
        <v>216</v>
      </c>
      <c r="AU1474" s="255" t="s">
        <v>80</v>
      </c>
      <c r="AV1474" s="14" t="s">
        <v>80</v>
      </c>
      <c r="AW1474" s="14" t="s">
        <v>218</v>
      </c>
      <c r="AX1474" s="14" t="s">
        <v>71</v>
      </c>
      <c r="AY1474" s="255" t="s">
        <v>205</v>
      </c>
    </row>
    <row r="1475" s="14" customFormat="1">
      <c r="A1475" s="14"/>
      <c r="B1475" s="245"/>
      <c r="C1475" s="246"/>
      <c r="D1475" s="236" t="s">
        <v>216</v>
      </c>
      <c r="E1475" s="247" t="s">
        <v>19</v>
      </c>
      <c r="F1475" s="248" t="s">
        <v>1880</v>
      </c>
      <c r="G1475" s="246"/>
      <c r="H1475" s="249">
        <v>0.015390000000000001</v>
      </c>
      <c r="I1475" s="250"/>
      <c r="J1475" s="246"/>
      <c r="K1475" s="246"/>
      <c r="L1475" s="251"/>
      <c r="M1475" s="252"/>
      <c r="N1475" s="253"/>
      <c r="O1475" s="253"/>
      <c r="P1475" s="253"/>
      <c r="Q1475" s="253"/>
      <c r="R1475" s="253"/>
      <c r="S1475" s="253"/>
      <c r="T1475" s="25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5" t="s">
        <v>216</v>
      </c>
      <c r="AU1475" s="255" t="s">
        <v>80</v>
      </c>
      <c r="AV1475" s="14" t="s">
        <v>80</v>
      </c>
      <c r="AW1475" s="14" t="s">
        <v>218</v>
      </c>
      <c r="AX1475" s="14" t="s">
        <v>71</v>
      </c>
      <c r="AY1475" s="255" t="s">
        <v>205</v>
      </c>
    </row>
    <row r="1476" s="14" customFormat="1">
      <c r="A1476" s="14"/>
      <c r="B1476" s="245"/>
      <c r="C1476" s="246"/>
      <c r="D1476" s="236" t="s">
        <v>216</v>
      </c>
      <c r="E1476" s="247" t="s">
        <v>19</v>
      </c>
      <c r="F1476" s="248" t="s">
        <v>1881</v>
      </c>
      <c r="G1476" s="246"/>
      <c r="H1476" s="249">
        <v>0.0040675162500000001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216</v>
      </c>
      <c r="AU1476" s="255" t="s">
        <v>80</v>
      </c>
      <c r="AV1476" s="14" t="s">
        <v>80</v>
      </c>
      <c r="AW1476" s="14" t="s">
        <v>218</v>
      </c>
      <c r="AX1476" s="14" t="s">
        <v>71</v>
      </c>
      <c r="AY1476" s="255" t="s">
        <v>205</v>
      </c>
    </row>
    <row r="1477" s="2" customFormat="1" ht="33" customHeight="1">
      <c r="A1477" s="41"/>
      <c r="B1477" s="42"/>
      <c r="C1477" s="216" t="s">
        <v>1882</v>
      </c>
      <c r="D1477" s="216" t="s">
        <v>207</v>
      </c>
      <c r="E1477" s="217" t="s">
        <v>1883</v>
      </c>
      <c r="F1477" s="218" t="s">
        <v>1884</v>
      </c>
      <c r="G1477" s="219" t="s">
        <v>306</v>
      </c>
      <c r="H1477" s="220">
        <v>29.056999999999999</v>
      </c>
      <c r="I1477" s="221"/>
      <c r="J1477" s="222">
        <f>ROUND(I1477*H1477,2)</f>
        <v>0</v>
      </c>
      <c r="K1477" s="218" t="s">
        <v>211</v>
      </c>
      <c r="L1477" s="47"/>
      <c r="M1477" s="223" t="s">
        <v>19</v>
      </c>
      <c r="N1477" s="224" t="s">
        <v>42</v>
      </c>
      <c r="O1477" s="87"/>
      <c r="P1477" s="225">
        <f>O1477*H1477</f>
        <v>0</v>
      </c>
      <c r="Q1477" s="225">
        <v>0.063</v>
      </c>
      <c r="R1477" s="225">
        <f>Q1477*H1477</f>
        <v>1.8305909999999999</v>
      </c>
      <c r="S1477" s="225">
        <v>0</v>
      </c>
      <c r="T1477" s="226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227" t="s">
        <v>212</v>
      </c>
      <c r="AT1477" s="227" t="s">
        <v>207</v>
      </c>
      <c r="AU1477" s="227" t="s">
        <v>80</v>
      </c>
      <c r="AY1477" s="20" t="s">
        <v>205</v>
      </c>
      <c r="BE1477" s="228">
        <f>IF(N1477="základní",J1477,0)</f>
        <v>0</v>
      </c>
      <c r="BF1477" s="228">
        <f>IF(N1477="snížená",J1477,0)</f>
        <v>0</v>
      </c>
      <c r="BG1477" s="228">
        <f>IF(N1477="zákl. přenesená",J1477,0)</f>
        <v>0</v>
      </c>
      <c r="BH1477" s="228">
        <f>IF(N1477="sníž. přenesená",J1477,0)</f>
        <v>0</v>
      </c>
      <c r="BI1477" s="228">
        <f>IF(N1477="nulová",J1477,0)</f>
        <v>0</v>
      </c>
      <c r="BJ1477" s="20" t="s">
        <v>78</v>
      </c>
      <c r="BK1477" s="228">
        <f>ROUND(I1477*H1477,2)</f>
        <v>0</v>
      </c>
      <c r="BL1477" s="20" t="s">
        <v>212</v>
      </c>
      <c r="BM1477" s="227" t="s">
        <v>1885</v>
      </c>
    </row>
    <row r="1478" s="2" customFormat="1">
      <c r="A1478" s="41"/>
      <c r="B1478" s="42"/>
      <c r="C1478" s="43"/>
      <c r="D1478" s="229" t="s">
        <v>214</v>
      </c>
      <c r="E1478" s="43"/>
      <c r="F1478" s="230" t="s">
        <v>1886</v>
      </c>
      <c r="G1478" s="43"/>
      <c r="H1478" s="43"/>
      <c r="I1478" s="231"/>
      <c r="J1478" s="43"/>
      <c r="K1478" s="43"/>
      <c r="L1478" s="47"/>
      <c r="M1478" s="232"/>
      <c r="N1478" s="233"/>
      <c r="O1478" s="87"/>
      <c r="P1478" s="87"/>
      <c r="Q1478" s="87"/>
      <c r="R1478" s="87"/>
      <c r="S1478" s="87"/>
      <c r="T1478" s="88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T1478" s="20" t="s">
        <v>214</v>
      </c>
      <c r="AU1478" s="20" t="s">
        <v>80</v>
      </c>
    </row>
    <row r="1479" s="14" customFormat="1">
      <c r="A1479" s="14"/>
      <c r="B1479" s="245"/>
      <c r="C1479" s="246"/>
      <c r="D1479" s="236" t="s">
        <v>216</v>
      </c>
      <c r="E1479" s="247" t="s">
        <v>19</v>
      </c>
      <c r="F1479" s="248" t="s">
        <v>1887</v>
      </c>
      <c r="G1479" s="246"/>
      <c r="H1479" s="249">
        <v>29.056720000000002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216</v>
      </c>
      <c r="AU1479" s="255" t="s">
        <v>80</v>
      </c>
      <c r="AV1479" s="14" t="s">
        <v>80</v>
      </c>
      <c r="AW1479" s="14" t="s">
        <v>218</v>
      </c>
      <c r="AX1479" s="14" t="s">
        <v>71</v>
      </c>
      <c r="AY1479" s="255" t="s">
        <v>205</v>
      </c>
    </row>
    <row r="1480" s="2" customFormat="1" ht="33" customHeight="1">
      <c r="A1480" s="41"/>
      <c r="B1480" s="42"/>
      <c r="C1480" s="216" t="s">
        <v>1888</v>
      </c>
      <c r="D1480" s="216" t="s">
        <v>207</v>
      </c>
      <c r="E1480" s="217" t="s">
        <v>1889</v>
      </c>
      <c r="F1480" s="218" t="s">
        <v>1890</v>
      </c>
      <c r="G1480" s="219" t="s">
        <v>306</v>
      </c>
      <c r="H1480" s="220">
        <v>6.2549999999999999</v>
      </c>
      <c r="I1480" s="221"/>
      <c r="J1480" s="222">
        <f>ROUND(I1480*H1480,2)</f>
        <v>0</v>
      </c>
      <c r="K1480" s="218" t="s">
        <v>211</v>
      </c>
      <c r="L1480" s="47"/>
      <c r="M1480" s="223" t="s">
        <v>19</v>
      </c>
      <c r="N1480" s="224" t="s">
        <v>42</v>
      </c>
      <c r="O1480" s="87"/>
      <c r="P1480" s="225">
        <f>O1480*H1480</f>
        <v>0</v>
      </c>
      <c r="Q1480" s="225">
        <v>0.105</v>
      </c>
      <c r="R1480" s="225">
        <f>Q1480*H1480</f>
        <v>0.656775</v>
      </c>
      <c r="S1480" s="225">
        <v>0</v>
      </c>
      <c r="T1480" s="226">
        <f>S1480*H1480</f>
        <v>0</v>
      </c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R1480" s="227" t="s">
        <v>212</v>
      </c>
      <c r="AT1480" s="227" t="s">
        <v>207</v>
      </c>
      <c r="AU1480" s="227" t="s">
        <v>80</v>
      </c>
      <c r="AY1480" s="20" t="s">
        <v>205</v>
      </c>
      <c r="BE1480" s="228">
        <f>IF(N1480="základní",J1480,0)</f>
        <v>0</v>
      </c>
      <c r="BF1480" s="228">
        <f>IF(N1480="snížená",J1480,0)</f>
        <v>0</v>
      </c>
      <c r="BG1480" s="228">
        <f>IF(N1480="zákl. přenesená",J1480,0)</f>
        <v>0</v>
      </c>
      <c r="BH1480" s="228">
        <f>IF(N1480="sníž. přenesená",J1480,0)</f>
        <v>0</v>
      </c>
      <c r="BI1480" s="228">
        <f>IF(N1480="nulová",J1480,0)</f>
        <v>0</v>
      </c>
      <c r="BJ1480" s="20" t="s">
        <v>78</v>
      </c>
      <c r="BK1480" s="228">
        <f>ROUND(I1480*H1480,2)</f>
        <v>0</v>
      </c>
      <c r="BL1480" s="20" t="s">
        <v>212</v>
      </c>
      <c r="BM1480" s="227" t="s">
        <v>1891</v>
      </c>
    </row>
    <row r="1481" s="2" customFormat="1">
      <c r="A1481" s="41"/>
      <c r="B1481" s="42"/>
      <c r="C1481" s="43"/>
      <c r="D1481" s="229" t="s">
        <v>214</v>
      </c>
      <c r="E1481" s="43"/>
      <c r="F1481" s="230" t="s">
        <v>1892</v>
      </c>
      <c r="G1481" s="43"/>
      <c r="H1481" s="43"/>
      <c r="I1481" s="231"/>
      <c r="J1481" s="43"/>
      <c r="K1481" s="43"/>
      <c r="L1481" s="47"/>
      <c r="M1481" s="232"/>
      <c r="N1481" s="233"/>
      <c r="O1481" s="87"/>
      <c r="P1481" s="87"/>
      <c r="Q1481" s="87"/>
      <c r="R1481" s="87"/>
      <c r="S1481" s="87"/>
      <c r="T1481" s="88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T1481" s="20" t="s">
        <v>214</v>
      </c>
      <c r="AU1481" s="20" t="s">
        <v>80</v>
      </c>
    </row>
    <row r="1482" s="14" customFormat="1">
      <c r="A1482" s="14"/>
      <c r="B1482" s="245"/>
      <c r="C1482" s="246"/>
      <c r="D1482" s="236" t="s">
        <v>216</v>
      </c>
      <c r="E1482" s="247" t="s">
        <v>19</v>
      </c>
      <c r="F1482" s="248" t="s">
        <v>1893</v>
      </c>
      <c r="G1482" s="246"/>
      <c r="H1482" s="249">
        <v>6.2549999999999999</v>
      </c>
      <c r="I1482" s="250"/>
      <c r="J1482" s="246"/>
      <c r="K1482" s="246"/>
      <c r="L1482" s="251"/>
      <c r="M1482" s="252"/>
      <c r="N1482" s="253"/>
      <c r="O1482" s="253"/>
      <c r="P1482" s="253"/>
      <c r="Q1482" s="253"/>
      <c r="R1482" s="253"/>
      <c r="S1482" s="253"/>
      <c r="T1482" s="25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5" t="s">
        <v>216</v>
      </c>
      <c r="AU1482" s="255" t="s">
        <v>80</v>
      </c>
      <c r="AV1482" s="14" t="s">
        <v>80</v>
      </c>
      <c r="AW1482" s="14" t="s">
        <v>218</v>
      </c>
      <c r="AX1482" s="14" t="s">
        <v>71</v>
      </c>
      <c r="AY1482" s="255" t="s">
        <v>205</v>
      </c>
    </row>
    <row r="1483" s="2" customFormat="1" ht="33" customHeight="1">
      <c r="A1483" s="41"/>
      <c r="B1483" s="42"/>
      <c r="C1483" s="216" t="s">
        <v>1894</v>
      </c>
      <c r="D1483" s="216" t="s">
        <v>207</v>
      </c>
      <c r="E1483" s="217" t="s">
        <v>1895</v>
      </c>
      <c r="F1483" s="218" t="s">
        <v>1896</v>
      </c>
      <c r="G1483" s="219" t="s">
        <v>306</v>
      </c>
      <c r="H1483" s="220">
        <v>26.600000000000001</v>
      </c>
      <c r="I1483" s="221"/>
      <c r="J1483" s="222">
        <f>ROUND(I1483*H1483,2)</f>
        <v>0</v>
      </c>
      <c r="K1483" s="218" t="s">
        <v>211</v>
      </c>
      <c r="L1483" s="47"/>
      <c r="M1483" s="223" t="s">
        <v>19</v>
      </c>
      <c r="N1483" s="224" t="s">
        <v>42</v>
      </c>
      <c r="O1483" s="87"/>
      <c r="P1483" s="225">
        <f>O1483*H1483</f>
        <v>0</v>
      </c>
      <c r="Q1483" s="225">
        <v>0.105</v>
      </c>
      <c r="R1483" s="225">
        <f>Q1483*H1483</f>
        <v>2.7930000000000001</v>
      </c>
      <c r="S1483" s="225">
        <v>0</v>
      </c>
      <c r="T1483" s="226">
        <f>S1483*H1483</f>
        <v>0</v>
      </c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R1483" s="227" t="s">
        <v>212</v>
      </c>
      <c r="AT1483" s="227" t="s">
        <v>207</v>
      </c>
      <c r="AU1483" s="227" t="s">
        <v>80</v>
      </c>
      <c r="AY1483" s="20" t="s">
        <v>205</v>
      </c>
      <c r="BE1483" s="228">
        <f>IF(N1483="základní",J1483,0)</f>
        <v>0</v>
      </c>
      <c r="BF1483" s="228">
        <f>IF(N1483="snížená",J1483,0)</f>
        <v>0</v>
      </c>
      <c r="BG1483" s="228">
        <f>IF(N1483="zákl. přenesená",J1483,0)</f>
        <v>0</v>
      </c>
      <c r="BH1483" s="228">
        <f>IF(N1483="sníž. přenesená",J1483,0)</f>
        <v>0</v>
      </c>
      <c r="BI1483" s="228">
        <f>IF(N1483="nulová",J1483,0)</f>
        <v>0</v>
      </c>
      <c r="BJ1483" s="20" t="s">
        <v>78</v>
      </c>
      <c r="BK1483" s="228">
        <f>ROUND(I1483*H1483,2)</f>
        <v>0</v>
      </c>
      <c r="BL1483" s="20" t="s">
        <v>212</v>
      </c>
      <c r="BM1483" s="227" t="s">
        <v>1897</v>
      </c>
    </row>
    <row r="1484" s="2" customFormat="1">
      <c r="A1484" s="41"/>
      <c r="B1484" s="42"/>
      <c r="C1484" s="43"/>
      <c r="D1484" s="229" t="s">
        <v>214</v>
      </c>
      <c r="E1484" s="43"/>
      <c r="F1484" s="230" t="s">
        <v>1898</v>
      </c>
      <c r="G1484" s="43"/>
      <c r="H1484" s="43"/>
      <c r="I1484" s="231"/>
      <c r="J1484" s="43"/>
      <c r="K1484" s="43"/>
      <c r="L1484" s="47"/>
      <c r="M1484" s="232"/>
      <c r="N1484" s="233"/>
      <c r="O1484" s="87"/>
      <c r="P1484" s="87"/>
      <c r="Q1484" s="87"/>
      <c r="R1484" s="87"/>
      <c r="S1484" s="87"/>
      <c r="T1484" s="88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T1484" s="20" t="s">
        <v>214</v>
      </c>
      <c r="AU1484" s="20" t="s">
        <v>80</v>
      </c>
    </row>
    <row r="1485" s="14" customFormat="1">
      <c r="A1485" s="14"/>
      <c r="B1485" s="245"/>
      <c r="C1485" s="246"/>
      <c r="D1485" s="236" t="s">
        <v>216</v>
      </c>
      <c r="E1485" s="247" t="s">
        <v>19</v>
      </c>
      <c r="F1485" s="248" t="s">
        <v>1899</v>
      </c>
      <c r="G1485" s="246"/>
      <c r="H1485" s="249">
        <v>26.600000000000001</v>
      </c>
      <c r="I1485" s="250"/>
      <c r="J1485" s="246"/>
      <c r="K1485" s="246"/>
      <c r="L1485" s="251"/>
      <c r="M1485" s="252"/>
      <c r="N1485" s="253"/>
      <c r="O1485" s="253"/>
      <c r="P1485" s="253"/>
      <c r="Q1485" s="253"/>
      <c r="R1485" s="253"/>
      <c r="S1485" s="253"/>
      <c r="T1485" s="25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5" t="s">
        <v>216</v>
      </c>
      <c r="AU1485" s="255" t="s">
        <v>80</v>
      </c>
      <c r="AV1485" s="14" t="s">
        <v>80</v>
      </c>
      <c r="AW1485" s="14" t="s">
        <v>218</v>
      </c>
      <c r="AX1485" s="14" t="s">
        <v>71</v>
      </c>
      <c r="AY1485" s="255" t="s">
        <v>205</v>
      </c>
    </row>
    <row r="1486" s="2" customFormat="1" ht="24.15" customHeight="1">
      <c r="A1486" s="41"/>
      <c r="B1486" s="42"/>
      <c r="C1486" s="216" t="s">
        <v>1900</v>
      </c>
      <c r="D1486" s="216" t="s">
        <v>207</v>
      </c>
      <c r="E1486" s="217" t="s">
        <v>1901</v>
      </c>
      <c r="F1486" s="218" t="s">
        <v>1902</v>
      </c>
      <c r="G1486" s="219" t="s">
        <v>306</v>
      </c>
      <c r="H1486" s="220">
        <v>30.815999999999999</v>
      </c>
      <c r="I1486" s="221"/>
      <c r="J1486" s="222">
        <f>ROUND(I1486*H1486,2)</f>
        <v>0</v>
      </c>
      <c r="K1486" s="218" t="s">
        <v>211</v>
      </c>
      <c r="L1486" s="47"/>
      <c r="M1486" s="223" t="s">
        <v>19</v>
      </c>
      <c r="N1486" s="224" t="s">
        <v>42</v>
      </c>
      <c r="O1486" s="87"/>
      <c r="P1486" s="225">
        <f>O1486*H1486</f>
        <v>0</v>
      </c>
      <c r="Q1486" s="225">
        <v>0.080869999999999997</v>
      </c>
      <c r="R1486" s="225">
        <f>Q1486*H1486</f>
        <v>2.4920899199999997</v>
      </c>
      <c r="S1486" s="225">
        <v>0</v>
      </c>
      <c r="T1486" s="226">
        <f>S1486*H1486</f>
        <v>0</v>
      </c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R1486" s="227" t="s">
        <v>212</v>
      </c>
      <c r="AT1486" s="227" t="s">
        <v>207</v>
      </c>
      <c r="AU1486" s="227" t="s">
        <v>80</v>
      </c>
      <c r="AY1486" s="20" t="s">
        <v>205</v>
      </c>
      <c r="BE1486" s="228">
        <f>IF(N1486="základní",J1486,0)</f>
        <v>0</v>
      </c>
      <c r="BF1486" s="228">
        <f>IF(N1486="snížená",J1486,0)</f>
        <v>0</v>
      </c>
      <c r="BG1486" s="228">
        <f>IF(N1486="zákl. přenesená",J1486,0)</f>
        <v>0</v>
      </c>
      <c r="BH1486" s="228">
        <f>IF(N1486="sníž. přenesená",J1486,0)</f>
        <v>0</v>
      </c>
      <c r="BI1486" s="228">
        <f>IF(N1486="nulová",J1486,0)</f>
        <v>0</v>
      </c>
      <c r="BJ1486" s="20" t="s">
        <v>78</v>
      </c>
      <c r="BK1486" s="228">
        <f>ROUND(I1486*H1486,2)</f>
        <v>0</v>
      </c>
      <c r="BL1486" s="20" t="s">
        <v>212</v>
      </c>
      <c r="BM1486" s="227" t="s">
        <v>1903</v>
      </c>
    </row>
    <row r="1487" s="2" customFormat="1">
      <c r="A1487" s="41"/>
      <c r="B1487" s="42"/>
      <c r="C1487" s="43"/>
      <c r="D1487" s="229" t="s">
        <v>214</v>
      </c>
      <c r="E1487" s="43"/>
      <c r="F1487" s="230" t="s">
        <v>1904</v>
      </c>
      <c r="G1487" s="43"/>
      <c r="H1487" s="43"/>
      <c r="I1487" s="231"/>
      <c r="J1487" s="43"/>
      <c r="K1487" s="43"/>
      <c r="L1487" s="47"/>
      <c r="M1487" s="232"/>
      <c r="N1487" s="233"/>
      <c r="O1487" s="87"/>
      <c r="P1487" s="87"/>
      <c r="Q1487" s="87"/>
      <c r="R1487" s="87"/>
      <c r="S1487" s="87"/>
      <c r="T1487" s="88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T1487" s="20" t="s">
        <v>214</v>
      </c>
      <c r="AU1487" s="20" t="s">
        <v>80</v>
      </c>
    </row>
    <row r="1488" s="14" customFormat="1">
      <c r="A1488" s="14"/>
      <c r="B1488" s="245"/>
      <c r="C1488" s="246"/>
      <c r="D1488" s="236" t="s">
        <v>216</v>
      </c>
      <c r="E1488" s="247" t="s">
        <v>19</v>
      </c>
      <c r="F1488" s="248" t="s">
        <v>1905</v>
      </c>
      <c r="G1488" s="246"/>
      <c r="H1488" s="249">
        <v>30.816000000000003</v>
      </c>
      <c r="I1488" s="250"/>
      <c r="J1488" s="246"/>
      <c r="K1488" s="246"/>
      <c r="L1488" s="251"/>
      <c r="M1488" s="252"/>
      <c r="N1488" s="253"/>
      <c r="O1488" s="253"/>
      <c r="P1488" s="253"/>
      <c r="Q1488" s="253"/>
      <c r="R1488" s="253"/>
      <c r="S1488" s="253"/>
      <c r="T1488" s="25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5" t="s">
        <v>216</v>
      </c>
      <c r="AU1488" s="255" t="s">
        <v>80</v>
      </c>
      <c r="AV1488" s="14" t="s">
        <v>80</v>
      </c>
      <c r="AW1488" s="14" t="s">
        <v>218</v>
      </c>
      <c r="AX1488" s="14" t="s">
        <v>71</v>
      </c>
      <c r="AY1488" s="255" t="s">
        <v>205</v>
      </c>
    </row>
    <row r="1489" s="2" customFormat="1" ht="55.5" customHeight="1">
      <c r="A1489" s="41"/>
      <c r="B1489" s="42"/>
      <c r="C1489" s="216" t="s">
        <v>1906</v>
      </c>
      <c r="D1489" s="216" t="s">
        <v>207</v>
      </c>
      <c r="E1489" s="217" t="s">
        <v>1907</v>
      </c>
      <c r="F1489" s="218" t="s">
        <v>1908</v>
      </c>
      <c r="G1489" s="219" t="s">
        <v>306</v>
      </c>
      <c r="H1489" s="220">
        <v>32.985999999999997</v>
      </c>
      <c r="I1489" s="221"/>
      <c r="J1489" s="222">
        <f>ROUND(I1489*H1489,2)</f>
        <v>0</v>
      </c>
      <c r="K1489" s="218" t="s">
        <v>211</v>
      </c>
      <c r="L1489" s="47"/>
      <c r="M1489" s="223" t="s">
        <v>19</v>
      </c>
      <c r="N1489" s="224" t="s">
        <v>42</v>
      </c>
      <c r="O1489" s="87"/>
      <c r="P1489" s="225">
        <f>O1489*H1489</f>
        <v>0</v>
      </c>
      <c r="Q1489" s="225">
        <v>0.07102</v>
      </c>
      <c r="R1489" s="225">
        <f>Q1489*H1489</f>
        <v>2.3426657199999998</v>
      </c>
      <c r="S1489" s="225">
        <v>0</v>
      </c>
      <c r="T1489" s="226">
        <f>S1489*H1489</f>
        <v>0</v>
      </c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R1489" s="227" t="s">
        <v>212</v>
      </c>
      <c r="AT1489" s="227" t="s">
        <v>207</v>
      </c>
      <c r="AU1489" s="227" t="s">
        <v>80</v>
      </c>
      <c r="AY1489" s="20" t="s">
        <v>205</v>
      </c>
      <c r="BE1489" s="228">
        <f>IF(N1489="základní",J1489,0)</f>
        <v>0</v>
      </c>
      <c r="BF1489" s="228">
        <f>IF(N1489="snížená",J1489,0)</f>
        <v>0</v>
      </c>
      <c r="BG1489" s="228">
        <f>IF(N1489="zákl. přenesená",J1489,0)</f>
        <v>0</v>
      </c>
      <c r="BH1489" s="228">
        <f>IF(N1489="sníž. přenesená",J1489,0)</f>
        <v>0</v>
      </c>
      <c r="BI1489" s="228">
        <f>IF(N1489="nulová",J1489,0)</f>
        <v>0</v>
      </c>
      <c r="BJ1489" s="20" t="s">
        <v>78</v>
      </c>
      <c r="BK1489" s="228">
        <f>ROUND(I1489*H1489,2)</f>
        <v>0</v>
      </c>
      <c r="BL1489" s="20" t="s">
        <v>212</v>
      </c>
      <c r="BM1489" s="227" t="s">
        <v>1909</v>
      </c>
    </row>
    <row r="1490" s="2" customFormat="1">
      <c r="A1490" s="41"/>
      <c r="B1490" s="42"/>
      <c r="C1490" s="43"/>
      <c r="D1490" s="229" t="s">
        <v>214</v>
      </c>
      <c r="E1490" s="43"/>
      <c r="F1490" s="230" t="s">
        <v>1910</v>
      </c>
      <c r="G1490" s="43"/>
      <c r="H1490" s="43"/>
      <c r="I1490" s="231"/>
      <c r="J1490" s="43"/>
      <c r="K1490" s="43"/>
      <c r="L1490" s="47"/>
      <c r="M1490" s="232"/>
      <c r="N1490" s="233"/>
      <c r="O1490" s="87"/>
      <c r="P1490" s="87"/>
      <c r="Q1490" s="87"/>
      <c r="R1490" s="87"/>
      <c r="S1490" s="87"/>
      <c r="T1490" s="88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T1490" s="20" t="s">
        <v>214</v>
      </c>
      <c r="AU1490" s="20" t="s">
        <v>80</v>
      </c>
    </row>
    <row r="1491" s="13" customFormat="1">
      <c r="A1491" s="13"/>
      <c r="B1491" s="234"/>
      <c r="C1491" s="235"/>
      <c r="D1491" s="236" t="s">
        <v>216</v>
      </c>
      <c r="E1491" s="237" t="s">
        <v>19</v>
      </c>
      <c r="F1491" s="238" t="s">
        <v>478</v>
      </c>
      <c r="G1491" s="235"/>
      <c r="H1491" s="237" t="s">
        <v>19</v>
      </c>
      <c r="I1491" s="239"/>
      <c r="J1491" s="235"/>
      <c r="K1491" s="235"/>
      <c r="L1491" s="240"/>
      <c r="M1491" s="241"/>
      <c r="N1491" s="242"/>
      <c r="O1491" s="242"/>
      <c r="P1491" s="242"/>
      <c r="Q1491" s="242"/>
      <c r="R1491" s="242"/>
      <c r="S1491" s="242"/>
      <c r="T1491" s="24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4" t="s">
        <v>216</v>
      </c>
      <c r="AU1491" s="244" t="s">
        <v>80</v>
      </c>
      <c r="AV1491" s="13" t="s">
        <v>78</v>
      </c>
      <c r="AW1491" s="13" t="s">
        <v>218</v>
      </c>
      <c r="AX1491" s="13" t="s">
        <v>71</v>
      </c>
      <c r="AY1491" s="244" t="s">
        <v>205</v>
      </c>
    </row>
    <row r="1492" s="14" customFormat="1">
      <c r="A1492" s="14"/>
      <c r="B1492" s="245"/>
      <c r="C1492" s="246"/>
      <c r="D1492" s="236" t="s">
        <v>216</v>
      </c>
      <c r="E1492" s="247" t="s">
        <v>19</v>
      </c>
      <c r="F1492" s="248" t="s">
        <v>1911</v>
      </c>
      <c r="G1492" s="246"/>
      <c r="H1492" s="249">
        <v>2.5990000000000002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216</v>
      </c>
      <c r="AU1492" s="255" t="s">
        <v>80</v>
      </c>
      <c r="AV1492" s="14" t="s">
        <v>80</v>
      </c>
      <c r="AW1492" s="14" t="s">
        <v>218</v>
      </c>
      <c r="AX1492" s="14" t="s">
        <v>71</v>
      </c>
      <c r="AY1492" s="255" t="s">
        <v>205</v>
      </c>
    </row>
    <row r="1493" s="14" customFormat="1">
      <c r="A1493" s="14"/>
      <c r="B1493" s="245"/>
      <c r="C1493" s="246"/>
      <c r="D1493" s="236" t="s">
        <v>216</v>
      </c>
      <c r="E1493" s="247" t="s">
        <v>19</v>
      </c>
      <c r="F1493" s="248" t="s">
        <v>1912</v>
      </c>
      <c r="G1493" s="246"/>
      <c r="H1493" s="249">
        <v>2.0709</v>
      </c>
      <c r="I1493" s="250"/>
      <c r="J1493" s="246"/>
      <c r="K1493" s="246"/>
      <c r="L1493" s="251"/>
      <c r="M1493" s="252"/>
      <c r="N1493" s="253"/>
      <c r="O1493" s="253"/>
      <c r="P1493" s="253"/>
      <c r="Q1493" s="253"/>
      <c r="R1493" s="253"/>
      <c r="S1493" s="253"/>
      <c r="T1493" s="25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5" t="s">
        <v>216</v>
      </c>
      <c r="AU1493" s="255" t="s">
        <v>80</v>
      </c>
      <c r="AV1493" s="14" t="s">
        <v>80</v>
      </c>
      <c r="AW1493" s="14" t="s">
        <v>218</v>
      </c>
      <c r="AX1493" s="14" t="s">
        <v>71</v>
      </c>
      <c r="AY1493" s="255" t="s">
        <v>205</v>
      </c>
    </row>
    <row r="1494" s="14" customFormat="1">
      <c r="A1494" s="14"/>
      <c r="B1494" s="245"/>
      <c r="C1494" s="246"/>
      <c r="D1494" s="236" t="s">
        <v>216</v>
      </c>
      <c r="E1494" s="247" t="s">
        <v>19</v>
      </c>
      <c r="F1494" s="248" t="s">
        <v>1913</v>
      </c>
      <c r="G1494" s="246"/>
      <c r="H1494" s="249">
        <v>11.648</v>
      </c>
      <c r="I1494" s="250"/>
      <c r="J1494" s="246"/>
      <c r="K1494" s="246"/>
      <c r="L1494" s="251"/>
      <c r="M1494" s="252"/>
      <c r="N1494" s="253"/>
      <c r="O1494" s="253"/>
      <c r="P1494" s="253"/>
      <c r="Q1494" s="253"/>
      <c r="R1494" s="253"/>
      <c r="S1494" s="253"/>
      <c r="T1494" s="25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5" t="s">
        <v>216</v>
      </c>
      <c r="AU1494" s="255" t="s">
        <v>80</v>
      </c>
      <c r="AV1494" s="14" t="s">
        <v>80</v>
      </c>
      <c r="AW1494" s="14" t="s">
        <v>218</v>
      </c>
      <c r="AX1494" s="14" t="s">
        <v>71</v>
      </c>
      <c r="AY1494" s="255" t="s">
        <v>205</v>
      </c>
    </row>
    <row r="1495" s="14" customFormat="1">
      <c r="A1495" s="14"/>
      <c r="B1495" s="245"/>
      <c r="C1495" s="246"/>
      <c r="D1495" s="236" t="s">
        <v>216</v>
      </c>
      <c r="E1495" s="247" t="s">
        <v>19</v>
      </c>
      <c r="F1495" s="248" t="s">
        <v>1914</v>
      </c>
      <c r="G1495" s="246"/>
      <c r="H1495" s="249">
        <v>1.44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216</v>
      </c>
      <c r="AU1495" s="255" t="s">
        <v>80</v>
      </c>
      <c r="AV1495" s="14" t="s">
        <v>80</v>
      </c>
      <c r="AW1495" s="14" t="s">
        <v>218</v>
      </c>
      <c r="AX1495" s="14" t="s">
        <v>71</v>
      </c>
      <c r="AY1495" s="255" t="s">
        <v>205</v>
      </c>
    </row>
    <row r="1496" s="14" customFormat="1">
      <c r="A1496" s="14"/>
      <c r="B1496" s="245"/>
      <c r="C1496" s="246"/>
      <c r="D1496" s="236" t="s">
        <v>216</v>
      </c>
      <c r="E1496" s="247" t="s">
        <v>19</v>
      </c>
      <c r="F1496" s="248" t="s">
        <v>1915</v>
      </c>
      <c r="G1496" s="246"/>
      <c r="H1496" s="249">
        <v>1.4530000000000001</v>
      </c>
      <c r="I1496" s="250"/>
      <c r="J1496" s="246"/>
      <c r="K1496" s="246"/>
      <c r="L1496" s="251"/>
      <c r="M1496" s="252"/>
      <c r="N1496" s="253"/>
      <c r="O1496" s="253"/>
      <c r="P1496" s="253"/>
      <c r="Q1496" s="253"/>
      <c r="R1496" s="253"/>
      <c r="S1496" s="253"/>
      <c r="T1496" s="25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5" t="s">
        <v>216</v>
      </c>
      <c r="AU1496" s="255" t="s">
        <v>80</v>
      </c>
      <c r="AV1496" s="14" t="s">
        <v>80</v>
      </c>
      <c r="AW1496" s="14" t="s">
        <v>218</v>
      </c>
      <c r="AX1496" s="14" t="s">
        <v>71</v>
      </c>
      <c r="AY1496" s="255" t="s">
        <v>205</v>
      </c>
    </row>
    <row r="1497" s="14" customFormat="1">
      <c r="A1497" s="14"/>
      <c r="B1497" s="245"/>
      <c r="C1497" s="246"/>
      <c r="D1497" s="236" t="s">
        <v>216</v>
      </c>
      <c r="E1497" s="247" t="s">
        <v>19</v>
      </c>
      <c r="F1497" s="248" t="s">
        <v>1916</v>
      </c>
      <c r="G1497" s="246"/>
      <c r="H1497" s="249">
        <v>1.1992499999999999</v>
      </c>
      <c r="I1497" s="250"/>
      <c r="J1497" s="246"/>
      <c r="K1497" s="246"/>
      <c r="L1497" s="251"/>
      <c r="M1497" s="252"/>
      <c r="N1497" s="253"/>
      <c r="O1497" s="253"/>
      <c r="P1497" s="253"/>
      <c r="Q1497" s="253"/>
      <c r="R1497" s="253"/>
      <c r="S1497" s="253"/>
      <c r="T1497" s="25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5" t="s">
        <v>216</v>
      </c>
      <c r="AU1497" s="255" t="s">
        <v>80</v>
      </c>
      <c r="AV1497" s="14" t="s">
        <v>80</v>
      </c>
      <c r="AW1497" s="14" t="s">
        <v>218</v>
      </c>
      <c r="AX1497" s="14" t="s">
        <v>71</v>
      </c>
      <c r="AY1497" s="255" t="s">
        <v>205</v>
      </c>
    </row>
    <row r="1498" s="13" customFormat="1">
      <c r="A1498" s="13"/>
      <c r="B1498" s="234"/>
      <c r="C1498" s="235"/>
      <c r="D1498" s="236" t="s">
        <v>216</v>
      </c>
      <c r="E1498" s="237" t="s">
        <v>19</v>
      </c>
      <c r="F1498" s="238" t="s">
        <v>483</v>
      </c>
      <c r="G1498" s="235"/>
      <c r="H1498" s="237" t="s">
        <v>19</v>
      </c>
      <c r="I1498" s="239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216</v>
      </c>
      <c r="AU1498" s="244" t="s">
        <v>80</v>
      </c>
      <c r="AV1498" s="13" t="s">
        <v>78</v>
      </c>
      <c r="AW1498" s="13" t="s">
        <v>218</v>
      </c>
      <c r="AX1498" s="13" t="s">
        <v>71</v>
      </c>
      <c r="AY1498" s="244" t="s">
        <v>205</v>
      </c>
    </row>
    <row r="1499" s="14" customFormat="1">
      <c r="A1499" s="14"/>
      <c r="B1499" s="245"/>
      <c r="C1499" s="246"/>
      <c r="D1499" s="236" t="s">
        <v>216</v>
      </c>
      <c r="E1499" s="247" t="s">
        <v>19</v>
      </c>
      <c r="F1499" s="248" t="s">
        <v>1917</v>
      </c>
      <c r="G1499" s="246"/>
      <c r="H1499" s="249">
        <v>1.53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5" t="s">
        <v>216</v>
      </c>
      <c r="AU1499" s="255" t="s">
        <v>80</v>
      </c>
      <c r="AV1499" s="14" t="s">
        <v>80</v>
      </c>
      <c r="AW1499" s="14" t="s">
        <v>218</v>
      </c>
      <c r="AX1499" s="14" t="s">
        <v>71</v>
      </c>
      <c r="AY1499" s="255" t="s">
        <v>205</v>
      </c>
    </row>
    <row r="1500" s="14" customFormat="1">
      <c r="A1500" s="14"/>
      <c r="B1500" s="245"/>
      <c r="C1500" s="246"/>
      <c r="D1500" s="236" t="s">
        <v>216</v>
      </c>
      <c r="E1500" s="247" t="s">
        <v>19</v>
      </c>
      <c r="F1500" s="248" t="s">
        <v>1918</v>
      </c>
      <c r="G1500" s="246"/>
      <c r="H1500" s="249">
        <v>3.9866999999999999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5" t="s">
        <v>216</v>
      </c>
      <c r="AU1500" s="255" t="s">
        <v>80</v>
      </c>
      <c r="AV1500" s="14" t="s">
        <v>80</v>
      </c>
      <c r="AW1500" s="14" t="s">
        <v>218</v>
      </c>
      <c r="AX1500" s="14" t="s">
        <v>71</v>
      </c>
      <c r="AY1500" s="255" t="s">
        <v>205</v>
      </c>
    </row>
    <row r="1501" s="14" customFormat="1">
      <c r="A1501" s="14"/>
      <c r="B1501" s="245"/>
      <c r="C1501" s="246"/>
      <c r="D1501" s="236" t="s">
        <v>216</v>
      </c>
      <c r="E1501" s="247" t="s">
        <v>19</v>
      </c>
      <c r="F1501" s="248" t="s">
        <v>1919</v>
      </c>
      <c r="G1501" s="246"/>
      <c r="H1501" s="249">
        <v>2.3010000000000002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5" t="s">
        <v>216</v>
      </c>
      <c r="AU1501" s="255" t="s">
        <v>80</v>
      </c>
      <c r="AV1501" s="14" t="s">
        <v>80</v>
      </c>
      <c r="AW1501" s="14" t="s">
        <v>218</v>
      </c>
      <c r="AX1501" s="14" t="s">
        <v>71</v>
      </c>
      <c r="AY1501" s="255" t="s">
        <v>205</v>
      </c>
    </row>
    <row r="1502" s="13" customFormat="1">
      <c r="A1502" s="13"/>
      <c r="B1502" s="234"/>
      <c r="C1502" s="235"/>
      <c r="D1502" s="236" t="s">
        <v>216</v>
      </c>
      <c r="E1502" s="237" t="s">
        <v>19</v>
      </c>
      <c r="F1502" s="238" t="s">
        <v>485</v>
      </c>
      <c r="G1502" s="235"/>
      <c r="H1502" s="237" t="s">
        <v>19</v>
      </c>
      <c r="I1502" s="239"/>
      <c r="J1502" s="235"/>
      <c r="K1502" s="235"/>
      <c r="L1502" s="240"/>
      <c r="M1502" s="241"/>
      <c r="N1502" s="242"/>
      <c r="O1502" s="242"/>
      <c r="P1502" s="242"/>
      <c r="Q1502" s="242"/>
      <c r="R1502" s="242"/>
      <c r="S1502" s="242"/>
      <c r="T1502" s="24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4" t="s">
        <v>216</v>
      </c>
      <c r="AU1502" s="244" t="s">
        <v>80</v>
      </c>
      <c r="AV1502" s="13" t="s">
        <v>78</v>
      </c>
      <c r="AW1502" s="13" t="s">
        <v>218</v>
      </c>
      <c r="AX1502" s="13" t="s">
        <v>71</v>
      </c>
      <c r="AY1502" s="244" t="s">
        <v>205</v>
      </c>
    </row>
    <row r="1503" s="14" customFormat="1">
      <c r="A1503" s="14"/>
      <c r="B1503" s="245"/>
      <c r="C1503" s="246"/>
      <c r="D1503" s="236" t="s">
        <v>216</v>
      </c>
      <c r="E1503" s="247" t="s">
        <v>19</v>
      </c>
      <c r="F1503" s="248" t="s">
        <v>1920</v>
      </c>
      <c r="G1503" s="246"/>
      <c r="H1503" s="249">
        <v>2.8679999999999999</v>
      </c>
      <c r="I1503" s="250"/>
      <c r="J1503" s="246"/>
      <c r="K1503" s="246"/>
      <c r="L1503" s="251"/>
      <c r="M1503" s="252"/>
      <c r="N1503" s="253"/>
      <c r="O1503" s="253"/>
      <c r="P1503" s="253"/>
      <c r="Q1503" s="253"/>
      <c r="R1503" s="253"/>
      <c r="S1503" s="253"/>
      <c r="T1503" s="25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5" t="s">
        <v>216</v>
      </c>
      <c r="AU1503" s="255" t="s">
        <v>80</v>
      </c>
      <c r="AV1503" s="14" t="s">
        <v>80</v>
      </c>
      <c r="AW1503" s="14" t="s">
        <v>218</v>
      </c>
      <c r="AX1503" s="14" t="s">
        <v>71</v>
      </c>
      <c r="AY1503" s="255" t="s">
        <v>205</v>
      </c>
    </row>
    <row r="1504" s="14" customFormat="1">
      <c r="A1504" s="14"/>
      <c r="B1504" s="245"/>
      <c r="C1504" s="246"/>
      <c r="D1504" s="236" t="s">
        <v>216</v>
      </c>
      <c r="E1504" s="247" t="s">
        <v>19</v>
      </c>
      <c r="F1504" s="248" t="s">
        <v>1921</v>
      </c>
      <c r="G1504" s="246"/>
      <c r="H1504" s="249">
        <v>1.8899999999999999</v>
      </c>
      <c r="I1504" s="250"/>
      <c r="J1504" s="246"/>
      <c r="K1504" s="246"/>
      <c r="L1504" s="251"/>
      <c r="M1504" s="252"/>
      <c r="N1504" s="253"/>
      <c r="O1504" s="253"/>
      <c r="P1504" s="253"/>
      <c r="Q1504" s="253"/>
      <c r="R1504" s="253"/>
      <c r="S1504" s="253"/>
      <c r="T1504" s="25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5" t="s">
        <v>216</v>
      </c>
      <c r="AU1504" s="255" t="s">
        <v>80</v>
      </c>
      <c r="AV1504" s="14" t="s">
        <v>80</v>
      </c>
      <c r="AW1504" s="14" t="s">
        <v>218</v>
      </c>
      <c r="AX1504" s="14" t="s">
        <v>71</v>
      </c>
      <c r="AY1504" s="255" t="s">
        <v>205</v>
      </c>
    </row>
    <row r="1505" s="2" customFormat="1" ht="21.75" customHeight="1">
      <c r="A1505" s="41"/>
      <c r="B1505" s="42"/>
      <c r="C1505" s="216" t="s">
        <v>1922</v>
      </c>
      <c r="D1505" s="216" t="s">
        <v>207</v>
      </c>
      <c r="E1505" s="217" t="s">
        <v>1923</v>
      </c>
      <c r="F1505" s="218" t="s">
        <v>1924</v>
      </c>
      <c r="G1505" s="219" t="s">
        <v>306</v>
      </c>
      <c r="H1505" s="220">
        <v>370.88</v>
      </c>
      <c r="I1505" s="221"/>
      <c r="J1505" s="222">
        <f>ROUND(I1505*H1505,2)</f>
        <v>0</v>
      </c>
      <c r="K1505" s="218" t="s">
        <v>19</v>
      </c>
      <c r="L1505" s="47"/>
      <c r="M1505" s="223" t="s">
        <v>19</v>
      </c>
      <c r="N1505" s="224" t="s">
        <v>42</v>
      </c>
      <c r="O1505" s="87"/>
      <c r="P1505" s="225">
        <f>O1505*H1505</f>
        <v>0</v>
      </c>
      <c r="Q1505" s="225">
        <v>0</v>
      </c>
      <c r="R1505" s="225">
        <f>Q1505*H1505</f>
        <v>0</v>
      </c>
      <c r="S1505" s="225">
        <v>0</v>
      </c>
      <c r="T1505" s="226">
        <f>S1505*H1505</f>
        <v>0</v>
      </c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R1505" s="227" t="s">
        <v>212</v>
      </c>
      <c r="AT1505" s="227" t="s">
        <v>207</v>
      </c>
      <c r="AU1505" s="227" t="s">
        <v>80</v>
      </c>
      <c r="AY1505" s="20" t="s">
        <v>205</v>
      </c>
      <c r="BE1505" s="228">
        <f>IF(N1505="základní",J1505,0)</f>
        <v>0</v>
      </c>
      <c r="BF1505" s="228">
        <f>IF(N1505="snížená",J1505,0)</f>
        <v>0</v>
      </c>
      <c r="BG1505" s="228">
        <f>IF(N1505="zákl. přenesená",J1505,0)</f>
        <v>0</v>
      </c>
      <c r="BH1505" s="228">
        <f>IF(N1505="sníž. přenesená",J1505,0)</f>
        <v>0</v>
      </c>
      <c r="BI1505" s="228">
        <f>IF(N1505="nulová",J1505,0)</f>
        <v>0</v>
      </c>
      <c r="BJ1505" s="20" t="s">
        <v>78</v>
      </c>
      <c r="BK1505" s="228">
        <f>ROUND(I1505*H1505,2)</f>
        <v>0</v>
      </c>
      <c r="BL1505" s="20" t="s">
        <v>212</v>
      </c>
      <c r="BM1505" s="227" t="s">
        <v>1925</v>
      </c>
    </row>
    <row r="1506" s="14" customFormat="1">
      <c r="A1506" s="14"/>
      <c r="B1506" s="245"/>
      <c r="C1506" s="246"/>
      <c r="D1506" s="236" t="s">
        <v>216</v>
      </c>
      <c r="E1506" s="247" t="s">
        <v>19</v>
      </c>
      <c r="F1506" s="248" t="s">
        <v>1926</v>
      </c>
      <c r="G1506" s="246"/>
      <c r="H1506" s="249">
        <v>356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216</v>
      </c>
      <c r="AU1506" s="255" t="s">
        <v>80</v>
      </c>
      <c r="AV1506" s="14" t="s">
        <v>80</v>
      </c>
      <c r="AW1506" s="14" t="s">
        <v>218</v>
      </c>
      <c r="AX1506" s="14" t="s">
        <v>71</v>
      </c>
      <c r="AY1506" s="255" t="s">
        <v>205</v>
      </c>
    </row>
    <row r="1507" s="14" customFormat="1">
      <c r="A1507" s="14"/>
      <c r="B1507" s="245"/>
      <c r="C1507" s="246"/>
      <c r="D1507" s="236" t="s">
        <v>216</v>
      </c>
      <c r="E1507" s="247" t="s">
        <v>19</v>
      </c>
      <c r="F1507" s="248" t="s">
        <v>927</v>
      </c>
      <c r="G1507" s="246"/>
      <c r="H1507" s="249">
        <v>14.879999999999999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5" t="s">
        <v>216</v>
      </c>
      <c r="AU1507" s="255" t="s">
        <v>80</v>
      </c>
      <c r="AV1507" s="14" t="s">
        <v>80</v>
      </c>
      <c r="AW1507" s="14" t="s">
        <v>218</v>
      </c>
      <c r="AX1507" s="14" t="s">
        <v>71</v>
      </c>
      <c r="AY1507" s="255" t="s">
        <v>205</v>
      </c>
    </row>
    <row r="1508" s="2" customFormat="1" ht="24.15" customHeight="1">
      <c r="A1508" s="41"/>
      <c r="B1508" s="42"/>
      <c r="C1508" s="278" t="s">
        <v>1927</v>
      </c>
      <c r="D1508" s="278" t="s">
        <v>319</v>
      </c>
      <c r="E1508" s="279" t="s">
        <v>1928</v>
      </c>
      <c r="F1508" s="280" t="s">
        <v>1929</v>
      </c>
      <c r="G1508" s="281" t="s">
        <v>306</v>
      </c>
      <c r="H1508" s="282">
        <v>391.60000000000002</v>
      </c>
      <c r="I1508" s="283"/>
      <c r="J1508" s="284">
        <f>ROUND(I1508*H1508,2)</f>
        <v>0</v>
      </c>
      <c r="K1508" s="280" t="s">
        <v>211</v>
      </c>
      <c r="L1508" s="285"/>
      <c r="M1508" s="286" t="s">
        <v>19</v>
      </c>
      <c r="N1508" s="287" t="s">
        <v>42</v>
      </c>
      <c r="O1508" s="87"/>
      <c r="P1508" s="225">
        <f>O1508*H1508</f>
        <v>0</v>
      </c>
      <c r="Q1508" s="225">
        <v>0.00021000000000000001</v>
      </c>
      <c r="R1508" s="225">
        <f>Q1508*H1508</f>
        <v>0.082236000000000004</v>
      </c>
      <c r="S1508" s="225">
        <v>0</v>
      </c>
      <c r="T1508" s="226">
        <f>S1508*H1508</f>
        <v>0</v>
      </c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R1508" s="227" t="s">
        <v>276</v>
      </c>
      <c r="AT1508" s="227" t="s">
        <v>319</v>
      </c>
      <c r="AU1508" s="227" t="s">
        <v>80</v>
      </c>
      <c r="AY1508" s="20" t="s">
        <v>205</v>
      </c>
      <c r="BE1508" s="228">
        <f>IF(N1508="základní",J1508,0)</f>
        <v>0</v>
      </c>
      <c r="BF1508" s="228">
        <f>IF(N1508="snížená",J1508,0)</f>
        <v>0</v>
      </c>
      <c r="BG1508" s="228">
        <f>IF(N1508="zákl. přenesená",J1508,0)</f>
        <v>0</v>
      </c>
      <c r="BH1508" s="228">
        <f>IF(N1508="sníž. přenesená",J1508,0)</f>
        <v>0</v>
      </c>
      <c r="BI1508" s="228">
        <f>IF(N1508="nulová",J1508,0)</f>
        <v>0</v>
      </c>
      <c r="BJ1508" s="20" t="s">
        <v>78</v>
      </c>
      <c r="BK1508" s="228">
        <f>ROUND(I1508*H1508,2)</f>
        <v>0</v>
      </c>
      <c r="BL1508" s="20" t="s">
        <v>212</v>
      </c>
      <c r="BM1508" s="227" t="s">
        <v>1930</v>
      </c>
    </row>
    <row r="1509" s="14" customFormat="1">
      <c r="A1509" s="14"/>
      <c r="B1509" s="245"/>
      <c r="C1509" s="246"/>
      <c r="D1509" s="236" t="s">
        <v>216</v>
      </c>
      <c r="E1509" s="247" t="s">
        <v>19</v>
      </c>
      <c r="F1509" s="248" t="s">
        <v>1931</v>
      </c>
      <c r="G1509" s="246"/>
      <c r="H1509" s="249">
        <v>356</v>
      </c>
      <c r="I1509" s="250"/>
      <c r="J1509" s="246"/>
      <c r="K1509" s="246"/>
      <c r="L1509" s="251"/>
      <c r="M1509" s="252"/>
      <c r="N1509" s="253"/>
      <c r="O1509" s="253"/>
      <c r="P1509" s="253"/>
      <c r="Q1509" s="253"/>
      <c r="R1509" s="253"/>
      <c r="S1509" s="253"/>
      <c r="T1509" s="25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5" t="s">
        <v>216</v>
      </c>
      <c r="AU1509" s="255" t="s">
        <v>80</v>
      </c>
      <c r="AV1509" s="14" t="s">
        <v>80</v>
      </c>
      <c r="AW1509" s="14" t="s">
        <v>218</v>
      </c>
      <c r="AX1509" s="14" t="s">
        <v>71</v>
      </c>
      <c r="AY1509" s="255" t="s">
        <v>205</v>
      </c>
    </row>
    <row r="1510" s="14" customFormat="1">
      <c r="A1510" s="14"/>
      <c r="B1510" s="245"/>
      <c r="C1510" s="246"/>
      <c r="D1510" s="236" t="s">
        <v>216</v>
      </c>
      <c r="E1510" s="246"/>
      <c r="F1510" s="248" t="s">
        <v>1932</v>
      </c>
      <c r="G1510" s="246"/>
      <c r="H1510" s="249">
        <v>391.60000000000002</v>
      </c>
      <c r="I1510" s="250"/>
      <c r="J1510" s="246"/>
      <c r="K1510" s="246"/>
      <c r="L1510" s="251"/>
      <c r="M1510" s="252"/>
      <c r="N1510" s="253"/>
      <c r="O1510" s="253"/>
      <c r="P1510" s="253"/>
      <c r="Q1510" s="253"/>
      <c r="R1510" s="253"/>
      <c r="S1510" s="253"/>
      <c r="T1510" s="25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5" t="s">
        <v>216</v>
      </c>
      <c r="AU1510" s="255" t="s">
        <v>80</v>
      </c>
      <c r="AV1510" s="14" t="s">
        <v>80</v>
      </c>
      <c r="AW1510" s="14" t="s">
        <v>4</v>
      </c>
      <c r="AX1510" s="14" t="s">
        <v>78</v>
      </c>
      <c r="AY1510" s="255" t="s">
        <v>205</v>
      </c>
    </row>
    <row r="1511" s="2" customFormat="1" ht="24.15" customHeight="1">
      <c r="A1511" s="41"/>
      <c r="B1511" s="42"/>
      <c r="C1511" s="216" t="s">
        <v>1933</v>
      </c>
      <c r="D1511" s="216" t="s">
        <v>207</v>
      </c>
      <c r="E1511" s="217" t="s">
        <v>1934</v>
      </c>
      <c r="F1511" s="218" t="s">
        <v>1935</v>
      </c>
      <c r="G1511" s="219" t="s">
        <v>306</v>
      </c>
      <c r="H1511" s="220">
        <v>242.72</v>
      </c>
      <c r="I1511" s="221"/>
      <c r="J1511" s="222">
        <f>ROUND(I1511*H1511,2)</f>
        <v>0</v>
      </c>
      <c r="K1511" s="218" t="s">
        <v>211</v>
      </c>
      <c r="L1511" s="47"/>
      <c r="M1511" s="223" t="s">
        <v>19</v>
      </c>
      <c r="N1511" s="224" t="s">
        <v>42</v>
      </c>
      <c r="O1511" s="87"/>
      <c r="P1511" s="225">
        <f>O1511*H1511</f>
        <v>0</v>
      </c>
      <c r="Q1511" s="225">
        <v>0.00012999999999999999</v>
      </c>
      <c r="R1511" s="225">
        <f>Q1511*H1511</f>
        <v>0.031553599999999994</v>
      </c>
      <c r="S1511" s="225">
        <v>0</v>
      </c>
      <c r="T1511" s="226">
        <f>S1511*H1511</f>
        <v>0</v>
      </c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R1511" s="227" t="s">
        <v>212</v>
      </c>
      <c r="AT1511" s="227" t="s">
        <v>207</v>
      </c>
      <c r="AU1511" s="227" t="s">
        <v>80</v>
      </c>
      <c r="AY1511" s="20" t="s">
        <v>205</v>
      </c>
      <c r="BE1511" s="228">
        <f>IF(N1511="základní",J1511,0)</f>
        <v>0</v>
      </c>
      <c r="BF1511" s="228">
        <f>IF(N1511="snížená",J1511,0)</f>
        <v>0</v>
      </c>
      <c r="BG1511" s="228">
        <f>IF(N1511="zákl. přenesená",J1511,0)</f>
        <v>0</v>
      </c>
      <c r="BH1511" s="228">
        <f>IF(N1511="sníž. přenesená",J1511,0)</f>
        <v>0</v>
      </c>
      <c r="BI1511" s="228">
        <f>IF(N1511="nulová",J1511,0)</f>
        <v>0</v>
      </c>
      <c r="BJ1511" s="20" t="s">
        <v>78</v>
      </c>
      <c r="BK1511" s="228">
        <f>ROUND(I1511*H1511,2)</f>
        <v>0</v>
      </c>
      <c r="BL1511" s="20" t="s">
        <v>212</v>
      </c>
      <c r="BM1511" s="227" t="s">
        <v>1936</v>
      </c>
    </row>
    <row r="1512" s="2" customFormat="1">
      <c r="A1512" s="41"/>
      <c r="B1512" s="42"/>
      <c r="C1512" s="43"/>
      <c r="D1512" s="229" t="s">
        <v>214</v>
      </c>
      <c r="E1512" s="43"/>
      <c r="F1512" s="230" t="s">
        <v>1937</v>
      </c>
      <c r="G1512" s="43"/>
      <c r="H1512" s="43"/>
      <c r="I1512" s="231"/>
      <c r="J1512" s="43"/>
      <c r="K1512" s="43"/>
      <c r="L1512" s="47"/>
      <c r="M1512" s="232"/>
      <c r="N1512" s="233"/>
      <c r="O1512" s="87"/>
      <c r="P1512" s="87"/>
      <c r="Q1512" s="87"/>
      <c r="R1512" s="87"/>
      <c r="S1512" s="87"/>
      <c r="T1512" s="88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T1512" s="20" t="s">
        <v>214</v>
      </c>
      <c r="AU1512" s="20" t="s">
        <v>80</v>
      </c>
    </row>
    <row r="1513" s="14" customFormat="1">
      <c r="A1513" s="14"/>
      <c r="B1513" s="245"/>
      <c r="C1513" s="246"/>
      <c r="D1513" s="236" t="s">
        <v>216</v>
      </c>
      <c r="E1513" s="247" t="s">
        <v>19</v>
      </c>
      <c r="F1513" s="248" t="s">
        <v>1899</v>
      </c>
      <c r="G1513" s="246"/>
      <c r="H1513" s="249">
        <v>26.600000000000001</v>
      </c>
      <c r="I1513" s="250"/>
      <c r="J1513" s="246"/>
      <c r="K1513" s="246"/>
      <c r="L1513" s="251"/>
      <c r="M1513" s="252"/>
      <c r="N1513" s="253"/>
      <c r="O1513" s="253"/>
      <c r="P1513" s="253"/>
      <c r="Q1513" s="253"/>
      <c r="R1513" s="253"/>
      <c r="S1513" s="253"/>
      <c r="T1513" s="25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5" t="s">
        <v>216</v>
      </c>
      <c r="AU1513" s="255" t="s">
        <v>80</v>
      </c>
      <c r="AV1513" s="14" t="s">
        <v>80</v>
      </c>
      <c r="AW1513" s="14" t="s">
        <v>218</v>
      </c>
      <c r="AX1513" s="14" t="s">
        <v>71</v>
      </c>
      <c r="AY1513" s="255" t="s">
        <v>205</v>
      </c>
    </row>
    <row r="1514" s="14" customFormat="1">
      <c r="A1514" s="14"/>
      <c r="B1514" s="245"/>
      <c r="C1514" s="246"/>
      <c r="D1514" s="236" t="s">
        <v>216</v>
      </c>
      <c r="E1514" s="247" t="s">
        <v>19</v>
      </c>
      <c r="F1514" s="248" t="s">
        <v>1938</v>
      </c>
      <c r="G1514" s="246"/>
      <c r="H1514" s="249">
        <v>152.38999999999999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216</v>
      </c>
      <c r="AU1514" s="255" t="s">
        <v>80</v>
      </c>
      <c r="AV1514" s="14" t="s">
        <v>80</v>
      </c>
      <c r="AW1514" s="14" t="s">
        <v>218</v>
      </c>
      <c r="AX1514" s="14" t="s">
        <v>71</v>
      </c>
      <c r="AY1514" s="255" t="s">
        <v>205</v>
      </c>
    </row>
    <row r="1515" s="14" customFormat="1">
      <c r="A1515" s="14"/>
      <c r="B1515" s="245"/>
      <c r="C1515" s="246"/>
      <c r="D1515" s="236" t="s">
        <v>216</v>
      </c>
      <c r="E1515" s="247" t="s">
        <v>19</v>
      </c>
      <c r="F1515" s="248" t="s">
        <v>1939</v>
      </c>
      <c r="G1515" s="246"/>
      <c r="H1515" s="249">
        <v>63.729999999999997</v>
      </c>
      <c r="I1515" s="250"/>
      <c r="J1515" s="246"/>
      <c r="K1515" s="246"/>
      <c r="L1515" s="251"/>
      <c r="M1515" s="252"/>
      <c r="N1515" s="253"/>
      <c r="O1515" s="253"/>
      <c r="P1515" s="253"/>
      <c r="Q1515" s="253"/>
      <c r="R1515" s="253"/>
      <c r="S1515" s="253"/>
      <c r="T1515" s="25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5" t="s">
        <v>216</v>
      </c>
      <c r="AU1515" s="255" t="s">
        <v>80</v>
      </c>
      <c r="AV1515" s="14" t="s">
        <v>80</v>
      </c>
      <c r="AW1515" s="14" t="s">
        <v>218</v>
      </c>
      <c r="AX1515" s="14" t="s">
        <v>71</v>
      </c>
      <c r="AY1515" s="255" t="s">
        <v>205</v>
      </c>
    </row>
    <row r="1516" s="2" customFormat="1" ht="24.15" customHeight="1">
      <c r="A1516" s="41"/>
      <c r="B1516" s="42"/>
      <c r="C1516" s="216" t="s">
        <v>1940</v>
      </c>
      <c r="D1516" s="216" t="s">
        <v>207</v>
      </c>
      <c r="E1516" s="217" t="s">
        <v>1941</v>
      </c>
      <c r="F1516" s="218" t="s">
        <v>1942</v>
      </c>
      <c r="G1516" s="219" t="s">
        <v>306</v>
      </c>
      <c r="H1516" s="220">
        <v>304.77999999999997</v>
      </c>
      <c r="I1516" s="221"/>
      <c r="J1516" s="222">
        <f>ROUND(I1516*H1516,2)</f>
        <v>0</v>
      </c>
      <c r="K1516" s="218" t="s">
        <v>211</v>
      </c>
      <c r="L1516" s="47"/>
      <c r="M1516" s="223" t="s">
        <v>19</v>
      </c>
      <c r="N1516" s="224" t="s">
        <v>42</v>
      </c>
      <c r="O1516" s="87"/>
      <c r="P1516" s="225">
        <f>O1516*H1516</f>
        <v>0</v>
      </c>
      <c r="Q1516" s="225">
        <v>0.00033</v>
      </c>
      <c r="R1516" s="225">
        <f>Q1516*H1516</f>
        <v>0.1005774</v>
      </c>
      <c r="S1516" s="225">
        <v>0</v>
      </c>
      <c r="T1516" s="226">
        <f>S1516*H1516</f>
        <v>0</v>
      </c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R1516" s="227" t="s">
        <v>212</v>
      </c>
      <c r="AT1516" s="227" t="s">
        <v>207</v>
      </c>
      <c r="AU1516" s="227" t="s">
        <v>80</v>
      </c>
      <c r="AY1516" s="20" t="s">
        <v>205</v>
      </c>
      <c r="BE1516" s="228">
        <f>IF(N1516="základní",J1516,0)</f>
        <v>0</v>
      </c>
      <c r="BF1516" s="228">
        <f>IF(N1516="snížená",J1516,0)</f>
        <v>0</v>
      </c>
      <c r="BG1516" s="228">
        <f>IF(N1516="zákl. přenesená",J1516,0)</f>
        <v>0</v>
      </c>
      <c r="BH1516" s="228">
        <f>IF(N1516="sníž. přenesená",J1516,0)</f>
        <v>0</v>
      </c>
      <c r="BI1516" s="228">
        <f>IF(N1516="nulová",J1516,0)</f>
        <v>0</v>
      </c>
      <c r="BJ1516" s="20" t="s">
        <v>78</v>
      </c>
      <c r="BK1516" s="228">
        <f>ROUND(I1516*H1516,2)</f>
        <v>0</v>
      </c>
      <c r="BL1516" s="20" t="s">
        <v>212</v>
      </c>
      <c r="BM1516" s="227" t="s">
        <v>1943</v>
      </c>
    </row>
    <row r="1517" s="2" customFormat="1">
      <c r="A1517" s="41"/>
      <c r="B1517" s="42"/>
      <c r="C1517" s="43"/>
      <c r="D1517" s="229" t="s">
        <v>214</v>
      </c>
      <c r="E1517" s="43"/>
      <c r="F1517" s="230" t="s">
        <v>1944</v>
      </c>
      <c r="G1517" s="43"/>
      <c r="H1517" s="43"/>
      <c r="I1517" s="231"/>
      <c r="J1517" s="43"/>
      <c r="K1517" s="43"/>
      <c r="L1517" s="47"/>
      <c r="M1517" s="232"/>
      <c r="N1517" s="233"/>
      <c r="O1517" s="87"/>
      <c r="P1517" s="87"/>
      <c r="Q1517" s="87"/>
      <c r="R1517" s="87"/>
      <c r="S1517" s="87"/>
      <c r="T1517" s="88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T1517" s="20" t="s">
        <v>214</v>
      </c>
      <c r="AU1517" s="20" t="s">
        <v>80</v>
      </c>
    </row>
    <row r="1518" s="14" customFormat="1">
      <c r="A1518" s="14"/>
      <c r="B1518" s="245"/>
      <c r="C1518" s="246"/>
      <c r="D1518" s="236" t="s">
        <v>216</v>
      </c>
      <c r="E1518" s="247" t="s">
        <v>19</v>
      </c>
      <c r="F1518" s="248" t="s">
        <v>1945</v>
      </c>
      <c r="G1518" s="246"/>
      <c r="H1518" s="249">
        <v>304.77999999999997</v>
      </c>
      <c r="I1518" s="250"/>
      <c r="J1518" s="246"/>
      <c r="K1518" s="246"/>
      <c r="L1518" s="251"/>
      <c r="M1518" s="252"/>
      <c r="N1518" s="253"/>
      <c r="O1518" s="253"/>
      <c r="P1518" s="253"/>
      <c r="Q1518" s="253"/>
      <c r="R1518" s="253"/>
      <c r="S1518" s="253"/>
      <c r="T1518" s="25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5" t="s">
        <v>216</v>
      </c>
      <c r="AU1518" s="255" t="s">
        <v>80</v>
      </c>
      <c r="AV1518" s="14" t="s">
        <v>80</v>
      </c>
      <c r="AW1518" s="14" t="s">
        <v>218</v>
      </c>
      <c r="AX1518" s="14" t="s">
        <v>71</v>
      </c>
      <c r="AY1518" s="255" t="s">
        <v>205</v>
      </c>
    </row>
    <row r="1519" s="2" customFormat="1" ht="24.15" customHeight="1">
      <c r="A1519" s="41"/>
      <c r="B1519" s="42"/>
      <c r="C1519" s="216" t="s">
        <v>1946</v>
      </c>
      <c r="D1519" s="216" t="s">
        <v>207</v>
      </c>
      <c r="E1519" s="217" t="s">
        <v>1947</v>
      </c>
      <c r="F1519" s="218" t="s">
        <v>1948</v>
      </c>
      <c r="G1519" s="219" t="s">
        <v>306</v>
      </c>
      <c r="H1519" s="220">
        <v>74.400000000000006</v>
      </c>
      <c r="I1519" s="221"/>
      <c r="J1519" s="222">
        <f>ROUND(I1519*H1519,2)</f>
        <v>0</v>
      </c>
      <c r="K1519" s="218" t="s">
        <v>211</v>
      </c>
      <c r="L1519" s="47"/>
      <c r="M1519" s="223" t="s">
        <v>19</v>
      </c>
      <c r="N1519" s="224" t="s">
        <v>42</v>
      </c>
      <c r="O1519" s="87"/>
      <c r="P1519" s="225">
        <f>O1519*H1519</f>
        <v>0</v>
      </c>
      <c r="Q1519" s="225">
        <v>0.0040000000000000001</v>
      </c>
      <c r="R1519" s="225">
        <f>Q1519*H1519</f>
        <v>0.29760000000000003</v>
      </c>
      <c r="S1519" s="225">
        <v>0</v>
      </c>
      <c r="T1519" s="226">
        <f>S1519*H1519</f>
        <v>0</v>
      </c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R1519" s="227" t="s">
        <v>212</v>
      </c>
      <c r="AT1519" s="227" t="s">
        <v>207</v>
      </c>
      <c r="AU1519" s="227" t="s">
        <v>80</v>
      </c>
      <c r="AY1519" s="20" t="s">
        <v>205</v>
      </c>
      <c r="BE1519" s="228">
        <f>IF(N1519="základní",J1519,0)</f>
        <v>0</v>
      </c>
      <c r="BF1519" s="228">
        <f>IF(N1519="snížená",J1519,0)</f>
        <v>0</v>
      </c>
      <c r="BG1519" s="228">
        <f>IF(N1519="zákl. přenesená",J1519,0)</f>
        <v>0</v>
      </c>
      <c r="BH1519" s="228">
        <f>IF(N1519="sníž. přenesená",J1519,0)</f>
        <v>0</v>
      </c>
      <c r="BI1519" s="228">
        <f>IF(N1519="nulová",J1519,0)</f>
        <v>0</v>
      </c>
      <c r="BJ1519" s="20" t="s">
        <v>78</v>
      </c>
      <c r="BK1519" s="228">
        <f>ROUND(I1519*H1519,2)</f>
        <v>0</v>
      </c>
      <c r="BL1519" s="20" t="s">
        <v>212</v>
      </c>
      <c r="BM1519" s="227" t="s">
        <v>1949</v>
      </c>
    </row>
    <row r="1520" s="2" customFormat="1">
      <c r="A1520" s="41"/>
      <c r="B1520" s="42"/>
      <c r="C1520" s="43"/>
      <c r="D1520" s="229" t="s">
        <v>214</v>
      </c>
      <c r="E1520" s="43"/>
      <c r="F1520" s="230" t="s">
        <v>1950</v>
      </c>
      <c r="G1520" s="43"/>
      <c r="H1520" s="43"/>
      <c r="I1520" s="231"/>
      <c r="J1520" s="43"/>
      <c r="K1520" s="43"/>
      <c r="L1520" s="47"/>
      <c r="M1520" s="232"/>
      <c r="N1520" s="233"/>
      <c r="O1520" s="87"/>
      <c r="P1520" s="87"/>
      <c r="Q1520" s="87"/>
      <c r="R1520" s="87"/>
      <c r="S1520" s="87"/>
      <c r="T1520" s="88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T1520" s="20" t="s">
        <v>214</v>
      </c>
      <c r="AU1520" s="20" t="s">
        <v>80</v>
      </c>
    </row>
    <row r="1521" s="14" customFormat="1">
      <c r="A1521" s="14"/>
      <c r="B1521" s="245"/>
      <c r="C1521" s="246"/>
      <c r="D1521" s="236" t="s">
        <v>216</v>
      </c>
      <c r="E1521" s="247" t="s">
        <v>19</v>
      </c>
      <c r="F1521" s="248" t="s">
        <v>1951</v>
      </c>
      <c r="G1521" s="246"/>
      <c r="H1521" s="249">
        <v>74.400000000000006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216</v>
      </c>
      <c r="AU1521" s="255" t="s">
        <v>80</v>
      </c>
      <c r="AV1521" s="14" t="s">
        <v>80</v>
      </c>
      <c r="AW1521" s="14" t="s">
        <v>218</v>
      </c>
      <c r="AX1521" s="14" t="s">
        <v>71</v>
      </c>
      <c r="AY1521" s="255" t="s">
        <v>205</v>
      </c>
    </row>
    <row r="1522" s="2" customFormat="1" ht="33" customHeight="1">
      <c r="A1522" s="41"/>
      <c r="B1522" s="42"/>
      <c r="C1522" s="216" t="s">
        <v>1952</v>
      </c>
      <c r="D1522" s="216" t="s">
        <v>207</v>
      </c>
      <c r="E1522" s="217" t="s">
        <v>1953</v>
      </c>
      <c r="F1522" s="218" t="s">
        <v>1954</v>
      </c>
      <c r="G1522" s="219" t="s">
        <v>306</v>
      </c>
      <c r="H1522" s="220">
        <v>30.815999999999999</v>
      </c>
      <c r="I1522" s="221"/>
      <c r="J1522" s="222">
        <f>ROUND(I1522*H1522,2)</f>
        <v>0</v>
      </c>
      <c r="K1522" s="218" t="s">
        <v>211</v>
      </c>
      <c r="L1522" s="47"/>
      <c r="M1522" s="223" t="s">
        <v>19</v>
      </c>
      <c r="N1522" s="224" t="s">
        <v>42</v>
      </c>
      <c r="O1522" s="87"/>
      <c r="P1522" s="225">
        <f>O1522*H1522</f>
        <v>0</v>
      </c>
      <c r="Q1522" s="225">
        <v>0.00022000000000000001</v>
      </c>
      <c r="R1522" s="225">
        <f>Q1522*H1522</f>
        <v>0.0067795199999999998</v>
      </c>
      <c r="S1522" s="225">
        <v>0</v>
      </c>
      <c r="T1522" s="226">
        <f>S1522*H1522</f>
        <v>0</v>
      </c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R1522" s="227" t="s">
        <v>212</v>
      </c>
      <c r="AT1522" s="227" t="s">
        <v>207</v>
      </c>
      <c r="AU1522" s="227" t="s">
        <v>80</v>
      </c>
      <c r="AY1522" s="20" t="s">
        <v>205</v>
      </c>
      <c r="BE1522" s="228">
        <f>IF(N1522="základní",J1522,0)</f>
        <v>0</v>
      </c>
      <c r="BF1522" s="228">
        <f>IF(N1522="snížená",J1522,0)</f>
        <v>0</v>
      </c>
      <c r="BG1522" s="228">
        <f>IF(N1522="zákl. přenesená",J1522,0)</f>
        <v>0</v>
      </c>
      <c r="BH1522" s="228">
        <f>IF(N1522="sníž. přenesená",J1522,0)</f>
        <v>0</v>
      </c>
      <c r="BI1522" s="228">
        <f>IF(N1522="nulová",J1522,0)</f>
        <v>0</v>
      </c>
      <c r="BJ1522" s="20" t="s">
        <v>78</v>
      </c>
      <c r="BK1522" s="228">
        <f>ROUND(I1522*H1522,2)</f>
        <v>0</v>
      </c>
      <c r="BL1522" s="20" t="s">
        <v>212</v>
      </c>
      <c r="BM1522" s="227" t="s">
        <v>1955</v>
      </c>
    </row>
    <row r="1523" s="2" customFormat="1">
      <c r="A1523" s="41"/>
      <c r="B1523" s="42"/>
      <c r="C1523" s="43"/>
      <c r="D1523" s="229" t="s">
        <v>214</v>
      </c>
      <c r="E1523" s="43"/>
      <c r="F1523" s="230" t="s">
        <v>1956</v>
      </c>
      <c r="G1523" s="43"/>
      <c r="H1523" s="43"/>
      <c r="I1523" s="231"/>
      <c r="J1523" s="43"/>
      <c r="K1523" s="43"/>
      <c r="L1523" s="47"/>
      <c r="M1523" s="232"/>
      <c r="N1523" s="233"/>
      <c r="O1523" s="87"/>
      <c r="P1523" s="87"/>
      <c r="Q1523" s="87"/>
      <c r="R1523" s="87"/>
      <c r="S1523" s="87"/>
      <c r="T1523" s="88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T1523" s="20" t="s">
        <v>214</v>
      </c>
      <c r="AU1523" s="20" t="s">
        <v>80</v>
      </c>
    </row>
    <row r="1524" s="14" customFormat="1">
      <c r="A1524" s="14"/>
      <c r="B1524" s="245"/>
      <c r="C1524" s="246"/>
      <c r="D1524" s="236" t="s">
        <v>216</v>
      </c>
      <c r="E1524" s="247" t="s">
        <v>19</v>
      </c>
      <c r="F1524" s="248" t="s">
        <v>1905</v>
      </c>
      <c r="G1524" s="246"/>
      <c r="H1524" s="249">
        <v>30.816000000000003</v>
      </c>
      <c r="I1524" s="250"/>
      <c r="J1524" s="246"/>
      <c r="K1524" s="246"/>
      <c r="L1524" s="251"/>
      <c r="M1524" s="252"/>
      <c r="N1524" s="253"/>
      <c r="O1524" s="253"/>
      <c r="P1524" s="253"/>
      <c r="Q1524" s="253"/>
      <c r="R1524" s="253"/>
      <c r="S1524" s="253"/>
      <c r="T1524" s="25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5" t="s">
        <v>216</v>
      </c>
      <c r="AU1524" s="255" t="s">
        <v>80</v>
      </c>
      <c r="AV1524" s="14" t="s">
        <v>80</v>
      </c>
      <c r="AW1524" s="14" t="s">
        <v>218</v>
      </c>
      <c r="AX1524" s="14" t="s">
        <v>71</v>
      </c>
      <c r="AY1524" s="255" t="s">
        <v>205</v>
      </c>
    </row>
    <row r="1525" s="2" customFormat="1" ht="24.15" customHeight="1">
      <c r="A1525" s="41"/>
      <c r="B1525" s="42"/>
      <c r="C1525" s="216" t="s">
        <v>1957</v>
      </c>
      <c r="D1525" s="216" t="s">
        <v>207</v>
      </c>
      <c r="E1525" s="217" t="s">
        <v>1958</v>
      </c>
      <c r="F1525" s="218" t="s">
        <v>1959</v>
      </c>
      <c r="G1525" s="219" t="s">
        <v>210</v>
      </c>
      <c r="H1525" s="220">
        <v>1.774</v>
      </c>
      <c r="I1525" s="221"/>
      <c r="J1525" s="222">
        <f>ROUND(I1525*H1525,2)</f>
        <v>0</v>
      </c>
      <c r="K1525" s="218" t="s">
        <v>211</v>
      </c>
      <c r="L1525" s="47"/>
      <c r="M1525" s="223" t="s">
        <v>19</v>
      </c>
      <c r="N1525" s="224" t="s">
        <v>42</v>
      </c>
      <c r="O1525" s="87"/>
      <c r="P1525" s="225">
        <f>O1525*H1525</f>
        <v>0</v>
      </c>
      <c r="Q1525" s="225">
        <v>1.98</v>
      </c>
      <c r="R1525" s="225">
        <f>Q1525*H1525</f>
        <v>3.5125199999999999</v>
      </c>
      <c r="S1525" s="225">
        <v>0</v>
      </c>
      <c r="T1525" s="226">
        <f>S1525*H1525</f>
        <v>0</v>
      </c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R1525" s="227" t="s">
        <v>212</v>
      </c>
      <c r="AT1525" s="227" t="s">
        <v>207</v>
      </c>
      <c r="AU1525" s="227" t="s">
        <v>80</v>
      </c>
      <c r="AY1525" s="20" t="s">
        <v>205</v>
      </c>
      <c r="BE1525" s="228">
        <f>IF(N1525="základní",J1525,0)</f>
        <v>0</v>
      </c>
      <c r="BF1525" s="228">
        <f>IF(N1525="snížená",J1525,0)</f>
        <v>0</v>
      </c>
      <c r="BG1525" s="228">
        <f>IF(N1525="zákl. přenesená",J1525,0)</f>
        <v>0</v>
      </c>
      <c r="BH1525" s="228">
        <f>IF(N1525="sníž. přenesená",J1525,0)</f>
        <v>0</v>
      </c>
      <c r="BI1525" s="228">
        <f>IF(N1525="nulová",J1525,0)</f>
        <v>0</v>
      </c>
      <c r="BJ1525" s="20" t="s">
        <v>78</v>
      </c>
      <c r="BK1525" s="228">
        <f>ROUND(I1525*H1525,2)</f>
        <v>0</v>
      </c>
      <c r="BL1525" s="20" t="s">
        <v>212</v>
      </c>
      <c r="BM1525" s="227" t="s">
        <v>1960</v>
      </c>
    </row>
    <row r="1526" s="2" customFormat="1">
      <c r="A1526" s="41"/>
      <c r="B1526" s="42"/>
      <c r="C1526" s="43"/>
      <c r="D1526" s="229" t="s">
        <v>214</v>
      </c>
      <c r="E1526" s="43"/>
      <c r="F1526" s="230" t="s">
        <v>1961</v>
      </c>
      <c r="G1526" s="43"/>
      <c r="H1526" s="43"/>
      <c r="I1526" s="231"/>
      <c r="J1526" s="43"/>
      <c r="K1526" s="43"/>
      <c r="L1526" s="47"/>
      <c r="M1526" s="232"/>
      <c r="N1526" s="233"/>
      <c r="O1526" s="87"/>
      <c r="P1526" s="87"/>
      <c r="Q1526" s="87"/>
      <c r="R1526" s="87"/>
      <c r="S1526" s="87"/>
      <c r="T1526" s="88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T1526" s="20" t="s">
        <v>214</v>
      </c>
      <c r="AU1526" s="20" t="s">
        <v>80</v>
      </c>
    </row>
    <row r="1527" s="14" customFormat="1">
      <c r="A1527" s="14"/>
      <c r="B1527" s="245"/>
      <c r="C1527" s="246"/>
      <c r="D1527" s="236" t="s">
        <v>216</v>
      </c>
      <c r="E1527" s="247" t="s">
        <v>19</v>
      </c>
      <c r="F1527" s="248" t="s">
        <v>1962</v>
      </c>
      <c r="G1527" s="246"/>
      <c r="H1527" s="249">
        <v>1.774</v>
      </c>
      <c r="I1527" s="250"/>
      <c r="J1527" s="246"/>
      <c r="K1527" s="246"/>
      <c r="L1527" s="251"/>
      <c r="M1527" s="252"/>
      <c r="N1527" s="253"/>
      <c r="O1527" s="253"/>
      <c r="P1527" s="253"/>
      <c r="Q1527" s="253"/>
      <c r="R1527" s="253"/>
      <c r="S1527" s="253"/>
      <c r="T1527" s="25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5" t="s">
        <v>216</v>
      </c>
      <c r="AU1527" s="255" t="s">
        <v>80</v>
      </c>
      <c r="AV1527" s="14" t="s">
        <v>80</v>
      </c>
      <c r="AW1527" s="14" t="s">
        <v>218</v>
      </c>
      <c r="AX1527" s="14" t="s">
        <v>71</v>
      </c>
      <c r="AY1527" s="255" t="s">
        <v>205</v>
      </c>
    </row>
    <row r="1528" s="2" customFormat="1" ht="37.8" customHeight="1">
      <c r="A1528" s="41"/>
      <c r="B1528" s="42"/>
      <c r="C1528" s="216" t="s">
        <v>1963</v>
      </c>
      <c r="D1528" s="216" t="s">
        <v>207</v>
      </c>
      <c r="E1528" s="217" t="s">
        <v>1964</v>
      </c>
      <c r="F1528" s="218" t="s">
        <v>1965</v>
      </c>
      <c r="G1528" s="219" t="s">
        <v>210</v>
      </c>
      <c r="H1528" s="220">
        <v>1.984</v>
      </c>
      <c r="I1528" s="221"/>
      <c r="J1528" s="222">
        <f>ROUND(I1528*H1528,2)</f>
        <v>0</v>
      </c>
      <c r="K1528" s="218" t="s">
        <v>211</v>
      </c>
      <c r="L1528" s="47"/>
      <c r="M1528" s="223" t="s">
        <v>19</v>
      </c>
      <c r="N1528" s="224" t="s">
        <v>42</v>
      </c>
      <c r="O1528" s="87"/>
      <c r="P1528" s="225">
        <f>O1528*H1528</f>
        <v>0</v>
      </c>
      <c r="Q1528" s="225">
        <v>0.19500000000000001</v>
      </c>
      <c r="R1528" s="225">
        <f>Q1528*H1528</f>
        <v>0.38688</v>
      </c>
      <c r="S1528" s="225">
        <v>0</v>
      </c>
      <c r="T1528" s="226">
        <f>S1528*H1528</f>
        <v>0</v>
      </c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R1528" s="227" t="s">
        <v>212</v>
      </c>
      <c r="AT1528" s="227" t="s">
        <v>207</v>
      </c>
      <c r="AU1528" s="227" t="s">
        <v>80</v>
      </c>
      <c r="AY1528" s="20" t="s">
        <v>205</v>
      </c>
      <c r="BE1528" s="228">
        <f>IF(N1528="základní",J1528,0)</f>
        <v>0</v>
      </c>
      <c r="BF1528" s="228">
        <f>IF(N1528="snížená",J1528,0)</f>
        <v>0</v>
      </c>
      <c r="BG1528" s="228">
        <f>IF(N1528="zákl. přenesená",J1528,0)</f>
        <v>0</v>
      </c>
      <c r="BH1528" s="228">
        <f>IF(N1528="sníž. přenesená",J1528,0)</f>
        <v>0</v>
      </c>
      <c r="BI1528" s="228">
        <f>IF(N1528="nulová",J1528,0)</f>
        <v>0</v>
      </c>
      <c r="BJ1528" s="20" t="s">
        <v>78</v>
      </c>
      <c r="BK1528" s="228">
        <f>ROUND(I1528*H1528,2)</f>
        <v>0</v>
      </c>
      <c r="BL1528" s="20" t="s">
        <v>212</v>
      </c>
      <c r="BM1528" s="227" t="s">
        <v>1966</v>
      </c>
    </row>
    <row r="1529" s="2" customFormat="1">
      <c r="A1529" s="41"/>
      <c r="B1529" s="42"/>
      <c r="C1529" s="43"/>
      <c r="D1529" s="229" t="s">
        <v>214</v>
      </c>
      <c r="E1529" s="43"/>
      <c r="F1529" s="230" t="s">
        <v>1967</v>
      </c>
      <c r="G1529" s="43"/>
      <c r="H1529" s="43"/>
      <c r="I1529" s="231"/>
      <c r="J1529" s="43"/>
      <c r="K1529" s="43"/>
      <c r="L1529" s="47"/>
      <c r="M1529" s="232"/>
      <c r="N1529" s="233"/>
      <c r="O1529" s="87"/>
      <c r="P1529" s="87"/>
      <c r="Q1529" s="87"/>
      <c r="R1529" s="87"/>
      <c r="S1529" s="87"/>
      <c r="T1529" s="88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T1529" s="20" t="s">
        <v>214</v>
      </c>
      <c r="AU1529" s="20" t="s">
        <v>80</v>
      </c>
    </row>
    <row r="1530" s="14" customFormat="1">
      <c r="A1530" s="14"/>
      <c r="B1530" s="245"/>
      <c r="C1530" s="246"/>
      <c r="D1530" s="236" t="s">
        <v>216</v>
      </c>
      <c r="E1530" s="247" t="s">
        <v>19</v>
      </c>
      <c r="F1530" s="248" t="s">
        <v>1968</v>
      </c>
      <c r="G1530" s="246"/>
      <c r="H1530" s="249">
        <v>1.1400000000000001</v>
      </c>
      <c r="I1530" s="250"/>
      <c r="J1530" s="246"/>
      <c r="K1530" s="246"/>
      <c r="L1530" s="251"/>
      <c r="M1530" s="252"/>
      <c r="N1530" s="253"/>
      <c r="O1530" s="253"/>
      <c r="P1530" s="253"/>
      <c r="Q1530" s="253"/>
      <c r="R1530" s="253"/>
      <c r="S1530" s="253"/>
      <c r="T1530" s="25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5" t="s">
        <v>216</v>
      </c>
      <c r="AU1530" s="255" t="s">
        <v>80</v>
      </c>
      <c r="AV1530" s="14" t="s">
        <v>80</v>
      </c>
      <c r="AW1530" s="14" t="s">
        <v>218</v>
      </c>
      <c r="AX1530" s="14" t="s">
        <v>71</v>
      </c>
      <c r="AY1530" s="255" t="s">
        <v>205</v>
      </c>
    </row>
    <row r="1531" s="14" customFormat="1">
      <c r="A1531" s="14"/>
      <c r="B1531" s="245"/>
      <c r="C1531" s="246"/>
      <c r="D1531" s="236" t="s">
        <v>216</v>
      </c>
      <c r="E1531" s="247" t="s">
        <v>19</v>
      </c>
      <c r="F1531" s="248" t="s">
        <v>1969</v>
      </c>
      <c r="G1531" s="246"/>
      <c r="H1531" s="249">
        <v>0.84363300000000008</v>
      </c>
      <c r="I1531" s="250"/>
      <c r="J1531" s="246"/>
      <c r="K1531" s="246"/>
      <c r="L1531" s="251"/>
      <c r="M1531" s="252"/>
      <c r="N1531" s="253"/>
      <c r="O1531" s="253"/>
      <c r="P1531" s="253"/>
      <c r="Q1531" s="253"/>
      <c r="R1531" s="253"/>
      <c r="S1531" s="253"/>
      <c r="T1531" s="25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5" t="s">
        <v>216</v>
      </c>
      <c r="AU1531" s="255" t="s">
        <v>80</v>
      </c>
      <c r="AV1531" s="14" t="s">
        <v>80</v>
      </c>
      <c r="AW1531" s="14" t="s">
        <v>218</v>
      </c>
      <c r="AX1531" s="14" t="s">
        <v>71</v>
      </c>
      <c r="AY1531" s="255" t="s">
        <v>205</v>
      </c>
    </row>
    <row r="1532" s="2" customFormat="1" ht="44.25" customHeight="1">
      <c r="A1532" s="41"/>
      <c r="B1532" s="42"/>
      <c r="C1532" s="216" t="s">
        <v>1970</v>
      </c>
      <c r="D1532" s="216" t="s">
        <v>207</v>
      </c>
      <c r="E1532" s="217" t="s">
        <v>1971</v>
      </c>
      <c r="F1532" s="218" t="s">
        <v>1972</v>
      </c>
      <c r="G1532" s="219" t="s">
        <v>210</v>
      </c>
      <c r="H1532" s="220">
        <v>7.7800000000000002</v>
      </c>
      <c r="I1532" s="221"/>
      <c r="J1532" s="222">
        <f>ROUND(I1532*H1532,2)</f>
        <v>0</v>
      </c>
      <c r="K1532" s="218" t="s">
        <v>211</v>
      </c>
      <c r="L1532" s="47"/>
      <c r="M1532" s="223" t="s">
        <v>19</v>
      </c>
      <c r="N1532" s="224" t="s">
        <v>42</v>
      </c>
      <c r="O1532" s="87"/>
      <c r="P1532" s="225">
        <f>O1532*H1532</f>
        <v>0</v>
      </c>
      <c r="Q1532" s="225">
        <v>1.44</v>
      </c>
      <c r="R1532" s="225">
        <f>Q1532*H1532</f>
        <v>11.203200000000001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212</v>
      </c>
      <c r="AT1532" s="227" t="s">
        <v>207</v>
      </c>
      <c r="AU1532" s="227" t="s">
        <v>80</v>
      </c>
      <c r="AY1532" s="20" t="s">
        <v>205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78</v>
      </c>
      <c r="BK1532" s="228">
        <f>ROUND(I1532*H1532,2)</f>
        <v>0</v>
      </c>
      <c r="BL1532" s="20" t="s">
        <v>212</v>
      </c>
      <c r="BM1532" s="227" t="s">
        <v>1973</v>
      </c>
    </row>
    <row r="1533" s="2" customFormat="1">
      <c r="A1533" s="41"/>
      <c r="B1533" s="42"/>
      <c r="C1533" s="43"/>
      <c r="D1533" s="229" t="s">
        <v>214</v>
      </c>
      <c r="E1533" s="43"/>
      <c r="F1533" s="230" t="s">
        <v>1974</v>
      </c>
      <c r="G1533" s="43"/>
      <c r="H1533" s="43"/>
      <c r="I1533" s="231"/>
      <c r="J1533" s="43"/>
      <c r="K1533" s="43"/>
      <c r="L1533" s="47"/>
      <c r="M1533" s="232"/>
      <c r="N1533" s="233"/>
      <c r="O1533" s="87"/>
      <c r="P1533" s="87"/>
      <c r="Q1533" s="87"/>
      <c r="R1533" s="87"/>
      <c r="S1533" s="87"/>
      <c r="T1533" s="88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T1533" s="20" t="s">
        <v>214</v>
      </c>
      <c r="AU1533" s="20" t="s">
        <v>80</v>
      </c>
    </row>
    <row r="1534" s="14" customFormat="1">
      <c r="A1534" s="14"/>
      <c r="B1534" s="245"/>
      <c r="C1534" s="246"/>
      <c r="D1534" s="236" t="s">
        <v>216</v>
      </c>
      <c r="E1534" s="247" t="s">
        <v>19</v>
      </c>
      <c r="F1534" s="248" t="s">
        <v>1975</v>
      </c>
      <c r="G1534" s="246"/>
      <c r="H1534" s="249">
        <v>7.7800000000000002</v>
      </c>
      <c r="I1534" s="250"/>
      <c r="J1534" s="246"/>
      <c r="K1534" s="246"/>
      <c r="L1534" s="251"/>
      <c r="M1534" s="252"/>
      <c r="N1534" s="253"/>
      <c r="O1534" s="253"/>
      <c r="P1534" s="253"/>
      <c r="Q1534" s="253"/>
      <c r="R1534" s="253"/>
      <c r="S1534" s="253"/>
      <c r="T1534" s="25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5" t="s">
        <v>216</v>
      </c>
      <c r="AU1534" s="255" t="s">
        <v>80</v>
      </c>
      <c r="AV1534" s="14" t="s">
        <v>80</v>
      </c>
      <c r="AW1534" s="14" t="s">
        <v>218</v>
      </c>
      <c r="AX1534" s="14" t="s">
        <v>71</v>
      </c>
      <c r="AY1534" s="255" t="s">
        <v>205</v>
      </c>
    </row>
    <row r="1535" s="2" customFormat="1" ht="33" customHeight="1">
      <c r="A1535" s="41"/>
      <c r="B1535" s="42"/>
      <c r="C1535" s="216" t="s">
        <v>1976</v>
      </c>
      <c r="D1535" s="216" t="s">
        <v>207</v>
      </c>
      <c r="E1535" s="217" t="s">
        <v>1977</v>
      </c>
      <c r="F1535" s="218" t="s">
        <v>1978</v>
      </c>
      <c r="G1535" s="219" t="s">
        <v>306</v>
      </c>
      <c r="H1535" s="220">
        <v>6.9000000000000004</v>
      </c>
      <c r="I1535" s="221"/>
      <c r="J1535" s="222">
        <f>ROUND(I1535*H1535,2)</f>
        <v>0</v>
      </c>
      <c r="K1535" s="218" t="s">
        <v>211</v>
      </c>
      <c r="L1535" s="47"/>
      <c r="M1535" s="223" t="s">
        <v>19</v>
      </c>
      <c r="N1535" s="224" t="s">
        <v>42</v>
      </c>
      <c r="O1535" s="87"/>
      <c r="P1535" s="225">
        <f>O1535*H1535</f>
        <v>0</v>
      </c>
      <c r="Q1535" s="225">
        <v>0.22136</v>
      </c>
      <c r="R1535" s="225">
        <f>Q1535*H1535</f>
        <v>1.5273840000000001</v>
      </c>
      <c r="S1535" s="225">
        <v>0</v>
      </c>
      <c r="T1535" s="226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27" t="s">
        <v>212</v>
      </c>
      <c r="AT1535" s="227" t="s">
        <v>207</v>
      </c>
      <c r="AU1535" s="227" t="s">
        <v>80</v>
      </c>
      <c r="AY1535" s="20" t="s">
        <v>205</v>
      </c>
      <c r="BE1535" s="228">
        <f>IF(N1535="základní",J1535,0)</f>
        <v>0</v>
      </c>
      <c r="BF1535" s="228">
        <f>IF(N1535="snížená",J1535,0)</f>
        <v>0</v>
      </c>
      <c r="BG1535" s="228">
        <f>IF(N1535="zákl. přenesená",J1535,0)</f>
        <v>0</v>
      </c>
      <c r="BH1535" s="228">
        <f>IF(N1535="sníž. přenesená",J1535,0)</f>
        <v>0</v>
      </c>
      <c r="BI1535" s="228">
        <f>IF(N1535="nulová",J1535,0)</f>
        <v>0</v>
      </c>
      <c r="BJ1535" s="20" t="s">
        <v>78</v>
      </c>
      <c r="BK1535" s="228">
        <f>ROUND(I1535*H1535,2)</f>
        <v>0</v>
      </c>
      <c r="BL1535" s="20" t="s">
        <v>212</v>
      </c>
      <c r="BM1535" s="227" t="s">
        <v>1979</v>
      </c>
    </row>
    <row r="1536" s="2" customFormat="1">
      <c r="A1536" s="41"/>
      <c r="B1536" s="42"/>
      <c r="C1536" s="43"/>
      <c r="D1536" s="229" t="s">
        <v>214</v>
      </c>
      <c r="E1536" s="43"/>
      <c r="F1536" s="230" t="s">
        <v>1980</v>
      </c>
      <c r="G1536" s="43"/>
      <c r="H1536" s="43"/>
      <c r="I1536" s="231"/>
      <c r="J1536" s="43"/>
      <c r="K1536" s="43"/>
      <c r="L1536" s="47"/>
      <c r="M1536" s="232"/>
      <c r="N1536" s="233"/>
      <c r="O1536" s="87"/>
      <c r="P1536" s="87"/>
      <c r="Q1536" s="87"/>
      <c r="R1536" s="87"/>
      <c r="S1536" s="87"/>
      <c r="T1536" s="88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T1536" s="20" t="s">
        <v>214</v>
      </c>
      <c r="AU1536" s="20" t="s">
        <v>80</v>
      </c>
    </row>
    <row r="1537" s="14" customFormat="1">
      <c r="A1537" s="14"/>
      <c r="B1537" s="245"/>
      <c r="C1537" s="246"/>
      <c r="D1537" s="236" t="s">
        <v>216</v>
      </c>
      <c r="E1537" s="247" t="s">
        <v>19</v>
      </c>
      <c r="F1537" s="248" t="s">
        <v>1981</v>
      </c>
      <c r="G1537" s="246"/>
      <c r="H1537" s="249">
        <v>6.8999999999999995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216</v>
      </c>
      <c r="AU1537" s="255" t="s">
        <v>80</v>
      </c>
      <c r="AV1537" s="14" t="s">
        <v>80</v>
      </c>
      <c r="AW1537" s="14" t="s">
        <v>218</v>
      </c>
      <c r="AX1537" s="14" t="s">
        <v>71</v>
      </c>
      <c r="AY1537" s="255" t="s">
        <v>205</v>
      </c>
    </row>
    <row r="1538" s="2" customFormat="1" ht="37.8" customHeight="1">
      <c r="A1538" s="41"/>
      <c r="B1538" s="42"/>
      <c r="C1538" s="216" t="s">
        <v>1982</v>
      </c>
      <c r="D1538" s="216" t="s">
        <v>207</v>
      </c>
      <c r="E1538" s="217" t="s">
        <v>1983</v>
      </c>
      <c r="F1538" s="218" t="s">
        <v>1984</v>
      </c>
      <c r="G1538" s="219" t="s">
        <v>327</v>
      </c>
      <c r="H1538" s="220">
        <v>23</v>
      </c>
      <c r="I1538" s="221"/>
      <c r="J1538" s="222">
        <f>ROUND(I1538*H1538,2)</f>
        <v>0</v>
      </c>
      <c r="K1538" s="218" t="s">
        <v>211</v>
      </c>
      <c r="L1538" s="47"/>
      <c r="M1538" s="223" t="s">
        <v>19</v>
      </c>
      <c r="N1538" s="224" t="s">
        <v>42</v>
      </c>
      <c r="O1538" s="87"/>
      <c r="P1538" s="225">
        <f>O1538*H1538</f>
        <v>0</v>
      </c>
      <c r="Q1538" s="225">
        <v>0.12895000000000001</v>
      </c>
      <c r="R1538" s="225">
        <f>Q1538*H1538</f>
        <v>2.9658500000000001</v>
      </c>
      <c r="S1538" s="225">
        <v>0</v>
      </c>
      <c r="T1538" s="226">
        <f>S1538*H1538</f>
        <v>0</v>
      </c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R1538" s="227" t="s">
        <v>212</v>
      </c>
      <c r="AT1538" s="227" t="s">
        <v>207</v>
      </c>
      <c r="AU1538" s="227" t="s">
        <v>80</v>
      </c>
      <c r="AY1538" s="20" t="s">
        <v>205</v>
      </c>
      <c r="BE1538" s="228">
        <f>IF(N1538="základní",J1538,0)</f>
        <v>0</v>
      </c>
      <c r="BF1538" s="228">
        <f>IF(N1538="snížená",J1538,0)</f>
        <v>0</v>
      </c>
      <c r="BG1538" s="228">
        <f>IF(N1538="zákl. přenesená",J1538,0)</f>
        <v>0</v>
      </c>
      <c r="BH1538" s="228">
        <f>IF(N1538="sníž. přenesená",J1538,0)</f>
        <v>0</v>
      </c>
      <c r="BI1538" s="228">
        <f>IF(N1538="nulová",J1538,0)</f>
        <v>0</v>
      </c>
      <c r="BJ1538" s="20" t="s">
        <v>78</v>
      </c>
      <c r="BK1538" s="228">
        <f>ROUND(I1538*H1538,2)</f>
        <v>0</v>
      </c>
      <c r="BL1538" s="20" t="s">
        <v>212</v>
      </c>
      <c r="BM1538" s="227" t="s">
        <v>1985</v>
      </c>
    </row>
    <row r="1539" s="2" customFormat="1">
      <c r="A1539" s="41"/>
      <c r="B1539" s="42"/>
      <c r="C1539" s="43"/>
      <c r="D1539" s="229" t="s">
        <v>214</v>
      </c>
      <c r="E1539" s="43"/>
      <c r="F1539" s="230" t="s">
        <v>1986</v>
      </c>
      <c r="G1539" s="43"/>
      <c r="H1539" s="43"/>
      <c r="I1539" s="231"/>
      <c r="J1539" s="43"/>
      <c r="K1539" s="43"/>
      <c r="L1539" s="47"/>
      <c r="M1539" s="232"/>
      <c r="N1539" s="233"/>
      <c r="O1539" s="87"/>
      <c r="P1539" s="87"/>
      <c r="Q1539" s="87"/>
      <c r="R1539" s="87"/>
      <c r="S1539" s="87"/>
      <c r="T1539" s="88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T1539" s="20" t="s">
        <v>214</v>
      </c>
      <c r="AU1539" s="20" t="s">
        <v>80</v>
      </c>
    </row>
    <row r="1540" s="14" customFormat="1">
      <c r="A1540" s="14"/>
      <c r="B1540" s="245"/>
      <c r="C1540" s="246"/>
      <c r="D1540" s="236" t="s">
        <v>216</v>
      </c>
      <c r="E1540" s="247" t="s">
        <v>19</v>
      </c>
      <c r="F1540" s="248" t="s">
        <v>1987</v>
      </c>
      <c r="G1540" s="246"/>
      <c r="H1540" s="249">
        <v>23</v>
      </c>
      <c r="I1540" s="250"/>
      <c r="J1540" s="246"/>
      <c r="K1540" s="246"/>
      <c r="L1540" s="251"/>
      <c r="M1540" s="252"/>
      <c r="N1540" s="253"/>
      <c r="O1540" s="253"/>
      <c r="P1540" s="253"/>
      <c r="Q1540" s="253"/>
      <c r="R1540" s="253"/>
      <c r="S1540" s="253"/>
      <c r="T1540" s="25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5" t="s">
        <v>216</v>
      </c>
      <c r="AU1540" s="255" t="s">
        <v>80</v>
      </c>
      <c r="AV1540" s="14" t="s">
        <v>80</v>
      </c>
      <c r="AW1540" s="14" t="s">
        <v>218</v>
      </c>
      <c r="AX1540" s="14" t="s">
        <v>71</v>
      </c>
      <c r="AY1540" s="255" t="s">
        <v>205</v>
      </c>
    </row>
    <row r="1541" s="2" customFormat="1" ht="37.8" customHeight="1">
      <c r="A1541" s="41"/>
      <c r="B1541" s="42"/>
      <c r="C1541" s="216" t="s">
        <v>1988</v>
      </c>
      <c r="D1541" s="216" t="s">
        <v>207</v>
      </c>
      <c r="E1541" s="217" t="s">
        <v>1989</v>
      </c>
      <c r="F1541" s="218" t="s">
        <v>1990</v>
      </c>
      <c r="G1541" s="219" t="s">
        <v>448</v>
      </c>
      <c r="H1541" s="220">
        <v>3</v>
      </c>
      <c r="I1541" s="221"/>
      <c r="J1541" s="222">
        <f>ROUND(I1541*H1541,2)</f>
        <v>0</v>
      </c>
      <c r="K1541" s="218" t="s">
        <v>211</v>
      </c>
      <c r="L1541" s="47"/>
      <c r="M1541" s="223" t="s">
        <v>19</v>
      </c>
      <c r="N1541" s="224" t="s">
        <v>42</v>
      </c>
      <c r="O1541" s="87"/>
      <c r="P1541" s="225">
        <f>O1541*H1541</f>
        <v>0</v>
      </c>
      <c r="Q1541" s="225">
        <v>0.017770000000000001</v>
      </c>
      <c r="R1541" s="225">
        <f>Q1541*H1541</f>
        <v>0.053310000000000003</v>
      </c>
      <c r="S1541" s="225">
        <v>0</v>
      </c>
      <c r="T1541" s="226">
        <f>S1541*H1541</f>
        <v>0</v>
      </c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R1541" s="227" t="s">
        <v>212</v>
      </c>
      <c r="AT1541" s="227" t="s">
        <v>207</v>
      </c>
      <c r="AU1541" s="227" t="s">
        <v>80</v>
      </c>
      <c r="AY1541" s="20" t="s">
        <v>205</v>
      </c>
      <c r="BE1541" s="228">
        <f>IF(N1541="základní",J1541,0)</f>
        <v>0</v>
      </c>
      <c r="BF1541" s="228">
        <f>IF(N1541="snížená",J1541,0)</f>
        <v>0</v>
      </c>
      <c r="BG1541" s="228">
        <f>IF(N1541="zákl. přenesená",J1541,0)</f>
        <v>0</v>
      </c>
      <c r="BH1541" s="228">
        <f>IF(N1541="sníž. přenesená",J1541,0)</f>
        <v>0</v>
      </c>
      <c r="BI1541" s="228">
        <f>IF(N1541="nulová",J1541,0)</f>
        <v>0</v>
      </c>
      <c r="BJ1541" s="20" t="s">
        <v>78</v>
      </c>
      <c r="BK1541" s="228">
        <f>ROUND(I1541*H1541,2)</f>
        <v>0</v>
      </c>
      <c r="BL1541" s="20" t="s">
        <v>212</v>
      </c>
      <c r="BM1541" s="227" t="s">
        <v>1991</v>
      </c>
    </row>
    <row r="1542" s="2" customFormat="1">
      <c r="A1542" s="41"/>
      <c r="B1542" s="42"/>
      <c r="C1542" s="43"/>
      <c r="D1542" s="229" t="s">
        <v>214</v>
      </c>
      <c r="E1542" s="43"/>
      <c r="F1542" s="230" t="s">
        <v>1992</v>
      </c>
      <c r="G1542" s="43"/>
      <c r="H1542" s="43"/>
      <c r="I1542" s="231"/>
      <c r="J1542" s="43"/>
      <c r="K1542" s="43"/>
      <c r="L1542" s="47"/>
      <c r="M1542" s="232"/>
      <c r="N1542" s="233"/>
      <c r="O1542" s="87"/>
      <c r="P1542" s="87"/>
      <c r="Q1542" s="87"/>
      <c r="R1542" s="87"/>
      <c r="S1542" s="87"/>
      <c r="T1542" s="88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T1542" s="20" t="s">
        <v>214</v>
      </c>
      <c r="AU1542" s="20" t="s">
        <v>80</v>
      </c>
    </row>
    <row r="1543" s="2" customFormat="1" ht="24.15" customHeight="1">
      <c r="A1543" s="41"/>
      <c r="B1543" s="42"/>
      <c r="C1543" s="278" t="s">
        <v>1993</v>
      </c>
      <c r="D1543" s="278" t="s">
        <v>319</v>
      </c>
      <c r="E1543" s="279" t="s">
        <v>1994</v>
      </c>
      <c r="F1543" s="280" t="s">
        <v>1995</v>
      </c>
      <c r="G1543" s="281" t="s">
        <v>448</v>
      </c>
      <c r="H1543" s="282">
        <v>1</v>
      </c>
      <c r="I1543" s="283"/>
      <c r="J1543" s="284">
        <f>ROUND(I1543*H1543,2)</f>
        <v>0</v>
      </c>
      <c r="K1543" s="280" t="s">
        <v>211</v>
      </c>
      <c r="L1543" s="285"/>
      <c r="M1543" s="286" t="s">
        <v>19</v>
      </c>
      <c r="N1543" s="287" t="s">
        <v>42</v>
      </c>
      <c r="O1543" s="87"/>
      <c r="P1543" s="225">
        <f>O1543*H1543</f>
        <v>0</v>
      </c>
      <c r="Q1543" s="225">
        <v>0.012250000000000001</v>
      </c>
      <c r="R1543" s="225">
        <f>Q1543*H1543</f>
        <v>0.012250000000000001</v>
      </c>
      <c r="S1543" s="225">
        <v>0</v>
      </c>
      <c r="T1543" s="226">
        <f>S1543*H1543</f>
        <v>0</v>
      </c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R1543" s="227" t="s">
        <v>276</v>
      </c>
      <c r="AT1543" s="227" t="s">
        <v>319</v>
      </c>
      <c r="AU1543" s="227" t="s">
        <v>80</v>
      </c>
      <c r="AY1543" s="20" t="s">
        <v>205</v>
      </c>
      <c r="BE1543" s="228">
        <f>IF(N1543="základní",J1543,0)</f>
        <v>0</v>
      </c>
      <c r="BF1543" s="228">
        <f>IF(N1543="snížená",J1543,0)</f>
        <v>0</v>
      </c>
      <c r="BG1543" s="228">
        <f>IF(N1543="zákl. přenesená",J1543,0)</f>
        <v>0</v>
      </c>
      <c r="BH1543" s="228">
        <f>IF(N1543="sníž. přenesená",J1543,0)</f>
        <v>0</v>
      </c>
      <c r="BI1543" s="228">
        <f>IF(N1543="nulová",J1543,0)</f>
        <v>0</v>
      </c>
      <c r="BJ1543" s="20" t="s">
        <v>78</v>
      </c>
      <c r="BK1543" s="228">
        <f>ROUND(I1543*H1543,2)</f>
        <v>0</v>
      </c>
      <c r="BL1543" s="20" t="s">
        <v>212</v>
      </c>
      <c r="BM1543" s="227" t="s">
        <v>1996</v>
      </c>
    </row>
    <row r="1544" s="14" customFormat="1">
      <c r="A1544" s="14"/>
      <c r="B1544" s="245"/>
      <c r="C1544" s="246"/>
      <c r="D1544" s="236" t="s">
        <v>216</v>
      </c>
      <c r="E1544" s="247" t="s">
        <v>19</v>
      </c>
      <c r="F1544" s="248" t="s">
        <v>1997</v>
      </c>
      <c r="G1544" s="246"/>
      <c r="H1544" s="249">
        <v>1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216</v>
      </c>
      <c r="AU1544" s="255" t="s">
        <v>80</v>
      </c>
      <c r="AV1544" s="14" t="s">
        <v>80</v>
      </c>
      <c r="AW1544" s="14" t="s">
        <v>218</v>
      </c>
      <c r="AX1544" s="14" t="s">
        <v>71</v>
      </c>
      <c r="AY1544" s="255" t="s">
        <v>205</v>
      </c>
    </row>
    <row r="1545" s="2" customFormat="1" ht="24.15" customHeight="1">
      <c r="A1545" s="41"/>
      <c r="B1545" s="42"/>
      <c r="C1545" s="278" t="s">
        <v>1998</v>
      </c>
      <c r="D1545" s="278" t="s">
        <v>319</v>
      </c>
      <c r="E1545" s="279" t="s">
        <v>1999</v>
      </c>
      <c r="F1545" s="280" t="s">
        <v>2000</v>
      </c>
      <c r="G1545" s="281" t="s">
        <v>448</v>
      </c>
      <c r="H1545" s="282">
        <v>1</v>
      </c>
      <c r="I1545" s="283"/>
      <c r="J1545" s="284">
        <f>ROUND(I1545*H1545,2)</f>
        <v>0</v>
      </c>
      <c r="K1545" s="280" t="s">
        <v>211</v>
      </c>
      <c r="L1545" s="285"/>
      <c r="M1545" s="286" t="s">
        <v>19</v>
      </c>
      <c r="N1545" s="287" t="s">
        <v>42</v>
      </c>
      <c r="O1545" s="87"/>
      <c r="P1545" s="225">
        <f>O1545*H1545</f>
        <v>0</v>
      </c>
      <c r="Q1545" s="225">
        <v>0.012489999999999999</v>
      </c>
      <c r="R1545" s="225">
        <f>Q1545*H1545</f>
        <v>0.012489999999999999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276</v>
      </c>
      <c r="AT1545" s="227" t="s">
        <v>319</v>
      </c>
      <c r="AU1545" s="227" t="s">
        <v>80</v>
      </c>
      <c r="AY1545" s="20" t="s">
        <v>205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78</v>
      </c>
      <c r="BK1545" s="228">
        <f>ROUND(I1545*H1545,2)</f>
        <v>0</v>
      </c>
      <c r="BL1545" s="20" t="s">
        <v>212</v>
      </c>
      <c r="BM1545" s="227" t="s">
        <v>2001</v>
      </c>
    </row>
    <row r="1546" s="14" customFormat="1">
      <c r="A1546" s="14"/>
      <c r="B1546" s="245"/>
      <c r="C1546" s="246"/>
      <c r="D1546" s="236" t="s">
        <v>216</v>
      </c>
      <c r="E1546" s="247" t="s">
        <v>19</v>
      </c>
      <c r="F1546" s="248" t="s">
        <v>2002</v>
      </c>
      <c r="G1546" s="246"/>
      <c r="H1546" s="249">
        <v>1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5" t="s">
        <v>216</v>
      </c>
      <c r="AU1546" s="255" t="s">
        <v>80</v>
      </c>
      <c r="AV1546" s="14" t="s">
        <v>80</v>
      </c>
      <c r="AW1546" s="14" t="s">
        <v>218</v>
      </c>
      <c r="AX1546" s="14" t="s">
        <v>71</v>
      </c>
      <c r="AY1546" s="255" t="s">
        <v>205</v>
      </c>
    </row>
    <row r="1547" s="2" customFormat="1" ht="24.15" customHeight="1">
      <c r="A1547" s="41"/>
      <c r="B1547" s="42"/>
      <c r="C1547" s="278" t="s">
        <v>2003</v>
      </c>
      <c r="D1547" s="278" t="s">
        <v>319</v>
      </c>
      <c r="E1547" s="279" t="s">
        <v>2004</v>
      </c>
      <c r="F1547" s="280" t="s">
        <v>2005</v>
      </c>
      <c r="G1547" s="281" t="s">
        <v>448</v>
      </c>
      <c r="H1547" s="282">
        <v>1</v>
      </c>
      <c r="I1547" s="283"/>
      <c r="J1547" s="284">
        <f>ROUND(I1547*H1547,2)</f>
        <v>0</v>
      </c>
      <c r="K1547" s="280" t="s">
        <v>211</v>
      </c>
      <c r="L1547" s="285"/>
      <c r="M1547" s="286" t="s">
        <v>19</v>
      </c>
      <c r="N1547" s="287" t="s">
        <v>42</v>
      </c>
      <c r="O1547" s="87"/>
      <c r="P1547" s="225">
        <f>O1547*H1547</f>
        <v>0</v>
      </c>
      <c r="Q1547" s="225">
        <v>0.01521</v>
      </c>
      <c r="R1547" s="225">
        <f>Q1547*H1547</f>
        <v>0.01521</v>
      </c>
      <c r="S1547" s="225">
        <v>0</v>
      </c>
      <c r="T1547" s="226">
        <f>S1547*H1547</f>
        <v>0</v>
      </c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R1547" s="227" t="s">
        <v>276</v>
      </c>
      <c r="AT1547" s="227" t="s">
        <v>319</v>
      </c>
      <c r="AU1547" s="227" t="s">
        <v>80</v>
      </c>
      <c r="AY1547" s="20" t="s">
        <v>205</v>
      </c>
      <c r="BE1547" s="228">
        <f>IF(N1547="základní",J1547,0)</f>
        <v>0</v>
      </c>
      <c r="BF1547" s="228">
        <f>IF(N1547="snížená",J1547,0)</f>
        <v>0</v>
      </c>
      <c r="BG1547" s="228">
        <f>IF(N1547="zákl. přenesená",J1547,0)</f>
        <v>0</v>
      </c>
      <c r="BH1547" s="228">
        <f>IF(N1547="sníž. přenesená",J1547,0)</f>
        <v>0</v>
      </c>
      <c r="BI1547" s="228">
        <f>IF(N1547="nulová",J1547,0)</f>
        <v>0</v>
      </c>
      <c r="BJ1547" s="20" t="s">
        <v>78</v>
      </c>
      <c r="BK1547" s="228">
        <f>ROUND(I1547*H1547,2)</f>
        <v>0</v>
      </c>
      <c r="BL1547" s="20" t="s">
        <v>212</v>
      </c>
      <c r="BM1547" s="227" t="s">
        <v>2006</v>
      </c>
    </row>
    <row r="1548" s="14" customFormat="1">
      <c r="A1548" s="14"/>
      <c r="B1548" s="245"/>
      <c r="C1548" s="246"/>
      <c r="D1548" s="236" t="s">
        <v>216</v>
      </c>
      <c r="E1548" s="247" t="s">
        <v>19</v>
      </c>
      <c r="F1548" s="248" t="s">
        <v>2007</v>
      </c>
      <c r="G1548" s="246"/>
      <c r="H1548" s="249">
        <v>1</v>
      </c>
      <c r="I1548" s="250"/>
      <c r="J1548" s="246"/>
      <c r="K1548" s="246"/>
      <c r="L1548" s="251"/>
      <c r="M1548" s="252"/>
      <c r="N1548" s="253"/>
      <c r="O1548" s="253"/>
      <c r="P1548" s="253"/>
      <c r="Q1548" s="253"/>
      <c r="R1548" s="253"/>
      <c r="S1548" s="253"/>
      <c r="T1548" s="25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5" t="s">
        <v>216</v>
      </c>
      <c r="AU1548" s="255" t="s">
        <v>80</v>
      </c>
      <c r="AV1548" s="14" t="s">
        <v>80</v>
      </c>
      <c r="AW1548" s="14" t="s">
        <v>218</v>
      </c>
      <c r="AX1548" s="14" t="s">
        <v>71</v>
      </c>
      <c r="AY1548" s="255" t="s">
        <v>205</v>
      </c>
    </row>
    <row r="1549" s="2" customFormat="1" ht="37.8" customHeight="1">
      <c r="A1549" s="41"/>
      <c r="B1549" s="42"/>
      <c r="C1549" s="216" t="s">
        <v>2008</v>
      </c>
      <c r="D1549" s="216" t="s">
        <v>207</v>
      </c>
      <c r="E1549" s="217" t="s">
        <v>2009</v>
      </c>
      <c r="F1549" s="218" t="s">
        <v>2010</v>
      </c>
      <c r="G1549" s="219" t="s">
        <v>448</v>
      </c>
      <c r="H1549" s="220">
        <v>2</v>
      </c>
      <c r="I1549" s="221"/>
      <c r="J1549" s="222">
        <f>ROUND(I1549*H1549,2)</f>
        <v>0</v>
      </c>
      <c r="K1549" s="218" t="s">
        <v>211</v>
      </c>
      <c r="L1549" s="47"/>
      <c r="M1549" s="223" t="s">
        <v>19</v>
      </c>
      <c r="N1549" s="224" t="s">
        <v>42</v>
      </c>
      <c r="O1549" s="87"/>
      <c r="P1549" s="225">
        <f>O1549*H1549</f>
        <v>0</v>
      </c>
      <c r="Q1549" s="225">
        <v>0.056439999999999997</v>
      </c>
      <c r="R1549" s="225">
        <f>Q1549*H1549</f>
        <v>0.11287999999999999</v>
      </c>
      <c r="S1549" s="225">
        <v>0</v>
      </c>
      <c r="T1549" s="226">
        <f>S1549*H1549</f>
        <v>0</v>
      </c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R1549" s="227" t="s">
        <v>212</v>
      </c>
      <c r="AT1549" s="227" t="s">
        <v>207</v>
      </c>
      <c r="AU1549" s="227" t="s">
        <v>80</v>
      </c>
      <c r="AY1549" s="20" t="s">
        <v>205</v>
      </c>
      <c r="BE1549" s="228">
        <f>IF(N1549="základní",J1549,0)</f>
        <v>0</v>
      </c>
      <c r="BF1549" s="228">
        <f>IF(N1549="snížená",J1549,0)</f>
        <v>0</v>
      </c>
      <c r="BG1549" s="228">
        <f>IF(N1549="zákl. přenesená",J1549,0)</f>
        <v>0</v>
      </c>
      <c r="BH1549" s="228">
        <f>IF(N1549="sníž. přenesená",J1549,0)</f>
        <v>0</v>
      </c>
      <c r="BI1549" s="228">
        <f>IF(N1549="nulová",J1549,0)</f>
        <v>0</v>
      </c>
      <c r="BJ1549" s="20" t="s">
        <v>78</v>
      </c>
      <c r="BK1549" s="228">
        <f>ROUND(I1549*H1549,2)</f>
        <v>0</v>
      </c>
      <c r="BL1549" s="20" t="s">
        <v>212</v>
      </c>
      <c r="BM1549" s="227" t="s">
        <v>2011</v>
      </c>
    </row>
    <row r="1550" s="2" customFormat="1">
      <c r="A1550" s="41"/>
      <c r="B1550" s="42"/>
      <c r="C1550" s="43"/>
      <c r="D1550" s="229" t="s">
        <v>214</v>
      </c>
      <c r="E1550" s="43"/>
      <c r="F1550" s="230" t="s">
        <v>2012</v>
      </c>
      <c r="G1550" s="43"/>
      <c r="H1550" s="43"/>
      <c r="I1550" s="231"/>
      <c r="J1550" s="43"/>
      <c r="K1550" s="43"/>
      <c r="L1550" s="47"/>
      <c r="M1550" s="232"/>
      <c r="N1550" s="233"/>
      <c r="O1550" s="87"/>
      <c r="P1550" s="87"/>
      <c r="Q1550" s="87"/>
      <c r="R1550" s="87"/>
      <c r="S1550" s="87"/>
      <c r="T1550" s="88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T1550" s="20" t="s">
        <v>214</v>
      </c>
      <c r="AU1550" s="20" t="s">
        <v>80</v>
      </c>
    </row>
    <row r="1551" s="2" customFormat="1" ht="33" customHeight="1">
      <c r="A1551" s="41"/>
      <c r="B1551" s="42"/>
      <c r="C1551" s="278" t="s">
        <v>2013</v>
      </c>
      <c r="D1551" s="278" t="s">
        <v>319</v>
      </c>
      <c r="E1551" s="279" t="s">
        <v>2014</v>
      </c>
      <c r="F1551" s="280" t="s">
        <v>2015</v>
      </c>
      <c r="G1551" s="281" t="s">
        <v>448</v>
      </c>
      <c r="H1551" s="282">
        <v>1</v>
      </c>
      <c r="I1551" s="283"/>
      <c r="J1551" s="284">
        <f>ROUND(I1551*H1551,2)</f>
        <v>0</v>
      </c>
      <c r="K1551" s="280" t="s">
        <v>211</v>
      </c>
      <c r="L1551" s="285"/>
      <c r="M1551" s="286" t="s">
        <v>19</v>
      </c>
      <c r="N1551" s="287" t="s">
        <v>42</v>
      </c>
      <c r="O1551" s="87"/>
      <c r="P1551" s="225">
        <f>O1551*H1551</f>
        <v>0</v>
      </c>
      <c r="Q1551" s="225">
        <v>0.01201</v>
      </c>
      <c r="R1551" s="225">
        <f>Q1551*H1551</f>
        <v>0.01201</v>
      </c>
      <c r="S1551" s="225">
        <v>0</v>
      </c>
      <c r="T1551" s="226">
        <f>S1551*H1551</f>
        <v>0</v>
      </c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R1551" s="227" t="s">
        <v>276</v>
      </c>
      <c r="AT1551" s="227" t="s">
        <v>319</v>
      </c>
      <c r="AU1551" s="227" t="s">
        <v>80</v>
      </c>
      <c r="AY1551" s="20" t="s">
        <v>205</v>
      </c>
      <c r="BE1551" s="228">
        <f>IF(N1551="základní",J1551,0)</f>
        <v>0</v>
      </c>
      <c r="BF1551" s="228">
        <f>IF(N1551="snížená",J1551,0)</f>
        <v>0</v>
      </c>
      <c r="BG1551" s="228">
        <f>IF(N1551="zákl. přenesená",J1551,0)</f>
        <v>0</v>
      </c>
      <c r="BH1551" s="228">
        <f>IF(N1551="sníž. přenesená",J1551,0)</f>
        <v>0</v>
      </c>
      <c r="BI1551" s="228">
        <f>IF(N1551="nulová",J1551,0)</f>
        <v>0</v>
      </c>
      <c r="BJ1551" s="20" t="s">
        <v>78</v>
      </c>
      <c r="BK1551" s="228">
        <f>ROUND(I1551*H1551,2)</f>
        <v>0</v>
      </c>
      <c r="BL1551" s="20" t="s">
        <v>212</v>
      </c>
      <c r="BM1551" s="227" t="s">
        <v>2016</v>
      </c>
    </row>
    <row r="1552" s="14" customFormat="1">
      <c r="A1552" s="14"/>
      <c r="B1552" s="245"/>
      <c r="C1552" s="246"/>
      <c r="D1552" s="236" t="s">
        <v>216</v>
      </c>
      <c r="E1552" s="247" t="s">
        <v>19</v>
      </c>
      <c r="F1552" s="248" t="s">
        <v>2017</v>
      </c>
      <c r="G1552" s="246"/>
      <c r="H1552" s="249">
        <v>1</v>
      </c>
      <c r="I1552" s="250"/>
      <c r="J1552" s="246"/>
      <c r="K1552" s="246"/>
      <c r="L1552" s="251"/>
      <c r="M1552" s="252"/>
      <c r="N1552" s="253"/>
      <c r="O1552" s="253"/>
      <c r="P1552" s="253"/>
      <c r="Q1552" s="253"/>
      <c r="R1552" s="253"/>
      <c r="S1552" s="253"/>
      <c r="T1552" s="25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5" t="s">
        <v>216</v>
      </c>
      <c r="AU1552" s="255" t="s">
        <v>80</v>
      </c>
      <c r="AV1552" s="14" t="s">
        <v>80</v>
      </c>
      <c r="AW1552" s="14" t="s">
        <v>218</v>
      </c>
      <c r="AX1552" s="14" t="s">
        <v>71</v>
      </c>
      <c r="AY1552" s="255" t="s">
        <v>205</v>
      </c>
    </row>
    <row r="1553" s="2" customFormat="1" ht="33" customHeight="1">
      <c r="A1553" s="41"/>
      <c r="B1553" s="42"/>
      <c r="C1553" s="278" t="s">
        <v>2018</v>
      </c>
      <c r="D1553" s="278" t="s">
        <v>319</v>
      </c>
      <c r="E1553" s="279" t="s">
        <v>2019</v>
      </c>
      <c r="F1553" s="280" t="s">
        <v>2020</v>
      </c>
      <c r="G1553" s="281" t="s">
        <v>448</v>
      </c>
      <c r="H1553" s="282">
        <v>1</v>
      </c>
      <c r="I1553" s="283"/>
      <c r="J1553" s="284">
        <f>ROUND(I1553*H1553,2)</f>
        <v>0</v>
      </c>
      <c r="K1553" s="280" t="s">
        <v>211</v>
      </c>
      <c r="L1553" s="285"/>
      <c r="M1553" s="286" t="s">
        <v>19</v>
      </c>
      <c r="N1553" s="287" t="s">
        <v>42</v>
      </c>
      <c r="O1553" s="87"/>
      <c r="P1553" s="225">
        <f>O1553*H1553</f>
        <v>0</v>
      </c>
      <c r="Q1553" s="225">
        <v>0.012489999999999999</v>
      </c>
      <c r="R1553" s="225">
        <f>Q1553*H1553</f>
        <v>0.012489999999999999</v>
      </c>
      <c r="S1553" s="225">
        <v>0</v>
      </c>
      <c r="T1553" s="226">
        <f>S1553*H1553</f>
        <v>0</v>
      </c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R1553" s="227" t="s">
        <v>276</v>
      </c>
      <c r="AT1553" s="227" t="s">
        <v>319</v>
      </c>
      <c r="AU1553" s="227" t="s">
        <v>80</v>
      </c>
      <c r="AY1553" s="20" t="s">
        <v>205</v>
      </c>
      <c r="BE1553" s="228">
        <f>IF(N1553="základní",J1553,0)</f>
        <v>0</v>
      </c>
      <c r="BF1553" s="228">
        <f>IF(N1553="snížená",J1553,0)</f>
        <v>0</v>
      </c>
      <c r="BG1553" s="228">
        <f>IF(N1553="zákl. přenesená",J1553,0)</f>
        <v>0</v>
      </c>
      <c r="BH1553" s="228">
        <f>IF(N1553="sníž. přenesená",J1553,0)</f>
        <v>0</v>
      </c>
      <c r="BI1553" s="228">
        <f>IF(N1553="nulová",J1553,0)</f>
        <v>0</v>
      </c>
      <c r="BJ1553" s="20" t="s">
        <v>78</v>
      </c>
      <c r="BK1553" s="228">
        <f>ROUND(I1553*H1553,2)</f>
        <v>0</v>
      </c>
      <c r="BL1553" s="20" t="s">
        <v>212</v>
      </c>
      <c r="BM1553" s="227" t="s">
        <v>2021</v>
      </c>
    </row>
    <row r="1554" s="14" customFormat="1">
      <c r="A1554" s="14"/>
      <c r="B1554" s="245"/>
      <c r="C1554" s="246"/>
      <c r="D1554" s="236" t="s">
        <v>216</v>
      </c>
      <c r="E1554" s="247" t="s">
        <v>19</v>
      </c>
      <c r="F1554" s="248" t="s">
        <v>2022</v>
      </c>
      <c r="G1554" s="246"/>
      <c r="H1554" s="249">
        <v>1</v>
      </c>
      <c r="I1554" s="250"/>
      <c r="J1554" s="246"/>
      <c r="K1554" s="246"/>
      <c r="L1554" s="251"/>
      <c r="M1554" s="252"/>
      <c r="N1554" s="253"/>
      <c r="O1554" s="253"/>
      <c r="P1554" s="253"/>
      <c r="Q1554" s="253"/>
      <c r="R1554" s="253"/>
      <c r="S1554" s="253"/>
      <c r="T1554" s="25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5" t="s">
        <v>216</v>
      </c>
      <c r="AU1554" s="255" t="s">
        <v>80</v>
      </c>
      <c r="AV1554" s="14" t="s">
        <v>80</v>
      </c>
      <c r="AW1554" s="14" t="s">
        <v>218</v>
      </c>
      <c r="AX1554" s="14" t="s">
        <v>71</v>
      </c>
      <c r="AY1554" s="255" t="s">
        <v>205</v>
      </c>
    </row>
    <row r="1555" s="2" customFormat="1" ht="37.8" customHeight="1">
      <c r="A1555" s="41"/>
      <c r="B1555" s="42"/>
      <c r="C1555" s="216" t="s">
        <v>2023</v>
      </c>
      <c r="D1555" s="216" t="s">
        <v>207</v>
      </c>
      <c r="E1555" s="217" t="s">
        <v>2024</v>
      </c>
      <c r="F1555" s="218" t="s">
        <v>2025</v>
      </c>
      <c r="G1555" s="219" t="s">
        <v>448</v>
      </c>
      <c r="H1555" s="220">
        <v>1</v>
      </c>
      <c r="I1555" s="221"/>
      <c r="J1555" s="222">
        <f>ROUND(I1555*H1555,2)</f>
        <v>0</v>
      </c>
      <c r="K1555" s="218" t="s">
        <v>211</v>
      </c>
      <c r="L1555" s="47"/>
      <c r="M1555" s="223" t="s">
        <v>19</v>
      </c>
      <c r="N1555" s="224" t="s">
        <v>42</v>
      </c>
      <c r="O1555" s="87"/>
      <c r="P1555" s="225">
        <f>O1555*H1555</f>
        <v>0</v>
      </c>
      <c r="Q1555" s="225">
        <v>0.090660000000000004</v>
      </c>
      <c r="R1555" s="225">
        <f>Q1555*H1555</f>
        <v>0.090660000000000004</v>
      </c>
      <c r="S1555" s="225">
        <v>0</v>
      </c>
      <c r="T1555" s="226">
        <f>S1555*H1555</f>
        <v>0</v>
      </c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R1555" s="227" t="s">
        <v>212</v>
      </c>
      <c r="AT1555" s="227" t="s">
        <v>207</v>
      </c>
      <c r="AU1555" s="227" t="s">
        <v>80</v>
      </c>
      <c r="AY1555" s="20" t="s">
        <v>205</v>
      </c>
      <c r="BE1555" s="228">
        <f>IF(N1555="základní",J1555,0)</f>
        <v>0</v>
      </c>
      <c r="BF1555" s="228">
        <f>IF(N1555="snížená",J1555,0)</f>
        <v>0</v>
      </c>
      <c r="BG1555" s="228">
        <f>IF(N1555="zákl. přenesená",J1555,0)</f>
        <v>0</v>
      </c>
      <c r="BH1555" s="228">
        <f>IF(N1555="sníž. přenesená",J1555,0)</f>
        <v>0</v>
      </c>
      <c r="BI1555" s="228">
        <f>IF(N1555="nulová",J1555,0)</f>
        <v>0</v>
      </c>
      <c r="BJ1555" s="20" t="s">
        <v>78</v>
      </c>
      <c r="BK1555" s="228">
        <f>ROUND(I1555*H1555,2)</f>
        <v>0</v>
      </c>
      <c r="BL1555" s="20" t="s">
        <v>212</v>
      </c>
      <c r="BM1555" s="227" t="s">
        <v>2026</v>
      </c>
    </row>
    <row r="1556" s="2" customFormat="1">
      <c r="A1556" s="41"/>
      <c r="B1556" s="42"/>
      <c r="C1556" s="43"/>
      <c r="D1556" s="229" t="s">
        <v>214</v>
      </c>
      <c r="E1556" s="43"/>
      <c r="F1556" s="230" t="s">
        <v>2027</v>
      </c>
      <c r="G1556" s="43"/>
      <c r="H1556" s="43"/>
      <c r="I1556" s="231"/>
      <c r="J1556" s="43"/>
      <c r="K1556" s="43"/>
      <c r="L1556" s="47"/>
      <c r="M1556" s="232"/>
      <c r="N1556" s="233"/>
      <c r="O1556" s="87"/>
      <c r="P1556" s="87"/>
      <c r="Q1556" s="87"/>
      <c r="R1556" s="87"/>
      <c r="S1556" s="87"/>
      <c r="T1556" s="88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T1556" s="20" t="s">
        <v>214</v>
      </c>
      <c r="AU1556" s="20" t="s">
        <v>80</v>
      </c>
    </row>
    <row r="1557" s="2" customFormat="1" ht="33" customHeight="1">
      <c r="A1557" s="41"/>
      <c r="B1557" s="42"/>
      <c r="C1557" s="278" t="s">
        <v>2028</v>
      </c>
      <c r="D1557" s="278" t="s">
        <v>319</v>
      </c>
      <c r="E1557" s="279" t="s">
        <v>2029</v>
      </c>
      <c r="F1557" s="280" t="s">
        <v>2030</v>
      </c>
      <c r="G1557" s="281" t="s">
        <v>448</v>
      </c>
      <c r="H1557" s="282">
        <v>1</v>
      </c>
      <c r="I1557" s="283"/>
      <c r="J1557" s="284">
        <f>ROUND(I1557*H1557,2)</f>
        <v>0</v>
      </c>
      <c r="K1557" s="280" t="s">
        <v>211</v>
      </c>
      <c r="L1557" s="285"/>
      <c r="M1557" s="286" t="s">
        <v>19</v>
      </c>
      <c r="N1557" s="287" t="s">
        <v>42</v>
      </c>
      <c r="O1557" s="87"/>
      <c r="P1557" s="225">
        <f>O1557*H1557</f>
        <v>0</v>
      </c>
      <c r="Q1557" s="225">
        <v>0.01524</v>
      </c>
      <c r="R1557" s="225">
        <f>Q1557*H1557</f>
        <v>0.01524</v>
      </c>
      <c r="S1557" s="225">
        <v>0</v>
      </c>
      <c r="T1557" s="226">
        <f>S1557*H1557</f>
        <v>0</v>
      </c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R1557" s="227" t="s">
        <v>276</v>
      </c>
      <c r="AT1557" s="227" t="s">
        <v>319</v>
      </c>
      <c r="AU1557" s="227" t="s">
        <v>80</v>
      </c>
      <c r="AY1557" s="20" t="s">
        <v>205</v>
      </c>
      <c r="BE1557" s="228">
        <f>IF(N1557="základní",J1557,0)</f>
        <v>0</v>
      </c>
      <c r="BF1557" s="228">
        <f>IF(N1557="snížená",J1557,0)</f>
        <v>0</v>
      </c>
      <c r="BG1557" s="228">
        <f>IF(N1557="zákl. přenesená",J1557,0)</f>
        <v>0</v>
      </c>
      <c r="BH1557" s="228">
        <f>IF(N1557="sníž. přenesená",J1557,0)</f>
        <v>0</v>
      </c>
      <c r="BI1557" s="228">
        <f>IF(N1557="nulová",J1557,0)</f>
        <v>0</v>
      </c>
      <c r="BJ1557" s="20" t="s">
        <v>78</v>
      </c>
      <c r="BK1557" s="228">
        <f>ROUND(I1557*H1557,2)</f>
        <v>0</v>
      </c>
      <c r="BL1557" s="20" t="s">
        <v>212</v>
      </c>
      <c r="BM1557" s="227" t="s">
        <v>2031</v>
      </c>
    </row>
    <row r="1558" s="14" customFormat="1">
      <c r="A1558" s="14"/>
      <c r="B1558" s="245"/>
      <c r="C1558" s="246"/>
      <c r="D1558" s="236" t="s">
        <v>216</v>
      </c>
      <c r="E1558" s="247" t="s">
        <v>19</v>
      </c>
      <c r="F1558" s="248" t="s">
        <v>2032</v>
      </c>
      <c r="G1558" s="246"/>
      <c r="H1558" s="249">
        <v>1</v>
      </c>
      <c r="I1558" s="250"/>
      <c r="J1558" s="246"/>
      <c r="K1558" s="246"/>
      <c r="L1558" s="251"/>
      <c r="M1558" s="252"/>
      <c r="N1558" s="253"/>
      <c r="O1558" s="253"/>
      <c r="P1558" s="253"/>
      <c r="Q1558" s="253"/>
      <c r="R1558" s="253"/>
      <c r="S1558" s="253"/>
      <c r="T1558" s="25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5" t="s">
        <v>216</v>
      </c>
      <c r="AU1558" s="255" t="s">
        <v>80</v>
      </c>
      <c r="AV1558" s="14" t="s">
        <v>80</v>
      </c>
      <c r="AW1558" s="14" t="s">
        <v>218</v>
      </c>
      <c r="AX1558" s="14" t="s">
        <v>78</v>
      </c>
      <c r="AY1558" s="255" t="s">
        <v>205</v>
      </c>
    </row>
    <row r="1559" s="12" customFormat="1" ht="22.8" customHeight="1">
      <c r="A1559" s="12"/>
      <c r="B1559" s="200"/>
      <c r="C1559" s="201"/>
      <c r="D1559" s="202" t="s">
        <v>70</v>
      </c>
      <c r="E1559" s="214" t="s">
        <v>912</v>
      </c>
      <c r="F1559" s="214" t="s">
        <v>2033</v>
      </c>
      <c r="G1559" s="201"/>
      <c r="H1559" s="201"/>
      <c r="I1559" s="204"/>
      <c r="J1559" s="215">
        <f>BK1559</f>
        <v>0</v>
      </c>
      <c r="K1559" s="201"/>
      <c r="L1559" s="206"/>
      <c r="M1559" s="207"/>
      <c r="N1559" s="208"/>
      <c r="O1559" s="208"/>
      <c r="P1559" s="209">
        <f>SUM(P1560:P1668)</f>
        <v>0</v>
      </c>
      <c r="Q1559" s="208"/>
      <c r="R1559" s="209">
        <f>SUM(R1560:R1668)</f>
        <v>0</v>
      </c>
      <c r="S1559" s="208"/>
      <c r="T1559" s="210">
        <f>SUM(T1560:T1668)</f>
        <v>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R1559" s="211" t="s">
        <v>78</v>
      </c>
      <c r="AT1559" s="212" t="s">
        <v>70</v>
      </c>
      <c r="AU1559" s="212" t="s">
        <v>78</v>
      </c>
      <c r="AY1559" s="211" t="s">
        <v>205</v>
      </c>
      <c r="BK1559" s="213">
        <f>SUM(BK1560:BK1668)</f>
        <v>0</v>
      </c>
    </row>
    <row r="1560" s="2" customFormat="1" ht="37.8" customHeight="1">
      <c r="A1560" s="41"/>
      <c r="B1560" s="42"/>
      <c r="C1560" s="216" t="s">
        <v>2034</v>
      </c>
      <c r="D1560" s="216" t="s">
        <v>207</v>
      </c>
      <c r="E1560" s="217" t="s">
        <v>2035</v>
      </c>
      <c r="F1560" s="218" t="s">
        <v>2036</v>
      </c>
      <c r="G1560" s="219" t="s">
        <v>210</v>
      </c>
      <c r="H1560" s="220">
        <v>86.796999999999997</v>
      </c>
      <c r="I1560" s="221"/>
      <c r="J1560" s="222">
        <f>ROUND(I1560*H1560,2)</f>
        <v>0</v>
      </c>
      <c r="K1560" s="218" t="s">
        <v>211</v>
      </c>
      <c r="L1560" s="47"/>
      <c r="M1560" s="223" t="s">
        <v>19</v>
      </c>
      <c r="N1560" s="224" t="s">
        <v>42</v>
      </c>
      <c r="O1560" s="87"/>
      <c r="P1560" s="225">
        <f>O1560*H1560</f>
        <v>0</v>
      </c>
      <c r="Q1560" s="225">
        <v>0</v>
      </c>
      <c r="R1560" s="225">
        <f>Q1560*H1560</f>
        <v>0</v>
      </c>
      <c r="S1560" s="225">
        <v>0</v>
      </c>
      <c r="T1560" s="226">
        <f>S1560*H1560</f>
        <v>0</v>
      </c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R1560" s="227" t="s">
        <v>212</v>
      </c>
      <c r="AT1560" s="227" t="s">
        <v>207</v>
      </c>
      <c r="AU1560" s="227" t="s">
        <v>80</v>
      </c>
      <c r="AY1560" s="20" t="s">
        <v>205</v>
      </c>
      <c r="BE1560" s="228">
        <f>IF(N1560="základní",J1560,0)</f>
        <v>0</v>
      </c>
      <c r="BF1560" s="228">
        <f>IF(N1560="snížená",J1560,0)</f>
        <v>0</v>
      </c>
      <c r="BG1560" s="228">
        <f>IF(N1560="zákl. přenesená",J1560,0)</f>
        <v>0</v>
      </c>
      <c r="BH1560" s="228">
        <f>IF(N1560="sníž. přenesená",J1560,0)</f>
        <v>0</v>
      </c>
      <c r="BI1560" s="228">
        <f>IF(N1560="nulová",J1560,0)</f>
        <v>0</v>
      </c>
      <c r="BJ1560" s="20" t="s">
        <v>78</v>
      </c>
      <c r="BK1560" s="228">
        <f>ROUND(I1560*H1560,2)</f>
        <v>0</v>
      </c>
      <c r="BL1560" s="20" t="s">
        <v>212</v>
      </c>
      <c r="BM1560" s="227" t="s">
        <v>2037</v>
      </c>
    </row>
    <row r="1561" s="2" customFormat="1">
      <c r="A1561" s="41"/>
      <c r="B1561" s="42"/>
      <c r="C1561" s="43"/>
      <c r="D1561" s="229" t="s">
        <v>214</v>
      </c>
      <c r="E1561" s="43"/>
      <c r="F1561" s="230" t="s">
        <v>2038</v>
      </c>
      <c r="G1561" s="43"/>
      <c r="H1561" s="43"/>
      <c r="I1561" s="231"/>
      <c r="J1561" s="43"/>
      <c r="K1561" s="43"/>
      <c r="L1561" s="47"/>
      <c r="M1561" s="232"/>
      <c r="N1561" s="233"/>
      <c r="O1561" s="87"/>
      <c r="P1561" s="87"/>
      <c r="Q1561" s="87"/>
      <c r="R1561" s="87"/>
      <c r="S1561" s="87"/>
      <c r="T1561" s="88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T1561" s="20" t="s">
        <v>214</v>
      </c>
      <c r="AU1561" s="20" t="s">
        <v>80</v>
      </c>
    </row>
    <row r="1562" s="14" customFormat="1">
      <c r="A1562" s="14"/>
      <c r="B1562" s="245"/>
      <c r="C1562" s="246"/>
      <c r="D1562" s="236" t="s">
        <v>216</v>
      </c>
      <c r="E1562" s="247" t="s">
        <v>19</v>
      </c>
      <c r="F1562" s="248" t="s">
        <v>2039</v>
      </c>
      <c r="G1562" s="246"/>
      <c r="H1562" s="249">
        <v>86.796875</v>
      </c>
      <c r="I1562" s="250"/>
      <c r="J1562" s="246"/>
      <c r="K1562" s="246"/>
      <c r="L1562" s="251"/>
      <c r="M1562" s="252"/>
      <c r="N1562" s="253"/>
      <c r="O1562" s="253"/>
      <c r="P1562" s="253"/>
      <c r="Q1562" s="253"/>
      <c r="R1562" s="253"/>
      <c r="S1562" s="253"/>
      <c r="T1562" s="25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5" t="s">
        <v>216</v>
      </c>
      <c r="AU1562" s="255" t="s">
        <v>80</v>
      </c>
      <c r="AV1562" s="14" t="s">
        <v>80</v>
      </c>
      <c r="AW1562" s="14" t="s">
        <v>218</v>
      </c>
      <c r="AX1562" s="14" t="s">
        <v>71</v>
      </c>
      <c r="AY1562" s="255" t="s">
        <v>205</v>
      </c>
    </row>
    <row r="1563" s="2" customFormat="1" ht="44.25" customHeight="1">
      <c r="A1563" s="41"/>
      <c r="B1563" s="42"/>
      <c r="C1563" s="216" t="s">
        <v>2040</v>
      </c>
      <c r="D1563" s="216" t="s">
        <v>207</v>
      </c>
      <c r="E1563" s="217" t="s">
        <v>2041</v>
      </c>
      <c r="F1563" s="218" t="s">
        <v>2042</v>
      </c>
      <c r="G1563" s="219" t="s">
        <v>210</v>
      </c>
      <c r="H1563" s="220">
        <v>2603.9099999999999</v>
      </c>
      <c r="I1563" s="221"/>
      <c r="J1563" s="222">
        <f>ROUND(I1563*H1563,2)</f>
        <v>0</v>
      </c>
      <c r="K1563" s="218" t="s">
        <v>211</v>
      </c>
      <c r="L1563" s="47"/>
      <c r="M1563" s="223" t="s">
        <v>19</v>
      </c>
      <c r="N1563" s="224" t="s">
        <v>42</v>
      </c>
      <c r="O1563" s="87"/>
      <c r="P1563" s="225">
        <f>O1563*H1563</f>
        <v>0</v>
      </c>
      <c r="Q1563" s="225">
        <v>0</v>
      </c>
      <c r="R1563" s="225">
        <f>Q1563*H1563</f>
        <v>0</v>
      </c>
      <c r="S1563" s="225">
        <v>0</v>
      </c>
      <c r="T1563" s="226">
        <f>S1563*H1563</f>
        <v>0</v>
      </c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R1563" s="227" t="s">
        <v>212</v>
      </c>
      <c r="AT1563" s="227" t="s">
        <v>207</v>
      </c>
      <c r="AU1563" s="227" t="s">
        <v>80</v>
      </c>
      <c r="AY1563" s="20" t="s">
        <v>205</v>
      </c>
      <c r="BE1563" s="228">
        <f>IF(N1563="základní",J1563,0)</f>
        <v>0</v>
      </c>
      <c r="BF1563" s="228">
        <f>IF(N1563="snížená",J1563,0)</f>
        <v>0</v>
      </c>
      <c r="BG1563" s="228">
        <f>IF(N1563="zákl. přenesená",J1563,0)</f>
        <v>0</v>
      </c>
      <c r="BH1563" s="228">
        <f>IF(N1563="sníž. přenesená",J1563,0)</f>
        <v>0</v>
      </c>
      <c r="BI1563" s="228">
        <f>IF(N1563="nulová",J1563,0)</f>
        <v>0</v>
      </c>
      <c r="BJ1563" s="20" t="s">
        <v>78</v>
      </c>
      <c r="BK1563" s="228">
        <f>ROUND(I1563*H1563,2)</f>
        <v>0</v>
      </c>
      <c r="BL1563" s="20" t="s">
        <v>212</v>
      </c>
      <c r="BM1563" s="227" t="s">
        <v>2043</v>
      </c>
    </row>
    <row r="1564" s="2" customFormat="1">
      <c r="A1564" s="41"/>
      <c r="B1564" s="42"/>
      <c r="C1564" s="43"/>
      <c r="D1564" s="229" t="s">
        <v>214</v>
      </c>
      <c r="E1564" s="43"/>
      <c r="F1564" s="230" t="s">
        <v>2044</v>
      </c>
      <c r="G1564" s="43"/>
      <c r="H1564" s="43"/>
      <c r="I1564" s="231"/>
      <c r="J1564" s="43"/>
      <c r="K1564" s="43"/>
      <c r="L1564" s="47"/>
      <c r="M1564" s="232"/>
      <c r="N1564" s="233"/>
      <c r="O1564" s="87"/>
      <c r="P1564" s="87"/>
      <c r="Q1564" s="87"/>
      <c r="R1564" s="87"/>
      <c r="S1564" s="87"/>
      <c r="T1564" s="88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T1564" s="20" t="s">
        <v>214</v>
      </c>
      <c r="AU1564" s="20" t="s">
        <v>80</v>
      </c>
    </row>
    <row r="1565" s="14" customFormat="1">
      <c r="A1565" s="14"/>
      <c r="B1565" s="245"/>
      <c r="C1565" s="246"/>
      <c r="D1565" s="236" t="s">
        <v>216</v>
      </c>
      <c r="E1565" s="247" t="s">
        <v>19</v>
      </c>
      <c r="F1565" s="248" t="s">
        <v>2045</v>
      </c>
      <c r="G1565" s="246"/>
      <c r="H1565" s="249">
        <v>86.796999999999997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216</v>
      </c>
      <c r="AU1565" s="255" t="s">
        <v>80</v>
      </c>
      <c r="AV1565" s="14" t="s">
        <v>80</v>
      </c>
      <c r="AW1565" s="14" t="s">
        <v>218</v>
      </c>
      <c r="AX1565" s="14" t="s">
        <v>71</v>
      </c>
      <c r="AY1565" s="255" t="s">
        <v>205</v>
      </c>
    </row>
    <row r="1566" s="14" customFormat="1">
      <c r="A1566" s="14"/>
      <c r="B1566" s="245"/>
      <c r="C1566" s="246"/>
      <c r="D1566" s="236" t="s">
        <v>216</v>
      </c>
      <c r="E1566" s="246"/>
      <c r="F1566" s="248" t="s">
        <v>2046</v>
      </c>
      <c r="G1566" s="246"/>
      <c r="H1566" s="249">
        <v>2603.9099999999999</v>
      </c>
      <c r="I1566" s="250"/>
      <c r="J1566" s="246"/>
      <c r="K1566" s="246"/>
      <c r="L1566" s="251"/>
      <c r="M1566" s="252"/>
      <c r="N1566" s="253"/>
      <c r="O1566" s="253"/>
      <c r="P1566" s="253"/>
      <c r="Q1566" s="253"/>
      <c r="R1566" s="253"/>
      <c r="S1566" s="253"/>
      <c r="T1566" s="25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5" t="s">
        <v>216</v>
      </c>
      <c r="AU1566" s="255" t="s">
        <v>80</v>
      </c>
      <c r="AV1566" s="14" t="s">
        <v>80</v>
      </c>
      <c r="AW1566" s="14" t="s">
        <v>4</v>
      </c>
      <c r="AX1566" s="14" t="s">
        <v>78</v>
      </c>
      <c r="AY1566" s="255" t="s">
        <v>205</v>
      </c>
    </row>
    <row r="1567" s="2" customFormat="1" ht="37.8" customHeight="1">
      <c r="A1567" s="41"/>
      <c r="B1567" s="42"/>
      <c r="C1567" s="216" t="s">
        <v>2047</v>
      </c>
      <c r="D1567" s="216" t="s">
        <v>207</v>
      </c>
      <c r="E1567" s="217" t="s">
        <v>2048</v>
      </c>
      <c r="F1567" s="218" t="s">
        <v>2049</v>
      </c>
      <c r="G1567" s="219" t="s">
        <v>210</v>
      </c>
      <c r="H1567" s="220">
        <v>86.796999999999997</v>
      </c>
      <c r="I1567" s="221"/>
      <c r="J1567" s="222">
        <f>ROUND(I1567*H1567,2)</f>
        <v>0</v>
      </c>
      <c r="K1567" s="218" t="s">
        <v>211</v>
      </c>
      <c r="L1567" s="47"/>
      <c r="M1567" s="223" t="s">
        <v>19</v>
      </c>
      <c r="N1567" s="224" t="s">
        <v>42</v>
      </c>
      <c r="O1567" s="87"/>
      <c r="P1567" s="225">
        <f>O1567*H1567</f>
        <v>0</v>
      </c>
      <c r="Q1567" s="225">
        <v>0</v>
      </c>
      <c r="R1567" s="225">
        <f>Q1567*H1567</f>
        <v>0</v>
      </c>
      <c r="S1567" s="225">
        <v>0</v>
      </c>
      <c r="T1567" s="226">
        <f>S1567*H1567</f>
        <v>0</v>
      </c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R1567" s="227" t="s">
        <v>212</v>
      </c>
      <c r="AT1567" s="227" t="s">
        <v>207</v>
      </c>
      <c r="AU1567" s="227" t="s">
        <v>80</v>
      </c>
      <c r="AY1567" s="20" t="s">
        <v>205</v>
      </c>
      <c r="BE1567" s="228">
        <f>IF(N1567="základní",J1567,0)</f>
        <v>0</v>
      </c>
      <c r="BF1567" s="228">
        <f>IF(N1567="snížená",J1567,0)</f>
        <v>0</v>
      </c>
      <c r="BG1567" s="228">
        <f>IF(N1567="zákl. přenesená",J1567,0)</f>
        <v>0</v>
      </c>
      <c r="BH1567" s="228">
        <f>IF(N1567="sníž. přenesená",J1567,0)</f>
        <v>0</v>
      </c>
      <c r="BI1567" s="228">
        <f>IF(N1567="nulová",J1567,0)</f>
        <v>0</v>
      </c>
      <c r="BJ1567" s="20" t="s">
        <v>78</v>
      </c>
      <c r="BK1567" s="228">
        <f>ROUND(I1567*H1567,2)</f>
        <v>0</v>
      </c>
      <c r="BL1567" s="20" t="s">
        <v>212</v>
      </c>
      <c r="BM1567" s="227" t="s">
        <v>2050</v>
      </c>
    </row>
    <row r="1568" s="2" customFormat="1">
      <c r="A1568" s="41"/>
      <c r="B1568" s="42"/>
      <c r="C1568" s="43"/>
      <c r="D1568" s="229" t="s">
        <v>214</v>
      </c>
      <c r="E1568" s="43"/>
      <c r="F1568" s="230" t="s">
        <v>2051</v>
      </c>
      <c r="G1568" s="43"/>
      <c r="H1568" s="43"/>
      <c r="I1568" s="231"/>
      <c r="J1568" s="43"/>
      <c r="K1568" s="43"/>
      <c r="L1568" s="47"/>
      <c r="M1568" s="232"/>
      <c r="N1568" s="233"/>
      <c r="O1568" s="87"/>
      <c r="P1568" s="87"/>
      <c r="Q1568" s="87"/>
      <c r="R1568" s="87"/>
      <c r="S1568" s="87"/>
      <c r="T1568" s="88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T1568" s="20" t="s">
        <v>214</v>
      </c>
      <c r="AU1568" s="20" t="s">
        <v>80</v>
      </c>
    </row>
    <row r="1569" s="2" customFormat="1" ht="37.8" customHeight="1">
      <c r="A1569" s="41"/>
      <c r="B1569" s="42"/>
      <c r="C1569" s="216" t="s">
        <v>2052</v>
      </c>
      <c r="D1569" s="216" t="s">
        <v>207</v>
      </c>
      <c r="E1569" s="217" t="s">
        <v>2053</v>
      </c>
      <c r="F1569" s="218" t="s">
        <v>2054</v>
      </c>
      <c r="G1569" s="219" t="s">
        <v>210</v>
      </c>
      <c r="H1569" s="220">
        <v>106.92</v>
      </c>
      <c r="I1569" s="221"/>
      <c r="J1569" s="222">
        <f>ROUND(I1569*H1569,2)</f>
        <v>0</v>
      </c>
      <c r="K1569" s="218" t="s">
        <v>211</v>
      </c>
      <c r="L1569" s="47"/>
      <c r="M1569" s="223" t="s">
        <v>19</v>
      </c>
      <c r="N1569" s="224" t="s">
        <v>42</v>
      </c>
      <c r="O1569" s="87"/>
      <c r="P1569" s="225">
        <f>O1569*H1569</f>
        <v>0</v>
      </c>
      <c r="Q1569" s="225">
        <v>0</v>
      </c>
      <c r="R1569" s="225">
        <f>Q1569*H1569</f>
        <v>0</v>
      </c>
      <c r="S1569" s="225">
        <v>0</v>
      </c>
      <c r="T1569" s="226">
        <f>S1569*H1569</f>
        <v>0</v>
      </c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R1569" s="227" t="s">
        <v>212</v>
      </c>
      <c r="AT1569" s="227" t="s">
        <v>207</v>
      </c>
      <c r="AU1569" s="227" t="s">
        <v>80</v>
      </c>
      <c r="AY1569" s="20" t="s">
        <v>205</v>
      </c>
      <c r="BE1569" s="228">
        <f>IF(N1569="základní",J1569,0)</f>
        <v>0</v>
      </c>
      <c r="BF1569" s="228">
        <f>IF(N1569="snížená",J1569,0)</f>
        <v>0</v>
      </c>
      <c r="BG1569" s="228">
        <f>IF(N1569="zákl. přenesená",J1569,0)</f>
        <v>0</v>
      </c>
      <c r="BH1569" s="228">
        <f>IF(N1569="sníž. přenesená",J1569,0)</f>
        <v>0</v>
      </c>
      <c r="BI1569" s="228">
        <f>IF(N1569="nulová",J1569,0)</f>
        <v>0</v>
      </c>
      <c r="BJ1569" s="20" t="s">
        <v>78</v>
      </c>
      <c r="BK1569" s="228">
        <f>ROUND(I1569*H1569,2)</f>
        <v>0</v>
      </c>
      <c r="BL1569" s="20" t="s">
        <v>212</v>
      </c>
      <c r="BM1569" s="227" t="s">
        <v>2055</v>
      </c>
    </row>
    <row r="1570" s="2" customFormat="1">
      <c r="A1570" s="41"/>
      <c r="B1570" s="42"/>
      <c r="C1570" s="43"/>
      <c r="D1570" s="229" t="s">
        <v>214</v>
      </c>
      <c r="E1570" s="43"/>
      <c r="F1570" s="230" t="s">
        <v>2056</v>
      </c>
      <c r="G1570" s="43"/>
      <c r="H1570" s="43"/>
      <c r="I1570" s="231"/>
      <c r="J1570" s="43"/>
      <c r="K1570" s="43"/>
      <c r="L1570" s="47"/>
      <c r="M1570" s="232"/>
      <c r="N1570" s="233"/>
      <c r="O1570" s="87"/>
      <c r="P1570" s="87"/>
      <c r="Q1570" s="87"/>
      <c r="R1570" s="87"/>
      <c r="S1570" s="87"/>
      <c r="T1570" s="88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T1570" s="20" t="s">
        <v>214</v>
      </c>
      <c r="AU1570" s="20" t="s">
        <v>80</v>
      </c>
    </row>
    <row r="1571" s="14" customFormat="1">
      <c r="A1571" s="14"/>
      <c r="B1571" s="245"/>
      <c r="C1571" s="246"/>
      <c r="D1571" s="236" t="s">
        <v>216</v>
      </c>
      <c r="E1571" s="247" t="s">
        <v>19</v>
      </c>
      <c r="F1571" s="248" t="s">
        <v>2057</v>
      </c>
      <c r="G1571" s="246"/>
      <c r="H1571" s="249">
        <v>106.92</v>
      </c>
      <c r="I1571" s="250"/>
      <c r="J1571" s="246"/>
      <c r="K1571" s="246"/>
      <c r="L1571" s="251"/>
      <c r="M1571" s="252"/>
      <c r="N1571" s="253"/>
      <c r="O1571" s="253"/>
      <c r="P1571" s="253"/>
      <c r="Q1571" s="253"/>
      <c r="R1571" s="253"/>
      <c r="S1571" s="253"/>
      <c r="T1571" s="25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5" t="s">
        <v>216</v>
      </c>
      <c r="AU1571" s="255" t="s">
        <v>80</v>
      </c>
      <c r="AV1571" s="14" t="s">
        <v>80</v>
      </c>
      <c r="AW1571" s="14" t="s">
        <v>218</v>
      </c>
      <c r="AX1571" s="14" t="s">
        <v>71</v>
      </c>
      <c r="AY1571" s="255" t="s">
        <v>205</v>
      </c>
    </row>
    <row r="1572" s="2" customFormat="1" ht="44.25" customHeight="1">
      <c r="A1572" s="41"/>
      <c r="B1572" s="42"/>
      <c r="C1572" s="216" t="s">
        <v>2058</v>
      </c>
      <c r="D1572" s="216" t="s">
        <v>207</v>
      </c>
      <c r="E1572" s="217" t="s">
        <v>2059</v>
      </c>
      <c r="F1572" s="218" t="s">
        <v>2060</v>
      </c>
      <c r="G1572" s="219" t="s">
        <v>210</v>
      </c>
      <c r="H1572" s="220">
        <v>9622.7999999999993</v>
      </c>
      <c r="I1572" s="221"/>
      <c r="J1572" s="222">
        <f>ROUND(I1572*H1572,2)</f>
        <v>0</v>
      </c>
      <c r="K1572" s="218" t="s">
        <v>211</v>
      </c>
      <c r="L1572" s="47"/>
      <c r="M1572" s="223" t="s">
        <v>19</v>
      </c>
      <c r="N1572" s="224" t="s">
        <v>42</v>
      </c>
      <c r="O1572" s="87"/>
      <c r="P1572" s="225">
        <f>O1572*H1572</f>
        <v>0</v>
      </c>
      <c r="Q1572" s="225">
        <v>0</v>
      </c>
      <c r="R1572" s="225">
        <f>Q1572*H1572</f>
        <v>0</v>
      </c>
      <c r="S1572" s="225">
        <v>0</v>
      </c>
      <c r="T1572" s="226">
        <f>S1572*H1572</f>
        <v>0</v>
      </c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R1572" s="227" t="s">
        <v>212</v>
      </c>
      <c r="AT1572" s="227" t="s">
        <v>207</v>
      </c>
      <c r="AU1572" s="227" t="s">
        <v>80</v>
      </c>
      <c r="AY1572" s="20" t="s">
        <v>205</v>
      </c>
      <c r="BE1572" s="228">
        <f>IF(N1572="základní",J1572,0)</f>
        <v>0</v>
      </c>
      <c r="BF1572" s="228">
        <f>IF(N1572="snížená",J1572,0)</f>
        <v>0</v>
      </c>
      <c r="BG1572" s="228">
        <f>IF(N1572="zákl. přenesená",J1572,0)</f>
        <v>0</v>
      </c>
      <c r="BH1572" s="228">
        <f>IF(N1572="sníž. přenesená",J1572,0)</f>
        <v>0</v>
      </c>
      <c r="BI1572" s="228">
        <f>IF(N1572="nulová",J1572,0)</f>
        <v>0</v>
      </c>
      <c r="BJ1572" s="20" t="s">
        <v>78</v>
      </c>
      <c r="BK1572" s="228">
        <f>ROUND(I1572*H1572,2)</f>
        <v>0</v>
      </c>
      <c r="BL1572" s="20" t="s">
        <v>212</v>
      </c>
      <c r="BM1572" s="227" t="s">
        <v>2061</v>
      </c>
    </row>
    <row r="1573" s="2" customFormat="1">
      <c r="A1573" s="41"/>
      <c r="B1573" s="42"/>
      <c r="C1573" s="43"/>
      <c r="D1573" s="229" t="s">
        <v>214</v>
      </c>
      <c r="E1573" s="43"/>
      <c r="F1573" s="230" t="s">
        <v>2062</v>
      </c>
      <c r="G1573" s="43"/>
      <c r="H1573" s="43"/>
      <c r="I1573" s="231"/>
      <c r="J1573" s="43"/>
      <c r="K1573" s="43"/>
      <c r="L1573" s="47"/>
      <c r="M1573" s="232"/>
      <c r="N1573" s="233"/>
      <c r="O1573" s="87"/>
      <c r="P1573" s="87"/>
      <c r="Q1573" s="87"/>
      <c r="R1573" s="87"/>
      <c r="S1573" s="87"/>
      <c r="T1573" s="88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T1573" s="20" t="s">
        <v>214</v>
      </c>
      <c r="AU1573" s="20" t="s">
        <v>80</v>
      </c>
    </row>
    <row r="1574" s="14" customFormat="1">
      <c r="A1574" s="14"/>
      <c r="B1574" s="245"/>
      <c r="C1574" s="246"/>
      <c r="D1574" s="236" t="s">
        <v>216</v>
      </c>
      <c r="E1574" s="246"/>
      <c r="F1574" s="248" t="s">
        <v>2063</v>
      </c>
      <c r="G1574" s="246"/>
      <c r="H1574" s="249">
        <v>9622.7999999999993</v>
      </c>
      <c r="I1574" s="250"/>
      <c r="J1574" s="246"/>
      <c r="K1574" s="246"/>
      <c r="L1574" s="251"/>
      <c r="M1574" s="252"/>
      <c r="N1574" s="253"/>
      <c r="O1574" s="253"/>
      <c r="P1574" s="253"/>
      <c r="Q1574" s="253"/>
      <c r="R1574" s="253"/>
      <c r="S1574" s="253"/>
      <c r="T1574" s="25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5" t="s">
        <v>216</v>
      </c>
      <c r="AU1574" s="255" t="s">
        <v>80</v>
      </c>
      <c r="AV1574" s="14" t="s">
        <v>80</v>
      </c>
      <c r="AW1574" s="14" t="s">
        <v>4</v>
      </c>
      <c r="AX1574" s="14" t="s">
        <v>78</v>
      </c>
      <c r="AY1574" s="255" t="s">
        <v>205</v>
      </c>
    </row>
    <row r="1575" s="2" customFormat="1" ht="37.8" customHeight="1">
      <c r="A1575" s="41"/>
      <c r="B1575" s="42"/>
      <c r="C1575" s="216" t="s">
        <v>2064</v>
      </c>
      <c r="D1575" s="216" t="s">
        <v>207</v>
      </c>
      <c r="E1575" s="217" t="s">
        <v>2065</v>
      </c>
      <c r="F1575" s="218" t="s">
        <v>2066</v>
      </c>
      <c r="G1575" s="219" t="s">
        <v>210</v>
      </c>
      <c r="H1575" s="220">
        <v>106.92</v>
      </c>
      <c r="I1575" s="221"/>
      <c r="J1575" s="222">
        <f>ROUND(I1575*H1575,2)</f>
        <v>0</v>
      </c>
      <c r="K1575" s="218" t="s">
        <v>211</v>
      </c>
      <c r="L1575" s="47"/>
      <c r="M1575" s="223" t="s">
        <v>19</v>
      </c>
      <c r="N1575" s="224" t="s">
        <v>42</v>
      </c>
      <c r="O1575" s="87"/>
      <c r="P1575" s="225">
        <f>O1575*H1575</f>
        <v>0</v>
      </c>
      <c r="Q1575" s="225">
        <v>0</v>
      </c>
      <c r="R1575" s="225">
        <f>Q1575*H1575</f>
        <v>0</v>
      </c>
      <c r="S1575" s="225">
        <v>0</v>
      </c>
      <c r="T1575" s="226">
        <f>S1575*H1575</f>
        <v>0</v>
      </c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R1575" s="227" t="s">
        <v>212</v>
      </c>
      <c r="AT1575" s="227" t="s">
        <v>207</v>
      </c>
      <c r="AU1575" s="227" t="s">
        <v>80</v>
      </c>
      <c r="AY1575" s="20" t="s">
        <v>205</v>
      </c>
      <c r="BE1575" s="228">
        <f>IF(N1575="základní",J1575,0)</f>
        <v>0</v>
      </c>
      <c r="BF1575" s="228">
        <f>IF(N1575="snížená",J1575,0)</f>
        <v>0</v>
      </c>
      <c r="BG1575" s="228">
        <f>IF(N1575="zákl. přenesená",J1575,0)</f>
        <v>0</v>
      </c>
      <c r="BH1575" s="228">
        <f>IF(N1575="sníž. přenesená",J1575,0)</f>
        <v>0</v>
      </c>
      <c r="BI1575" s="228">
        <f>IF(N1575="nulová",J1575,0)</f>
        <v>0</v>
      </c>
      <c r="BJ1575" s="20" t="s">
        <v>78</v>
      </c>
      <c r="BK1575" s="228">
        <f>ROUND(I1575*H1575,2)</f>
        <v>0</v>
      </c>
      <c r="BL1575" s="20" t="s">
        <v>212</v>
      </c>
      <c r="BM1575" s="227" t="s">
        <v>2067</v>
      </c>
    </row>
    <row r="1576" s="2" customFormat="1">
      <c r="A1576" s="41"/>
      <c r="B1576" s="42"/>
      <c r="C1576" s="43"/>
      <c r="D1576" s="229" t="s">
        <v>214</v>
      </c>
      <c r="E1576" s="43"/>
      <c r="F1576" s="230" t="s">
        <v>2068</v>
      </c>
      <c r="G1576" s="43"/>
      <c r="H1576" s="43"/>
      <c r="I1576" s="231"/>
      <c r="J1576" s="43"/>
      <c r="K1576" s="43"/>
      <c r="L1576" s="47"/>
      <c r="M1576" s="232"/>
      <c r="N1576" s="233"/>
      <c r="O1576" s="87"/>
      <c r="P1576" s="87"/>
      <c r="Q1576" s="87"/>
      <c r="R1576" s="87"/>
      <c r="S1576" s="87"/>
      <c r="T1576" s="88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T1576" s="20" t="s">
        <v>214</v>
      </c>
      <c r="AU1576" s="20" t="s">
        <v>80</v>
      </c>
    </row>
    <row r="1577" s="2" customFormat="1" ht="44.25" customHeight="1">
      <c r="A1577" s="41"/>
      <c r="B1577" s="42"/>
      <c r="C1577" s="216" t="s">
        <v>2069</v>
      </c>
      <c r="D1577" s="216" t="s">
        <v>207</v>
      </c>
      <c r="E1577" s="217" t="s">
        <v>2070</v>
      </c>
      <c r="F1577" s="218" t="s">
        <v>2071</v>
      </c>
      <c r="G1577" s="219" t="s">
        <v>448</v>
      </c>
      <c r="H1577" s="220">
        <v>2</v>
      </c>
      <c r="I1577" s="221"/>
      <c r="J1577" s="222">
        <f>ROUND(I1577*H1577,2)</f>
        <v>0</v>
      </c>
      <c r="K1577" s="218" t="s">
        <v>211</v>
      </c>
      <c r="L1577" s="47"/>
      <c r="M1577" s="223" t="s">
        <v>19</v>
      </c>
      <c r="N1577" s="224" t="s">
        <v>42</v>
      </c>
      <c r="O1577" s="87"/>
      <c r="P1577" s="225">
        <f>O1577*H1577</f>
        <v>0</v>
      </c>
      <c r="Q1577" s="225">
        <v>0</v>
      </c>
      <c r="R1577" s="225">
        <f>Q1577*H1577</f>
        <v>0</v>
      </c>
      <c r="S1577" s="225">
        <v>0</v>
      </c>
      <c r="T1577" s="226">
        <f>S1577*H1577</f>
        <v>0</v>
      </c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R1577" s="227" t="s">
        <v>212</v>
      </c>
      <c r="AT1577" s="227" t="s">
        <v>207</v>
      </c>
      <c r="AU1577" s="227" t="s">
        <v>80</v>
      </c>
      <c r="AY1577" s="20" t="s">
        <v>205</v>
      </c>
      <c r="BE1577" s="228">
        <f>IF(N1577="základní",J1577,0)</f>
        <v>0</v>
      </c>
      <c r="BF1577" s="228">
        <f>IF(N1577="snížená",J1577,0)</f>
        <v>0</v>
      </c>
      <c r="BG1577" s="228">
        <f>IF(N1577="zákl. přenesená",J1577,0)</f>
        <v>0</v>
      </c>
      <c r="BH1577" s="228">
        <f>IF(N1577="sníž. přenesená",J1577,0)</f>
        <v>0</v>
      </c>
      <c r="BI1577" s="228">
        <f>IF(N1577="nulová",J1577,0)</f>
        <v>0</v>
      </c>
      <c r="BJ1577" s="20" t="s">
        <v>78</v>
      </c>
      <c r="BK1577" s="228">
        <f>ROUND(I1577*H1577,2)</f>
        <v>0</v>
      </c>
      <c r="BL1577" s="20" t="s">
        <v>212</v>
      </c>
      <c r="BM1577" s="227" t="s">
        <v>2072</v>
      </c>
    </row>
    <row r="1578" s="2" customFormat="1">
      <c r="A1578" s="41"/>
      <c r="B1578" s="42"/>
      <c r="C1578" s="43"/>
      <c r="D1578" s="229" t="s">
        <v>214</v>
      </c>
      <c r="E1578" s="43"/>
      <c r="F1578" s="230" t="s">
        <v>2073</v>
      </c>
      <c r="G1578" s="43"/>
      <c r="H1578" s="43"/>
      <c r="I1578" s="231"/>
      <c r="J1578" s="43"/>
      <c r="K1578" s="43"/>
      <c r="L1578" s="47"/>
      <c r="M1578" s="232"/>
      <c r="N1578" s="233"/>
      <c r="O1578" s="87"/>
      <c r="P1578" s="87"/>
      <c r="Q1578" s="87"/>
      <c r="R1578" s="87"/>
      <c r="S1578" s="87"/>
      <c r="T1578" s="88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T1578" s="20" t="s">
        <v>214</v>
      </c>
      <c r="AU1578" s="20" t="s">
        <v>80</v>
      </c>
    </row>
    <row r="1579" s="14" customFormat="1">
      <c r="A1579" s="14"/>
      <c r="B1579" s="245"/>
      <c r="C1579" s="246"/>
      <c r="D1579" s="236" t="s">
        <v>216</v>
      </c>
      <c r="E1579" s="247" t="s">
        <v>19</v>
      </c>
      <c r="F1579" s="248" t="s">
        <v>2074</v>
      </c>
      <c r="G1579" s="246"/>
      <c r="H1579" s="249">
        <v>2</v>
      </c>
      <c r="I1579" s="250"/>
      <c r="J1579" s="246"/>
      <c r="K1579" s="246"/>
      <c r="L1579" s="251"/>
      <c r="M1579" s="252"/>
      <c r="N1579" s="253"/>
      <c r="O1579" s="253"/>
      <c r="P1579" s="253"/>
      <c r="Q1579" s="253"/>
      <c r="R1579" s="253"/>
      <c r="S1579" s="253"/>
      <c r="T1579" s="25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5" t="s">
        <v>216</v>
      </c>
      <c r="AU1579" s="255" t="s">
        <v>80</v>
      </c>
      <c r="AV1579" s="14" t="s">
        <v>80</v>
      </c>
      <c r="AW1579" s="14" t="s">
        <v>218</v>
      </c>
      <c r="AX1579" s="14" t="s">
        <v>71</v>
      </c>
      <c r="AY1579" s="255" t="s">
        <v>205</v>
      </c>
    </row>
    <row r="1580" s="2" customFormat="1" ht="55.5" customHeight="1">
      <c r="A1580" s="41"/>
      <c r="B1580" s="42"/>
      <c r="C1580" s="216" t="s">
        <v>2075</v>
      </c>
      <c r="D1580" s="216" t="s">
        <v>207</v>
      </c>
      <c r="E1580" s="217" t="s">
        <v>2076</v>
      </c>
      <c r="F1580" s="218" t="s">
        <v>2077</v>
      </c>
      <c r="G1580" s="219" t="s">
        <v>448</v>
      </c>
      <c r="H1580" s="220">
        <v>180</v>
      </c>
      <c r="I1580" s="221"/>
      <c r="J1580" s="222">
        <f>ROUND(I1580*H1580,2)</f>
        <v>0</v>
      </c>
      <c r="K1580" s="218" t="s">
        <v>211</v>
      </c>
      <c r="L1580" s="47"/>
      <c r="M1580" s="223" t="s">
        <v>19</v>
      </c>
      <c r="N1580" s="224" t="s">
        <v>42</v>
      </c>
      <c r="O1580" s="87"/>
      <c r="P1580" s="225">
        <f>O1580*H1580</f>
        <v>0</v>
      </c>
      <c r="Q1580" s="225">
        <v>0</v>
      </c>
      <c r="R1580" s="225">
        <f>Q1580*H1580</f>
        <v>0</v>
      </c>
      <c r="S1580" s="225">
        <v>0</v>
      </c>
      <c r="T1580" s="226">
        <f>S1580*H1580</f>
        <v>0</v>
      </c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R1580" s="227" t="s">
        <v>212</v>
      </c>
      <c r="AT1580" s="227" t="s">
        <v>207</v>
      </c>
      <c r="AU1580" s="227" t="s">
        <v>80</v>
      </c>
      <c r="AY1580" s="20" t="s">
        <v>205</v>
      </c>
      <c r="BE1580" s="228">
        <f>IF(N1580="základní",J1580,0)</f>
        <v>0</v>
      </c>
      <c r="BF1580" s="228">
        <f>IF(N1580="snížená",J1580,0)</f>
        <v>0</v>
      </c>
      <c r="BG1580" s="228">
        <f>IF(N1580="zákl. přenesená",J1580,0)</f>
        <v>0</v>
      </c>
      <c r="BH1580" s="228">
        <f>IF(N1580="sníž. přenesená",J1580,0)</f>
        <v>0</v>
      </c>
      <c r="BI1580" s="228">
        <f>IF(N1580="nulová",J1580,0)</f>
        <v>0</v>
      </c>
      <c r="BJ1580" s="20" t="s">
        <v>78</v>
      </c>
      <c r="BK1580" s="228">
        <f>ROUND(I1580*H1580,2)</f>
        <v>0</v>
      </c>
      <c r="BL1580" s="20" t="s">
        <v>212</v>
      </c>
      <c r="BM1580" s="227" t="s">
        <v>2078</v>
      </c>
    </row>
    <row r="1581" s="2" customFormat="1">
      <c r="A1581" s="41"/>
      <c r="B1581" s="42"/>
      <c r="C1581" s="43"/>
      <c r="D1581" s="229" t="s">
        <v>214</v>
      </c>
      <c r="E1581" s="43"/>
      <c r="F1581" s="230" t="s">
        <v>2079</v>
      </c>
      <c r="G1581" s="43"/>
      <c r="H1581" s="43"/>
      <c r="I1581" s="231"/>
      <c r="J1581" s="43"/>
      <c r="K1581" s="43"/>
      <c r="L1581" s="47"/>
      <c r="M1581" s="232"/>
      <c r="N1581" s="233"/>
      <c r="O1581" s="87"/>
      <c r="P1581" s="87"/>
      <c r="Q1581" s="87"/>
      <c r="R1581" s="87"/>
      <c r="S1581" s="87"/>
      <c r="T1581" s="88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T1581" s="20" t="s">
        <v>214</v>
      </c>
      <c r="AU1581" s="20" t="s">
        <v>80</v>
      </c>
    </row>
    <row r="1582" s="14" customFormat="1">
      <c r="A1582" s="14"/>
      <c r="B1582" s="245"/>
      <c r="C1582" s="246"/>
      <c r="D1582" s="236" t="s">
        <v>216</v>
      </c>
      <c r="E1582" s="246"/>
      <c r="F1582" s="248" t="s">
        <v>2080</v>
      </c>
      <c r="G1582" s="246"/>
      <c r="H1582" s="249">
        <v>180</v>
      </c>
      <c r="I1582" s="250"/>
      <c r="J1582" s="246"/>
      <c r="K1582" s="246"/>
      <c r="L1582" s="251"/>
      <c r="M1582" s="252"/>
      <c r="N1582" s="253"/>
      <c r="O1582" s="253"/>
      <c r="P1582" s="253"/>
      <c r="Q1582" s="253"/>
      <c r="R1582" s="253"/>
      <c r="S1582" s="253"/>
      <c r="T1582" s="25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5" t="s">
        <v>216</v>
      </c>
      <c r="AU1582" s="255" t="s">
        <v>80</v>
      </c>
      <c r="AV1582" s="14" t="s">
        <v>80</v>
      </c>
      <c r="AW1582" s="14" t="s">
        <v>4</v>
      </c>
      <c r="AX1582" s="14" t="s">
        <v>78</v>
      </c>
      <c r="AY1582" s="255" t="s">
        <v>205</v>
      </c>
    </row>
    <row r="1583" s="2" customFormat="1" ht="44.25" customHeight="1">
      <c r="A1583" s="41"/>
      <c r="B1583" s="42"/>
      <c r="C1583" s="216" t="s">
        <v>2081</v>
      </c>
      <c r="D1583" s="216" t="s">
        <v>207</v>
      </c>
      <c r="E1583" s="217" t="s">
        <v>2082</v>
      </c>
      <c r="F1583" s="218" t="s">
        <v>2083</v>
      </c>
      <c r="G1583" s="219" t="s">
        <v>448</v>
      </c>
      <c r="H1583" s="220">
        <v>2</v>
      </c>
      <c r="I1583" s="221"/>
      <c r="J1583" s="222">
        <f>ROUND(I1583*H1583,2)</f>
        <v>0</v>
      </c>
      <c r="K1583" s="218" t="s">
        <v>211</v>
      </c>
      <c r="L1583" s="47"/>
      <c r="M1583" s="223" t="s">
        <v>19</v>
      </c>
      <c r="N1583" s="224" t="s">
        <v>42</v>
      </c>
      <c r="O1583" s="87"/>
      <c r="P1583" s="225">
        <f>O1583*H1583</f>
        <v>0</v>
      </c>
      <c r="Q1583" s="225">
        <v>0</v>
      </c>
      <c r="R1583" s="225">
        <f>Q1583*H1583</f>
        <v>0</v>
      </c>
      <c r="S1583" s="225">
        <v>0</v>
      </c>
      <c r="T1583" s="226">
        <f>S1583*H1583</f>
        <v>0</v>
      </c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R1583" s="227" t="s">
        <v>212</v>
      </c>
      <c r="AT1583" s="227" t="s">
        <v>207</v>
      </c>
      <c r="AU1583" s="227" t="s">
        <v>80</v>
      </c>
      <c r="AY1583" s="20" t="s">
        <v>205</v>
      </c>
      <c r="BE1583" s="228">
        <f>IF(N1583="základní",J1583,0)</f>
        <v>0</v>
      </c>
      <c r="BF1583" s="228">
        <f>IF(N1583="snížená",J1583,0)</f>
        <v>0</v>
      </c>
      <c r="BG1583" s="228">
        <f>IF(N1583="zákl. přenesená",J1583,0)</f>
        <v>0</v>
      </c>
      <c r="BH1583" s="228">
        <f>IF(N1583="sníž. přenesená",J1583,0)</f>
        <v>0</v>
      </c>
      <c r="BI1583" s="228">
        <f>IF(N1583="nulová",J1583,0)</f>
        <v>0</v>
      </c>
      <c r="BJ1583" s="20" t="s">
        <v>78</v>
      </c>
      <c r="BK1583" s="228">
        <f>ROUND(I1583*H1583,2)</f>
        <v>0</v>
      </c>
      <c r="BL1583" s="20" t="s">
        <v>212</v>
      </c>
      <c r="BM1583" s="227" t="s">
        <v>2084</v>
      </c>
    </row>
    <row r="1584" s="2" customFormat="1">
      <c r="A1584" s="41"/>
      <c r="B1584" s="42"/>
      <c r="C1584" s="43"/>
      <c r="D1584" s="229" t="s">
        <v>214</v>
      </c>
      <c r="E1584" s="43"/>
      <c r="F1584" s="230" t="s">
        <v>2085</v>
      </c>
      <c r="G1584" s="43"/>
      <c r="H1584" s="43"/>
      <c r="I1584" s="231"/>
      <c r="J1584" s="43"/>
      <c r="K1584" s="43"/>
      <c r="L1584" s="47"/>
      <c r="M1584" s="232"/>
      <c r="N1584" s="233"/>
      <c r="O1584" s="87"/>
      <c r="P1584" s="87"/>
      <c r="Q1584" s="87"/>
      <c r="R1584" s="87"/>
      <c r="S1584" s="87"/>
      <c r="T1584" s="88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T1584" s="20" t="s">
        <v>214</v>
      </c>
      <c r="AU1584" s="20" t="s">
        <v>80</v>
      </c>
    </row>
    <row r="1585" s="2" customFormat="1" ht="33" customHeight="1">
      <c r="A1585" s="41"/>
      <c r="B1585" s="42"/>
      <c r="C1585" s="216" t="s">
        <v>2086</v>
      </c>
      <c r="D1585" s="216" t="s">
        <v>207</v>
      </c>
      <c r="E1585" s="217" t="s">
        <v>2087</v>
      </c>
      <c r="F1585" s="218" t="s">
        <v>2088</v>
      </c>
      <c r="G1585" s="219" t="s">
        <v>2089</v>
      </c>
      <c r="H1585" s="220">
        <v>7.0499999999999998</v>
      </c>
      <c r="I1585" s="221"/>
      <c r="J1585" s="222">
        <f>ROUND(I1585*H1585,2)</f>
        <v>0</v>
      </c>
      <c r="K1585" s="218" t="s">
        <v>211</v>
      </c>
      <c r="L1585" s="47"/>
      <c r="M1585" s="223" t="s">
        <v>19</v>
      </c>
      <c r="N1585" s="224" t="s">
        <v>42</v>
      </c>
      <c r="O1585" s="87"/>
      <c r="P1585" s="225">
        <f>O1585*H1585</f>
        <v>0</v>
      </c>
      <c r="Q1585" s="225">
        <v>0</v>
      </c>
      <c r="R1585" s="225">
        <f>Q1585*H1585</f>
        <v>0</v>
      </c>
      <c r="S1585" s="225">
        <v>0</v>
      </c>
      <c r="T1585" s="226">
        <f>S1585*H1585</f>
        <v>0</v>
      </c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R1585" s="227" t="s">
        <v>212</v>
      </c>
      <c r="AT1585" s="227" t="s">
        <v>207</v>
      </c>
      <c r="AU1585" s="227" t="s">
        <v>80</v>
      </c>
      <c r="AY1585" s="20" t="s">
        <v>205</v>
      </c>
      <c r="BE1585" s="228">
        <f>IF(N1585="základní",J1585,0)</f>
        <v>0</v>
      </c>
      <c r="BF1585" s="228">
        <f>IF(N1585="snížená",J1585,0)</f>
        <v>0</v>
      </c>
      <c r="BG1585" s="228">
        <f>IF(N1585="zákl. přenesená",J1585,0)</f>
        <v>0</v>
      </c>
      <c r="BH1585" s="228">
        <f>IF(N1585="sníž. přenesená",J1585,0)</f>
        <v>0</v>
      </c>
      <c r="BI1585" s="228">
        <f>IF(N1585="nulová",J1585,0)</f>
        <v>0</v>
      </c>
      <c r="BJ1585" s="20" t="s">
        <v>78</v>
      </c>
      <c r="BK1585" s="228">
        <f>ROUND(I1585*H1585,2)</f>
        <v>0</v>
      </c>
      <c r="BL1585" s="20" t="s">
        <v>212</v>
      </c>
      <c r="BM1585" s="227" t="s">
        <v>2090</v>
      </c>
    </row>
    <row r="1586" s="2" customFormat="1">
      <c r="A1586" s="41"/>
      <c r="B1586" s="42"/>
      <c r="C1586" s="43"/>
      <c r="D1586" s="229" t="s">
        <v>214</v>
      </c>
      <c r="E1586" s="43"/>
      <c r="F1586" s="230" t="s">
        <v>2091</v>
      </c>
      <c r="G1586" s="43"/>
      <c r="H1586" s="43"/>
      <c r="I1586" s="231"/>
      <c r="J1586" s="43"/>
      <c r="K1586" s="43"/>
      <c r="L1586" s="47"/>
      <c r="M1586" s="232"/>
      <c r="N1586" s="233"/>
      <c r="O1586" s="87"/>
      <c r="P1586" s="87"/>
      <c r="Q1586" s="87"/>
      <c r="R1586" s="87"/>
      <c r="S1586" s="87"/>
      <c r="T1586" s="88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T1586" s="20" t="s">
        <v>214</v>
      </c>
      <c r="AU1586" s="20" t="s">
        <v>80</v>
      </c>
    </row>
    <row r="1587" s="14" customFormat="1">
      <c r="A1587" s="14"/>
      <c r="B1587" s="245"/>
      <c r="C1587" s="246"/>
      <c r="D1587" s="236" t="s">
        <v>216</v>
      </c>
      <c r="E1587" s="247" t="s">
        <v>19</v>
      </c>
      <c r="F1587" s="248" t="s">
        <v>2092</v>
      </c>
      <c r="G1587" s="246"/>
      <c r="H1587" s="249">
        <v>7.0499999999999998</v>
      </c>
      <c r="I1587" s="250"/>
      <c r="J1587" s="246"/>
      <c r="K1587" s="246"/>
      <c r="L1587" s="251"/>
      <c r="M1587" s="252"/>
      <c r="N1587" s="253"/>
      <c r="O1587" s="253"/>
      <c r="P1587" s="253"/>
      <c r="Q1587" s="253"/>
      <c r="R1587" s="253"/>
      <c r="S1587" s="253"/>
      <c r="T1587" s="25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5" t="s">
        <v>216</v>
      </c>
      <c r="AU1587" s="255" t="s">
        <v>80</v>
      </c>
      <c r="AV1587" s="14" t="s">
        <v>80</v>
      </c>
      <c r="AW1587" s="14" t="s">
        <v>218</v>
      </c>
      <c r="AX1587" s="14" t="s">
        <v>71</v>
      </c>
      <c r="AY1587" s="255" t="s">
        <v>205</v>
      </c>
    </row>
    <row r="1588" s="2" customFormat="1" ht="37.8" customHeight="1">
      <c r="A1588" s="41"/>
      <c r="B1588" s="42"/>
      <c r="C1588" s="216" t="s">
        <v>2093</v>
      </c>
      <c r="D1588" s="216" t="s">
        <v>207</v>
      </c>
      <c r="E1588" s="217" t="s">
        <v>2094</v>
      </c>
      <c r="F1588" s="218" t="s">
        <v>2095</v>
      </c>
      <c r="G1588" s="219" t="s">
        <v>2089</v>
      </c>
      <c r="H1588" s="220">
        <v>423</v>
      </c>
      <c r="I1588" s="221"/>
      <c r="J1588" s="222">
        <f>ROUND(I1588*H1588,2)</f>
        <v>0</v>
      </c>
      <c r="K1588" s="218" t="s">
        <v>211</v>
      </c>
      <c r="L1588" s="47"/>
      <c r="M1588" s="223" t="s">
        <v>19</v>
      </c>
      <c r="N1588" s="224" t="s">
        <v>42</v>
      </c>
      <c r="O1588" s="87"/>
      <c r="P1588" s="225">
        <f>O1588*H1588</f>
        <v>0</v>
      </c>
      <c r="Q1588" s="225">
        <v>0</v>
      </c>
      <c r="R1588" s="225">
        <f>Q1588*H1588</f>
        <v>0</v>
      </c>
      <c r="S1588" s="225">
        <v>0</v>
      </c>
      <c r="T1588" s="226">
        <f>S1588*H1588</f>
        <v>0</v>
      </c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R1588" s="227" t="s">
        <v>212</v>
      </c>
      <c r="AT1588" s="227" t="s">
        <v>207</v>
      </c>
      <c r="AU1588" s="227" t="s">
        <v>80</v>
      </c>
      <c r="AY1588" s="20" t="s">
        <v>205</v>
      </c>
      <c r="BE1588" s="228">
        <f>IF(N1588="základní",J1588,0)</f>
        <v>0</v>
      </c>
      <c r="BF1588" s="228">
        <f>IF(N1588="snížená",J1588,0)</f>
        <v>0</v>
      </c>
      <c r="BG1588" s="228">
        <f>IF(N1588="zákl. přenesená",J1588,0)</f>
        <v>0</v>
      </c>
      <c r="BH1588" s="228">
        <f>IF(N1588="sníž. přenesená",J1588,0)</f>
        <v>0</v>
      </c>
      <c r="BI1588" s="228">
        <f>IF(N1588="nulová",J1588,0)</f>
        <v>0</v>
      </c>
      <c r="BJ1588" s="20" t="s">
        <v>78</v>
      </c>
      <c r="BK1588" s="228">
        <f>ROUND(I1588*H1588,2)</f>
        <v>0</v>
      </c>
      <c r="BL1588" s="20" t="s">
        <v>212</v>
      </c>
      <c r="BM1588" s="227" t="s">
        <v>2096</v>
      </c>
    </row>
    <row r="1589" s="2" customFormat="1">
      <c r="A1589" s="41"/>
      <c r="B1589" s="42"/>
      <c r="C1589" s="43"/>
      <c r="D1589" s="229" t="s">
        <v>214</v>
      </c>
      <c r="E1589" s="43"/>
      <c r="F1589" s="230" t="s">
        <v>2097</v>
      </c>
      <c r="G1589" s="43"/>
      <c r="H1589" s="43"/>
      <c r="I1589" s="231"/>
      <c r="J1589" s="43"/>
      <c r="K1589" s="43"/>
      <c r="L1589" s="47"/>
      <c r="M1589" s="232"/>
      <c r="N1589" s="233"/>
      <c r="O1589" s="87"/>
      <c r="P1589" s="87"/>
      <c r="Q1589" s="87"/>
      <c r="R1589" s="87"/>
      <c r="S1589" s="87"/>
      <c r="T1589" s="88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T1589" s="20" t="s">
        <v>214</v>
      </c>
      <c r="AU1589" s="20" t="s">
        <v>80</v>
      </c>
    </row>
    <row r="1590" s="14" customFormat="1">
      <c r="A1590" s="14"/>
      <c r="B1590" s="245"/>
      <c r="C1590" s="246"/>
      <c r="D1590" s="236" t="s">
        <v>216</v>
      </c>
      <c r="E1590" s="246"/>
      <c r="F1590" s="248" t="s">
        <v>2098</v>
      </c>
      <c r="G1590" s="246"/>
      <c r="H1590" s="249">
        <v>423</v>
      </c>
      <c r="I1590" s="250"/>
      <c r="J1590" s="246"/>
      <c r="K1590" s="246"/>
      <c r="L1590" s="251"/>
      <c r="M1590" s="252"/>
      <c r="N1590" s="253"/>
      <c r="O1590" s="253"/>
      <c r="P1590" s="253"/>
      <c r="Q1590" s="253"/>
      <c r="R1590" s="253"/>
      <c r="S1590" s="253"/>
      <c r="T1590" s="25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5" t="s">
        <v>216</v>
      </c>
      <c r="AU1590" s="255" t="s">
        <v>80</v>
      </c>
      <c r="AV1590" s="14" t="s">
        <v>80</v>
      </c>
      <c r="AW1590" s="14" t="s">
        <v>4</v>
      </c>
      <c r="AX1590" s="14" t="s">
        <v>78</v>
      </c>
      <c r="AY1590" s="255" t="s">
        <v>205</v>
      </c>
    </row>
    <row r="1591" s="2" customFormat="1" ht="33" customHeight="1">
      <c r="A1591" s="41"/>
      <c r="B1591" s="42"/>
      <c r="C1591" s="216" t="s">
        <v>2099</v>
      </c>
      <c r="D1591" s="216" t="s">
        <v>207</v>
      </c>
      <c r="E1591" s="217" t="s">
        <v>2100</v>
      </c>
      <c r="F1591" s="218" t="s">
        <v>2101</v>
      </c>
      <c r="G1591" s="219" t="s">
        <v>2089</v>
      </c>
      <c r="H1591" s="220">
        <v>7.0499999999999998</v>
      </c>
      <c r="I1591" s="221"/>
      <c r="J1591" s="222">
        <f>ROUND(I1591*H1591,2)</f>
        <v>0</v>
      </c>
      <c r="K1591" s="218" t="s">
        <v>211</v>
      </c>
      <c r="L1591" s="47"/>
      <c r="M1591" s="223" t="s">
        <v>19</v>
      </c>
      <c r="N1591" s="224" t="s">
        <v>42</v>
      </c>
      <c r="O1591" s="87"/>
      <c r="P1591" s="225">
        <f>O1591*H1591</f>
        <v>0</v>
      </c>
      <c r="Q1591" s="225">
        <v>0</v>
      </c>
      <c r="R1591" s="225">
        <f>Q1591*H1591</f>
        <v>0</v>
      </c>
      <c r="S1591" s="225">
        <v>0</v>
      </c>
      <c r="T1591" s="226">
        <f>S1591*H1591</f>
        <v>0</v>
      </c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R1591" s="227" t="s">
        <v>212</v>
      </c>
      <c r="AT1591" s="227" t="s">
        <v>207</v>
      </c>
      <c r="AU1591" s="227" t="s">
        <v>80</v>
      </c>
      <c r="AY1591" s="20" t="s">
        <v>205</v>
      </c>
      <c r="BE1591" s="228">
        <f>IF(N1591="základní",J1591,0)</f>
        <v>0</v>
      </c>
      <c r="BF1591" s="228">
        <f>IF(N1591="snížená",J1591,0)</f>
        <v>0</v>
      </c>
      <c r="BG1591" s="228">
        <f>IF(N1591="zákl. přenesená",J1591,0)</f>
        <v>0</v>
      </c>
      <c r="BH1591" s="228">
        <f>IF(N1591="sníž. přenesená",J1591,0)</f>
        <v>0</v>
      </c>
      <c r="BI1591" s="228">
        <f>IF(N1591="nulová",J1591,0)</f>
        <v>0</v>
      </c>
      <c r="BJ1591" s="20" t="s">
        <v>78</v>
      </c>
      <c r="BK1591" s="228">
        <f>ROUND(I1591*H1591,2)</f>
        <v>0</v>
      </c>
      <c r="BL1591" s="20" t="s">
        <v>212</v>
      </c>
      <c r="BM1591" s="227" t="s">
        <v>2102</v>
      </c>
    </row>
    <row r="1592" s="2" customFormat="1">
      <c r="A1592" s="41"/>
      <c r="B1592" s="42"/>
      <c r="C1592" s="43"/>
      <c r="D1592" s="229" t="s">
        <v>214</v>
      </c>
      <c r="E1592" s="43"/>
      <c r="F1592" s="230" t="s">
        <v>2103</v>
      </c>
      <c r="G1592" s="43"/>
      <c r="H1592" s="43"/>
      <c r="I1592" s="231"/>
      <c r="J1592" s="43"/>
      <c r="K1592" s="43"/>
      <c r="L1592" s="47"/>
      <c r="M1592" s="232"/>
      <c r="N1592" s="233"/>
      <c r="O1592" s="87"/>
      <c r="P1592" s="87"/>
      <c r="Q1592" s="87"/>
      <c r="R1592" s="87"/>
      <c r="S1592" s="87"/>
      <c r="T1592" s="88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T1592" s="20" t="s">
        <v>214</v>
      </c>
      <c r="AU1592" s="20" t="s">
        <v>80</v>
      </c>
    </row>
    <row r="1593" s="2" customFormat="1" ht="37.8" customHeight="1">
      <c r="A1593" s="41"/>
      <c r="B1593" s="42"/>
      <c r="C1593" s="216" t="s">
        <v>2104</v>
      </c>
      <c r="D1593" s="216" t="s">
        <v>207</v>
      </c>
      <c r="E1593" s="217" t="s">
        <v>2105</v>
      </c>
      <c r="F1593" s="218" t="s">
        <v>2106</v>
      </c>
      <c r="G1593" s="219" t="s">
        <v>210</v>
      </c>
      <c r="H1593" s="220">
        <v>889.14999999999998</v>
      </c>
      <c r="I1593" s="221"/>
      <c r="J1593" s="222">
        <f>ROUND(I1593*H1593,2)</f>
        <v>0</v>
      </c>
      <c r="K1593" s="218" t="s">
        <v>211</v>
      </c>
      <c r="L1593" s="47"/>
      <c r="M1593" s="223" t="s">
        <v>19</v>
      </c>
      <c r="N1593" s="224" t="s">
        <v>42</v>
      </c>
      <c r="O1593" s="87"/>
      <c r="P1593" s="225">
        <f>O1593*H1593</f>
        <v>0</v>
      </c>
      <c r="Q1593" s="225">
        <v>0</v>
      </c>
      <c r="R1593" s="225">
        <f>Q1593*H1593</f>
        <v>0</v>
      </c>
      <c r="S1593" s="225">
        <v>0</v>
      </c>
      <c r="T1593" s="226">
        <f>S1593*H1593</f>
        <v>0</v>
      </c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R1593" s="227" t="s">
        <v>212</v>
      </c>
      <c r="AT1593" s="227" t="s">
        <v>207</v>
      </c>
      <c r="AU1593" s="227" t="s">
        <v>80</v>
      </c>
      <c r="AY1593" s="20" t="s">
        <v>205</v>
      </c>
      <c r="BE1593" s="228">
        <f>IF(N1593="základní",J1593,0)</f>
        <v>0</v>
      </c>
      <c r="BF1593" s="228">
        <f>IF(N1593="snížená",J1593,0)</f>
        <v>0</v>
      </c>
      <c r="BG1593" s="228">
        <f>IF(N1593="zákl. přenesená",J1593,0)</f>
        <v>0</v>
      </c>
      <c r="BH1593" s="228">
        <f>IF(N1593="sníž. přenesená",J1593,0)</f>
        <v>0</v>
      </c>
      <c r="BI1593" s="228">
        <f>IF(N1593="nulová",J1593,0)</f>
        <v>0</v>
      </c>
      <c r="BJ1593" s="20" t="s">
        <v>78</v>
      </c>
      <c r="BK1593" s="228">
        <f>ROUND(I1593*H1593,2)</f>
        <v>0</v>
      </c>
      <c r="BL1593" s="20" t="s">
        <v>212</v>
      </c>
      <c r="BM1593" s="227" t="s">
        <v>2107</v>
      </c>
    </row>
    <row r="1594" s="2" customFormat="1">
      <c r="A1594" s="41"/>
      <c r="B1594" s="42"/>
      <c r="C1594" s="43"/>
      <c r="D1594" s="229" t="s">
        <v>214</v>
      </c>
      <c r="E1594" s="43"/>
      <c r="F1594" s="230" t="s">
        <v>2108</v>
      </c>
      <c r="G1594" s="43"/>
      <c r="H1594" s="43"/>
      <c r="I1594" s="231"/>
      <c r="J1594" s="43"/>
      <c r="K1594" s="43"/>
      <c r="L1594" s="47"/>
      <c r="M1594" s="232"/>
      <c r="N1594" s="233"/>
      <c r="O1594" s="87"/>
      <c r="P1594" s="87"/>
      <c r="Q1594" s="87"/>
      <c r="R1594" s="87"/>
      <c r="S1594" s="87"/>
      <c r="T1594" s="88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T1594" s="20" t="s">
        <v>214</v>
      </c>
      <c r="AU1594" s="20" t="s">
        <v>80</v>
      </c>
    </row>
    <row r="1595" s="14" customFormat="1">
      <c r="A1595" s="14"/>
      <c r="B1595" s="245"/>
      <c r="C1595" s="246"/>
      <c r="D1595" s="236" t="s">
        <v>216</v>
      </c>
      <c r="E1595" s="247" t="s">
        <v>19</v>
      </c>
      <c r="F1595" s="248" t="s">
        <v>2109</v>
      </c>
      <c r="G1595" s="246"/>
      <c r="H1595" s="249">
        <v>600.92499999999995</v>
      </c>
      <c r="I1595" s="250"/>
      <c r="J1595" s="246"/>
      <c r="K1595" s="246"/>
      <c r="L1595" s="251"/>
      <c r="M1595" s="252"/>
      <c r="N1595" s="253"/>
      <c r="O1595" s="253"/>
      <c r="P1595" s="253"/>
      <c r="Q1595" s="253"/>
      <c r="R1595" s="253"/>
      <c r="S1595" s="253"/>
      <c r="T1595" s="25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5" t="s">
        <v>216</v>
      </c>
      <c r="AU1595" s="255" t="s">
        <v>80</v>
      </c>
      <c r="AV1595" s="14" t="s">
        <v>80</v>
      </c>
      <c r="AW1595" s="14" t="s">
        <v>218</v>
      </c>
      <c r="AX1595" s="14" t="s">
        <v>71</v>
      </c>
      <c r="AY1595" s="255" t="s">
        <v>205</v>
      </c>
    </row>
    <row r="1596" s="14" customFormat="1">
      <c r="A1596" s="14"/>
      <c r="B1596" s="245"/>
      <c r="C1596" s="246"/>
      <c r="D1596" s="236" t="s">
        <v>216</v>
      </c>
      <c r="E1596" s="247" t="s">
        <v>19</v>
      </c>
      <c r="F1596" s="248" t="s">
        <v>2110</v>
      </c>
      <c r="G1596" s="246"/>
      <c r="H1596" s="249">
        <v>288.22500000000002</v>
      </c>
      <c r="I1596" s="250"/>
      <c r="J1596" s="246"/>
      <c r="K1596" s="246"/>
      <c r="L1596" s="251"/>
      <c r="M1596" s="252"/>
      <c r="N1596" s="253"/>
      <c r="O1596" s="253"/>
      <c r="P1596" s="253"/>
      <c r="Q1596" s="253"/>
      <c r="R1596" s="253"/>
      <c r="S1596" s="253"/>
      <c r="T1596" s="25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5" t="s">
        <v>216</v>
      </c>
      <c r="AU1596" s="255" t="s">
        <v>80</v>
      </c>
      <c r="AV1596" s="14" t="s">
        <v>80</v>
      </c>
      <c r="AW1596" s="14" t="s">
        <v>218</v>
      </c>
      <c r="AX1596" s="14" t="s">
        <v>71</v>
      </c>
      <c r="AY1596" s="255" t="s">
        <v>205</v>
      </c>
    </row>
    <row r="1597" s="2" customFormat="1" ht="44.25" customHeight="1">
      <c r="A1597" s="41"/>
      <c r="B1597" s="42"/>
      <c r="C1597" s="216" t="s">
        <v>2111</v>
      </c>
      <c r="D1597" s="216" t="s">
        <v>207</v>
      </c>
      <c r="E1597" s="217" t="s">
        <v>2112</v>
      </c>
      <c r="F1597" s="218" t="s">
        <v>2113</v>
      </c>
      <c r="G1597" s="219" t="s">
        <v>210</v>
      </c>
      <c r="H1597" s="220">
        <v>80023.5</v>
      </c>
      <c r="I1597" s="221"/>
      <c r="J1597" s="222">
        <f>ROUND(I1597*H1597,2)</f>
        <v>0</v>
      </c>
      <c r="K1597" s="218" t="s">
        <v>211</v>
      </c>
      <c r="L1597" s="47"/>
      <c r="M1597" s="223" t="s">
        <v>19</v>
      </c>
      <c r="N1597" s="224" t="s">
        <v>42</v>
      </c>
      <c r="O1597" s="87"/>
      <c r="P1597" s="225">
        <f>O1597*H1597</f>
        <v>0</v>
      </c>
      <c r="Q1597" s="225">
        <v>0</v>
      </c>
      <c r="R1597" s="225">
        <f>Q1597*H1597</f>
        <v>0</v>
      </c>
      <c r="S1597" s="225">
        <v>0</v>
      </c>
      <c r="T1597" s="226">
        <f>S1597*H1597</f>
        <v>0</v>
      </c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R1597" s="227" t="s">
        <v>212</v>
      </c>
      <c r="AT1597" s="227" t="s">
        <v>207</v>
      </c>
      <c r="AU1597" s="227" t="s">
        <v>80</v>
      </c>
      <c r="AY1597" s="20" t="s">
        <v>205</v>
      </c>
      <c r="BE1597" s="228">
        <f>IF(N1597="základní",J1597,0)</f>
        <v>0</v>
      </c>
      <c r="BF1597" s="228">
        <f>IF(N1597="snížená",J1597,0)</f>
        <v>0</v>
      </c>
      <c r="BG1597" s="228">
        <f>IF(N1597="zákl. přenesená",J1597,0)</f>
        <v>0</v>
      </c>
      <c r="BH1597" s="228">
        <f>IF(N1597="sníž. přenesená",J1597,0)</f>
        <v>0</v>
      </c>
      <c r="BI1597" s="228">
        <f>IF(N1597="nulová",J1597,0)</f>
        <v>0</v>
      </c>
      <c r="BJ1597" s="20" t="s">
        <v>78</v>
      </c>
      <c r="BK1597" s="228">
        <f>ROUND(I1597*H1597,2)</f>
        <v>0</v>
      </c>
      <c r="BL1597" s="20" t="s">
        <v>212</v>
      </c>
      <c r="BM1597" s="227" t="s">
        <v>2114</v>
      </c>
    </row>
    <row r="1598" s="2" customFormat="1">
      <c r="A1598" s="41"/>
      <c r="B1598" s="42"/>
      <c r="C1598" s="43"/>
      <c r="D1598" s="229" t="s">
        <v>214</v>
      </c>
      <c r="E1598" s="43"/>
      <c r="F1598" s="230" t="s">
        <v>2115</v>
      </c>
      <c r="G1598" s="43"/>
      <c r="H1598" s="43"/>
      <c r="I1598" s="231"/>
      <c r="J1598" s="43"/>
      <c r="K1598" s="43"/>
      <c r="L1598" s="47"/>
      <c r="M1598" s="232"/>
      <c r="N1598" s="233"/>
      <c r="O1598" s="87"/>
      <c r="P1598" s="87"/>
      <c r="Q1598" s="87"/>
      <c r="R1598" s="87"/>
      <c r="S1598" s="87"/>
      <c r="T1598" s="88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T1598" s="20" t="s">
        <v>214</v>
      </c>
      <c r="AU1598" s="20" t="s">
        <v>80</v>
      </c>
    </row>
    <row r="1599" s="14" customFormat="1">
      <c r="A1599" s="14"/>
      <c r="B1599" s="245"/>
      <c r="C1599" s="246"/>
      <c r="D1599" s="236" t="s">
        <v>216</v>
      </c>
      <c r="E1599" s="246"/>
      <c r="F1599" s="248" t="s">
        <v>2116</v>
      </c>
      <c r="G1599" s="246"/>
      <c r="H1599" s="249">
        <v>80023.5</v>
      </c>
      <c r="I1599" s="250"/>
      <c r="J1599" s="246"/>
      <c r="K1599" s="246"/>
      <c r="L1599" s="251"/>
      <c r="M1599" s="252"/>
      <c r="N1599" s="253"/>
      <c r="O1599" s="253"/>
      <c r="P1599" s="253"/>
      <c r="Q1599" s="253"/>
      <c r="R1599" s="253"/>
      <c r="S1599" s="253"/>
      <c r="T1599" s="25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5" t="s">
        <v>216</v>
      </c>
      <c r="AU1599" s="255" t="s">
        <v>80</v>
      </c>
      <c r="AV1599" s="14" t="s">
        <v>80</v>
      </c>
      <c r="AW1599" s="14" t="s">
        <v>4</v>
      </c>
      <c r="AX1599" s="14" t="s">
        <v>78</v>
      </c>
      <c r="AY1599" s="255" t="s">
        <v>205</v>
      </c>
    </row>
    <row r="1600" s="2" customFormat="1" ht="37.8" customHeight="1">
      <c r="A1600" s="41"/>
      <c r="B1600" s="42"/>
      <c r="C1600" s="216" t="s">
        <v>2117</v>
      </c>
      <c r="D1600" s="216" t="s">
        <v>207</v>
      </c>
      <c r="E1600" s="217" t="s">
        <v>2118</v>
      </c>
      <c r="F1600" s="218" t="s">
        <v>2119</v>
      </c>
      <c r="G1600" s="219" t="s">
        <v>210</v>
      </c>
      <c r="H1600" s="220">
        <v>889.14999999999998</v>
      </c>
      <c r="I1600" s="221"/>
      <c r="J1600" s="222">
        <f>ROUND(I1600*H1600,2)</f>
        <v>0</v>
      </c>
      <c r="K1600" s="218" t="s">
        <v>211</v>
      </c>
      <c r="L1600" s="47"/>
      <c r="M1600" s="223" t="s">
        <v>19</v>
      </c>
      <c r="N1600" s="224" t="s">
        <v>42</v>
      </c>
      <c r="O1600" s="87"/>
      <c r="P1600" s="225">
        <f>O1600*H1600</f>
        <v>0</v>
      </c>
      <c r="Q1600" s="225">
        <v>0</v>
      </c>
      <c r="R1600" s="225">
        <f>Q1600*H1600</f>
        <v>0</v>
      </c>
      <c r="S1600" s="225">
        <v>0</v>
      </c>
      <c r="T1600" s="226">
        <f>S1600*H1600</f>
        <v>0</v>
      </c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R1600" s="227" t="s">
        <v>212</v>
      </c>
      <c r="AT1600" s="227" t="s">
        <v>207</v>
      </c>
      <c r="AU1600" s="227" t="s">
        <v>80</v>
      </c>
      <c r="AY1600" s="20" t="s">
        <v>205</v>
      </c>
      <c r="BE1600" s="228">
        <f>IF(N1600="základní",J1600,0)</f>
        <v>0</v>
      </c>
      <c r="BF1600" s="228">
        <f>IF(N1600="snížená",J1600,0)</f>
        <v>0</v>
      </c>
      <c r="BG1600" s="228">
        <f>IF(N1600="zákl. přenesená",J1600,0)</f>
        <v>0</v>
      </c>
      <c r="BH1600" s="228">
        <f>IF(N1600="sníž. přenesená",J1600,0)</f>
        <v>0</v>
      </c>
      <c r="BI1600" s="228">
        <f>IF(N1600="nulová",J1600,0)</f>
        <v>0</v>
      </c>
      <c r="BJ1600" s="20" t="s">
        <v>78</v>
      </c>
      <c r="BK1600" s="228">
        <f>ROUND(I1600*H1600,2)</f>
        <v>0</v>
      </c>
      <c r="BL1600" s="20" t="s">
        <v>212</v>
      </c>
      <c r="BM1600" s="227" t="s">
        <v>2120</v>
      </c>
    </row>
    <row r="1601" s="2" customFormat="1">
      <c r="A1601" s="41"/>
      <c r="B1601" s="42"/>
      <c r="C1601" s="43"/>
      <c r="D1601" s="229" t="s">
        <v>214</v>
      </c>
      <c r="E1601" s="43"/>
      <c r="F1601" s="230" t="s">
        <v>2121</v>
      </c>
      <c r="G1601" s="43"/>
      <c r="H1601" s="43"/>
      <c r="I1601" s="231"/>
      <c r="J1601" s="43"/>
      <c r="K1601" s="43"/>
      <c r="L1601" s="47"/>
      <c r="M1601" s="232"/>
      <c r="N1601" s="233"/>
      <c r="O1601" s="87"/>
      <c r="P1601" s="87"/>
      <c r="Q1601" s="87"/>
      <c r="R1601" s="87"/>
      <c r="S1601" s="87"/>
      <c r="T1601" s="88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T1601" s="20" t="s">
        <v>214</v>
      </c>
      <c r="AU1601" s="20" t="s">
        <v>80</v>
      </c>
    </row>
    <row r="1602" s="2" customFormat="1" ht="37.8" customHeight="1">
      <c r="A1602" s="41"/>
      <c r="B1602" s="42"/>
      <c r="C1602" s="216" t="s">
        <v>2122</v>
      </c>
      <c r="D1602" s="216" t="s">
        <v>207</v>
      </c>
      <c r="E1602" s="217" t="s">
        <v>2123</v>
      </c>
      <c r="F1602" s="218" t="s">
        <v>2124</v>
      </c>
      <c r="G1602" s="219" t="s">
        <v>306</v>
      </c>
      <c r="H1602" s="220">
        <v>2703.6039999999998</v>
      </c>
      <c r="I1602" s="221"/>
      <c r="J1602" s="222">
        <f>ROUND(I1602*H1602,2)</f>
        <v>0</v>
      </c>
      <c r="K1602" s="218" t="s">
        <v>211</v>
      </c>
      <c r="L1602" s="47"/>
      <c r="M1602" s="223" t="s">
        <v>19</v>
      </c>
      <c r="N1602" s="224" t="s">
        <v>42</v>
      </c>
      <c r="O1602" s="87"/>
      <c r="P1602" s="225">
        <f>O1602*H1602</f>
        <v>0</v>
      </c>
      <c r="Q1602" s="225">
        <v>0</v>
      </c>
      <c r="R1602" s="225">
        <f>Q1602*H1602</f>
        <v>0</v>
      </c>
      <c r="S1602" s="225">
        <v>0</v>
      </c>
      <c r="T1602" s="226">
        <f>S1602*H1602</f>
        <v>0</v>
      </c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R1602" s="227" t="s">
        <v>212</v>
      </c>
      <c r="AT1602" s="227" t="s">
        <v>207</v>
      </c>
      <c r="AU1602" s="227" t="s">
        <v>80</v>
      </c>
      <c r="AY1602" s="20" t="s">
        <v>205</v>
      </c>
      <c r="BE1602" s="228">
        <f>IF(N1602="základní",J1602,0)</f>
        <v>0</v>
      </c>
      <c r="BF1602" s="228">
        <f>IF(N1602="snížená",J1602,0)</f>
        <v>0</v>
      </c>
      <c r="BG1602" s="228">
        <f>IF(N1602="zákl. přenesená",J1602,0)</f>
        <v>0</v>
      </c>
      <c r="BH1602" s="228">
        <f>IF(N1602="sníž. přenesená",J1602,0)</f>
        <v>0</v>
      </c>
      <c r="BI1602" s="228">
        <f>IF(N1602="nulová",J1602,0)</f>
        <v>0</v>
      </c>
      <c r="BJ1602" s="20" t="s">
        <v>78</v>
      </c>
      <c r="BK1602" s="228">
        <f>ROUND(I1602*H1602,2)</f>
        <v>0</v>
      </c>
      <c r="BL1602" s="20" t="s">
        <v>212</v>
      </c>
      <c r="BM1602" s="227" t="s">
        <v>2125</v>
      </c>
    </row>
    <row r="1603" s="2" customFormat="1">
      <c r="A1603" s="41"/>
      <c r="B1603" s="42"/>
      <c r="C1603" s="43"/>
      <c r="D1603" s="229" t="s">
        <v>214</v>
      </c>
      <c r="E1603" s="43"/>
      <c r="F1603" s="230" t="s">
        <v>2126</v>
      </c>
      <c r="G1603" s="43"/>
      <c r="H1603" s="43"/>
      <c r="I1603" s="231"/>
      <c r="J1603" s="43"/>
      <c r="K1603" s="43"/>
      <c r="L1603" s="47"/>
      <c r="M1603" s="232"/>
      <c r="N1603" s="233"/>
      <c r="O1603" s="87"/>
      <c r="P1603" s="87"/>
      <c r="Q1603" s="87"/>
      <c r="R1603" s="87"/>
      <c r="S1603" s="87"/>
      <c r="T1603" s="88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T1603" s="20" t="s">
        <v>214</v>
      </c>
      <c r="AU1603" s="20" t="s">
        <v>80</v>
      </c>
    </row>
    <row r="1604" s="13" customFormat="1">
      <c r="A1604" s="13"/>
      <c r="B1604" s="234"/>
      <c r="C1604" s="235"/>
      <c r="D1604" s="236" t="s">
        <v>216</v>
      </c>
      <c r="E1604" s="237" t="s">
        <v>19</v>
      </c>
      <c r="F1604" s="238" t="s">
        <v>228</v>
      </c>
      <c r="G1604" s="235"/>
      <c r="H1604" s="237" t="s">
        <v>19</v>
      </c>
      <c r="I1604" s="239"/>
      <c r="J1604" s="235"/>
      <c r="K1604" s="235"/>
      <c r="L1604" s="240"/>
      <c r="M1604" s="241"/>
      <c r="N1604" s="242"/>
      <c r="O1604" s="242"/>
      <c r="P1604" s="242"/>
      <c r="Q1604" s="242"/>
      <c r="R1604" s="242"/>
      <c r="S1604" s="242"/>
      <c r="T1604" s="24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4" t="s">
        <v>216</v>
      </c>
      <c r="AU1604" s="244" t="s">
        <v>80</v>
      </c>
      <c r="AV1604" s="13" t="s">
        <v>78</v>
      </c>
      <c r="AW1604" s="13" t="s">
        <v>218</v>
      </c>
      <c r="AX1604" s="13" t="s">
        <v>71</v>
      </c>
      <c r="AY1604" s="244" t="s">
        <v>205</v>
      </c>
    </row>
    <row r="1605" s="13" customFormat="1">
      <c r="A1605" s="13"/>
      <c r="B1605" s="234"/>
      <c r="C1605" s="235"/>
      <c r="D1605" s="236" t="s">
        <v>216</v>
      </c>
      <c r="E1605" s="237" t="s">
        <v>19</v>
      </c>
      <c r="F1605" s="238" t="s">
        <v>478</v>
      </c>
      <c r="G1605" s="235"/>
      <c r="H1605" s="237" t="s">
        <v>19</v>
      </c>
      <c r="I1605" s="239"/>
      <c r="J1605" s="235"/>
      <c r="K1605" s="235"/>
      <c r="L1605" s="240"/>
      <c r="M1605" s="241"/>
      <c r="N1605" s="242"/>
      <c r="O1605" s="242"/>
      <c r="P1605" s="242"/>
      <c r="Q1605" s="242"/>
      <c r="R1605" s="242"/>
      <c r="S1605" s="242"/>
      <c r="T1605" s="24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4" t="s">
        <v>216</v>
      </c>
      <c r="AU1605" s="244" t="s">
        <v>80</v>
      </c>
      <c r="AV1605" s="13" t="s">
        <v>78</v>
      </c>
      <c r="AW1605" s="13" t="s">
        <v>218</v>
      </c>
      <c r="AX1605" s="13" t="s">
        <v>71</v>
      </c>
      <c r="AY1605" s="244" t="s">
        <v>205</v>
      </c>
    </row>
    <row r="1606" s="14" customFormat="1">
      <c r="A1606" s="14"/>
      <c r="B1606" s="245"/>
      <c r="C1606" s="246"/>
      <c r="D1606" s="236" t="s">
        <v>216</v>
      </c>
      <c r="E1606" s="247" t="s">
        <v>19</v>
      </c>
      <c r="F1606" s="248" t="s">
        <v>2127</v>
      </c>
      <c r="G1606" s="246"/>
      <c r="H1606" s="249">
        <v>474.89999999999998</v>
      </c>
      <c r="I1606" s="250"/>
      <c r="J1606" s="246"/>
      <c r="K1606" s="246"/>
      <c r="L1606" s="251"/>
      <c r="M1606" s="252"/>
      <c r="N1606" s="253"/>
      <c r="O1606" s="253"/>
      <c r="P1606" s="253"/>
      <c r="Q1606" s="253"/>
      <c r="R1606" s="253"/>
      <c r="S1606" s="253"/>
      <c r="T1606" s="25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5" t="s">
        <v>216</v>
      </c>
      <c r="AU1606" s="255" t="s">
        <v>80</v>
      </c>
      <c r="AV1606" s="14" t="s">
        <v>80</v>
      </c>
      <c r="AW1606" s="14" t="s">
        <v>218</v>
      </c>
      <c r="AX1606" s="14" t="s">
        <v>71</v>
      </c>
      <c r="AY1606" s="255" t="s">
        <v>205</v>
      </c>
    </row>
    <row r="1607" s="14" customFormat="1">
      <c r="A1607" s="14"/>
      <c r="B1607" s="245"/>
      <c r="C1607" s="246"/>
      <c r="D1607" s="236" t="s">
        <v>216</v>
      </c>
      <c r="E1607" s="247" t="s">
        <v>19</v>
      </c>
      <c r="F1607" s="248" t="s">
        <v>2128</v>
      </c>
      <c r="G1607" s="246"/>
      <c r="H1607" s="249">
        <v>82.350000000000009</v>
      </c>
      <c r="I1607" s="250"/>
      <c r="J1607" s="246"/>
      <c r="K1607" s="246"/>
      <c r="L1607" s="251"/>
      <c r="M1607" s="252"/>
      <c r="N1607" s="253"/>
      <c r="O1607" s="253"/>
      <c r="P1607" s="253"/>
      <c r="Q1607" s="253"/>
      <c r="R1607" s="253"/>
      <c r="S1607" s="253"/>
      <c r="T1607" s="25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5" t="s">
        <v>216</v>
      </c>
      <c r="AU1607" s="255" t="s">
        <v>80</v>
      </c>
      <c r="AV1607" s="14" t="s">
        <v>80</v>
      </c>
      <c r="AW1607" s="14" t="s">
        <v>218</v>
      </c>
      <c r="AX1607" s="14" t="s">
        <v>71</v>
      </c>
      <c r="AY1607" s="255" t="s">
        <v>205</v>
      </c>
    </row>
    <row r="1608" s="14" customFormat="1">
      <c r="A1608" s="14"/>
      <c r="B1608" s="245"/>
      <c r="C1608" s="246"/>
      <c r="D1608" s="236" t="s">
        <v>216</v>
      </c>
      <c r="E1608" s="247" t="s">
        <v>19</v>
      </c>
      <c r="F1608" s="248" t="s">
        <v>2129</v>
      </c>
      <c r="G1608" s="246"/>
      <c r="H1608" s="249">
        <v>178.60000000000002</v>
      </c>
      <c r="I1608" s="250"/>
      <c r="J1608" s="246"/>
      <c r="K1608" s="246"/>
      <c r="L1608" s="251"/>
      <c r="M1608" s="252"/>
      <c r="N1608" s="253"/>
      <c r="O1608" s="253"/>
      <c r="P1608" s="253"/>
      <c r="Q1608" s="253"/>
      <c r="R1608" s="253"/>
      <c r="S1608" s="253"/>
      <c r="T1608" s="25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5" t="s">
        <v>216</v>
      </c>
      <c r="AU1608" s="255" t="s">
        <v>80</v>
      </c>
      <c r="AV1608" s="14" t="s">
        <v>80</v>
      </c>
      <c r="AW1608" s="14" t="s">
        <v>218</v>
      </c>
      <c r="AX1608" s="14" t="s">
        <v>71</v>
      </c>
      <c r="AY1608" s="255" t="s">
        <v>205</v>
      </c>
    </row>
    <row r="1609" s="14" customFormat="1">
      <c r="A1609" s="14"/>
      <c r="B1609" s="245"/>
      <c r="C1609" s="246"/>
      <c r="D1609" s="236" t="s">
        <v>216</v>
      </c>
      <c r="E1609" s="247" t="s">
        <v>19</v>
      </c>
      <c r="F1609" s="248" t="s">
        <v>2130</v>
      </c>
      <c r="G1609" s="246"/>
      <c r="H1609" s="249">
        <v>495.3599999999999</v>
      </c>
      <c r="I1609" s="250"/>
      <c r="J1609" s="246"/>
      <c r="K1609" s="246"/>
      <c r="L1609" s="251"/>
      <c r="M1609" s="252"/>
      <c r="N1609" s="253"/>
      <c r="O1609" s="253"/>
      <c r="P1609" s="253"/>
      <c r="Q1609" s="253"/>
      <c r="R1609" s="253"/>
      <c r="S1609" s="253"/>
      <c r="T1609" s="25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5" t="s">
        <v>216</v>
      </c>
      <c r="AU1609" s="255" t="s">
        <v>80</v>
      </c>
      <c r="AV1609" s="14" t="s">
        <v>80</v>
      </c>
      <c r="AW1609" s="14" t="s">
        <v>218</v>
      </c>
      <c r="AX1609" s="14" t="s">
        <v>71</v>
      </c>
      <c r="AY1609" s="255" t="s">
        <v>205</v>
      </c>
    </row>
    <row r="1610" s="14" customFormat="1">
      <c r="A1610" s="14"/>
      <c r="B1610" s="245"/>
      <c r="C1610" s="246"/>
      <c r="D1610" s="236" t="s">
        <v>216</v>
      </c>
      <c r="E1610" s="247" t="s">
        <v>19</v>
      </c>
      <c r="F1610" s="248" t="s">
        <v>2131</v>
      </c>
      <c r="G1610" s="246"/>
      <c r="H1610" s="249">
        <v>784.82400000000007</v>
      </c>
      <c r="I1610" s="250"/>
      <c r="J1610" s="246"/>
      <c r="K1610" s="246"/>
      <c r="L1610" s="251"/>
      <c r="M1610" s="252"/>
      <c r="N1610" s="253"/>
      <c r="O1610" s="253"/>
      <c r="P1610" s="253"/>
      <c r="Q1610" s="253"/>
      <c r="R1610" s="253"/>
      <c r="S1610" s="253"/>
      <c r="T1610" s="25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5" t="s">
        <v>216</v>
      </c>
      <c r="AU1610" s="255" t="s">
        <v>80</v>
      </c>
      <c r="AV1610" s="14" t="s">
        <v>80</v>
      </c>
      <c r="AW1610" s="14" t="s">
        <v>218</v>
      </c>
      <c r="AX1610" s="14" t="s">
        <v>71</v>
      </c>
      <c r="AY1610" s="255" t="s">
        <v>205</v>
      </c>
    </row>
    <row r="1611" s="14" customFormat="1">
      <c r="A1611" s="14"/>
      <c r="B1611" s="245"/>
      <c r="C1611" s="246"/>
      <c r="D1611" s="236" t="s">
        <v>216</v>
      </c>
      <c r="E1611" s="247" t="s">
        <v>19</v>
      </c>
      <c r="F1611" s="248" t="s">
        <v>2132</v>
      </c>
      <c r="G1611" s="246"/>
      <c r="H1611" s="249">
        <v>192.90000000000001</v>
      </c>
      <c r="I1611" s="250"/>
      <c r="J1611" s="246"/>
      <c r="K1611" s="246"/>
      <c r="L1611" s="251"/>
      <c r="M1611" s="252"/>
      <c r="N1611" s="253"/>
      <c r="O1611" s="253"/>
      <c r="P1611" s="253"/>
      <c r="Q1611" s="253"/>
      <c r="R1611" s="253"/>
      <c r="S1611" s="253"/>
      <c r="T1611" s="25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5" t="s">
        <v>216</v>
      </c>
      <c r="AU1611" s="255" t="s">
        <v>80</v>
      </c>
      <c r="AV1611" s="14" t="s">
        <v>80</v>
      </c>
      <c r="AW1611" s="14" t="s">
        <v>218</v>
      </c>
      <c r="AX1611" s="14" t="s">
        <v>71</v>
      </c>
      <c r="AY1611" s="255" t="s">
        <v>205</v>
      </c>
    </row>
    <row r="1612" s="15" customFormat="1">
      <c r="A1612" s="15"/>
      <c r="B1612" s="256"/>
      <c r="C1612" s="257"/>
      <c r="D1612" s="236" t="s">
        <v>216</v>
      </c>
      <c r="E1612" s="258" t="s">
        <v>19</v>
      </c>
      <c r="F1612" s="259" t="s">
        <v>238</v>
      </c>
      <c r="G1612" s="257"/>
      <c r="H1612" s="260">
        <v>2208.9340000000002</v>
      </c>
      <c r="I1612" s="261"/>
      <c r="J1612" s="257"/>
      <c r="K1612" s="257"/>
      <c r="L1612" s="262"/>
      <c r="M1612" s="263"/>
      <c r="N1612" s="264"/>
      <c r="O1612" s="264"/>
      <c r="P1612" s="264"/>
      <c r="Q1612" s="264"/>
      <c r="R1612" s="264"/>
      <c r="S1612" s="264"/>
      <c r="T1612" s="26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6" t="s">
        <v>216</v>
      </c>
      <c r="AU1612" s="266" t="s">
        <v>80</v>
      </c>
      <c r="AV1612" s="15" t="s">
        <v>97</v>
      </c>
      <c r="AW1612" s="15" t="s">
        <v>218</v>
      </c>
      <c r="AX1612" s="15" t="s">
        <v>71</v>
      </c>
      <c r="AY1612" s="266" t="s">
        <v>205</v>
      </c>
    </row>
    <row r="1613" s="13" customFormat="1">
      <c r="A1613" s="13"/>
      <c r="B1613" s="234"/>
      <c r="C1613" s="235"/>
      <c r="D1613" s="236" t="s">
        <v>216</v>
      </c>
      <c r="E1613" s="237" t="s">
        <v>19</v>
      </c>
      <c r="F1613" s="238" t="s">
        <v>239</v>
      </c>
      <c r="G1613" s="235"/>
      <c r="H1613" s="237" t="s">
        <v>19</v>
      </c>
      <c r="I1613" s="239"/>
      <c r="J1613" s="235"/>
      <c r="K1613" s="235"/>
      <c r="L1613" s="240"/>
      <c r="M1613" s="241"/>
      <c r="N1613" s="242"/>
      <c r="O1613" s="242"/>
      <c r="P1613" s="242"/>
      <c r="Q1613" s="242"/>
      <c r="R1613" s="242"/>
      <c r="S1613" s="242"/>
      <c r="T1613" s="24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4" t="s">
        <v>216</v>
      </c>
      <c r="AU1613" s="244" t="s">
        <v>80</v>
      </c>
      <c r="AV1613" s="13" t="s">
        <v>78</v>
      </c>
      <c r="AW1613" s="13" t="s">
        <v>218</v>
      </c>
      <c r="AX1613" s="13" t="s">
        <v>71</v>
      </c>
      <c r="AY1613" s="244" t="s">
        <v>205</v>
      </c>
    </row>
    <row r="1614" s="14" customFormat="1">
      <c r="A1614" s="14"/>
      <c r="B1614" s="245"/>
      <c r="C1614" s="246"/>
      <c r="D1614" s="236" t="s">
        <v>216</v>
      </c>
      <c r="E1614" s="247" t="s">
        <v>19</v>
      </c>
      <c r="F1614" s="248" t="s">
        <v>2133</v>
      </c>
      <c r="G1614" s="246"/>
      <c r="H1614" s="249">
        <v>327.10509999999999</v>
      </c>
      <c r="I1614" s="250"/>
      <c r="J1614" s="246"/>
      <c r="K1614" s="246"/>
      <c r="L1614" s="251"/>
      <c r="M1614" s="252"/>
      <c r="N1614" s="253"/>
      <c r="O1614" s="253"/>
      <c r="P1614" s="253"/>
      <c r="Q1614" s="253"/>
      <c r="R1614" s="253"/>
      <c r="S1614" s="253"/>
      <c r="T1614" s="25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5" t="s">
        <v>216</v>
      </c>
      <c r="AU1614" s="255" t="s">
        <v>80</v>
      </c>
      <c r="AV1614" s="14" t="s">
        <v>80</v>
      </c>
      <c r="AW1614" s="14" t="s">
        <v>218</v>
      </c>
      <c r="AX1614" s="14" t="s">
        <v>71</v>
      </c>
      <c r="AY1614" s="255" t="s">
        <v>205</v>
      </c>
    </row>
    <row r="1615" s="15" customFormat="1">
      <c r="A1615" s="15"/>
      <c r="B1615" s="256"/>
      <c r="C1615" s="257"/>
      <c r="D1615" s="236" t="s">
        <v>216</v>
      </c>
      <c r="E1615" s="258" t="s">
        <v>19</v>
      </c>
      <c r="F1615" s="259" t="s">
        <v>238</v>
      </c>
      <c r="G1615" s="257"/>
      <c r="H1615" s="260">
        <v>327.10509999999999</v>
      </c>
      <c r="I1615" s="261"/>
      <c r="J1615" s="257"/>
      <c r="K1615" s="257"/>
      <c r="L1615" s="262"/>
      <c r="M1615" s="263"/>
      <c r="N1615" s="264"/>
      <c r="O1615" s="264"/>
      <c r="P1615" s="264"/>
      <c r="Q1615" s="264"/>
      <c r="R1615" s="264"/>
      <c r="S1615" s="264"/>
      <c r="T1615" s="26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T1615" s="266" t="s">
        <v>216</v>
      </c>
      <c r="AU1615" s="266" t="s">
        <v>80</v>
      </c>
      <c r="AV1615" s="15" t="s">
        <v>97</v>
      </c>
      <c r="AW1615" s="15" t="s">
        <v>218</v>
      </c>
      <c r="AX1615" s="15" t="s">
        <v>71</v>
      </c>
      <c r="AY1615" s="266" t="s">
        <v>205</v>
      </c>
    </row>
    <row r="1616" s="13" customFormat="1">
      <c r="A1616" s="13"/>
      <c r="B1616" s="234"/>
      <c r="C1616" s="235"/>
      <c r="D1616" s="236" t="s">
        <v>216</v>
      </c>
      <c r="E1616" s="237" t="s">
        <v>19</v>
      </c>
      <c r="F1616" s="238" t="s">
        <v>241</v>
      </c>
      <c r="G1616" s="235"/>
      <c r="H1616" s="237" t="s">
        <v>19</v>
      </c>
      <c r="I1616" s="239"/>
      <c r="J1616" s="235"/>
      <c r="K1616" s="235"/>
      <c r="L1616" s="240"/>
      <c r="M1616" s="241"/>
      <c r="N1616" s="242"/>
      <c r="O1616" s="242"/>
      <c r="P1616" s="242"/>
      <c r="Q1616" s="242"/>
      <c r="R1616" s="242"/>
      <c r="S1616" s="242"/>
      <c r="T1616" s="24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4" t="s">
        <v>216</v>
      </c>
      <c r="AU1616" s="244" t="s">
        <v>80</v>
      </c>
      <c r="AV1616" s="13" t="s">
        <v>78</v>
      </c>
      <c r="AW1616" s="13" t="s">
        <v>218</v>
      </c>
      <c r="AX1616" s="13" t="s">
        <v>71</v>
      </c>
      <c r="AY1616" s="244" t="s">
        <v>205</v>
      </c>
    </row>
    <row r="1617" s="14" customFormat="1">
      <c r="A1617" s="14"/>
      <c r="B1617" s="245"/>
      <c r="C1617" s="246"/>
      <c r="D1617" s="236" t="s">
        <v>216</v>
      </c>
      <c r="E1617" s="247" t="s">
        <v>19</v>
      </c>
      <c r="F1617" s="248" t="s">
        <v>2134</v>
      </c>
      <c r="G1617" s="246"/>
      <c r="H1617" s="249">
        <v>188.27699999999999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5" t="s">
        <v>216</v>
      </c>
      <c r="AU1617" s="255" t="s">
        <v>80</v>
      </c>
      <c r="AV1617" s="14" t="s">
        <v>80</v>
      </c>
      <c r="AW1617" s="14" t="s">
        <v>218</v>
      </c>
      <c r="AX1617" s="14" t="s">
        <v>71</v>
      </c>
      <c r="AY1617" s="255" t="s">
        <v>205</v>
      </c>
    </row>
    <row r="1618" s="14" customFormat="1">
      <c r="A1618" s="14"/>
      <c r="B1618" s="245"/>
      <c r="C1618" s="246"/>
      <c r="D1618" s="236" t="s">
        <v>216</v>
      </c>
      <c r="E1618" s="247" t="s">
        <v>19</v>
      </c>
      <c r="F1618" s="248" t="s">
        <v>2135</v>
      </c>
      <c r="G1618" s="246"/>
      <c r="H1618" s="249">
        <v>-20.712000000000003</v>
      </c>
      <c r="I1618" s="250"/>
      <c r="J1618" s="246"/>
      <c r="K1618" s="246"/>
      <c r="L1618" s="251"/>
      <c r="M1618" s="252"/>
      <c r="N1618" s="253"/>
      <c r="O1618" s="253"/>
      <c r="P1618" s="253"/>
      <c r="Q1618" s="253"/>
      <c r="R1618" s="253"/>
      <c r="S1618" s="253"/>
      <c r="T1618" s="25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5" t="s">
        <v>216</v>
      </c>
      <c r="AU1618" s="255" t="s">
        <v>80</v>
      </c>
      <c r="AV1618" s="14" t="s">
        <v>80</v>
      </c>
      <c r="AW1618" s="14" t="s">
        <v>218</v>
      </c>
      <c r="AX1618" s="14" t="s">
        <v>71</v>
      </c>
      <c r="AY1618" s="255" t="s">
        <v>205</v>
      </c>
    </row>
    <row r="1619" s="15" customFormat="1">
      <c r="A1619" s="15"/>
      <c r="B1619" s="256"/>
      <c r="C1619" s="257"/>
      <c r="D1619" s="236" t="s">
        <v>216</v>
      </c>
      <c r="E1619" s="258" t="s">
        <v>19</v>
      </c>
      <c r="F1619" s="259" t="s">
        <v>238</v>
      </c>
      <c r="G1619" s="257"/>
      <c r="H1619" s="260">
        <v>167.565</v>
      </c>
      <c r="I1619" s="261"/>
      <c r="J1619" s="257"/>
      <c r="K1619" s="257"/>
      <c r="L1619" s="262"/>
      <c r="M1619" s="263"/>
      <c r="N1619" s="264"/>
      <c r="O1619" s="264"/>
      <c r="P1619" s="264"/>
      <c r="Q1619" s="264"/>
      <c r="R1619" s="264"/>
      <c r="S1619" s="264"/>
      <c r="T1619" s="26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66" t="s">
        <v>216</v>
      </c>
      <c r="AU1619" s="266" t="s">
        <v>80</v>
      </c>
      <c r="AV1619" s="15" t="s">
        <v>97</v>
      </c>
      <c r="AW1619" s="15" t="s">
        <v>218</v>
      </c>
      <c r="AX1619" s="15" t="s">
        <v>71</v>
      </c>
      <c r="AY1619" s="266" t="s">
        <v>205</v>
      </c>
    </row>
    <row r="1620" s="16" customFormat="1">
      <c r="A1620" s="16"/>
      <c r="B1620" s="267"/>
      <c r="C1620" s="268"/>
      <c r="D1620" s="236" t="s">
        <v>216</v>
      </c>
      <c r="E1620" s="269" t="s">
        <v>19</v>
      </c>
      <c r="F1620" s="270" t="s">
        <v>243</v>
      </c>
      <c r="G1620" s="268"/>
      <c r="H1620" s="271">
        <v>2703.6041</v>
      </c>
      <c r="I1620" s="272"/>
      <c r="J1620" s="268"/>
      <c r="K1620" s="268"/>
      <c r="L1620" s="273"/>
      <c r="M1620" s="274"/>
      <c r="N1620" s="275"/>
      <c r="O1620" s="275"/>
      <c r="P1620" s="275"/>
      <c r="Q1620" s="275"/>
      <c r="R1620" s="275"/>
      <c r="S1620" s="275"/>
      <c r="T1620" s="27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T1620" s="277" t="s">
        <v>216</v>
      </c>
      <c r="AU1620" s="277" t="s">
        <v>80</v>
      </c>
      <c r="AV1620" s="16" t="s">
        <v>212</v>
      </c>
      <c r="AW1620" s="16" t="s">
        <v>218</v>
      </c>
      <c r="AX1620" s="16" t="s">
        <v>78</v>
      </c>
      <c r="AY1620" s="277" t="s">
        <v>205</v>
      </c>
    </row>
    <row r="1621" s="2" customFormat="1" ht="37.8" customHeight="1">
      <c r="A1621" s="41"/>
      <c r="B1621" s="42"/>
      <c r="C1621" s="216" t="s">
        <v>2136</v>
      </c>
      <c r="D1621" s="216" t="s">
        <v>207</v>
      </c>
      <c r="E1621" s="217" t="s">
        <v>2137</v>
      </c>
      <c r="F1621" s="218" t="s">
        <v>2138</v>
      </c>
      <c r="G1621" s="219" t="s">
        <v>306</v>
      </c>
      <c r="H1621" s="220">
        <v>731.46000000000004</v>
      </c>
      <c r="I1621" s="221"/>
      <c r="J1621" s="222">
        <f>ROUND(I1621*H1621,2)</f>
        <v>0</v>
      </c>
      <c r="K1621" s="218" t="s">
        <v>211</v>
      </c>
      <c r="L1621" s="47"/>
      <c r="M1621" s="223" t="s">
        <v>19</v>
      </c>
      <c r="N1621" s="224" t="s">
        <v>42</v>
      </c>
      <c r="O1621" s="87"/>
      <c r="P1621" s="225">
        <f>O1621*H1621</f>
        <v>0</v>
      </c>
      <c r="Q1621" s="225">
        <v>0</v>
      </c>
      <c r="R1621" s="225">
        <f>Q1621*H1621</f>
        <v>0</v>
      </c>
      <c r="S1621" s="225">
        <v>0</v>
      </c>
      <c r="T1621" s="226">
        <f>S1621*H1621</f>
        <v>0</v>
      </c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R1621" s="227" t="s">
        <v>212</v>
      </c>
      <c r="AT1621" s="227" t="s">
        <v>207</v>
      </c>
      <c r="AU1621" s="227" t="s">
        <v>80</v>
      </c>
      <c r="AY1621" s="20" t="s">
        <v>205</v>
      </c>
      <c r="BE1621" s="228">
        <f>IF(N1621="základní",J1621,0)</f>
        <v>0</v>
      </c>
      <c r="BF1621" s="228">
        <f>IF(N1621="snížená",J1621,0)</f>
        <v>0</v>
      </c>
      <c r="BG1621" s="228">
        <f>IF(N1621="zákl. přenesená",J1621,0)</f>
        <v>0</v>
      </c>
      <c r="BH1621" s="228">
        <f>IF(N1621="sníž. přenesená",J1621,0)</f>
        <v>0</v>
      </c>
      <c r="BI1621" s="228">
        <f>IF(N1621="nulová",J1621,0)</f>
        <v>0</v>
      </c>
      <c r="BJ1621" s="20" t="s">
        <v>78</v>
      </c>
      <c r="BK1621" s="228">
        <f>ROUND(I1621*H1621,2)</f>
        <v>0</v>
      </c>
      <c r="BL1621" s="20" t="s">
        <v>212</v>
      </c>
      <c r="BM1621" s="227" t="s">
        <v>2139</v>
      </c>
    </row>
    <row r="1622" s="2" customFormat="1">
      <c r="A1622" s="41"/>
      <c r="B1622" s="42"/>
      <c r="C1622" s="43"/>
      <c r="D1622" s="229" t="s">
        <v>214</v>
      </c>
      <c r="E1622" s="43"/>
      <c r="F1622" s="230" t="s">
        <v>2140</v>
      </c>
      <c r="G1622" s="43"/>
      <c r="H1622" s="43"/>
      <c r="I1622" s="231"/>
      <c r="J1622" s="43"/>
      <c r="K1622" s="43"/>
      <c r="L1622" s="47"/>
      <c r="M1622" s="232"/>
      <c r="N1622" s="233"/>
      <c r="O1622" s="87"/>
      <c r="P1622" s="87"/>
      <c r="Q1622" s="87"/>
      <c r="R1622" s="87"/>
      <c r="S1622" s="87"/>
      <c r="T1622" s="88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T1622" s="20" t="s">
        <v>214</v>
      </c>
      <c r="AU1622" s="20" t="s">
        <v>80</v>
      </c>
    </row>
    <row r="1623" s="14" customFormat="1">
      <c r="A1623" s="14"/>
      <c r="B1623" s="245"/>
      <c r="C1623" s="246"/>
      <c r="D1623" s="236" t="s">
        <v>216</v>
      </c>
      <c r="E1623" s="247" t="s">
        <v>19</v>
      </c>
      <c r="F1623" s="248" t="s">
        <v>2141</v>
      </c>
      <c r="G1623" s="246"/>
      <c r="H1623" s="249">
        <v>236.09999999999999</v>
      </c>
      <c r="I1623" s="250"/>
      <c r="J1623" s="246"/>
      <c r="K1623" s="246"/>
      <c r="L1623" s="251"/>
      <c r="M1623" s="252"/>
      <c r="N1623" s="253"/>
      <c r="O1623" s="253"/>
      <c r="P1623" s="253"/>
      <c r="Q1623" s="253"/>
      <c r="R1623" s="253"/>
      <c r="S1623" s="253"/>
      <c r="T1623" s="25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5" t="s">
        <v>216</v>
      </c>
      <c r="AU1623" s="255" t="s">
        <v>80</v>
      </c>
      <c r="AV1623" s="14" t="s">
        <v>80</v>
      </c>
      <c r="AW1623" s="14" t="s">
        <v>218</v>
      </c>
      <c r="AX1623" s="14" t="s">
        <v>71</v>
      </c>
      <c r="AY1623" s="255" t="s">
        <v>205</v>
      </c>
    </row>
    <row r="1624" s="14" customFormat="1">
      <c r="A1624" s="14"/>
      <c r="B1624" s="245"/>
      <c r="C1624" s="246"/>
      <c r="D1624" s="236" t="s">
        <v>216</v>
      </c>
      <c r="E1624" s="247" t="s">
        <v>19</v>
      </c>
      <c r="F1624" s="248" t="s">
        <v>2142</v>
      </c>
      <c r="G1624" s="246"/>
      <c r="H1624" s="249">
        <v>495.36000000000001</v>
      </c>
      <c r="I1624" s="250"/>
      <c r="J1624" s="246"/>
      <c r="K1624" s="246"/>
      <c r="L1624" s="251"/>
      <c r="M1624" s="252"/>
      <c r="N1624" s="253"/>
      <c r="O1624" s="253"/>
      <c r="P1624" s="253"/>
      <c r="Q1624" s="253"/>
      <c r="R1624" s="253"/>
      <c r="S1624" s="253"/>
      <c r="T1624" s="25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5" t="s">
        <v>216</v>
      </c>
      <c r="AU1624" s="255" t="s">
        <v>80</v>
      </c>
      <c r="AV1624" s="14" t="s">
        <v>80</v>
      </c>
      <c r="AW1624" s="14" t="s">
        <v>218</v>
      </c>
      <c r="AX1624" s="14" t="s">
        <v>71</v>
      </c>
      <c r="AY1624" s="255" t="s">
        <v>205</v>
      </c>
    </row>
    <row r="1625" s="2" customFormat="1" ht="24.15" customHeight="1">
      <c r="A1625" s="41"/>
      <c r="B1625" s="42"/>
      <c r="C1625" s="216" t="s">
        <v>2143</v>
      </c>
      <c r="D1625" s="216" t="s">
        <v>207</v>
      </c>
      <c r="E1625" s="217" t="s">
        <v>2144</v>
      </c>
      <c r="F1625" s="218" t="s">
        <v>2145</v>
      </c>
      <c r="G1625" s="219" t="s">
        <v>2089</v>
      </c>
      <c r="H1625" s="220">
        <v>53</v>
      </c>
      <c r="I1625" s="221"/>
      <c r="J1625" s="222">
        <f>ROUND(I1625*H1625,2)</f>
        <v>0</v>
      </c>
      <c r="K1625" s="218" t="s">
        <v>211</v>
      </c>
      <c r="L1625" s="47"/>
      <c r="M1625" s="223" t="s">
        <v>19</v>
      </c>
      <c r="N1625" s="224" t="s">
        <v>42</v>
      </c>
      <c r="O1625" s="87"/>
      <c r="P1625" s="225">
        <f>O1625*H1625</f>
        <v>0</v>
      </c>
      <c r="Q1625" s="225">
        <v>0</v>
      </c>
      <c r="R1625" s="225">
        <f>Q1625*H1625</f>
        <v>0</v>
      </c>
      <c r="S1625" s="225">
        <v>0</v>
      </c>
      <c r="T1625" s="226">
        <f>S1625*H1625</f>
        <v>0</v>
      </c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R1625" s="227" t="s">
        <v>212</v>
      </c>
      <c r="AT1625" s="227" t="s">
        <v>207</v>
      </c>
      <c r="AU1625" s="227" t="s">
        <v>80</v>
      </c>
      <c r="AY1625" s="20" t="s">
        <v>205</v>
      </c>
      <c r="BE1625" s="228">
        <f>IF(N1625="základní",J1625,0)</f>
        <v>0</v>
      </c>
      <c r="BF1625" s="228">
        <f>IF(N1625="snížená",J1625,0)</f>
        <v>0</v>
      </c>
      <c r="BG1625" s="228">
        <f>IF(N1625="zákl. přenesená",J1625,0)</f>
        <v>0</v>
      </c>
      <c r="BH1625" s="228">
        <f>IF(N1625="sníž. přenesená",J1625,0)</f>
        <v>0</v>
      </c>
      <c r="BI1625" s="228">
        <f>IF(N1625="nulová",J1625,0)</f>
        <v>0</v>
      </c>
      <c r="BJ1625" s="20" t="s">
        <v>78</v>
      </c>
      <c r="BK1625" s="228">
        <f>ROUND(I1625*H1625,2)</f>
        <v>0</v>
      </c>
      <c r="BL1625" s="20" t="s">
        <v>212</v>
      </c>
      <c r="BM1625" s="227" t="s">
        <v>2146</v>
      </c>
    </row>
    <row r="1626" s="2" customFormat="1">
      <c r="A1626" s="41"/>
      <c r="B1626" s="42"/>
      <c r="C1626" s="43"/>
      <c r="D1626" s="229" t="s">
        <v>214</v>
      </c>
      <c r="E1626" s="43"/>
      <c r="F1626" s="230" t="s">
        <v>2147</v>
      </c>
      <c r="G1626" s="43"/>
      <c r="H1626" s="43"/>
      <c r="I1626" s="231"/>
      <c r="J1626" s="43"/>
      <c r="K1626" s="43"/>
      <c r="L1626" s="47"/>
      <c r="M1626" s="232"/>
      <c r="N1626" s="233"/>
      <c r="O1626" s="87"/>
      <c r="P1626" s="87"/>
      <c r="Q1626" s="87"/>
      <c r="R1626" s="87"/>
      <c r="S1626" s="87"/>
      <c r="T1626" s="88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T1626" s="20" t="s">
        <v>214</v>
      </c>
      <c r="AU1626" s="20" t="s">
        <v>80</v>
      </c>
    </row>
    <row r="1627" s="14" customFormat="1">
      <c r="A1627" s="14"/>
      <c r="B1627" s="245"/>
      <c r="C1627" s="246"/>
      <c r="D1627" s="236" t="s">
        <v>216</v>
      </c>
      <c r="E1627" s="247" t="s">
        <v>19</v>
      </c>
      <c r="F1627" s="248" t="s">
        <v>2148</v>
      </c>
      <c r="G1627" s="246"/>
      <c r="H1627" s="249">
        <v>36</v>
      </c>
      <c r="I1627" s="250"/>
      <c r="J1627" s="246"/>
      <c r="K1627" s="246"/>
      <c r="L1627" s="251"/>
      <c r="M1627" s="252"/>
      <c r="N1627" s="253"/>
      <c r="O1627" s="253"/>
      <c r="P1627" s="253"/>
      <c r="Q1627" s="253"/>
      <c r="R1627" s="253"/>
      <c r="S1627" s="253"/>
      <c r="T1627" s="25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5" t="s">
        <v>216</v>
      </c>
      <c r="AU1627" s="255" t="s">
        <v>80</v>
      </c>
      <c r="AV1627" s="14" t="s">
        <v>80</v>
      </c>
      <c r="AW1627" s="14" t="s">
        <v>218</v>
      </c>
      <c r="AX1627" s="14" t="s">
        <v>71</v>
      </c>
      <c r="AY1627" s="255" t="s">
        <v>205</v>
      </c>
    </row>
    <row r="1628" s="14" customFormat="1">
      <c r="A1628" s="14"/>
      <c r="B1628" s="245"/>
      <c r="C1628" s="246"/>
      <c r="D1628" s="236" t="s">
        <v>216</v>
      </c>
      <c r="E1628" s="247" t="s">
        <v>19</v>
      </c>
      <c r="F1628" s="248" t="s">
        <v>2149</v>
      </c>
      <c r="G1628" s="246"/>
      <c r="H1628" s="249">
        <v>8</v>
      </c>
      <c r="I1628" s="250"/>
      <c r="J1628" s="246"/>
      <c r="K1628" s="246"/>
      <c r="L1628" s="251"/>
      <c r="M1628" s="252"/>
      <c r="N1628" s="253"/>
      <c r="O1628" s="253"/>
      <c r="P1628" s="253"/>
      <c r="Q1628" s="253"/>
      <c r="R1628" s="253"/>
      <c r="S1628" s="253"/>
      <c r="T1628" s="25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5" t="s">
        <v>216</v>
      </c>
      <c r="AU1628" s="255" t="s">
        <v>80</v>
      </c>
      <c r="AV1628" s="14" t="s">
        <v>80</v>
      </c>
      <c r="AW1628" s="14" t="s">
        <v>218</v>
      </c>
      <c r="AX1628" s="14" t="s">
        <v>71</v>
      </c>
      <c r="AY1628" s="255" t="s">
        <v>205</v>
      </c>
    </row>
    <row r="1629" s="14" customFormat="1">
      <c r="A1629" s="14"/>
      <c r="B1629" s="245"/>
      <c r="C1629" s="246"/>
      <c r="D1629" s="236" t="s">
        <v>216</v>
      </c>
      <c r="E1629" s="247" t="s">
        <v>19</v>
      </c>
      <c r="F1629" s="248" t="s">
        <v>2150</v>
      </c>
      <c r="G1629" s="246"/>
      <c r="H1629" s="249">
        <v>9</v>
      </c>
      <c r="I1629" s="250"/>
      <c r="J1629" s="246"/>
      <c r="K1629" s="246"/>
      <c r="L1629" s="251"/>
      <c r="M1629" s="252"/>
      <c r="N1629" s="253"/>
      <c r="O1629" s="253"/>
      <c r="P1629" s="253"/>
      <c r="Q1629" s="253"/>
      <c r="R1629" s="253"/>
      <c r="S1629" s="253"/>
      <c r="T1629" s="25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5" t="s">
        <v>216</v>
      </c>
      <c r="AU1629" s="255" t="s">
        <v>80</v>
      </c>
      <c r="AV1629" s="14" t="s">
        <v>80</v>
      </c>
      <c r="AW1629" s="14" t="s">
        <v>218</v>
      </c>
      <c r="AX1629" s="14" t="s">
        <v>71</v>
      </c>
      <c r="AY1629" s="255" t="s">
        <v>205</v>
      </c>
    </row>
    <row r="1630" s="2" customFormat="1" ht="37.8" customHeight="1">
      <c r="A1630" s="41"/>
      <c r="B1630" s="42"/>
      <c r="C1630" s="216" t="s">
        <v>2151</v>
      </c>
      <c r="D1630" s="216" t="s">
        <v>207</v>
      </c>
      <c r="E1630" s="217" t="s">
        <v>2152</v>
      </c>
      <c r="F1630" s="218" t="s">
        <v>2153</v>
      </c>
      <c r="G1630" s="219" t="s">
        <v>2089</v>
      </c>
      <c r="H1630" s="220">
        <v>3180</v>
      </c>
      <c r="I1630" s="221"/>
      <c r="J1630" s="222">
        <f>ROUND(I1630*H1630,2)</f>
        <v>0</v>
      </c>
      <c r="K1630" s="218" t="s">
        <v>211</v>
      </c>
      <c r="L1630" s="47"/>
      <c r="M1630" s="223" t="s">
        <v>19</v>
      </c>
      <c r="N1630" s="224" t="s">
        <v>42</v>
      </c>
      <c r="O1630" s="87"/>
      <c r="P1630" s="225">
        <f>O1630*H1630</f>
        <v>0</v>
      </c>
      <c r="Q1630" s="225">
        <v>0</v>
      </c>
      <c r="R1630" s="225">
        <f>Q1630*H1630</f>
        <v>0</v>
      </c>
      <c r="S1630" s="225">
        <v>0</v>
      </c>
      <c r="T1630" s="226">
        <f>S1630*H1630</f>
        <v>0</v>
      </c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R1630" s="227" t="s">
        <v>212</v>
      </c>
      <c r="AT1630" s="227" t="s">
        <v>207</v>
      </c>
      <c r="AU1630" s="227" t="s">
        <v>80</v>
      </c>
      <c r="AY1630" s="20" t="s">
        <v>205</v>
      </c>
      <c r="BE1630" s="228">
        <f>IF(N1630="základní",J1630,0)</f>
        <v>0</v>
      </c>
      <c r="BF1630" s="228">
        <f>IF(N1630="snížená",J1630,0)</f>
        <v>0</v>
      </c>
      <c r="BG1630" s="228">
        <f>IF(N1630="zákl. přenesená",J1630,0)</f>
        <v>0</v>
      </c>
      <c r="BH1630" s="228">
        <f>IF(N1630="sníž. přenesená",J1630,0)</f>
        <v>0</v>
      </c>
      <c r="BI1630" s="228">
        <f>IF(N1630="nulová",J1630,0)</f>
        <v>0</v>
      </c>
      <c r="BJ1630" s="20" t="s">
        <v>78</v>
      </c>
      <c r="BK1630" s="228">
        <f>ROUND(I1630*H1630,2)</f>
        <v>0</v>
      </c>
      <c r="BL1630" s="20" t="s">
        <v>212</v>
      </c>
      <c r="BM1630" s="227" t="s">
        <v>2154</v>
      </c>
    </row>
    <row r="1631" s="2" customFormat="1">
      <c r="A1631" s="41"/>
      <c r="B1631" s="42"/>
      <c r="C1631" s="43"/>
      <c r="D1631" s="229" t="s">
        <v>214</v>
      </c>
      <c r="E1631" s="43"/>
      <c r="F1631" s="230" t="s">
        <v>2155</v>
      </c>
      <c r="G1631" s="43"/>
      <c r="H1631" s="43"/>
      <c r="I1631" s="231"/>
      <c r="J1631" s="43"/>
      <c r="K1631" s="43"/>
      <c r="L1631" s="47"/>
      <c r="M1631" s="232"/>
      <c r="N1631" s="233"/>
      <c r="O1631" s="87"/>
      <c r="P1631" s="87"/>
      <c r="Q1631" s="87"/>
      <c r="R1631" s="87"/>
      <c r="S1631" s="87"/>
      <c r="T1631" s="88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T1631" s="20" t="s">
        <v>214</v>
      </c>
      <c r="AU1631" s="20" t="s">
        <v>80</v>
      </c>
    </row>
    <row r="1632" s="14" customFormat="1">
      <c r="A1632" s="14"/>
      <c r="B1632" s="245"/>
      <c r="C1632" s="246"/>
      <c r="D1632" s="236" t="s">
        <v>216</v>
      </c>
      <c r="E1632" s="246"/>
      <c r="F1632" s="248" t="s">
        <v>2156</v>
      </c>
      <c r="G1632" s="246"/>
      <c r="H1632" s="249">
        <v>3180</v>
      </c>
      <c r="I1632" s="250"/>
      <c r="J1632" s="246"/>
      <c r="K1632" s="246"/>
      <c r="L1632" s="251"/>
      <c r="M1632" s="252"/>
      <c r="N1632" s="253"/>
      <c r="O1632" s="253"/>
      <c r="P1632" s="253"/>
      <c r="Q1632" s="253"/>
      <c r="R1632" s="253"/>
      <c r="S1632" s="253"/>
      <c r="T1632" s="25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5" t="s">
        <v>216</v>
      </c>
      <c r="AU1632" s="255" t="s">
        <v>80</v>
      </c>
      <c r="AV1632" s="14" t="s">
        <v>80</v>
      </c>
      <c r="AW1632" s="14" t="s">
        <v>4</v>
      </c>
      <c r="AX1632" s="14" t="s">
        <v>78</v>
      </c>
      <c r="AY1632" s="255" t="s">
        <v>205</v>
      </c>
    </row>
    <row r="1633" s="2" customFormat="1" ht="24.15" customHeight="1">
      <c r="A1633" s="41"/>
      <c r="B1633" s="42"/>
      <c r="C1633" s="216" t="s">
        <v>2157</v>
      </c>
      <c r="D1633" s="216" t="s">
        <v>207</v>
      </c>
      <c r="E1633" s="217" t="s">
        <v>2158</v>
      </c>
      <c r="F1633" s="218" t="s">
        <v>2159</v>
      </c>
      <c r="G1633" s="219" t="s">
        <v>2089</v>
      </c>
      <c r="H1633" s="220">
        <v>53</v>
      </c>
      <c r="I1633" s="221"/>
      <c r="J1633" s="222">
        <f>ROUND(I1633*H1633,2)</f>
        <v>0</v>
      </c>
      <c r="K1633" s="218" t="s">
        <v>211</v>
      </c>
      <c r="L1633" s="47"/>
      <c r="M1633" s="223" t="s">
        <v>19</v>
      </c>
      <c r="N1633" s="224" t="s">
        <v>42</v>
      </c>
      <c r="O1633" s="87"/>
      <c r="P1633" s="225">
        <f>O1633*H1633</f>
        <v>0</v>
      </c>
      <c r="Q1633" s="225">
        <v>0</v>
      </c>
      <c r="R1633" s="225">
        <f>Q1633*H1633</f>
        <v>0</v>
      </c>
      <c r="S1633" s="225">
        <v>0</v>
      </c>
      <c r="T1633" s="226">
        <f>S1633*H1633</f>
        <v>0</v>
      </c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R1633" s="227" t="s">
        <v>212</v>
      </c>
      <c r="AT1633" s="227" t="s">
        <v>207</v>
      </c>
      <c r="AU1633" s="227" t="s">
        <v>80</v>
      </c>
      <c r="AY1633" s="20" t="s">
        <v>205</v>
      </c>
      <c r="BE1633" s="228">
        <f>IF(N1633="základní",J1633,0)</f>
        <v>0</v>
      </c>
      <c r="BF1633" s="228">
        <f>IF(N1633="snížená",J1633,0)</f>
        <v>0</v>
      </c>
      <c r="BG1633" s="228">
        <f>IF(N1633="zákl. přenesená",J1633,0)</f>
        <v>0</v>
      </c>
      <c r="BH1633" s="228">
        <f>IF(N1633="sníž. přenesená",J1633,0)</f>
        <v>0</v>
      </c>
      <c r="BI1633" s="228">
        <f>IF(N1633="nulová",J1633,0)</f>
        <v>0</v>
      </c>
      <c r="BJ1633" s="20" t="s">
        <v>78</v>
      </c>
      <c r="BK1633" s="228">
        <f>ROUND(I1633*H1633,2)</f>
        <v>0</v>
      </c>
      <c r="BL1633" s="20" t="s">
        <v>212</v>
      </c>
      <c r="BM1633" s="227" t="s">
        <v>2160</v>
      </c>
    </row>
    <row r="1634" s="2" customFormat="1">
      <c r="A1634" s="41"/>
      <c r="B1634" s="42"/>
      <c r="C1634" s="43"/>
      <c r="D1634" s="229" t="s">
        <v>214</v>
      </c>
      <c r="E1634" s="43"/>
      <c r="F1634" s="230" t="s">
        <v>2161</v>
      </c>
      <c r="G1634" s="43"/>
      <c r="H1634" s="43"/>
      <c r="I1634" s="231"/>
      <c r="J1634" s="43"/>
      <c r="K1634" s="43"/>
      <c r="L1634" s="47"/>
      <c r="M1634" s="232"/>
      <c r="N1634" s="233"/>
      <c r="O1634" s="87"/>
      <c r="P1634" s="87"/>
      <c r="Q1634" s="87"/>
      <c r="R1634" s="87"/>
      <c r="S1634" s="87"/>
      <c r="T1634" s="88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T1634" s="20" t="s">
        <v>214</v>
      </c>
      <c r="AU1634" s="20" t="s">
        <v>80</v>
      </c>
    </row>
    <row r="1635" s="2" customFormat="1" ht="44.25" customHeight="1">
      <c r="A1635" s="41"/>
      <c r="B1635" s="42"/>
      <c r="C1635" s="216" t="s">
        <v>2162</v>
      </c>
      <c r="D1635" s="216" t="s">
        <v>207</v>
      </c>
      <c r="E1635" s="217" t="s">
        <v>2163</v>
      </c>
      <c r="F1635" s="218" t="s">
        <v>2164</v>
      </c>
      <c r="G1635" s="219" t="s">
        <v>306</v>
      </c>
      <c r="H1635" s="220">
        <v>51.25</v>
      </c>
      <c r="I1635" s="221"/>
      <c r="J1635" s="222">
        <f>ROUND(I1635*H1635,2)</f>
        <v>0</v>
      </c>
      <c r="K1635" s="218" t="s">
        <v>211</v>
      </c>
      <c r="L1635" s="47"/>
      <c r="M1635" s="223" t="s">
        <v>19</v>
      </c>
      <c r="N1635" s="224" t="s">
        <v>42</v>
      </c>
      <c r="O1635" s="87"/>
      <c r="P1635" s="225">
        <f>O1635*H1635</f>
        <v>0</v>
      </c>
      <c r="Q1635" s="225">
        <v>0</v>
      </c>
      <c r="R1635" s="225">
        <f>Q1635*H1635</f>
        <v>0</v>
      </c>
      <c r="S1635" s="225">
        <v>0</v>
      </c>
      <c r="T1635" s="226">
        <f>S1635*H1635</f>
        <v>0</v>
      </c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R1635" s="227" t="s">
        <v>212</v>
      </c>
      <c r="AT1635" s="227" t="s">
        <v>207</v>
      </c>
      <c r="AU1635" s="227" t="s">
        <v>80</v>
      </c>
      <c r="AY1635" s="20" t="s">
        <v>205</v>
      </c>
      <c r="BE1635" s="228">
        <f>IF(N1635="základní",J1635,0)</f>
        <v>0</v>
      </c>
      <c r="BF1635" s="228">
        <f>IF(N1635="snížená",J1635,0)</f>
        <v>0</v>
      </c>
      <c r="BG1635" s="228">
        <f>IF(N1635="zákl. přenesená",J1635,0)</f>
        <v>0</v>
      </c>
      <c r="BH1635" s="228">
        <f>IF(N1635="sníž. přenesená",J1635,0)</f>
        <v>0</v>
      </c>
      <c r="BI1635" s="228">
        <f>IF(N1635="nulová",J1635,0)</f>
        <v>0</v>
      </c>
      <c r="BJ1635" s="20" t="s">
        <v>78</v>
      </c>
      <c r="BK1635" s="228">
        <f>ROUND(I1635*H1635,2)</f>
        <v>0</v>
      </c>
      <c r="BL1635" s="20" t="s">
        <v>212</v>
      </c>
      <c r="BM1635" s="227" t="s">
        <v>2165</v>
      </c>
    </row>
    <row r="1636" s="2" customFormat="1">
      <c r="A1636" s="41"/>
      <c r="B1636" s="42"/>
      <c r="C1636" s="43"/>
      <c r="D1636" s="229" t="s">
        <v>214</v>
      </c>
      <c r="E1636" s="43"/>
      <c r="F1636" s="230" t="s">
        <v>2166</v>
      </c>
      <c r="G1636" s="43"/>
      <c r="H1636" s="43"/>
      <c r="I1636" s="231"/>
      <c r="J1636" s="43"/>
      <c r="K1636" s="43"/>
      <c r="L1636" s="47"/>
      <c r="M1636" s="232"/>
      <c r="N1636" s="233"/>
      <c r="O1636" s="87"/>
      <c r="P1636" s="87"/>
      <c r="Q1636" s="87"/>
      <c r="R1636" s="87"/>
      <c r="S1636" s="87"/>
      <c r="T1636" s="88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T1636" s="20" t="s">
        <v>214</v>
      </c>
      <c r="AU1636" s="20" t="s">
        <v>80</v>
      </c>
    </row>
    <row r="1637" s="14" customFormat="1">
      <c r="A1637" s="14"/>
      <c r="B1637" s="245"/>
      <c r="C1637" s="246"/>
      <c r="D1637" s="236" t="s">
        <v>216</v>
      </c>
      <c r="E1637" s="247" t="s">
        <v>19</v>
      </c>
      <c r="F1637" s="248" t="s">
        <v>2167</v>
      </c>
      <c r="G1637" s="246"/>
      <c r="H1637" s="249">
        <v>51.25</v>
      </c>
      <c r="I1637" s="250"/>
      <c r="J1637" s="246"/>
      <c r="K1637" s="246"/>
      <c r="L1637" s="251"/>
      <c r="M1637" s="252"/>
      <c r="N1637" s="253"/>
      <c r="O1637" s="253"/>
      <c r="P1637" s="253"/>
      <c r="Q1637" s="253"/>
      <c r="R1637" s="253"/>
      <c r="S1637" s="253"/>
      <c r="T1637" s="25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55" t="s">
        <v>216</v>
      </c>
      <c r="AU1637" s="255" t="s">
        <v>80</v>
      </c>
      <c r="AV1637" s="14" t="s">
        <v>80</v>
      </c>
      <c r="AW1637" s="14" t="s">
        <v>218</v>
      </c>
      <c r="AX1637" s="14" t="s">
        <v>71</v>
      </c>
      <c r="AY1637" s="255" t="s">
        <v>205</v>
      </c>
    </row>
    <row r="1638" s="2" customFormat="1" ht="49.05" customHeight="1">
      <c r="A1638" s="41"/>
      <c r="B1638" s="42"/>
      <c r="C1638" s="216" t="s">
        <v>2168</v>
      </c>
      <c r="D1638" s="216" t="s">
        <v>207</v>
      </c>
      <c r="E1638" s="217" t="s">
        <v>2169</v>
      </c>
      <c r="F1638" s="218" t="s">
        <v>2170</v>
      </c>
      <c r="G1638" s="219" t="s">
        <v>306</v>
      </c>
      <c r="H1638" s="220">
        <v>3075</v>
      </c>
      <c r="I1638" s="221"/>
      <c r="J1638" s="222">
        <f>ROUND(I1638*H1638,2)</f>
        <v>0</v>
      </c>
      <c r="K1638" s="218" t="s">
        <v>211</v>
      </c>
      <c r="L1638" s="47"/>
      <c r="M1638" s="223" t="s">
        <v>19</v>
      </c>
      <c r="N1638" s="224" t="s">
        <v>42</v>
      </c>
      <c r="O1638" s="87"/>
      <c r="P1638" s="225">
        <f>O1638*H1638</f>
        <v>0</v>
      </c>
      <c r="Q1638" s="225">
        <v>0</v>
      </c>
      <c r="R1638" s="225">
        <f>Q1638*H1638</f>
        <v>0</v>
      </c>
      <c r="S1638" s="225">
        <v>0</v>
      </c>
      <c r="T1638" s="226">
        <f>S1638*H1638</f>
        <v>0</v>
      </c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R1638" s="227" t="s">
        <v>212</v>
      </c>
      <c r="AT1638" s="227" t="s">
        <v>207</v>
      </c>
      <c r="AU1638" s="227" t="s">
        <v>80</v>
      </c>
      <c r="AY1638" s="20" t="s">
        <v>205</v>
      </c>
      <c r="BE1638" s="228">
        <f>IF(N1638="základní",J1638,0)</f>
        <v>0</v>
      </c>
      <c r="BF1638" s="228">
        <f>IF(N1638="snížená",J1638,0)</f>
        <v>0</v>
      </c>
      <c r="BG1638" s="228">
        <f>IF(N1638="zákl. přenesená",J1638,0)</f>
        <v>0</v>
      </c>
      <c r="BH1638" s="228">
        <f>IF(N1638="sníž. přenesená",J1638,0)</f>
        <v>0</v>
      </c>
      <c r="BI1638" s="228">
        <f>IF(N1638="nulová",J1638,0)</f>
        <v>0</v>
      </c>
      <c r="BJ1638" s="20" t="s">
        <v>78</v>
      </c>
      <c r="BK1638" s="228">
        <f>ROUND(I1638*H1638,2)</f>
        <v>0</v>
      </c>
      <c r="BL1638" s="20" t="s">
        <v>212</v>
      </c>
      <c r="BM1638" s="227" t="s">
        <v>2171</v>
      </c>
    </row>
    <row r="1639" s="2" customFormat="1">
      <c r="A1639" s="41"/>
      <c r="B1639" s="42"/>
      <c r="C1639" s="43"/>
      <c r="D1639" s="229" t="s">
        <v>214</v>
      </c>
      <c r="E1639" s="43"/>
      <c r="F1639" s="230" t="s">
        <v>2172</v>
      </c>
      <c r="G1639" s="43"/>
      <c r="H1639" s="43"/>
      <c r="I1639" s="231"/>
      <c r="J1639" s="43"/>
      <c r="K1639" s="43"/>
      <c r="L1639" s="47"/>
      <c r="M1639" s="232"/>
      <c r="N1639" s="233"/>
      <c r="O1639" s="87"/>
      <c r="P1639" s="87"/>
      <c r="Q1639" s="87"/>
      <c r="R1639" s="87"/>
      <c r="S1639" s="87"/>
      <c r="T1639" s="88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T1639" s="20" t="s">
        <v>214</v>
      </c>
      <c r="AU1639" s="20" t="s">
        <v>80</v>
      </c>
    </row>
    <row r="1640" s="14" customFormat="1">
      <c r="A1640" s="14"/>
      <c r="B1640" s="245"/>
      <c r="C1640" s="246"/>
      <c r="D1640" s="236" t="s">
        <v>216</v>
      </c>
      <c r="E1640" s="246"/>
      <c r="F1640" s="248" t="s">
        <v>2173</v>
      </c>
      <c r="G1640" s="246"/>
      <c r="H1640" s="249">
        <v>3075</v>
      </c>
      <c r="I1640" s="250"/>
      <c r="J1640" s="246"/>
      <c r="K1640" s="246"/>
      <c r="L1640" s="251"/>
      <c r="M1640" s="252"/>
      <c r="N1640" s="253"/>
      <c r="O1640" s="253"/>
      <c r="P1640" s="253"/>
      <c r="Q1640" s="253"/>
      <c r="R1640" s="253"/>
      <c r="S1640" s="253"/>
      <c r="T1640" s="25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5" t="s">
        <v>216</v>
      </c>
      <c r="AU1640" s="255" t="s">
        <v>80</v>
      </c>
      <c r="AV1640" s="14" t="s">
        <v>80</v>
      </c>
      <c r="AW1640" s="14" t="s">
        <v>4</v>
      </c>
      <c r="AX1640" s="14" t="s">
        <v>78</v>
      </c>
      <c r="AY1640" s="255" t="s">
        <v>205</v>
      </c>
    </row>
    <row r="1641" s="2" customFormat="1" ht="44.25" customHeight="1">
      <c r="A1641" s="41"/>
      <c r="B1641" s="42"/>
      <c r="C1641" s="216" t="s">
        <v>2174</v>
      </c>
      <c r="D1641" s="216" t="s">
        <v>207</v>
      </c>
      <c r="E1641" s="217" t="s">
        <v>2175</v>
      </c>
      <c r="F1641" s="218" t="s">
        <v>2176</v>
      </c>
      <c r="G1641" s="219" t="s">
        <v>306</v>
      </c>
      <c r="H1641" s="220">
        <v>51.25</v>
      </c>
      <c r="I1641" s="221"/>
      <c r="J1641" s="222">
        <f>ROUND(I1641*H1641,2)</f>
        <v>0</v>
      </c>
      <c r="K1641" s="218" t="s">
        <v>211</v>
      </c>
      <c r="L1641" s="47"/>
      <c r="M1641" s="223" t="s">
        <v>19</v>
      </c>
      <c r="N1641" s="224" t="s">
        <v>42</v>
      </c>
      <c r="O1641" s="87"/>
      <c r="P1641" s="225">
        <f>O1641*H1641</f>
        <v>0</v>
      </c>
      <c r="Q1641" s="225">
        <v>0</v>
      </c>
      <c r="R1641" s="225">
        <f>Q1641*H1641</f>
        <v>0</v>
      </c>
      <c r="S1641" s="225">
        <v>0</v>
      </c>
      <c r="T1641" s="226">
        <f>S1641*H1641</f>
        <v>0</v>
      </c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R1641" s="227" t="s">
        <v>212</v>
      </c>
      <c r="AT1641" s="227" t="s">
        <v>207</v>
      </c>
      <c r="AU1641" s="227" t="s">
        <v>80</v>
      </c>
      <c r="AY1641" s="20" t="s">
        <v>205</v>
      </c>
      <c r="BE1641" s="228">
        <f>IF(N1641="základní",J1641,0)</f>
        <v>0</v>
      </c>
      <c r="BF1641" s="228">
        <f>IF(N1641="snížená",J1641,0)</f>
        <v>0</v>
      </c>
      <c r="BG1641" s="228">
        <f>IF(N1641="zákl. přenesená",J1641,0)</f>
        <v>0</v>
      </c>
      <c r="BH1641" s="228">
        <f>IF(N1641="sníž. přenesená",J1641,0)</f>
        <v>0</v>
      </c>
      <c r="BI1641" s="228">
        <f>IF(N1641="nulová",J1641,0)</f>
        <v>0</v>
      </c>
      <c r="BJ1641" s="20" t="s">
        <v>78</v>
      </c>
      <c r="BK1641" s="228">
        <f>ROUND(I1641*H1641,2)</f>
        <v>0</v>
      </c>
      <c r="BL1641" s="20" t="s">
        <v>212</v>
      </c>
      <c r="BM1641" s="227" t="s">
        <v>2177</v>
      </c>
    </row>
    <row r="1642" s="2" customFormat="1">
      <c r="A1642" s="41"/>
      <c r="B1642" s="42"/>
      <c r="C1642" s="43"/>
      <c r="D1642" s="229" t="s">
        <v>214</v>
      </c>
      <c r="E1642" s="43"/>
      <c r="F1642" s="230" t="s">
        <v>2178</v>
      </c>
      <c r="G1642" s="43"/>
      <c r="H1642" s="43"/>
      <c r="I1642" s="231"/>
      <c r="J1642" s="43"/>
      <c r="K1642" s="43"/>
      <c r="L1642" s="47"/>
      <c r="M1642" s="232"/>
      <c r="N1642" s="233"/>
      <c r="O1642" s="87"/>
      <c r="P1642" s="87"/>
      <c r="Q1642" s="87"/>
      <c r="R1642" s="87"/>
      <c r="S1642" s="87"/>
      <c r="T1642" s="88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T1642" s="20" t="s">
        <v>214</v>
      </c>
      <c r="AU1642" s="20" t="s">
        <v>80</v>
      </c>
    </row>
    <row r="1643" s="2" customFormat="1" ht="33" customHeight="1">
      <c r="A1643" s="41"/>
      <c r="B1643" s="42"/>
      <c r="C1643" s="216" t="s">
        <v>2179</v>
      </c>
      <c r="D1643" s="216" t="s">
        <v>207</v>
      </c>
      <c r="E1643" s="217" t="s">
        <v>2180</v>
      </c>
      <c r="F1643" s="218" t="s">
        <v>2181</v>
      </c>
      <c r="G1643" s="219" t="s">
        <v>327</v>
      </c>
      <c r="H1643" s="220">
        <v>5.5</v>
      </c>
      <c r="I1643" s="221"/>
      <c r="J1643" s="222">
        <f>ROUND(I1643*H1643,2)</f>
        <v>0</v>
      </c>
      <c r="K1643" s="218" t="s">
        <v>211</v>
      </c>
      <c r="L1643" s="47"/>
      <c r="M1643" s="223" t="s">
        <v>19</v>
      </c>
      <c r="N1643" s="224" t="s">
        <v>42</v>
      </c>
      <c r="O1643" s="87"/>
      <c r="P1643" s="225">
        <f>O1643*H1643</f>
        <v>0</v>
      </c>
      <c r="Q1643" s="225">
        <v>0</v>
      </c>
      <c r="R1643" s="225">
        <f>Q1643*H1643</f>
        <v>0</v>
      </c>
      <c r="S1643" s="225">
        <v>0</v>
      </c>
      <c r="T1643" s="226">
        <f>S1643*H1643</f>
        <v>0</v>
      </c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R1643" s="227" t="s">
        <v>212</v>
      </c>
      <c r="AT1643" s="227" t="s">
        <v>207</v>
      </c>
      <c r="AU1643" s="227" t="s">
        <v>80</v>
      </c>
      <c r="AY1643" s="20" t="s">
        <v>205</v>
      </c>
      <c r="BE1643" s="228">
        <f>IF(N1643="základní",J1643,0)</f>
        <v>0</v>
      </c>
      <c r="BF1643" s="228">
        <f>IF(N1643="snížená",J1643,0)</f>
        <v>0</v>
      </c>
      <c r="BG1643" s="228">
        <f>IF(N1643="zákl. přenesená",J1643,0)</f>
        <v>0</v>
      </c>
      <c r="BH1643" s="228">
        <f>IF(N1643="sníž. přenesená",J1643,0)</f>
        <v>0</v>
      </c>
      <c r="BI1643" s="228">
        <f>IF(N1643="nulová",J1643,0)</f>
        <v>0</v>
      </c>
      <c r="BJ1643" s="20" t="s">
        <v>78</v>
      </c>
      <c r="BK1643" s="228">
        <f>ROUND(I1643*H1643,2)</f>
        <v>0</v>
      </c>
      <c r="BL1643" s="20" t="s">
        <v>212</v>
      </c>
      <c r="BM1643" s="227" t="s">
        <v>2182</v>
      </c>
    </row>
    <row r="1644" s="2" customFormat="1">
      <c r="A1644" s="41"/>
      <c r="B1644" s="42"/>
      <c r="C1644" s="43"/>
      <c r="D1644" s="229" t="s">
        <v>214</v>
      </c>
      <c r="E1644" s="43"/>
      <c r="F1644" s="230" t="s">
        <v>2183</v>
      </c>
      <c r="G1644" s="43"/>
      <c r="H1644" s="43"/>
      <c r="I1644" s="231"/>
      <c r="J1644" s="43"/>
      <c r="K1644" s="43"/>
      <c r="L1644" s="47"/>
      <c r="M1644" s="232"/>
      <c r="N1644" s="233"/>
      <c r="O1644" s="87"/>
      <c r="P1644" s="87"/>
      <c r="Q1644" s="87"/>
      <c r="R1644" s="87"/>
      <c r="S1644" s="87"/>
      <c r="T1644" s="88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T1644" s="20" t="s">
        <v>214</v>
      </c>
      <c r="AU1644" s="20" t="s">
        <v>80</v>
      </c>
    </row>
    <row r="1645" s="14" customFormat="1">
      <c r="A1645" s="14"/>
      <c r="B1645" s="245"/>
      <c r="C1645" s="246"/>
      <c r="D1645" s="236" t="s">
        <v>216</v>
      </c>
      <c r="E1645" s="247" t="s">
        <v>19</v>
      </c>
      <c r="F1645" s="248" t="s">
        <v>2184</v>
      </c>
      <c r="G1645" s="246"/>
      <c r="H1645" s="249">
        <v>5.5</v>
      </c>
      <c r="I1645" s="250"/>
      <c r="J1645" s="246"/>
      <c r="K1645" s="246"/>
      <c r="L1645" s="251"/>
      <c r="M1645" s="252"/>
      <c r="N1645" s="253"/>
      <c r="O1645" s="253"/>
      <c r="P1645" s="253"/>
      <c r="Q1645" s="253"/>
      <c r="R1645" s="253"/>
      <c r="S1645" s="253"/>
      <c r="T1645" s="25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5" t="s">
        <v>216</v>
      </c>
      <c r="AU1645" s="255" t="s">
        <v>80</v>
      </c>
      <c r="AV1645" s="14" t="s">
        <v>80</v>
      </c>
      <c r="AW1645" s="14" t="s">
        <v>218</v>
      </c>
      <c r="AX1645" s="14" t="s">
        <v>71</v>
      </c>
      <c r="AY1645" s="255" t="s">
        <v>205</v>
      </c>
    </row>
    <row r="1646" s="2" customFormat="1" ht="37.8" customHeight="1">
      <c r="A1646" s="41"/>
      <c r="B1646" s="42"/>
      <c r="C1646" s="216" t="s">
        <v>2185</v>
      </c>
      <c r="D1646" s="216" t="s">
        <v>207</v>
      </c>
      <c r="E1646" s="217" t="s">
        <v>2186</v>
      </c>
      <c r="F1646" s="218" t="s">
        <v>2187</v>
      </c>
      <c r="G1646" s="219" t="s">
        <v>327</v>
      </c>
      <c r="H1646" s="220">
        <v>165</v>
      </c>
      <c r="I1646" s="221"/>
      <c r="J1646" s="222">
        <f>ROUND(I1646*H1646,2)</f>
        <v>0</v>
      </c>
      <c r="K1646" s="218" t="s">
        <v>211</v>
      </c>
      <c r="L1646" s="47"/>
      <c r="M1646" s="223" t="s">
        <v>19</v>
      </c>
      <c r="N1646" s="224" t="s">
        <v>42</v>
      </c>
      <c r="O1646" s="87"/>
      <c r="P1646" s="225">
        <f>O1646*H1646</f>
        <v>0</v>
      </c>
      <c r="Q1646" s="225">
        <v>0</v>
      </c>
      <c r="R1646" s="225">
        <f>Q1646*H1646</f>
        <v>0</v>
      </c>
      <c r="S1646" s="225">
        <v>0</v>
      </c>
      <c r="T1646" s="226">
        <f>S1646*H1646</f>
        <v>0</v>
      </c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R1646" s="227" t="s">
        <v>212</v>
      </c>
      <c r="AT1646" s="227" t="s">
        <v>207</v>
      </c>
      <c r="AU1646" s="227" t="s">
        <v>80</v>
      </c>
      <c r="AY1646" s="20" t="s">
        <v>205</v>
      </c>
      <c r="BE1646" s="228">
        <f>IF(N1646="základní",J1646,0)</f>
        <v>0</v>
      </c>
      <c r="BF1646" s="228">
        <f>IF(N1646="snížená",J1646,0)</f>
        <v>0</v>
      </c>
      <c r="BG1646" s="228">
        <f>IF(N1646="zákl. přenesená",J1646,0)</f>
        <v>0</v>
      </c>
      <c r="BH1646" s="228">
        <f>IF(N1646="sníž. přenesená",J1646,0)</f>
        <v>0</v>
      </c>
      <c r="BI1646" s="228">
        <f>IF(N1646="nulová",J1646,0)</f>
        <v>0</v>
      </c>
      <c r="BJ1646" s="20" t="s">
        <v>78</v>
      </c>
      <c r="BK1646" s="228">
        <f>ROUND(I1646*H1646,2)</f>
        <v>0</v>
      </c>
      <c r="BL1646" s="20" t="s">
        <v>212</v>
      </c>
      <c r="BM1646" s="227" t="s">
        <v>2188</v>
      </c>
    </row>
    <row r="1647" s="2" customFormat="1">
      <c r="A1647" s="41"/>
      <c r="B1647" s="42"/>
      <c r="C1647" s="43"/>
      <c r="D1647" s="229" t="s">
        <v>214</v>
      </c>
      <c r="E1647" s="43"/>
      <c r="F1647" s="230" t="s">
        <v>2189</v>
      </c>
      <c r="G1647" s="43"/>
      <c r="H1647" s="43"/>
      <c r="I1647" s="231"/>
      <c r="J1647" s="43"/>
      <c r="K1647" s="43"/>
      <c r="L1647" s="47"/>
      <c r="M1647" s="232"/>
      <c r="N1647" s="233"/>
      <c r="O1647" s="87"/>
      <c r="P1647" s="87"/>
      <c r="Q1647" s="87"/>
      <c r="R1647" s="87"/>
      <c r="S1647" s="87"/>
      <c r="T1647" s="88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T1647" s="20" t="s">
        <v>214</v>
      </c>
      <c r="AU1647" s="20" t="s">
        <v>80</v>
      </c>
    </row>
    <row r="1648" s="14" customFormat="1">
      <c r="A1648" s="14"/>
      <c r="B1648" s="245"/>
      <c r="C1648" s="246"/>
      <c r="D1648" s="236" t="s">
        <v>216</v>
      </c>
      <c r="E1648" s="246"/>
      <c r="F1648" s="248" t="s">
        <v>2190</v>
      </c>
      <c r="G1648" s="246"/>
      <c r="H1648" s="249">
        <v>165</v>
      </c>
      <c r="I1648" s="250"/>
      <c r="J1648" s="246"/>
      <c r="K1648" s="246"/>
      <c r="L1648" s="251"/>
      <c r="M1648" s="252"/>
      <c r="N1648" s="253"/>
      <c r="O1648" s="253"/>
      <c r="P1648" s="253"/>
      <c r="Q1648" s="253"/>
      <c r="R1648" s="253"/>
      <c r="S1648" s="253"/>
      <c r="T1648" s="25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55" t="s">
        <v>216</v>
      </c>
      <c r="AU1648" s="255" t="s">
        <v>80</v>
      </c>
      <c r="AV1648" s="14" t="s">
        <v>80</v>
      </c>
      <c r="AW1648" s="14" t="s">
        <v>4</v>
      </c>
      <c r="AX1648" s="14" t="s">
        <v>78</v>
      </c>
      <c r="AY1648" s="255" t="s">
        <v>205</v>
      </c>
    </row>
    <row r="1649" s="2" customFormat="1" ht="33" customHeight="1">
      <c r="A1649" s="41"/>
      <c r="B1649" s="42"/>
      <c r="C1649" s="216" t="s">
        <v>2191</v>
      </c>
      <c r="D1649" s="216" t="s">
        <v>207</v>
      </c>
      <c r="E1649" s="217" t="s">
        <v>2192</v>
      </c>
      <c r="F1649" s="218" t="s">
        <v>2193</v>
      </c>
      <c r="G1649" s="219" t="s">
        <v>327</v>
      </c>
      <c r="H1649" s="220">
        <v>5.5</v>
      </c>
      <c r="I1649" s="221"/>
      <c r="J1649" s="222">
        <f>ROUND(I1649*H1649,2)</f>
        <v>0</v>
      </c>
      <c r="K1649" s="218" t="s">
        <v>211</v>
      </c>
      <c r="L1649" s="47"/>
      <c r="M1649" s="223" t="s">
        <v>19</v>
      </c>
      <c r="N1649" s="224" t="s">
        <v>42</v>
      </c>
      <c r="O1649" s="87"/>
      <c r="P1649" s="225">
        <f>O1649*H1649</f>
        <v>0</v>
      </c>
      <c r="Q1649" s="225">
        <v>0</v>
      </c>
      <c r="R1649" s="225">
        <f>Q1649*H1649</f>
        <v>0</v>
      </c>
      <c r="S1649" s="225">
        <v>0</v>
      </c>
      <c r="T1649" s="226">
        <f>S1649*H1649</f>
        <v>0</v>
      </c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R1649" s="227" t="s">
        <v>212</v>
      </c>
      <c r="AT1649" s="227" t="s">
        <v>207</v>
      </c>
      <c r="AU1649" s="227" t="s">
        <v>80</v>
      </c>
      <c r="AY1649" s="20" t="s">
        <v>205</v>
      </c>
      <c r="BE1649" s="228">
        <f>IF(N1649="základní",J1649,0)</f>
        <v>0</v>
      </c>
      <c r="BF1649" s="228">
        <f>IF(N1649="snížená",J1649,0)</f>
        <v>0</v>
      </c>
      <c r="BG1649" s="228">
        <f>IF(N1649="zákl. přenesená",J1649,0)</f>
        <v>0</v>
      </c>
      <c r="BH1649" s="228">
        <f>IF(N1649="sníž. přenesená",J1649,0)</f>
        <v>0</v>
      </c>
      <c r="BI1649" s="228">
        <f>IF(N1649="nulová",J1649,0)</f>
        <v>0</v>
      </c>
      <c r="BJ1649" s="20" t="s">
        <v>78</v>
      </c>
      <c r="BK1649" s="228">
        <f>ROUND(I1649*H1649,2)</f>
        <v>0</v>
      </c>
      <c r="BL1649" s="20" t="s">
        <v>212</v>
      </c>
      <c r="BM1649" s="227" t="s">
        <v>2194</v>
      </c>
    </row>
    <row r="1650" s="2" customFormat="1">
      <c r="A1650" s="41"/>
      <c r="B1650" s="42"/>
      <c r="C1650" s="43"/>
      <c r="D1650" s="229" t="s">
        <v>214</v>
      </c>
      <c r="E1650" s="43"/>
      <c r="F1650" s="230" t="s">
        <v>2195</v>
      </c>
      <c r="G1650" s="43"/>
      <c r="H1650" s="43"/>
      <c r="I1650" s="231"/>
      <c r="J1650" s="43"/>
      <c r="K1650" s="43"/>
      <c r="L1650" s="47"/>
      <c r="M1650" s="232"/>
      <c r="N1650" s="233"/>
      <c r="O1650" s="87"/>
      <c r="P1650" s="87"/>
      <c r="Q1650" s="87"/>
      <c r="R1650" s="87"/>
      <c r="S1650" s="87"/>
      <c r="T1650" s="88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T1650" s="20" t="s">
        <v>214</v>
      </c>
      <c r="AU1650" s="20" t="s">
        <v>80</v>
      </c>
    </row>
    <row r="1651" s="2" customFormat="1" ht="37.8" customHeight="1">
      <c r="A1651" s="41"/>
      <c r="B1651" s="42"/>
      <c r="C1651" s="216" t="s">
        <v>2196</v>
      </c>
      <c r="D1651" s="216" t="s">
        <v>207</v>
      </c>
      <c r="E1651" s="217" t="s">
        <v>2197</v>
      </c>
      <c r="F1651" s="218" t="s">
        <v>2198</v>
      </c>
      <c r="G1651" s="219" t="s">
        <v>327</v>
      </c>
      <c r="H1651" s="220">
        <v>12.5</v>
      </c>
      <c r="I1651" s="221"/>
      <c r="J1651" s="222">
        <f>ROUND(I1651*H1651,2)</f>
        <v>0</v>
      </c>
      <c r="K1651" s="218" t="s">
        <v>211</v>
      </c>
      <c r="L1651" s="47"/>
      <c r="M1651" s="223" t="s">
        <v>19</v>
      </c>
      <c r="N1651" s="224" t="s">
        <v>42</v>
      </c>
      <c r="O1651" s="87"/>
      <c r="P1651" s="225">
        <f>O1651*H1651</f>
        <v>0</v>
      </c>
      <c r="Q1651" s="225">
        <v>0</v>
      </c>
      <c r="R1651" s="225">
        <f>Q1651*H1651</f>
        <v>0</v>
      </c>
      <c r="S1651" s="225">
        <v>0</v>
      </c>
      <c r="T1651" s="226">
        <f>S1651*H1651</f>
        <v>0</v>
      </c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R1651" s="227" t="s">
        <v>212</v>
      </c>
      <c r="AT1651" s="227" t="s">
        <v>207</v>
      </c>
      <c r="AU1651" s="227" t="s">
        <v>80</v>
      </c>
      <c r="AY1651" s="20" t="s">
        <v>205</v>
      </c>
      <c r="BE1651" s="228">
        <f>IF(N1651="základní",J1651,0)</f>
        <v>0</v>
      </c>
      <c r="BF1651" s="228">
        <f>IF(N1651="snížená",J1651,0)</f>
        <v>0</v>
      </c>
      <c r="BG1651" s="228">
        <f>IF(N1651="zákl. přenesená",J1651,0)</f>
        <v>0</v>
      </c>
      <c r="BH1651" s="228">
        <f>IF(N1651="sníž. přenesená",J1651,0)</f>
        <v>0</v>
      </c>
      <c r="BI1651" s="228">
        <f>IF(N1651="nulová",J1651,0)</f>
        <v>0</v>
      </c>
      <c r="BJ1651" s="20" t="s">
        <v>78</v>
      </c>
      <c r="BK1651" s="228">
        <f>ROUND(I1651*H1651,2)</f>
        <v>0</v>
      </c>
      <c r="BL1651" s="20" t="s">
        <v>212</v>
      </c>
      <c r="BM1651" s="227" t="s">
        <v>2199</v>
      </c>
    </row>
    <row r="1652" s="2" customFormat="1">
      <c r="A1652" s="41"/>
      <c r="B1652" s="42"/>
      <c r="C1652" s="43"/>
      <c r="D1652" s="229" t="s">
        <v>214</v>
      </c>
      <c r="E1652" s="43"/>
      <c r="F1652" s="230" t="s">
        <v>2200</v>
      </c>
      <c r="G1652" s="43"/>
      <c r="H1652" s="43"/>
      <c r="I1652" s="231"/>
      <c r="J1652" s="43"/>
      <c r="K1652" s="43"/>
      <c r="L1652" s="47"/>
      <c r="M1652" s="232"/>
      <c r="N1652" s="233"/>
      <c r="O1652" s="87"/>
      <c r="P1652" s="87"/>
      <c r="Q1652" s="87"/>
      <c r="R1652" s="87"/>
      <c r="S1652" s="87"/>
      <c r="T1652" s="88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T1652" s="20" t="s">
        <v>214</v>
      </c>
      <c r="AU1652" s="20" t="s">
        <v>80</v>
      </c>
    </row>
    <row r="1653" s="14" customFormat="1">
      <c r="A1653" s="14"/>
      <c r="B1653" s="245"/>
      <c r="C1653" s="246"/>
      <c r="D1653" s="236" t="s">
        <v>216</v>
      </c>
      <c r="E1653" s="247" t="s">
        <v>19</v>
      </c>
      <c r="F1653" s="248" t="s">
        <v>2201</v>
      </c>
      <c r="G1653" s="246"/>
      <c r="H1653" s="249">
        <v>12.5</v>
      </c>
      <c r="I1653" s="250"/>
      <c r="J1653" s="246"/>
      <c r="K1653" s="246"/>
      <c r="L1653" s="251"/>
      <c r="M1653" s="252"/>
      <c r="N1653" s="253"/>
      <c r="O1653" s="253"/>
      <c r="P1653" s="253"/>
      <c r="Q1653" s="253"/>
      <c r="R1653" s="253"/>
      <c r="S1653" s="253"/>
      <c r="T1653" s="25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5" t="s">
        <v>216</v>
      </c>
      <c r="AU1653" s="255" t="s">
        <v>80</v>
      </c>
      <c r="AV1653" s="14" t="s">
        <v>80</v>
      </c>
      <c r="AW1653" s="14" t="s">
        <v>218</v>
      </c>
      <c r="AX1653" s="14" t="s">
        <v>71</v>
      </c>
      <c r="AY1653" s="255" t="s">
        <v>205</v>
      </c>
    </row>
    <row r="1654" s="2" customFormat="1" ht="37.8" customHeight="1">
      <c r="A1654" s="41"/>
      <c r="B1654" s="42"/>
      <c r="C1654" s="216" t="s">
        <v>2202</v>
      </c>
      <c r="D1654" s="216" t="s">
        <v>207</v>
      </c>
      <c r="E1654" s="217" t="s">
        <v>2203</v>
      </c>
      <c r="F1654" s="218" t="s">
        <v>2204</v>
      </c>
      <c r="G1654" s="219" t="s">
        <v>327</v>
      </c>
      <c r="H1654" s="220">
        <v>1500</v>
      </c>
      <c r="I1654" s="221"/>
      <c r="J1654" s="222">
        <f>ROUND(I1654*H1654,2)</f>
        <v>0</v>
      </c>
      <c r="K1654" s="218" t="s">
        <v>211</v>
      </c>
      <c r="L1654" s="47"/>
      <c r="M1654" s="223" t="s">
        <v>19</v>
      </c>
      <c r="N1654" s="224" t="s">
        <v>42</v>
      </c>
      <c r="O1654" s="87"/>
      <c r="P1654" s="225">
        <f>O1654*H1654</f>
        <v>0</v>
      </c>
      <c r="Q1654" s="225">
        <v>0</v>
      </c>
      <c r="R1654" s="225">
        <f>Q1654*H1654</f>
        <v>0</v>
      </c>
      <c r="S1654" s="225">
        <v>0</v>
      </c>
      <c r="T1654" s="226">
        <f>S1654*H1654</f>
        <v>0</v>
      </c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R1654" s="227" t="s">
        <v>212</v>
      </c>
      <c r="AT1654" s="227" t="s">
        <v>207</v>
      </c>
      <c r="AU1654" s="227" t="s">
        <v>80</v>
      </c>
      <c r="AY1654" s="20" t="s">
        <v>205</v>
      </c>
      <c r="BE1654" s="228">
        <f>IF(N1654="základní",J1654,0)</f>
        <v>0</v>
      </c>
      <c r="BF1654" s="228">
        <f>IF(N1654="snížená",J1654,0)</f>
        <v>0</v>
      </c>
      <c r="BG1654" s="228">
        <f>IF(N1654="zákl. přenesená",J1654,0)</f>
        <v>0</v>
      </c>
      <c r="BH1654" s="228">
        <f>IF(N1654="sníž. přenesená",J1654,0)</f>
        <v>0</v>
      </c>
      <c r="BI1654" s="228">
        <f>IF(N1654="nulová",J1654,0)</f>
        <v>0</v>
      </c>
      <c r="BJ1654" s="20" t="s">
        <v>78</v>
      </c>
      <c r="BK1654" s="228">
        <f>ROUND(I1654*H1654,2)</f>
        <v>0</v>
      </c>
      <c r="BL1654" s="20" t="s">
        <v>212</v>
      </c>
      <c r="BM1654" s="227" t="s">
        <v>2205</v>
      </c>
    </row>
    <row r="1655" s="2" customFormat="1">
      <c r="A1655" s="41"/>
      <c r="B1655" s="42"/>
      <c r="C1655" s="43"/>
      <c r="D1655" s="229" t="s">
        <v>214</v>
      </c>
      <c r="E1655" s="43"/>
      <c r="F1655" s="230" t="s">
        <v>2206</v>
      </c>
      <c r="G1655" s="43"/>
      <c r="H1655" s="43"/>
      <c r="I1655" s="231"/>
      <c r="J1655" s="43"/>
      <c r="K1655" s="43"/>
      <c r="L1655" s="47"/>
      <c r="M1655" s="232"/>
      <c r="N1655" s="233"/>
      <c r="O1655" s="87"/>
      <c r="P1655" s="87"/>
      <c r="Q1655" s="87"/>
      <c r="R1655" s="87"/>
      <c r="S1655" s="87"/>
      <c r="T1655" s="88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T1655" s="20" t="s">
        <v>214</v>
      </c>
      <c r="AU1655" s="20" t="s">
        <v>80</v>
      </c>
    </row>
    <row r="1656" s="14" customFormat="1">
      <c r="A1656" s="14"/>
      <c r="B1656" s="245"/>
      <c r="C1656" s="246"/>
      <c r="D1656" s="236" t="s">
        <v>216</v>
      </c>
      <c r="E1656" s="246"/>
      <c r="F1656" s="248" t="s">
        <v>2207</v>
      </c>
      <c r="G1656" s="246"/>
      <c r="H1656" s="249">
        <v>1500</v>
      </c>
      <c r="I1656" s="250"/>
      <c r="J1656" s="246"/>
      <c r="K1656" s="246"/>
      <c r="L1656" s="251"/>
      <c r="M1656" s="252"/>
      <c r="N1656" s="253"/>
      <c r="O1656" s="253"/>
      <c r="P1656" s="253"/>
      <c r="Q1656" s="253"/>
      <c r="R1656" s="253"/>
      <c r="S1656" s="253"/>
      <c r="T1656" s="25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55" t="s">
        <v>216</v>
      </c>
      <c r="AU1656" s="255" t="s">
        <v>80</v>
      </c>
      <c r="AV1656" s="14" t="s">
        <v>80</v>
      </c>
      <c r="AW1656" s="14" t="s">
        <v>4</v>
      </c>
      <c r="AX1656" s="14" t="s">
        <v>78</v>
      </c>
      <c r="AY1656" s="255" t="s">
        <v>205</v>
      </c>
    </row>
    <row r="1657" s="2" customFormat="1" ht="37.8" customHeight="1">
      <c r="A1657" s="41"/>
      <c r="B1657" s="42"/>
      <c r="C1657" s="216" t="s">
        <v>2208</v>
      </c>
      <c r="D1657" s="216" t="s">
        <v>207</v>
      </c>
      <c r="E1657" s="217" t="s">
        <v>2209</v>
      </c>
      <c r="F1657" s="218" t="s">
        <v>2210</v>
      </c>
      <c r="G1657" s="219" t="s">
        <v>327</v>
      </c>
      <c r="H1657" s="220">
        <v>12.5</v>
      </c>
      <c r="I1657" s="221"/>
      <c r="J1657" s="222">
        <f>ROUND(I1657*H1657,2)</f>
        <v>0</v>
      </c>
      <c r="K1657" s="218" t="s">
        <v>211</v>
      </c>
      <c r="L1657" s="47"/>
      <c r="M1657" s="223" t="s">
        <v>19</v>
      </c>
      <c r="N1657" s="224" t="s">
        <v>42</v>
      </c>
      <c r="O1657" s="87"/>
      <c r="P1657" s="225">
        <f>O1657*H1657</f>
        <v>0</v>
      </c>
      <c r="Q1657" s="225">
        <v>0</v>
      </c>
      <c r="R1657" s="225">
        <f>Q1657*H1657</f>
        <v>0</v>
      </c>
      <c r="S1657" s="225">
        <v>0</v>
      </c>
      <c r="T1657" s="226">
        <f>S1657*H1657</f>
        <v>0</v>
      </c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R1657" s="227" t="s">
        <v>212</v>
      </c>
      <c r="AT1657" s="227" t="s">
        <v>207</v>
      </c>
      <c r="AU1657" s="227" t="s">
        <v>80</v>
      </c>
      <c r="AY1657" s="20" t="s">
        <v>205</v>
      </c>
      <c r="BE1657" s="228">
        <f>IF(N1657="základní",J1657,0)</f>
        <v>0</v>
      </c>
      <c r="BF1657" s="228">
        <f>IF(N1657="snížená",J1657,0)</f>
        <v>0</v>
      </c>
      <c r="BG1657" s="228">
        <f>IF(N1657="zákl. přenesená",J1657,0)</f>
        <v>0</v>
      </c>
      <c r="BH1657" s="228">
        <f>IF(N1657="sníž. přenesená",J1657,0)</f>
        <v>0</v>
      </c>
      <c r="BI1657" s="228">
        <f>IF(N1657="nulová",J1657,0)</f>
        <v>0</v>
      </c>
      <c r="BJ1657" s="20" t="s">
        <v>78</v>
      </c>
      <c r="BK1657" s="228">
        <f>ROUND(I1657*H1657,2)</f>
        <v>0</v>
      </c>
      <c r="BL1657" s="20" t="s">
        <v>212</v>
      </c>
      <c r="BM1657" s="227" t="s">
        <v>2211</v>
      </c>
    </row>
    <row r="1658" s="2" customFormat="1">
      <c r="A1658" s="41"/>
      <c r="B1658" s="42"/>
      <c r="C1658" s="43"/>
      <c r="D1658" s="229" t="s">
        <v>214</v>
      </c>
      <c r="E1658" s="43"/>
      <c r="F1658" s="230" t="s">
        <v>2212</v>
      </c>
      <c r="G1658" s="43"/>
      <c r="H1658" s="43"/>
      <c r="I1658" s="231"/>
      <c r="J1658" s="43"/>
      <c r="K1658" s="43"/>
      <c r="L1658" s="47"/>
      <c r="M1658" s="232"/>
      <c r="N1658" s="233"/>
      <c r="O1658" s="87"/>
      <c r="P1658" s="87"/>
      <c r="Q1658" s="87"/>
      <c r="R1658" s="87"/>
      <c r="S1658" s="87"/>
      <c r="T1658" s="88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T1658" s="20" t="s">
        <v>214</v>
      </c>
      <c r="AU1658" s="20" t="s">
        <v>80</v>
      </c>
    </row>
    <row r="1659" s="2" customFormat="1" ht="24.15" customHeight="1">
      <c r="A1659" s="41"/>
      <c r="B1659" s="42"/>
      <c r="C1659" s="216" t="s">
        <v>2213</v>
      </c>
      <c r="D1659" s="216" t="s">
        <v>207</v>
      </c>
      <c r="E1659" s="217" t="s">
        <v>2214</v>
      </c>
      <c r="F1659" s="218" t="s">
        <v>2215</v>
      </c>
      <c r="G1659" s="219" t="s">
        <v>306</v>
      </c>
      <c r="H1659" s="220">
        <v>3267.4989999999998</v>
      </c>
      <c r="I1659" s="221"/>
      <c r="J1659" s="222">
        <f>ROUND(I1659*H1659,2)</f>
        <v>0</v>
      </c>
      <c r="K1659" s="218" t="s">
        <v>211</v>
      </c>
      <c r="L1659" s="47"/>
      <c r="M1659" s="223" t="s">
        <v>19</v>
      </c>
      <c r="N1659" s="224" t="s">
        <v>42</v>
      </c>
      <c r="O1659" s="87"/>
      <c r="P1659" s="225">
        <f>O1659*H1659</f>
        <v>0</v>
      </c>
      <c r="Q1659" s="225">
        <v>0</v>
      </c>
      <c r="R1659" s="225">
        <f>Q1659*H1659</f>
        <v>0</v>
      </c>
      <c r="S1659" s="225">
        <v>0</v>
      </c>
      <c r="T1659" s="226">
        <f>S1659*H1659</f>
        <v>0</v>
      </c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R1659" s="227" t="s">
        <v>212</v>
      </c>
      <c r="AT1659" s="227" t="s">
        <v>207</v>
      </c>
      <c r="AU1659" s="227" t="s">
        <v>80</v>
      </c>
      <c r="AY1659" s="20" t="s">
        <v>205</v>
      </c>
      <c r="BE1659" s="228">
        <f>IF(N1659="základní",J1659,0)</f>
        <v>0</v>
      </c>
      <c r="BF1659" s="228">
        <f>IF(N1659="snížená",J1659,0)</f>
        <v>0</v>
      </c>
      <c r="BG1659" s="228">
        <f>IF(N1659="zákl. přenesená",J1659,0)</f>
        <v>0</v>
      </c>
      <c r="BH1659" s="228">
        <f>IF(N1659="sníž. přenesená",J1659,0)</f>
        <v>0</v>
      </c>
      <c r="BI1659" s="228">
        <f>IF(N1659="nulová",J1659,0)</f>
        <v>0</v>
      </c>
      <c r="BJ1659" s="20" t="s">
        <v>78</v>
      </c>
      <c r="BK1659" s="228">
        <f>ROUND(I1659*H1659,2)</f>
        <v>0</v>
      </c>
      <c r="BL1659" s="20" t="s">
        <v>212</v>
      </c>
      <c r="BM1659" s="227" t="s">
        <v>2216</v>
      </c>
    </row>
    <row r="1660" s="2" customFormat="1">
      <c r="A1660" s="41"/>
      <c r="B1660" s="42"/>
      <c r="C1660" s="43"/>
      <c r="D1660" s="229" t="s">
        <v>214</v>
      </c>
      <c r="E1660" s="43"/>
      <c r="F1660" s="230" t="s">
        <v>2217</v>
      </c>
      <c r="G1660" s="43"/>
      <c r="H1660" s="43"/>
      <c r="I1660" s="231"/>
      <c r="J1660" s="43"/>
      <c r="K1660" s="43"/>
      <c r="L1660" s="47"/>
      <c r="M1660" s="232"/>
      <c r="N1660" s="233"/>
      <c r="O1660" s="87"/>
      <c r="P1660" s="87"/>
      <c r="Q1660" s="87"/>
      <c r="R1660" s="87"/>
      <c r="S1660" s="87"/>
      <c r="T1660" s="88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T1660" s="20" t="s">
        <v>214</v>
      </c>
      <c r="AU1660" s="20" t="s">
        <v>80</v>
      </c>
    </row>
    <row r="1661" s="14" customFormat="1">
      <c r="A1661" s="14"/>
      <c r="B1661" s="245"/>
      <c r="C1661" s="246"/>
      <c r="D1661" s="236" t="s">
        <v>216</v>
      </c>
      <c r="E1661" s="247" t="s">
        <v>19</v>
      </c>
      <c r="F1661" s="248" t="s">
        <v>2218</v>
      </c>
      <c r="G1661" s="246"/>
      <c r="H1661" s="249">
        <v>3267.4990000000003</v>
      </c>
      <c r="I1661" s="250"/>
      <c r="J1661" s="246"/>
      <c r="K1661" s="246"/>
      <c r="L1661" s="251"/>
      <c r="M1661" s="252"/>
      <c r="N1661" s="253"/>
      <c r="O1661" s="253"/>
      <c r="P1661" s="253"/>
      <c r="Q1661" s="253"/>
      <c r="R1661" s="253"/>
      <c r="S1661" s="253"/>
      <c r="T1661" s="25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55" t="s">
        <v>216</v>
      </c>
      <c r="AU1661" s="255" t="s">
        <v>80</v>
      </c>
      <c r="AV1661" s="14" t="s">
        <v>80</v>
      </c>
      <c r="AW1661" s="14" t="s">
        <v>218</v>
      </c>
      <c r="AX1661" s="14" t="s">
        <v>71</v>
      </c>
      <c r="AY1661" s="255" t="s">
        <v>205</v>
      </c>
    </row>
    <row r="1662" s="2" customFormat="1" ht="44.25" customHeight="1">
      <c r="A1662" s="41"/>
      <c r="B1662" s="42"/>
      <c r="C1662" s="216" t="s">
        <v>2219</v>
      </c>
      <c r="D1662" s="216" t="s">
        <v>207</v>
      </c>
      <c r="E1662" s="217" t="s">
        <v>2220</v>
      </c>
      <c r="F1662" s="218" t="s">
        <v>2221</v>
      </c>
      <c r="G1662" s="219" t="s">
        <v>306</v>
      </c>
      <c r="H1662" s="220">
        <v>3267.4989999999998</v>
      </c>
      <c r="I1662" s="221"/>
      <c r="J1662" s="222">
        <f>ROUND(I1662*H1662,2)</f>
        <v>0</v>
      </c>
      <c r="K1662" s="218" t="s">
        <v>211</v>
      </c>
      <c r="L1662" s="47"/>
      <c r="M1662" s="223" t="s">
        <v>19</v>
      </c>
      <c r="N1662" s="224" t="s">
        <v>42</v>
      </c>
      <c r="O1662" s="87"/>
      <c r="P1662" s="225">
        <f>O1662*H1662</f>
        <v>0</v>
      </c>
      <c r="Q1662" s="225">
        <v>0</v>
      </c>
      <c r="R1662" s="225">
        <f>Q1662*H1662</f>
        <v>0</v>
      </c>
      <c r="S1662" s="225">
        <v>0</v>
      </c>
      <c r="T1662" s="226">
        <f>S1662*H1662</f>
        <v>0</v>
      </c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R1662" s="227" t="s">
        <v>212</v>
      </c>
      <c r="AT1662" s="227" t="s">
        <v>207</v>
      </c>
      <c r="AU1662" s="227" t="s">
        <v>80</v>
      </c>
      <c r="AY1662" s="20" t="s">
        <v>205</v>
      </c>
      <c r="BE1662" s="228">
        <f>IF(N1662="základní",J1662,0)</f>
        <v>0</v>
      </c>
      <c r="BF1662" s="228">
        <f>IF(N1662="snížená",J1662,0)</f>
        <v>0</v>
      </c>
      <c r="BG1662" s="228">
        <f>IF(N1662="zákl. přenesená",J1662,0)</f>
        <v>0</v>
      </c>
      <c r="BH1662" s="228">
        <f>IF(N1662="sníž. přenesená",J1662,0)</f>
        <v>0</v>
      </c>
      <c r="BI1662" s="228">
        <f>IF(N1662="nulová",J1662,0)</f>
        <v>0</v>
      </c>
      <c r="BJ1662" s="20" t="s">
        <v>78</v>
      </c>
      <c r="BK1662" s="228">
        <f>ROUND(I1662*H1662,2)</f>
        <v>0</v>
      </c>
      <c r="BL1662" s="20" t="s">
        <v>212</v>
      </c>
      <c r="BM1662" s="227" t="s">
        <v>2222</v>
      </c>
    </row>
    <row r="1663" s="2" customFormat="1">
      <c r="A1663" s="41"/>
      <c r="B1663" s="42"/>
      <c r="C1663" s="43"/>
      <c r="D1663" s="229" t="s">
        <v>214</v>
      </c>
      <c r="E1663" s="43"/>
      <c r="F1663" s="230" t="s">
        <v>2223</v>
      </c>
      <c r="G1663" s="43"/>
      <c r="H1663" s="43"/>
      <c r="I1663" s="231"/>
      <c r="J1663" s="43"/>
      <c r="K1663" s="43"/>
      <c r="L1663" s="47"/>
      <c r="M1663" s="232"/>
      <c r="N1663" s="233"/>
      <c r="O1663" s="87"/>
      <c r="P1663" s="87"/>
      <c r="Q1663" s="87"/>
      <c r="R1663" s="87"/>
      <c r="S1663" s="87"/>
      <c r="T1663" s="88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T1663" s="20" t="s">
        <v>214</v>
      </c>
      <c r="AU1663" s="20" t="s">
        <v>80</v>
      </c>
    </row>
    <row r="1664" s="2" customFormat="1" ht="24.15" customHeight="1">
      <c r="A1664" s="41"/>
      <c r="B1664" s="42"/>
      <c r="C1664" s="216" t="s">
        <v>2224</v>
      </c>
      <c r="D1664" s="216" t="s">
        <v>207</v>
      </c>
      <c r="E1664" s="217" t="s">
        <v>2225</v>
      </c>
      <c r="F1664" s="218" t="s">
        <v>2226</v>
      </c>
      <c r="G1664" s="219" t="s">
        <v>210</v>
      </c>
      <c r="H1664" s="220">
        <v>1082.867</v>
      </c>
      <c r="I1664" s="221"/>
      <c r="J1664" s="222">
        <f>ROUND(I1664*H1664,2)</f>
        <v>0</v>
      </c>
      <c r="K1664" s="218" t="s">
        <v>211</v>
      </c>
      <c r="L1664" s="47"/>
      <c r="M1664" s="223" t="s">
        <v>19</v>
      </c>
      <c r="N1664" s="224" t="s">
        <v>42</v>
      </c>
      <c r="O1664" s="87"/>
      <c r="P1664" s="225">
        <f>O1664*H1664</f>
        <v>0</v>
      </c>
      <c r="Q1664" s="225">
        <v>0</v>
      </c>
      <c r="R1664" s="225">
        <f>Q1664*H1664</f>
        <v>0</v>
      </c>
      <c r="S1664" s="225">
        <v>0</v>
      </c>
      <c r="T1664" s="226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27" t="s">
        <v>212</v>
      </c>
      <c r="AT1664" s="227" t="s">
        <v>207</v>
      </c>
      <c r="AU1664" s="227" t="s">
        <v>80</v>
      </c>
      <c r="AY1664" s="20" t="s">
        <v>205</v>
      </c>
      <c r="BE1664" s="228">
        <f>IF(N1664="základní",J1664,0)</f>
        <v>0</v>
      </c>
      <c r="BF1664" s="228">
        <f>IF(N1664="snížená",J1664,0)</f>
        <v>0</v>
      </c>
      <c r="BG1664" s="228">
        <f>IF(N1664="zákl. přenesená",J1664,0)</f>
        <v>0</v>
      </c>
      <c r="BH1664" s="228">
        <f>IF(N1664="sníž. přenesená",J1664,0)</f>
        <v>0</v>
      </c>
      <c r="BI1664" s="228">
        <f>IF(N1664="nulová",J1664,0)</f>
        <v>0</v>
      </c>
      <c r="BJ1664" s="20" t="s">
        <v>78</v>
      </c>
      <c r="BK1664" s="228">
        <f>ROUND(I1664*H1664,2)</f>
        <v>0</v>
      </c>
      <c r="BL1664" s="20" t="s">
        <v>212</v>
      </c>
      <c r="BM1664" s="227" t="s">
        <v>2227</v>
      </c>
    </row>
    <row r="1665" s="2" customFormat="1">
      <c r="A1665" s="41"/>
      <c r="B1665" s="42"/>
      <c r="C1665" s="43"/>
      <c r="D1665" s="229" t="s">
        <v>214</v>
      </c>
      <c r="E1665" s="43"/>
      <c r="F1665" s="230" t="s">
        <v>2228</v>
      </c>
      <c r="G1665" s="43"/>
      <c r="H1665" s="43"/>
      <c r="I1665" s="231"/>
      <c r="J1665" s="43"/>
      <c r="K1665" s="43"/>
      <c r="L1665" s="47"/>
      <c r="M1665" s="232"/>
      <c r="N1665" s="233"/>
      <c r="O1665" s="87"/>
      <c r="P1665" s="87"/>
      <c r="Q1665" s="87"/>
      <c r="R1665" s="87"/>
      <c r="S1665" s="87"/>
      <c r="T1665" s="88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T1665" s="20" t="s">
        <v>214</v>
      </c>
      <c r="AU1665" s="20" t="s">
        <v>80</v>
      </c>
    </row>
    <row r="1666" s="14" customFormat="1">
      <c r="A1666" s="14"/>
      <c r="B1666" s="245"/>
      <c r="C1666" s="246"/>
      <c r="D1666" s="236" t="s">
        <v>216</v>
      </c>
      <c r="E1666" s="247" t="s">
        <v>19</v>
      </c>
      <c r="F1666" s="248" t="s">
        <v>2229</v>
      </c>
      <c r="G1666" s="246"/>
      <c r="H1666" s="249">
        <v>1082.867</v>
      </c>
      <c r="I1666" s="250"/>
      <c r="J1666" s="246"/>
      <c r="K1666" s="246"/>
      <c r="L1666" s="251"/>
      <c r="M1666" s="252"/>
      <c r="N1666" s="253"/>
      <c r="O1666" s="253"/>
      <c r="P1666" s="253"/>
      <c r="Q1666" s="253"/>
      <c r="R1666" s="253"/>
      <c r="S1666" s="253"/>
      <c r="T1666" s="25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5" t="s">
        <v>216</v>
      </c>
      <c r="AU1666" s="255" t="s">
        <v>80</v>
      </c>
      <c r="AV1666" s="14" t="s">
        <v>80</v>
      </c>
      <c r="AW1666" s="14" t="s">
        <v>218</v>
      </c>
      <c r="AX1666" s="14" t="s">
        <v>71</v>
      </c>
      <c r="AY1666" s="255" t="s">
        <v>205</v>
      </c>
    </row>
    <row r="1667" s="2" customFormat="1" ht="44.25" customHeight="1">
      <c r="A1667" s="41"/>
      <c r="B1667" s="42"/>
      <c r="C1667" s="216" t="s">
        <v>2230</v>
      </c>
      <c r="D1667" s="216" t="s">
        <v>207</v>
      </c>
      <c r="E1667" s="217" t="s">
        <v>2231</v>
      </c>
      <c r="F1667" s="218" t="s">
        <v>2232</v>
      </c>
      <c r="G1667" s="219" t="s">
        <v>210</v>
      </c>
      <c r="H1667" s="220">
        <v>1082.867</v>
      </c>
      <c r="I1667" s="221"/>
      <c r="J1667" s="222">
        <f>ROUND(I1667*H1667,2)</f>
        <v>0</v>
      </c>
      <c r="K1667" s="218" t="s">
        <v>211</v>
      </c>
      <c r="L1667" s="47"/>
      <c r="M1667" s="223" t="s">
        <v>19</v>
      </c>
      <c r="N1667" s="224" t="s">
        <v>42</v>
      </c>
      <c r="O1667" s="87"/>
      <c r="P1667" s="225">
        <f>O1667*H1667</f>
        <v>0</v>
      </c>
      <c r="Q1667" s="225">
        <v>0</v>
      </c>
      <c r="R1667" s="225">
        <f>Q1667*H1667</f>
        <v>0</v>
      </c>
      <c r="S1667" s="225">
        <v>0</v>
      </c>
      <c r="T1667" s="226">
        <f>S1667*H1667</f>
        <v>0</v>
      </c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R1667" s="227" t="s">
        <v>212</v>
      </c>
      <c r="AT1667" s="227" t="s">
        <v>207</v>
      </c>
      <c r="AU1667" s="227" t="s">
        <v>80</v>
      </c>
      <c r="AY1667" s="20" t="s">
        <v>205</v>
      </c>
      <c r="BE1667" s="228">
        <f>IF(N1667="základní",J1667,0)</f>
        <v>0</v>
      </c>
      <c r="BF1667" s="228">
        <f>IF(N1667="snížená",J1667,0)</f>
        <v>0</v>
      </c>
      <c r="BG1667" s="228">
        <f>IF(N1667="zákl. přenesená",J1667,0)</f>
        <v>0</v>
      </c>
      <c r="BH1667" s="228">
        <f>IF(N1667="sníž. přenesená",J1667,0)</f>
        <v>0</v>
      </c>
      <c r="BI1667" s="228">
        <f>IF(N1667="nulová",J1667,0)</f>
        <v>0</v>
      </c>
      <c r="BJ1667" s="20" t="s">
        <v>78</v>
      </c>
      <c r="BK1667" s="228">
        <f>ROUND(I1667*H1667,2)</f>
        <v>0</v>
      </c>
      <c r="BL1667" s="20" t="s">
        <v>212</v>
      </c>
      <c r="BM1667" s="227" t="s">
        <v>2233</v>
      </c>
    </row>
    <row r="1668" s="2" customFormat="1">
      <c r="A1668" s="41"/>
      <c r="B1668" s="42"/>
      <c r="C1668" s="43"/>
      <c r="D1668" s="229" t="s">
        <v>214</v>
      </c>
      <c r="E1668" s="43"/>
      <c r="F1668" s="230" t="s">
        <v>2234</v>
      </c>
      <c r="G1668" s="43"/>
      <c r="H1668" s="43"/>
      <c r="I1668" s="231"/>
      <c r="J1668" s="43"/>
      <c r="K1668" s="43"/>
      <c r="L1668" s="47"/>
      <c r="M1668" s="232"/>
      <c r="N1668" s="233"/>
      <c r="O1668" s="87"/>
      <c r="P1668" s="87"/>
      <c r="Q1668" s="87"/>
      <c r="R1668" s="87"/>
      <c r="S1668" s="87"/>
      <c r="T1668" s="88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T1668" s="20" t="s">
        <v>214</v>
      </c>
      <c r="AU1668" s="20" t="s">
        <v>80</v>
      </c>
    </row>
    <row r="1669" s="12" customFormat="1" ht="22.8" customHeight="1">
      <c r="A1669" s="12"/>
      <c r="B1669" s="200"/>
      <c r="C1669" s="201"/>
      <c r="D1669" s="202" t="s">
        <v>70</v>
      </c>
      <c r="E1669" s="214" t="s">
        <v>918</v>
      </c>
      <c r="F1669" s="214" t="s">
        <v>2235</v>
      </c>
      <c r="G1669" s="201"/>
      <c r="H1669" s="201"/>
      <c r="I1669" s="204"/>
      <c r="J1669" s="215">
        <f>BK1669</f>
        <v>0</v>
      </c>
      <c r="K1669" s="201"/>
      <c r="L1669" s="206"/>
      <c r="M1669" s="207"/>
      <c r="N1669" s="208"/>
      <c r="O1669" s="208"/>
      <c r="P1669" s="209">
        <f>SUM(P1670:P1727)</f>
        <v>0</v>
      </c>
      <c r="Q1669" s="208"/>
      <c r="R1669" s="209">
        <f>SUM(R1670:R1727)</f>
        <v>3.1370800000000001</v>
      </c>
      <c r="S1669" s="208"/>
      <c r="T1669" s="210">
        <f>SUM(T1670:T1727)</f>
        <v>3.0119999999999996</v>
      </c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R1669" s="211" t="s">
        <v>78</v>
      </c>
      <c r="AT1669" s="212" t="s">
        <v>70</v>
      </c>
      <c r="AU1669" s="212" t="s">
        <v>78</v>
      </c>
      <c r="AY1669" s="211" t="s">
        <v>205</v>
      </c>
      <c r="BK1669" s="213">
        <f>SUM(BK1670:BK1727)</f>
        <v>0</v>
      </c>
    </row>
    <row r="1670" s="2" customFormat="1" ht="37.8" customHeight="1">
      <c r="A1670" s="41"/>
      <c r="B1670" s="42"/>
      <c r="C1670" s="216" t="s">
        <v>2236</v>
      </c>
      <c r="D1670" s="216" t="s">
        <v>207</v>
      </c>
      <c r="E1670" s="217" t="s">
        <v>2237</v>
      </c>
      <c r="F1670" s="218" t="s">
        <v>2238</v>
      </c>
      <c r="G1670" s="219" t="s">
        <v>306</v>
      </c>
      <c r="H1670" s="220">
        <v>2477.96</v>
      </c>
      <c r="I1670" s="221"/>
      <c r="J1670" s="222">
        <f>ROUND(I1670*H1670,2)</f>
        <v>0</v>
      </c>
      <c r="K1670" s="218" t="s">
        <v>211</v>
      </c>
      <c r="L1670" s="47"/>
      <c r="M1670" s="223" t="s">
        <v>19</v>
      </c>
      <c r="N1670" s="224" t="s">
        <v>42</v>
      </c>
      <c r="O1670" s="87"/>
      <c r="P1670" s="225">
        <f>O1670*H1670</f>
        <v>0</v>
      </c>
      <c r="Q1670" s="225">
        <v>4.0000000000000003E-05</v>
      </c>
      <c r="R1670" s="225">
        <f>Q1670*H1670</f>
        <v>0.099118400000000009</v>
      </c>
      <c r="S1670" s="225">
        <v>0</v>
      </c>
      <c r="T1670" s="226">
        <f>S1670*H1670</f>
        <v>0</v>
      </c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R1670" s="227" t="s">
        <v>212</v>
      </c>
      <c r="AT1670" s="227" t="s">
        <v>207</v>
      </c>
      <c r="AU1670" s="227" t="s">
        <v>80</v>
      </c>
      <c r="AY1670" s="20" t="s">
        <v>205</v>
      </c>
      <c r="BE1670" s="228">
        <f>IF(N1670="základní",J1670,0)</f>
        <v>0</v>
      </c>
      <c r="BF1670" s="228">
        <f>IF(N1670="snížená",J1670,0)</f>
        <v>0</v>
      </c>
      <c r="BG1670" s="228">
        <f>IF(N1670="zákl. přenesená",J1670,0)</f>
        <v>0</v>
      </c>
      <c r="BH1670" s="228">
        <f>IF(N1670="sníž. přenesená",J1670,0)</f>
        <v>0</v>
      </c>
      <c r="BI1670" s="228">
        <f>IF(N1670="nulová",J1670,0)</f>
        <v>0</v>
      </c>
      <c r="BJ1670" s="20" t="s">
        <v>78</v>
      </c>
      <c r="BK1670" s="228">
        <f>ROUND(I1670*H1670,2)</f>
        <v>0</v>
      </c>
      <c r="BL1670" s="20" t="s">
        <v>212</v>
      </c>
      <c r="BM1670" s="227" t="s">
        <v>2239</v>
      </c>
    </row>
    <row r="1671" s="2" customFormat="1">
      <c r="A1671" s="41"/>
      <c r="B1671" s="42"/>
      <c r="C1671" s="43"/>
      <c r="D1671" s="229" t="s">
        <v>214</v>
      </c>
      <c r="E1671" s="43"/>
      <c r="F1671" s="230" t="s">
        <v>2240</v>
      </c>
      <c r="G1671" s="43"/>
      <c r="H1671" s="43"/>
      <c r="I1671" s="231"/>
      <c r="J1671" s="43"/>
      <c r="K1671" s="43"/>
      <c r="L1671" s="47"/>
      <c r="M1671" s="232"/>
      <c r="N1671" s="233"/>
      <c r="O1671" s="87"/>
      <c r="P1671" s="87"/>
      <c r="Q1671" s="87"/>
      <c r="R1671" s="87"/>
      <c r="S1671" s="87"/>
      <c r="T1671" s="88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T1671" s="20" t="s">
        <v>214</v>
      </c>
      <c r="AU1671" s="20" t="s">
        <v>80</v>
      </c>
    </row>
    <row r="1672" s="14" customFormat="1">
      <c r="A1672" s="14"/>
      <c r="B1672" s="245"/>
      <c r="C1672" s="246"/>
      <c r="D1672" s="236" t="s">
        <v>216</v>
      </c>
      <c r="E1672" s="247" t="s">
        <v>19</v>
      </c>
      <c r="F1672" s="248" t="s">
        <v>2241</v>
      </c>
      <c r="G1672" s="246"/>
      <c r="H1672" s="249">
        <v>726.39999999999998</v>
      </c>
      <c r="I1672" s="250"/>
      <c r="J1672" s="246"/>
      <c r="K1672" s="246"/>
      <c r="L1672" s="251"/>
      <c r="M1672" s="252"/>
      <c r="N1672" s="253"/>
      <c r="O1672" s="253"/>
      <c r="P1672" s="253"/>
      <c r="Q1672" s="253"/>
      <c r="R1672" s="253"/>
      <c r="S1672" s="253"/>
      <c r="T1672" s="25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5" t="s">
        <v>216</v>
      </c>
      <c r="AU1672" s="255" t="s">
        <v>80</v>
      </c>
      <c r="AV1672" s="14" t="s">
        <v>80</v>
      </c>
      <c r="AW1672" s="14" t="s">
        <v>218</v>
      </c>
      <c r="AX1672" s="14" t="s">
        <v>71</v>
      </c>
      <c r="AY1672" s="255" t="s">
        <v>205</v>
      </c>
    </row>
    <row r="1673" s="14" customFormat="1">
      <c r="A1673" s="14"/>
      <c r="B1673" s="245"/>
      <c r="C1673" s="246"/>
      <c r="D1673" s="236" t="s">
        <v>216</v>
      </c>
      <c r="E1673" s="247" t="s">
        <v>19</v>
      </c>
      <c r="F1673" s="248" t="s">
        <v>2242</v>
      </c>
      <c r="G1673" s="246"/>
      <c r="H1673" s="249">
        <v>178.60000000000002</v>
      </c>
      <c r="I1673" s="250"/>
      <c r="J1673" s="246"/>
      <c r="K1673" s="246"/>
      <c r="L1673" s="251"/>
      <c r="M1673" s="252"/>
      <c r="N1673" s="253"/>
      <c r="O1673" s="253"/>
      <c r="P1673" s="253"/>
      <c r="Q1673" s="253"/>
      <c r="R1673" s="253"/>
      <c r="S1673" s="253"/>
      <c r="T1673" s="25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5" t="s">
        <v>216</v>
      </c>
      <c r="AU1673" s="255" t="s">
        <v>80</v>
      </c>
      <c r="AV1673" s="14" t="s">
        <v>80</v>
      </c>
      <c r="AW1673" s="14" t="s">
        <v>218</v>
      </c>
      <c r="AX1673" s="14" t="s">
        <v>71</v>
      </c>
      <c r="AY1673" s="255" t="s">
        <v>205</v>
      </c>
    </row>
    <row r="1674" s="14" customFormat="1">
      <c r="A1674" s="14"/>
      <c r="B1674" s="245"/>
      <c r="C1674" s="246"/>
      <c r="D1674" s="236" t="s">
        <v>216</v>
      </c>
      <c r="E1674" s="247" t="s">
        <v>19</v>
      </c>
      <c r="F1674" s="248" t="s">
        <v>2243</v>
      </c>
      <c r="G1674" s="246"/>
      <c r="H1674" s="249">
        <v>1013.3000000000001</v>
      </c>
      <c r="I1674" s="250"/>
      <c r="J1674" s="246"/>
      <c r="K1674" s="246"/>
      <c r="L1674" s="251"/>
      <c r="M1674" s="252"/>
      <c r="N1674" s="253"/>
      <c r="O1674" s="253"/>
      <c r="P1674" s="253"/>
      <c r="Q1674" s="253"/>
      <c r="R1674" s="253"/>
      <c r="S1674" s="253"/>
      <c r="T1674" s="25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5" t="s">
        <v>216</v>
      </c>
      <c r="AU1674" s="255" t="s">
        <v>80</v>
      </c>
      <c r="AV1674" s="14" t="s">
        <v>80</v>
      </c>
      <c r="AW1674" s="14" t="s">
        <v>218</v>
      </c>
      <c r="AX1674" s="14" t="s">
        <v>71</v>
      </c>
      <c r="AY1674" s="255" t="s">
        <v>205</v>
      </c>
    </row>
    <row r="1675" s="14" customFormat="1">
      <c r="A1675" s="14"/>
      <c r="B1675" s="245"/>
      <c r="C1675" s="246"/>
      <c r="D1675" s="236" t="s">
        <v>216</v>
      </c>
      <c r="E1675" s="247" t="s">
        <v>19</v>
      </c>
      <c r="F1675" s="248" t="s">
        <v>2244</v>
      </c>
      <c r="G1675" s="246"/>
      <c r="H1675" s="249">
        <v>371.19999999999999</v>
      </c>
      <c r="I1675" s="250"/>
      <c r="J1675" s="246"/>
      <c r="K1675" s="246"/>
      <c r="L1675" s="251"/>
      <c r="M1675" s="252"/>
      <c r="N1675" s="253"/>
      <c r="O1675" s="253"/>
      <c r="P1675" s="253"/>
      <c r="Q1675" s="253"/>
      <c r="R1675" s="253"/>
      <c r="S1675" s="253"/>
      <c r="T1675" s="25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5" t="s">
        <v>216</v>
      </c>
      <c r="AU1675" s="255" t="s">
        <v>80</v>
      </c>
      <c r="AV1675" s="14" t="s">
        <v>80</v>
      </c>
      <c r="AW1675" s="14" t="s">
        <v>218</v>
      </c>
      <c r="AX1675" s="14" t="s">
        <v>71</v>
      </c>
      <c r="AY1675" s="255" t="s">
        <v>205</v>
      </c>
    </row>
    <row r="1676" s="14" customFormat="1">
      <c r="A1676" s="14"/>
      <c r="B1676" s="245"/>
      <c r="C1676" s="246"/>
      <c r="D1676" s="236" t="s">
        <v>216</v>
      </c>
      <c r="E1676" s="247" t="s">
        <v>19</v>
      </c>
      <c r="F1676" s="248" t="s">
        <v>2245</v>
      </c>
      <c r="G1676" s="246"/>
      <c r="H1676" s="249">
        <v>188.46000000000001</v>
      </c>
      <c r="I1676" s="250"/>
      <c r="J1676" s="246"/>
      <c r="K1676" s="246"/>
      <c r="L1676" s="251"/>
      <c r="M1676" s="252"/>
      <c r="N1676" s="253"/>
      <c r="O1676" s="253"/>
      <c r="P1676" s="253"/>
      <c r="Q1676" s="253"/>
      <c r="R1676" s="253"/>
      <c r="S1676" s="253"/>
      <c r="T1676" s="25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5" t="s">
        <v>216</v>
      </c>
      <c r="AU1676" s="255" t="s">
        <v>80</v>
      </c>
      <c r="AV1676" s="14" t="s">
        <v>80</v>
      </c>
      <c r="AW1676" s="14" t="s">
        <v>218</v>
      </c>
      <c r="AX1676" s="14" t="s">
        <v>71</v>
      </c>
      <c r="AY1676" s="255" t="s">
        <v>205</v>
      </c>
    </row>
    <row r="1677" s="2" customFormat="1" ht="37.8" customHeight="1">
      <c r="A1677" s="41"/>
      <c r="B1677" s="42"/>
      <c r="C1677" s="216" t="s">
        <v>2246</v>
      </c>
      <c r="D1677" s="216" t="s">
        <v>207</v>
      </c>
      <c r="E1677" s="217" t="s">
        <v>2247</v>
      </c>
      <c r="F1677" s="218" t="s">
        <v>2248</v>
      </c>
      <c r="G1677" s="219" t="s">
        <v>306</v>
      </c>
      <c r="H1677" s="220">
        <v>1221.9000000000001</v>
      </c>
      <c r="I1677" s="221"/>
      <c r="J1677" s="222">
        <f>ROUND(I1677*H1677,2)</f>
        <v>0</v>
      </c>
      <c r="K1677" s="218" t="s">
        <v>211</v>
      </c>
      <c r="L1677" s="47"/>
      <c r="M1677" s="223" t="s">
        <v>19</v>
      </c>
      <c r="N1677" s="224" t="s">
        <v>42</v>
      </c>
      <c r="O1677" s="87"/>
      <c r="P1677" s="225">
        <f>O1677*H1677</f>
        <v>0</v>
      </c>
      <c r="Q1677" s="225">
        <v>4.0000000000000003E-05</v>
      </c>
      <c r="R1677" s="225">
        <f>Q1677*H1677</f>
        <v>0.04887600000000001</v>
      </c>
      <c r="S1677" s="225">
        <v>0</v>
      </c>
      <c r="T1677" s="226">
        <f>S1677*H1677</f>
        <v>0</v>
      </c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R1677" s="227" t="s">
        <v>212</v>
      </c>
      <c r="AT1677" s="227" t="s">
        <v>207</v>
      </c>
      <c r="AU1677" s="227" t="s">
        <v>80</v>
      </c>
      <c r="AY1677" s="20" t="s">
        <v>205</v>
      </c>
      <c r="BE1677" s="228">
        <f>IF(N1677="základní",J1677,0)</f>
        <v>0</v>
      </c>
      <c r="BF1677" s="228">
        <f>IF(N1677="snížená",J1677,0)</f>
        <v>0</v>
      </c>
      <c r="BG1677" s="228">
        <f>IF(N1677="zákl. přenesená",J1677,0)</f>
        <v>0</v>
      </c>
      <c r="BH1677" s="228">
        <f>IF(N1677="sníž. přenesená",J1677,0)</f>
        <v>0</v>
      </c>
      <c r="BI1677" s="228">
        <f>IF(N1677="nulová",J1677,0)</f>
        <v>0</v>
      </c>
      <c r="BJ1677" s="20" t="s">
        <v>78</v>
      </c>
      <c r="BK1677" s="228">
        <f>ROUND(I1677*H1677,2)</f>
        <v>0</v>
      </c>
      <c r="BL1677" s="20" t="s">
        <v>212</v>
      </c>
      <c r="BM1677" s="227" t="s">
        <v>2249</v>
      </c>
    </row>
    <row r="1678" s="2" customFormat="1">
      <c r="A1678" s="41"/>
      <c r="B1678" s="42"/>
      <c r="C1678" s="43"/>
      <c r="D1678" s="229" t="s">
        <v>214</v>
      </c>
      <c r="E1678" s="43"/>
      <c r="F1678" s="230" t="s">
        <v>2250</v>
      </c>
      <c r="G1678" s="43"/>
      <c r="H1678" s="43"/>
      <c r="I1678" s="231"/>
      <c r="J1678" s="43"/>
      <c r="K1678" s="43"/>
      <c r="L1678" s="47"/>
      <c r="M1678" s="232"/>
      <c r="N1678" s="233"/>
      <c r="O1678" s="87"/>
      <c r="P1678" s="87"/>
      <c r="Q1678" s="87"/>
      <c r="R1678" s="87"/>
      <c r="S1678" s="87"/>
      <c r="T1678" s="88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T1678" s="20" t="s">
        <v>214</v>
      </c>
      <c r="AU1678" s="20" t="s">
        <v>80</v>
      </c>
    </row>
    <row r="1679" s="14" customFormat="1">
      <c r="A1679" s="14"/>
      <c r="B1679" s="245"/>
      <c r="C1679" s="246"/>
      <c r="D1679" s="236" t="s">
        <v>216</v>
      </c>
      <c r="E1679" s="247" t="s">
        <v>19</v>
      </c>
      <c r="F1679" s="248" t="s">
        <v>2251</v>
      </c>
      <c r="G1679" s="246"/>
      <c r="H1679" s="249">
        <v>242.40000000000001</v>
      </c>
      <c r="I1679" s="250"/>
      <c r="J1679" s="246"/>
      <c r="K1679" s="246"/>
      <c r="L1679" s="251"/>
      <c r="M1679" s="252"/>
      <c r="N1679" s="253"/>
      <c r="O1679" s="253"/>
      <c r="P1679" s="253"/>
      <c r="Q1679" s="253"/>
      <c r="R1679" s="253"/>
      <c r="S1679" s="253"/>
      <c r="T1679" s="25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5" t="s">
        <v>216</v>
      </c>
      <c r="AU1679" s="255" t="s">
        <v>80</v>
      </c>
      <c r="AV1679" s="14" t="s">
        <v>80</v>
      </c>
      <c r="AW1679" s="14" t="s">
        <v>218</v>
      </c>
      <c r="AX1679" s="14" t="s">
        <v>71</v>
      </c>
      <c r="AY1679" s="255" t="s">
        <v>205</v>
      </c>
    </row>
    <row r="1680" s="14" customFormat="1">
      <c r="A1680" s="14"/>
      <c r="B1680" s="245"/>
      <c r="C1680" s="246"/>
      <c r="D1680" s="236" t="s">
        <v>216</v>
      </c>
      <c r="E1680" s="247" t="s">
        <v>19</v>
      </c>
      <c r="F1680" s="248" t="s">
        <v>2252</v>
      </c>
      <c r="G1680" s="246"/>
      <c r="H1680" s="249">
        <v>848.69999999999993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5" t="s">
        <v>216</v>
      </c>
      <c r="AU1680" s="255" t="s">
        <v>80</v>
      </c>
      <c r="AV1680" s="14" t="s">
        <v>80</v>
      </c>
      <c r="AW1680" s="14" t="s">
        <v>218</v>
      </c>
      <c r="AX1680" s="14" t="s">
        <v>71</v>
      </c>
      <c r="AY1680" s="255" t="s">
        <v>205</v>
      </c>
    </row>
    <row r="1681" s="14" customFormat="1">
      <c r="A1681" s="14"/>
      <c r="B1681" s="245"/>
      <c r="C1681" s="246"/>
      <c r="D1681" s="236" t="s">
        <v>216</v>
      </c>
      <c r="E1681" s="247" t="s">
        <v>19</v>
      </c>
      <c r="F1681" s="248" t="s">
        <v>2253</v>
      </c>
      <c r="G1681" s="246"/>
      <c r="H1681" s="249">
        <v>130.80000000000001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5" t="s">
        <v>216</v>
      </c>
      <c r="AU1681" s="255" t="s">
        <v>80</v>
      </c>
      <c r="AV1681" s="14" t="s">
        <v>80</v>
      </c>
      <c r="AW1681" s="14" t="s">
        <v>218</v>
      </c>
      <c r="AX1681" s="14" t="s">
        <v>71</v>
      </c>
      <c r="AY1681" s="255" t="s">
        <v>205</v>
      </c>
    </row>
    <row r="1682" s="2" customFormat="1" ht="24.15" customHeight="1">
      <c r="A1682" s="41"/>
      <c r="B1682" s="42"/>
      <c r="C1682" s="216" t="s">
        <v>2254</v>
      </c>
      <c r="D1682" s="216" t="s">
        <v>207</v>
      </c>
      <c r="E1682" s="217" t="s">
        <v>2255</v>
      </c>
      <c r="F1682" s="218" t="s">
        <v>2256</v>
      </c>
      <c r="G1682" s="219" t="s">
        <v>306</v>
      </c>
      <c r="H1682" s="220">
        <v>1823.0139999999999</v>
      </c>
      <c r="I1682" s="221"/>
      <c r="J1682" s="222">
        <f>ROUND(I1682*H1682,2)</f>
        <v>0</v>
      </c>
      <c r="K1682" s="218" t="s">
        <v>211</v>
      </c>
      <c r="L1682" s="47"/>
      <c r="M1682" s="223" t="s">
        <v>19</v>
      </c>
      <c r="N1682" s="224" t="s">
        <v>42</v>
      </c>
      <c r="O1682" s="87"/>
      <c r="P1682" s="225">
        <f>O1682*H1682</f>
        <v>0</v>
      </c>
      <c r="Q1682" s="225">
        <v>0</v>
      </c>
      <c r="R1682" s="225">
        <f>Q1682*H1682</f>
        <v>0</v>
      </c>
      <c r="S1682" s="225">
        <v>0</v>
      </c>
      <c r="T1682" s="226">
        <f>S1682*H1682</f>
        <v>0</v>
      </c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R1682" s="227" t="s">
        <v>212</v>
      </c>
      <c r="AT1682" s="227" t="s">
        <v>207</v>
      </c>
      <c r="AU1682" s="227" t="s">
        <v>80</v>
      </c>
      <c r="AY1682" s="20" t="s">
        <v>205</v>
      </c>
      <c r="BE1682" s="228">
        <f>IF(N1682="základní",J1682,0)</f>
        <v>0</v>
      </c>
      <c r="BF1682" s="228">
        <f>IF(N1682="snížená",J1682,0)</f>
        <v>0</v>
      </c>
      <c r="BG1682" s="228">
        <f>IF(N1682="zákl. přenesená",J1682,0)</f>
        <v>0</v>
      </c>
      <c r="BH1682" s="228">
        <f>IF(N1682="sníž. přenesená",J1682,0)</f>
        <v>0</v>
      </c>
      <c r="BI1682" s="228">
        <f>IF(N1682="nulová",J1682,0)</f>
        <v>0</v>
      </c>
      <c r="BJ1682" s="20" t="s">
        <v>78</v>
      </c>
      <c r="BK1682" s="228">
        <f>ROUND(I1682*H1682,2)</f>
        <v>0</v>
      </c>
      <c r="BL1682" s="20" t="s">
        <v>212</v>
      </c>
      <c r="BM1682" s="227" t="s">
        <v>2257</v>
      </c>
    </row>
    <row r="1683" s="2" customFormat="1">
      <c r="A1683" s="41"/>
      <c r="B1683" s="42"/>
      <c r="C1683" s="43"/>
      <c r="D1683" s="229" t="s">
        <v>214</v>
      </c>
      <c r="E1683" s="43"/>
      <c r="F1683" s="230" t="s">
        <v>2258</v>
      </c>
      <c r="G1683" s="43"/>
      <c r="H1683" s="43"/>
      <c r="I1683" s="231"/>
      <c r="J1683" s="43"/>
      <c r="K1683" s="43"/>
      <c r="L1683" s="47"/>
      <c r="M1683" s="232"/>
      <c r="N1683" s="233"/>
      <c r="O1683" s="87"/>
      <c r="P1683" s="87"/>
      <c r="Q1683" s="87"/>
      <c r="R1683" s="87"/>
      <c r="S1683" s="87"/>
      <c r="T1683" s="88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T1683" s="20" t="s">
        <v>214</v>
      </c>
      <c r="AU1683" s="20" t="s">
        <v>80</v>
      </c>
    </row>
    <row r="1684" s="14" customFormat="1">
      <c r="A1684" s="14"/>
      <c r="B1684" s="245"/>
      <c r="C1684" s="246"/>
      <c r="D1684" s="236" t="s">
        <v>216</v>
      </c>
      <c r="E1684" s="247" t="s">
        <v>19</v>
      </c>
      <c r="F1684" s="248" t="s">
        <v>2259</v>
      </c>
      <c r="G1684" s="246"/>
      <c r="H1684" s="249">
        <v>1823.0139999999999</v>
      </c>
      <c r="I1684" s="250"/>
      <c r="J1684" s="246"/>
      <c r="K1684" s="246"/>
      <c r="L1684" s="251"/>
      <c r="M1684" s="252"/>
      <c r="N1684" s="253"/>
      <c r="O1684" s="253"/>
      <c r="P1684" s="253"/>
      <c r="Q1684" s="253"/>
      <c r="R1684" s="253"/>
      <c r="S1684" s="253"/>
      <c r="T1684" s="25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5" t="s">
        <v>216</v>
      </c>
      <c r="AU1684" s="255" t="s">
        <v>80</v>
      </c>
      <c r="AV1684" s="14" t="s">
        <v>80</v>
      </c>
      <c r="AW1684" s="14" t="s">
        <v>218</v>
      </c>
      <c r="AX1684" s="14" t="s">
        <v>71</v>
      </c>
      <c r="AY1684" s="255" t="s">
        <v>205</v>
      </c>
    </row>
    <row r="1685" s="2" customFormat="1" ht="16.5" customHeight="1">
      <c r="A1685" s="41"/>
      <c r="B1685" s="42"/>
      <c r="C1685" s="216" t="s">
        <v>2260</v>
      </c>
      <c r="D1685" s="216" t="s">
        <v>207</v>
      </c>
      <c r="E1685" s="217" t="s">
        <v>2261</v>
      </c>
      <c r="F1685" s="218" t="s">
        <v>2262</v>
      </c>
      <c r="G1685" s="219" t="s">
        <v>306</v>
      </c>
      <c r="H1685" s="220">
        <v>242.40000000000001</v>
      </c>
      <c r="I1685" s="221"/>
      <c r="J1685" s="222">
        <f>ROUND(I1685*H1685,2)</f>
        <v>0</v>
      </c>
      <c r="K1685" s="218" t="s">
        <v>19</v>
      </c>
      <c r="L1685" s="47"/>
      <c r="M1685" s="223" t="s">
        <v>19</v>
      </c>
      <c r="N1685" s="224" t="s">
        <v>42</v>
      </c>
      <c r="O1685" s="87"/>
      <c r="P1685" s="225">
        <f>O1685*H1685</f>
        <v>0</v>
      </c>
      <c r="Q1685" s="225">
        <v>0</v>
      </c>
      <c r="R1685" s="225">
        <f>Q1685*H1685</f>
        <v>0</v>
      </c>
      <c r="S1685" s="225">
        <v>0.0050000000000000001</v>
      </c>
      <c r="T1685" s="226">
        <f>S1685*H1685</f>
        <v>1.212</v>
      </c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R1685" s="227" t="s">
        <v>212</v>
      </c>
      <c r="AT1685" s="227" t="s">
        <v>207</v>
      </c>
      <c r="AU1685" s="227" t="s">
        <v>80</v>
      </c>
      <c r="AY1685" s="20" t="s">
        <v>205</v>
      </c>
      <c r="BE1685" s="228">
        <f>IF(N1685="základní",J1685,0)</f>
        <v>0</v>
      </c>
      <c r="BF1685" s="228">
        <f>IF(N1685="snížená",J1685,0)</f>
        <v>0</v>
      </c>
      <c r="BG1685" s="228">
        <f>IF(N1685="zákl. přenesená",J1685,0)</f>
        <v>0</v>
      </c>
      <c r="BH1685" s="228">
        <f>IF(N1685="sníž. přenesená",J1685,0)</f>
        <v>0</v>
      </c>
      <c r="BI1685" s="228">
        <f>IF(N1685="nulová",J1685,0)</f>
        <v>0</v>
      </c>
      <c r="BJ1685" s="20" t="s">
        <v>78</v>
      </c>
      <c r="BK1685" s="228">
        <f>ROUND(I1685*H1685,2)</f>
        <v>0</v>
      </c>
      <c r="BL1685" s="20" t="s">
        <v>212</v>
      </c>
      <c r="BM1685" s="227" t="s">
        <v>2263</v>
      </c>
    </row>
    <row r="1686" s="14" customFormat="1">
      <c r="A1686" s="14"/>
      <c r="B1686" s="245"/>
      <c r="C1686" s="246"/>
      <c r="D1686" s="236" t="s">
        <v>216</v>
      </c>
      <c r="E1686" s="247" t="s">
        <v>19</v>
      </c>
      <c r="F1686" s="248" t="s">
        <v>2264</v>
      </c>
      <c r="G1686" s="246"/>
      <c r="H1686" s="249">
        <v>242.40000000000001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5" t="s">
        <v>216</v>
      </c>
      <c r="AU1686" s="255" t="s">
        <v>80</v>
      </c>
      <c r="AV1686" s="14" t="s">
        <v>80</v>
      </c>
      <c r="AW1686" s="14" t="s">
        <v>218</v>
      </c>
      <c r="AX1686" s="14" t="s">
        <v>71</v>
      </c>
      <c r="AY1686" s="255" t="s">
        <v>205</v>
      </c>
    </row>
    <row r="1687" s="2" customFormat="1" ht="16.5" customHeight="1">
      <c r="A1687" s="41"/>
      <c r="B1687" s="42"/>
      <c r="C1687" s="216" t="s">
        <v>2265</v>
      </c>
      <c r="D1687" s="216" t="s">
        <v>207</v>
      </c>
      <c r="E1687" s="217" t="s">
        <v>2266</v>
      </c>
      <c r="F1687" s="218" t="s">
        <v>2267</v>
      </c>
      <c r="G1687" s="219" t="s">
        <v>2268</v>
      </c>
      <c r="H1687" s="220">
        <v>1</v>
      </c>
      <c r="I1687" s="221"/>
      <c r="J1687" s="222">
        <f>ROUND(I1687*H1687,2)</f>
        <v>0</v>
      </c>
      <c r="K1687" s="218" t="s">
        <v>19</v>
      </c>
      <c r="L1687" s="47"/>
      <c r="M1687" s="223" t="s">
        <v>19</v>
      </c>
      <c r="N1687" s="224" t="s">
        <v>42</v>
      </c>
      <c r="O1687" s="87"/>
      <c r="P1687" s="225">
        <f>O1687*H1687</f>
        <v>0</v>
      </c>
      <c r="Q1687" s="225">
        <v>0</v>
      </c>
      <c r="R1687" s="225">
        <f>Q1687*H1687</f>
        <v>0</v>
      </c>
      <c r="S1687" s="225">
        <v>0.050000000000000003</v>
      </c>
      <c r="T1687" s="226">
        <f>S1687*H1687</f>
        <v>0.050000000000000003</v>
      </c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R1687" s="227" t="s">
        <v>212</v>
      </c>
      <c r="AT1687" s="227" t="s">
        <v>207</v>
      </c>
      <c r="AU1687" s="227" t="s">
        <v>80</v>
      </c>
      <c r="AY1687" s="20" t="s">
        <v>205</v>
      </c>
      <c r="BE1687" s="228">
        <f>IF(N1687="základní",J1687,0)</f>
        <v>0</v>
      </c>
      <c r="BF1687" s="228">
        <f>IF(N1687="snížená",J1687,0)</f>
        <v>0</v>
      </c>
      <c r="BG1687" s="228">
        <f>IF(N1687="zákl. přenesená",J1687,0)</f>
        <v>0</v>
      </c>
      <c r="BH1687" s="228">
        <f>IF(N1687="sníž. přenesená",J1687,0)</f>
        <v>0</v>
      </c>
      <c r="BI1687" s="228">
        <f>IF(N1687="nulová",J1687,0)</f>
        <v>0</v>
      </c>
      <c r="BJ1687" s="20" t="s">
        <v>78</v>
      </c>
      <c r="BK1687" s="228">
        <f>ROUND(I1687*H1687,2)</f>
        <v>0</v>
      </c>
      <c r="BL1687" s="20" t="s">
        <v>212</v>
      </c>
      <c r="BM1687" s="227" t="s">
        <v>2269</v>
      </c>
    </row>
    <row r="1688" s="2" customFormat="1" ht="16.5" customHeight="1">
      <c r="A1688" s="41"/>
      <c r="B1688" s="42"/>
      <c r="C1688" s="216" t="s">
        <v>2270</v>
      </c>
      <c r="D1688" s="216" t="s">
        <v>207</v>
      </c>
      <c r="E1688" s="217" t="s">
        <v>2271</v>
      </c>
      <c r="F1688" s="218" t="s">
        <v>2272</v>
      </c>
      <c r="G1688" s="219" t="s">
        <v>2268</v>
      </c>
      <c r="H1688" s="220">
        <v>1</v>
      </c>
      <c r="I1688" s="221"/>
      <c r="J1688" s="222">
        <f>ROUND(I1688*H1688,2)</f>
        <v>0</v>
      </c>
      <c r="K1688" s="218" t="s">
        <v>19</v>
      </c>
      <c r="L1688" s="47"/>
      <c r="M1688" s="223" t="s">
        <v>19</v>
      </c>
      <c r="N1688" s="224" t="s">
        <v>42</v>
      </c>
      <c r="O1688" s="87"/>
      <c r="P1688" s="225">
        <f>O1688*H1688</f>
        <v>0</v>
      </c>
      <c r="Q1688" s="225">
        <v>0</v>
      </c>
      <c r="R1688" s="225">
        <f>Q1688*H1688</f>
        <v>0</v>
      </c>
      <c r="S1688" s="225">
        <v>0.050000000000000003</v>
      </c>
      <c r="T1688" s="226">
        <f>S1688*H1688</f>
        <v>0.050000000000000003</v>
      </c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R1688" s="227" t="s">
        <v>212</v>
      </c>
      <c r="AT1688" s="227" t="s">
        <v>207</v>
      </c>
      <c r="AU1688" s="227" t="s">
        <v>80</v>
      </c>
      <c r="AY1688" s="20" t="s">
        <v>205</v>
      </c>
      <c r="BE1688" s="228">
        <f>IF(N1688="základní",J1688,0)</f>
        <v>0</v>
      </c>
      <c r="BF1688" s="228">
        <f>IF(N1688="snížená",J1688,0)</f>
        <v>0</v>
      </c>
      <c r="BG1688" s="228">
        <f>IF(N1688="zákl. přenesená",J1688,0)</f>
        <v>0</v>
      </c>
      <c r="BH1688" s="228">
        <f>IF(N1688="sníž. přenesená",J1688,0)</f>
        <v>0</v>
      </c>
      <c r="BI1688" s="228">
        <f>IF(N1688="nulová",J1688,0)</f>
        <v>0</v>
      </c>
      <c r="BJ1688" s="20" t="s">
        <v>78</v>
      </c>
      <c r="BK1688" s="228">
        <f>ROUND(I1688*H1688,2)</f>
        <v>0</v>
      </c>
      <c r="BL1688" s="20" t="s">
        <v>212</v>
      </c>
      <c r="BM1688" s="227" t="s">
        <v>2273</v>
      </c>
    </row>
    <row r="1689" s="2" customFormat="1" ht="16.5" customHeight="1">
      <c r="A1689" s="41"/>
      <c r="B1689" s="42"/>
      <c r="C1689" s="216" t="s">
        <v>2274</v>
      </c>
      <c r="D1689" s="216" t="s">
        <v>207</v>
      </c>
      <c r="E1689" s="217" t="s">
        <v>2275</v>
      </c>
      <c r="F1689" s="218" t="s">
        <v>2276</v>
      </c>
      <c r="G1689" s="219" t="s">
        <v>2268</v>
      </c>
      <c r="H1689" s="220">
        <v>1</v>
      </c>
      <c r="I1689" s="221"/>
      <c r="J1689" s="222">
        <f>ROUND(I1689*H1689,2)</f>
        <v>0</v>
      </c>
      <c r="K1689" s="218" t="s">
        <v>19</v>
      </c>
      <c r="L1689" s="47"/>
      <c r="M1689" s="223" t="s">
        <v>19</v>
      </c>
      <c r="N1689" s="224" t="s">
        <v>42</v>
      </c>
      <c r="O1689" s="87"/>
      <c r="P1689" s="225">
        <f>O1689*H1689</f>
        <v>0</v>
      </c>
      <c r="Q1689" s="225">
        <v>0</v>
      </c>
      <c r="R1689" s="225">
        <f>Q1689*H1689</f>
        <v>0</v>
      </c>
      <c r="S1689" s="225">
        <v>0.10000000000000001</v>
      </c>
      <c r="T1689" s="226">
        <f>S1689*H1689</f>
        <v>0.10000000000000001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7" t="s">
        <v>212</v>
      </c>
      <c r="AT1689" s="227" t="s">
        <v>207</v>
      </c>
      <c r="AU1689" s="227" t="s">
        <v>80</v>
      </c>
      <c r="AY1689" s="20" t="s">
        <v>205</v>
      </c>
      <c r="BE1689" s="228">
        <f>IF(N1689="základní",J1689,0)</f>
        <v>0</v>
      </c>
      <c r="BF1689" s="228">
        <f>IF(N1689="snížená",J1689,0)</f>
        <v>0</v>
      </c>
      <c r="BG1689" s="228">
        <f>IF(N1689="zákl. přenesená",J1689,0)</f>
        <v>0</v>
      </c>
      <c r="BH1689" s="228">
        <f>IF(N1689="sníž. přenesená",J1689,0)</f>
        <v>0</v>
      </c>
      <c r="BI1689" s="228">
        <f>IF(N1689="nulová",J1689,0)</f>
        <v>0</v>
      </c>
      <c r="BJ1689" s="20" t="s">
        <v>78</v>
      </c>
      <c r="BK1689" s="228">
        <f>ROUND(I1689*H1689,2)</f>
        <v>0</v>
      </c>
      <c r="BL1689" s="20" t="s">
        <v>212</v>
      </c>
      <c r="BM1689" s="227" t="s">
        <v>2277</v>
      </c>
    </row>
    <row r="1690" s="2" customFormat="1" ht="16.5" customHeight="1">
      <c r="A1690" s="41"/>
      <c r="B1690" s="42"/>
      <c r="C1690" s="216" t="s">
        <v>2278</v>
      </c>
      <c r="D1690" s="216" t="s">
        <v>207</v>
      </c>
      <c r="E1690" s="217" t="s">
        <v>2279</v>
      </c>
      <c r="F1690" s="218" t="s">
        <v>2280</v>
      </c>
      <c r="G1690" s="219" t="s">
        <v>2268</v>
      </c>
      <c r="H1690" s="220">
        <v>1</v>
      </c>
      <c r="I1690" s="221"/>
      <c r="J1690" s="222">
        <f>ROUND(I1690*H1690,2)</f>
        <v>0</v>
      </c>
      <c r="K1690" s="218" t="s">
        <v>19</v>
      </c>
      <c r="L1690" s="47"/>
      <c r="M1690" s="223" t="s">
        <v>19</v>
      </c>
      <c r="N1690" s="224" t="s">
        <v>42</v>
      </c>
      <c r="O1690" s="87"/>
      <c r="P1690" s="225">
        <f>O1690*H1690</f>
        <v>0</v>
      </c>
      <c r="Q1690" s="225">
        <v>0</v>
      </c>
      <c r="R1690" s="225">
        <f>Q1690*H1690</f>
        <v>0</v>
      </c>
      <c r="S1690" s="225">
        <v>0.5</v>
      </c>
      <c r="T1690" s="226">
        <f>S1690*H1690</f>
        <v>0.5</v>
      </c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R1690" s="227" t="s">
        <v>212</v>
      </c>
      <c r="AT1690" s="227" t="s">
        <v>207</v>
      </c>
      <c r="AU1690" s="227" t="s">
        <v>80</v>
      </c>
      <c r="AY1690" s="20" t="s">
        <v>205</v>
      </c>
      <c r="BE1690" s="228">
        <f>IF(N1690="základní",J1690,0)</f>
        <v>0</v>
      </c>
      <c r="BF1690" s="228">
        <f>IF(N1690="snížená",J1690,0)</f>
        <v>0</v>
      </c>
      <c r="BG1690" s="228">
        <f>IF(N1690="zákl. přenesená",J1690,0)</f>
        <v>0</v>
      </c>
      <c r="BH1690" s="228">
        <f>IF(N1690="sníž. přenesená",J1690,0)</f>
        <v>0</v>
      </c>
      <c r="BI1690" s="228">
        <f>IF(N1690="nulová",J1690,0)</f>
        <v>0</v>
      </c>
      <c r="BJ1690" s="20" t="s">
        <v>78</v>
      </c>
      <c r="BK1690" s="228">
        <f>ROUND(I1690*H1690,2)</f>
        <v>0</v>
      </c>
      <c r="BL1690" s="20" t="s">
        <v>212</v>
      </c>
      <c r="BM1690" s="227" t="s">
        <v>2281</v>
      </c>
    </row>
    <row r="1691" s="2" customFormat="1" ht="16.5" customHeight="1">
      <c r="A1691" s="41"/>
      <c r="B1691" s="42"/>
      <c r="C1691" s="216" t="s">
        <v>2282</v>
      </c>
      <c r="D1691" s="216" t="s">
        <v>207</v>
      </c>
      <c r="E1691" s="217" t="s">
        <v>2283</v>
      </c>
      <c r="F1691" s="218" t="s">
        <v>2284</v>
      </c>
      <c r="G1691" s="219" t="s">
        <v>2268</v>
      </c>
      <c r="H1691" s="220">
        <v>1</v>
      </c>
      <c r="I1691" s="221"/>
      <c r="J1691" s="222">
        <f>ROUND(I1691*H1691,2)</f>
        <v>0</v>
      </c>
      <c r="K1691" s="218" t="s">
        <v>19</v>
      </c>
      <c r="L1691" s="47"/>
      <c r="M1691" s="223" t="s">
        <v>19</v>
      </c>
      <c r="N1691" s="224" t="s">
        <v>42</v>
      </c>
      <c r="O1691" s="87"/>
      <c r="P1691" s="225">
        <f>O1691*H1691</f>
        <v>0</v>
      </c>
      <c r="Q1691" s="225">
        <v>0</v>
      </c>
      <c r="R1691" s="225">
        <f>Q1691*H1691</f>
        <v>0</v>
      </c>
      <c r="S1691" s="225">
        <v>0.5</v>
      </c>
      <c r="T1691" s="226">
        <f>S1691*H1691</f>
        <v>0.5</v>
      </c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R1691" s="227" t="s">
        <v>212</v>
      </c>
      <c r="AT1691" s="227" t="s">
        <v>207</v>
      </c>
      <c r="AU1691" s="227" t="s">
        <v>80</v>
      </c>
      <c r="AY1691" s="20" t="s">
        <v>205</v>
      </c>
      <c r="BE1691" s="228">
        <f>IF(N1691="základní",J1691,0)</f>
        <v>0</v>
      </c>
      <c r="BF1691" s="228">
        <f>IF(N1691="snížená",J1691,0)</f>
        <v>0</v>
      </c>
      <c r="BG1691" s="228">
        <f>IF(N1691="zákl. přenesená",J1691,0)</f>
        <v>0</v>
      </c>
      <c r="BH1691" s="228">
        <f>IF(N1691="sníž. přenesená",J1691,0)</f>
        <v>0</v>
      </c>
      <c r="BI1691" s="228">
        <f>IF(N1691="nulová",J1691,0)</f>
        <v>0</v>
      </c>
      <c r="BJ1691" s="20" t="s">
        <v>78</v>
      </c>
      <c r="BK1691" s="228">
        <f>ROUND(I1691*H1691,2)</f>
        <v>0</v>
      </c>
      <c r="BL1691" s="20" t="s">
        <v>212</v>
      </c>
      <c r="BM1691" s="227" t="s">
        <v>2285</v>
      </c>
    </row>
    <row r="1692" s="2" customFormat="1" ht="16.5" customHeight="1">
      <c r="A1692" s="41"/>
      <c r="B1692" s="42"/>
      <c r="C1692" s="216" t="s">
        <v>2286</v>
      </c>
      <c r="D1692" s="216" t="s">
        <v>207</v>
      </c>
      <c r="E1692" s="217" t="s">
        <v>2287</v>
      </c>
      <c r="F1692" s="218" t="s">
        <v>2288</v>
      </c>
      <c r="G1692" s="219" t="s">
        <v>2268</v>
      </c>
      <c r="H1692" s="220">
        <v>1</v>
      </c>
      <c r="I1692" s="221"/>
      <c r="J1692" s="222">
        <f>ROUND(I1692*H1692,2)</f>
        <v>0</v>
      </c>
      <c r="K1692" s="218" t="s">
        <v>19</v>
      </c>
      <c r="L1692" s="47"/>
      <c r="M1692" s="223" t="s">
        <v>19</v>
      </c>
      <c r="N1692" s="224" t="s">
        <v>42</v>
      </c>
      <c r="O1692" s="87"/>
      <c r="P1692" s="225">
        <f>O1692*H1692</f>
        <v>0</v>
      </c>
      <c r="Q1692" s="225">
        <v>0</v>
      </c>
      <c r="R1692" s="225">
        <f>Q1692*H1692</f>
        <v>0</v>
      </c>
      <c r="S1692" s="225">
        <v>0.14999999999999999</v>
      </c>
      <c r="T1692" s="226">
        <f>S1692*H1692</f>
        <v>0.14999999999999999</v>
      </c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R1692" s="227" t="s">
        <v>212</v>
      </c>
      <c r="AT1692" s="227" t="s">
        <v>207</v>
      </c>
      <c r="AU1692" s="227" t="s">
        <v>80</v>
      </c>
      <c r="AY1692" s="20" t="s">
        <v>205</v>
      </c>
      <c r="BE1692" s="228">
        <f>IF(N1692="základní",J1692,0)</f>
        <v>0</v>
      </c>
      <c r="BF1692" s="228">
        <f>IF(N1692="snížená",J1692,0)</f>
        <v>0</v>
      </c>
      <c r="BG1692" s="228">
        <f>IF(N1692="zákl. přenesená",J1692,0)</f>
        <v>0</v>
      </c>
      <c r="BH1692" s="228">
        <f>IF(N1692="sníž. přenesená",J1692,0)</f>
        <v>0</v>
      </c>
      <c r="BI1692" s="228">
        <f>IF(N1692="nulová",J1692,0)</f>
        <v>0</v>
      </c>
      <c r="BJ1692" s="20" t="s">
        <v>78</v>
      </c>
      <c r="BK1692" s="228">
        <f>ROUND(I1692*H1692,2)</f>
        <v>0</v>
      </c>
      <c r="BL1692" s="20" t="s">
        <v>212</v>
      </c>
      <c r="BM1692" s="227" t="s">
        <v>2289</v>
      </c>
    </row>
    <row r="1693" s="2" customFormat="1" ht="16.5" customHeight="1">
      <c r="A1693" s="41"/>
      <c r="B1693" s="42"/>
      <c r="C1693" s="216" t="s">
        <v>2290</v>
      </c>
      <c r="D1693" s="216" t="s">
        <v>207</v>
      </c>
      <c r="E1693" s="217" t="s">
        <v>2291</v>
      </c>
      <c r="F1693" s="218" t="s">
        <v>2292</v>
      </c>
      <c r="G1693" s="219" t="s">
        <v>2268</v>
      </c>
      <c r="H1693" s="220">
        <v>1</v>
      </c>
      <c r="I1693" s="221"/>
      <c r="J1693" s="222">
        <f>ROUND(I1693*H1693,2)</f>
        <v>0</v>
      </c>
      <c r="K1693" s="218" t="s">
        <v>19</v>
      </c>
      <c r="L1693" s="47"/>
      <c r="M1693" s="223" t="s">
        <v>19</v>
      </c>
      <c r="N1693" s="224" t="s">
        <v>42</v>
      </c>
      <c r="O1693" s="87"/>
      <c r="P1693" s="225">
        <f>O1693*H1693</f>
        <v>0</v>
      </c>
      <c r="Q1693" s="225">
        <v>0</v>
      </c>
      <c r="R1693" s="225">
        <f>Q1693*H1693</f>
        <v>0</v>
      </c>
      <c r="S1693" s="225">
        <v>0.14999999999999999</v>
      </c>
      <c r="T1693" s="226">
        <f>S1693*H1693</f>
        <v>0.14999999999999999</v>
      </c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R1693" s="227" t="s">
        <v>212</v>
      </c>
      <c r="AT1693" s="227" t="s">
        <v>207</v>
      </c>
      <c r="AU1693" s="227" t="s">
        <v>80</v>
      </c>
      <c r="AY1693" s="20" t="s">
        <v>205</v>
      </c>
      <c r="BE1693" s="228">
        <f>IF(N1693="základní",J1693,0)</f>
        <v>0</v>
      </c>
      <c r="BF1693" s="228">
        <f>IF(N1693="snížená",J1693,0)</f>
        <v>0</v>
      </c>
      <c r="BG1693" s="228">
        <f>IF(N1693="zákl. přenesená",J1693,0)</f>
        <v>0</v>
      </c>
      <c r="BH1693" s="228">
        <f>IF(N1693="sníž. přenesená",J1693,0)</f>
        <v>0</v>
      </c>
      <c r="BI1693" s="228">
        <f>IF(N1693="nulová",J1693,0)</f>
        <v>0</v>
      </c>
      <c r="BJ1693" s="20" t="s">
        <v>78</v>
      </c>
      <c r="BK1693" s="228">
        <f>ROUND(I1693*H1693,2)</f>
        <v>0</v>
      </c>
      <c r="BL1693" s="20" t="s">
        <v>212</v>
      </c>
      <c r="BM1693" s="227" t="s">
        <v>2293</v>
      </c>
    </row>
    <row r="1694" s="2" customFormat="1" ht="21.75" customHeight="1">
      <c r="A1694" s="41"/>
      <c r="B1694" s="42"/>
      <c r="C1694" s="216" t="s">
        <v>2294</v>
      </c>
      <c r="D1694" s="216" t="s">
        <v>207</v>
      </c>
      <c r="E1694" s="217" t="s">
        <v>2295</v>
      </c>
      <c r="F1694" s="218" t="s">
        <v>2296</v>
      </c>
      <c r="G1694" s="219" t="s">
        <v>2268</v>
      </c>
      <c r="H1694" s="220">
        <v>1</v>
      </c>
      <c r="I1694" s="221"/>
      <c r="J1694" s="222">
        <f>ROUND(I1694*H1694,2)</f>
        <v>0</v>
      </c>
      <c r="K1694" s="218" t="s">
        <v>19</v>
      </c>
      <c r="L1694" s="47"/>
      <c r="M1694" s="223" t="s">
        <v>19</v>
      </c>
      <c r="N1694" s="224" t="s">
        <v>42</v>
      </c>
      <c r="O1694" s="87"/>
      <c r="P1694" s="225">
        <f>O1694*H1694</f>
        <v>0</v>
      </c>
      <c r="Q1694" s="225">
        <v>0</v>
      </c>
      <c r="R1694" s="225">
        <f>Q1694*H1694</f>
        <v>0</v>
      </c>
      <c r="S1694" s="225">
        <v>0.14999999999999999</v>
      </c>
      <c r="T1694" s="226">
        <f>S1694*H1694</f>
        <v>0.14999999999999999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7" t="s">
        <v>212</v>
      </c>
      <c r="AT1694" s="227" t="s">
        <v>207</v>
      </c>
      <c r="AU1694" s="227" t="s">
        <v>80</v>
      </c>
      <c r="AY1694" s="20" t="s">
        <v>205</v>
      </c>
      <c r="BE1694" s="228">
        <f>IF(N1694="základní",J1694,0)</f>
        <v>0</v>
      </c>
      <c r="BF1694" s="228">
        <f>IF(N1694="snížená",J1694,0)</f>
        <v>0</v>
      </c>
      <c r="BG1694" s="228">
        <f>IF(N1694="zákl. přenesená",J1694,0)</f>
        <v>0</v>
      </c>
      <c r="BH1694" s="228">
        <f>IF(N1694="sníž. přenesená",J1694,0)</f>
        <v>0</v>
      </c>
      <c r="BI1694" s="228">
        <f>IF(N1694="nulová",J1694,0)</f>
        <v>0</v>
      </c>
      <c r="BJ1694" s="20" t="s">
        <v>78</v>
      </c>
      <c r="BK1694" s="228">
        <f>ROUND(I1694*H1694,2)</f>
        <v>0</v>
      </c>
      <c r="BL1694" s="20" t="s">
        <v>212</v>
      </c>
      <c r="BM1694" s="227" t="s">
        <v>2297</v>
      </c>
    </row>
    <row r="1695" s="2" customFormat="1" ht="37.8" customHeight="1">
      <c r="A1695" s="41"/>
      <c r="B1695" s="42"/>
      <c r="C1695" s="216" t="s">
        <v>2298</v>
      </c>
      <c r="D1695" s="216" t="s">
        <v>207</v>
      </c>
      <c r="E1695" s="217" t="s">
        <v>2299</v>
      </c>
      <c r="F1695" s="218" t="s">
        <v>2300</v>
      </c>
      <c r="G1695" s="219" t="s">
        <v>2268</v>
      </c>
      <c r="H1695" s="220">
        <v>1</v>
      </c>
      <c r="I1695" s="221"/>
      <c r="J1695" s="222">
        <f>ROUND(I1695*H1695,2)</f>
        <v>0</v>
      </c>
      <c r="K1695" s="218" t="s">
        <v>19</v>
      </c>
      <c r="L1695" s="47"/>
      <c r="M1695" s="223" t="s">
        <v>19</v>
      </c>
      <c r="N1695" s="224" t="s">
        <v>42</v>
      </c>
      <c r="O1695" s="87"/>
      <c r="P1695" s="225">
        <f>O1695*H1695</f>
        <v>0</v>
      </c>
      <c r="Q1695" s="225">
        <v>0</v>
      </c>
      <c r="R1695" s="225">
        <f>Q1695*H1695</f>
        <v>0</v>
      </c>
      <c r="S1695" s="225">
        <v>0.14999999999999999</v>
      </c>
      <c r="T1695" s="226">
        <f>S1695*H1695</f>
        <v>0.14999999999999999</v>
      </c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R1695" s="227" t="s">
        <v>212</v>
      </c>
      <c r="AT1695" s="227" t="s">
        <v>207</v>
      </c>
      <c r="AU1695" s="227" t="s">
        <v>80</v>
      </c>
      <c r="AY1695" s="20" t="s">
        <v>205</v>
      </c>
      <c r="BE1695" s="228">
        <f>IF(N1695="základní",J1695,0)</f>
        <v>0</v>
      </c>
      <c r="BF1695" s="228">
        <f>IF(N1695="snížená",J1695,0)</f>
        <v>0</v>
      </c>
      <c r="BG1695" s="228">
        <f>IF(N1695="zákl. přenesená",J1695,0)</f>
        <v>0</v>
      </c>
      <c r="BH1695" s="228">
        <f>IF(N1695="sníž. přenesená",J1695,0)</f>
        <v>0</v>
      </c>
      <c r="BI1695" s="228">
        <f>IF(N1695="nulová",J1695,0)</f>
        <v>0</v>
      </c>
      <c r="BJ1695" s="20" t="s">
        <v>78</v>
      </c>
      <c r="BK1695" s="228">
        <f>ROUND(I1695*H1695,2)</f>
        <v>0</v>
      </c>
      <c r="BL1695" s="20" t="s">
        <v>212</v>
      </c>
      <c r="BM1695" s="227" t="s">
        <v>2301</v>
      </c>
    </row>
    <row r="1696" s="2" customFormat="1" ht="16.5" customHeight="1">
      <c r="A1696" s="41"/>
      <c r="B1696" s="42"/>
      <c r="C1696" s="216" t="s">
        <v>2302</v>
      </c>
      <c r="D1696" s="216" t="s">
        <v>207</v>
      </c>
      <c r="E1696" s="217" t="s">
        <v>2303</v>
      </c>
      <c r="F1696" s="218" t="s">
        <v>2304</v>
      </c>
      <c r="G1696" s="219" t="s">
        <v>327</v>
      </c>
      <c r="H1696" s="220">
        <v>57</v>
      </c>
      <c r="I1696" s="221"/>
      <c r="J1696" s="222">
        <f>ROUND(I1696*H1696,2)</f>
        <v>0</v>
      </c>
      <c r="K1696" s="218" t="s">
        <v>19</v>
      </c>
      <c r="L1696" s="47"/>
      <c r="M1696" s="223" t="s">
        <v>19</v>
      </c>
      <c r="N1696" s="224" t="s">
        <v>42</v>
      </c>
      <c r="O1696" s="87"/>
      <c r="P1696" s="225">
        <f>O1696*H1696</f>
        <v>0</v>
      </c>
      <c r="Q1696" s="225">
        <v>0</v>
      </c>
      <c r="R1696" s="225">
        <f>Q1696*H1696</f>
        <v>0</v>
      </c>
      <c r="S1696" s="225">
        <v>0</v>
      </c>
      <c r="T1696" s="226">
        <f>S1696*H1696</f>
        <v>0</v>
      </c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R1696" s="227" t="s">
        <v>212</v>
      </c>
      <c r="AT1696" s="227" t="s">
        <v>207</v>
      </c>
      <c r="AU1696" s="227" t="s">
        <v>80</v>
      </c>
      <c r="AY1696" s="20" t="s">
        <v>205</v>
      </c>
      <c r="BE1696" s="228">
        <f>IF(N1696="základní",J1696,0)</f>
        <v>0</v>
      </c>
      <c r="BF1696" s="228">
        <f>IF(N1696="snížená",J1696,0)</f>
        <v>0</v>
      </c>
      <c r="BG1696" s="228">
        <f>IF(N1696="zákl. přenesená",J1696,0)</f>
        <v>0</v>
      </c>
      <c r="BH1696" s="228">
        <f>IF(N1696="sníž. přenesená",J1696,0)</f>
        <v>0</v>
      </c>
      <c r="BI1696" s="228">
        <f>IF(N1696="nulová",J1696,0)</f>
        <v>0</v>
      </c>
      <c r="BJ1696" s="20" t="s">
        <v>78</v>
      </c>
      <c r="BK1696" s="228">
        <f>ROUND(I1696*H1696,2)</f>
        <v>0</v>
      </c>
      <c r="BL1696" s="20" t="s">
        <v>212</v>
      </c>
      <c r="BM1696" s="227" t="s">
        <v>2305</v>
      </c>
    </row>
    <row r="1697" s="14" customFormat="1">
      <c r="A1697" s="14"/>
      <c r="B1697" s="245"/>
      <c r="C1697" s="246"/>
      <c r="D1697" s="236" t="s">
        <v>216</v>
      </c>
      <c r="E1697" s="247" t="s">
        <v>19</v>
      </c>
      <c r="F1697" s="248" t="s">
        <v>2306</v>
      </c>
      <c r="G1697" s="246"/>
      <c r="H1697" s="249">
        <v>57</v>
      </c>
      <c r="I1697" s="250"/>
      <c r="J1697" s="246"/>
      <c r="K1697" s="246"/>
      <c r="L1697" s="251"/>
      <c r="M1697" s="252"/>
      <c r="N1697" s="253"/>
      <c r="O1697" s="253"/>
      <c r="P1697" s="253"/>
      <c r="Q1697" s="253"/>
      <c r="R1697" s="253"/>
      <c r="S1697" s="253"/>
      <c r="T1697" s="25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5" t="s">
        <v>216</v>
      </c>
      <c r="AU1697" s="255" t="s">
        <v>80</v>
      </c>
      <c r="AV1697" s="14" t="s">
        <v>80</v>
      </c>
      <c r="AW1697" s="14" t="s">
        <v>218</v>
      </c>
      <c r="AX1697" s="14" t="s">
        <v>71</v>
      </c>
      <c r="AY1697" s="255" t="s">
        <v>205</v>
      </c>
    </row>
    <row r="1698" s="2" customFormat="1" ht="16.5" customHeight="1">
      <c r="A1698" s="41"/>
      <c r="B1698" s="42"/>
      <c r="C1698" s="216" t="s">
        <v>2307</v>
      </c>
      <c r="D1698" s="216" t="s">
        <v>207</v>
      </c>
      <c r="E1698" s="217" t="s">
        <v>2308</v>
      </c>
      <c r="F1698" s="218" t="s">
        <v>2309</v>
      </c>
      <c r="G1698" s="219" t="s">
        <v>327</v>
      </c>
      <c r="H1698" s="220">
        <v>19</v>
      </c>
      <c r="I1698" s="221"/>
      <c r="J1698" s="222">
        <f>ROUND(I1698*H1698,2)</f>
        <v>0</v>
      </c>
      <c r="K1698" s="218" t="s">
        <v>19</v>
      </c>
      <c r="L1698" s="47"/>
      <c r="M1698" s="223" t="s">
        <v>19</v>
      </c>
      <c r="N1698" s="224" t="s">
        <v>42</v>
      </c>
      <c r="O1698" s="87"/>
      <c r="P1698" s="225">
        <f>O1698*H1698</f>
        <v>0</v>
      </c>
      <c r="Q1698" s="225">
        <v>0</v>
      </c>
      <c r="R1698" s="225">
        <f>Q1698*H1698</f>
        <v>0</v>
      </c>
      <c r="S1698" s="225">
        <v>0</v>
      </c>
      <c r="T1698" s="226">
        <f>S1698*H1698</f>
        <v>0</v>
      </c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R1698" s="227" t="s">
        <v>212</v>
      </c>
      <c r="AT1698" s="227" t="s">
        <v>207</v>
      </c>
      <c r="AU1698" s="227" t="s">
        <v>80</v>
      </c>
      <c r="AY1698" s="20" t="s">
        <v>205</v>
      </c>
      <c r="BE1698" s="228">
        <f>IF(N1698="základní",J1698,0)</f>
        <v>0</v>
      </c>
      <c r="BF1698" s="228">
        <f>IF(N1698="snížená",J1698,0)</f>
        <v>0</v>
      </c>
      <c r="BG1698" s="228">
        <f>IF(N1698="zákl. přenesená",J1698,0)</f>
        <v>0</v>
      </c>
      <c r="BH1698" s="228">
        <f>IF(N1698="sníž. přenesená",J1698,0)</f>
        <v>0</v>
      </c>
      <c r="BI1698" s="228">
        <f>IF(N1698="nulová",J1698,0)</f>
        <v>0</v>
      </c>
      <c r="BJ1698" s="20" t="s">
        <v>78</v>
      </c>
      <c r="BK1698" s="228">
        <f>ROUND(I1698*H1698,2)</f>
        <v>0</v>
      </c>
      <c r="BL1698" s="20" t="s">
        <v>212</v>
      </c>
      <c r="BM1698" s="227" t="s">
        <v>2310</v>
      </c>
    </row>
    <row r="1699" s="14" customFormat="1">
      <c r="A1699" s="14"/>
      <c r="B1699" s="245"/>
      <c r="C1699" s="246"/>
      <c r="D1699" s="236" t="s">
        <v>216</v>
      </c>
      <c r="E1699" s="247" t="s">
        <v>19</v>
      </c>
      <c r="F1699" s="248" t="s">
        <v>2311</v>
      </c>
      <c r="G1699" s="246"/>
      <c r="H1699" s="249">
        <v>19</v>
      </c>
      <c r="I1699" s="250"/>
      <c r="J1699" s="246"/>
      <c r="K1699" s="246"/>
      <c r="L1699" s="251"/>
      <c r="M1699" s="252"/>
      <c r="N1699" s="253"/>
      <c r="O1699" s="253"/>
      <c r="P1699" s="253"/>
      <c r="Q1699" s="253"/>
      <c r="R1699" s="253"/>
      <c r="S1699" s="253"/>
      <c r="T1699" s="25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5" t="s">
        <v>216</v>
      </c>
      <c r="AU1699" s="255" t="s">
        <v>80</v>
      </c>
      <c r="AV1699" s="14" t="s">
        <v>80</v>
      </c>
      <c r="AW1699" s="14" t="s">
        <v>218</v>
      </c>
      <c r="AX1699" s="14" t="s">
        <v>71</v>
      </c>
      <c r="AY1699" s="255" t="s">
        <v>205</v>
      </c>
    </row>
    <row r="1700" s="2" customFormat="1" ht="49.05" customHeight="1">
      <c r="A1700" s="41"/>
      <c r="B1700" s="42"/>
      <c r="C1700" s="216" t="s">
        <v>2312</v>
      </c>
      <c r="D1700" s="216" t="s">
        <v>207</v>
      </c>
      <c r="E1700" s="217" t="s">
        <v>2313</v>
      </c>
      <c r="F1700" s="218" t="s">
        <v>2314</v>
      </c>
      <c r="G1700" s="219" t="s">
        <v>327</v>
      </c>
      <c r="H1700" s="220">
        <v>128.11000000000001</v>
      </c>
      <c r="I1700" s="221"/>
      <c r="J1700" s="222">
        <f>ROUND(I1700*H1700,2)</f>
        <v>0</v>
      </c>
      <c r="K1700" s="218" t="s">
        <v>211</v>
      </c>
      <c r="L1700" s="47"/>
      <c r="M1700" s="223" t="s">
        <v>19</v>
      </c>
      <c r="N1700" s="224" t="s">
        <v>42</v>
      </c>
      <c r="O1700" s="87"/>
      <c r="P1700" s="225">
        <f>O1700*H1700</f>
        <v>0</v>
      </c>
      <c r="Q1700" s="225">
        <v>0.013259999999999999</v>
      </c>
      <c r="R1700" s="225">
        <f>Q1700*H1700</f>
        <v>1.6987386</v>
      </c>
      <c r="S1700" s="225">
        <v>0</v>
      </c>
      <c r="T1700" s="226">
        <f>S1700*H1700</f>
        <v>0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7" t="s">
        <v>212</v>
      </c>
      <c r="AT1700" s="227" t="s">
        <v>207</v>
      </c>
      <c r="AU1700" s="227" t="s">
        <v>80</v>
      </c>
      <c r="AY1700" s="20" t="s">
        <v>205</v>
      </c>
      <c r="BE1700" s="228">
        <f>IF(N1700="základní",J1700,0)</f>
        <v>0</v>
      </c>
      <c r="BF1700" s="228">
        <f>IF(N1700="snížená",J1700,0)</f>
        <v>0</v>
      </c>
      <c r="BG1700" s="228">
        <f>IF(N1700="zákl. přenesená",J1700,0)</f>
        <v>0</v>
      </c>
      <c r="BH1700" s="228">
        <f>IF(N1700="sníž. přenesená",J1700,0)</f>
        <v>0</v>
      </c>
      <c r="BI1700" s="228">
        <f>IF(N1700="nulová",J1700,0)</f>
        <v>0</v>
      </c>
      <c r="BJ1700" s="20" t="s">
        <v>78</v>
      </c>
      <c r="BK1700" s="228">
        <f>ROUND(I1700*H1700,2)</f>
        <v>0</v>
      </c>
      <c r="BL1700" s="20" t="s">
        <v>212</v>
      </c>
      <c r="BM1700" s="227" t="s">
        <v>2315</v>
      </c>
    </row>
    <row r="1701" s="2" customFormat="1">
      <c r="A1701" s="41"/>
      <c r="B1701" s="42"/>
      <c r="C1701" s="43"/>
      <c r="D1701" s="229" t="s">
        <v>214</v>
      </c>
      <c r="E1701" s="43"/>
      <c r="F1701" s="230" t="s">
        <v>2316</v>
      </c>
      <c r="G1701" s="43"/>
      <c r="H1701" s="43"/>
      <c r="I1701" s="231"/>
      <c r="J1701" s="43"/>
      <c r="K1701" s="43"/>
      <c r="L1701" s="47"/>
      <c r="M1701" s="232"/>
      <c r="N1701" s="233"/>
      <c r="O1701" s="87"/>
      <c r="P1701" s="87"/>
      <c r="Q1701" s="87"/>
      <c r="R1701" s="87"/>
      <c r="S1701" s="87"/>
      <c r="T1701" s="88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T1701" s="20" t="s">
        <v>214</v>
      </c>
      <c r="AU1701" s="20" t="s">
        <v>80</v>
      </c>
    </row>
    <row r="1702" s="14" customFormat="1">
      <c r="A1702" s="14"/>
      <c r="B1702" s="245"/>
      <c r="C1702" s="246"/>
      <c r="D1702" s="236" t="s">
        <v>216</v>
      </c>
      <c r="E1702" s="247" t="s">
        <v>19</v>
      </c>
      <c r="F1702" s="248" t="s">
        <v>2317</v>
      </c>
      <c r="G1702" s="246"/>
      <c r="H1702" s="249">
        <v>128.10999999999999</v>
      </c>
      <c r="I1702" s="250"/>
      <c r="J1702" s="246"/>
      <c r="K1702" s="246"/>
      <c r="L1702" s="251"/>
      <c r="M1702" s="252"/>
      <c r="N1702" s="253"/>
      <c r="O1702" s="253"/>
      <c r="P1702" s="253"/>
      <c r="Q1702" s="253"/>
      <c r="R1702" s="253"/>
      <c r="S1702" s="253"/>
      <c r="T1702" s="25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55" t="s">
        <v>216</v>
      </c>
      <c r="AU1702" s="255" t="s">
        <v>80</v>
      </c>
      <c r="AV1702" s="14" t="s">
        <v>80</v>
      </c>
      <c r="AW1702" s="14" t="s">
        <v>218</v>
      </c>
      <c r="AX1702" s="14" t="s">
        <v>71</v>
      </c>
      <c r="AY1702" s="255" t="s">
        <v>205</v>
      </c>
    </row>
    <row r="1703" s="2" customFormat="1" ht="16.5" customHeight="1">
      <c r="A1703" s="41"/>
      <c r="B1703" s="42"/>
      <c r="C1703" s="278" t="s">
        <v>2318</v>
      </c>
      <c r="D1703" s="278" t="s">
        <v>319</v>
      </c>
      <c r="E1703" s="279" t="s">
        <v>2319</v>
      </c>
      <c r="F1703" s="280" t="s">
        <v>2320</v>
      </c>
      <c r="G1703" s="281" t="s">
        <v>327</v>
      </c>
      <c r="H1703" s="282">
        <v>128.11000000000001</v>
      </c>
      <c r="I1703" s="283"/>
      <c r="J1703" s="284">
        <f>ROUND(I1703*H1703,2)</f>
        <v>0</v>
      </c>
      <c r="K1703" s="280" t="s">
        <v>19</v>
      </c>
      <c r="L1703" s="285"/>
      <c r="M1703" s="286" t="s">
        <v>19</v>
      </c>
      <c r="N1703" s="287" t="s">
        <v>42</v>
      </c>
      <c r="O1703" s="87"/>
      <c r="P1703" s="225">
        <f>O1703*H1703</f>
        <v>0</v>
      </c>
      <c r="Q1703" s="225">
        <v>0.0037000000000000002</v>
      </c>
      <c r="R1703" s="225">
        <f>Q1703*H1703</f>
        <v>0.47400700000000007</v>
      </c>
      <c r="S1703" s="225">
        <v>0</v>
      </c>
      <c r="T1703" s="226">
        <f>S1703*H1703</f>
        <v>0</v>
      </c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R1703" s="227" t="s">
        <v>276</v>
      </c>
      <c r="AT1703" s="227" t="s">
        <v>319</v>
      </c>
      <c r="AU1703" s="227" t="s">
        <v>80</v>
      </c>
      <c r="AY1703" s="20" t="s">
        <v>205</v>
      </c>
      <c r="BE1703" s="228">
        <f>IF(N1703="základní",J1703,0)</f>
        <v>0</v>
      </c>
      <c r="BF1703" s="228">
        <f>IF(N1703="snížená",J1703,0)</f>
        <v>0</v>
      </c>
      <c r="BG1703" s="228">
        <f>IF(N1703="zákl. přenesená",J1703,0)</f>
        <v>0</v>
      </c>
      <c r="BH1703" s="228">
        <f>IF(N1703="sníž. přenesená",J1703,0)</f>
        <v>0</v>
      </c>
      <c r="BI1703" s="228">
        <f>IF(N1703="nulová",J1703,0)</f>
        <v>0</v>
      </c>
      <c r="BJ1703" s="20" t="s">
        <v>78</v>
      </c>
      <c r="BK1703" s="228">
        <f>ROUND(I1703*H1703,2)</f>
        <v>0</v>
      </c>
      <c r="BL1703" s="20" t="s">
        <v>212</v>
      </c>
      <c r="BM1703" s="227" t="s">
        <v>2321</v>
      </c>
    </row>
    <row r="1704" s="2" customFormat="1" ht="55.5" customHeight="1">
      <c r="A1704" s="41"/>
      <c r="B1704" s="42"/>
      <c r="C1704" s="216" t="s">
        <v>2322</v>
      </c>
      <c r="D1704" s="216" t="s">
        <v>207</v>
      </c>
      <c r="E1704" s="217" t="s">
        <v>2323</v>
      </c>
      <c r="F1704" s="218" t="s">
        <v>2324</v>
      </c>
      <c r="G1704" s="219" t="s">
        <v>448</v>
      </c>
      <c r="H1704" s="220">
        <v>2</v>
      </c>
      <c r="I1704" s="221"/>
      <c r="J1704" s="222">
        <f>ROUND(I1704*H1704,2)</f>
        <v>0</v>
      </c>
      <c r="K1704" s="218" t="s">
        <v>211</v>
      </c>
      <c r="L1704" s="47"/>
      <c r="M1704" s="223" t="s">
        <v>19</v>
      </c>
      <c r="N1704" s="224" t="s">
        <v>42</v>
      </c>
      <c r="O1704" s="87"/>
      <c r="P1704" s="225">
        <f>O1704*H1704</f>
        <v>0</v>
      </c>
      <c r="Q1704" s="225">
        <v>0.028639999999999999</v>
      </c>
      <c r="R1704" s="225">
        <f>Q1704*H1704</f>
        <v>0.057279999999999998</v>
      </c>
      <c r="S1704" s="225">
        <v>0</v>
      </c>
      <c r="T1704" s="226">
        <f>S1704*H1704</f>
        <v>0</v>
      </c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R1704" s="227" t="s">
        <v>212</v>
      </c>
      <c r="AT1704" s="227" t="s">
        <v>207</v>
      </c>
      <c r="AU1704" s="227" t="s">
        <v>80</v>
      </c>
      <c r="AY1704" s="20" t="s">
        <v>205</v>
      </c>
      <c r="BE1704" s="228">
        <f>IF(N1704="základní",J1704,0)</f>
        <v>0</v>
      </c>
      <c r="BF1704" s="228">
        <f>IF(N1704="snížená",J1704,0)</f>
        <v>0</v>
      </c>
      <c r="BG1704" s="228">
        <f>IF(N1704="zákl. přenesená",J1704,0)</f>
        <v>0</v>
      </c>
      <c r="BH1704" s="228">
        <f>IF(N1704="sníž. přenesená",J1704,0)</f>
        <v>0</v>
      </c>
      <c r="BI1704" s="228">
        <f>IF(N1704="nulová",J1704,0)</f>
        <v>0</v>
      </c>
      <c r="BJ1704" s="20" t="s">
        <v>78</v>
      </c>
      <c r="BK1704" s="228">
        <f>ROUND(I1704*H1704,2)</f>
        <v>0</v>
      </c>
      <c r="BL1704" s="20" t="s">
        <v>212</v>
      </c>
      <c r="BM1704" s="227" t="s">
        <v>2325</v>
      </c>
    </row>
    <row r="1705" s="2" customFormat="1">
      <c r="A1705" s="41"/>
      <c r="B1705" s="42"/>
      <c r="C1705" s="43"/>
      <c r="D1705" s="229" t="s">
        <v>214</v>
      </c>
      <c r="E1705" s="43"/>
      <c r="F1705" s="230" t="s">
        <v>2326</v>
      </c>
      <c r="G1705" s="43"/>
      <c r="H1705" s="43"/>
      <c r="I1705" s="231"/>
      <c r="J1705" s="43"/>
      <c r="K1705" s="43"/>
      <c r="L1705" s="47"/>
      <c r="M1705" s="232"/>
      <c r="N1705" s="233"/>
      <c r="O1705" s="87"/>
      <c r="P1705" s="87"/>
      <c r="Q1705" s="87"/>
      <c r="R1705" s="87"/>
      <c r="S1705" s="87"/>
      <c r="T1705" s="88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T1705" s="20" t="s">
        <v>214</v>
      </c>
      <c r="AU1705" s="20" t="s">
        <v>80</v>
      </c>
    </row>
    <row r="1706" s="14" customFormat="1">
      <c r="A1706" s="14"/>
      <c r="B1706" s="245"/>
      <c r="C1706" s="246"/>
      <c r="D1706" s="236" t="s">
        <v>216</v>
      </c>
      <c r="E1706" s="247" t="s">
        <v>19</v>
      </c>
      <c r="F1706" s="248" t="s">
        <v>2327</v>
      </c>
      <c r="G1706" s="246"/>
      <c r="H1706" s="249">
        <v>1</v>
      </c>
      <c r="I1706" s="250"/>
      <c r="J1706" s="246"/>
      <c r="K1706" s="246"/>
      <c r="L1706" s="251"/>
      <c r="M1706" s="252"/>
      <c r="N1706" s="253"/>
      <c r="O1706" s="253"/>
      <c r="P1706" s="253"/>
      <c r="Q1706" s="253"/>
      <c r="R1706" s="253"/>
      <c r="S1706" s="253"/>
      <c r="T1706" s="25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5" t="s">
        <v>216</v>
      </c>
      <c r="AU1706" s="255" t="s">
        <v>80</v>
      </c>
      <c r="AV1706" s="14" t="s">
        <v>80</v>
      </c>
      <c r="AW1706" s="14" t="s">
        <v>218</v>
      </c>
      <c r="AX1706" s="14" t="s">
        <v>71</v>
      </c>
      <c r="AY1706" s="255" t="s">
        <v>205</v>
      </c>
    </row>
    <row r="1707" s="14" customFormat="1">
      <c r="A1707" s="14"/>
      <c r="B1707" s="245"/>
      <c r="C1707" s="246"/>
      <c r="D1707" s="236" t="s">
        <v>216</v>
      </c>
      <c r="E1707" s="247" t="s">
        <v>19</v>
      </c>
      <c r="F1707" s="248" t="s">
        <v>2328</v>
      </c>
      <c r="G1707" s="246"/>
      <c r="H1707" s="249">
        <v>1</v>
      </c>
      <c r="I1707" s="250"/>
      <c r="J1707" s="246"/>
      <c r="K1707" s="246"/>
      <c r="L1707" s="251"/>
      <c r="M1707" s="252"/>
      <c r="N1707" s="253"/>
      <c r="O1707" s="253"/>
      <c r="P1707" s="253"/>
      <c r="Q1707" s="253"/>
      <c r="R1707" s="253"/>
      <c r="S1707" s="253"/>
      <c r="T1707" s="25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5" t="s">
        <v>216</v>
      </c>
      <c r="AU1707" s="255" t="s">
        <v>80</v>
      </c>
      <c r="AV1707" s="14" t="s">
        <v>80</v>
      </c>
      <c r="AW1707" s="14" t="s">
        <v>218</v>
      </c>
      <c r="AX1707" s="14" t="s">
        <v>71</v>
      </c>
      <c r="AY1707" s="255" t="s">
        <v>205</v>
      </c>
    </row>
    <row r="1708" s="2" customFormat="1" ht="37.8" customHeight="1">
      <c r="A1708" s="41"/>
      <c r="B1708" s="42"/>
      <c r="C1708" s="278" t="s">
        <v>2329</v>
      </c>
      <c r="D1708" s="278" t="s">
        <v>319</v>
      </c>
      <c r="E1708" s="279" t="s">
        <v>2330</v>
      </c>
      <c r="F1708" s="280" t="s">
        <v>2331</v>
      </c>
      <c r="G1708" s="281" t="s">
        <v>448</v>
      </c>
      <c r="H1708" s="282">
        <v>1</v>
      </c>
      <c r="I1708" s="283"/>
      <c r="J1708" s="284">
        <f>ROUND(I1708*H1708,2)</f>
        <v>0</v>
      </c>
      <c r="K1708" s="280" t="s">
        <v>19</v>
      </c>
      <c r="L1708" s="285"/>
      <c r="M1708" s="286" t="s">
        <v>19</v>
      </c>
      <c r="N1708" s="287" t="s">
        <v>42</v>
      </c>
      <c r="O1708" s="87"/>
      <c r="P1708" s="225">
        <f>O1708*H1708</f>
        <v>0</v>
      </c>
      <c r="Q1708" s="225">
        <v>0.0115</v>
      </c>
      <c r="R1708" s="225">
        <f>Q1708*H1708</f>
        <v>0.0115</v>
      </c>
      <c r="S1708" s="225">
        <v>0</v>
      </c>
      <c r="T1708" s="226">
        <f>S1708*H1708</f>
        <v>0</v>
      </c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R1708" s="227" t="s">
        <v>276</v>
      </c>
      <c r="AT1708" s="227" t="s">
        <v>319</v>
      </c>
      <c r="AU1708" s="227" t="s">
        <v>80</v>
      </c>
      <c r="AY1708" s="20" t="s">
        <v>205</v>
      </c>
      <c r="BE1708" s="228">
        <f>IF(N1708="základní",J1708,0)</f>
        <v>0</v>
      </c>
      <c r="BF1708" s="228">
        <f>IF(N1708="snížená",J1708,0)</f>
        <v>0</v>
      </c>
      <c r="BG1708" s="228">
        <f>IF(N1708="zákl. přenesená",J1708,0)</f>
        <v>0</v>
      </c>
      <c r="BH1708" s="228">
        <f>IF(N1708="sníž. přenesená",J1708,0)</f>
        <v>0</v>
      </c>
      <c r="BI1708" s="228">
        <f>IF(N1708="nulová",J1708,0)</f>
        <v>0</v>
      </c>
      <c r="BJ1708" s="20" t="s">
        <v>78</v>
      </c>
      <c r="BK1708" s="228">
        <f>ROUND(I1708*H1708,2)</f>
        <v>0</v>
      </c>
      <c r="BL1708" s="20" t="s">
        <v>212</v>
      </c>
      <c r="BM1708" s="227" t="s">
        <v>2332</v>
      </c>
    </row>
    <row r="1709" s="2" customFormat="1" ht="24.15" customHeight="1">
      <c r="A1709" s="41"/>
      <c r="B1709" s="42"/>
      <c r="C1709" s="278" t="s">
        <v>2333</v>
      </c>
      <c r="D1709" s="278" t="s">
        <v>319</v>
      </c>
      <c r="E1709" s="279" t="s">
        <v>2334</v>
      </c>
      <c r="F1709" s="280" t="s">
        <v>2335</v>
      </c>
      <c r="G1709" s="281" t="s">
        <v>2268</v>
      </c>
      <c r="H1709" s="282">
        <v>1</v>
      </c>
      <c r="I1709" s="283"/>
      <c r="J1709" s="284">
        <f>ROUND(I1709*H1709,2)</f>
        <v>0</v>
      </c>
      <c r="K1709" s="280" t="s">
        <v>19</v>
      </c>
      <c r="L1709" s="285"/>
      <c r="M1709" s="286" t="s">
        <v>19</v>
      </c>
      <c r="N1709" s="287" t="s">
        <v>42</v>
      </c>
      <c r="O1709" s="87"/>
      <c r="P1709" s="225">
        <f>O1709*H1709</f>
        <v>0</v>
      </c>
      <c r="Q1709" s="225">
        <v>0.050000000000000003</v>
      </c>
      <c r="R1709" s="225">
        <f>Q1709*H1709</f>
        <v>0.050000000000000003</v>
      </c>
      <c r="S1709" s="225">
        <v>0</v>
      </c>
      <c r="T1709" s="226">
        <f>S1709*H1709</f>
        <v>0</v>
      </c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R1709" s="227" t="s">
        <v>276</v>
      </c>
      <c r="AT1709" s="227" t="s">
        <v>319</v>
      </c>
      <c r="AU1709" s="227" t="s">
        <v>80</v>
      </c>
      <c r="AY1709" s="20" t="s">
        <v>205</v>
      </c>
      <c r="BE1709" s="228">
        <f>IF(N1709="základní",J1709,0)</f>
        <v>0</v>
      </c>
      <c r="BF1709" s="228">
        <f>IF(N1709="snížená",J1709,0)</f>
        <v>0</v>
      </c>
      <c r="BG1709" s="228">
        <f>IF(N1709="zákl. přenesená",J1709,0)</f>
        <v>0</v>
      </c>
      <c r="BH1709" s="228">
        <f>IF(N1709="sníž. přenesená",J1709,0)</f>
        <v>0</v>
      </c>
      <c r="BI1709" s="228">
        <f>IF(N1709="nulová",J1709,0)</f>
        <v>0</v>
      </c>
      <c r="BJ1709" s="20" t="s">
        <v>78</v>
      </c>
      <c r="BK1709" s="228">
        <f>ROUND(I1709*H1709,2)</f>
        <v>0</v>
      </c>
      <c r="BL1709" s="20" t="s">
        <v>212</v>
      </c>
      <c r="BM1709" s="227" t="s">
        <v>2336</v>
      </c>
    </row>
    <row r="1710" s="2" customFormat="1" ht="24.15" customHeight="1">
      <c r="A1710" s="41"/>
      <c r="B1710" s="42"/>
      <c r="C1710" s="216" t="s">
        <v>2337</v>
      </c>
      <c r="D1710" s="216" t="s">
        <v>207</v>
      </c>
      <c r="E1710" s="217" t="s">
        <v>2338</v>
      </c>
      <c r="F1710" s="218" t="s">
        <v>2339</v>
      </c>
      <c r="G1710" s="219" t="s">
        <v>448</v>
      </c>
      <c r="H1710" s="220">
        <v>56</v>
      </c>
      <c r="I1710" s="221"/>
      <c r="J1710" s="222">
        <f>ROUND(I1710*H1710,2)</f>
        <v>0</v>
      </c>
      <c r="K1710" s="218" t="s">
        <v>211</v>
      </c>
      <c r="L1710" s="47"/>
      <c r="M1710" s="223" t="s">
        <v>19</v>
      </c>
      <c r="N1710" s="224" t="s">
        <v>42</v>
      </c>
      <c r="O1710" s="87"/>
      <c r="P1710" s="225">
        <f>O1710*H1710</f>
        <v>0</v>
      </c>
      <c r="Q1710" s="225">
        <v>0.00011</v>
      </c>
      <c r="R1710" s="225">
        <f>Q1710*H1710</f>
        <v>0.0061600000000000005</v>
      </c>
      <c r="S1710" s="225">
        <v>0</v>
      </c>
      <c r="T1710" s="226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27" t="s">
        <v>212</v>
      </c>
      <c r="AT1710" s="227" t="s">
        <v>207</v>
      </c>
      <c r="AU1710" s="227" t="s">
        <v>80</v>
      </c>
      <c r="AY1710" s="20" t="s">
        <v>205</v>
      </c>
      <c r="BE1710" s="228">
        <f>IF(N1710="základní",J1710,0)</f>
        <v>0</v>
      </c>
      <c r="BF1710" s="228">
        <f>IF(N1710="snížená",J1710,0)</f>
        <v>0</v>
      </c>
      <c r="BG1710" s="228">
        <f>IF(N1710="zákl. přenesená",J1710,0)</f>
        <v>0</v>
      </c>
      <c r="BH1710" s="228">
        <f>IF(N1710="sníž. přenesená",J1710,0)</f>
        <v>0</v>
      </c>
      <c r="BI1710" s="228">
        <f>IF(N1710="nulová",J1710,0)</f>
        <v>0</v>
      </c>
      <c r="BJ1710" s="20" t="s">
        <v>78</v>
      </c>
      <c r="BK1710" s="228">
        <f>ROUND(I1710*H1710,2)</f>
        <v>0</v>
      </c>
      <c r="BL1710" s="20" t="s">
        <v>212</v>
      </c>
      <c r="BM1710" s="227" t="s">
        <v>2340</v>
      </c>
    </row>
    <row r="1711" s="2" customFormat="1">
      <c r="A1711" s="41"/>
      <c r="B1711" s="42"/>
      <c r="C1711" s="43"/>
      <c r="D1711" s="229" t="s">
        <v>214</v>
      </c>
      <c r="E1711" s="43"/>
      <c r="F1711" s="230" t="s">
        <v>2341</v>
      </c>
      <c r="G1711" s="43"/>
      <c r="H1711" s="43"/>
      <c r="I1711" s="231"/>
      <c r="J1711" s="43"/>
      <c r="K1711" s="43"/>
      <c r="L1711" s="47"/>
      <c r="M1711" s="232"/>
      <c r="N1711" s="233"/>
      <c r="O1711" s="87"/>
      <c r="P1711" s="87"/>
      <c r="Q1711" s="87"/>
      <c r="R1711" s="87"/>
      <c r="S1711" s="87"/>
      <c r="T1711" s="88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T1711" s="20" t="s">
        <v>214</v>
      </c>
      <c r="AU1711" s="20" t="s">
        <v>80</v>
      </c>
    </row>
    <row r="1712" s="2" customFormat="1" ht="16.5" customHeight="1">
      <c r="A1712" s="41"/>
      <c r="B1712" s="42"/>
      <c r="C1712" s="278" t="s">
        <v>2342</v>
      </c>
      <c r="D1712" s="278" t="s">
        <v>319</v>
      </c>
      <c r="E1712" s="279" t="s">
        <v>2343</v>
      </c>
      <c r="F1712" s="280" t="s">
        <v>2344</v>
      </c>
      <c r="G1712" s="281" t="s">
        <v>448</v>
      </c>
      <c r="H1712" s="282">
        <v>48</v>
      </c>
      <c r="I1712" s="283"/>
      <c r="J1712" s="284">
        <f>ROUND(I1712*H1712,2)</f>
        <v>0</v>
      </c>
      <c r="K1712" s="280" t="s">
        <v>211</v>
      </c>
      <c r="L1712" s="285"/>
      <c r="M1712" s="286" t="s">
        <v>19</v>
      </c>
      <c r="N1712" s="287" t="s">
        <v>42</v>
      </c>
      <c r="O1712" s="87"/>
      <c r="P1712" s="225">
        <f>O1712*H1712</f>
        <v>0</v>
      </c>
      <c r="Q1712" s="225">
        <v>0.012</v>
      </c>
      <c r="R1712" s="225">
        <f>Q1712*H1712</f>
        <v>0.57600000000000007</v>
      </c>
      <c r="S1712" s="225">
        <v>0</v>
      </c>
      <c r="T1712" s="226">
        <f>S1712*H1712</f>
        <v>0</v>
      </c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R1712" s="227" t="s">
        <v>276</v>
      </c>
      <c r="AT1712" s="227" t="s">
        <v>319</v>
      </c>
      <c r="AU1712" s="227" t="s">
        <v>80</v>
      </c>
      <c r="AY1712" s="20" t="s">
        <v>205</v>
      </c>
      <c r="BE1712" s="228">
        <f>IF(N1712="základní",J1712,0)</f>
        <v>0</v>
      </c>
      <c r="BF1712" s="228">
        <f>IF(N1712="snížená",J1712,0)</f>
        <v>0</v>
      </c>
      <c r="BG1712" s="228">
        <f>IF(N1712="zákl. přenesená",J1712,0)</f>
        <v>0</v>
      </c>
      <c r="BH1712" s="228">
        <f>IF(N1712="sníž. přenesená",J1712,0)</f>
        <v>0</v>
      </c>
      <c r="BI1712" s="228">
        <f>IF(N1712="nulová",J1712,0)</f>
        <v>0</v>
      </c>
      <c r="BJ1712" s="20" t="s">
        <v>78</v>
      </c>
      <c r="BK1712" s="228">
        <f>ROUND(I1712*H1712,2)</f>
        <v>0</v>
      </c>
      <c r="BL1712" s="20" t="s">
        <v>212</v>
      </c>
      <c r="BM1712" s="227" t="s">
        <v>2345</v>
      </c>
    </row>
    <row r="1713" s="2" customFormat="1" ht="16.5" customHeight="1">
      <c r="A1713" s="41"/>
      <c r="B1713" s="42"/>
      <c r="C1713" s="278" t="s">
        <v>2346</v>
      </c>
      <c r="D1713" s="278" t="s">
        <v>319</v>
      </c>
      <c r="E1713" s="279" t="s">
        <v>2347</v>
      </c>
      <c r="F1713" s="280" t="s">
        <v>2348</v>
      </c>
      <c r="G1713" s="281" t="s">
        <v>448</v>
      </c>
      <c r="H1713" s="282">
        <v>8</v>
      </c>
      <c r="I1713" s="283"/>
      <c r="J1713" s="284">
        <f>ROUND(I1713*H1713,2)</f>
        <v>0</v>
      </c>
      <c r="K1713" s="280" t="s">
        <v>211</v>
      </c>
      <c r="L1713" s="285"/>
      <c r="M1713" s="286" t="s">
        <v>19</v>
      </c>
      <c r="N1713" s="287" t="s">
        <v>42</v>
      </c>
      <c r="O1713" s="87"/>
      <c r="P1713" s="225">
        <f>O1713*H1713</f>
        <v>0</v>
      </c>
      <c r="Q1713" s="225">
        <v>0.0089999999999999993</v>
      </c>
      <c r="R1713" s="225">
        <f>Q1713*H1713</f>
        <v>0.071999999999999995</v>
      </c>
      <c r="S1713" s="225">
        <v>0</v>
      </c>
      <c r="T1713" s="226">
        <f>S1713*H1713</f>
        <v>0</v>
      </c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R1713" s="227" t="s">
        <v>276</v>
      </c>
      <c r="AT1713" s="227" t="s">
        <v>319</v>
      </c>
      <c r="AU1713" s="227" t="s">
        <v>80</v>
      </c>
      <c r="AY1713" s="20" t="s">
        <v>205</v>
      </c>
      <c r="BE1713" s="228">
        <f>IF(N1713="základní",J1713,0)</f>
        <v>0</v>
      </c>
      <c r="BF1713" s="228">
        <f>IF(N1713="snížená",J1713,0)</f>
        <v>0</v>
      </c>
      <c r="BG1713" s="228">
        <f>IF(N1713="zákl. přenesená",J1713,0)</f>
        <v>0</v>
      </c>
      <c r="BH1713" s="228">
        <f>IF(N1713="sníž. přenesená",J1713,0)</f>
        <v>0</v>
      </c>
      <c r="BI1713" s="228">
        <f>IF(N1713="nulová",J1713,0)</f>
        <v>0</v>
      </c>
      <c r="BJ1713" s="20" t="s">
        <v>78</v>
      </c>
      <c r="BK1713" s="228">
        <f>ROUND(I1713*H1713,2)</f>
        <v>0</v>
      </c>
      <c r="BL1713" s="20" t="s">
        <v>212</v>
      </c>
      <c r="BM1713" s="227" t="s">
        <v>2349</v>
      </c>
    </row>
    <row r="1714" s="2" customFormat="1" ht="33" customHeight="1">
      <c r="A1714" s="41"/>
      <c r="B1714" s="42"/>
      <c r="C1714" s="216" t="s">
        <v>2350</v>
      </c>
      <c r="D1714" s="216" t="s">
        <v>207</v>
      </c>
      <c r="E1714" s="217" t="s">
        <v>2351</v>
      </c>
      <c r="F1714" s="218" t="s">
        <v>2352</v>
      </c>
      <c r="G1714" s="219" t="s">
        <v>448</v>
      </c>
      <c r="H1714" s="220">
        <v>166</v>
      </c>
      <c r="I1714" s="221"/>
      <c r="J1714" s="222">
        <f>ROUND(I1714*H1714,2)</f>
        <v>0</v>
      </c>
      <c r="K1714" s="218" t="s">
        <v>211</v>
      </c>
      <c r="L1714" s="47"/>
      <c r="M1714" s="223" t="s">
        <v>19</v>
      </c>
      <c r="N1714" s="224" t="s">
        <v>42</v>
      </c>
      <c r="O1714" s="87"/>
      <c r="P1714" s="225">
        <f>O1714*H1714</f>
        <v>0</v>
      </c>
      <c r="Q1714" s="225">
        <v>2.0000000000000002E-05</v>
      </c>
      <c r="R1714" s="225">
        <f>Q1714*H1714</f>
        <v>0.0033200000000000005</v>
      </c>
      <c r="S1714" s="225">
        <v>0</v>
      </c>
      <c r="T1714" s="226">
        <f>S1714*H1714</f>
        <v>0</v>
      </c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R1714" s="227" t="s">
        <v>212</v>
      </c>
      <c r="AT1714" s="227" t="s">
        <v>207</v>
      </c>
      <c r="AU1714" s="227" t="s">
        <v>80</v>
      </c>
      <c r="AY1714" s="20" t="s">
        <v>205</v>
      </c>
      <c r="BE1714" s="228">
        <f>IF(N1714="základní",J1714,0)</f>
        <v>0</v>
      </c>
      <c r="BF1714" s="228">
        <f>IF(N1714="snížená",J1714,0)</f>
        <v>0</v>
      </c>
      <c r="BG1714" s="228">
        <f>IF(N1714="zákl. přenesená",J1714,0)</f>
        <v>0</v>
      </c>
      <c r="BH1714" s="228">
        <f>IF(N1714="sníž. přenesená",J1714,0)</f>
        <v>0</v>
      </c>
      <c r="BI1714" s="228">
        <f>IF(N1714="nulová",J1714,0)</f>
        <v>0</v>
      </c>
      <c r="BJ1714" s="20" t="s">
        <v>78</v>
      </c>
      <c r="BK1714" s="228">
        <f>ROUND(I1714*H1714,2)</f>
        <v>0</v>
      </c>
      <c r="BL1714" s="20" t="s">
        <v>212</v>
      </c>
      <c r="BM1714" s="227" t="s">
        <v>2353</v>
      </c>
    </row>
    <row r="1715" s="2" customFormat="1">
      <c r="A1715" s="41"/>
      <c r="B1715" s="42"/>
      <c r="C1715" s="43"/>
      <c r="D1715" s="229" t="s">
        <v>214</v>
      </c>
      <c r="E1715" s="43"/>
      <c r="F1715" s="230" t="s">
        <v>2354</v>
      </c>
      <c r="G1715" s="43"/>
      <c r="H1715" s="43"/>
      <c r="I1715" s="231"/>
      <c r="J1715" s="43"/>
      <c r="K1715" s="43"/>
      <c r="L1715" s="47"/>
      <c r="M1715" s="232"/>
      <c r="N1715" s="233"/>
      <c r="O1715" s="87"/>
      <c r="P1715" s="87"/>
      <c r="Q1715" s="87"/>
      <c r="R1715" s="87"/>
      <c r="S1715" s="87"/>
      <c r="T1715" s="88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T1715" s="20" t="s">
        <v>214</v>
      </c>
      <c r="AU1715" s="20" t="s">
        <v>80</v>
      </c>
    </row>
    <row r="1716" s="14" customFormat="1">
      <c r="A1716" s="14"/>
      <c r="B1716" s="245"/>
      <c r="C1716" s="246"/>
      <c r="D1716" s="236" t="s">
        <v>216</v>
      </c>
      <c r="E1716" s="247" t="s">
        <v>19</v>
      </c>
      <c r="F1716" s="248" t="s">
        <v>2355</v>
      </c>
      <c r="G1716" s="246"/>
      <c r="H1716" s="249">
        <v>150</v>
      </c>
      <c r="I1716" s="250"/>
      <c r="J1716" s="246"/>
      <c r="K1716" s="246"/>
      <c r="L1716" s="251"/>
      <c r="M1716" s="252"/>
      <c r="N1716" s="253"/>
      <c r="O1716" s="253"/>
      <c r="P1716" s="253"/>
      <c r="Q1716" s="253"/>
      <c r="R1716" s="253"/>
      <c r="S1716" s="253"/>
      <c r="T1716" s="25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5" t="s">
        <v>216</v>
      </c>
      <c r="AU1716" s="255" t="s">
        <v>80</v>
      </c>
      <c r="AV1716" s="14" t="s">
        <v>80</v>
      </c>
      <c r="AW1716" s="14" t="s">
        <v>218</v>
      </c>
      <c r="AX1716" s="14" t="s">
        <v>71</v>
      </c>
      <c r="AY1716" s="255" t="s">
        <v>205</v>
      </c>
    </row>
    <row r="1717" s="14" customFormat="1">
      <c r="A1717" s="14"/>
      <c r="B1717" s="245"/>
      <c r="C1717" s="246"/>
      <c r="D1717" s="236" t="s">
        <v>216</v>
      </c>
      <c r="E1717" s="247" t="s">
        <v>19</v>
      </c>
      <c r="F1717" s="248" t="s">
        <v>2356</v>
      </c>
      <c r="G1717" s="246"/>
      <c r="H1717" s="249">
        <v>16</v>
      </c>
      <c r="I1717" s="250"/>
      <c r="J1717" s="246"/>
      <c r="K1717" s="246"/>
      <c r="L1717" s="251"/>
      <c r="M1717" s="252"/>
      <c r="N1717" s="253"/>
      <c r="O1717" s="253"/>
      <c r="P1717" s="253"/>
      <c r="Q1717" s="253"/>
      <c r="R1717" s="253"/>
      <c r="S1717" s="253"/>
      <c r="T1717" s="25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5" t="s">
        <v>216</v>
      </c>
      <c r="AU1717" s="255" t="s">
        <v>80</v>
      </c>
      <c r="AV1717" s="14" t="s">
        <v>80</v>
      </c>
      <c r="AW1717" s="14" t="s">
        <v>218</v>
      </c>
      <c r="AX1717" s="14" t="s">
        <v>71</v>
      </c>
      <c r="AY1717" s="255" t="s">
        <v>205</v>
      </c>
    </row>
    <row r="1718" s="2" customFormat="1" ht="33" customHeight="1">
      <c r="A1718" s="41"/>
      <c r="B1718" s="42"/>
      <c r="C1718" s="216" t="s">
        <v>2357</v>
      </c>
      <c r="D1718" s="216" t="s">
        <v>207</v>
      </c>
      <c r="E1718" s="217" t="s">
        <v>2358</v>
      </c>
      <c r="F1718" s="218" t="s">
        <v>2359</v>
      </c>
      <c r="G1718" s="219" t="s">
        <v>448</v>
      </c>
      <c r="H1718" s="220">
        <v>166</v>
      </c>
      <c r="I1718" s="221"/>
      <c r="J1718" s="222">
        <f>ROUND(I1718*H1718,2)</f>
        <v>0</v>
      </c>
      <c r="K1718" s="218" t="s">
        <v>211</v>
      </c>
      <c r="L1718" s="47"/>
      <c r="M1718" s="223" t="s">
        <v>19</v>
      </c>
      <c r="N1718" s="224" t="s">
        <v>42</v>
      </c>
      <c r="O1718" s="87"/>
      <c r="P1718" s="225">
        <f>O1718*H1718</f>
        <v>0</v>
      </c>
      <c r="Q1718" s="225">
        <v>0.00023000000000000001</v>
      </c>
      <c r="R1718" s="225">
        <f>Q1718*H1718</f>
        <v>0.038179999999999999</v>
      </c>
      <c r="S1718" s="225">
        <v>0</v>
      </c>
      <c r="T1718" s="226">
        <f>S1718*H1718</f>
        <v>0</v>
      </c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R1718" s="227" t="s">
        <v>212</v>
      </c>
      <c r="AT1718" s="227" t="s">
        <v>207</v>
      </c>
      <c r="AU1718" s="227" t="s">
        <v>80</v>
      </c>
      <c r="AY1718" s="20" t="s">
        <v>205</v>
      </c>
      <c r="BE1718" s="228">
        <f>IF(N1718="základní",J1718,0)</f>
        <v>0</v>
      </c>
      <c r="BF1718" s="228">
        <f>IF(N1718="snížená",J1718,0)</f>
        <v>0</v>
      </c>
      <c r="BG1718" s="228">
        <f>IF(N1718="zákl. přenesená",J1718,0)</f>
        <v>0</v>
      </c>
      <c r="BH1718" s="228">
        <f>IF(N1718="sníž. přenesená",J1718,0)</f>
        <v>0</v>
      </c>
      <c r="BI1718" s="228">
        <f>IF(N1718="nulová",J1718,0)</f>
        <v>0</v>
      </c>
      <c r="BJ1718" s="20" t="s">
        <v>78</v>
      </c>
      <c r="BK1718" s="228">
        <f>ROUND(I1718*H1718,2)</f>
        <v>0</v>
      </c>
      <c r="BL1718" s="20" t="s">
        <v>212</v>
      </c>
      <c r="BM1718" s="227" t="s">
        <v>2360</v>
      </c>
    </row>
    <row r="1719" s="2" customFormat="1">
      <c r="A1719" s="41"/>
      <c r="B1719" s="42"/>
      <c r="C1719" s="43"/>
      <c r="D1719" s="229" t="s">
        <v>214</v>
      </c>
      <c r="E1719" s="43"/>
      <c r="F1719" s="230" t="s">
        <v>2361</v>
      </c>
      <c r="G1719" s="43"/>
      <c r="H1719" s="43"/>
      <c r="I1719" s="231"/>
      <c r="J1719" s="43"/>
      <c r="K1719" s="43"/>
      <c r="L1719" s="47"/>
      <c r="M1719" s="232"/>
      <c r="N1719" s="233"/>
      <c r="O1719" s="87"/>
      <c r="P1719" s="87"/>
      <c r="Q1719" s="87"/>
      <c r="R1719" s="87"/>
      <c r="S1719" s="87"/>
      <c r="T1719" s="88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T1719" s="20" t="s">
        <v>214</v>
      </c>
      <c r="AU1719" s="20" t="s">
        <v>80</v>
      </c>
    </row>
    <row r="1720" s="14" customFormat="1">
      <c r="A1720" s="14"/>
      <c r="B1720" s="245"/>
      <c r="C1720" s="246"/>
      <c r="D1720" s="236" t="s">
        <v>216</v>
      </c>
      <c r="E1720" s="247" t="s">
        <v>19</v>
      </c>
      <c r="F1720" s="248" t="s">
        <v>2355</v>
      </c>
      <c r="G1720" s="246"/>
      <c r="H1720" s="249">
        <v>150</v>
      </c>
      <c r="I1720" s="250"/>
      <c r="J1720" s="246"/>
      <c r="K1720" s="246"/>
      <c r="L1720" s="251"/>
      <c r="M1720" s="252"/>
      <c r="N1720" s="253"/>
      <c r="O1720" s="253"/>
      <c r="P1720" s="253"/>
      <c r="Q1720" s="253"/>
      <c r="R1720" s="253"/>
      <c r="S1720" s="253"/>
      <c r="T1720" s="25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5" t="s">
        <v>216</v>
      </c>
      <c r="AU1720" s="255" t="s">
        <v>80</v>
      </c>
      <c r="AV1720" s="14" t="s">
        <v>80</v>
      </c>
      <c r="AW1720" s="14" t="s">
        <v>218</v>
      </c>
      <c r="AX1720" s="14" t="s">
        <v>71</v>
      </c>
      <c r="AY1720" s="255" t="s">
        <v>205</v>
      </c>
    </row>
    <row r="1721" s="14" customFormat="1">
      <c r="A1721" s="14"/>
      <c r="B1721" s="245"/>
      <c r="C1721" s="246"/>
      <c r="D1721" s="236" t="s">
        <v>216</v>
      </c>
      <c r="E1721" s="247" t="s">
        <v>19</v>
      </c>
      <c r="F1721" s="248" t="s">
        <v>2356</v>
      </c>
      <c r="G1721" s="246"/>
      <c r="H1721" s="249">
        <v>16</v>
      </c>
      <c r="I1721" s="250"/>
      <c r="J1721" s="246"/>
      <c r="K1721" s="246"/>
      <c r="L1721" s="251"/>
      <c r="M1721" s="252"/>
      <c r="N1721" s="253"/>
      <c r="O1721" s="253"/>
      <c r="P1721" s="253"/>
      <c r="Q1721" s="253"/>
      <c r="R1721" s="253"/>
      <c r="S1721" s="253"/>
      <c r="T1721" s="25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5" t="s">
        <v>216</v>
      </c>
      <c r="AU1721" s="255" t="s">
        <v>80</v>
      </c>
      <c r="AV1721" s="14" t="s">
        <v>80</v>
      </c>
      <c r="AW1721" s="14" t="s">
        <v>218</v>
      </c>
      <c r="AX1721" s="14" t="s">
        <v>71</v>
      </c>
      <c r="AY1721" s="255" t="s">
        <v>205</v>
      </c>
    </row>
    <row r="1722" s="2" customFormat="1" ht="24.15" customHeight="1">
      <c r="A1722" s="41"/>
      <c r="B1722" s="42"/>
      <c r="C1722" s="216" t="s">
        <v>2362</v>
      </c>
      <c r="D1722" s="216" t="s">
        <v>207</v>
      </c>
      <c r="E1722" s="217" t="s">
        <v>2363</v>
      </c>
      <c r="F1722" s="218" t="s">
        <v>2364</v>
      </c>
      <c r="G1722" s="219" t="s">
        <v>448</v>
      </c>
      <c r="H1722" s="220">
        <v>38</v>
      </c>
      <c r="I1722" s="221"/>
      <c r="J1722" s="222">
        <f>ROUND(I1722*H1722,2)</f>
        <v>0</v>
      </c>
      <c r="K1722" s="218" t="s">
        <v>211</v>
      </c>
      <c r="L1722" s="47"/>
      <c r="M1722" s="223" t="s">
        <v>19</v>
      </c>
      <c r="N1722" s="224" t="s">
        <v>42</v>
      </c>
      <c r="O1722" s="87"/>
      <c r="P1722" s="225">
        <f>O1722*H1722</f>
        <v>0</v>
      </c>
      <c r="Q1722" s="225">
        <v>1.0000000000000001E-05</v>
      </c>
      <c r="R1722" s="225">
        <f>Q1722*H1722</f>
        <v>0.00038000000000000002</v>
      </c>
      <c r="S1722" s="225">
        <v>0</v>
      </c>
      <c r="T1722" s="226">
        <f>S1722*H1722</f>
        <v>0</v>
      </c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R1722" s="227" t="s">
        <v>212</v>
      </c>
      <c r="AT1722" s="227" t="s">
        <v>207</v>
      </c>
      <c r="AU1722" s="227" t="s">
        <v>80</v>
      </c>
      <c r="AY1722" s="20" t="s">
        <v>205</v>
      </c>
      <c r="BE1722" s="228">
        <f>IF(N1722="základní",J1722,0)</f>
        <v>0</v>
      </c>
      <c r="BF1722" s="228">
        <f>IF(N1722="snížená",J1722,0)</f>
        <v>0</v>
      </c>
      <c r="BG1722" s="228">
        <f>IF(N1722="zákl. přenesená",J1722,0)</f>
        <v>0</v>
      </c>
      <c r="BH1722" s="228">
        <f>IF(N1722="sníž. přenesená",J1722,0)</f>
        <v>0</v>
      </c>
      <c r="BI1722" s="228">
        <f>IF(N1722="nulová",J1722,0)</f>
        <v>0</v>
      </c>
      <c r="BJ1722" s="20" t="s">
        <v>78</v>
      </c>
      <c r="BK1722" s="228">
        <f>ROUND(I1722*H1722,2)</f>
        <v>0</v>
      </c>
      <c r="BL1722" s="20" t="s">
        <v>212</v>
      </c>
      <c r="BM1722" s="227" t="s">
        <v>2365</v>
      </c>
    </row>
    <row r="1723" s="2" customFormat="1">
      <c r="A1723" s="41"/>
      <c r="B1723" s="42"/>
      <c r="C1723" s="43"/>
      <c r="D1723" s="229" t="s">
        <v>214</v>
      </c>
      <c r="E1723" s="43"/>
      <c r="F1723" s="230" t="s">
        <v>2366</v>
      </c>
      <c r="G1723" s="43"/>
      <c r="H1723" s="43"/>
      <c r="I1723" s="231"/>
      <c r="J1723" s="43"/>
      <c r="K1723" s="43"/>
      <c r="L1723" s="47"/>
      <c r="M1723" s="232"/>
      <c r="N1723" s="233"/>
      <c r="O1723" s="87"/>
      <c r="P1723" s="87"/>
      <c r="Q1723" s="87"/>
      <c r="R1723" s="87"/>
      <c r="S1723" s="87"/>
      <c r="T1723" s="88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T1723" s="20" t="s">
        <v>214</v>
      </c>
      <c r="AU1723" s="20" t="s">
        <v>80</v>
      </c>
    </row>
    <row r="1724" s="2" customFormat="1" ht="21.75" customHeight="1">
      <c r="A1724" s="41"/>
      <c r="B1724" s="42"/>
      <c r="C1724" s="278" t="s">
        <v>2367</v>
      </c>
      <c r="D1724" s="278" t="s">
        <v>319</v>
      </c>
      <c r="E1724" s="279" t="s">
        <v>2368</v>
      </c>
      <c r="F1724" s="280" t="s">
        <v>2369</v>
      </c>
      <c r="G1724" s="281" t="s">
        <v>448</v>
      </c>
      <c r="H1724" s="282">
        <v>38</v>
      </c>
      <c r="I1724" s="283"/>
      <c r="J1724" s="284">
        <f>ROUND(I1724*H1724,2)</f>
        <v>0</v>
      </c>
      <c r="K1724" s="280" t="s">
        <v>211</v>
      </c>
      <c r="L1724" s="285"/>
      <c r="M1724" s="286" t="s">
        <v>19</v>
      </c>
      <c r="N1724" s="287" t="s">
        <v>42</v>
      </c>
      <c r="O1724" s="87"/>
      <c r="P1724" s="225">
        <f>O1724*H1724</f>
        <v>0</v>
      </c>
      <c r="Q1724" s="225">
        <v>4.0000000000000003E-05</v>
      </c>
      <c r="R1724" s="225">
        <f>Q1724*H1724</f>
        <v>0.0015200000000000001</v>
      </c>
      <c r="S1724" s="225">
        <v>0</v>
      </c>
      <c r="T1724" s="226">
        <f>S1724*H1724</f>
        <v>0</v>
      </c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R1724" s="227" t="s">
        <v>276</v>
      </c>
      <c r="AT1724" s="227" t="s">
        <v>319</v>
      </c>
      <c r="AU1724" s="227" t="s">
        <v>80</v>
      </c>
      <c r="AY1724" s="20" t="s">
        <v>205</v>
      </c>
      <c r="BE1724" s="228">
        <f>IF(N1724="základní",J1724,0)</f>
        <v>0</v>
      </c>
      <c r="BF1724" s="228">
        <f>IF(N1724="snížená",J1724,0)</f>
        <v>0</v>
      </c>
      <c r="BG1724" s="228">
        <f>IF(N1724="zákl. přenesená",J1724,0)</f>
        <v>0</v>
      </c>
      <c r="BH1724" s="228">
        <f>IF(N1724="sníž. přenesená",J1724,0)</f>
        <v>0</v>
      </c>
      <c r="BI1724" s="228">
        <f>IF(N1724="nulová",J1724,0)</f>
        <v>0</v>
      </c>
      <c r="BJ1724" s="20" t="s">
        <v>78</v>
      </c>
      <c r="BK1724" s="228">
        <f>ROUND(I1724*H1724,2)</f>
        <v>0</v>
      </c>
      <c r="BL1724" s="20" t="s">
        <v>212</v>
      </c>
      <c r="BM1724" s="227" t="s">
        <v>2370</v>
      </c>
    </row>
    <row r="1725" s="14" customFormat="1">
      <c r="A1725" s="14"/>
      <c r="B1725" s="245"/>
      <c r="C1725" s="246"/>
      <c r="D1725" s="236" t="s">
        <v>216</v>
      </c>
      <c r="E1725" s="247" t="s">
        <v>19</v>
      </c>
      <c r="F1725" s="248" t="s">
        <v>2371</v>
      </c>
      <c r="G1725" s="246"/>
      <c r="H1725" s="249">
        <v>3</v>
      </c>
      <c r="I1725" s="250"/>
      <c r="J1725" s="246"/>
      <c r="K1725" s="246"/>
      <c r="L1725" s="251"/>
      <c r="M1725" s="252"/>
      <c r="N1725" s="253"/>
      <c r="O1725" s="253"/>
      <c r="P1725" s="253"/>
      <c r="Q1725" s="253"/>
      <c r="R1725" s="253"/>
      <c r="S1725" s="253"/>
      <c r="T1725" s="25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5" t="s">
        <v>216</v>
      </c>
      <c r="AU1725" s="255" t="s">
        <v>80</v>
      </c>
      <c r="AV1725" s="14" t="s">
        <v>80</v>
      </c>
      <c r="AW1725" s="14" t="s">
        <v>218</v>
      </c>
      <c r="AX1725" s="14" t="s">
        <v>71</v>
      </c>
      <c r="AY1725" s="255" t="s">
        <v>205</v>
      </c>
    </row>
    <row r="1726" s="14" customFormat="1">
      <c r="A1726" s="14"/>
      <c r="B1726" s="245"/>
      <c r="C1726" s="246"/>
      <c r="D1726" s="236" t="s">
        <v>216</v>
      </c>
      <c r="E1726" s="247" t="s">
        <v>19</v>
      </c>
      <c r="F1726" s="248" t="s">
        <v>2372</v>
      </c>
      <c r="G1726" s="246"/>
      <c r="H1726" s="249">
        <v>5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5" t="s">
        <v>216</v>
      </c>
      <c r="AU1726" s="255" t="s">
        <v>80</v>
      </c>
      <c r="AV1726" s="14" t="s">
        <v>80</v>
      </c>
      <c r="AW1726" s="14" t="s">
        <v>218</v>
      </c>
      <c r="AX1726" s="14" t="s">
        <v>71</v>
      </c>
      <c r="AY1726" s="255" t="s">
        <v>205</v>
      </c>
    </row>
    <row r="1727" s="14" customFormat="1">
      <c r="A1727" s="14"/>
      <c r="B1727" s="245"/>
      <c r="C1727" s="246"/>
      <c r="D1727" s="236" t="s">
        <v>216</v>
      </c>
      <c r="E1727" s="247" t="s">
        <v>19</v>
      </c>
      <c r="F1727" s="248" t="s">
        <v>2373</v>
      </c>
      <c r="G1727" s="246"/>
      <c r="H1727" s="249">
        <v>30</v>
      </c>
      <c r="I1727" s="250"/>
      <c r="J1727" s="246"/>
      <c r="K1727" s="246"/>
      <c r="L1727" s="251"/>
      <c r="M1727" s="252"/>
      <c r="N1727" s="253"/>
      <c r="O1727" s="253"/>
      <c r="P1727" s="253"/>
      <c r="Q1727" s="253"/>
      <c r="R1727" s="253"/>
      <c r="S1727" s="253"/>
      <c r="T1727" s="25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5" t="s">
        <v>216</v>
      </c>
      <c r="AU1727" s="255" t="s">
        <v>80</v>
      </c>
      <c r="AV1727" s="14" t="s">
        <v>80</v>
      </c>
      <c r="AW1727" s="14" t="s">
        <v>218</v>
      </c>
      <c r="AX1727" s="14" t="s">
        <v>71</v>
      </c>
      <c r="AY1727" s="255" t="s">
        <v>205</v>
      </c>
    </row>
    <row r="1728" s="12" customFormat="1" ht="22.8" customHeight="1">
      <c r="A1728" s="12"/>
      <c r="B1728" s="200"/>
      <c r="C1728" s="201"/>
      <c r="D1728" s="202" t="s">
        <v>70</v>
      </c>
      <c r="E1728" s="214" t="s">
        <v>923</v>
      </c>
      <c r="F1728" s="214" t="s">
        <v>2374</v>
      </c>
      <c r="G1728" s="201"/>
      <c r="H1728" s="201"/>
      <c r="I1728" s="204"/>
      <c r="J1728" s="215">
        <f>BK1728</f>
        <v>0</v>
      </c>
      <c r="K1728" s="201"/>
      <c r="L1728" s="206"/>
      <c r="M1728" s="207"/>
      <c r="N1728" s="208"/>
      <c r="O1728" s="208"/>
      <c r="P1728" s="209">
        <f>SUM(P1729:P2063)</f>
        <v>0</v>
      </c>
      <c r="Q1728" s="208"/>
      <c r="R1728" s="209">
        <f>SUM(R1729:R2063)</f>
        <v>0</v>
      </c>
      <c r="S1728" s="208"/>
      <c r="T1728" s="210">
        <f>SUM(T1729:T2063)</f>
        <v>1029.2373789999999</v>
      </c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R1728" s="211" t="s">
        <v>78</v>
      </c>
      <c r="AT1728" s="212" t="s">
        <v>70</v>
      </c>
      <c r="AU1728" s="212" t="s">
        <v>78</v>
      </c>
      <c r="AY1728" s="211" t="s">
        <v>205</v>
      </c>
      <c r="BK1728" s="213">
        <f>SUM(BK1729:BK2063)</f>
        <v>0</v>
      </c>
    </row>
    <row r="1729" s="2" customFormat="1" ht="16.5" customHeight="1">
      <c r="A1729" s="41"/>
      <c r="B1729" s="42"/>
      <c r="C1729" s="216" t="s">
        <v>2375</v>
      </c>
      <c r="D1729" s="216" t="s">
        <v>207</v>
      </c>
      <c r="E1729" s="217" t="s">
        <v>2376</v>
      </c>
      <c r="F1729" s="218" t="s">
        <v>2377</v>
      </c>
      <c r="G1729" s="219" t="s">
        <v>210</v>
      </c>
      <c r="H1729" s="220">
        <v>8.4489999999999998</v>
      </c>
      <c r="I1729" s="221"/>
      <c r="J1729" s="222">
        <f>ROUND(I1729*H1729,2)</f>
        <v>0</v>
      </c>
      <c r="K1729" s="218" t="s">
        <v>211</v>
      </c>
      <c r="L1729" s="47"/>
      <c r="M1729" s="223" t="s">
        <v>19</v>
      </c>
      <c r="N1729" s="224" t="s">
        <v>42</v>
      </c>
      <c r="O1729" s="87"/>
      <c r="P1729" s="225">
        <f>O1729*H1729</f>
        <v>0</v>
      </c>
      <c r="Q1729" s="225">
        <v>0</v>
      </c>
      <c r="R1729" s="225">
        <f>Q1729*H1729</f>
        <v>0</v>
      </c>
      <c r="S1729" s="225">
        <v>2</v>
      </c>
      <c r="T1729" s="226">
        <f>S1729*H1729</f>
        <v>16.898</v>
      </c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R1729" s="227" t="s">
        <v>212</v>
      </c>
      <c r="AT1729" s="227" t="s">
        <v>207</v>
      </c>
      <c r="AU1729" s="227" t="s">
        <v>80</v>
      </c>
      <c r="AY1729" s="20" t="s">
        <v>205</v>
      </c>
      <c r="BE1729" s="228">
        <f>IF(N1729="základní",J1729,0)</f>
        <v>0</v>
      </c>
      <c r="BF1729" s="228">
        <f>IF(N1729="snížená",J1729,0)</f>
        <v>0</v>
      </c>
      <c r="BG1729" s="228">
        <f>IF(N1729="zákl. přenesená",J1729,0)</f>
        <v>0</v>
      </c>
      <c r="BH1729" s="228">
        <f>IF(N1729="sníž. přenesená",J1729,0)</f>
        <v>0</v>
      </c>
      <c r="BI1729" s="228">
        <f>IF(N1729="nulová",J1729,0)</f>
        <v>0</v>
      </c>
      <c r="BJ1729" s="20" t="s">
        <v>78</v>
      </c>
      <c r="BK1729" s="228">
        <f>ROUND(I1729*H1729,2)</f>
        <v>0</v>
      </c>
      <c r="BL1729" s="20" t="s">
        <v>212</v>
      </c>
      <c r="BM1729" s="227" t="s">
        <v>2378</v>
      </c>
    </row>
    <row r="1730" s="2" customFormat="1">
      <c r="A1730" s="41"/>
      <c r="B1730" s="42"/>
      <c r="C1730" s="43"/>
      <c r="D1730" s="229" t="s">
        <v>214</v>
      </c>
      <c r="E1730" s="43"/>
      <c r="F1730" s="230" t="s">
        <v>2379</v>
      </c>
      <c r="G1730" s="43"/>
      <c r="H1730" s="43"/>
      <c r="I1730" s="231"/>
      <c r="J1730" s="43"/>
      <c r="K1730" s="43"/>
      <c r="L1730" s="47"/>
      <c r="M1730" s="232"/>
      <c r="N1730" s="233"/>
      <c r="O1730" s="87"/>
      <c r="P1730" s="87"/>
      <c r="Q1730" s="87"/>
      <c r="R1730" s="87"/>
      <c r="S1730" s="87"/>
      <c r="T1730" s="88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T1730" s="20" t="s">
        <v>214</v>
      </c>
      <c r="AU1730" s="20" t="s">
        <v>80</v>
      </c>
    </row>
    <row r="1731" s="14" customFormat="1">
      <c r="A1731" s="14"/>
      <c r="B1731" s="245"/>
      <c r="C1731" s="246"/>
      <c r="D1731" s="236" t="s">
        <v>216</v>
      </c>
      <c r="E1731" s="247" t="s">
        <v>19</v>
      </c>
      <c r="F1731" s="248" t="s">
        <v>2380</v>
      </c>
      <c r="G1731" s="246"/>
      <c r="H1731" s="249">
        <v>3.8412000000000002</v>
      </c>
      <c r="I1731" s="250"/>
      <c r="J1731" s="246"/>
      <c r="K1731" s="246"/>
      <c r="L1731" s="251"/>
      <c r="M1731" s="252"/>
      <c r="N1731" s="253"/>
      <c r="O1731" s="253"/>
      <c r="P1731" s="253"/>
      <c r="Q1731" s="253"/>
      <c r="R1731" s="253"/>
      <c r="S1731" s="253"/>
      <c r="T1731" s="25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5" t="s">
        <v>216</v>
      </c>
      <c r="AU1731" s="255" t="s">
        <v>80</v>
      </c>
      <c r="AV1731" s="14" t="s">
        <v>80</v>
      </c>
      <c r="AW1731" s="14" t="s">
        <v>218</v>
      </c>
      <c r="AX1731" s="14" t="s">
        <v>71</v>
      </c>
      <c r="AY1731" s="255" t="s">
        <v>205</v>
      </c>
    </row>
    <row r="1732" s="14" customFormat="1">
      <c r="A1732" s="14"/>
      <c r="B1732" s="245"/>
      <c r="C1732" s="246"/>
      <c r="D1732" s="236" t="s">
        <v>216</v>
      </c>
      <c r="E1732" s="247" t="s">
        <v>19</v>
      </c>
      <c r="F1732" s="248" t="s">
        <v>2381</v>
      </c>
      <c r="G1732" s="246"/>
      <c r="H1732" s="249">
        <v>4.6080750000000004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216</v>
      </c>
      <c r="AU1732" s="255" t="s">
        <v>80</v>
      </c>
      <c r="AV1732" s="14" t="s">
        <v>80</v>
      </c>
      <c r="AW1732" s="14" t="s">
        <v>218</v>
      </c>
      <c r="AX1732" s="14" t="s">
        <v>71</v>
      </c>
      <c r="AY1732" s="255" t="s">
        <v>205</v>
      </c>
    </row>
    <row r="1733" s="2" customFormat="1" ht="37.8" customHeight="1">
      <c r="A1733" s="41"/>
      <c r="B1733" s="42"/>
      <c r="C1733" s="216" t="s">
        <v>2382</v>
      </c>
      <c r="D1733" s="216" t="s">
        <v>207</v>
      </c>
      <c r="E1733" s="217" t="s">
        <v>2383</v>
      </c>
      <c r="F1733" s="218" t="s">
        <v>2384</v>
      </c>
      <c r="G1733" s="219" t="s">
        <v>210</v>
      </c>
      <c r="H1733" s="220">
        <v>3.8250000000000002</v>
      </c>
      <c r="I1733" s="221"/>
      <c r="J1733" s="222">
        <f>ROUND(I1733*H1733,2)</f>
        <v>0</v>
      </c>
      <c r="K1733" s="218" t="s">
        <v>211</v>
      </c>
      <c r="L1733" s="47"/>
      <c r="M1733" s="223" t="s">
        <v>19</v>
      </c>
      <c r="N1733" s="224" t="s">
        <v>42</v>
      </c>
      <c r="O1733" s="87"/>
      <c r="P1733" s="225">
        <f>O1733*H1733</f>
        <v>0</v>
      </c>
      <c r="Q1733" s="225">
        <v>0</v>
      </c>
      <c r="R1733" s="225">
        <f>Q1733*H1733</f>
        <v>0</v>
      </c>
      <c r="S1733" s="225">
        <v>2.27</v>
      </c>
      <c r="T1733" s="226">
        <f>S1733*H1733</f>
        <v>8.6827500000000004</v>
      </c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R1733" s="227" t="s">
        <v>212</v>
      </c>
      <c r="AT1733" s="227" t="s">
        <v>207</v>
      </c>
      <c r="AU1733" s="227" t="s">
        <v>80</v>
      </c>
      <c r="AY1733" s="20" t="s">
        <v>205</v>
      </c>
      <c r="BE1733" s="228">
        <f>IF(N1733="základní",J1733,0)</f>
        <v>0</v>
      </c>
      <c r="BF1733" s="228">
        <f>IF(N1733="snížená",J1733,0)</f>
        <v>0</v>
      </c>
      <c r="BG1733" s="228">
        <f>IF(N1733="zákl. přenesená",J1733,0)</f>
        <v>0</v>
      </c>
      <c r="BH1733" s="228">
        <f>IF(N1733="sníž. přenesená",J1733,0)</f>
        <v>0</v>
      </c>
      <c r="BI1733" s="228">
        <f>IF(N1733="nulová",J1733,0)</f>
        <v>0</v>
      </c>
      <c r="BJ1733" s="20" t="s">
        <v>78</v>
      </c>
      <c r="BK1733" s="228">
        <f>ROUND(I1733*H1733,2)</f>
        <v>0</v>
      </c>
      <c r="BL1733" s="20" t="s">
        <v>212</v>
      </c>
      <c r="BM1733" s="227" t="s">
        <v>2385</v>
      </c>
    </row>
    <row r="1734" s="2" customFormat="1">
      <c r="A1734" s="41"/>
      <c r="B1734" s="42"/>
      <c r="C1734" s="43"/>
      <c r="D1734" s="229" t="s">
        <v>214</v>
      </c>
      <c r="E1734" s="43"/>
      <c r="F1734" s="230" t="s">
        <v>2386</v>
      </c>
      <c r="G1734" s="43"/>
      <c r="H1734" s="43"/>
      <c r="I1734" s="231"/>
      <c r="J1734" s="43"/>
      <c r="K1734" s="43"/>
      <c r="L1734" s="47"/>
      <c r="M1734" s="232"/>
      <c r="N1734" s="233"/>
      <c r="O1734" s="87"/>
      <c r="P1734" s="87"/>
      <c r="Q1734" s="87"/>
      <c r="R1734" s="87"/>
      <c r="S1734" s="87"/>
      <c r="T1734" s="88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T1734" s="20" t="s">
        <v>214</v>
      </c>
      <c r="AU1734" s="20" t="s">
        <v>80</v>
      </c>
    </row>
    <row r="1735" s="14" customFormat="1">
      <c r="A1735" s="14"/>
      <c r="B1735" s="245"/>
      <c r="C1735" s="246"/>
      <c r="D1735" s="236" t="s">
        <v>216</v>
      </c>
      <c r="E1735" s="247" t="s">
        <v>19</v>
      </c>
      <c r="F1735" s="248" t="s">
        <v>2387</v>
      </c>
      <c r="G1735" s="246"/>
      <c r="H1735" s="249">
        <v>3.8250000000000002</v>
      </c>
      <c r="I1735" s="250"/>
      <c r="J1735" s="246"/>
      <c r="K1735" s="246"/>
      <c r="L1735" s="251"/>
      <c r="M1735" s="252"/>
      <c r="N1735" s="253"/>
      <c r="O1735" s="253"/>
      <c r="P1735" s="253"/>
      <c r="Q1735" s="253"/>
      <c r="R1735" s="253"/>
      <c r="S1735" s="253"/>
      <c r="T1735" s="25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5" t="s">
        <v>216</v>
      </c>
      <c r="AU1735" s="255" t="s">
        <v>80</v>
      </c>
      <c r="AV1735" s="14" t="s">
        <v>80</v>
      </c>
      <c r="AW1735" s="14" t="s">
        <v>218</v>
      </c>
      <c r="AX1735" s="14" t="s">
        <v>71</v>
      </c>
      <c r="AY1735" s="255" t="s">
        <v>205</v>
      </c>
    </row>
    <row r="1736" s="2" customFormat="1" ht="24.15" customHeight="1">
      <c r="A1736" s="41"/>
      <c r="B1736" s="42"/>
      <c r="C1736" s="216" t="s">
        <v>2388</v>
      </c>
      <c r="D1736" s="216" t="s">
        <v>207</v>
      </c>
      <c r="E1736" s="217" t="s">
        <v>2389</v>
      </c>
      <c r="F1736" s="218" t="s">
        <v>2390</v>
      </c>
      <c r="G1736" s="219" t="s">
        <v>306</v>
      </c>
      <c r="H1736" s="220">
        <v>359.10899999999998</v>
      </c>
      <c r="I1736" s="221"/>
      <c r="J1736" s="222">
        <f>ROUND(I1736*H1736,2)</f>
        <v>0</v>
      </c>
      <c r="K1736" s="218" t="s">
        <v>211</v>
      </c>
      <c r="L1736" s="47"/>
      <c r="M1736" s="223" t="s">
        <v>19</v>
      </c>
      <c r="N1736" s="224" t="s">
        <v>42</v>
      </c>
      <c r="O1736" s="87"/>
      <c r="P1736" s="225">
        <f>O1736*H1736</f>
        <v>0</v>
      </c>
      <c r="Q1736" s="225">
        <v>0</v>
      </c>
      <c r="R1736" s="225">
        <f>Q1736*H1736</f>
        <v>0</v>
      </c>
      <c r="S1736" s="225">
        <v>0.20799999999999999</v>
      </c>
      <c r="T1736" s="226">
        <f>S1736*H1736</f>
        <v>74.694671999999997</v>
      </c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R1736" s="227" t="s">
        <v>212</v>
      </c>
      <c r="AT1736" s="227" t="s">
        <v>207</v>
      </c>
      <c r="AU1736" s="227" t="s">
        <v>80</v>
      </c>
      <c r="AY1736" s="20" t="s">
        <v>205</v>
      </c>
      <c r="BE1736" s="228">
        <f>IF(N1736="základní",J1736,0)</f>
        <v>0</v>
      </c>
      <c r="BF1736" s="228">
        <f>IF(N1736="snížená",J1736,0)</f>
        <v>0</v>
      </c>
      <c r="BG1736" s="228">
        <f>IF(N1736="zákl. přenesená",J1736,0)</f>
        <v>0</v>
      </c>
      <c r="BH1736" s="228">
        <f>IF(N1736="sníž. přenesená",J1736,0)</f>
        <v>0</v>
      </c>
      <c r="BI1736" s="228">
        <f>IF(N1736="nulová",J1736,0)</f>
        <v>0</v>
      </c>
      <c r="BJ1736" s="20" t="s">
        <v>78</v>
      </c>
      <c r="BK1736" s="228">
        <f>ROUND(I1736*H1736,2)</f>
        <v>0</v>
      </c>
      <c r="BL1736" s="20" t="s">
        <v>212</v>
      </c>
      <c r="BM1736" s="227" t="s">
        <v>2391</v>
      </c>
    </row>
    <row r="1737" s="2" customFormat="1">
      <c r="A1737" s="41"/>
      <c r="B1737" s="42"/>
      <c r="C1737" s="43"/>
      <c r="D1737" s="229" t="s">
        <v>214</v>
      </c>
      <c r="E1737" s="43"/>
      <c r="F1737" s="230" t="s">
        <v>2392</v>
      </c>
      <c r="G1737" s="43"/>
      <c r="H1737" s="43"/>
      <c r="I1737" s="231"/>
      <c r="J1737" s="43"/>
      <c r="K1737" s="43"/>
      <c r="L1737" s="47"/>
      <c r="M1737" s="232"/>
      <c r="N1737" s="233"/>
      <c r="O1737" s="87"/>
      <c r="P1737" s="87"/>
      <c r="Q1737" s="87"/>
      <c r="R1737" s="87"/>
      <c r="S1737" s="87"/>
      <c r="T1737" s="88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T1737" s="20" t="s">
        <v>214</v>
      </c>
      <c r="AU1737" s="20" t="s">
        <v>80</v>
      </c>
    </row>
    <row r="1738" s="13" customFormat="1">
      <c r="A1738" s="13"/>
      <c r="B1738" s="234"/>
      <c r="C1738" s="235"/>
      <c r="D1738" s="236" t="s">
        <v>216</v>
      </c>
      <c r="E1738" s="237" t="s">
        <v>19</v>
      </c>
      <c r="F1738" s="238" t="s">
        <v>228</v>
      </c>
      <c r="G1738" s="235"/>
      <c r="H1738" s="237" t="s">
        <v>19</v>
      </c>
      <c r="I1738" s="239"/>
      <c r="J1738" s="235"/>
      <c r="K1738" s="235"/>
      <c r="L1738" s="240"/>
      <c r="M1738" s="241"/>
      <c r="N1738" s="242"/>
      <c r="O1738" s="242"/>
      <c r="P1738" s="242"/>
      <c r="Q1738" s="242"/>
      <c r="R1738" s="242"/>
      <c r="S1738" s="242"/>
      <c r="T1738" s="24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4" t="s">
        <v>216</v>
      </c>
      <c r="AU1738" s="244" t="s">
        <v>80</v>
      </c>
      <c r="AV1738" s="13" t="s">
        <v>78</v>
      </c>
      <c r="AW1738" s="13" t="s">
        <v>218</v>
      </c>
      <c r="AX1738" s="13" t="s">
        <v>71</v>
      </c>
      <c r="AY1738" s="244" t="s">
        <v>205</v>
      </c>
    </row>
    <row r="1739" s="13" customFormat="1">
      <c r="A1739" s="13"/>
      <c r="B1739" s="234"/>
      <c r="C1739" s="235"/>
      <c r="D1739" s="236" t="s">
        <v>216</v>
      </c>
      <c r="E1739" s="237" t="s">
        <v>19</v>
      </c>
      <c r="F1739" s="238" t="s">
        <v>478</v>
      </c>
      <c r="G1739" s="235"/>
      <c r="H1739" s="237" t="s">
        <v>19</v>
      </c>
      <c r="I1739" s="239"/>
      <c r="J1739" s="235"/>
      <c r="K1739" s="235"/>
      <c r="L1739" s="240"/>
      <c r="M1739" s="241"/>
      <c r="N1739" s="242"/>
      <c r="O1739" s="242"/>
      <c r="P1739" s="242"/>
      <c r="Q1739" s="242"/>
      <c r="R1739" s="242"/>
      <c r="S1739" s="242"/>
      <c r="T1739" s="24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44" t="s">
        <v>216</v>
      </c>
      <c r="AU1739" s="244" t="s">
        <v>80</v>
      </c>
      <c r="AV1739" s="13" t="s">
        <v>78</v>
      </c>
      <c r="AW1739" s="13" t="s">
        <v>218</v>
      </c>
      <c r="AX1739" s="13" t="s">
        <v>71</v>
      </c>
      <c r="AY1739" s="244" t="s">
        <v>205</v>
      </c>
    </row>
    <row r="1740" s="14" customFormat="1">
      <c r="A1740" s="14"/>
      <c r="B1740" s="245"/>
      <c r="C1740" s="246"/>
      <c r="D1740" s="236" t="s">
        <v>216</v>
      </c>
      <c r="E1740" s="247" t="s">
        <v>19</v>
      </c>
      <c r="F1740" s="248" t="s">
        <v>2393</v>
      </c>
      <c r="G1740" s="246"/>
      <c r="H1740" s="249">
        <v>5.0395000000000003</v>
      </c>
      <c r="I1740" s="250"/>
      <c r="J1740" s="246"/>
      <c r="K1740" s="246"/>
      <c r="L1740" s="251"/>
      <c r="M1740" s="252"/>
      <c r="N1740" s="253"/>
      <c r="O1740" s="253"/>
      <c r="P1740" s="253"/>
      <c r="Q1740" s="253"/>
      <c r="R1740" s="253"/>
      <c r="S1740" s="253"/>
      <c r="T1740" s="25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5" t="s">
        <v>216</v>
      </c>
      <c r="AU1740" s="255" t="s">
        <v>80</v>
      </c>
      <c r="AV1740" s="14" t="s">
        <v>80</v>
      </c>
      <c r="AW1740" s="14" t="s">
        <v>218</v>
      </c>
      <c r="AX1740" s="14" t="s">
        <v>71</v>
      </c>
      <c r="AY1740" s="255" t="s">
        <v>205</v>
      </c>
    </row>
    <row r="1741" s="14" customFormat="1">
      <c r="A1741" s="14"/>
      <c r="B1741" s="245"/>
      <c r="C1741" s="246"/>
      <c r="D1741" s="236" t="s">
        <v>216</v>
      </c>
      <c r="E1741" s="247" t="s">
        <v>19</v>
      </c>
      <c r="F1741" s="248" t="s">
        <v>2394</v>
      </c>
      <c r="G1741" s="246"/>
      <c r="H1741" s="249">
        <v>58.352499999999992</v>
      </c>
      <c r="I1741" s="250"/>
      <c r="J1741" s="246"/>
      <c r="K1741" s="246"/>
      <c r="L1741" s="251"/>
      <c r="M1741" s="252"/>
      <c r="N1741" s="253"/>
      <c r="O1741" s="253"/>
      <c r="P1741" s="253"/>
      <c r="Q1741" s="253"/>
      <c r="R1741" s="253"/>
      <c r="S1741" s="253"/>
      <c r="T1741" s="25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5" t="s">
        <v>216</v>
      </c>
      <c r="AU1741" s="255" t="s">
        <v>80</v>
      </c>
      <c r="AV1741" s="14" t="s">
        <v>80</v>
      </c>
      <c r="AW1741" s="14" t="s">
        <v>218</v>
      </c>
      <c r="AX1741" s="14" t="s">
        <v>71</v>
      </c>
      <c r="AY1741" s="255" t="s">
        <v>205</v>
      </c>
    </row>
    <row r="1742" s="14" customFormat="1">
      <c r="A1742" s="14"/>
      <c r="B1742" s="245"/>
      <c r="C1742" s="246"/>
      <c r="D1742" s="236" t="s">
        <v>216</v>
      </c>
      <c r="E1742" s="247" t="s">
        <v>19</v>
      </c>
      <c r="F1742" s="248" t="s">
        <v>2395</v>
      </c>
      <c r="G1742" s="246"/>
      <c r="H1742" s="249">
        <v>32.067049599999997</v>
      </c>
      <c r="I1742" s="250"/>
      <c r="J1742" s="246"/>
      <c r="K1742" s="246"/>
      <c r="L1742" s="251"/>
      <c r="M1742" s="252"/>
      <c r="N1742" s="253"/>
      <c r="O1742" s="253"/>
      <c r="P1742" s="253"/>
      <c r="Q1742" s="253"/>
      <c r="R1742" s="253"/>
      <c r="S1742" s="253"/>
      <c r="T1742" s="25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5" t="s">
        <v>216</v>
      </c>
      <c r="AU1742" s="255" t="s">
        <v>80</v>
      </c>
      <c r="AV1742" s="14" t="s">
        <v>80</v>
      </c>
      <c r="AW1742" s="14" t="s">
        <v>218</v>
      </c>
      <c r="AX1742" s="14" t="s">
        <v>71</v>
      </c>
      <c r="AY1742" s="255" t="s">
        <v>205</v>
      </c>
    </row>
    <row r="1743" s="14" customFormat="1">
      <c r="A1743" s="14"/>
      <c r="B1743" s="245"/>
      <c r="C1743" s="246"/>
      <c r="D1743" s="236" t="s">
        <v>216</v>
      </c>
      <c r="E1743" s="247" t="s">
        <v>19</v>
      </c>
      <c r="F1743" s="248" t="s">
        <v>2396</v>
      </c>
      <c r="G1743" s="246"/>
      <c r="H1743" s="249">
        <v>17.280000000000001</v>
      </c>
      <c r="I1743" s="250"/>
      <c r="J1743" s="246"/>
      <c r="K1743" s="246"/>
      <c r="L1743" s="251"/>
      <c r="M1743" s="252"/>
      <c r="N1743" s="253"/>
      <c r="O1743" s="253"/>
      <c r="P1743" s="253"/>
      <c r="Q1743" s="253"/>
      <c r="R1743" s="253"/>
      <c r="S1743" s="253"/>
      <c r="T1743" s="25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5" t="s">
        <v>216</v>
      </c>
      <c r="AU1743" s="255" t="s">
        <v>80</v>
      </c>
      <c r="AV1743" s="14" t="s">
        <v>80</v>
      </c>
      <c r="AW1743" s="14" t="s">
        <v>218</v>
      </c>
      <c r="AX1743" s="14" t="s">
        <v>71</v>
      </c>
      <c r="AY1743" s="255" t="s">
        <v>205</v>
      </c>
    </row>
    <row r="1744" s="15" customFormat="1">
      <c r="A1744" s="15"/>
      <c r="B1744" s="256"/>
      <c r="C1744" s="257"/>
      <c r="D1744" s="236" t="s">
        <v>216</v>
      </c>
      <c r="E1744" s="258" t="s">
        <v>19</v>
      </c>
      <c r="F1744" s="259" t="s">
        <v>238</v>
      </c>
      <c r="G1744" s="257"/>
      <c r="H1744" s="260">
        <v>112.73904959999999</v>
      </c>
      <c r="I1744" s="261"/>
      <c r="J1744" s="257"/>
      <c r="K1744" s="257"/>
      <c r="L1744" s="262"/>
      <c r="M1744" s="263"/>
      <c r="N1744" s="264"/>
      <c r="O1744" s="264"/>
      <c r="P1744" s="264"/>
      <c r="Q1744" s="264"/>
      <c r="R1744" s="264"/>
      <c r="S1744" s="264"/>
      <c r="T1744" s="26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T1744" s="266" t="s">
        <v>216</v>
      </c>
      <c r="AU1744" s="266" t="s">
        <v>80</v>
      </c>
      <c r="AV1744" s="15" t="s">
        <v>97</v>
      </c>
      <c r="AW1744" s="15" t="s">
        <v>218</v>
      </c>
      <c r="AX1744" s="15" t="s">
        <v>71</v>
      </c>
      <c r="AY1744" s="266" t="s">
        <v>205</v>
      </c>
    </row>
    <row r="1745" s="13" customFormat="1">
      <c r="A1745" s="13"/>
      <c r="B1745" s="234"/>
      <c r="C1745" s="235"/>
      <c r="D1745" s="236" t="s">
        <v>216</v>
      </c>
      <c r="E1745" s="237" t="s">
        <v>19</v>
      </c>
      <c r="F1745" s="238" t="s">
        <v>483</v>
      </c>
      <c r="G1745" s="235"/>
      <c r="H1745" s="237" t="s">
        <v>19</v>
      </c>
      <c r="I1745" s="239"/>
      <c r="J1745" s="235"/>
      <c r="K1745" s="235"/>
      <c r="L1745" s="240"/>
      <c r="M1745" s="241"/>
      <c r="N1745" s="242"/>
      <c r="O1745" s="242"/>
      <c r="P1745" s="242"/>
      <c r="Q1745" s="242"/>
      <c r="R1745" s="242"/>
      <c r="S1745" s="242"/>
      <c r="T1745" s="24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4" t="s">
        <v>216</v>
      </c>
      <c r="AU1745" s="244" t="s">
        <v>80</v>
      </c>
      <c r="AV1745" s="13" t="s">
        <v>78</v>
      </c>
      <c r="AW1745" s="13" t="s">
        <v>218</v>
      </c>
      <c r="AX1745" s="13" t="s">
        <v>71</v>
      </c>
      <c r="AY1745" s="244" t="s">
        <v>205</v>
      </c>
    </row>
    <row r="1746" s="14" customFormat="1">
      <c r="A1746" s="14"/>
      <c r="B1746" s="245"/>
      <c r="C1746" s="246"/>
      <c r="D1746" s="236" t="s">
        <v>216</v>
      </c>
      <c r="E1746" s="247" t="s">
        <v>19</v>
      </c>
      <c r="F1746" s="248" t="s">
        <v>2397</v>
      </c>
      <c r="G1746" s="246"/>
      <c r="H1746" s="249">
        <v>43.002667000000002</v>
      </c>
      <c r="I1746" s="250"/>
      <c r="J1746" s="246"/>
      <c r="K1746" s="246"/>
      <c r="L1746" s="251"/>
      <c r="M1746" s="252"/>
      <c r="N1746" s="253"/>
      <c r="O1746" s="253"/>
      <c r="P1746" s="253"/>
      <c r="Q1746" s="253"/>
      <c r="R1746" s="253"/>
      <c r="S1746" s="253"/>
      <c r="T1746" s="25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5" t="s">
        <v>216</v>
      </c>
      <c r="AU1746" s="255" t="s">
        <v>80</v>
      </c>
      <c r="AV1746" s="14" t="s">
        <v>80</v>
      </c>
      <c r="AW1746" s="14" t="s">
        <v>218</v>
      </c>
      <c r="AX1746" s="14" t="s">
        <v>71</v>
      </c>
      <c r="AY1746" s="255" t="s">
        <v>205</v>
      </c>
    </row>
    <row r="1747" s="14" customFormat="1">
      <c r="A1747" s="14"/>
      <c r="B1747" s="245"/>
      <c r="C1747" s="246"/>
      <c r="D1747" s="236" t="s">
        <v>216</v>
      </c>
      <c r="E1747" s="247" t="s">
        <v>19</v>
      </c>
      <c r="F1747" s="248" t="s">
        <v>2398</v>
      </c>
      <c r="G1747" s="246"/>
      <c r="H1747" s="249">
        <v>8.3680000000000003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216</v>
      </c>
      <c r="AU1747" s="255" t="s">
        <v>80</v>
      </c>
      <c r="AV1747" s="14" t="s">
        <v>80</v>
      </c>
      <c r="AW1747" s="14" t="s">
        <v>218</v>
      </c>
      <c r="AX1747" s="14" t="s">
        <v>71</v>
      </c>
      <c r="AY1747" s="255" t="s">
        <v>205</v>
      </c>
    </row>
    <row r="1748" s="14" customFormat="1">
      <c r="A1748" s="14"/>
      <c r="B1748" s="245"/>
      <c r="C1748" s="246"/>
      <c r="D1748" s="236" t="s">
        <v>216</v>
      </c>
      <c r="E1748" s="247" t="s">
        <v>19</v>
      </c>
      <c r="F1748" s="248" t="s">
        <v>2399</v>
      </c>
      <c r="G1748" s="246"/>
      <c r="H1748" s="249">
        <v>16.68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216</v>
      </c>
      <c r="AU1748" s="255" t="s">
        <v>80</v>
      </c>
      <c r="AV1748" s="14" t="s">
        <v>80</v>
      </c>
      <c r="AW1748" s="14" t="s">
        <v>218</v>
      </c>
      <c r="AX1748" s="14" t="s">
        <v>71</v>
      </c>
      <c r="AY1748" s="255" t="s">
        <v>205</v>
      </c>
    </row>
    <row r="1749" s="14" customFormat="1">
      <c r="A1749" s="14"/>
      <c r="B1749" s="245"/>
      <c r="C1749" s="246"/>
      <c r="D1749" s="236" t="s">
        <v>216</v>
      </c>
      <c r="E1749" s="247" t="s">
        <v>19</v>
      </c>
      <c r="F1749" s="248" t="s">
        <v>2400</v>
      </c>
      <c r="G1749" s="246"/>
      <c r="H1749" s="249">
        <v>30.211000000000006</v>
      </c>
      <c r="I1749" s="250"/>
      <c r="J1749" s="246"/>
      <c r="K1749" s="246"/>
      <c r="L1749" s="251"/>
      <c r="M1749" s="252"/>
      <c r="N1749" s="253"/>
      <c r="O1749" s="253"/>
      <c r="P1749" s="253"/>
      <c r="Q1749" s="253"/>
      <c r="R1749" s="253"/>
      <c r="S1749" s="253"/>
      <c r="T1749" s="25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5" t="s">
        <v>216</v>
      </c>
      <c r="AU1749" s="255" t="s">
        <v>80</v>
      </c>
      <c r="AV1749" s="14" t="s">
        <v>80</v>
      </c>
      <c r="AW1749" s="14" t="s">
        <v>218</v>
      </c>
      <c r="AX1749" s="14" t="s">
        <v>71</v>
      </c>
      <c r="AY1749" s="255" t="s">
        <v>205</v>
      </c>
    </row>
    <row r="1750" s="15" customFormat="1">
      <c r="A1750" s="15"/>
      <c r="B1750" s="256"/>
      <c r="C1750" s="257"/>
      <c r="D1750" s="236" t="s">
        <v>216</v>
      </c>
      <c r="E1750" s="258" t="s">
        <v>19</v>
      </c>
      <c r="F1750" s="259" t="s">
        <v>238</v>
      </c>
      <c r="G1750" s="257"/>
      <c r="H1750" s="260">
        <v>98.261667000000017</v>
      </c>
      <c r="I1750" s="261"/>
      <c r="J1750" s="257"/>
      <c r="K1750" s="257"/>
      <c r="L1750" s="262"/>
      <c r="M1750" s="263"/>
      <c r="N1750" s="264"/>
      <c r="O1750" s="264"/>
      <c r="P1750" s="264"/>
      <c r="Q1750" s="264"/>
      <c r="R1750" s="264"/>
      <c r="S1750" s="264"/>
      <c r="T1750" s="26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6" t="s">
        <v>216</v>
      </c>
      <c r="AU1750" s="266" t="s">
        <v>80</v>
      </c>
      <c r="AV1750" s="15" t="s">
        <v>97</v>
      </c>
      <c r="AW1750" s="15" t="s">
        <v>218</v>
      </c>
      <c r="AX1750" s="15" t="s">
        <v>71</v>
      </c>
      <c r="AY1750" s="266" t="s">
        <v>205</v>
      </c>
    </row>
    <row r="1751" s="13" customFormat="1">
      <c r="A1751" s="13"/>
      <c r="B1751" s="234"/>
      <c r="C1751" s="235"/>
      <c r="D1751" s="236" t="s">
        <v>216</v>
      </c>
      <c r="E1751" s="237" t="s">
        <v>19</v>
      </c>
      <c r="F1751" s="238" t="s">
        <v>485</v>
      </c>
      <c r="G1751" s="235"/>
      <c r="H1751" s="237" t="s">
        <v>19</v>
      </c>
      <c r="I1751" s="239"/>
      <c r="J1751" s="235"/>
      <c r="K1751" s="235"/>
      <c r="L1751" s="240"/>
      <c r="M1751" s="241"/>
      <c r="N1751" s="242"/>
      <c r="O1751" s="242"/>
      <c r="P1751" s="242"/>
      <c r="Q1751" s="242"/>
      <c r="R1751" s="242"/>
      <c r="S1751" s="242"/>
      <c r="T1751" s="24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4" t="s">
        <v>216</v>
      </c>
      <c r="AU1751" s="244" t="s">
        <v>80</v>
      </c>
      <c r="AV1751" s="13" t="s">
        <v>78</v>
      </c>
      <c r="AW1751" s="13" t="s">
        <v>218</v>
      </c>
      <c r="AX1751" s="13" t="s">
        <v>71</v>
      </c>
      <c r="AY1751" s="244" t="s">
        <v>205</v>
      </c>
    </row>
    <row r="1752" s="14" customFormat="1">
      <c r="A1752" s="14"/>
      <c r="B1752" s="245"/>
      <c r="C1752" s="246"/>
      <c r="D1752" s="236" t="s">
        <v>216</v>
      </c>
      <c r="E1752" s="247" t="s">
        <v>19</v>
      </c>
      <c r="F1752" s="248" t="s">
        <v>2401</v>
      </c>
      <c r="G1752" s="246"/>
      <c r="H1752" s="249">
        <v>9.9675000000000011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5" t="s">
        <v>216</v>
      </c>
      <c r="AU1752" s="255" t="s">
        <v>80</v>
      </c>
      <c r="AV1752" s="14" t="s">
        <v>80</v>
      </c>
      <c r="AW1752" s="14" t="s">
        <v>218</v>
      </c>
      <c r="AX1752" s="14" t="s">
        <v>71</v>
      </c>
      <c r="AY1752" s="255" t="s">
        <v>205</v>
      </c>
    </row>
    <row r="1753" s="14" customFormat="1">
      <c r="A1753" s="14"/>
      <c r="B1753" s="245"/>
      <c r="C1753" s="246"/>
      <c r="D1753" s="236" t="s">
        <v>216</v>
      </c>
      <c r="E1753" s="247" t="s">
        <v>19</v>
      </c>
      <c r="F1753" s="248" t="s">
        <v>2402</v>
      </c>
      <c r="G1753" s="246"/>
      <c r="H1753" s="249">
        <v>15.876000000000001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216</v>
      </c>
      <c r="AU1753" s="255" t="s">
        <v>80</v>
      </c>
      <c r="AV1753" s="14" t="s">
        <v>80</v>
      </c>
      <c r="AW1753" s="14" t="s">
        <v>218</v>
      </c>
      <c r="AX1753" s="14" t="s">
        <v>71</v>
      </c>
      <c r="AY1753" s="255" t="s">
        <v>205</v>
      </c>
    </row>
    <row r="1754" s="15" customFormat="1">
      <c r="A1754" s="15"/>
      <c r="B1754" s="256"/>
      <c r="C1754" s="257"/>
      <c r="D1754" s="236" t="s">
        <v>216</v>
      </c>
      <c r="E1754" s="258" t="s">
        <v>19</v>
      </c>
      <c r="F1754" s="259" t="s">
        <v>238</v>
      </c>
      <c r="G1754" s="257"/>
      <c r="H1754" s="260">
        <v>25.843500000000002</v>
      </c>
      <c r="I1754" s="261"/>
      <c r="J1754" s="257"/>
      <c r="K1754" s="257"/>
      <c r="L1754" s="262"/>
      <c r="M1754" s="263"/>
      <c r="N1754" s="264"/>
      <c r="O1754" s="264"/>
      <c r="P1754" s="264"/>
      <c r="Q1754" s="264"/>
      <c r="R1754" s="264"/>
      <c r="S1754" s="264"/>
      <c r="T1754" s="26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6" t="s">
        <v>216</v>
      </c>
      <c r="AU1754" s="266" t="s">
        <v>80</v>
      </c>
      <c r="AV1754" s="15" t="s">
        <v>97</v>
      </c>
      <c r="AW1754" s="15" t="s">
        <v>218</v>
      </c>
      <c r="AX1754" s="15" t="s">
        <v>71</v>
      </c>
      <c r="AY1754" s="266" t="s">
        <v>205</v>
      </c>
    </row>
    <row r="1755" s="13" customFormat="1">
      <c r="A1755" s="13"/>
      <c r="B1755" s="234"/>
      <c r="C1755" s="235"/>
      <c r="D1755" s="236" t="s">
        <v>216</v>
      </c>
      <c r="E1755" s="237" t="s">
        <v>19</v>
      </c>
      <c r="F1755" s="238" t="s">
        <v>239</v>
      </c>
      <c r="G1755" s="235"/>
      <c r="H1755" s="237" t="s">
        <v>19</v>
      </c>
      <c r="I1755" s="239"/>
      <c r="J1755" s="235"/>
      <c r="K1755" s="235"/>
      <c r="L1755" s="240"/>
      <c r="M1755" s="241"/>
      <c r="N1755" s="242"/>
      <c r="O1755" s="242"/>
      <c r="P1755" s="242"/>
      <c r="Q1755" s="242"/>
      <c r="R1755" s="242"/>
      <c r="S1755" s="242"/>
      <c r="T1755" s="24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4" t="s">
        <v>216</v>
      </c>
      <c r="AU1755" s="244" t="s">
        <v>80</v>
      </c>
      <c r="AV1755" s="13" t="s">
        <v>78</v>
      </c>
      <c r="AW1755" s="13" t="s">
        <v>218</v>
      </c>
      <c r="AX1755" s="13" t="s">
        <v>71</v>
      </c>
      <c r="AY1755" s="244" t="s">
        <v>205</v>
      </c>
    </row>
    <row r="1756" s="14" customFormat="1">
      <c r="A1756" s="14"/>
      <c r="B1756" s="245"/>
      <c r="C1756" s="246"/>
      <c r="D1756" s="236" t="s">
        <v>216</v>
      </c>
      <c r="E1756" s="247" t="s">
        <v>19</v>
      </c>
      <c r="F1756" s="248" t="s">
        <v>2403</v>
      </c>
      <c r="G1756" s="246"/>
      <c r="H1756" s="249">
        <v>23.150000000000002</v>
      </c>
      <c r="I1756" s="250"/>
      <c r="J1756" s="246"/>
      <c r="K1756" s="246"/>
      <c r="L1756" s="251"/>
      <c r="M1756" s="252"/>
      <c r="N1756" s="253"/>
      <c r="O1756" s="253"/>
      <c r="P1756" s="253"/>
      <c r="Q1756" s="253"/>
      <c r="R1756" s="253"/>
      <c r="S1756" s="253"/>
      <c r="T1756" s="25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5" t="s">
        <v>216</v>
      </c>
      <c r="AU1756" s="255" t="s">
        <v>80</v>
      </c>
      <c r="AV1756" s="14" t="s">
        <v>80</v>
      </c>
      <c r="AW1756" s="14" t="s">
        <v>218</v>
      </c>
      <c r="AX1756" s="14" t="s">
        <v>71</v>
      </c>
      <c r="AY1756" s="255" t="s">
        <v>205</v>
      </c>
    </row>
    <row r="1757" s="14" customFormat="1">
      <c r="A1757" s="14"/>
      <c r="B1757" s="245"/>
      <c r="C1757" s="246"/>
      <c r="D1757" s="236" t="s">
        <v>216</v>
      </c>
      <c r="E1757" s="247" t="s">
        <v>19</v>
      </c>
      <c r="F1757" s="248" t="s">
        <v>2404</v>
      </c>
      <c r="G1757" s="246"/>
      <c r="H1757" s="249">
        <v>8.7289999999999992</v>
      </c>
      <c r="I1757" s="250"/>
      <c r="J1757" s="246"/>
      <c r="K1757" s="246"/>
      <c r="L1757" s="251"/>
      <c r="M1757" s="252"/>
      <c r="N1757" s="253"/>
      <c r="O1757" s="253"/>
      <c r="P1757" s="253"/>
      <c r="Q1757" s="253"/>
      <c r="R1757" s="253"/>
      <c r="S1757" s="253"/>
      <c r="T1757" s="25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5" t="s">
        <v>216</v>
      </c>
      <c r="AU1757" s="255" t="s">
        <v>80</v>
      </c>
      <c r="AV1757" s="14" t="s">
        <v>80</v>
      </c>
      <c r="AW1757" s="14" t="s">
        <v>218</v>
      </c>
      <c r="AX1757" s="14" t="s">
        <v>71</v>
      </c>
      <c r="AY1757" s="255" t="s">
        <v>205</v>
      </c>
    </row>
    <row r="1758" s="14" customFormat="1">
      <c r="A1758" s="14"/>
      <c r="B1758" s="245"/>
      <c r="C1758" s="246"/>
      <c r="D1758" s="236" t="s">
        <v>216</v>
      </c>
      <c r="E1758" s="247" t="s">
        <v>19</v>
      </c>
      <c r="F1758" s="248" t="s">
        <v>2405</v>
      </c>
      <c r="G1758" s="246"/>
      <c r="H1758" s="249">
        <v>19.922000000000001</v>
      </c>
      <c r="I1758" s="250"/>
      <c r="J1758" s="246"/>
      <c r="K1758" s="246"/>
      <c r="L1758" s="251"/>
      <c r="M1758" s="252"/>
      <c r="N1758" s="253"/>
      <c r="O1758" s="253"/>
      <c r="P1758" s="253"/>
      <c r="Q1758" s="253"/>
      <c r="R1758" s="253"/>
      <c r="S1758" s="253"/>
      <c r="T1758" s="25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5" t="s">
        <v>216</v>
      </c>
      <c r="AU1758" s="255" t="s">
        <v>80</v>
      </c>
      <c r="AV1758" s="14" t="s">
        <v>80</v>
      </c>
      <c r="AW1758" s="14" t="s">
        <v>218</v>
      </c>
      <c r="AX1758" s="14" t="s">
        <v>71</v>
      </c>
      <c r="AY1758" s="255" t="s">
        <v>205</v>
      </c>
    </row>
    <row r="1759" s="15" customFormat="1">
      <c r="A1759" s="15"/>
      <c r="B1759" s="256"/>
      <c r="C1759" s="257"/>
      <c r="D1759" s="236" t="s">
        <v>216</v>
      </c>
      <c r="E1759" s="258" t="s">
        <v>19</v>
      </c>
      <c r="F1759" s="259" t="s">
        <v>238</v>
      </c>
      <c r="G1759" s="257"/>
      <c r="H1759" s="260">
        <v>51.801000000000002</v>
      </c>
      <c r="I1759" s="261"/>
      <c r="J1759" s="257"/>
      <c r="K1759" s="257"/>
      <c r="L1759" s="262"/>
      <c r="M1759" s="263"/>
      <c r="N1759" s="264"/>
      <c r="O1759" s="264"/>
      <c r="P1759" s="264"/>
      <c r="Q1759" s="264"/>
      <c r="R1759" s="264"/>
      <c r="S1759" s="264"/>
      <c r="T1759" s="26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T1759" s="266" t="s">
        <v>216</v>
      </c>
      <c r="AU1759" s="266" t="s">
        <v>80</v>
      </c>
      <c r="AV1759" s="15" t="s">
        <v>97</v>
      </c>
      <c r="AW1759" s="15" t="s">
        <v>218</v>
      </c>
      <c r="AX1759" s="15" t="s">
        <v>71</v>
      </c>
      <c r="AY1759" s="266" t="s">
        <v>205</v>
      </c>
    </row>
    <row r="1760" s="13" customFormat="1">
      <c r="A1760" s="13"/>
      <c r="B1760" s="234"/>
      <c r="C1760" s="235"/>
      <c r="D1760" s="236" t="s">
        <v>216</v>
      </c>
      <c r="E1760" s="237" t="s">
        <v>19</v>
      </c>
      <c r="F1760" s="238" t="s">
        <v>241</v>
      </c>
      <c r="G1760" s="235"/>
      <c r="H1760" s="237" t="s">
        <v>19</v>
      </c>
      <c r="I1760" s="239"/>
      <c r="J1760" s="235"/>
      <c r="K1760" s="235"/>
      <c r="L1760" s="240"/>
      <c r="M1760" s="241"/>
      <c r="N1760" s="242"/>
      <c r="O1760" s="242"/>
      <c r="P1760" s="242"/>
      <c r="Q1760" s="242"/>
      <c r="R1760" s="242"/>
      <c r="S1760" s="242"/>
      <c r="T1760" s="24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44" t="s">
        <v>216</v>
      </c>
      <c r="AU1760" s="244" t="s">
        <v>80</v>
      </c>
      <c r="AV1760" s="13" t="s">
        <v>78</v>
      </c>
      <c r="AW1760" s="13" t="s">
        <v>218</v>
      </c>
      <c r="AX1760" s="13" t="s">
        <v>71</v>
      </c>
      <c r="AY1760" s="244" t="s">
        <v>205</v>
      </c>
    </row>
    <row r="1761" s="14" customFormat="1">
      <c r="A1761" s="14"/>
      <c r="B1761" s="245"/>
      <c r="C1761" s="246"/>
      <c r="D1761" s="236" t="s">
        <v>216</v>
      </c>
      <c r="E1761" s="247" t="s">
        <v>19</v>
      </c>
      <c r="F1761" s="248" t="s">
        <v>2406</v>
      </c>
      <c r="G1761" s="246"/>
      <c r="H1761" s="249">
        <v>33.074000000000005</v>
      </c>
      <c r="I1761" s="250"/>
      <c r="J1761" s="246"/>
      <c r="K1761" s="246"/>
      <c r="L1761" s="251"/>
      <c r="M1761" s="252"/>
      <c r="N1761" s="253"/>
      <c r="O1761" s="253"/>
      <c r="P1761" s="253"/>
      <c r="Q1761" s="253"/>
      <c r="R1761" s="253"/>
      <c r="S1761" s="253"/>
      <c r="T1761" s="25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5" t="s">
        <v>216</v>
      </c>
      <c r="AU1761" s="255" t="s">
        <v>80</v>
      </c>
      <c r="AV1761" s="14" t="s">
        <v>80</v>
      </c>
      <c r="AW1761" s="14" t="s">
        <v>218</v>
      </c>
      <c r="AX1761" s="14" t="s">
        <v>71</v>
      </c>
      <c r="AY1761" s="255" t="s">
        <v>205</v>
      </c>
    </row>
    <row r="1762" s="14" customFormat="1">
      <c r="A1762" s="14"/>
      <c r="B1762" s="245"/>
      <c r="C1762" s="246"/>
      <c r="D1762" s="236" t="s">
        <v>216</v>
      </c>
      <c r="E1762" s="247" t="s">
        <v>19</v>
      </c>
      <c r="F1762" s="248" t="s">
        <v>2407</v>
      </c>
      <c r="G1762" s="246"/>
      <c r="H1762" s="249">
        <v>37.390000000000001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5" t="s">
        <v>216</v>
      </c>
      <c r="AU1762" s="255" t="s">
        <v>80</v>
      </c>
      <c r="AV1762" s="14" t="s">
        <v>80</v>
      </c>
      <c r="AW1762" s="14" t="s">
        <v>218</v>
      </c>
      <c r="AX1762" s="14" t="s">
        <v>71</v>
      </c>
      <c r="AY1762" s="255" t="s">
        <v>205</v>
      </c>
    </row>
    <row r="1763" s="15" customFormat="1">
      <c r="A1763" s="15"/>
      <c r="B1763" s="256"/>
      <c r="C1763" s="257"/>
      <c r="D1763" s="236" t="s">
        <v>216</v>
      </c>
      <c r="E1763" s="258" t="s">
        <v>19</v>
      </c>
      <c r="F1763" s="259" t="s">
        <v>238</v>
      </c>
      <c r="G1763" s="257"/>
      <c r="H1763" s="260">
        <v>70.463999999999999</v>
      </c>
      <c r="I1763" s="261"/>
      <c r="J1763" s="257"/>
      <c r="K1763" s="257"/>
      <c r="L1763" s="262"/>
      <c r="M1763" s="263"/>
      <c r="N1763" s="264"/>
      <c r="O1763" s="264"/>
      <c r="P1763" s="264"/>
      <c r="Q1763" s="264"/>
      <c r="R1763" s="264"/>
      <c r="S1763" s="264"/>
      <c r="T1763" s="26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T1763" s="266" t="s">
        <v>216</v>
      </c>
      <c r="AU1763" s="266" t="s">
        <v>80</v>
      </c>
      <c r="AV1763" s="15" t="s">
        <v>97</v>
      </c>
      <c r="AW1763" s="15" t="s">
        <v>218</v>
      </c>
      <c r="AX1763" s="15" t="s">
        <v>71</v>
      </c>
      <c r="AY1763" s="266" t="s">
        <v>205</v>
      </c>
    </row>
    <row r="1764" s="16" customFormat="1">
      <c r="A1764" s="16"/>
      <c r="B1764" s="267"/>
      <c r="C1764" s="268"/>
      <c r="D1764" s="236" t="s">
        <v>216</v>
      </c>
      <c r="E1764" s="269" t="s">
        <v>19</v>
      </c>
      <c r="F1764" s="270" t="s">
        <v>243</v>
      </c>
      <c r="G1764" s="268"/>
      <c r="H1764" s="271">
        <v>359.10921660000002</v>
      </c>
      <c r="I1764" s="272"/>
      <c r="J1764" s="268"/>
      <c r="K1764" s="268"/>
      <c r="L1764" s="273"/>
      <c r="M1764" s="274"/>
      <c r="N1764" s="275"/>
      <c r="O1764" s="275"/>
      <c r="P1764" s="275"/>
      <c r="Q1764" s="275"/>
      <c r="R1764" s="275"/>
      <c r="S1764" s="275"/>
      <c r="T1764" s="27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T1764" s="277" t="s">
        <v>216</v>
      </c>
      <c r="AU1764" s="277" t="s">
        <v>80</v>
      </c>
      <c r="AV1764" s="16" t="s">
        <v>212</v>
      </c>
      <c r="AW1764" s="16" t="s">
        <v>218</v>
      </c>
      <c r="AX1764" s="16" t="s">
        <v>78</v>
      </c>
      <c r="AY1764" s="277" t="s">
        <v>205</v>
      </c>
    </row>
    <row r="1765" s="2" customFormat="1" ht="24.15" customHeight="1">
      <c r="A1765" s="41"/>
      <c r="B1765" s="42"/>
      <c r="C1765" s="216" t="s">
        <v>2408</v>
      </c>
      <c r="D1765" s="216" t="s">
        <v>207</v>
      </c>
      <c r="E1765" s="217" t="s">
        <v>2409</v>
      </c>
      <c r="F1765" s="218" t="s">
        <v>2410</v>
      </c>
      <c r="G1765" s="219" t="s">
        <v>306</v>
      </c>
      <c r="H1765" s="220">
        <v>159.04599999999999</v>
      </c>
      <c r="I1765" s="221"/>
      <c r="J1765" s="222">
        <f>ROUND(I1765*H1765,2)</f>
        <v>0</v>
      </c>
      <c r="K1765" s="218" t="s">
        <v>211</v>
      </c>
      <c r="L1765" s="47"/>
      <c r="M1765" s="223" t="s">
        <v>19</v>
      </c>
      <c r="N1765" s="224" t="s">
        <v>42</v>
      </c>
      <c r="O1765" s="87"/>
      <c r="P1765" s="225">
        <f>O1765*H1765</f>
        <v>0</v>
      </c>
      <c r="Q1765" s="225">
        <v>0</v>
      </c>
      <c r="R1765" s="225">
        <f>Q1765*H1765</f>
        <v>0</v>
      </c>
      <c r="S1765" s="225">
        <v>0.308</v>
      </c>
      <c r="T1765" s="226">
        <f>S1765*H1765</f>
        <v>48.986167999999999</v>
      </c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R1765" s="227" t="s">
        <v>212</v>
      </c>
      <c r="AT1765" s="227" t="s">
        <v>207</v>
      </c>
      <c r="AU1765" s="227" t="s">
        <v>80</v>
      </c>
      <c r="AY1765" s="20" t="s">
        <v>205</v>
      </c>
      <c r="BE1765" s="228">
        <f>IF(N1765="základní",J1765,0)</f>
        <v>0</v>
      </c>
      <c r="BF1765" s="228">
        <f>IF(N1765="snížená",J1765,0)</f>
        <v>0</v>
      </c>
      <c r="BG1765" s="228">
        <f>IF(N1765="zákl. přenesená",J1765,0)</f>
        <v>0</v>
      </c>
      <c r="BH1765" s="228">
        <f>IF(N1765="sníž. přenesená",J1765,0)</f>
        <v>0</v>
      </c>
      <c r="BI1765" s="228">
        <f>IF(N1765="nulová",J1765,0)</f>
        <v>0</v>
      </c>
      <c r="BJ1765" s="20" t="s">
        <v>78</v>
      </c>
      <c r="BK1765" s="228">
        <f>ROUND(I1765*H1765,2)</f>
        <v>0</v>
      </c>
      <c r="BL1765" s="20" t="s">
        <v>212</v>
      </c>
      <c r="BM1765" s="227" t="s">
        <v>2411</v>
      </c>
    </row>
    <row r="1766" s="2" customFormat="1">
      <c r="A1766" s="41"/>
      <c r="B1766" s="42"/>
      <c r="C1766" s="43"/>
      <c r="D1766" s="229" t="s">
        <v>214</v>
      </c>
      <c r="E1766" s="43"/>
      <c r="F1766" s="230" t="s">
        <v>2412</v>
      </c>
      <c r="G1766" s="43"/>
      <c r="H1766" s="43"/>
      <c r="I1766" s="231"/>
      <c r="J1766" s="43"/>
      <c r="K1766" s="43"/>
      <c r="L1766" s="47"/>
      <c r="M1766" s="232"/>
      <c r="N1766" s="233"/>
      <c r="O1766" s="87"/>
      <c r="P1766" s="87"/>
      <c r="Q1766" s="87"/>
      <c r="R1766" s="87"/>
      <c r="S1766" s="87"/>
      <c r="T1766" s="88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T1766" s="20" t="s">
        <v>214</v>
      </c>
      <c r="AU1766" s="20" t="s">
        <v>80</v>
      </c>
    </row>
    <row r="1767" s="13" customFormat="1">
      <c r="A1767" s="13"/>
      <c r="B1767" s="234"/>
      <c r="C1767" s="235"/>
      <c r="D1767" s="236" t="s">
        <v>216</v>
      </c>
      <c r="E1767" s="237" t="s">
        <v>19</v>
      </c>
      <c r="F1767" s="238" t="s">
        <v>228</v>
      </c>
      <c r="G1767" s="235"/>
      <c r="H1767" s="237" t="s">
        <v>19</v>
      </c>
      <c r="I1767" s="239"/>
      <c r="J1767" s="235"/>
      <c r="K1767" s="235"/>
      <c r="L1767" s="240"/>
      <c r="M1767" s="241"/>
      <c r="N1767" s="242"/>
      <c r="O1767" s="242"/>
      <c r="P1767" s="242"/>
      <c r="Q1767" s="242"/>
      <c r="R1767" s="242"/>
      <c r="S1767" s="242"/>
      <c r="T1767" s="24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4" t="s">
        <v>216</v>
      </c>
      <c r="AU1767" s="244" t="s">
        <v>80</v>
      </c>
      <c r="AV1767" s="13" t="s">
        <v>78</v>
      </c>
      <c r="AW1767" s="13" t="s">
        <v>218</v>
      </c>
      <c r="AX1767" s="13" t="s">
        <v>71</v>
      </c>
      <c r="AY1767" s="244" t="s">
        <v>205</v>
      </c>
    </row>
    <row r="1768" s="14" customFormat="1">
      <c r="A1768" s="14"/>
      <c r="B1768" s="245"/>
      <c r="C1768" s="246"/>
      <c r="D1768" s="236" t="s">
        <v>216</v>
      </c>
      <c r="E1768" s="247" t="s">
        <v>19</v>
      </c>
      <c r="F1768" s="248" t="s">
        <v>2413</v>
      </c>
      <c r="G1768" s="246"/>
      <c r="H1768" s="249">
        <v>4.1079999999999988</v>
      </c>
      <c r="I1768" s="250"/>
      <c r="J1768" s="246"/>
      <c r="K1768" s="246"/>
      <c r="L1768" s="251"/>
      <c r="M1768" s="252"/>
      <c r="N1768" s="253"/>
      <c r="O1768" s="253"/>
      <c r="P1768" s="253"/>
      <c r="Q1768" s="253"/>
      <c r="R1768" s="253"/>
      <c r="S1768" s="253"/>
      <c r="T1768" s="25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5" t="s">
        <v>216</v>
      </c>
      <c r="AU1768" s="255" t="s">
        <v>80</v>
      </c>
      <c r="AV1768" s="14" t="s">
        <v>80</v>
      </c>
      <c r="AW1768" s="14" t="s">
        <v>218</v>
      </c>
      <c r="AX1768" s="14" t="s">
        <v>71</v>
      </c>
      <c r="AY1768" s="255" t="s">
        <v>205</v>
      </c>
    </row>
    <row r="1769" s="14" customFormat="1">
      <c r="A1769" s="14"/>
      <c r="B1769" s="245"/>
      <c r="C1769" s="246"/>
      <c r="D1769" s="236" t="s">
        <v>216</v>
      </c>
      <c r="E1769" s="247" t="s">
        <v>19</v>
      </c>
      <c r="F1769" s="248" t="s">
        <v>2414</v>
      </c>
      <c r="G1769" s="246"/>
      <c r="H1769" s="249">
        <v>42.252049999999997</v>
      </c>
      <c r="I1769" s="250"/>
      <c r="J1769" s="246"/>
      <c r="K1769" s="246"/>
      <c r="L1769" s="251"/>
      <c r="M1769" s="252"/>
      <c r="N1769" s="253"/>
      <c r="O1769" s="253"/>
      <c r="P1769" s="253"/>
      <c r="Q1769" s="253"/>
      <c r="R1769" s="253"/>
      <c r="S1769" s="253"/>
      <c r="T1769" s="25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5" t="s">
        <v>216</v>
      </c>
      <c r="AU1769" s="255" t="s">
        <v>80</v>
      </c>
      <c r="AV1769" s="14" t="s">
        <v>80</v>
      </c>
      <c r="AW1769" s="14" t="s">
        <v>218</v>
      </c>
      <c r="AX1769" s="14" t="s">
        <v>71</v>
      </c>
      <c r="AY1769" s="255" t="s">
        <v>205</v>
      </c>
    </row>
    <row r="1770" s="13" customFormat="1">
      <c r="A1770" s="13"/>
      <c r="B1770" s="234"/>
      <c r="C1770" s="235"/>
      <c r="D1770" s="236" t="s">
        <v>216</v>
      </c>
      <c r="E1770" s="237" t="s">
        <v>19</v>
      </c>
      <c r="F1770" s="238" t="s">
        <v>485</v>
      </c>
      <c r="G1770" s="235"/>
      <c r="H1770" s="237" t="s">
        <v>19</v>
      </c>
      <c r="I1770" s="239"/>
      <c r="J1770" s="235"/>
      <c r="K1770" s="235"/>
      <c r="L1770" s="240"/>
      <c r="M1770" s="241"/>
      <c r="N1770" s="242"/>
      <c r="O1770" s="242"/>
      <c r="P1770" s="242"/>
      <c r="Q1770" s="242"/>
      <c r="R1770" s="242"/>
      <c r="S1770" s="242"/>
      <c r="T1770" s="24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4" t="s">
        <v>216</v>
      </c>
      <c r="AU1770" s="244" t="s">
        <v>80</v>
      </c>
      <c r="AV1770" s="13" t="s">
        <v>78</v>
      </c>
      <c r="AW1770" s="13" t="s">
        <v>218</v>
      </c>
      <c r="AX1770" s="13" t="s">
        <v>71</v>
      </c>
      <c r="AY1770" s="244" t="s">
        <v>205</v>
      </c>
    </row>
    <row r="1771" s="14" customFormat="1">
      <c r="A1771" s="14"/>
      <c r="B1771" s="245"/>
      <c r="C1771" s="246"/>
      <c r="D1771" s="236" t="s">
        <v>216</v>
      </c>
      <c r="E1771" s="247" t="s">
        <v>19</v>
      </c>
      <c r="F1771" s="248" t="s">
        <v>2415</v>
      </c>
      <c r="G1771" s="246"/>
      <c r="H1771" s="249">
        <v>31.841999999999999</v>
      </c>
      <c r="I1771" s="250"/>
      <c r="J1771" s="246"/>
      <c r="K1771" s="246"/>
      <c r="L1771" s="251"/>
      <c r="M1771" s="252"/>
      <c r="N1771" s="253"/>
      <c r="O1771" s="253"/>
      <c r="P1771" s="253"/>
      <c r="Q1771" s="253"/>
      <c r="R1771" s="253"/>
      <c r="S1771" s="253"/>
      <c r="T1771" s="25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5" t="s">
        <v>216</v>
      </c>
      <c r="AU1771" s="255" t="s">
        <v>80</v>
      </c>
      <c r="AV1771" s="14" t="s">
        <v>80</v>
      </c>
      <c r="AW1771" s="14" t="s">
        <v>218</v>
      </c>
      <c r="AX1771" s="14" t="s">
        <v>71</v>
      </c>
      <c r="AY1771" s="255" t="s">
        <v>205</v>
      </c>
    </row>
    <row r="1772" s="14" customFormat="1">
      <c r="A1772" s="14"/>
      <c r="B1772" s="245"/>
      <c r="C1772" s="246"/>
      <c r="D1772" s="236" t="s">
        <v>216</v>
      </c>
      <c r="E1772" s="247" t="s">
        <v>19</v>
      </c>
      <c r="F1772" s="248" t="s">
        <v>2401</v>
      </c>
      <c r="G1772" s="246"/>
      <c r="H1772" s="249">
        <v>9.9675000000000011</v>
      </c>
      <c r="I1772" s="250"/>
      <c r="J1772" s="246"/>
      <c r="K1772" s="246"/>
      <c r="L1772" s="251"/>
      <c r="M1772" s="252"/>
      <c r="N1772" s="253"/>
      <c r="O1772" s="253"/>
      <c r="P1772" s="253"/>
      <c r="Q1772" s="253"/>
      <c r="R1772" s="253"/>
      <c r="S1772" s="253"/>
      <c r="T1772" s="25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5" t="s">
        <v>216</v>
      </c>
      <c r="AU1772" s="255" t="s">
        <v>80</v>
      </c>
      <c r="AV1772" s="14" t="s">
        <v>80</v>
      </c>
      <c r="AW1772" s="14" t="s">
        <v>218</v>
      </c>
      <c r="AX1772" s="14" t="s">
        <v>71</v>
      </c>
      <c r="AY1772" s="255" t="s">
        <v>205</v>
      </c>
    </row>
    <row r="1773" s="14" customFormat="1">
      <c r="A1773" s="14"/>
      <c r="B1773" s="245"/>
      <c r="C1773" s="246"/>
      <c r="D1773" s="236" t="s">
        <v>216</v>
      </c>
      <c r="E1773" s="247" t="s">
        <v>19</v>
      </c>
      <c r="F1773" s="248" t="s">
        <v>2416</v>
      </c>
      <c r="G1773" s="246"/>
      <c r="H1773" s="249">
        <v>43.080999999999989</v>
      </c>
      <c r="I1773" s="250"/>
      <c r="J1773" s="246"/>
      <c r="K1773" s="246"/>
      <c r="L1773" s="251"/>
      <c r="M1773" s="252"/>
      <c r="N1773" s="253"/>
      <c r="O1773" s="253"/>
      <c r="P1773" s="253"/>
      <c r="Q1773" s="253"/>
      <c r="R1773" s="253"/>
      <c r="S1773" s="253"/>
      <c r="T1773" s="25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5" t="s">
        <v>216</v>
      </c>
      <c r="AU1773" s="255" t="s">
        <v>80</v>
      </c>
      <c r="AV1773" s="14" t="s">
        <v>80</v>
      </c>
      <c r="AW1773" s="14" t="s">
        <v>218</v>
      </c>
      <c r="AX1773" s="14" t="s">
        <v>71</v>
      </c>
      <c r="AY1773" s="255" t="s">
        <v>205</v>
      </c>
    </row>
    <row r="1774" s="15" customFormat="1">
      <c r="A1774" s="15"/>
      <c r="B1774" s="256"/>
      <c r="C1774" s="257"/>
      <c r="D1774" s="236" t="s">
        <v>216</v>
      </c>
      <c r="E1774" s="258" t="s">
        <v>19</v>
      </c>
      <c r="F1774" s="259" t="s">
        <v>238</v>
      </c>
      <c r="G1774" s="257"/>
      <c r="H1774" s="260">
        <v>131.25054999999998</v>
      </c>
      <c r="I1774" s="261"/>
      <c r="J1774" s="257"/>
      <c r="K1774" s="257"/>
      <c r="L1774" s="262"/>
      <c r="M1774" s="263"/>
      <c r="N1774" s="264"/>
      <c r="O1774" s="264"/>
      <c r="P1774" s="264"/>
      <c r="Q1774" s="264"/>
      <c r="R1774" s="264"/>
      <c r="S1774" s="264"/>
      <c r="T1774" s="26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66" t="s">
        <v>216</v>
      </c>
      <c r="AU1774" s="266" t="s">
        <v>80</v>
      </c>
      <c r="AV1774" s="15" t="s">
        <v>97</v>
      </c>
      <c r="AW1774" s="15" t="s">
        <v>218</v>
      </c>
      <c r="AX1774" s="15" t="s">
        <v>71</v>
      </c>
      <c r="AY1774" s="266" t="s">
        <v>205</v>
      </c>
    </row>
    <row r="1775" s="13" customFormat="1">
      <c r="A1775" s="13"/>
      <c r="B1775" s="234"/>
      <c r="C1775" s="235"/>
      <c r="D1775" s="236" t="s">
        <v>216</v>
      </c>
      <c r="E1775" s="237" t="s">
        <v>19</v>
      </c>
      <c r="F1775" s="238" t="s">
        <v>239</v>
      </c>
      <c r="G1775" s="235"/>
      <c r="H1775" s="237" t="s">
        <v>19</v>
      </c>
      <c r="I1775" s="239"/>
      <c r="J1775" s="235"/>
      <c r="K1775" s="235"/>
      <c r="L1775" s="240"/>
      <c r="M1775" s="241"/>
      <c r="N1775" s="242"/>
      <c r="O1775" s="242"/>
      <c r="P1775" s="242"/>
      <c r="Q1775" s="242"/>
      <c r="R1775" s="242"/>
      <c r="S1775" s="242"/>
      <c r="T1775" s="24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44" t="s">
        <v>216</v>
      </c>
      <c r="AU1775" s="244" t="s">
        <v>80</v>
      </c>
      <c r="AV1775" s="13" t="s">
        <v>78</v>
      </c>
      <c r="AW1775" s="13" t="s">
        <v>218</v>
      </c>
      <c r="AX1775" s="13" t="s">
        <v>71</v>
      </c>
      <c r="AY1775" s="244" t="s">
        <v>205</v>
      </c>
    </row>
    <row r="1776" s="14" customFormat="1">
      <c r="A1776" s="14"/>
      <c r="B1776" s="245"/>
      <c r="C1776" s="246"/>
      <c r="D1776" s="236" t="s">
        <v>216</v>
      </c>
      <c r="E1776" s="247" t="s">
        <v>19</v>
      </c>
      <c r="F1776" s="248" t="s">
        <v>783</v>
      </c>
      <c r="G1776" s="246"/>
      <c r="H1776" s="249">
        <v>10.914999999999999</v>
      </c>
      <c r="I1776" s="250"/>
      <c r="J1776" s="246"/>
      <c r="K1776" s="246"/>
      <c r="L1776" s="251"/>
      <c r="M1776" s="252"/>
      <c r="N1776" s="253"/>
      <c r="O1776" s="253"/>
      <c r="P1776" s="253"/>
      <c r="Q1776" s="253"/>
      <c r="R1776" s="253"/>
      <c r="S1776" s="253"/>
      <c r="T1776" s="25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5" t="s">
        <v>216</v>
      </c>
      <c r="AU1776" s="255" t="s">
        <v>80</v>
      </c>
      <c r="AV1776" s="14" t="s">
        <v>80</v>
      </c>
      <c r="AW1776" s="14" t="s">
        <v>218</v>
      </c>
      <c r="AX1776" s="14" t="s">
        <v>71</v>
      </c>
      <c r="AY1776" s="255" t="s">
        <v>205</v>
      </c>
    </row>
    <row r="1777" s="15" customFormat="1">
      <c r="A1777" s="15"/>
      <c r="B1777" s="256"/>
      <c r="C1777" s="257"/>
      <c r="D1777" s="236" t="s">
        <v>216</v>
      </c>
      <c r="E1777" s="258" t="s">
        <v>19</v>
      </c>
      <c r="F1777" s="259" t="s">
        <v>238</v>
      </c>
      <c r="G1777" s="257"/>
      <c r="H1777" s="260">
        <v>10.914999999999999</v>
      </c>
      <c r="I1777" s="261"/>
      <c r="J1777" s="257"/>
      <c r="K1777" s="257"/>
      <c r="L1777" s="262"/>
      <c r="M1777" s="263"/>
      <c r="N1777" s="264"/>
      <c r="O1777" s="264"/>
      <c r="P1777" s="264"/>
      <c r="Q1777" s="264"/>
      <c r="R1777" s="264"/>
      <c r="S1777" s="264"/>
      <c r="T1777" s="26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T1777" s="266" t="s">
        <v>216</v>
      </c>
      <c r="AU1777" s="266" t="s">
        <v>80</v>
      </c>
      <c r="AV1777" s="15" t="s">
        <v>97</v>
      </c>
      <c r="AW1777" s="15" t="s">
        <v>218</v>
      </c>
      <c r="AX1777" s="15" t="s">
        <v>71</v>
      </c>
      <c r="AY1777" s="266" t="s">
        <v>205</v>
      </c>
    </row>
    <row r="1778" s="13" customFormat="1">
      <c r="A1778" s="13"/>
      <c r="B1778" s="234"/>
      <c r="C1778" s="235"/>
      <c r="D1778" s="236" t="s">
        <v>216</v>
      </c>
      <c r="E1778" s="237" t="s">
        <v>19</v>
      </c>
      <c r="F1778" s="238" t="s">
        <v>241</v>
      </c>
      <c r="G1778" s="235"/>
      <c r="H1778" s="237" t="s">
        <v>19</v>
      </c>
      <c r="I1778" s="239"/>
      <c r="J1778" s="235"/>
      <c r="K1778" s="235"/>
      <c r="L1778" s="240"/>
      <c r="M1778" s="241"/>
      <c r="N1778" s="242"/>
      <c r="O1778" s="242"/>
      <c r="P1778" s="242"/>
      <c r="Q1778" s="242"/>
      <c r="R1778" s="242"/>
      <c r="S1778" s="242"/>
      <c r="T1778" s="24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4" t="s">
        <v>216</v>
      </c>
      <c r="AU1778" s="244" t="s">
        <v>80</v>
      </c>
      <c r="AV1778" s="13" t="s">
        <v>78</v>
      </c>
      <c r="AW1778" s="13" t="s">
        <v>218</v>
      </c>
      <c r="AX1778" s="13" t="s">
        <v>71</v>
      </c>
      <c r="AY1778" s="244" t="s">
        <v>205</v>
      </c>
    </row>
    <row r="1779" s="14" customFormat="1">
      <c r="A1779" s="14"/>
      <c r="B1779" s="245"/>
      <c r="C1779" s="246"/>
      <c r="D1779" s="236" t="s">
        <v>216</v>
      </c>
      <c r="E1779" s="247" t="s">
        <v>19</v>
      </c>
      <c r="F1779" s="248" t="s">
        <v>2417</v>
      </c>
      <c r="G1779" s="246"/>
      <c r="H1779" s="249">
        <v>14.129999999999999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5" t="s">
        <v>216</v>
      </c>
      <c r="AU1779" s="255" t="s">
        <v>80</v>
      </c>
      <c r="AV1779" s="14" t="s">
        <v>80</v>
      </c>
      <c r="AW1779" s="14" t="s">
        <v>218</v>
      </c>
      <c r="AX1779" s="14" t="s">
        <v>71</v>
      </c>
      <c r="AY1779" s="255" t="s">
        <v>205</v>
      </c>
    </row>
    <row r="1780" s="14" customFormat="1">
      <c r="A1780" s="14"/>
      <c r="B1780" s="245"/>
      <c r="C1780" s="246"/>
      <c r="D1780" s="236" t="s">
        <v>216</v>
      </c>
      <c r="E1780" s="247" t="s">
        <v>19</v>
      </c>
      <c r="F1780" s="248" t="s">
        <v>2418</v>
      </c>
      <c r="G1780" s="246"/>
      <c r="H1780" s="249">
        <v>2.75</v>
      </c>
      <c r="I1780" s="250"/>
      <c r="J1780" s="246"/>
      <c r="K1780" s="246"/>
      <c r="L1780" s="251"/>
      <c r="M1780" s="252"/>
      <c r="N1780" s="253"/>
      <c r="O1780" s="253"/>
      <c r="P1780" s="253"/>
      <c r="Q1780" s="253"/>
      <c r="R1780" s="253"/>
      <c r="S1780" s="253"/>
      <c r="T1780" s="25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5" t="s">
        <v>216</v>
      </c>
      <c r="AU1780" s="255" t="s">
        <v>80</v>
      </c>
      <c r="AV1780" s="14" t="s">
        <v>80</v>
      </c>
      <c r="AW1780" s="14" t="s">
        <v>218</v>
      </c>
      <c r="AX1780" s="14" t="s">
        <v>71</v>
      </c>
      <c r="AY1780" s="255" t="s">
        <v>205</v>
      </c>
    </row>
    <row r="1781" s="15" customFormat="1">
      <c r="A1781" s="15"/>
      <c r="B1781" s="256"/>
      <c r="C1781" s="257"/>
      <c r="D1781" s="236" t="s">
        <v>216</v>
      </c>
      <c r="E1781" s="258" t="s">
        <v>19</v>
      </c>
      <c r="F1781" s="259" t="s">
        <v>238</v>
      </c>
      <c r="G1781" s="257"/>
      <c r="H1781" s="260">
        <v>16.879999999999999</v>
      </c>
      <c r="I1781" s="261"/>
      <c r="J1781" s="257"/>
      <c r="K1781" s="257"/>
      <c r="L1781" s="262"/>
      <c r="M1781" s="263"/>
      <c r="N1781" s="264"/>
      <c r="O1781" s="264"/>
      <c r="P1781" s="264"/>
      <c r="Q1781" s="264"/>
      <c r="R1781" s="264"/>
      <c r="S1781" s="264"/>
      <c r="T1781" s="26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66" t="s">
        <v>216</v>
      </c>
      <c r="AU1781" s="266" t="s">
        <v>80</v>
      </c>
      <c r="AV1781" s="15" t="s">
        <v>97</v>
      </c>
      <c r="AW1781" s="15" t="s">
        <v>218</v>
      </c>
      <c r="AX1781" s="15" t="s">
        <v>71</v>
      </c>
      <c r="AY1781" s="266" t="s">
        <v>205</v>
      </c>
    </row>
    <row r="1782" s="16" customFormat="1">
      <c r="A1782" s="16"/>
      <c r="B1782" s="267"/>
      <c r="C1782" s="268"/>
      <c r="D1782" s="236" t="s">
        <v>216</v>
      </c>
      <c r="E1782" s="269" t="s">
        <v>19</v>
      </c>
      <c r="F1782" s="270" t="s">
        <v>243</v>
      </c>
      <c r="G1782" s="268"/>
      <c r="H1782" s="271">
        <v>159.04554999999996</v>
      </c>
      <c r="I1782" s="272"/>
      <c r="J1782" s="268"/>
      <c r="K1782" s="268"/>
      <c r="L1782" s="273"/>
      <c r="M1782" s="274"/>
      <c r="N1782" s="275"/>
      <c r="O1782" s="275"/>
      <c r="P1782" s="275"/>
      <c r="Q1782" s="275"/>
      <c r="R1782" s="275"/>
      <c r="S1782" s="275"/>
      <c r="T1782" s="27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T1782" s="277" t="s">
        <v>216</v>
      </c>
      <c r="AU1782" s="277" t="s">
        <v>80</v>
      </c>
      <c r="AV1782" s="16" t="s">
        <v>212</v>
      </c>
      <c r="AW1782" s="16" t="s">
        <v>218</v>
      </c>
      <c r="AX1782" s="16" t="s">
        <v>78</v>
      </c>
      <c r="AY1782" s="277" t="s">
        <v>205</v>
      </c>
    </row>
    <row r="1783" s="2" customFormat="1" ht="44.25" customHeight="1">
      <c r="A1783" s="41"/>
      <c r="B1783" s="42"/>
      <c r="C1783" s="216" t="s">
        <v>2419</v>
      </c>
      <c r="D1783" s="216" t="s">
        <v>207</v>
      </c>
      <c r="E1783" s="217" t="s">
        <v>2420</v>
      </c>
      <c r="F1783" s="218" t="s">
        <v>2421</v>
      </c>
      <c r="G1783" s="219" t="s">
        <v>210</v>
      </c>
      <c r="H1783" s="220">
        <v>2.4790000000000001</v>
      </c>
      <c r="I1783" s="221"/>
      <c r="J1783" s="222">
        <f>ROUND(I1783*H1783,2)</f>
        <v>0</v>
      </c>
      <c r="K1783" s="218" t="s">
        <v>211</v>
      </c>
      <c r="L1783" s="47"/>
      <c r="M1783" s="223" t="s">
        <v>19</v>
      </c>
      <c r="N1783" s="224" t="s">
        <v>42</v>
      </c>
      <c r="O1783" s="87"/>
      <c r="P1783" s="225">
        <f>O1783*H1783</f>
        <v>0</v>
      </c>
      <c r="Q1783" s="225">
        <v>0</v>
      </c>
      <c r="R1783" s="225">
        <f>Q1783*H1783</f>
        <v>0</v>
      </c>
      <c r="S1783" s="225">
        <v>1.8</v>
      </c>
      <c r="T1783" s="226">
        <f>S1783*H1783</f>
        <v>4.4622000000000002</v>
      </c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R1783" s="227" t="s">
        <v>212</v>
      </c>
      <c r="AT1783" s="227" t="s">
        <v>207</v>
      </c>
      <c r="AU1783" s="227" t="s">
        <v>80</v>
      </c>
      <c r="AY1783" s="20" t="s">
        <v>205</v>
      </c>
      <c r="BE1783" s="228">
        <f>IF(N1783="základní",J1783,0)</f>
        <v>0</v>
      </c>
      <c r="BF1783" s="228">
        <f>IF(N1783="snížená",J1783,0)</f>
        <v>0</v>
      </c>
      <c r="BG1783" s="228">
        <f>IF(N1783="zákl. přenesená",J1783,0)</f>
        <v>0</v>
      </c>
      <c r="BH1783" s="228">
        <f>IF(N1783="sníž. přenesená",J1783,0)</f>
        <v>0</v>
      </c>
      <c r="BI1783" s="228">
        <f>IF(N1783="nulová",J1783,0)</f>
        <v>0</v>
      </c>
      <c r="BJ1783" s="20" t="s">
        <v>78</v>
      </c>
      <c r="BK1783" s="228">
        <f>ROUND(I1783*H1783,2)</f>
        <v>0</v>
      </c>
      <c r="BL1783" s="20" t="s">
        <v>212</v>
      </c>
      <c r="BM1783" s="227" t="s">
        <v>2422</v>
      </c>
    </row>
    <row r="1784" s="2" customFormat="1">
      <c r="A1784" s="41"/>
      <c r="B1784" s="42"/>
      <c r="C1784" s="43"/>
      <c r="D1784" s="229" t="s">
        <v>214</v>
      </c>
      <c r="E1784" s="43"/>
      <c r="F1784" s="230" t="s">
        <v>2423</v>
      </c>
      <c r="G1784" s="43"/>
      <c r="H1784" s="43"/>
      <c r="I1784" s="231"/>
      <c r="J1784" s="43"/>
      <c r="K1784" s="43"/>
      <c r="L1784" s="47"/>
      <c r="M1784" s="232"/>
      <c r="N1784" s="233"/>
      <c r="O1784" s="87"/>
      <c r="P1784" s="87"/>
      <c r="Q1784" s="87"/>
      <c r="R1784" s="87"/>
      <c r="S1784" s="87"/>
      <c r="T1784" s="88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T1784" s="20" t="s">
        <v>214</v>
      </c>
      <c r="AU1784" s="20" t="s">
        <v>80</v>
      </c>
    </row>
    <row r="1785" s="13" customFormat="1">
      <c r="A1785" s="13"/>
      <c r="B1785" s="234"/>
      <c r="C1785" s="235"/>
      <c r="D1785" s="236" t="s">
        <v>216</v>
      </c>
      <c r="E1785" s="237" t="s">
        <v>19</v>
      </c>
      <c r="F1785" s="238" t="s">
        <v>478</v>
      </c>
      <c r="G1785" s="235"/>
      <c r="H1785" s="237" t="s">
        <v>19</v>
      </c>
      <c r="I1785" s="239"/>
      <c r="J1785" s="235"/>
      <c r="K1785" s="235"/>
      <c r="L1785" s="240"/>
      <c r="M1785" s="241"/>
      <c r="N1785" s="242"/>
      <c r="O1785" s="242"/>
      <c r="P1785" s="242"/>
      <c r="Q1785" s="242"/>
      <c r="R1785" s="242"/>
      <c r="S1785" s="242"/>
      <c r="T1785" s="24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4" t="s">
        <v>216</v>
      </c>
      <c r="AU1785" s="244" t="s">
        <v>80</v>
      </c>
      <c r="AV1785" s="13" t="s">
        <v>78</v>
      </c>
      <c r="AW1785" s="13" t="s">
        <v>218</v>
      </c>
      <c r="AX1785" s="13" t="s">
        <v>71</v>
      </c>
      <c r="AY1785" s="244" t="s">
        <v>205</v>
      </c>
    </row>
    <row r="1786" s="14" customFormat="1">
      <c r="A1786" s="14"/>
      <c r="B1786" s="245"/>
      <c r="C1786" s="246"/>
      <c r="D1786" s="236" t="s">
        <v>216</v>
      </c>
      <c r="E1786" s="247" t="s">
        <v>19</v>
      </c>
      <c r="F1786" s="248" t="s">
        <v>2424</v>
      </c>
      <c r="G1786" s="246"/>
      <c r="H1786" s="249">
        <v>0.70199999999999996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216</v>
      </c>
      <c r="AU1786" s="255" t="s">
        <v>80</v>
      </c>
      <c r="AV1786" s="14" t="s">
        <v>80</v>
      </c>
      <c r="AW1786" s="14" t="s">
        <v>218</v>
      </c>
      <c r="AX1786" s="14" t="s">
        <v>71</v>
      </c>
      <c r="AY1786" s="255" t="s">
        <v>205</v>
      </c>
    </row>
    <row r="1787" s="14" customFormat="1">
      <c r="A1787" s="14"/>
      <c r="B1787" s="245"/>
      <c r="C1787" s="246"/>
      <c r="D1787" s="236" t="s">
        <v>216</v>
      </c>
      <c r="E1787" s="247" t="s">
        <v>19</v>
      </c>
      <c r="F1787" s="248" t="s">
        <v>2425</v>
      </c>
      <c r="G1787" s="246"/>
      <c r="H1787" s="249">
        <v>1.77686392</v>
      </c>
      <c r="I1787" s="250"/>
      <c r="J1787" s="246"/>
      <c r="K1787" s="246"/>
      <c r="L1787" s="251"/>
      <c r="M1787" s="252"/>
      <c r="N1787" s="253"/>
      <c r="O1787" s="253"/>
      <c r="P1787" s="253"/>
      <c r="Q1787" s="253"/>
      <c r="R1787" s="253"/>
      <c r="S1787" s="253"/>
      <c r="T1787" s="25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5" t="s">
        <v>216</v>
      </c>
      <c r="AU1787" s="255" t="s">
        <v>80</v>
      </c>
      <c r="AV1787" s="14" t="s">
        <v>80</v>
      </c>
      <c r="AW1787" s="14" t="s">
        <v>218</v>
      </c>
      <c r="AX1787" s="14" t="s">
        <v>71</v>
      </c>
      <c r="AY1787" s="255" t="s">
        <v>205</v>
      </c>
    </row>
    <row r="1788" s="13" customFormat="1">
      <c r="A1788" s="13"/>
      <c r="B1788" s="234"/>
      <c r="C1788" s="235"/>
      <c r="D1788" s="236" t="s">
        <v>216</v>
      </c>
      <c r="E1788" s="237" t="s">
        <v>19</v>
      </c>
      <c r="F1788" s="238" t="s">
        <v>483</v>
      </c>
      <c r="G1788" s="235"/>
      <c r="H1788" s="237" t="s">
        <v>19</v>
      </c>
      <c r="I1788" s="239"/>
      <c r="J1788" s="235"/>
      <c r="K1788" s="235"/>
      <c r="L1788" s="240"/>
      <c r="M1788" s="241"/>
      <c r="N1788" s="242"/>
      <c r="O1788" s="242"/>
      <c r="P1788" s="242"/>
      <c r="Q1788" s="242"/>
      <c r="R1788" s="242"/>
      <c r="S1788" s="242"/>
      <c r="T1788" s="24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4" t="s">
        <v>216</v>
      </c>
      <c r="AU1788" s="244" t="s">
        <v>80</v>
      </c>
      <c r="AV1788" s="13" t="s">
        <v>78</v>
      </c>
      <c r="AW1788" s="13" t="s">
        <v>218</v>
      </c>
      <c r="AX1788" s="13" t="s">
        <v>71</v>
      </c>
      <c r="AY1788" s="244" t="s">
        <v>205</v>
      </c>
    </row>
    <row r="1789" s="2" customFormat="1" ht="49.05" customHeight="1">
      <c r="A1789" s="41"/>
      <c r="B1789" s="42"/>
      <c r="C1789" s="216" t="s">
        <v>2426</v>
      </c>
      <c r="D1789" s="216" t="s">
        <v>207</v>
      </c>
      <c r="E1789" s="217" t="s">
        <v>2427</v>
      </c>
      <c r="F1789" s="218" t="s">
        <v>2428</v>
      </c>
      <c r="G1789" s="219" t="s">
        <v>210</v>
      </c>
      <c r="H1789" s="220">
        <v>50.938000000000002</v>
      </c>
      <c r="I1789" s="221"/>
      <c r="J1789" s="222">
        <f>ROUND(I1789*H1789,2)</f>
        <v>0</v>
      </c>
      <c r="K1789" s="218" t="s">
        <v>211</v>
      </c>
      <c r="L1789" s="47"/>
      <c r="M1789" s="223" t="s">
        <v>19</v>
      </c>
      <c r="N1789" s="224" t="s">
        <v>42</v>
      </c>
      <c r="O1789" s="87"/>
      <c r="P1789" s="225">
        <f>O1789*H1789</f>
        <v>0</v>
      </c>
      <c r="Q1789" s="225">
        <v>0</v>
      </c>
      <c r="R1789" s="225">
        <f>Q1789*H1789</f>
        <v>0</v>
      </c>
      <c r="S1789" s="225">
        <v>1.8</v>
      </c>
      <c r="T1789" s="226">
        <f>S1789*H1789</f>
        <v>91.688400000000001</v>
      </c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R1789" s="227" t="s">
        <v>212</v>
      </c>
      <c r="AT1789" s="227" t="s">
        <v>207</v>
      </c>
      <c r="AU1789" s="227" t="s">
        <v>80</v>
      </c>
      <c r="AY1789" s="20" t="s">
        <v>205</v>
      </c>
      <c r="BE1789" s="228">
        <f>IF(N1789="základní",J1789,0)</f>
        <v>0</v>
      </c>
      <c r="BF1789" s="228">
        <f>IF(N1789="snížená",J1789,0)</f>
        <v>0</v>
      </c>
      <c r="BG1789" s="228">
        <f>IF(N1789="zákl. přenesená",J1789,0)</f>
        <v>0</v>
      </c>
      <c r="BH1789" s="228">
        <f>IF(N1789="sníž. přenesená",J1789,0)</f>
        <v>0</v>
      </c>
      <c r="BI1789" s="228">
        <f>IF(N1789="nulová",J1789,0)</f>
        <v>0</v>
      </c>
      <c r="BJ1789" s="20" t="s">
        <v>78</v>
      </c>
      <c r="BK1789" s="228">
        <f>ROUND(I1789*H1789,2)</f>
        <v>0</v>
      </c>
      <c r="BL1789" s="20" t="s">
        <v>212</v>
      </c>
      <c r="BM1789" s="227" t="s">
        <v>2429</v>
      </c>
    </row>
    <row r="1790" s="2" customFormat="1">
      <c r="A1790" s="41"/>
      <c r="B1790" s="42"/>
      <c r="C1790" s="43"/>
      <c r="D1790" s="229" t="s">
        <v>214</v>
      </c>
      <c r="E1790" s="43"/>
      <c r="F1790" s="230" t="s">
        <v>2430</v>
      </c>
      <c r="G1790" s="43"/>
      <c r="H1790" s="43"/>
      <c r="I1790" s="231"/>
      <c r="J1790" s="43"/>
      <c r="K1790" s="43"/>
      <c r="L1790" s="47"/>
      <c r="M1790" s="232"/>
      <c r="N1790" s="233"/>
      <c r="O1790" s="87"/>
      <c r="P1790" s="87"/>
      <c r="Q1790" s="87"/>
      <c r="R1790" s="87"/>
      <c r="S1790" s="87"/>
      <c r="T1790" s="88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T1790" s="20" t="s">
        <v>214</v>
      </c>
      <c r="AU1790" s="20" t="s">
        <v>80</v>
      </c>
    </row>
    <row r="1791" s="13" customFormat="1">
      <c r="A1791" s="13"/>
      <c r="B1791" s="234"/>
      <c r="C1791" s="235"/>
      <c r="D1791" s="236" t="s">
        <v>216</v>
      </c>
      <c r="E1791" s="237" t="s">
        <v>19</v>
      </c>
      <c r="F1791" s="238" t="s">
        <v>478</v>
      </c>
      <c r="G1791" s="235"/>
      <c r="H1791" s="237" t="s">
        <v>19</v>
      </c>
      <c r="I1791" s="239"/>
      <c r="J1791" s="235"/>
      <c r="K1791" s="235"/>
      <c r="L1791" s="240"/>
      <c r="M1791" s="241"/>
      <c r="N1791" s="242"/>
      <c r="O1791" s="242"/>
      <c r="P1791" s="242"/>
      <c r="Q1791" s="242"/>
      <c r="R1791" s="242"/>
      <c r="S1791" s="242"/>
      <c r="T1791" s="24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4" t="s">
        <v>216</v>
      </c>
      <c r="AU1791" s="244" t="s">
        <v>80</v>
      </c>
      <c r="AV1791" s="13" t="s">
        <v>78</v>
      </c>
      <c r="AW1791" s="13" t="s">
        <v>218</v>
      </c>
      <c r="AX1791" s="13" t="s">
        <v>71</v>
      </c>
      <c r="AY1791" s="244" t="s">
        <v>205</v>
      </c>
    </row>
    <row r="1792" s="14" customFormat="1">
      <c r="A1792" s="14"/>
      <c r="B1792" s="245"/>
      <c r="C1792" s="246"/>
      <c r="D1792" s="236" t="s">
        <v>216</v>
      </c>
      <c r="E1792" s="247" t="s">
        <v>19</v>
      </c>
      <c r="F1792" s="248" t="s">
        <v>2431</v>
      </c>
      <c r="G1792" s="246"/>
      <c r="H1792" s="249">
        <v>1.59198</v>
      </c>
      <c r="I1792" s="250"/>
      <c r="J1792" s="246"/>
      <c r="K1792" s="246"/>
      <c r="L1792" s="251"/>
      <c r="M1792" s="252"/>
      <c r="N1792" s="253"/>
      <c r="O1792" s="253"/>
      <c r="P1792" s="253"/>
      <c r="Q1792" s="253"/>
      <c r="R1792" s="253"/>
      <c r="S1792" s="253"/>
      <c r="T1792" s="25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5" t="s">
        <v>216</v>
      </c>
      <c r="AU1792" s="255" t="s">
        <v>80</v>
      </c>
      <c r="AV1792" s="14" t="s">
        <v>80</v>
      </c>
      <c r="AW1792" s="14" t="s">
        <v>218</v>
      </c>
      <c r="AX1792" s="14" t="s">
        <v>71</v>
      </c>
      <c r="AY1792" s="255" t="s">
        <v>205</v>
      </c>
    </row>
    <row r="1793" s="14" customFormat="1">
      <c r="A1793" s="14"/>
      <c r="B1793" s="245"/>
      <c r="C1793" s="246"/>
      <c r="D1793" s="236" t="s">
        <v>216</v>
      </c>
      <c r="E1793" s="247" t="s">
        <v>19</v>
      </c>
      <c r="F1793" s="248" t="s">
        <v>2432</v>
      </c>
      <c r="G1793" s="246"/>
      <c r="H1793" s="249">
        <v>1.6812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216</v>
      </c>
      <c r="AU1793" s="255" t="s">
        <v>80</v>
      </c>
      <c r="AV1793" s="14" t="s">
        <v>80</v>
      </c>
      <c r="AW1793" s="14" t="s">
        <v>218</v>
      </c>
      <c r="AX1793" s="14" t="s">
        <v>71</v>
      </c>
      <c r="AY1793" s="255" t="s">
        <v>205</v>
      </c>
    </row>
    <row r="1794" s="14" customFormat="1">
      <c r="A1794" s="14"/>
      <c r="B1794" s="245"/>
      <c r="C1794" s="246"/>
      <c r="D1794" s="236" t="s">
        <v>216</v>
      </c>
      <c r="E1794" s="247" t="s">
        <v>19</v>
      </c>
      <c r="F1794" s="248" t="s">
        <v>2433</v>
      </c>
      <c r="G1794" s="246"/>
      <c r="H1794" s="249">
        <v>5.3701875000000001</v>
      </c>
      <c r="I1794" s="250"/>
      <c r="J1794" s="246"/>
      <c r="K1794" s="246"/>
      <c r="L1794" s="251"/>
      <c r="M1794" s="252"/>
      <c r="N1794" s="253"/>
      <c r="O1794" s="253"/>
      <c r="P1794" s="253"/>
      <c r="Q1794" s="253"/>
      <c r="R1794" s="253"/>
      <c r="S1794" s="253"/>
      <c r="T1794" s="25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5" t="s">
        <v>216</v>
      </c>
      <c r="AU1794" s="255" t="s">
        <v>80</v>
      </c>
      <c r="AV1794" s="14" t="s">
        <v>80</v>
      </c>
      <c r="AW1794" s="14" t="s">
        <v>218</v>
      </c>
      <c r="AX1794" s="14" t="s">
        <v>71</v>
      </c>
      <c r="AY1794" s="255" t="s">
        <v>205</v>
      </c>
    </row>
    <row r="1795" s="14" customFormat="1">
      <c r="A1795" s="14"/>
      <c r="B1795" s="245"/>
      <c r="C1795" s="246"/>
      <c r="D1795" s="236" t="s">
        <v>216</v>
      </c>
      <c r="E1795" s="247" t="s">
        <v>19</v>
      </c>
      <c r="F1795" s="248" t="s">
        <v>2434</v>
      </c>
      <c r="G1795" s="246"/>
      <c r="H1795" s="249">
        <v>8.8691449999999996</v>
      </c>
      <c r="I1795" s="250"/>
      <c r="J1795" s="246"/>
      <c r="K1795" s="246"/>
      <c r="L1795" s="251"/>
      <c r="M1795" s="252"/>
      <c r="N1795" s="253"/>
      <c r="O1795" s="253"/>
      <c r="P1795" s="253"/>
      <c r="Q1795" s="253"/>
      <c r="R1795" s="253"/>
      <c r="S1795" s="253"/>
      <c r="T1795" s="25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55" t="s">
        <v>216</v>
      </c>
      <c r="AU1795" s="255" t="s">
        <v>80</v>
      </c>
      <c r="AV1795" s="14" t="s">
        <v>80</v>
      </c>
      <c r="AW1795" s="14" t="s">
        <v>218</v>
      </c>
      <c r="AX1795" s="14" t="s">
        <v>71</v>
      </c>
      <c r="AY1795" s="255" t="s">
        <v>205</v>
      </c>
    </row>
    <row r="1796" s="15" customFormat="1">
      <c r="A1796" s="15"/>
      <c r="B1796" s="256"/>
      <c r="C1796" s="257"/>
      <c r="D1796" s="236" t="s">
        <v>216</v>
      </c>
      <c r="E1796" s="258" t="s">
        <v>19</v>
      </c>
      <c r="F1796" s="259" t="s">
        <v>238</v>
      </c>
      <c r="G1796" s="257"/>
      <c r="H1796" s="260">
        <v>17.5125125</v>
      </c>
      <c r="I1796" s="261"/>
      <c r="J1796" s="257"/>
      <c r="K1796" s="257"/>
      <c r="L1796" s="262"/>
      <c r="M1796" s="263"/>
      <c r="N1796" s="264"/>
      <c r="O1796" s="264"/>
      <c r="P1796" s="264"/>
      <c r="Q1796" s="264"/>
      <c r="R1796" s="264"/>
      <c r="S1796" s="264"/>
      <c r="T1796" s="26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T1796" s="266" t="s">
        <v>216</v>
      </c>
      <c r="AU1796" s="266" t="s">
        <v>80</v>
      </c>
      <c r="AV1796" s="15" t="s">
        <v>97</v>
      </c>
      <c r="AW1796" s="15" t="s">
        <v>218</v>
      </c>
      <c r="AX1796" s="15" t="s">
        <v>71</v>
      </c>
      <c r="AY1796" s="266" t="s">
        <v>205</v>
      </c>
    </row>
    <row r="1797" s="13" customFormat="1">
      <c r="A1797" s="13"/>
      <c r="B1797" s="234"/>
      <c r="C1797" s="235"/>
      <c r="D1797" s="236" t="s">
        <v>216</v>
      </c>
      <c r="E1797" s="237" t="s">
        <v>19</v>
      </c>
      <c r="F1797" s="238" t="s">
        <v>483</v>
      </c>
      <c r="G1797" s="235"/>
      <c r="H1797" s="237" t="s">
        <v>19</v>
      </c>
      <c r="I1797" s="239"/>
      <c r="J1797" s="235"/>
      <c r="K1797" s="235"/>
      <c r="L1797" s="240"/>
      <c r="M1797" s="241"/>
      <c r="N1797" s="242"/>
      <c r="O1797" s="242"/>
      <c r="P1797" s="242"/>
      <c r="Q1797" s="242"/>
      <c r="R1797" s="242"/>
      <c r="S1797" s="242"/>
      <c r="T1797" s="24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4" t="s">
        <v>216</v>
      </c>
      <c r="AU1797" s="244" t="s">
        <v>80</v>
      </c>
      <c r="AV1797" s="13" t="s">
        <v>78</v>
      </c>
      <c r="AW1797" s="13" t="s">
        <v>218</v>
      </c>
      <c r="AX1797" s="13" t="s">
        <v>71</v>
      </c>
      <c r="AY1797" s="244" t="s">
        <v>205</v>
      </c>
    </row>
    <row r="1798" s="14" customFormat="1">
      <c r="A1798" s="14"/>
      <c r="B1798" s="245"/>
      <c r="C1798" s="246"/>
      <c r="D1798" s="236" t="s">
        <v>216</v>
      </c>
      <c r="E1798" s="247" t="s">
        <v>19</v>
      </c>
      <c r="F1798" s="248" t="s">
        <v>2435</v>
      </c>
      <c r="G1798" s="246"/>
      <c r="H1798" s="249">
        <v>3.7762199999999999</v>
      </c>
      <c r="I1798" s="250"/>
      <c r="J1798" s="246"/>
      <c r="K1798" s="246"/>
      <c r="L1798" s="251"/>
      <c r="M1798" s="252"/>
      <c r="N1798" s="253"/>
      <c r="O1798" s="253"/>
      <c r="P1798" s="253"/>
      <c r="Q1798" s="253"/>
      <c r="R1798" s="253"/>
      <c r="S1798" s="253"/>
      <c r="T1798" s="25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5" t="s">
        <v>216</v>
      </c>
      <c r="AU1798" s="255" t="s">
        <v>80</v>
      </c>
      <c r="AV1798" s="14" t="s">
        <v>80</v>
      </c>
      <c r="AW1798" s="14" t="s">
        <v>218</v>
      </c>
      <c r="AX1798" s="14" t="s">
        <v>71</v>
      </c>
      <c r="AY1798" s="255" t="s">
        <v>205</v>
      </c>
    </row>
    <row r="1799" s="14" customFormat="1">
      <c r="A1799" s="14"/>
      <c r="B1799" s="245"/>
      <c r="C1799" s="246"/>
      <c r="D1799" s="236" t="s">
        <v>216</v>
      </c>
      <c r="E1799" s="247" t="s">
        <v>19</v>
      </c>
      <c r="F1799" s="248" t="s">
        <v>2436</v>
      </c>
      <c r="G1799" s="246"/>
      <c r="H1799" s="249">
        <v>3.6000000000000001</v>
      </c>
      <c r="I1799" s="250"/>
      <c r="J1799" s="246"/>
      <c r="K1799" s="246"/>
      <c r="L1799" s="251"/>
      <c r="M1799" s="252"/>
      <c r="N1799" s="253"/>
      <c r="O1799" s="253"/>
      <c r="P1799" s="253"/>
      <c r="Q1799" s="253"/>
      <c r="R1799" s="253"/>
      <c r="S1799" s="253"/>
      <c r="T1799" s="25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5" t="s">
        <v>216</v>
      </c>
      <c r="AU1799" s="255" t="s">
        <v>80</v>
      </c>
      <c r="AV1799" s="14" t="s">
        <v>80</v>
      </c>
      <c r="AW1799" s="14" t="s">
        <v>218</v>
      </c>
      <c r="AX1799" s="14" t="s">
        <v>71</v>
      </c>
      <c r="AY1799" s="255" t="s">
        <v>205</v>
      </c>
    </row>
    <row r="1800" s="14" customFormat="1">
      <c r="A1800" s="14"/>
      <c r="B1800" s="245"/>
      <c r="C1800" s="246"/>
      <c r="D1800" s="236" t="s">
        <v>216</v>
      </c>
      <c r="E1800" s="247" t="s">
        <v>19</v>
      </c>
      <c r="F1800" s="248" t="s">
        <v>2437</v>
      </c>
      <c r="G1800" s="246"/>
      <c r="H1800" s="249">
        <v>4.8033000000000001</v>
      </c>
      <c r="I1800" s="250"/>
      <c r="J1800" s="246"/>
      <c r="K1800" s="246"/>
      <c r="L1800" s="251"/>
      <c r="M1800" s="252"/>
      <c r="N1800" s="253"/>
      <c r="O1800" s="253"/>
      <c r="P1800" s="253"/>
      <c r="Q1800" s="253"/>
      <c r="R1800" s="253"/>
      <c r="S1800" s="253"/>
      <c r="T1800" s="25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5" t="s">
        <v>216</v>
      </c>
      <c r="AU1800" s="255" t="s">
        <v>80</v>
      </c>
      <c r="AV1800" s="14" t="s">
        <v>80</v>
      </c>
      <c r="AW1800" s="14" t="s">
        <v>218</v>
      </c>
      <c r="AX1800" s="14" t="s">
        <v>71</v>
      </c>
      <c r="AY1800" s="255" t="s">
        <v>205</v>
      </c>
    </row>
    <row r="1801" s="14" customFormat="1">
      <c r="A1801" s="14"/>
      <c r="B1801" s="245"/>
      <c r="C1801" s="246"/>
      <c r="D1801" s="236" t="s">
        <v>216</v>
      </c>
      <c r="E1801" s="247" t="s">
        <v>19</v>
      </c>
      <c r="F1801" s="248" t="s">
        <v>2438</v>
      </c>
      <c r="G1801" s="246"/>
      <c r="H1801" s="249">
        <v>3.167424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5" t="s">
        <v>216</v>
      </c>
      <c r="AU1801" s="255" t="s">
        <v>80</v>
      </c>
      <c r="AV1801" s="14" t="s">
        <v>80</v>
      </c>
      <c r="AW1801" s="14" t="s">
        <v>218</v>
      </c>
      <c r="AX1801" s="14" t="s">
        <v>71</v>
      </c>
      <c r="AY1801" s="255" t="s">
        <v>205</v>
      </c>
    </row>
    <row r="1802" s="14" customFormat="1">
      <c r="A1802" s="14"/>
      <c r="B1802" s="245"/>
      <c r="C1802" s="246"/>
      <c r="D1802" s="236" t="s">
        <v>216</v>
      </c>
      <c r="E1802" s="247" t="s">
        <v>19</v>
      </c>
      <c r="F1802" s="248" t="s">
        <v>2439</v>
      </c>
      <c r="G1802" s="246"/>
      <c r="H1802" s="249">
        <v>1.6608000000000001</v>
      </c>
      <c r="I1802" s="250"/>
      <c r="J1802" s="246"/>
      <c r="K1802" s="246"/>
      <c r="L1802" s="251"/>
      <c r="M1802" s="252"/>
      <c r="N1802" s="253"/>
      <c r="O1802" s="253"/>
      <c r="P1802" s="253"/>
      <c r="Q1802" s="253"/>
      <c r="R1802" s="253"/>
      <c r="S1802" s="253"/>
      <c r="T1802" s="25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5" t="s">
        <v>216</v>
      </c>
      <c r="AU1802" s="255" t="s">
        <v>80</v>
      </c>
      <c r="AV1802" s="14" t="s">
        <v>80</v>
      </c>
      <c r="AW1802" s="14" t="s">
        <v>218</v>
      </c>
      <c r="AX1802" s="14" t="s">
        <v>71</v>
      </c>
      <c r="AY1802" s="255" t="s">
        <v>205</v>
      </c>
    </row>
    <row r="1803" s="14" customFormat="1">
      <c r="A1803" s="14"/>
      <c r="B1803" s="245"/>
      <c r="C1803" s="246"/>
      <c r="D1803" s="236" t="s">
        <v>216</v>
      </c>
      <c r="E1803" s="247" t="s">
        <v>19</v>
      </c>
      <c r="F1803" s="248" t="s">
        <v>2440</v>
      </c>
      <c r="G1803" s="246"/>
      <c r="H1803" s="249">
        <v>2.4738000000000002</v>
      </c>
      <c r="I1803" s="250"/>
      <c r="J1803" s="246"/>
      <c r="K1803" s="246"/>
      <c r="L1803" s="251"/>
      <c r="M1803" s="252"/>
      <c r="N1803" s="253"/>
      <c r="O1803" s="253"/>
      <c r="P1803" s="253"/>
      <c r="Q1803" s="253"/>
      <c r="R1803" s="253"/>
      <c r="S1803" s="253"/>
      <c r="T1803" s="25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5" t="s">
        <v>216</v>
      </c>
      <c r="AU1803" s="255" t="s">
        <v>80</v>
      </c>
      <c r="AV1803" s="14" t="s">
        <v>80</v>
      </c>
      <c r="AW1803" s="14" t="s">
        <v>218</v>
      </c>
      <c r="AX1803" s="14" t="s">
        <v>71</v>
      </c>
      <c r="AY1803" s="255" t="s">
        <v>205</v>
      </c>
    </row>
    <row r="1804" s="15" customFormat="1">
      <c r="A1804" s="15"/>
      <c r="B1804" s="256"/>
      <c r="C1804" s="257"/>
      <c r="D1804" s="236" t="s">
        <v>216</v>
      </c>
      <c r="E1804" s="258" t="s">
        <v>19</v>
      </c>
      <c r="F1804" s="259" t="s">
        <v>238</v>
      </c>
      <c r="G1804" s="257"/>
      <c r="H1804" s="260">
        <v>19.481544</v>
      </c>
      <c r="I1804" s="261"/>
      <c r="J1804" s="257"/>
      <c r="K1804" s="257"/>
      <c r="L1804" s="262"/>
      <c r="M1804" s="263"/>
      <c r="N1804" s="264"/>
      <c r="O1804" s="264"/>
      <c r="P1804" s="264"/>
      <c r="Q1804" s="264"/>
      <c r="R1804" s="264"/>
      <c r="S1804" s="264"/>
      <c r="T1804" s="26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T1804" s="266" t="s">
        <v>216</v>
      </c>
      <c r="AU1804" s="266" t="s">
        <v>80</v>
      </c>
      <c r="AV1804" s="15" t="s">
        <v>97</v>
      </c>
      <c r="AW1804" s="15" t="s">
        <v>218</v>
      </c>
      <c r="AX1804" s="15" t="s">
        <v>71</v>
      </c>
      <c r="AY1804" s="266" t="s">
        <v>205</v>
      </c>
    </row>
    <row r="1805" s="13" customFormat="1">
      <c r="A1805" s="13"/>
      <c r="B1805" s="234"/>
      <c r="C1805" s="235"/>
      <c r="D1805" s="236" t="s">
        <v>216</v>
      </c>
      <c r="E1805" s="237" t="s">
        <v>19</v>
      </c>
      <c r="F1805" s="238" t="s">
        <v>485</v>
      </c>
      <c r="G1805" s="235"/>
      <c r="H1805" s="237" t="s">
        <v>19</v>
      </c>
      <c r="I1805" s="239"/>
      <c r="J1805" s="235"/>
      <c r="K1805" s="235"/>
      <c r="L1805" s="240"/>
      <c r="M1805" s="241"/>
      <c r="N1805" s="242"/>
      <c r="O1805" s="242"/>
      <c r="P1805" s="242"/>
      <c r="Q1805" s="242"/>
      <c r="R1805" s="242"/>
      <c r="S1805" s="242"/>
      <c r="T1805" s="24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44" t="s">
        <v>216</v>
      </c>
      <c r="AU1805" s="244" t="s">
        <v>80</v>
      </c>
      <c r="AV1805" s="13" t="s">
        <v>78</v>
      </c>
      <c r="AW1805" s="13" t="s">
        <v>218</v>
      </c>
      <c r="AX1805" s="13" t="s">
        <v>71</v>
      </c>
      <c r="AY1805" s="244" t="s">
        <v>205</v>
      </c>
    </row>
    <row r="1806" s="14" customFormat="1">
      <c r="A1806" s="14"/>
      <c r="B1806" s="245"/>
      <c r="C1806" s="246"/>
      <c r="D1806" s="236" t="s">
        <v>216</v>
      </c>
      <c r="E1806" s="247" t="s">
        <v>19</v>
      </c>
      <c r="F1806" s="248" t="s">
        <v>2441</v>
      </c>
      <c r="G1806" s="246"/>
      <c r="H1806" s="249">
        <v>4.0499999999999998</v>
      </c>
      <c r="I1806" s="250"/>
      <c r="J1806" s="246"/>
      <c r="K1806" s="246"/>
      <c r="L1806" s="251"/>
      <c r="M1806" s="252"/>
      <c r="N1806" s="253"/>
      <c r="O1806" s="253"/>
      <c r="P1806" s="253"/>
      <c r="Q1806" s="253"/>
      <c r="R1806" s="253"/>
      <c r="S1806" s="253"/>
      <c r="T1806" s="25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5" t="s">
        <v>216</v>
      </c>
      <c r="AU1806" s="255" t="s">
        <v>80</v>
      </c>
      <c r="AV1806" s="14" t="s">
        <v>80</v>
      </c>
      <c r="AW1806" s="14" t="s">
        <v>218</v>
      </c>
      <c r="AX1806" s="14" t="s">
        <v>71</v>
      </c>
      <c r="AY1806" s="255" t="s">
        <v>205</v>
      </c>
    </row>
    <row r="1807" s="14" customFormat="1">
      <c r="A1807" s="14"/>
      <c r="B1807" s="245"/>
      <c r="C1807" s="246"/>
      <c r="D1807" s="236" t="s">
        <v>216</v>
      </c>
      <c r="E1807" s="247" t="s">
        <v>19</v>
      </c>
      <c r="F1807" s="248" t="s">
        <v>2442</v>
      </c>
      <c r="G1807" s="246"/>
      <c r="H1807" s="249">
        <v>6.24925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216</v>
      </c>
      <c r="AU1807" s="255" t="s">
        <v>80</v>
      </c>
      <c r="AV1807" s="14" t="s">
        <v>80</v>
      </c>
      <c r="AW1807" s="14" t="s">
        <v>218</v>
      </c>
      <c r="AX1807" s="14" t="s">
        <v>71</v>
      </c>
      <c r="AY1807" s="255" t="s">
        <v>205</v>
      </c>
    </row>
    <row r="1808" s="14" customFormat="1">
      <c r="A1808" s="14"/>
      <c r="B1808" s="245"/>
      <c r="C1808" s="246"/>
      <c r="D1808" s="236" t="s">
        <v>216</v>
      </c>
      <c r="E1808" s="247" t="s">
        <v>19</v>
      </c>
      <c r="F1808" s="248" t="s">
        <v>2443</v>
      </c>
      <c r="G1808" s="246"/>
      <c r="H1808" s="249">
        <v>3.645</v>
      </c>
      <c r="I1808" s="250"/>
      <c r="J1808" s="246"/>
      <c r="K1808" s="246"/>
      <c r="L1808" s="251"/>
      <c r="M1808" s="252"/>
      <c r="N1808" s="253"/>
      <c r="O1808" s="253"/>
      <c r="P1808" s="253"/>
      <c r="Q1808" s="253"/>
      <c r="R1808" s="253"/>
      <c r="S1808" s="253"/>
      <c r="T1808" s="25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5" t="s">
        <v>216</v>
      </c>
      <c r="AU1808" s="255" t="s">
        <v>80</v>
      </c>
      <c r="AV1808" s="14" t="s">
        <v>80</v>
      </c>
      <c r="AW1808" s="14" t="s">
        <v>218</v>
      </c>
      <c r="AX1808" s="14" t="s">
        <v>71</v>
      </c>
      <c r="AY1808" s="255" t="s">
        <v>205</v>
      </c>
    </row>
    <row r="1809" s="15" customFormat="1">
      <c r="A1809" s="15"/>
      <c r="B1809" s="256"/>
      <c r="C1809" s="257"/>
      <c r="D1809" s="236" t="s">
        <v>216</v>
      </c>
      <c r="E1809" s="258" t="s">
        <v>19</v>
      </c>
      <c r="F1809" s="259" t="s">
        <v>238</v>
      </c>
      <c r="G1809" s="257"/>
      <c r="H1809" s="260">
        <v>13.94425</v>
      </c>
      <c r="I1809" s="261"/>
      <c r="J1809" s="257"/>
      <c r="K1809" s="257"/>
      <c r="L1809" s="262"/>
      <c r="M1809" s="263"/>
      <c r="N1809" s="264"/>
      <c r="O1809" s="264"/>
      <c r="P1809" s="264"/>
      <c r="Q1809" s="264"/>
      <c r="R1809" s="264"/>
      <c r="S1809" s="264"/>
      <c r="T1809" s="26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T1809" s="266" t="s">
        <v>216</v>
      </c>
      <c r="AU1809" s="266" t="s">
        <v>80</v>
      </c>
      <c r="AV1809" s="15" t="s">
        <v>97</v>
      </c>
      <c r="AW1809" s="15" t="s">
        <v>218</v>
      </c>
      <c r="AX1809" s="15" t="s">
        <v>71</v>
      </c>
      <c r="AY1809" s="266" t="s">
        <v>205</v>
      </c>
    </row>
    <row r="1810" s="16" customFormat="1">
      <c r="A1810" s="16"/>
      <c r="B1810" s="267"/>
      <c r="C1810" s="268"/>
      <c r="D1810" s="236" t="s">
        <v>216</v>
      </c>
      <c r="E1810" s="269" t="s">
        <v>19</v>
      </c>
      <c r="F1810" s="270" t="s">
        <v>243</v>
      </c>
      <c r="G1810" s="268"/>
      <c r="H1810" s="271">
        <v>50.938306500000003</v>
      </c>
      <c r="I1810" s="272"/>
      <c r="J1810" s="268"/>
      <c r="K1810" s="268"/>
      <c r="L1810" s="273"/>
      <c r="M1810" s="274"/>
      <c r="N1810" s="275"/>
      <c r="O1810" s="275"/>
      <c r="P1810" s="275"/>
      <c r="Q1810" s="275"/>
      <c r="R1810" s="275"/>
      <c r="S1810" s="275"/>
      <c r="T1810" s="27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T1810" s="277" t="s">
        <v>216</v>
      </c>
      <c r="AU1810" s="277" t="s">
        <v>80</v>
      </c>
      <c r="AV1810" s="16" t="s">
        <v>212</v>
      </c>
      <c r="AW1810" s="16" t="s">
        <v>218</v>
      </c>
      <c r="AX1810" s="16" t="s">
        <v>78</v>
      </c>
      <c r="AY1810" s="277" t="s">
        <v>205</v>
      </c>
    </row>
    <row r="1811" s="2" customFormat="1" ht="37.8" customHeight="1">
      <c r="A1811" s="41"/>
      <c r="B1811" s="42"/>
      <c r="C1811" s="216" t="s">
        <v>2444</v>
      </c>
      <c r="D1811" s="216" t="s">
        <v>207</v>
      </c>
      <c r="E1811" s="217" t="s">
        <v>2445</v>
      </c>
      <c r="F1811" s="218" t="s">
        <v>2446</v>
      </c>
      <c r="G1811" s="219" t="s">
        <v>210</v>
      </c>
      <c r="H1811" s="220">
        <v>1.1519999999999999</v>
      </c>
      <c r="I1811" s="221"/>
      <c r="J1811" s="222">
        <f>ROUND(I1811*H1811,2)</f>
        <v>0</v>
      </c>
      <c r="K1811" s="218" t="s">
        <v>211</v>
      </c>
      <c r="L1811" s="47"/>
      <c r="M1811" s="223" t="s">
        <v>19</v>
      </c>
      <c r="N1811" s="224" t="s">
        <v>42</v>
      </c>
      <c r="O1811" s="87"/>
      <c r="P1811" s="225">
        <f>O1811*H1811</f>
        <v>0</v>
      </c>
      <c r="Q1811" s="225">
        <v>0</v>
      </c>
      <c r="R1811" s="225">
        <f>Q1811*H1811</f>
        <v>0</v>
      </c>
      <c r="S1811" s="225">
        <v>1.95</v>
      </c>
      <c r="T1811" s="226">
        <f>S1811*H1811</f>
        <v>2.2464</v>
      </c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R1811" s="227" t="s">
        <v>212</v>
      </c>
      <c r="AT1811" s="227" t="s">
        <v>207</v>
      </c>
      <c r="AU1811" s="227" t="s">
        <v>80</v>
      </c>
      <c r="AY1811" s="20" t="s">
        <v>205</v>
      </c>
      <c r="BE1811" s="228">
        <f>IF(N1811="základní",J1811,0)</f>
        <v>0</v>
      </c>
      <c r="BF1811" s="228">
        <f>IF(N1811="snížená",J1811,0)</f>
        <v>0</v>
      </c>
      <c r="BG1811" s="228">
        <f>IF(N1811="zákl. přenesená",J1811,0)</f>
        <v>0</v>
      </c>
      <c r="BH1811" s="228">
        <f>IF(N1811="sníž. přenesená",J1811,0)</f>
        <v>0</v>
      </c>
      <c r="BI1811" s="228">
        <f>IF(N1811="nulová",J1811,0)</f>
        <v>0</v>
      </c>
      <c r="BJ1811" s="20" t="s">
        <v>78</v>
      </c>
      <c r="BK1811" s="228">
        <f>ROUND(I1811*H1811,2)</f>
        <v>0</v>
      </c>
      <c r="BL1811" s="20" t="s">
        <v>212</v>
      </c>
      <c r="BM1811" s="227" t="s">
        <v>2447</v>
      </c>
    </row>
    <row r="1812" s="2" customFormat="1">
      <c r="A1812" s="41"/>
      <c r="B1812" s="42"/>
      <c r="C1812" s="43"/>
      <c r="D1812" s="229" t="s">
        <v>214</v>
      </c>
      <c r="E1812" s="43"/>
      <c r="F1812" s="230" t="s">
        <v>2448</v>
      </c>
      <c r="G1812" s="43"/>
      <c r="H1812" s="43"/>
      <c r="I1812" s="231"/>
      <c r="J1812" s="43"/>
      <c r="K1812" s="43"/>
      <c r="L1812" s="47"/>
      <c r="M1812" s="232"/>
      <c r="N1812" s="233"/>
      <c r="O1812" s="87"/>
      <c r="P1812" s="87"/>
      <c r="Q1812" s="87"/>
      <c r="R1812" s="87"/>
      <c r="S1812" s="87"/>
      <c r="T1812" s="88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T1812" s="20" t="s">
        <v>214</v>
      </c>
      <c r="AU1812" s="20" t="s">
        <v>80</v>
      </c>
    </row>
    <row r="1813" s="14" customFormat="1">
      <c r="A1813" s="14"/>
      <c r="B1813" s="245"/>
      <c r="C1813" s="246"/>
      <c r="D1813" s="236" t="s">
        <v>216</v>
      </c>
      <c r="E1813" s="247" t="s">
        <v>19</v>
      </c>
      <c r="F1813" s="248" t="s">
        <v>2449</v>
      </c>
      <c r="G1813" s="246"/>
      <c r="H1813" s="249">
        <v>1.1519999999999999</v>
      </c>
      <c r="I1813" s="250"/>
      <c r="J1813" s="246"/>
      <c r="K1813" s="246"/>
      <c r="L1813" s="251"/>
      <c r="M1813" s="252"/>
      <c r="N1813" s="253"/>
      <c r="O1813" s="253"/>
      <c r="P1813" s="253"/>
      <c r="Q1813" s="253"/>
      <c r="R1813" s="253"/>
      <c r="S1813" s="253"/>
      <c r="T1813" s="25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5" t="s">
        <v>216</v>
      </c>
      <c r="AU1813" s="255" t="s">
        <v>80</v>
      </c>
      <c r="AV1813" s="14" t="s">
        <v>80</v>
      </c>
      <c r="AW1813" s="14" t="s">
        <v>218</v>
      </c>
      <c r="AX1813" s="14" t="s">
        <v>71</v>
      </c>
      <c r="AY1813" s="255" t="s">
        <v>205</v>
      </c>
    </row>
    <row r="1814" s="2" customFormat="1" ht="24.15" customHeight="1">
      <c r="A1814" s="41"/>
      <c r="B1814" s="42"/>
      <c r="C1814" s="216" t="s">
        <v>2450</v>
      </c>
      <c r="D1814" s="216" t="s">
        <v>207</v>
      </c>
      <c r="E1814" s="217" t="s">
        <v>2451</v>
      </c>
      <c r="F1814" s="218" t="s">
        <v>2452</v>
      </c>
      <c r="G1814" s="219" t="s">
        <v>210</v>
      </c>
      <c r="H1814" s="220">
        <v>3.903</v>
      </c>
      <c r="I1814" s="221"/>
      <c r="J1814" s="222">
        <f>ROUND(I1814*H1814,2)</f>
        <v>0</v>
      </c>
      <c r="K1814" s="218" t="s">
        <v>211</v>
      </c>
      <c r="L1814" s="47"/>
      <c r="M1814" s="223" t="s">
        <v>19</v>
      </c>
      <c r="N1814" s="224" t="s">
        <v>42</v>
      </c>
      <c r="O1814" s="87"/>
      <c r="P1814" s="225">
        <f>O1814*H1814</f>
        <v>0</v>
      </c>
      <c r="Q1814" s="225">
        <v>0</v>
      </c>
      <c r="R1814" s="225">
        <f>Q1814*H1814</f>
        <v>0</v>
      </c>
      <c r="S1814" s="225">
        <v>2</v>
      </c>
      <c r="T1814" s="226">
        <f>S1814*H1814</f>
        <v>7.806</v>
      </c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R1814" s="227" t="s">
        <v>212</v>
      </c>
      <c r="AT1814" s="227" t="s">
        <v>207</v>
      </c>
      <c r="AU1814" s="227" t="s">
        <v>80</v>
      </c>
      <c r="AY1814" s="20" t="s">
        <v>205</v>
      </c>
      <c r="BE1814" s="228">
        <f>IF(N1814="základní",J1814,0)</f>
        <v>0</v>
      </c>
      <c r="BF1814" s="228">
        <f>IF(N1814="snížená",J1814,0)</f>
        <v>0</v>
      </c>
      <c r="BG1814" s="228">
        <f>IF(N1814="zákl. přenesená",J1814,0)</f>
        <v>0</v>
      </c>
      <c r="BH1814" s="228">
        <f>IF(N1814="sníž. přenesená",J1814,0)</f>
        <v>0</v>
      </c>
      <c r="BI1814" s="228">
        <f>IF(N1814="nulová",J1814,0)</f>
        <v>0</v>
      </c>
      <c r="BJ1814" s="20" t="s">
        <v>78</v>
      </c>
      <c r="BK1814" s="228">
        <f>ROUND(I1814*H1814,2)</f>
        <v>0</v>
      </c>
      <c r="BL1814" s="20" t="s">
        <v>212</v>
      </c>
      <c r="BM1814" s="227" t="s">
        <v>2453</v>
      </c>
    </row>
    <row r="1815" s="2" customFormat="1">
      <c r="A1815" s="41"/>
      <c r="B1815" s="42"/>
      <c r="C1815" s="43"/>
      <c r="D1815" s="229" t="s">
        <v>214</v>
      </c>
      <c r="E1815" s="43"/>
      <c r="F1815" s="230" t="s">
        <v>2454</v>
      </c>
      <c r="G1815" s="43"/>
      <c r="H1815" s="43"/>
      <c r="I1815" s="231"/>
      <c r="J1815" s="43"/>
      <c r="K1815" s="43"/>
      <c r="L1815" s="47"/>
      <c r="M1815" s="232"/>
      <c r="N1815" s="233"/>
      <c r="O1815" s="87"/>
      <c r="P1815" s="87"/>
      <c r="Q1815" s="87"/>
      <c r="R1815" s="87"/>
      <c r="S1815" s="87"/>
      <c r="T1815" s="88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T1815" s="20" t="s">
        <v>214</v>
      </c>
      <c r="AU1815" s="20" t="s">
        <v>80</v>
      </c>
    </row>
    <row r="1816" s="14" customFormat="1">
      <c r="A1816" s="14"/>
      <c r="B1816" s="245"/>
      <c r="C1816" s="246"/>
      <c r="D1816" s="236" t="s">
        <v>216</v>
      </c>
      <c r="E1816" s="247" t="s">
        <v>19</v>
      </c>
      <c r="F1816" s="248" t="s">
        <v>2455</v>
      </c>
      <c r="G1816" s="246"/>
      <c r="H1816" s="249">
        <v>3.9024999999999999</v>
      </c>
      <c r="I1816" s="250"/>
      <c r="J1816" s="246"/>
      <c r="K1816" s="246"/>
      <c r="L1816" s="251"/>
      <c r="M1816" s="252"/>
      <c r="N1816" s="253"/>
      <c r="O1816" s="253"/>
      <c r="P1816" s="253"/>
      <c r="Q1816" s="253"/>
      <c r="R1816" s="253"/>
      <c r="S1816" s="253"/>
      <c r="T1816" s="25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5" t="s">
        <v>216</v>
      </c>
      <c r="AU1816" s="255" t="s">
        <v>80</v>
      </c>
      <c r="AV1816" s="14" t="s">
        <v>80</v>
      </c>
      <c r="AW1816" s="14" t="s">
        <v>218</v>
      </c>
      <c r="AX1816" s="14" t="s">
        <v>71</v>
      </c>
      <c r="AY1816" s="255" t="s">
        <v>205</v>
      </c>
    </row>
    <row r="1817" s="2" customFormat="1" ht="44.25" customHeight="1">
      <c r="A1817" s="41"/>
      <c r="B1817" s="42"/>
      <c r="C1817" s="216" t="s">
        <v>2456</v>
      </c>
      <c r="D1817" s="216" t="s">
        <v>207</v>
      </c>
      <c r="E1817" s="217" t="s">
        <v>2457</v>
      </c>
      <c r="F1817" s="218" t="s">
        <v>2458</v>
      </c>
      <c r="G1817" s="219" t="s">
        <v>210</v>
      </c>
      <c r="H1817" s="220">
        <v>56.765999999999998</v>
      </c>
      <c r="I1817" s="221"/>
      <c r="J1817" s="222">
        <f>ROUND(I1817*H1817,2)</f>
        <v>0</v>
      </c>
      <c r="K1817" s="218" t="s">
        <v>211</v>
      </c>
      <c r="L1817" s="47"/>
      <c r="M1817" s="223" t="s">
        <v>19</v>
      </c>
      <c r="N1817" s="224" t="s">
        <v>42</v>
      </c>
      <c r="O1817" s="87"/>
      <c r="P1817" s="225">
        <f>O1817*H1817</f>
        <v>0</v>
      </c>
      <c r="Q1817" s="225">
        <v>0</v>
      </c>
      <c r="R1817" s="225">
        <f>Q1817*H1817</f>
        <v>0</v>
      </c>
      <c r="S1817" s="225">
        <v>1.5940000000000001</v>
      </c>
      <c r="T1817" s="226">
        <f>S1817*H1817</f>
        <v>90.485004000000004</v>
      </c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R1817" s="227" t="s">
        <v>212</v>
      </c>
      <c r="AT1817" s="227" t="s">
        <v>207</v>
      </c>
      <c r="AU1817" s="227" t="s">
        <v>80</v>
      </c>
      <c r="AY1817" s="20" t="s">
        <v>205</v>
      </c>
      <c r="BE1817" s="228">
        <f>IF(N1817="základní",J1817,0)</f>
        <v>0</v>
      </c>
      <c r="BF1817" s="228">
        <f>IF(N1817="snížená",J1817,0)</f>
        <v>0</v>
      </c>
      <c r="BG1817" s="228">
        <f>IF(N1817="zákl. přenesená",J1817,0)</f>
        <v>0</v>
      </c>
      <c r="BH1817" s="228">
        <f>IF(N1817="sníž. přenesená",J1817,0)</f>
        <v>0</v>
      </c>
      <c r="BI1817" s="228">
        <f>IF(N1817="nulová",J1817,0)</f>
        <v>0</v>
      </c>
      <c r="BJ1817" s="20" t="s">
        <v>78</v>
      </c>
      <c r="BK1817" s="228">
        <f>ROUND(I1817*H1817,2)</f>
        <v>0</v>
      </c>
      <c r="BL1817" s="20" t="s">
        <v>212</v>
      </c>
      <c r="BM1817" s="227" t="s">
        <v>2459</v>
      </c>
    </row>
    <row r="1818" s="2" customFormat="1">
      <c r="A1818" s="41"/>
      <c r="B1818" s="42"/>
      <c r="C1818" s="43"/>
      <c r="D1818" s="229" t="s">
        <v>214</v>
      </c>
      <c r="E1818" s="43"/>
      <c r="F1818" s="230" t="s">
        <v>2460</v>
      </c>
      <c r="G1818" s="43"/>
      <c r="H1818" s="43"/>
      <c r="I1818" s="231"/>
      <c r="J1818" s="43"/>
      <c r="K1818" s="43"/>
      <c r="L1818" s="47"/>
      <c r="M1818" s="232"/>
      <c r="N1818" s="233"/>
      <c r="O1818" s="87"/>
      <c r="P1818" s="87"/>
      <c r="Q1818" s="87"/>
      <c r="R1818" s="87"/>
      <c r="S1818" s="87"/>
      <c r="T1818" s="88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T1818" s="20" t="s">
        <v>214</v>
      </c>
      <c r="AU1818" s="20" t="s">
        <v>80</v>
      </c>
    </row>
    <row r="1819" s="14" customFormat="1">
      <c r="A1819" s="14"/>
      <c r="B1819" s="245"/>
      <c r="C1819" s="246"/>
      <c r="D1819" s="236" t="s">
        <v>216</v>
      </c>
      <c r="E1819" s="247" t="s">
        <v>19</v>
      </c>
      <c r="F1819" s="248" t="s">
        <v>719</v>
      </c>
      <c r="G1819" s="246"/>
      <c r="H1819" s="249">
        <v>6.75</v>
      </c>
      <c r="I1819" s="250"/>
      <c r="J1819" s="246"/>
      <c r="K1819" s="246"/>
      <c r="L1819" s="251"/>
      <c r="M1819" s="252"/>
      <c r="N1819" s="253"/>
      <c r="O1819" s="253"/>
      <c r="P1819" s="253"/>
      <c r="Q1819" s="253"/>
      <c r="R1819" s="253"/>
      <c r="S1819" s="253"/>
      <c r="T1819" s="25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5" t="s">
        <v>216</v>
      </c>
      <c r="AU1819" s="255" t="s">
        <v>80</v>
      </c>
      <c r="AV1819" s="14" t="s">
        <v>80</v>
      </c>
      <c r="AW1819" s="14" t="s">
        <v>218</v>
      </c>
      <c r="AX1819" s="14" t="s">
        <v>71</v>
      </c>
      <c r="AY1819" s="255" t="s">
        <v>205</v>
      </c>
    </row>
    <row r="1820" s="14" customFormat="1">
      <c r="A1820" s="14"/>
      <c r="B1820" s="245"/>
      <c r="C1820" s="246"/>
      <c r="D1820" s="236" t="s">
        <v>216</v>
      </c>
      <c r="E1820" s="247" t="s">
        <v>19</v>
      </c>
      <c r="F1820" s="248" t="s">
        <v>720</v>
      </c>
      <c r="G1820" s="246"/>
      <c r="H1820" s="249">
        <v>50.016125000000002</v>
      </c>
      <c r="I1820" s="250"/>
      <c r="J1820" s="246"/>
      <c r="K1820" s="246"/>
      <c r="L1820" s="251"/>
      <c r="M1820" s="252"/>
      <c r="N1820" s="253"/>
      <c r="O1820" s="253"/>
      <c r="P1820" s="253"/>
      <c r="Q1820" s="253"/>
      <c r="R1820" s="253"/>
      <c r="S1820" s="253"/>
      <c r="T1820" s="25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5" t="s">
        <v>216</v>
      </c>
      <c r="AU1820" s="255" t="s">
        <v>80</v>
      </c>
      <c r="AV1820" s="14" t="s">
        <v>80</v>
      </c>
      <c r="AW1820" s="14" t="s">
        <v>218</v>
      </c>
      <c r="AX1820" s="14" t="s">
        <v>71</v>
      </c>
      <c r="AY1820" s="255" t="s">
        <v>205</v>
      </c>
    </row>
    <row r="1821" s="2" customFormat="1" ht="24.15" customHeight="1">
      <c r="A1821" s="41"/>
      <c r="B1821" s="42"/>
      <c r="C1821" s="216" t="s">
        <v>2461</v>
      </c>
      <c r="D1821" s="216" t="s">
        <v>207</v>
      </c>
      <c r="E1821" s="217" t="s">
        <v>2462</v>
      </c>
      <c r="F1821" s="218" t="s">
        <v>2463</v>
      </c>
      <c r="G1821" s="219" t="s">
        <v>210</v>
      </c>
      <c r="H1821" s="220">
        <v>0.35999999999999999</v>
      </c>
      <c r="I1821" s="221"/>
      <c r="J1821" s="222">
        <f>ROUND(I1821*H1821,2)</f>
        <v>0</v>
      </c>
      <c r="K1821" s="218" t="s">
        <v>211</v>
      </c>
      <c r="L1821" s="47"/>
      <c r="M1821" s="223" t="s">
        <v>19</v>
      </c>
      <c r="N1821" s="224" t="s">
        <v>42</v>
      </c>
      <c r="O1821" s="87"/>
      <c r="P1821" s="225">
        <f>O1821*H1821</f>
        <v>0</v>
      </c>
      <c r="Q1821" s="225">
        <v>0</v>
      </c>
      <c r="R1821" s="225">
        <f>Q1821*H1821</f>
        <v>0</v>
      </c>
      <c r="S1821" s="225">
        <v>2.2000000000000002</v>
      </c>
      <c r="T1821" s="226">
        <f>S1821*H1821</f>
        <v>0.79200000000000004</v>
      </c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R1821" s="227" t="s">
        <v>212</v>
      </c>
      <c r="AT1821" s="227" t="s">
        <v>207</v>
      </c>
      <c r="AU1821" s="227" t="s">
        <v>80</v>
      </c>
      <c r="AY1821" s="20" t="s">
        <v>205</v>
      </c>
      <c r="BE1821" s="228">
        <f>IF(N1821="základní",J1821,0)</f>
        <v>0</v>
      </c>
      <c r="BF1821" s="228">
        <f>IF(N1821="snížená",J1821,0)</f>
        <v>0</v>
      </c>
      <c r="BG1821" s="228">
        <f>IF(N1821="zákl. přenesená",J1821,0)</f>
        <v>0</v>
      </c>
      <c r="BH1821" s="228">
        <f>IF(N1821="sníž. přenesená",J1821,0)</f>
        <v>0</v>
      </c>
      <c r="BI1821" s="228">
        <f>IF(N1821="nulová",J1821,0)</f>
        <v>0</v>
      </c>
      <c r="BJ1821" s="20" t="s">
        <v>78</v>
      </c>
      <c r="BK1821" s="228">
        <f>ROUND(I1821*H1821,2)</f>
        <v>0</v>
      </c>
      <c r="BL1821" s="20" t="s">
        <v>212</v>
      </c>
      <c r="BM1821" s="227" t="s">
        <v>2464</v>
      </c>
    </row>
    <row r="1822" s="2" customFormat="1">
      <c r="A1822" s="41"/>
      <c r="B1822" s="42"/>
      <c r="C1822" s="43"/>
      <c r="D1822" s="229" t="s">
        <v>214</v>
      </c>
      <c r="E1822" s="43"/>
      <c r="F1822" s="230" t="s">
        <v>2465</v>
      </c>
      <c r="G1822" s="43"/>
      <c r="H1822" s="43"/>
      <c r="I1822" s="231"/>
      <c r="J1822" s="43"/>
      <c r="K1822" s="43"/>
      <c r="L1822" s="47"/>
      <c r="M1822" s="232"/>
      <c r="N1822" s="233"/>
      <c r="O1822" s="87"/>
      <c r="P1822" s="87"/>
      <c r="Q1822" s="87"/>
      <c r="R1822" s="87"/>
      <c r="S1822" s="87"/>
      <c r="T1822" s="88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T1822" s="20" t="s">
        <v>214</v>
      </c>
      <c r="AU1822" s="20" t="s">
        <v>80</v>
      </c>
    </row>
    <row r="1823" s="14" customFormat="1">
      <c r="A1823" s="14"/>
      <c r="B1823" s="245"/>
      <c r="C1823" s="246"/>
      <c r="D1823" s="236" t="s">
        <v>216</v>
      </c>
      <c r="E1823" s="247" t="s">
        <v>19</v>
      </c>
      <c r="F1823" s="248" t="s">
        <v>2466</v>
      </c>
      <c r="G1823" s="246"/>
      <c r="H1823" s="249">
        <v>0.35999999999999999</v>
      </c>
      <c r="I1823" s="250"/>
      <c r="J1823" s="246"/>
      <c r="K1823" s="246"/>
      <c r="L1823" s="251"/>
      <c r="M1823" s="252"/>
      <c r="N1823" s="253"/>
      <c r="O1823" s="253"/>
      <c r="P1823" s="253"/>
      <c r="Q1823" s="253"/>
      <c r="R1823" s="253"/>
      <c r="S1823" s="253"/>
      <c r="T1823" s="25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5" t="s">
        <v>216</v>
      </c>
      <c r="AU1823" s="255" t="s">
        <v>80</v>
      </c>
      <c r="AV1823" s="14" t="s">
        <v>80</v>
      </c>
      <c r="AW1823" s="14" t="s">
        <v>218</v>
      </c>
      <c r="AX1823" s="14" t="s">
        <v>71</v>
      </c>
      <c r="AY1823" s="255" t="s">
        <v>205</v>
      </c>
    </row>
    <row r="1824" s="2" customFormat="1" ht="24.15" customHeight="1">
      <c r="A1824" s="41"/>
      <c r="B1824" s="42"/>
      <c r="C1824" s="216" t="s">
        <v>2467</v>
      </c>
      <c r="D1824" s="216" t="s">
        <v>207</v>
      </c>
      <c r="E1824" s="217" t="s">
        <v>2468</v>
      </c>
      <c r="F1824" s="218" t="s">
        <v>2469</v>
      </c>
      <c r="G1824" s="219" t="s">
        <v>210</v>
      </c>
      <c r="H1824" s="220">
        <v>7.944</v>
      </c>
      <c r="I1824" s="221"/>
      <c r="J1824" s="222">
        <f>ROUND(I1824*H1824,2)</f>
        <v>0</v>
      </c>
      <c r="K1824" s="218" t="s">
        <v>211</v>
      </c>
      <c r="L1824" s="47"/>
      <c r="M1824" s="223" t="s">
        <v>19</v>
      </c>
      <c r="N1824" s="224" t="s">
        <v>42</v>
      </c>
      <c r="O1824" s="87"/>
      <c r="P1824" s="225">
        <f>O1824*H1824</f>
        <v>0</v>
      </c>
      <c r="Q1824" s="225">
        <v>0</v>
      </c>
      <c r="R1824" s="225">
        <f>Q1824*H1824</f>
        <v>0</v>
      </c>
      <c r="S1824" s="225">
        <v>2.3999999999999999</v>
      </c>
      <c r="T1824" s="226">
        <f>S1824*H1824</f>
        <v>19.0656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227" t="s">
        <v>212</v>
      </c>
      <c r="AT1824" s="227" t="s">
        <v>207</v>
      </c>
      <c r="AU1824" s="227" t="s">
        <v>80</v>
      </c>
      <c r="AY1824" s="20" t="s">
        <v>205</v>
      </c>
      <c r="BE1824" s="228">
        <f>IF(N1824="základní",J1824,0)</f>
        <v>0</v>
      </c>
      <c r="BF1824" s="228">
        <f>IF(N1824="snížená",J1824,0)</f>
        <v>0</v>
      </c>
      <c r="BG1824" s="228">
        <f>IF(N1824="zákl. přenesená",J1824,0)</f>
        <v>0</v>
      </c>
      <c r="BH1824" s="228">
        <f>IF(N1824="sníž. přenesená",J1824,0)</f>
        <v>0</v>
      </c>
      <c r="BI1824" s="228">
        <f>IF(N1824="nulová",J1824,0)</f>
        <v>0</v>
      </c>
      <c r="BJ1824" s="20" t="s">
        <v>78</v>
      </c>
      <c r="BK1824" s="228">
        <f>ROUND(I1824*H1824,2)</f>
        <v>0</v>
      </c>
      <c r="BL1824" s="20" t="s">
        <v>212</v>
      </c>
      <c r="BM1824" s="227" t="s">
        <v>2470</v>
      </c>
    </row>
    <row r="1825" s="2" customFormat="1">
      <c r="A1825" s="41"/>
      <c r="B1825" s="42"/>
      <c r="C1825" s="43"/>
      <c r="D1825" s="229" t="s">
        <v>214</v>
      </c>
      <c r="E1825" s="43"/>
      <c r="F1825" s="230" t="s">
        <v>2471</v>
      </c>
      <c r="G1825" s="43"/>
      <c r="H1825" s="43"/>
      <c r="I1825" s="231"/>
      <c r="J1825" s="43"/>
      <c r="K1825" s="43"/>
      <c r="L1825" s="47"/>
      <c r="M1825" s="232"/>
      <c r="N1825" s="233"/>
      <c r="O1825" s="87"/>
      <c r="P1825" s="87"/>
      <c r="Q1825" s="87"/>
      <c r="R1825" s="87"/>
      <c r="S1825" s="87"/>
      <c r="T1825" s="88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T1825" s="20" t="s">
        <v>214</v>
      </c>
      <c r="AU1825" s="20" t="s">
        <v>80</v>
      </c>
    </row>
    <row r="1826" s="14" customFormat="1">
      <c r="A1826" s="14"/>
      <c r="B1826" s="245"/>
      <c r="C1826" s="246"/>
      <c r="D1826" s="236" t="s">
        <v>216</v>
      </c>
      <c r="E1826" s="247" t="s">
        <v>19</v>
      </c>
      <c r="F1826" s="248" t="s">
        <v>2472</v>
      </c>
      <c r="G1826" s="246"/>
      <c r="H1826" s="249">
        <v>7.9440999999999997</v>
      </c>
      <c r="I1826" s="250"/>
      <c r="J1826" s="246"/>
      <c r="K1826" s="246"/>
      <c r="L1826" s="251"/>
      <c r="M1826" s="252"/>
      <c r="N1826" s="253"/>
      <c r="O1826" s="253"/>
      <c r="P1826" s="253"/>
      <c r="Q1826" s="253"/>
      <c r="R1826" s="253"/>
      <c r="S1826" s="253"/>
      <c r="T1826" s="25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5" t="s">
        <v>216</v>
      </c>
      <c r="AU1826" s="255" t="s">
        <v>80</v>
      </c>
      <c r="AV1826" s="14" t="s">
        <v>80</v>
      </c>
      <c r="AW1826" s="14" t="s">
        <v>218</v>
      </c>
      <c r="AX1826" s="14" t="s">
        <v>71</v>
      </c>
      <c r="AY1826" s="255" t="s">
        <v>205</v>
      </c>
    </row>
    <row r="1827" s="2" customFormat="1" ht="24.15" customHeight="1">
      <c r="A1827" s="41"/>
      <c r="B1827" s="42"/>
      <c r="C1827" s="216" t="s">
        <v>2473</v>
      </c>
      <c r="D1827" s="216" t="s">
        <v>207</v>
      </c>
      <c r="E1827" s="217" t="s">
        <v>2474</v>
      </c>
      <c r="F1827" s="218" t="s">
        <v>2475</v>
      </c>
      <c r="G1827" s="219" t="s">
        <v>306</v>
      </c>
      <c r="H1827" s="220">
        <v>5.3159999999999998</v>
      </c>
      <c r="I1827" s="221"/>
      <c r="J1827" s="222">
        <f>ROUND(I1827*H1827,2)</f>
        <v>0</v>
      </c>
      <c r="K1827" s="218" t="s">
        <v>211</v>
      </c>
      <c r="L1827" s="47"/>
      <c r="M1827" s="223" t="s">
        <v>19</v>
      </c>
      <c r="N1827" s="224" t="s">
        <v>42</v>
      </c>
      <c r="O1827" s="87"/>
      <c r="P1827" s="225">
        <f>O1827*H1827</f>
        <v>0</v>
      </c>
      <c r="Q1827" s="225">
        <v>0</v>
      </c>
      <c r="R1827" s="225">
        <f>Q1827*H1827</f>
        <v>0</v>
      </c>
      <c r="S1827" s="225">
        <v>0.10000000000000001</v>
      </c>
      <c r="T1827" s="226">
        <f>S1827*H1827</f>
        <v>0.53159999999999996</v>
      </c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R1827" s="227" t="s">
        <v>212</v>
      </c>
      <c r="AT1827" s="227" t="s">
        <v>207</v>
      </c>
      <c r="AU1827" s="227" t="s">
        <v>80</v>
      </c>
      <c r="AY1827" s="20" t="s">
        <v>205</v>
      </c>
      <c r="BE1827" s="228">
        <f>IF(N1827="základní",J1827,0)</f>
        <v>0</v>
      </c>
      <c r="BF1827" s="228">
        <f>IF(N1827="snížená",J1827,0)</f>
        <v>0</v>
      </c>
      <c r="BG1827" s="228">
        <f>IF(N1827="zákl. přenesená",J1827,0)</f>
        <v>0</v>
      </c>
      <c r="BH1827" s="228">
        <f>IF(N1827="sníž. přenesená",J1827,0)</f>
        <v>0</v>
      </c>
      <c r="BI1827" s="228">
        <f>IF(N1827="nulová",J1827,0)</f>
        <v>0</v>
      </c>
      <c r="BJ1827" s="20" t="s">
        <v>78</v>
      </c>
      <c r="BK1827" s="228">
        <f>ROUND(I1827*H1827,2)</f>
        <v>0</v>
      </c>
      <c r="BL1827" s="20" t="s">
        <v>212</v>
      </c>
      <c r="BM1827" s="227" t="s">
        <v>2476</v>
      </c>
    </row>
    <row r="1828" s="2" customFormat="1">
      <c r="A1828" s="41"/>
      <c r="B1828" s="42"/>
      <c r="C1828" s="43"/>
      <c r="D1828" s="229" t="s">
        <v>214</v>
      </c>
      <c r="E1828" s="43"/>
      <c r="F1828" s="230" t="s">
        <v>2477</v>
      </c>
      <c r="G1828" s="43"/>
      <c r="H1828" s="43"/>
      <c r="I1828" s="231"/>
      <c r="J1828" s="43"/>
      <c r="K1828" s="43"/>
      <c r="L1828" s="47"/>
      <c r="M1828" s="232"/>
      <c r="N1828" s="233"/>
      <c r="O1828" s="87"/>
      <c r="P1828" s="87"/>
      <c r="Q1828" s="87"/>
      <c r="R1828" s="87"/>
      <c r="S1828" s="87"/>
      <c r="T1828" s="88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T1828" s="20" t="s">
        <v>214</v>
      </c>
      <c r="AU1828" s="20" t="s">
        <v>80</v>
      </c>
    </row>
    <row r="1829" s="14" customFormat="1">
      <c r="A1829" s="14"/>
      <c r="B1829" s="245"/>
      <c r="C1829" s="246"/>
      <c r="D1829" s="236" t="s">
        <v>216</v>
      </c>
      <c r="E1829" s="247" t="s">
        <v>19</v>
      </c>
      <c r="F1829" s="248" t="s">
        <v>2478</v>
      </c>
      <c r="G1829" s="246"/>
      <c r="H1829" s="249">
        <v>2.2360000000000002</v>
      </c>
      <c r="I1829" s="250"/>
      <c r="J1829" s="246"/>
      <c r="K1829" s="246"/>
      <c r="L1829" s="251"/>
      <c r="M1829" s="252"/>
      <c r="N1829" s="253"/>
      <c r="O1829" s="253"/>
      <c r="P1829" s="253"/>
      <c r="Q1829" s="253"/>
      <c r="R1829" s="253"/>
      <c r="S1829" s="253"/>
      <c r="T1829" s="25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5" t="s">
        <v>216</v>
      </c>
      <c r="AU1829" s="255" t="s">
        <v>80</v>
      </c>
      <c r="AV1829" s="14" t="s">
        <v>80</v>
      </c>
      <c r="AW1829" s="14" t="s">
        <v>218</v>
      </c>
      <c r="AX1829" s="14" t="s">
        <v>71</v>
      </c>
      <c r="AY1829" s="255" t="s">
        <v>205</v>
      </c>
    </row>
    <row r="1830" s="14" customFormat="1">
      <c r="A1830" s="14"/>
      <c r="B1830" s="245"/>
      <c r="C1830" s="246"/>
      <c r="D1830" s="236" t="s">
        <v>216</v>
      </c>
      <c r="E1830" s="247" t="s">
        <v>19</v>
      </c>
      <c r="F1830" s="248" t="s">
        <v>2479</v>
      </c>
      <c r="G1830" s="246"/>
      <c r="H1830" s="249">
        <v>3.0800000000000001</v>
      </c>
      <c r="I1830" s="250"/>
      <c r="J1830" s="246"/>
      <c r="K1830" s="246"/>
      <c r="L1830" s="251"/>
      <c r="M1830" s="252"/>
      <c r="N1830" s="253"/>
      <c r="O1830" s="253"/>
      <c r="P1830" s="253"/>
      <c r="Q1830" s="253"/>
      <c r="R1830" s="253"/>
      <c r="S1830" s="253"/>
      <c r="T1830" s="25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5" t="s">
        <v>216</v>
      </c>
      <c r="AU1830" s="255" t="s">
        <v>80</v>
      </c>
      <c r="AV1830" s="14" t="s">
        <v>80</v>
      </c>
      <c r="AW1830" s="14" t="s">
        <v>218</v>
      </c>
      <c r="AX1830" s="14" t="s">
        <v>71</v>
      </c>
      <c r="AY1830" s="255" t="s">
        <v>205</v>
      </c>
    </row>
    <row r="1831" s="2" customFormat="1" ht="24.15" customHeight="1">
      <c r="A1831" s="41"/>
      <c r="B1831" s="42"/>
      <c r="C1831" s="216" t="s">
        <v>2480</v>
      </c>
      <c r="D1831" s="216" t="s">
        <v>207</v>
      </c>
      <c r="E1831" s="217" t="s">
        <v>2481</v>
      </c>
      <c r="F1831" s="218" t="s">
        <v>2482</v>
      </c>
      <c r="G1831" s="219" t="s">
        <v>306</v>
      </c>
      <c r="H1831" s="220">
        <v>3.48</v>
      </c>
      <c r="I1831" s="221"/>
      <c r="J1831" s="222">
        <f>ROUND(I1831*H1831,2)</f>
        <v>0</v>
      </c>
      <c r="K1831" s="218" t="s">
        <v>211</v>
      </c>
      <c r="L1831" s="47"/>
      <c r="M1831" s="223" t="s">
        <v>19</v>
      </c>
      <c r="N1831" s="224" t="s">
        <v>42</v>
      </c>
      <c r="O1831" s="87"/>
      <c r="P1831" s="225">
        <f>O1831*H1831</f>
        <v>0</v>
      </c>
      <c r="Q1831" s="225">
        <v>0</v>
      </c>
      <c r="R1831" s="225">
        <f>Q1831*H1831</f>
        <v>0</v>
      </c>
      <c r="S1831" s="225">
        <v>0.108</v>
      </c>
      <c r="T1831" s="226">
        <f>S1831*H1831</f>
        <v>0.37584000000000001</v>
      </c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R1831" s="227" t="s">
        <v>212</v>
      </c>
      <c r="AT1831" s="227" t="s">
        <v>207</v>
      </c>
      <c r="AU1831" s="227" t="s">
        <v>80</v>
      </c>
      <c r="AY1831" s="20" t="s">
        <v>205</v>
      </c>
      <c r="BE1831" s="228">
        <f>IF(N1831="základní",J1831,0)</f>
        <v>0</v>
      </c>
      <c r="BF1831" s="228">
        <f>IF(N1831="snížená",J1831,0)</f>
        <v>0</v>
      </c>
      <c r="BG1831" s="228">
        <f>IF(N1831="zákl. přenesená",J1831,0)</f>
        <v>0</v>
      </c>
      <c r="BH1831" s="228">
        <f>IF(N1831="sníž. přenesená",J1831,0)</f>
        <v>0</v>
      </c>
      <c r="BI1831" s="228">
        <f>IF(N1831="nulová",J1831,0)</f>
        <v>0</v>
      </c>
      <c r="BJ1831" s="20" t="s">
        <v>78</v>
      </c>
      <c r="BK1831" s="228">
        <f>ROUND(I1831*H1831,2)</f>
        <v>0</v>
      </c>
      <c r="BL1831" s="20" t="s">
        <v>212</v>
      </c>
      <c r="BM1831" s="227" t="s">
        <v>2483</v>
      </c>
    </row>
    <row r="1832" s="2" customFormat="1">
      <c r="A1832" s="41"/>
      <c r="B1832" s="42"/>
      <c r="C1832" s="43"/>
      <c r="D1832" s="229" t="s">
        <v>214</v>
      </c>
      <c r="E1832" s="43"/>
      <c r="F1832" s="230" t="s">
        <v>2484</v>
      </c>
      <c r="G1832" s="43"/>
      <c r="H1832" s="43"/>
      <c r="I1832" s="231"/>
      <c r="J1832" s="43"/>
      <c r="K1832" s="43"/>
      <c r="L1832" s="47"/>
      <c r="M1832" s="232"/>
      <c r="N1832" s="233"/>
      <c r="O1832" s="87"/>
      <c r="P1832" s="87"/>
      <c r="Q1832" s="87"/>
      <c r="R1832" s="87"/>
      <c r="S1832" s="87"/>
      <c r="T1832" s="88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T1832" s="20" t="s">
        <v>214</v>
      </c>
      <c r="AU1832" s="20" t="s">
        <v>80</v>
      </c>
    </row>
    <row r="1833" s="14" customFormat="1">
      <c r="A1833" s="14"/>
      <c r="B1833" s="245"/>
      <c r="C1833" s="246"/>
      <c r="D1833" s="236" t="s">
        <v>216</v>
      </c>
      <c r="E1833" s="247" t="s">
        <v>19</v>
      </c>
      <c r="F1833" s="248" t="s">
        <v>2485</v>
      </c>
      <c r="G1833" s="246"/>
      <c r="H1833" s="249">
        <v>3.48</v>
      </c>
      <c r="I1833" s="250"/>
      <c r="J1833" s="246"/>
      <c r="K1833" s="246"/>
      <c r="L1833" s="251"/>
      <c r="M1833" s="252"/>
      <c r="N1833" s="253"/>
      <c r="O1833" s="253"/>
      <c r="P1833" s="253"/>
      <c r="Q1833" s="253"/>
      <c r="R1833" s="253"/>
      <c r="S1833" s="253"/>
      <c r="T1833" s="25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5" t="s">
        <v>216</v>
      </c>
      <c r="AU1833" s="255" t="s">
        <v>80</v>
      </c>
      <c r="AV1833" s="14" t="s">
        <v>80</v>
      </c>
      <c r="AW1833" s="14" t="s">
        <v>218</v>
      </c>
      <c r="AX1833" s="14" t="s">
        <v>71</v>
      </c>
      <c r="AY1833" s="255" t="s">
        <v>205</v>
      </c>
    </row>
    <row r="1834" s="2" customFormat="1" ht="37.8" customHeight="1">
      <c r="A1834" s="41"/>
      <c r="B1834" s="42"/>
      <c r="C1834" s="216" t="s">
        <v>2486</v>
      </c>
      <c r="D1834" s="216" t="s">
        <v>207</v>
      </c>
      <c r="E1834" s="217" t="s">
        <v>2487</v>
      </c>
      <c r="F1834" s="218" t="s">
        <v>2488</v>
      </c>
      <c r="G1834" s="219" t="s">
        <v>210</v>
      </c>
      <c r="H1834" s="220">
        <v>3.762</v>
      </c>
      <c r="I1834" s="221"/>
      <c r="J1834" s="222">
        <f>ROUND(I1834*H1834,2)</f>
        <v>0</v>
      </c>
      <c r="K1834" s="218" t="s">
        <v>211</v>
      </c>
      <c r="L1834" s="47"/>
      <c r="M1834" s="223" t="s">
        <v>19</v>
      </c>
      <c r="N1834" s="224" t="s">
        <v>42</v>
      </c>
      <c r="O1834" s="87"/>
      <c r="P1834" s="225">
        <f>O1834*H1834</f>
        <v>0</v>
      </c>
      <c r="Q1834" s="225">
        <v>0</v>
      </c>
      <c r="R1834" s="225">
        <f>Q1834*H1834</f>
        <v>0</v>
      </c>
      <c r="S1834" s="225">
        <v>2.1000000000000001</v>
      </c>
      <c r="T1834" s="226">
        <f>S1834*H1834</f>
        <v>7.9002000000000008</v>
      </c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R1834" s="227" t="s">
        <v>212</v>
      </c>
      <c r="AT1834" s="227" t="s">
        <v>207</v>
      </c>
      <c r="AU1834" s="227" t="s">
        <v>80</v>
      </c>
      <c r="AY1834" s="20" t="s">
        <v>205</v>
      </c>
      <c r="BE1834" s="228">
        <f>IF(N1834="základní",J1834,0)</f>
        <v>0</v>
      </c>
      <c r="BF1834" s="228">
        <f>IF(N1834="snížená",J1834,0)</f>
        <v>0</v>
      </c>
      <c r="BG1834" s="228">
        <f>IF(N1834="zákl. přenesená",J1834,0)</f>
        <v>0</v>
      </c>
      <c r="BH1834" s="228">
        <f>IF(N1834="sníž. přenesená",J1834,0)</f>
        <v>0</v>
      </c>
      <c r="BI1834" s="228">
        <f>IF(N1834="nulová",J1834,0)</f>
        <v>0</v>
      </c>
      <c r="BJ1834" s="20" t="s">
        <v>78</v>
      </c>
      <c r="BK1834" s="228">
        <f>ROUND(I1834*H1834,2)</f>
        <v>0</v>
      </c>
      <c r="BL1834" s="20" t="s">
        <v>212</v>
      </c>
      <c r="BM1834" s="227" t="s">
        <v>2489</v>
      </c>
    </row>
    <row r="1835" s="2" customFormat="1">
      <c r="A1835" s="41"/>
      <c r="B1835" s="42"/>
      <c r="C1835" s="43"/>
      <c r="D1835" s="229" t="s">
        <v>214</v>
      </c>
      <c r="E1835" s="43"/>
      <c r="F1835" s="230" t="s">
        <v>2490</v>
      </c>
      <c r="G1835" s="43"/>
      <c r="H1835" s="43"/>
      <c r="I1835" s="231"/>
      <c r="J1835" s="43"/>
      <c r="K1835" s="43"/>
      <c r="L1835" s="47"/>
      <c r="M1835" s="232"/>
      <c r="N1835" s="233"/>
      <c r="O1835" s="87"/>
      <c r="P1835" s="87"/>
      <c r="Q1835" s="87"/>
      <c r="R1835" s="87"/>
      <c r="S1835" s="87"/>
      <c r="T1835" s="88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T1835" s="20" t="s">
        <v>214</v>
      </c>
      <c r="AU1835" s="20" t="s">
        <v>80</v>
      </c>
    </row>
    <row r="1836" s="14" customFormat="1">
      <c r="A1836" s="14"/>
      <c r="B1836" s="245"/>
      <c r="C1836" s="246"/>
      <c r="D1836" s="236" t="s">
        <v>216</v>
      </c>
      <c r="E1836" s="247" t="s">
        <v>19</v>
      </c>
      <c r="F1836" s="248" t="s">
        <v>2491</v>
      </c>
      <c r="G1836" s="246"/>
      <c r="H1836" s="249">
        <v>3.762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216</v>
      </c>
      <c r="AU1836" s="255" t="s">
        <v>80</v>
      </c>
      <c r="AV1836" s="14" t="s">
        <v>80</v>
      </c>
      <c r="AW1836" s="14" t="s">
        <v>218</v>
      </c>
      <c r="AX1836" s="14" t="s">
        <v>71</v>
      </c>
      <c r="AY1836" s="255" t="s">
        <v>205</v>
      </c>
    </row>
    <row r="1837" s="2" customFormat="1" ht="24.15" customHeight="1">
      <c r="A1837" s="41"/>
      <c r="B1837" s="42"/>
      <c r="C1837" s="216" t="s">
        <v>2492</v>
      </c>
      <c r="D1837" s="216" t="s">
        <v>207</v>
      </c>
      <c r="E1837" s="217" t="s">
        <v>2493</v>
      </c>
      <c r="F1837" s="218" t="s">
        <v>2494</v>
      </c>
      <c r="G1837" s="219" t="s">
        <v>327</v>
      </c>
      <c r="H1837" s="220">
        <v>11.800000000000001</v>
      </c>
      <c r="I1837" s="221"/>
      <c r="J1837" s="222">
        <f>ROUND(I1837*H1837,2)</f>
        <v>0</v>
      </c>
      <c r="K1837" s="218" t="s">
        <v>211</v>
      </c>
      <c r="L1837" s="47"/>
      <c r="M1837" s="223" t="s">
        <v>19</v>
      </c>
      <c r="N1837" s="224" t="s">
        <v>42</v>
      </c>
      <c r="O1837" s="87"/>
      <c r="P1837" s="225">
        <f>O1837*H1837</f>
        <v>0</v>
      </c>
      <c r="Q1837" s="225">
        <v>0</v>
      </c>
      <c r="R1837" s="225">
        <f>Q1837*H1837</f>
        <v>0</v>
      </c>
      <c r="S1837" s="225">
        <v>0.37</v>
      </c>
      <c r="T1837" s="226">
        <f>S1837*H1837</f>
        <v>4.3660000000000005</v>
      </c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R1837" s="227" t="s">
        <v>212</v>
      </c>
      <c r="AT1837" s="227" t="s">
        <v>207</v>
      </c>
      <c r="AU1837" s="227" t="s">
        <v>80</v>
      </c>
      <c r="AY1837" s="20" t="s">
        <v>205</v>
      </c>
      <c r="BE1837" s="228">
        <f>IF(N1837="základní",J1837,0)</f>
        <v>0</v>
      </c>
      <c r="BF1837" s="228">
        <f>IF(N1837="snížená",J1837,0)</f>
        <v>0</v>
      </c>
      <c r="BG1837" s="228">
        <f>IF(N1837="zákl. přenesená",J1837,0)</f>
        <v>0</v>
      </c>
      <c r="BH1837" s="228">
        <f>IF(N1837="sníž. přenesená",J1837,0)</f>
        <v>0</v>
      </c>
      <c r="BI1837" s="228">
        <f>IF(N1837="nulová",J1837,0)</f>
        <v>0</v>
      </c>
      <c r="BJ1837" s="20" t="s">
        <v>78</v>
      </c>
      <c r="BK1837" s="228">
        <f>ROUND(I1837*H1837,2)</f>
        <v>0</v>
      </c>
      <c r="BL1837" s="20" t="s">
        <v>212</v>
      </c>
      <c r="BM1837" s="227" t="s">
        <v>2495</v>
      </c>
    </row>
    <row r="1838" s="2" customFormat="1">
      <c r="A1838" s="41"/>
      <c r="B1838" s="42"/>
      <c r="C1838" s="43"/>
      <c r="D1838" s="229" t="s">
        <v>214</v>
      </c>
      <c r="E1838" s="43"/>
      <c r="F1838" s="230" t="s">
        <v>2496</v>
      </c>
      <c r="G1838" s="43"/>
      <c r="H1838" s="43"/>
      <c r="I1838" s="231"/>
      <c r="J1838" s="43"/>
      <c r="K1838" s="43"/>
      <c r="L1838" s="47"/>
      <c r="M1838" s="232"/>
      <c r="N1838" s="233"/>
      <c r="O1838" s="87"/>
      <c r="P1838" s="87"/>
      <c r="Q1838" s="87"/>
      <c r="R1838" s="87"/>
      <c r="S1838" s="87"/>
      <c r="T1838" s="88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T1838" s="20" t="s">
        <v>214</v>
      </c>
      <c r="AU1838" s="20" t="s">
        <v>80</v>
      </c>
    </row>
    <row r="1839" s="14" customFormat="1">
      <c r="A1839" s="14"/>
      <c r="B1839" s="245"/>
      <c r="C1839" s="246"/>
      <c r="D1839" s="236" t="s">
        <v>216</v>
      </c>
      <c r="E1839" s="247" t="s">
        <v>19</v>
      </c>
      <c r="F1839" s="248" t="s">
        <v>1098</v>
      </c>
      <c r="G1839" s="246"/>
      <c r="H1839" s="249">
        <v>11.800000000000001</v>
      </c>
      <c r="I1839" s="250"/>
      <c r="J1839" s="246"/>
      <c r="K1839" s="246"/>
      <c r="L1839" s="251"/>
      <c r="M1839" s="252"/>
      <c r="N1839" s="253"/>
      <c r="O1839" s="253"/>
      <c r="P1839" s="253"/>
      <c r="Q1839" s="253"/>
      <c r="R1839" s="253"/>
      <c r="S1839" s="253"/>
      <c r="T1839" s="25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5" t="s">
        <v>216</v>
      </c>
      <c r="AU1839" s="255" t="s">
        <v>80</v>
      </c>
      <c r="AV1839" s="14" t="s">
        <v>80</v>
      </c>
      <c r="AW1839" s="14" t="s">
        <v>218</v>
      </c>
      <c r="AX1839" s="14" t="s">
        <v>71</v>
      </c>
      <c r="AY1839" s="255" t="s">
        <v>205</v>
      </c>
    </row>
    <row r="1840" s="2" customFormat="1" ht="24.15" customHeight="1">
      <c r="A1840" s="41"/>
      <c r="B1840" s="42"/>
      <c r="C1840" s="216" t="s">
        <v>2497</v>
      </c>
      <c r="D1840" s="216" t="s">
        <v>207</v>
      </c>
      <c r="E1840" s="217" t="s">
        <v>2498</v>
      </c>
      <c r="F1840" s="218" t="s">
        <v>2499</v>
      </c>
      <c r="G1840" s="219" t="s">
        <v>306</v>
      </c>
      <c r="H1840" s="220">
        <v>8.8369999999999997</v>
      </c>
      <c r="I1840" s="221"/>
      <c r="J1840" s="222">
        <f>ROUND(I1840*H1840,2)</f>
        <v>0</v>
      </c>
      <c r="K1840" s="218" t="s">
        <v>211</v>
      </c>
      <c r="L1840" s="47"/>
      <c r="M1840" s="223" t="s">
        <v>19</v>
      </c>
      <c r="N1840" s="224" t="s">
        <v>42</v>
      </c>
      <c r="O1840" s="87"/>
      <c r="P1840" s="225">
        <f>O1840*H1840</f>
        <v>0</v>
      </c>
      <c r="Q1840" s="225">
        <v>0</v>
      </c>
      <c r="R1840" s="225">
        <f>Q1840*H1840</f>
        <v>0</v>
      </c>
      <c r="S1840" s="225">
        <v>0.27900000000000003</v>
      </c>
      <c r="T1840" s="226">
        <f>S1840*H1840</f>
        <v>2.4655230000000001</v>
      </c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R1840" s="227" t="s">
        <v>212</v>
      </c>
      <c r="AT1840" s="227" t="s">
        <v>207</v>
      </c>
      <c r="AU1840" s="227" t="s">
        <v>80</v>
      </c>
      <c r="AY1840" s="20" t="s">
        <v>205</v>
      </c>
      <c r="BE1840" s="228">
        <f>IF(N1840="základní",J1840,0)</f>
        <v>0</v>
      </c>
      <c r="BF1840" s="228">
        <f>IF(N1840="snížená",J1840,0)</f>
        <v>0</v>
      </c>
      <c r="BG1840" s="228">
        <f>IF(N1840="zákl. přenesená",J1840,0)</f>
        <v>0</v>
      </c>
      <c r="BH1840" s="228">
        <f>IF(N1840="sníž. přenesená",J1840,0)</f>
        <v>0</v>
      </c>
      <c r="BI1840" s="228">
        <f>IF(N1840="nulová",J1840,0)</f>
        <v>0</v>
      </c>
      <c r="BJ1840" s="20" t="s">
        <v>78</v>
      </c>
      <c r="BK1840" s="228">
        <f>ROUND(I1840*H1840,2)</f>
        <v>0</v>
      </c>
      <c r="BL1840" s="20" t="s">
        <v>212</v>
      </c>
      <c r="BM1840" s="227" t="s">
        <v>2500</v>
      </c>
    </row>
    <row r="1841" s="2" customFormat="1">
      <c r="A1841" s="41"/>
      <c r="B1841" s="42"/>
      <c r="C1841" s="43"/>
      <c r="D1841" s="229" t="s">
        <v>214</v>
      </c>
      <c r="E1841" s="43"/>
      <c r="F1841" s="230" t="s">
        <v>2501</v>
      </c>
      <c r="G1841" s="43"/>
      <c r="H1841" s="43"/>
      <c r="I1841" s="231"/>
      <c r="J1841" s="43"/>
      <c r="K1841" s="43"/>
      <c r="L1841" s="47"/>
      <c r="M1841" s="232"/>
      <c r="N1841" s="233"/>
      <c r="O1841" s="87"/>
      <c r="P1841" s="87"/>
      <c r="Q1841" s="87"/>
      <c r="R1841" s="87"/>
      <c r="S1841" s="87"/>
      <c r="T1841" s="88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T1841" s="20" t="s">
        <v>214</v>
      </c>
      <c r="AU1841" s="20" t="s">
        <v>80</v>
      </c>
    </row>
    <row r="1842" s="14" customFormat="1">
      <c r="A1842" s="14"/>
      <c r="B1842" s="245"/>
      <c r="C1842" s="246"/>
      <c r="D1842" s="236" t="s">
        <v>216</v>
      </c>
      <c r="E1842" s="247" t="s">
        <v>19</v>
      </c>
      <c r="F1842" s="248" t="s">
        <v>2502</v>
      </c>
      <c r="G1842" s="246"/>
      <c r="H1842" s="249">
        <v>8.8369999999999997</v>
      </c>
      <c r="I1842" s="250"/>
      <c r="J1842" s="246"/>
      <c r="K1842" s="246"/>
      <c r="L1842" s="251"/>
      <c r="M1842" s="252"/>
      <c r="N1842" s="253"/>
      <c r="O1842" s="253"/>
      <c r="P1842" s="253"/>
      <c r="Q1842" s="253"/>
      <c r="R1842" s="253"/>
      <c r="S1842" s="253"/>
      <c r="T1842" s="25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55" t="s">
        <v>216</v>
      </c>
      <c r="AU1842" s="255" t="s">
        <v>80</v>
      </c>
      <c r="AV1842" s="14" t="s">
        <v>80</v>
      </c>
      <c r="AW1842" s="14" t="s">
        <v>218</v>
      </c>
      <c r="AX1842" s="14" t="s">
        <v>71</v>
      </c>
      <c r="AY1842" s="255" t="s">
        <v>205</v>
      </c>
    </row>
    <row r="1843" s="2" customFormat="1" ht="24.15" customHeight="1">
      <c r="A1843" s="41"/>
      <c r="B1843" s="42"/>
      <c r="C1843" s="216" t="s">
        <v>2503</v>
      </c>
      <c r="D1843" s="216" t="s">
        <v>207</v>
      </c>
      <c r="E1843" s="217" t="s">
        <v>2504</v>
      </c>
      <c r="F1843" s="218" t="s">
        <v>2505</v>
      </c>
      <c r="G1843" s="219" t="s">
        <v>210</v>
      </c>
      <c r="H1843" s="220">
        <v>17.431000000000001</v>
      </c>
      <c r="I1843" s="221"/>
      <c r="J1843" s="222">
        <f>ROUND(I1843*H1843,2)</f>
        <v>0</v>
      </c>
      <c r="K1843" s="218" t="s">
        <v>211</v>
      </c>
      <c r="L1843" s="47"/>
      <c r="M1843" s="223" t="s">
        <v>19</v>
      </c>
      <c r="N1843" s="224" t="s">
        <v>42</v>
      </c>
      <c r="O1843" s="87"/>
      <c r="P1843" s="225">
        <f>O1843*H1843</f>
        <v>0</v>
      </c>
      <c r="Q1843" s="225">
        <v>0</v>
      </c>
      <c r="R1843" s="225">
        <f>Q1843*H1843</f>
        <v>0</v>
      </c>
      <c r="S1843" s="225">
        <v>2.3999999999999999</v>
      </c>
      <c r="T1843" s="226">
        <f>S1843*H1843</f>
        <v>41.834400000000002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227" t="s">
        <v>212</v>
      </c>
      <c r="AT1843" s="227" t="s">
        <v>207</v>
      </c>
      <c r="AU1843" s="227" t="s">
        <v>80</v>
      </c>
      <c r="AY1843" s="20" t="s">
        <v>205</v>
      </c>
      <c r="BE1843" s="228">
        <f>IF(N1843="základní",J1843,0)</f>
        <v>0</v>
      </c>
      <c r="BF1843" s="228">
        <f>IF(N1843="snížená",J1843,0)</f>
        <v>0</v>
      </c>
      <c r="BG1843" s="228">
        <f>IF(N1843="zákl. přenesená",J1843,0)</f>
        <v>0</v>
      </c>
      <c r="BH1843" s="228">
        <f>IF(N1843="sníž. přenesená",J1843,0)</f>
        <v>0</v>
      </c>
      <c r="BI1843" s="228">
        <f>IF(N1843="nulová",J1843,0)</f>
        <v>0</v>
      </c>
      <c r="BJ1843" s="20" t="s">
        <v>78</v>
      </c>
      <c r="BK1843" s="228">
        <f>ROUND(I1843*H1843,2)</f>
        <v>0</v>
      </c>
      <c r="BL1843" s="20" t="s">
        <v>212</v>
      </c>
      <c r="BM1843" s="227" t="s">
        <v>2506</v>
      </c>
    </row>
    <row r="1844" s="2" customFormat="1">
      <c r="A1844" s="41"/>
      <c r="B1844" s="42"/>
      <c r="C1844" s="43"/>
      <c r="D1844" s="229" t="s">
        <v>214</v>
      </c>
      <c r="E1844" s="43"/>
      <c r="F1844" s="230" t="s">
        <v>2507</v>
      </c>
      <c r="G1844" s="43"/>
      <c r="H1844" s="43"/>
      <c r="I1844" s="231"/>
      <c r="J1844" s="43"/>
      <c r="K1844" s="43"/>
      <c r="L1844" s="47"/>
      <c r="M1844" s="232"/>
      <c r="N1844" s="233"/>
      <c r="O1844" s="87"/>
      <c r="P1844" s="87"/>
      <c r="Q1844" s="87"/>
      <c r="R1844" s="87"/>
      <c r="S1844" s="87"/>
      <c r="T1844" s="88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T1844" s="20" t="s">
        <v>214</v>
      </c>
      <c r="AU1844" s="20" t="s">
        <v>80</v>
      </c>
    </row>
    <row r="1845" s="14" customFormat="1">
      <c r="A1845" s="14"/>
      <c r="B1845" s="245"/>
      <c r="C1845" s="246"/>
      <c r="D1845" s="236" t="s">
        <v>216</v>
      </c>
      <c r="E1845" s="247" t="s">
        <v>19</v>
      </c>
      <c r="F1845" s="248" t="s">
        <v>2508</v>
      </c>
      <c r="G1845" s="246"/>
      <c r="H1845" s="249">
        <v>17.4312</v>
      </c>
      <c r="I1845" s="250"/>
      <c r="J1845" s="246"/>
      <c r="K1845" s="246"/>
      <c r="L1845" s="251"/>
      <c r="M1845" s="252"/>
      <c r="N1845" s="253"/>
      <c r="O1845" s="253"/>
      <c r="P1845" s="253"/>
      <c r="Q1845" s="253"/>
      <c r="R1845" s="253"/>
      <c r="S1845" s="253"/>
      <c r="T1845" s="25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5" t="s">
        <v>216</v>
      </c>
      <c r="AU1845" s="255" t="s">
        <v>80</v>
      </c>
      <c r="AV1845" s="14" t="s">
        <v>80</v>
      </c>
      <c r="AW1845" s="14" t="s">
        <v>218</v>
      </c>
      <c r="AX1845" s="14" t="s">
        <v>71</v>
      </c>
      <c r="AY1845" s="255" t="s">
        <v>205</v>
      </c>
    </row>
    <row r="1846" s="2" customFormat="1" ht="24.15" customHeight="1">
      <c r="A1846" s="41"/>
      <c r="B1846" s="42"/>
      <c r="C1846" s="216" t="s">
        <v>2509</v>
      </c>
      <c r="D1846" s="216" t="s">
        <v>207</v>
      </c>
      <c r="E1846" s="217" t="s">
        <v>2510</v>
      </c>
      <c r="F1846" s="218" t="s">
        <v>2511</v>
      </c>
      <c r="G1846" s="219" t="s">
        <v>210</v>
      </c>
      <c r="H1846" s="220">
        <v>7.6429999999999998</v>
      </c>
      <c r="I1846" s="221"/>
      <c r="J1846" s="222">
        <f>ROUND(I1846*H1846,2)</f>
        <v>0</v>
      </c>
      <c r="K1846" s="218" t="s">
        <v>211</v>
      </c>
      <c r="L1846" s="47"/>
      <c r="M1846" s="223" t="s">
        <v>19</v>
      </c>
      <c r="N1846" s="224" t="s">
        <v>42</v>
      </c>
      <c r="O1846" s="87"/>
      <c r="P1846" s="225">
        <f>O1846*H1846</f>
        <v>0</v>
      </c>
      <c r="Q1846" s="225">
        <v>0</v>
      </c>
      <c r="R1846" s="225">
        <f>Q1846*H1846</f>
        <v>0</v>
      </c>
      <c r="S1846" s="225">
        <v>2.3999999999999999</v>
      </c>
      <c r="T1846" s="226">
        <f>S1846*H1846</f>
        <v>18.3432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227" t="s">
        <v>212</v>
      </c>
      <c r="AT1846" s="227" t="s">
        <v>207</v>
      </c>
      <c r="AU1846" s="227" t="s">
        <v>80</v>
      </c>
      <c r="AY1846" s="20" t="s">
        <v>205</v>
      </c>
      <c r="BE1846" s="228">
        <f>IF(N1846="základní",J1846,0)</f>
        <v>0</v>
      </c>
      <c r="BF1846" s="228">
        <f>IF(N1846="snížená",J1846,0)</f>
        <v>0</v>
      </c>
      <c r="BG1846" s="228">
        <f>IF(N1846="zákl. přenesená",J1846,0)</f>
        <v>0</v>
      </c>
      <c r="BH1846" s="228">
        <f>IF(N1846="sníž. přenesená",J1846,0)</f>
        <v>0</v>
      </c>
      <c r="BI1846" s="228">
        <f>IF(N1846="nulová",J1846,0)</f>
        <v>0</v>
      </c>
      <c r="BJ1846" s="20" t="s">
        <v>78</v>
      </c>
      <c r="BK1846" s="228">
        <f>ROUND(I1846*H1846,2)</f>
        <v>0</v>
      </c>
      <c r="BL1846" s="20" t="s">
        <v>212</v>
      </c>
      <c r="BM1846" s="227" t="s">
        <v>2512</v>
      </c>
    </row>
    <row r="1847" s="2" customFormat="1">
      <c r="A1847" s="41"/>
      <c r="B1847" s="42"/>
      <c r="C1847" s="43"/>
      <c r="D1847" s="229" t="s">
        <v>214</v>
      </c>
      <c r="E1847" s="43"/>
      <c r="F1847" s="230" t="s">
        <v>2513</v>
      </c>
      <c r="G1847" s="43"/>
      <c r="H1847" s="43"/>
      <c r="I1847" s="231"/>
      <c r="J1847" s="43"/>
      <c r="K1847" s="43"/>
      <c r="L1847" s="47"/>
      <c r="M1847" s="232"/>
      <c r="N1847" s="233"/>
      <c r="O1847" s="87"/>
      <c r="P1847" s="87"/>
      <c r="Q1847" s="87"/>
      <c r="R1847" s="87"/>
      <c r="S1847" s="87"/>
      <c r="T1847" s="88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0" t="s">
        <v>214</v>
      </c>
      <c r="AU1847" s="20" t="s">
        <v>80</v>
      </c>
    </row>
    <row r="1848" s="14" customFormat="1">
      <c r="A1848" s="14"/>
      <c r="B1848" s="245"/>
      <c r="C1848" s="246"/>
      <c r="D1848" s="236" t="s">
        <v>216</v>
      </c>
      <c r="E1848" s="247" t="s">
        <v>19</v>
      </c>
      <c r="F1848" s="248" t="s">
        <v>2514</v>
      </c>
      <c r="G1848" s="246"/>
      <c r="H1848" s="249">
        <v>4.3650539999999998</v>
      </c>
      <c r="I1848" s="250"/>
      <c r="J1848" s="246"/>
      <c r="K1848" s="246"/>
      <c r="L1848" s="251"/>
      <c r="M1848" s="252"/>
      <c r="N1848" s="253"/>
      <c r="O1848" s="253"/>
      <c r="P1848" s="253"/>
      <c r="Q1848" s="253"/>
      <c r="R1848" s="253"/>
      <c r="S1848" s="253"/>
      <c r="T1848" s="25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5" t="s">
        <v>216</v>
      </c>
      <c r="AU1848" s="255" t="s">
        <v>80</v>
      </c>
      <c r="AV1848" s="14" t="s">
        <v>80</v>
      </c>
      <c r="AW1848" s="14" t="s">
        <v>218</v>
      </c>
      <c r="AX1848" s="14" t="s">
        <v>71</v>
      </c>
      <c r="AY1848" s="255" t="s">
        <v>205</v>
      </c>
    </row>
    <row r="1849" s="14" customFormat="1">
      <c r="A1849" s="14"/>
      <c r="B1849" s="245"/>
      <c r="C1849" s="246"/>
      <c r="D1849" s="236" t="s">
        <v>216</v>
      </c>
      <c r="E1849" s="247" t="s">
        <v>19</v>
      </c>
      <c r="F1849" s="248" t="s">
        <v>2515</v>
      </c>
      <c r="G1849" s="246"/>
      <c r="H1849" s="249">
        <v>3.2784</v>
      </c>
      <c r="I1849" s="250"/>
      <c r="J1849" s="246"/>
      <c r="K1849" s="246"/>
      <c r="L1849" s="251"/>
      <c r="M1849" s="252"/>
      <c r="N1849" s="253"/>
      <c r="O1849" s="253"/>
      <c r="P1849" s="253"/>
      <c r="Q1849" s="253"/>
      <c r="R1849" s="253"/>
      <c r="S1849" s="253"/>
      <c r="T1849" s="25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5" t="s">
        <v>216</v>
      </c>
      <c r="AU1849" s="255" t="s">
        <v>80</v>
      </c>
      <c r="AV1849" s="14" t="s">
        <v>80</v>
      </c>
      <c r="AW1849" s="14" t="s">
        <v>218</v>
      </c>
      <c r="AX1849" s="14" t="s">
        <v>71</v>
      </c>
      <c r="AY1849" s="255" t="s">
        <v>205</v>
      </c>
    </row>
    <row r="1850" s="2" customFormat="1" ht="24.15" customHeight="1">
      <c r="A1850" s="41"/>
      <c r="B1850" s="42"/>
      <c r="C1850" s="216" t="s">
        <v>2516</v>
      </c>
      <c r="D1850" s="216" t="s">
        <v>207</v>
      </c>
      <c r="E1850" s="217" t="s">
        <v>2517</v>
      </c>
      <c r="F1850" s="218" t="s">
        <v>2518</v>
      </c>
      <c r="G1850" s="219" t="s">
        <v>210</v>
      </c>
      <c r="H1850" s="220">
        <v>18.989999999999998</v>
      </c>
      <c r="I1850" s="221"/>
      <c r="J1850" s="222">
        <f>ROUND(I1850*H1850,2)</f>
        <v>0</v>
      </c>
      <c r="K1850" s="218" t="s">
        <v>211</v>
      </c>
      <c r="L1850" s="47"/>
      <c r="M1850" s="223" t="s">
        <v>19</v>
      </c>
      <c r="N1850" s="224" t="s">
        <v>42</v>
      </c>
      <c r="O1850" s="87"/>
      <c r="P1850" s="225">
        <f>O1850*H1850</f>
        <v>0</v>
      </c>
      <c r="Q1850" s="225">
        <v>0</v>
      </c>
      <c r="R1850" s="225">
        <f>Q1850*H1850</f>
        <v>0</v>
      </c>
      <c r="S1850" s="225">
        <v>2.3999999999999999</v>
      </c>
      <c r="T1850" s="226">
        <f>S1850*H1850</f>
        <v>45.575999999999993</v>
      </c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R1850" s="227" t="s">
        <v>212</v>
      </c>
      <c r="AT1850" s="227" t="s">
        <v>207</v>
      </c>
      <c r="AU1850" s="227" t="s">
        <v>80</v>
      </c>
      <c r="AY1850" s="20" t="s">
        <v>205</v>
      </c>
      <c r="BE1850" s="228">
        <f>IF(N1850="základní",J1850,0)</f>
        <v>0</v>
      </c>
      <c r="BF1850" s="228">
        <f>IF(N1850="snížená",J1850,0)</f>
        <v>0</v>
      </c>
      <c r="BG1850" s="228">
        <f>IF(N1850="zákl. přenesená",J1850,0)</f>
        <v>0</v>
      </c>
      <c r="BH1850" s="228">
        <f>IF(N1850="sníž. přenesená",J1850,0)</f>
        <v>0</v>
      </c>
      <c r="BI1850" s="228">
        <f>IF(N1850="nulová",J1850,0)</f>
        <v>0</v>
      </c>
      <c r="BJ1850" s="20" t="s">
        <v>78</v>
      </c>
      <c r="BK1850" s="228">
        <f>ROUND(I1850*H1850,2)</f>
        <v>0</v>
      </c>
      <c r="BL1850" s="20" t="s">
        <v>212</v>
      </c>
      <c r="BM1850" s="227" t="s">
        <v>2519</v>
      </c>
    </row>
    <row r="1851" s="2" customFormat="1">
      <c r="A1851" s="41"/>
      <c r="B1851" s="42"/>
      <c r="C1851" s="43"/>
      <c r="D1851" s="229" t="s">
        <v>214</v>
      </c>
      <c r="E1851" s="43"/>
      <c r="F1851" s="230" t="s">
        <v>2520</v>
      </c>
      <c r="G1851" s="43"/>
      <c r="H1851" s="43"/>
      <c r="I1851" s="231"/>
      <c r="J1851" s="43"/>
      <c r="K1851" s="43"/>
      <c r="L1851" s="47"/>
      <c r="M1851" s="232"/>
      <c r="N1851" s="233"/>
      <c r="O1851" s="87"/>
      <c r="P1851" s="87"/>
      <c r="Q1851" s="87"/>
      <c r="R1851" s="87"/>
      <c r="S1851" s="87"/>
      <c r="T1851" s="88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T1851" s="20" t="s">
        <v>214</v>
      </c>
      <c r="AU1851" s="20" t="s">
        <v>80</v>
      </c>
    </row>
    <row r="1852" s="14" customFormat="1">
      <c r="A1852" s="14"/>
      <c r="B1852" s="245"/>
      <c r="C1852" s="246"/>
      <c r="D1852" s="236" t="s">
        <v>216</v>
      </c>
      <c r="E1852" s="247" t="s">
        <v>19</v>
      </c>
      <c r="F1852" s="248" t="s">
        <v>2521</v>
      </c>
      <c r="G1852" s="246"/>
      <c r="H1852" s="249">
        <v>18.99034</v>
      </c>
      <c r="I1852" s="250"/>
      <c r="J1852" s="246"/>
      <c r="K1852" s="246"/>
      <c r="L1852" s="251"/>
      <c r="M1852" s="252"/>
      <c r="N1852" s="253"/>
      <c r="O1852" s="253"/>
      <c r="P1852" s="253"/>
      <c r="Q1852" s="253"/>
      <c r="R1852" s="253"/>
      <c r="S1852" s="253"/>
      <c r="T1852" s="25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5" t="s">
        <v>216</v>
      </c>
      <c r="AU1852" s="255" t="s">
        <v>80</v>
      </c>
      <c r="AV1852" s="14" t="s">
        <v>80</v>
      </c>
      <c r="AW1852" s="14" t="s">
        <v>218</v>
      </c>
      <c r="AX1852" s="14" t="s">
        <v>71</v>
      </c>
      <c r="AY1852" s="255" t="s">
        <v>205</v>
      </c>
    </row>
    <row r="1853" s="2" customFormat="1" ht="24.15" customHeight="1">
      <c r="A1853" s="41"/>
      <c r="B1853" s="42"/>
      <c r="C1853" s="216" t="s">
        <v>2522</v>
      </c>
      <c r="D1853" s="216" t="s">
        <v>207</v>
      </c>
      <c r="E1853" s="217" t="s">
        <v>2523</v>
      </c>
      <c r="F1853" s="218" t="s">
        <v>2524</v>
      </c>
      <c r="G1853" s="219" t="s">
        <v>306</v>
      </c>
      <c r="H1853" s="220">
        <v>26.585999999999999</v>
      </c>
      <c r="I1853" s="221"/>
      <c r="J1853" s="222">
        <f>ROUND(I1853*H1853,2)</f>
        <v>0</v>
      </c>
      <c r="K1853" s="218" t="s">
        <v>211</v>
      </c>
      <c r="L1853" s="47"/>
      <c r="M1853" s="223" t="s">
        <v>19</v>
      </c>
      <c r="N1853" s="224" t="s">
        <v>42</v>
      </c>
      <c r="O1853" s="87"/>
      <c r="P1853" s="225">
        <f>O1853*H1853</f>
        <v>0</v>
      </c>
      <c r="Q1853" s="225">
        <v>0</v>
      </c>
      <c r="R1853" s="225">
        <f>Q1853*H1853</f>
        <v>0</v>
      </c>
      <c r="S1853" s="225">
        <v>0.35999999999999999</v>
      </c>
      <c r="T1853" s="226">
        <f>S1853*H1853</f>
        <v>9.5709599999999995</v>
      </c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R1853" s="227" t="s">
        <v>212</v>
      </c>
      <c r="AT1853" s="227" t="s">
        <v>207</v>
      </c>
      <c r="AU1853" s="227" t="s">
        <v>80</v>
      </c>
      <c r="AY1853" s="20" t="s">
        <v>205</v>
      </c>
      <c r="BE1853" s="228">
        <f>IF(N1853="základní",J1853,0)</f>
        <v>0</v>
      </c>
      <c r="BF1853" s="228">
        <f>IF(N1853="snížená",J1853,0)</f>
        <v>0</v>
      </c>
      <c r="BG1853" s="228">
        <f>IF(N1853="zákl. přenesená",J1853,0)</f>
        <v>0</v>
      </c>
      <c r="BH1853" s="228">
        <f>IF(N1853="sníž. přenesená",J1853,0)</f>
        <v>0</v>
      </c>
      <c r="BI1853" s="228">
        <f>IF(N1853="nulová",J1853,0)</f>
        <v>0</v>
      </c>
      <c r="BJ1853" s="20" t="s">
        <v>78</v>
      </c>
      <c r="BK1853" s="228">
        <f>ROUND(I1853*H1853,2)</f>
        <v>0</v>
      </c>
      <c r="BL1853" s="20" t="s">
        <v>212</v>
      </c>
      <c r="BM1853" s="227" t="s">
        <v>2525</v>
      </c>
    </row>
    <row r="1854" s="2" customFormat="1">
      <c r="A1854" s="41"/>
      <c r="B1854" s="42"/>
      <c r="C1854" s="43"/>
      <c r="D1854" s="229" t="s">
        <v>214</v>
      </c>
      <c r="E1854" s="43"/>
      <c r="F1854" s="230" t="s">
        <v>2526</v>
      </c>
      <c r="G1854" s="43"/>
      <c r="H1854" s="43"/>
      <c r="I1854" s="231"/>
      <c r="J1854" s="43"/>
      <c r="K1854" s="43"/>
      <c r="L1854" s="47"/>
      <c r="M1854" s="232"/>
      <c r="N1854" s="233"/>
      <c r="O1854" s="87"/>
      <c r="P1854" s="87"/>
      <c r="Q1854" s="87"/>
      <c r="R1854" s="87"/>
      <c r="S1854" s="87"/>
      <c r="T1854" s="88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T1854" s="20" t="s">
        <v>214</v>
      </c>
      <c r="AU1854" s="20" t="s">
        <v>80</v>
      </c>
    </row>
    <row r="1855" s="14" customFormat="1">
      <c r="A1855" s="14"/>
      <c r="B1855" s="245"/>
      <c r="C1855" s="246"/>
      <c r="D1855" s="236" t="s">
        <v>216</v>
      </c>
      <c r="E1855" s="247" t="s">
        <v>19</v>
      </c>
      <c r="F1855" s="248" t="s">
        <v>2527</v>
      </c>
      <c r="G1855" s="246"/>
      <c r="H1855" s="249">
        <v>23.830950000000001</v>
      </c>
      <c r="I1855" s="250"/>
      <c r="J1855" s="246"/>
      <c r="K1855" s="246"/>
      <c r="L1855" s="251"/>
      <c r="M1855" s="252"/>
      <c r="N1855" s="253"/>
      <c r="O1855" s="253"/>
      <c r="P1855" s="253"/>
      <c r="Q1855" s="253"/>
      <c r="R1855" s="253"/>
      <c r="S1855" s="253"/>
      <c r="T1855" s="25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5" t="s">
        <v>216</v>
      </c>
      <c r="AU1855" s="255" t="s">
        <v>80</v>
      </c>
      <c r="AV1855" s="14" t="s">
        <v>80</v>
      </c>
      <c r="AW1855" s="14" t="s">
        <v>218</v>
      </c>
      <c r="AX1855" s="14" t="s">
        <v>71</v>
      </c>
      <c r="AY1855" s="255" t="s">
        <v>205</v>
      </c>
    </row>
    <row r="1856" s="14" customFormat="1">
      <c r="A1856" s="14"/>
      <c r="B1856" s="245"/>
      <c r="C1856" s="246"/>
      <c r="D1856" s="236" t="s">
        <v>216</v>
      </c>
      <c r="E1856" s="247" t="s">
        <v>19</v>
      </c>
      <c r="F1856" s="248" t="s">
        <v>2528</v>
      </c>
      <c r="G1856" s="246"/>
      <c r="H1856" s="249">
        <v>2.7549999999999999</v>
      </c>
      <c r="I1856" s="250"/>
      <c r="J1856" s="246"/>
      <c r="K1856" s="246"/>
      <c r="L1856" s="251"/>
      <c r="M1856" s="252"/>
      <c r="N1856" s="253"/>
      <c r="O1856" s="253"/>
      <c r="P1856" s="253"/>
      <c r="Q1856" s="253"/>
      <c r="R1856" s="253"/>
      <c r="S1856" s="253"/>
      <c r="T1856" s="25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5" t="s">
        <v>216</v>
      </c>
      <c r="AU1856" s="255" t="s">
        <v>80</v>
      </c>
      <c r="AV1856" s="14" t="s">
        <v>80</v>
      </c>
      <c r="AW1856" s="14" t="s">
        <v>218</v>
      </c>
      <c r="AX1856" s="14" t="s">
        <v>71</v>
      </c>
      <c r="AY1856" s="255" t="s">
        <v>205</v>
      </c>
    </row>
    <row r="1857" s="2" customFormat="1" ht="33" customHeight="1">
      <c r="A1857" s="41"/>
      <c r="B1857" s="42"/>
      <c r="C1857" s="216" t="s">
        <v>2529</v>
      </c>
      <c r="D1857" s="216" t="s">
        <v>207</v>
      </c>
      <c r="E1857" s="217" t="s">
        <v>2530</v>
      </c>
      <c r="F1857" s="218" t="s">
        <v>2531</v>
      </c>
      <c r="G1857" s="219" t="s">
        <v>448</v>
      </c>
      <c r="H1857" s="220">
        <v>20</v>
      </c>
      <c r="I1857" s="221"/>
      <c r="J1857" s="222">
        <f>ROUND(I1857*H1857,2)</f>
        <v>0</v>
      </c>
      <c r="K1857" s="218" t="s">
        <v>211</v>
      </c>
      <c r="L1857" s="47"/>
      <c r="M1857" s="223" t="s">
        <v>19</v>
      </c>
      <c r="N1857" s="224" t="s">
        <v>42</v>
      </c>
      <c r="O1857" s="87"/>
      <c r="P1857" s="225">
        <f>O1857*H1857</f>
        <v>0</v>
      </c>
      <c r="Q1857" s="225">
        <v>0</v>
      </c>
      <c r="R1857" s="225">
        <f>Q1857*H1857</f>
        <v>0</v>
      </c>
      <c r="S1857" s="225">
        <v>0.039</v>
      </c>
      <c r="T1857" s="226">
        <f>S1857*H1857</f>
        <v>0.78000000000000003</v>
      </c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R1857" s="227" t="s">
        <v>212</v>
      </c>
      <c r="AT1857" s="227" t="s">
        <v>207</v>
      </c>
      <c r="AU1857" s="227" t="s">
        <v>80</v>
      </c>
      <c r="AY1857" s="20" t="s">
        <v>205</v>
      </c>
      <c r="BE1857" s="228">
        <f>IF(N1857="základní",J1857,0)</f>
        <v>0</v>
      </c>
      <c r="BF1857" s="228">
        <f>IF(N1857="snížená",J1857,0)</f>
        <v>0</v>
      </c>
      <c r="BG1857" s="228">
        <f>IF(N1857="zákl. přenesená",J1857,0)</f>
        <v>0</v>
      </c>
      <c r="BH1857" s="228">
        <f>IF(N1857="sníž. přenesená",J1857,0)</f>
        <v>0</v>
      </c>
      <c r="BI1857" s="228">
        <f>IF(N1857="nulová",J1857,0)</f>
        <v>0</v>
      </c>
      <c r="BJ1857" s="20" t="s">
        <v>78</v>
      </c>
      <c r="BK1857" s="228">
        <f>ROUND(I1857*H1857,2)</f>
        <v>0</v>
      </c>
      <c r="BL1857" s="20" t="s">
        <v>212</v>
      </c>
      <c r="BM1857" s="227" t="s">
        <v>2532</v>
      </c>
    </row>
    <row r="1858" s="2" customFormat="1">
      <c r="A1858" s="41"/>
      <c r="B1858" s="42"/>
      <c r="C1858" s="43"/>
      <c r="D1858" s="229" t="s">
        <v>214</v>
      </c>
      <c r="E1858" s="43"/>
      <c r="F1858" s="230" t="s">
        <v>2533</v>
      </c>
      <c r="G1858" s="43"/>
      <c r="H1858" s="43"/>
      <c r="I1858" s="231"/>
      <c r="J1858" s="43"/>
      <c r="K1858" s="43"/>
      <c r="L1858" s="47"/>
      <c r="M1858" s="232"/>
      <c r="N1858" s="233"/>
      <c r="O1858" s="87"/>
      <c r="P1858" s="87"/>
      <c r="Q1858" s="87"/>
      <c r="R1858" s="87"/>
      <c r="S1858" s="87"/>
      <c r="T1858" s="88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T1858" s="20" t="s">
        <v>214</v>
      </c>
      <c r="AU1858" s="20" t="s">
        <v>80</v>
      </c>
    </row>
    <row r="1859" s="14" customFormat="1">
      <c r="A1859" s="14"/>
      <c r="B1859" s="245"/>
      <c r="C1859" s="246"/>
      <c r="D1859" s="236" t="s">
        <v>216</v>
      </c>
      <c r="E1859" s="247" t="s">
        <v>19</v>
      </c>
      <c r="F1859" s="248" t="s">
        <v>452</v>
      </c>
      <c r="G1859" s="246"/>
      <c r="H1859" s="249">
        <v>4</v>
      </c>
      <c r="I1859" s="250"/>
      <c r="J1859" s="246"/>
      <c r="K1859" s="246"/>
      <c r="L1859" s="251"/>
      <c r="M1859" s="252"/>
      <c r="N1859" s="253"/>
      <c r="O1859" s="253"/>
      <c r="P1859" s="253"/>
      <c r="Q1859" s="253"/>
      <c r="R1859" s="253"/>
      <c r="S1859" s="253"/>
      <c r="T1859" s="25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5" t="s">
        <v>216</v>
      </c>
      <c r="AU1859" s="255" t="s">
        <v>80</v>
      </c>
      <c r="AV1859" s="14" t="s">
        <v>80</v>
      </c>
      <c r="AW1859" s="14" t="s">
        <v>218</v>
      </c>
      <c r="AX1859" s="14" t="s">
        <v>71</v>
      </c>
      <c r="AY1859" s="255" t="s">
        <v>205</v>
      </c>
    </row>
    <row r="1860" s="14" customFormat="1">
      <c r="A1860" s="14"/>
      <c r="B1860" s="245"/>
      <c r="C1860" s="246"/>
      <c r="D1860" s="236" t="s">
        <v>216</v>
      </c>
      <c r="E1860" s="247" t="s">
        <v>19</v>
      </c>
      <c r="F1860" s="248" t="s">
        <v>2534</v>
      </c>
      <c r="G1860" s="246"/>
      <c r="H1860" s="249">
        <v>16</v>
      </c>
      <c r="I1860" s="250"/>
      <c r="J1860" s="246"/>
      <c r="K1860" s="246"/>
      <c r="L1860" s="251"/>
      <c r="M1860" s="252"/>
      <c r="N1860" s="253"/>
      <c r="O1860" s="253"/>
      <c r="P1860" s="253"/>
      <c r="Q1860" s="253"/>
      <c r="R1860" s="253"/>
      <c r="S1860" s="253"/>
      <c r="T1860" s="25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5" t="s">
        <v>216</v>
      </c>
      <c r="AU1860" s="255" t="s">
        <v>80</v>
      </c>
      <c r="AV1860" s="14" t="s">
        <v>80</v>
      </c>
      <c r="AW1860" s="14" t="s">
        <v>218</v>
      </c>
      <c r="AX1860" s="14" t="s">
        <v>71</v>
      </c>
      <c r="AY1860" s="255" t="s">
        <v>205</v>
      </c>
    </row>
    <row r="1861" s="2" customFormat="1" ht="33" customHeight="1">
      <c r="A1861" s="41"/>
      <c r="B1861" s="42"/>
      <c r="C1861" s="216" t="s">
        <v>2535</v>
      </c>
      <c r="D1861" s="216" t="s">
        <v>207</v>
      </c>
      <c r="E1861" s="217" t="s">
        <v>2536</v>
      </c>
      <c r="F1861" s="218" t="s">
        <v>2537</v>
      </c>
      <c r="G1861" s="219" t="s">
        <v>448</v>
      </c>
      <c r="H1861" s="220">
        <v>12</v>
      </c>
      <c r="I1861" s="221"/>
      <c r="J1861" s="222">
        <f>ROUND(I1861*H1861,2)</f>
        <v>0</v>
      </c>
      <c r="K1861" s="218" t="s">
        <v>211</v>
      </c>
      <c r="L1861" s="47"/>
      <c r="M1861" s="223" t="s">
        <v>19</v>
      </c>
      <c r="N1861" s="224" t="s">
        <v>42</v>
      </c>
      <c r="O1861" s="87"/>
      <c r="P1861" s="225">
        <f>O1861*H1861</f>
        <v>0</v>
      </c>
      <c r="Q1861" s="225">
        <v>0</v>
      </c>
      <c r="R1861" s="225">
        <f>Q1861*H1861</f>
        <v>0</v>
      </c>
      <c r="S1861" s="225">
        <v>0.048000000000000001</v>
      </c>
      <c r="T1861" s="226">
        <f>S1861*H1861</f>
        <v>0.57600000000000007</v>
      </c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R1861" s="227" t="s">
        <v>212</v>
      </c>
      <c r="AT1861" s="227" t="s">
        <v>207</v>
      </c>
      <c r="AU1861" s="227" t="s">
        <v>80</v>
      </c>
      <c r="AY1861" s="20" t="s">
        <v>205</v>
      </c>
      <c r="BE1861" s="228">
        <f>IF(N1861="základní",J1861,0)</f>
        <v>0</v>
      </c>
      <c r="BF1861" s="228">
        <f>IF(N1861="snížená",J1861,0)</f>
        <v>0</v>
      </c>
      <c r="BG1861" s="228">
        <f>IF(N1861="zákl. přenesená",J1861,0)</f>
        <v>0</v>
      </c>
      <c r="BH1861" s="228">
        <f>IF(N1861="sníž. přenesená",J1861,0)</f>
        <v>0</v>
      </c>
      <c r="BI1861" s="228">
        <f>IF(N1861="nulová",J1861,0)</f>
        <v>0</v>
      </c>
      <c r="BJ1861" s="20" t="s">
        <v>78</v>
      </c>
      <c r="BK1861" s="228">
        <f>ROUND(I1861*H1861,2)</f>
        <v>0</v>
      </c>
      <c r="BL1861" s="20" t="s">
        <v>212</v>
      </c>
      <c r="BM1861" s="227" t="s">
        <v>2538</v>
      </c>
    </row>
    <row r="1862" s="2" customFormat="1">
      <c r="A1862" s="41"/>
      <c r="B1862" s="42"/>
      <c r="C1862" s="43"/>
      <c r="D1862" s="229" t="s">
        <v>214</v>
      </c>
      <c r="E1862" s="43"/>
      <c r="F1862" s="230" t="s">
        <v>2539</v>
      </c>
      <c r="G1862" s="43"/>
      <c r="H1862" s="43"/>
      <c r="I1862" s="231"/>
      <c r="J1862" s="43"/>
      <c r="K1862" s="43"/>
      <c r="L1862" s="47"/>
      <c r="M1862" s="232"/>
      <c r="N1862" s="233"/>
      <c r="O1862" s="87"/>
      <c r="P1862" s="87"/>
      <c r="Q1862" s="87"/>
      <c r="R1862" s="87"/>
      <c r="S1862" s="87"/>
      <c r="T1862" s="88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T1862" s="20" t="s">
        <v>214</v>
      </c>
      <c r="AU1862" s="20" t="s">
        <v>80</v>
      </c>
    </row>
    <row r="1863" s="14" customFormat="1">
      <c r="A1863" s="14"/>
      <c r="B1863" s="245"/>
      <c r="C1863" s="246"/>
      <c r="D1863" s="236" t="s">
        <v>216</v>
      </c>
      <c r="E1863" s="247" t="s">
        <v>19</v>
      </c>
      <c r="F1863" s="248" t="s">
        <v>2540</v>
      </c>
      <c r="G1863" s="246"/>
      <c r="H1863" s="249">
        <v>12</v>
      </c>
      <c r="I1863" s="250"/>
      <c r="J1863" s="246"/>
      <c r="K1863" s="246"/>
      <c r="L1863" s="251"/>
      <c r="M1863" s="252"/>
      <c r="N1863" s="253"/>
      <c r="O1863" s="253"/>
      <c r="P1863" s="253"/>
      <c r="Q1863" s="253"/>
      <c r="R1863" s="253"/>
      <c r="S1863" s="253"/>
      <c r="T1863" s="25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5" t="s">
        <v>216</v>
      </c>
      <c r="AU1863" s="255" t="s">
        <v>80</v>
      </c>
      <c r="AV1863" s="14" t="s">
        <v>80</v>
      </c>
      <c r="AW1863" s="14" t="s">
        <v>218</v>
      </c>
      <c r="AX1863" s="14" t="s">
        <v>71</v>
      </c>
      <c r="AY1863" s="255" t="s">
        <v>205</v>
      </c>
    </row>
    <row r="1864" s="2" customFormat="1" ht="37.8" customHeight="1">
      <c r="A1864" s="41"/>
      <c r="B1864" s="42"/>
      <c r="C1864" s="216" t="s">
        <v>2541</v>
      </c>
      <c r="D1864" s="216" t="s">
        <v>207</v>
      </c>
      <c r="E1864" s="217" t="s">
        <v>2542</v>
      </c>
      <c r="F1864" s="218" t="s">
        <v>2543</v>
      </c>
      <c r="G1864" s="219" t="s">
        <v>279</v>
      </c>
      <c r="H1864" s="220">
        <v>0.78800000000000003</v>
      </c>
      <c r="I1864" s="221"/>
      <c r="J1864" s="222">
        <f>ROUND(I1864*H1864,2)</f>
        <v>0</v>
      </c>
      <c r="K1864" s="218" t="s">
        <v>211</v>
      </c>
      <c r="L1864" s="47"/>
      <c r="M1864" s="223" t="s">
        <v>19</v>
      </c>
      <c r="N1864" s="224" t="s">
        <v>42</v>
      </c>
      <c r="O1864" s="87"/>
      <c r="P1864" s="225">
        <f>O1864*H1864</f>
        <v>0</v>
      </c>
      <c r="Q1864" s="225">
        <v>0</v>
      </c>
      <c r="R1864" s="225">
        <f>Q1864*H1864</f>
        <v>0</v>
      </c>
      <c r="S1864" s="225">
        <v>1.258</v>
      </c>
      <c r="T1864" s="226">
        <f>S1864*H1864</f>
        <v>0.99130400000000007</v>
      </c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R1864" s="227" t="s">
        <v>212</v>
      </c>
      <c r="AT1864" s="227" t="s">
        <v>207</v>
      </c>
      <c r="AU1864" s="227" t="s">
        <v>80</v>
      </c>
      <c r="AY1864" s="20" t="s">
        <v>205</v>
      </c>
      <c r="BE1864" s="228">
        <f>IF(N1864="základní",J1864,0)</f>
        <v>0</v>
      </c>
      <c r="BF1864" s="228">
        <f>IF(N1864="snížená",J1864,0)</f>
        <v>0</v>
      </c>
      <c r="BG1864" s="228">
        <f>IF(N1864="zákl. přenesená",J1864,0)</f>
        <v>0</v>
      </c>
      <c r="BH1864" s="228">
        <f>IF(N1864="sníž. přenesená",J1864,0)</f>
        <v>0</v>
      </c>
      <c r="BI1864" s="228">
        <f>IF(N1864="nulová",J1864,0)</f>
        <v>0</v>
      </c>
      <c r="BJ1864" s="20" t="s">
        <v>78</v>
      </c>
      <c r="BK1864" s="228">
        <f>ROUND(I1864*H1864,2)</f>
        <v>0</v>
      </c>
      <c r="BL1864" s="20" t="s">
        <v>212</v>
      </c>
      <c r="BM1864" s="227" t="s">
        <v>2544</v>
      </c>
    </row>
    <row r="1865" s="2" customFormat="1">
      <c r="A1865" s="41"/>
      <c r="B1865" s="42"/>
      <c r="C1865" s="43"/>
      <c r="D1865" s="229" t="s">
        <v>214</v>
      </c>
      <c r="E1865" s="43"/>
      <c r="F1865" s="230" t="s">
        <v>2545</v>
      </c>
      <c r="G1865" s="43"/>
      <c r="H1865" s="43"/>
      <c r="I1865" s="231"/>
      <c r="J1865" s="43"/>
      <c r="K1865" s="43"/>
      <c r="L1865" s="47"/>
      <c r="M1865" s="232"/>
      <c r="N1865" s="233"/>
      <c r="O1865" s="87"/>
      <c r="P1865" s="87"/>
      <c r="Q1865" s="87"/>
      <c r="R1865" s="87"/>
      <c r="S1865" s="87"/>
      <c r="T1865" s="88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T1865" s="20" t="s">
        <v>214</v>
      </c>
      <c r="AU1865" s="20" t="s">
        <v>80</v>
      </c>
    </row>
    <row r="1866" s="14" customFormat="1">
      <c r="A1866" s="14"/>
      <c r="B1866" s="245"/>
      <c r="C1866" s="246"/>
      <c r="D1866" s="236" t="s">
        <v>216</v>
      </c>
      <c r="E1866" s="247" t="s">
        <v>19</v>
      </c>
      <c r="F1866" s="248" t="s">
        <v>2546</v>
      </c>
      <c r="G1866" s="246"/>
      <c r="H1866" s="249">
        <v>0.16825999999999999</v>
      </c>
      <c r="I1866" s="250"/>
      <c r="J1866" s="246"/>
      <c r="K1866" s="246"/>
      <c r="L1866" s="251"/>
      <c r="M1866" s="252"/>
      <c r="N1866" s="253"/>
      <c r="O1866" s="253"/>
      <c r="P1866" s="253"/>
      <c r="Q1866" s="253"/>
      <c r="R1866" s="253"/>
      <c r="S1866" s="253"/>
      <c r="T1866" s="25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5" t="s">
        <v>216</v>
      </c>
      <c r="AU1866" s="255" t="s">
        <v>80</v>
      </c>
      <c r="AV1866" s="14" t="s">
        <v>80</v>
      </c>
      <c r="AW1866" s="14" t="s">
        <v>218</v>
      </c>
      <c r="AX1866" s="14" t="s">
        <v>71</v>
      </c>
      <c r="AY1866" s="255" t="s">
        <v>205</v>
      </c>
    </row>
    <row r="1867" s="14" customFormat="1">
      <c r="A1867" s="14"/>
      <c r="B1867" s="245"/>
      <c r="C1867" s="246"/>
      <c r="D1867" s="236" t="s">
        <v>216</v>
      </c>
      <c r="E1867" s="247" t="s">
        <v>19</v>
      </c>
      <c r="F1867" s="248" t="s">
        <v>2547</v>
      </c>
      <c r="G1867" s="246"/>
      <c r="H1867" s="249">
        <v>0.10382</v>
      </c>
      <c r="I1867" s="250"/>
      <c r="J1867" s="246"/>
      <c r="K1867" s="246"/>
      <c r="L1867" s="251"/>
      <c r="M1867" s="252"/>
      <c r="N1867" s="253"/>
      <c r="O1867" s="253"/>
      <c r="P1867" s="253"/>
      <c r="Q1867" s="253"/>
      <c r="R1867" s="253"/>
      <c r="S1867" s="253"/>
      <c r="T1867" s="25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5" t="s">
        <v>216</v>
      </c>
      <c r="AU1867" s="255" t="s">
        <v>80</v>
      </c>
      <c r="AV1867" s="14" t="s">
        <v>80</v>
      </c>
      <c r="AW1867" s="14" t="s">
        <v>218</v>
      </c>
      <c r="AX1867" s="14" t="s">
        <v>71</v>
      </c>
      <c r="AY1867" s="255" t="s">
        <v>205</v>
      </c>
    </row>
    <row r="1868" s="14" customFormat="1">
      <c r="A1868" s="14"/>
      <c r="B1868" s="245"/>
      <c r="C1868" s="246"/>
      <c r="D1868" s="236" t="s">
        <v>216</v>
      </c>
      <c r="E1868" s="247" t="s">
        <v>19</v>
      </c>
      <c r="F1868" s="248" t="s">
        <v>2548</v>
      </c>
      <c r="G1868" s="246"/>
      <c r="H1868" s="249">
        <v>0.51551999999999998</v>
      </c>
      <c r="I1868" s="250"/>
      <c r="J1868" s="246"/>
      <c r="K1868" s="246"/>
      <c r="L1868" s="251"/>
      <c r="M1868" s="252"/>
      <c r="N1868" s="253"/>
      <c r="O1868" s="253"/>
      <c r="P1868" s="253"/>
      <c r="Q1868" s="253"/>
      <c r="R1868" s="253"/>
      <c r="S1868" s="253"/>
      <c r="T1868" s="25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5" t="s">
        <v>216</v>
      </c>
      <c r="AU1868" s="255" t="s">
        <v>80</v>
      </c>
      <c r="AV1868" s="14" t="s">
        <v>80</v>
      </c>
      <c r="AW1868" s="14" t="s">
        <v>218</v>
      </c>
      <c r="AX1868" s="14" t="s">
        <v>71</v>
      </c>
      <c r="AY1868" s="255" t="s">
        <v>205</v>
      </c>
    </row>
    <row r="1869" s="2" customFormat="1" ht="37.8" customHeight="1">
      <c r="A1869" s="41"/>
      <c r="B1869" s="42"/>
      <c r="C1869" s="216" t="s">
        <v>2549</v>
      </c>
      <c r="D1869" s="216" t="s">
        <v>207</v>
      </c>
      <c r="E1869" s="217" t="s">
        <v>2550</v>
      </c>
      <c r="F1869" s="218" t="s">
        <v>2551</v>
      </c>
      <c r="G1869" s="219" t="s">
        <v>279</v>
      </c>
      <c r="H1869" s="220">
        <v>0.26300000000000001</v>
      </c>
      <c r="I1869" s="221"/>
      <c r="J1869" s="222">
        <f>ROUND(I1869*H1869,2)</f>
        <v>0</v>
      </c>
      <c r="K1869" s="218" t="s">
        <v>211</v>
      </c>
      <c r="L1869" s="47"/>
      <c r="M1869" s="223" t="s">
        <v>19</v>
      </c>
      <c r="N1869" s="224" t="s">
        <v>42</v>
      </c>
      <c r="O1869" s="87"/>
      <c r="P1869" s="225">
        <f>O1869*H1869</f>
        <v>0</v>
      </c>
      <c r="Q1869" s="225">
        <v>0</v>
      </c>
      <c r="R1869" s="225">
        <f>Q1869*H1869</f>
        <v>0</v>
      </c>
      <c r="S1869" s="225">
        <v>1.2609999999999999</v>
      </c>
      <c r="T1869" s="226">
        <f>S1869*H1869</f>
        <v>0.33164299999999997</v>
      </c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R1869" s="227" t="s">
        <v>212</v>
      </c>
      <c r="AT1869" s="227" t="s">
        <v>207</v>
      </c>
      <c r="AU1869" s="227" t="s">
        <v>80</v>
      </c>
      <c r="AY1869" s="20" t="s">
        <v>205</v>
      </c>
      <c r="BE1869" s="228">
        <f>IF(N1869="základní",J1869,0)</f>
        <v>0</v>
      </c>
      <c r="BF1869" s="228">
        <f>IF(N1869="snížená",J1869,0)</f>
        <v>0</v>
      </c>
      <c r="BG1869" s="228">
        <f>IF(N1869="zákl. přenesená",J1869,0)</f>
        <v>0</v>
      </c>
      <c r="BH1869" s="228">
        <f>IF(N1869="sníž. přenesená",J1869,0)</f>
        <v>0</v>
      </c>
      <c r="BI1869" s="228">
        <f>IF(N1869="nulová",J1869,0)</f>
        <v>0</v>
      </c>
      <c r="BJ1869" s="20" t="s">
        <v>78</v>
      </c>
      <c r="BK1869" s="228">
        <f>ROUND(I1869*H1869,2)</f>
        <v>0</v>
      </c>
      <c r="BL1869" s="20" t="s">
        <v>212</v>
      </c>
      <c r="BM1869" s="227" t="s">
        <v>2552</v>
      </c>
    </row>
    <row r="1870" s="2" customFormat="1">
      <c r="A1870" s="41"/>
      <c r="B1870" s="42"/>
      <c r="C1870" s="43"/>
      <c r="D1870" s="229" t="s">
        <v>214</v>
      </c>
      <c r="E1870" s="43"/>
      <c r="F1870" s="230" t="s">
        <v>2553</v>
      </c>
      <c r="G1870" s="43"/>
      <c r="H1870" s="43"/>
      <c r="I1870" s="231"/>
      <c r="J1870" s="43"/>
      <c r="K1870" s="43"/>
      <c r="L1870" s="47"/>
      <c r="M1870" s="232"/>
      <c r="N1870" s="233"/>
      <c r="O1870" s="87"/>
      <c r="P1870" s="87"/>
      <c r="Q1870" s="87"/>
      <c r="R1870" s="87"/>
      <c r="S1870" s="87"/>
      <c r="T1870" s="88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T1870" s="20" t="s">
        <v>214</v>
      </c>
      <c r="AU1870" s="20" t="s">
        <v>80</v>
      </c>
    </row>
    <row r="1871" s="14" customFormat="1">
      <c r="A1871" s="14"/>
      <c r="B1871" s="245"/>
      <c r="C1871" s="246"/>
      <c r="D1871" s="236" t="s">
        <v>216</v>
      </c>
      <c r="E1871" s="247" t="s">
        <v>19</v>
      </c>
      <c r="F1871" s="248" t="s">
        <v>2554</v>
      </c>
      <c r="G1871" s="246"/>
      <c r="H1871" s="249">
        <v>0.26300000000000001</v>
      </c>
      <c r="I1871" s="250"/>
      <c r="J1871" s="246"/>
      <c r="K1871" s="246"/>
      <c r="L1871" s="251"/>
      <c r="M1871" s="252"/>
      <c r="N1871" s="253"/>
      <c r="O1871" s="253"/>
      <c r="P1871" s="253"/>
      <c r="Q1871" s="253"/>
      <c r="R1871" s="253"/>
      <c r="S1871" s="253"/>
      <c r="T1871" s="25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5" t="s">
        <v>216</v>
      </c>
      <c r="AU1871" s="255" t="s">
        <v>80</v>
      </c>
      <c r="AV1871" s="14" t="s">
        <v>80</v>
      </c>
      <c r="AW1871" s="14" t="s">
        <v>218</v>
      </c>
      <c r="AX1871" s="14" t="s">
        <v>71</v>
      </c>
      <c r="AY1871" s="255" t="s">
        <v>205</v>
      </c>
    </row>
    <row r="1872" s="2" customFormat="1" ht="37.8" customHeight="1">
      <c r="A1872" s="41"/>
      <c r="B1872" s="42"/>
      <c r="C1872" s="216" t="s">
        <v>2555</v>
      </c>
      <c r="D1872" s="216" t="s">
        <v>207</v>
      </c>
      <c r="E1872" s="217" t="s">
        <v>2556</v>
      </c>
      <c r="F1872" s="218" t="s">
        <v>2557</v>
      </c>
      <c r="G1872" s="219" t="s">
        <v>306</v>
      </c>
      <c r="H1872" s="220">
        <v>18.27</v>
      </c>
      <c r="I1872" s="221"/>
      <c r="J1872" s="222">
        <f>ROUND(I1872*H1872,2)</f>
        <v>0</v>
      </c>
      <c r="K1872" s="218" t="s">
        <v>211</v>
      </c>
      <c r="L1872" s="47"/>
      <c r="M1872" s="223" t="s">
        <v>19</v>
      </c>
      <c r="N1872" s="224" t="s">
        <v>42</v>
      </c>
      <c r="O1872" s="87"/>
      <c r="P1872" s="225">
        <f>O1872*H1872</f>
        <v>0</v>
      </c>
      <c r="Q1872" s="225">
        <v>0</v>
      </c>
      <c r="R1872" s="225">
        <f>Q1872*H1872</f>
        <v>0</v>
      </c>
      <c r="S1872" s="225">
        <v>0.122</v>
      </c>
      <c r="T1872" s="226">
        <f>S1872*H1872</f>
        <v>2.2289399999999997</v>
      </c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R1872" s="227" t="s">
        <v>212</v>
      </c>
      <c r="AT1872" s="227" t="s">
        <v>207</v>
      </c>
      <c r="AU1872" s="227" t="s">
        <v>80</v>
      </c>
      <c r="AY1872" s="20" t="s">
        <v>205</v>
      </c>
      <c r="BE1872" s="228">
        <f>IF(N1872="základní",J1872,0)</f>
        <v>0</v>
      </c>
      <c r="BF1872" s="228">
        <f>IF(N1872="snížená",J1872,0)</f>
        <v>0</v>
      </c>
      <c r="BG1872" s="228">
        <f>IF(N1872="zákl. přenesená",J1872,0)</f>
        <v>0</v>
      </c>
      <c r="BH1872" s="228">
        <f>IF(N1872="sníž. přenesená",J1872,0)</f>
        <v>0</v>
      </c>
      <c r="BI1872" s="228">
        <f>IF(N1872="nulová",J1872,0)</f>
        <v>0</v>
      </c>
      <c r="BJ1872" s="20" t="s">
        <v>78</v>
      </c>
      <c r="BK1872" s="228">
        <f>ROUND(I1872*H1872,2)</f>
        <v>0</v>
      </c>
      <c r="BL1872" s="20" t="s">
        <v>212</v>
      </c>
      <c r="BM1872" s="227" t="s">
        <v>2558</v>
      </c>
    </row>
    <row r="1873" s="2" customFormat="1">
      <c r="A1873" s="41"/>
      <c r="B1873" s="42"/>
      <c r="C1873" s="43"/>
      <c r="D1873" s="229" t="s">
        <v>214</v>
      </c>
      <c r="E1873" s="43"/>
      <c r="F1873" s="230" t="s">
        <v>2559</v>
      </c>
      <c r="G1873" s="43"/>
      <c r="H1873" s="43"/>
      <c r="I1873" s="231"/>
      <c r="J1873" s="43"/>
      <c r="K1873" s="43"/>
      <c r="L1873" s="47"/>
      <c r="M1873" s="232"/>
      <c r="N1873" s="233"/>
      <c r="O1873" s="87"/>
      <c r="P1873" s="87"/>
      <c r="Q1873" s="87"/>
      <c r="R1873" s="87"/>
      <c r="S1873" s="87"/>
      <c r="T1873" s="88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T1873" s="20" t="s">
        <v>214</v>
      </c>
      <c r="AU1873" s="20" t="s">
        <v>80</v>
      </c>
    </row>
    <row r="1874" s="14" customFormat="1">
      <c r="A1874" s="14"/>
      <c r="B1874" s="245"/>
      <c r="C1874" s="246"/>
      <c r="D1874" s="236" t="s">
        <v>216</v>
      </c>
      <c r="E1874" s="247" t="s">
        <v>19</v>
      </c>
      <c r="F1874" s="248" t="s">
        <v>2560</v>
      </c>
      <c r="G1874" s="246"/>
      <c r="H1874" s="249">
        <v>18.27</v>
      </c>
      <c r="I1874" s="250"/>
      <c r="J1874" s="246"/>
      <c r="K1874" s="246"/>
      <c r="L1874" s="251"/>
      <c r="M1874" s="252"/>
      <c r="N1874" s="253"/>
      <c r="O1874" s="253"/>
      <c r="P1874" s="253"/>
      <c r="Q1874" s="253"/>
      <c r="R1874" s="253"/>
      <c r="S1874" s="253"/>
      <c r="T1874" s="25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5" t="s">
        <v>216</v>
      </c>
      <c r="AU1874" s="255" t="s">
        <v>80</v>
      </c>
      <c r="AV1874" s="14" t="s">
        <v>80</v>
      </c>
      <c r="AW1874" s="14" t="s">
        <v>218</v>
      </c>
      <c r="AX1874" s="14" t="s">
        <v>71</v>
      </c>
      <c r="AY1874" s="255" t="s">
        <v>205</v>
      </c>
    </row>
    <row r="1875" s="2" customFormat="1" ht="24.15" customHeight="1">
      <c r="A1875" s="41"/>
      <c r="B1875" s="42"/>
      <c r="C1875" s="216" t="s">
        <v>2561</v>
      </c>
      <c r="D1875" s="216" t="s">
        <v>207</v>
      </c>
      <c r="E1875" s="217" t="s">
        <v>2562</v>
      </c>
      <c r="F1875" s="218" t="s">
        <v>2563</v>
      </c>
      <c r="G1875" s="219" t="s">
        <v>306</v>
      </c>
      <c r="H1875" s="220">
        <v>11.781000000000001</v>
      </c>
      <c r="I1875" s="221"/>
      <c r="J1875" s="222">
        <f>ROUND(I1875*H1875,2)</f>
        <v>0</v>
      </c>
      <c r="K1875" s="218" t="s">
        <v>19</v>
      </c>
      <c r="L1875" s="47"/>
      <c r="M1875" s="223" t="s">
        <v>19</v>
      </c>
      <c r="N1875" s="224" t="s">
        <v>42</v>
      </c>
      <c r="O1875" s="87"/>
      <c r="P1875" s="225">
        <f>O1875*H1875</f>
        <v>0</v>
      </c>
      <c r="Q1875" s="225">
        <v>0</v>
      </c>
      <c r="R1875" s="225">
        <f>Q1875*H1875</f>
        <v>0</v>
      </c>
      <c r="S1875" s="225">
        <v>0.122</v>
      </c>
      <c r="T1875" s="226">
        <f>S1875*H1875</f>
        <v>1.437282</v>
      </c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R1875" s="227" t="s">
        <v>212</v>
      </c>
      <c r="AT1875" s="227" t="s">
        <v>207</v>
      </c>
      <c r="AU1875" s="227" t="s">
        <v>80</v>
      </c>
      <c r="AY1875" s="20" t="s">
        <v>205</v>
      </c>
      <c r="BE1875" s="228">
        <f>IF(N1875="základní",J1875,0)</f>
        <v>0</v>
      </c>
      <c r="BF1875" s="228">
        <f>IF(N1875="snížená",J1875,0)</f>
        <v>0</v>
      </c>
      <c r="BG1875" s="228">
        <f>IF(N1875="zákl. přenesená",J1875,0)</f>
        <v>0</v>
      </c>
      <c r="BH1875" s="228">
        <f>IF(N1875="sníž. přenesená",J1875,0)</f>
        <v>0</v>
      </c>
      <c r="BI1875" s="228">
        <f>IF(N1875="nulová",J1875,0)</f>
        <v>0</v>
      </c>
      <c r="BJ1875" s="20" t="s">
        <v>78</v>
      </c>
      <c r="BK1875" s="228">
        <f>ROUND(I1875*H1875,2)</f>
        <v>0</v>
      </c>
      <c r="BL1875" s="20" t="s">
        <v>212</v>
      </c>
      <c r="BM1875" s="227" t="s">
        <v>2564</v>
      </c>
    </row>
    <row r="1876" s="14" customFormat="1">
      <c r="A1876" s="14"/>
      <c r="B1876" s="245"/>
      <c r="C1876" s="246"/>
      <c r="D1876" s="236" t="s">
        <v>216</v>
      </c>
      <c r="E1876" s="247" t="s">
        <v>19</v>
      </c>
      <c r="F1876" s="248" t="s">
        <v>2565</v>
      </c>
      <c r="G1876" s="246"/>
      <c r="H1876" s="249">
        <v>11.781000000000001</v>
      </c>
      <c r="I1876" s="250"/>
      <c r="J1876" s="246"/>
      <c r="K1876" s="246"/>
      <c r="L1876" s="251"/>
      <c r="M1876" s="252"/>
      <c r="N1876" s="253"/>
      <c r="O1876" s="253"/>
      <c r="P1876" s="253"/>
      <c r="Q1876" s="253"/>
      <c r="R1876" s="253"/>
      <c r="S1876" s="253"/>
      <c r="T1876" s="25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5" t="s">
        <v>216</v>
      </c>
      <c r="AU1876" s="255" t="s">
        <v>80</v>
      </c>
      <c r="AV1876" s="14" t="s">
        <v>80</v>
      </c>
      <c r="AW1876" s="14" t="s">
        <v>218</v>
      </c>
      <c r="AX1876" s="14" t="s">
        <v>71</v>
      </c>
      <c r="AY1876" s="255" t="s">
        <v>205</v>
      </c>
    </row>
    <row r="1877" s="2" customFormat="1" ht="24.15" customHeight="1">
      <c r="A1877" s="41"/>
      <c r="B1877" s="42"/>
      <c r="C1877" s="216" t="s">
        <v>2566</v>
      </c>
      <c r="D1877" s="216" t="s">
        <v>207</v>
      </c>
      <c r="E1877" s="217" t="s">
        <v>2567</v>
      </c>
      <c r="F1877" s="218" t="s">
        <v>2568</v>
      </c>
      <c r="G1877" s="219" t="s">
        <v>210</v>
      </c>
      <c r="H1877" s="220">
        <v>0.14399999999999999</v>
      </c>
      <c r="I1877" s="221"/>
      <c r="J1877" s="222">
        <f>ROUND(I1877*H1877,2)</f>
        <v>0</v>
      </c>
      <c r="K1877" s="218" t="s">
        <v>211</v>
      </c>
      <c r="L1877" s="47"/>
      <c r="M1877" s="223" t="s">
        <v>19</v>
      </c>
      <c r="N1877" s="224" t="s">
        <v>42</v>
      </c>
      <c r="O1877" s="87"/>
      <c r="P1877" s="225">
        <f>O1877*H1877</f>
        <v>0</v>
      </c>
      <c r="Q1877" s="225">
        <v>0</v>
      </c>
      <c r="R1877" s="225">
        <f>Q1877*H1877</f>
        <v>0</v>
      </c>
      <c r="S1877" s="225">
        <v>2.2000000000000002</v>
      </c>
      <c r="T1877" s="226">
        <f>S1877*H1877</f>
        <v>0.31680000000000003</v>
      </c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R1877" s="227" t="s">
        <v>212</v>
      </c>
      <c r="AT1877" s="227" t="s">
        <v>207</v>
      </c>
      <c r="AU1877" s="227" t="s">
        <v>80</v>
      </c>
      <c r="AY1877" s="20" t="s">
        <v>205</v>
      </c>
      <c r="BE1877" s="228">
        <f>IF(N1877="základní",J1877,0)</f>
        <v>0</v>
      </c>
      <c r="BF1877" s="228">
        <f>IF(N1877="snížená",J1877,0)</f>
        <v>0</v>
      </c>
      <c r="BG1877" s="228">
        <f>IF(N1877="zákl. přenesená",J1877,0)</f>
        <v>0</v>
      </c>
      <c r="BH1877" s="228">
        <f>IF(N1877="sníž. přenesená",J1877,0)</f>
        <v>0</v>
      </c>
      <c r="BI1877" s="228">
        <f>IF(N1877="nulová",J1877,0)</f>
        <v>0</v>
      </c>
      <c r="BJ1877" s="20" t="s">
        <v>78</v>
      </c>
      <c r="BK1877" s="228">
        <f>ROUND(I1877*H1877,2)</f>
        <v>0</v>
      </c>
      <c r="BL1877" s="20" t="s">
        <v>212</v>
      </c>
      <c r="BM1877" s="227" t="s">
        <v>2569</v>
      </c>
    </row>
    <row r="1878" s="2" customFormat="1">
      <c r="A1878" s="41"/>
      <c r="B1878" s="42"/>
      <c r="C1878" s="43"/>
      <c r="D1878" s="229" t="s">
        <v>214</v>
      </c>
      <c r="E1878" s="43"/>
      <c r="F1878" s="230" t="s">
        <v>2570</v>
      </c>
      <c r="G1878" s="43"/>
      <c r="H1878" s="43"/>
      <c r="I1878" s="231"/>
      <c r="J1878" s="43"/>
      <c r="K1878" s="43"/>
      <c r="L1878" s="47"/>
      <c r="M1878" s="232"/>
      <c r="N1878" s="233"/>
      <c r="O1878" s="87"/>
      <c r="P1878" s="87"/>
      <c r="Q1878" s="87"/>
      <c r="R1878" s="87"/>
      <c r="S1878" s="87"/>
      <c r="T1878" s="88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T1878" s="20" t="s">
        <v>214</v>
      </c>
      <c r="AU1878" s="20" t="s">
        <v>80</v>
      </c>
    </row>
    <row r="1879" s="14" customFormat="1">
      <c r="A1879" s="14"/>
      <c r="B1879" s="245"/>
      <c r="C1879" s="246"/>
      <c r="D1879" s="236" t="s">
        <v>216</v>
      </c>
      <c r="E1879" s="247" t="s">
        <v>19</v>
      </c>
      <c r="F1879" s="248" t="s">
        <v>2571</v>
      </c>
      <c r="G1879" s="246"/>
      <c r="H1879" s="249">
        <v>0.043999999999999997</v>
      </c>
      <c r="I1879" s="250"/>
      <c r="J1879" s="246"/>
      <c r="K1879" s="246"/>
      <c r="L1879" s="251"/>
      <c r="M1879" s="252"/>
      <c r="N1879" s="253"/>
      <c r="O1879" s="253"/>
      <c r="P1879" s="253"/>
      <c r="Q1879" s="253"/>
      <c r="R1879" s="253"/>
      <c r="S1879" s="253"/>
      <c r="T1879" s="25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5" t="s">
        <v>216</v>
      </c>
      <c r="AU1879" s="255" t="s">
        <v>80</v>
      </c>
      <c r="AV1879" s="14" t="s">
        <v>80</v>
      </c>
      <c r="AW1879" s="14" t="s">
        <v>218</v>
      </c>
      <c r="AX1879" s="14" t="s">
        <v>71</v>
      </c>
      <c r="AY1879" s="255" t="s">
        <v>205</v>
      </c>
    </row>
    <row r="1880" s="14" customFormat="1">
      <c r="A1880" s="14"/>
      <c r="B1880" s="245"/>
      <c r="C1880" s="246"/>
      <c r="D1880" s="236" t="s">
        <v>216</v>
      </c>
      <c r="E1880" s="247" t="s">
        <v>19</v>
      </c>
      <c r="F1880" s="248" t="s">
        <v>2572</v>
      </c>
      <c r="G1880" s="246"/>
      <c r="H1880" s="249">
        <v>0.10000000000000001</v>
      </c>
      <c r="I1880" s="250"/>
      <c r="J1880" s="246"/>
      <c r="K1880" s="246"/>
      <c r="L1880" s="251"/>
      <c r="M1880" s="252"/>
      <c r="N1880" s="253"/>
      <c r="O1880" s="253"/>
      <c r="P1880" s="253"/>
      <c r="Q1880" s="253"/>
      <c r="R1880" s="253"/>
      <c r="S1880" s="253"/>
      <c r="T1880" s="25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5" t="s">
        <v>216</v>
      </c>
      <c r="AU1880" s="255" t="s">
        <v>80</v>
      </c>
      <c r="AV1880" s="14" t="s">
        <v>80</v>
      </c>
      <c r="AW1880" s="14" t="s">
        <v>218</v>
      </c>
      <c r="AX1880" s="14" t="s">
        <v>71</v>
      </c>
      <c r="AY1880" s="255" t="s">
        <v>205</v>
      </c>
    </row>
    <row r="1881" s="2" customFormat="1" ht="24.15" customHeight="1">
      <c r="A1881" s="41"/>
      <c r="B1881" s="42"/>
      <c r="C1881" s="216" t="s">
        <v>2573</v>
      </c>
      <c r="D1881" s="216" t="s">
        <v>207</v>
      </c>
      <c r="E1881" s="217" t="s">
        <v>2574</v>
      </c>
      <c r="F1881" s="218" t="s">
        <v>2575</v>
      </c>
      <c r="G1881" s="219" t="s">
        <v>210</v>
      </c>
      <c r="H1881" s="220">
        <v>12.574</v>
      </c>
      <c r="I1881" s="221"/>
      <c r="J1881" s="222">
        <f>ROUND(I1881*H1881,2)</f>
        <v>0</v>
      </c>
      <c r="K1881" s="218" t="s">
        <v>211</v>
      </c>
      <c r="L1881" s="47"/>
      <c r="M1881" s="223" t="s">
        <v>19</v>
      </c>
      <c r="N1881" s="224" t="s">
        <v>42</v>
      </c>
      <c r="O1881" s="87"/>
      <c r="P1881" s="225">
        <f>O1881*H1881</f>
        <v>0</v>
      </c>
      <c r="Q1881" s="225">
        <v>0</v>
      </c>
      <c r="R1881" s="225">
        <f>Q1881*H1881</f>
        <v>0</v>
      </c>
      <c r="S1881" s="225">
        <v>2.2000000000000002</v>
      </c>
      <c r="T1881" s="226">
        <f>S1881*H1881</f>
        <v>27.662800000000001</v>
      </c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R1881" s="227" t="s">
        <v>212</v>
      </c>
      <c r="AT1881" s="227" t="s">
        <v>207</v>
      </c>
      <c r="AU1881" s="227" t="s">
        <v>80</v>
      </c>
      <c r="AY1881" s="20" t="s">
        <v>205</v>
      </c>
      <c r="BE1881" s="228">
        <f>IF(N1881="základní",J1881,0)</f>
        <v>0</v>
      </c>
      <c r="BF1881" s="228">
        <f>IF(N1881="snížená",J1881,0)</f>
        <v>0</v>
      </c>
      <c r="BG1881" s="228">
        <f>IF(N1881="zákl. přenesená",J1881,0)</f>
        <v>0</v>
      </c>
      <c r="BH1881" s="228">
        <f>IF(N1881="sníž. přenesená",J1881,0)</f>
        <v>0</v>
      </c>
      <c r="BI1881" s="228">
        <f>IF(N1881="nulová",J1881,0)</f>
        <v>0</v>
      </c>
      <c r="BJ1881" s="20" t="s">
        <v>78</v>
      </c>
      <c r="BK1881" s="228">
        <f>ROUND(I1881*H1881,2)</f>
        <v>0</v>
      </c>
      <c r="BL1881" s="20" t="s">
        <v>212</v>
      </c>
      <c r="BM1881" s="227" t="s">
        <v>2576</v>
      </c>
    </row>
    <row r="1882" s="2" customFormat="1">
      <c r="A1882" s="41"/>
      <c r="B1882" s="42"/>
      <c r="C1882" s="43"/>
      <c r="D1882" s="229" t="s">
        <v>214</v>
      </c>
      <c r="E1882" s="43"/>
      <c r="F1882" s="230" t="s">
        <v>2577</v>
      </c>
      <c r="G1882" s="43"/>
      <c r="H1882" s="43"/>
      <c r="I1882" s="231"/>
      <c r="J1882" s="43"/>
      <c r="K1882" s="43"/>
      <c r="L1882" s="47"/>
      <c r="M1882" s="232"/>
      <c r="N1882" s="233"/>
      <c r="O1882" s="87"/>
      <c r="P1882" s="87"/>
      <c r="Q1882" s="87"/>
      <c r="R1882" s="87"/>
      <c r="S1882" s="87"/>
      <c r="T1882" s="88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T1882" s="20" t="s">
        <v>214</v>
      </c>
      <c r="AU1882" s="20" t="s">
        <v>80</v>
      </c>
    </row>
    <row r="1883" s="13" customFormat="1">
      <c r="A1883" s="13"/>
      <c r="B1883" s="234"/>
      <c r="C1883" s="235"/>
      <c r="D1883" s="236" t="s">
        <v>216</v>
      </c>
      <c r="E1883" s="237" t="s">
        <v>19</v>
      </c>
      <c r="F1883" s="238" t="s">
        <v>228</v>
      </c>
      <c r="G1883" s="235"/>
      <c r="H1883" s="237" t="s">
        <v>19</v>
      </c>
      <c r="I1883" s="239"/>
      <c r="J1883" s="235"/>
      <c r="K1883" s="235"/>
      <c r="L1883" s="240"/>
      <c r="M1883" s="241"/>
      <c r="N1883" s="242"/>
      <c r="O1883" s="242"/>
      <c r="P1883" s="242"/>
      <c r="Q1883" s="242"/>
      <c r="R1883" s="242"/>
      <c r="S1883" s="242"/>
      <c r="T1883" s="24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44" t="s">
        <v>216</v>
      </c>
      <c r="AU1883" s="244" t="s">
        <v>80</v>
      </c>
      <c r="AV1883" s="13" t="s">
        <v>78</v>
      </c>
      <c r="AW1883" s="13" t="s">
        <v>218</v>
      </c>
      <c r="AX1883" s="13" t="s">
        <v>71</v>
      </c>
      <c r="AY1883" s="244" t="s">
        <v>205</v>
      </c>
    </row>
    <row r="1884" s="14" customFormat="1">
      <c r="A1884" s="14"/>
      <c r="B1884" s="245"/>
      <c r="C1884" s="246"/>
      <c r="D1884" s="236" t="s">
        <v>216</v>
      </c>
      <c r="E1884" s="247" t="s">
        <v>19</v>
      </c>
      <c r="F1884" s="248" t="s">
        <v>2578</v>
      </c>
      <c r="G1884" s="246"/>
      <c r="H1884" s="249">
        <v>1.3872149999999999</v>
      </c>
      <c r="I1884" s="250"/>
      <c r="J1884" s="246"/>
      <c r="K1884" s="246"/>
      <c r="L1884" s="251"/>
      <c r="M1884" s="252"/>
      <c r="N1884" s="253"/>
      <c r="O1884" s="253"/>
      <c r="P1884" s="253"/>
      <c r="Q1884" s="253"/>
      <c r="R1884" s="253"/>
      <c r="S1884" s="253"/>
      <c r="T1884" s="25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5" t="s">
        <v>216</v>
      </c>
      <c r="AU1884" s="255" t="s">
        <v>80</v>
      </c>
      <c r="AV1884" s="14" t="s">
        <v>80</v>
      </c>
      <c r="AW1884" s="14" t="s">
        <v>218</v>
      </c>
      <c r="AX1884" s="14" t="s">
        <v>71</v>
      </c>
      <c r="AY1884" s="255" t="s">
        <v>205</v>
      </c>
    </row>
    <row r="1885" s="14" customFormat="1">
      <c r="A1885" s="14"/>
      <c r="B1885" s="245"/>
      <c r="C1885" s="246"/>
      <c r="D1885" s="236" t="s">
        <v>216</v>
      </c>
      <c r="E1885" s="247" t="s">
        <v>19</v>
      </c>
      <c r="F1885" s="248" t="s">
        <v>2579</v>
      </c>
      <c r="G1885" s="246"/>
      <c r="H1885" s="249">
        <v>1.1648000000000001</v>
      </c>
      <c r="I1885" s="250"/>
      <c r="J1885" s="246"/>
      <c r="K1885" s="246"/>
      <c r="L1885" s="251"/>
      <c r="M1885" s="252"/>
      <c r="N1885" s="253"/>
      <c r="O1885" s="253"/>
      <c r="P1885" s="253"/>
      <c r="Q1885" s="253"/>
      <c r="R1885" s="253"/>
      <c r="S1885" s="253"/>
      <c r="T1885" s="25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5" t="s">
        <v>216</v>
      </c>
      <c r="AU1885" s="255" t="s">
        <v>80</v>
      </c>
      <c r="AV1885" s="14" t="s">
        <v>80</v>
      </c>
      <c r="AW1885" s="14" t="s">
        <v>218</v>
      </c>
      <c r="AX1885" s="14" t="s">
        <v>71</v>
      </c>
      <c r="AY1885" s="255" t="s">
        <v>205</v>
      </c>
    </row>
    <row r="1886" s="14" customFormat="1">
      <c r="A1886" s="14"/>
      <c r="B1886" s="245"/>
      <c r="C1886" s="246"/>
      <c r="D1886" s="236" t="s">
        <v>216</v>
      </c>
      <c r="E1886" s="247" t="s">
        <v>19</v>
      </c>
      <c r="F1886" s="248" t="s">
        <v>2580</v>
      </c>
      <c r="G1886" s="246"/>
      <c r="H1886" s="249">
        <v>2.508</v>
      </c>
      <c r="I1886" s="250"/>
      <c r="J1886" s="246"/>
      <c r="K1886" s="246"/>
      <c r="L1886" s="251"/>
      <c r="M1886" s="252"/>
      <c r="N1886" s="253"/>
      <c r="O1886" s="253"/>
      <c r="P1886" s="253"/>
      <c r="Q1886" s="253"/>
      <c r="R1886" s="253"/>
      <c r="S1886" s="253"/>
      <c r="T1886" s="25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5" t="s">
        <v>216</v>
      </c>
      <c r="AU1886" s="255" t="s">
        <v>80</v>
      </c>
      <c r="AV1886" s="14" t="s">
        <v>80</v>
      </c>
      <c r="AW1886" s="14" t="s">
        <v>218</v>
      </c>
      <c r="AX1886" s="14" t="s">
        <v>71</v>
      </c>
      <c r="AY1886" s="255" t="s">
        <v>205</v>
      </c>
    </row>
    <row r="1887" s="15" customFormat="1">
      <c r="A1887" s="15"/>
      <c r="B1887" s="256"/>
      <c r="C1887" s="257"/>
      <c r="D1887" s="236" t="s">
        <v>216</v>
      </c>
      <c r="E1887" s="258" t="s">
        <v>19</v>
      </c>
      <c r="F1887" s="259" t="s">
        <v>238</v>
      </c>
      <c r="G1887" s="257"/>
      <c r="H1887" s="260">
        <v>5.0600149999999999</v>
      </c>
      <c r="I1887" s="261"/>
      <c r="J1887" s="257"/>
      <c r="K1887" s="257"/>
      <c r="L1887" s="262"/>
      <c r="M1887" s="263"/>
      <c r="N1887" s="264"/>
      <c r="O1887" s="264"/>
      <c r="P1887" s="264"/>
      <c r="Q1887" s="264"/>
      <c r="R1887" s="264"/>
      <c r="S1887" s="264"/>
      <c r="T1887" s="26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66" t="s">
        <v>216</v>
      </c>
      <c r="AU1887" s="266" t="s">
        <v>80</v>
      </c>
      <c r="AV1887" s="15" t="s">
        <v>97</v>
      </c>
      <c r="AW1887" s="15" t="s">
        <v>218</v>
      </c>
      <c r="AX1887" s="15" t="s">
        <v>71</v>
      </c>
      <c r="AY1887" s="266" t="s">
        <v>205</v>
      </c>
    </row>
    <row r="1888" s="13" customFormat="1">
      <c r="A1888" s="13"/>
      <c r="B1888" s="234"/>
      <c r="C1888" s="235"/>
      <c r="D1888" s="236" t="s">
        <v>216</v>
      </c>
      <c r="E1888" s="237" t="s">
        <v>19</v>
      </c>
      <c r="F1888" s="238" t="s">
        <v>239</v>
      </c>
      <c r="G1888" s="235"/>
      <c r="H1888" s="237" t="s">
        <v>19</v>
      </c>
      <c r="I1888" s="239"/>
      <c r="J1888" s="235"/>
      <c r="K1888" s="235"/>
      <c r="L1888" s="240"/>
      <c r="M1888" s="241"/>
      <c r="N1888" s="242"/>
      <c r="O1888" s="242"/>
      <c r="P1888" s="242"/>
      <c r="Q1888" s="242"/>
      <c r="R1888" s="242"/>
      <c r="S1888" s="242"/>
      <c r="T1888" s="24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44" t="s">
        <v>216</v>
      </c>
      <c r="AU1888" s="244" t="s">
        <v>80</v>
      </c>
      <c r="AV1888" s="13" t="s">
        <v>78</v>
      </c>
      <c r="AW1888" s="13" t="s">
        <v>218</v>
      </c>
      <c r="AX1888" s="13" t="s">
        <v>71</v>
      </c>
      <c r="AY1888" s="244" t="s">
        <v>205</v>
      </c>
    </row>
    <row r="1889" s="14" customFormat="1">
      <c r="A1889" s="14"/>
      <c r="B1889" s="245"/>
      <c r="C1889" s="246"/>
      <c r="D1889" s="236" t="s">
        <v>216</v>
      </c>
      <c r="E1889" s="247" t="s">
        <v>19</v>
      </c>
      <c r="F1889" s="248" t="s">
        <v>2581</v>
      </c>
      <c r="G1889" s="246"/>
      <c r="H1889" s="249">
        <v>0.79800000000000015</v>
      </c>
      <c r="I1889" s="250"/>
      <c r="J1889" s="246"/>
      <c r="K1889" s="246"/>
      <c r="L1889" s="251"/>
      <c r="M1889" s="252"/>
      <c r="N1889" s="253"/>
      <c r="O1889" s="253"/>
      <c r="P1889" s="253"/>
      <c r="Q1889" s="253"/>
      <c r="R1889" s="253"/>
      <c r="S1889" s="253"/>
      <c r="T1889" s="25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5" t="s">
        <v>216</v>
      </c>
      <c r="AU1889" s="255" t="s">
        <v>80</v>
      </c>
      <c r="AV1889" s="14" t="s">
        <v>80</v>
      </c>
      <c r="AW1889" s="14" t="s">
        <v>218</v>
      </c>
      <c r="AX1889" s="14" t="s">
        <v>71</v>
      </c>
      <c r="AY1889" s="255" t="s">
        <v>205</v>
      </c>
    </row>
    <row r="1890" s="15" customFormat="1">
      <c r="A1890" s="15"/>
      <c r="B1890" s="256"/>
      <c r="C1890" s="257"/>
      <c r="D1890" s="236" t="s">
        <v>216</v>
      </c>
      <c r="E1890" s="258" t="s">
        <v>19</v>
      </c>
      <c r="F1890" s="259" t="s">
        <v>238</v>
      </c>
      <c r="G1890" s="257"/>
      <c r="H1890" s="260">
        <v>0.79800000000000015</v>
      </c>
      <c r="I1890" s="261"/>
      <c r="J1890" s="257"/>
      <c r="K1890" s="257"/>
      <c r="L1890" s="262"/>
      <c r="M1890" s="263"/>
      <c r="N1890" s="264"/>
      <c r="O1890" s="264"/>
      <c r="P1890" s="264"/>
      <c r="Q1890" s="264"/>
      <c r="R1890" s="264"/>
      <c r="S1890" s="264"/>
      <c r="T1890" s="26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T1890" s="266" t="s">
        <v>216</v>
      </c>
      <c r="AU1890" s="266" t="s">
        <v>80</v>
      </c>
      <c r="AV1890" s="15" t="s">
        <v>97</v>
      </c>
      <c r="AW1890" s="15" t="s">
        <v>218</v>
      </c>
      <c r="AX1890" s="15" t="s">
        <v>71</v>
      </c>
      <c r="AY1890" s="266" t="s">
        <v>205</v>
      </c>
    </row>
    <row r="1891" s="13" customFormat="1">
      <c r="A1891" s="13"/>
      <c r="B1891" s="234"/>
      <c r="C1891" s="235"/>
      <c r="D1891" s="236" t="s">
        <v>216</v>
      </c>
      <c r="E1891" s="237" t="s">
        <v>19</v>
      </c>
      <c r="F1891" s="238" t="s">
        <v>241</v>
      </c>
      <c r="G1891" s="235"/>
      <c r="H1891" s="237" t="s">
        <v>19</v>
      </c>
      <c r="I1891" s="239"/>
      <c r="J1891" s="235"/>
      <c r="K1891" s="235"/>
      <c r="L1891" s="240"/>
      <c r="M1891" s="241"/>
      <c r="N1891" s="242"/>
      <c r="O1891" s="242"/>
      <c r="P1891" s="242"/>
      <c r="Q1891" s="242"/>
      <c r="R1891" s="242"/>
      <c r="S1891" s="242"/>
      <c r="T1891" s="24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4" t="s">
        <v>216</v>
      </c>
      <c r="AU1891" s="244" t="s">
        <v>80</v>
      </c>
      <c r="AV1891" s="13" t="s">
        <v>78</v>
      </c>
      <c r="AW1891" s="13" t="s">
        <v>218</v>
      </c>
      <c r="AX1891" s="13" t="s">
        <v>71</v>
      </c>
      <c r="AY1891" s="244" t="s">
        <v>205</v>
      </c>
    </row>
    <row r="1892" s="14" customFormat="1">
      <c r="A1892" s="14"/>
      <c r="B1892" s="245"/>
      <c r="C1892" s="246"/>
      <c r="D1892" s="236" t="s">
        <v>216</v>
      </c>
      <c r="E1892" s="247" t="s">
        <v>19</v>
      </c>
      <c r="F1892" s="248" t="s">
        <v>2582</v>
      </c>
      <c r="G1892" s="246"/>
      <c r="H1892" s="249">
        <v>6.3729000000000013</v>
      </c>
      <c r="I1892" s="250"/>
      <c r="J1892" s="246"/>
      <c r="K1892" s="246"/>
      <c r="L1892" s="251"/>
      <c r="M1892" s="252"/>
      <c r="N1892" s="253"/>
      <c r="O1892" s="253"/>
      <c r="P1892" s="253"/>
      <c r="Q1892" s="253"/>
      <c r="R1892" s="253"/>
      <c r="S1892" s="253"/>
      <c r="T1892" s="25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5" t="s">
        <v>216</v>
      </c>
      <c r="AU1892" s="255" t="s">
        <v>80</v>
      </c>
      <c r="AV1892" s="14" t="s">
        <v>80</v>
      </c>
      <c r="AW1892" s="14" t="s">
        <v>218</v>
      </c>
      <c r="AX1892" s="14" t="s">
        <v>71</v>
      </c>
      <c r="AY1892" s="255" t="s">
        <v>205</v>
      </c>
    </row>
    <row r="1893" s="14" customFormat="1">
      <c r="A1893" s="14"/>
      <c r="B1893" s="245"/>
      <c r="C1893" s="246"/>
      <c r="D1893" s="236" t="s">
        <v>216</v>
      </c>
      <c r="E1893" s="247" t="s">
        <v>19</v>
      </c>
      <c r="F1893" s="248" t="s">
        <v>2583</v>
      </c>
      <c r="G1893" s="246"/>
      <c r="H1893" s="249">
        <v>0.34290000000000004</v>
      </c>
      <c r="I1893" s="250"/>
      <c r="J1893" s="246"/>
      <c r="K1893" s="246"/>
      <c r="L1893" s="251"/>
      <c r="M1893" s="252"/>
      <c r="N1893" s="253"/>
      <c r="O1893" s="253"/>
      <c r="P1893" s="253"/>
      <c r="Q1893" s="253"/>
      <c r="R1893" s="253"/>
      <c r="S1893" s="253"/>
      <c r="T1893" s="25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5" t="s">
        <v>216</v>
      </c>
      <c r="AU1893" s="255" t="s">
        <v>80</v>
      </c>
      <c r="AV1893" s="14" t="s">
        <v>80</v>
      </c>
      <c r="AW1893" s="14" t="s">
        <v>218</v>
      </c>
      <c r="AX1893" s="14" t="s">
        <v>71</v>
      </c>
      <c r="AY1893" s="255" t="s">
        <v>205</v>
      </c>
    </row>
    <row r="1894" s="15" customFormat="1">
      <c r="A1894" s="15"/>
      <c r="B1894" s="256"/>
      <c r="C1894" s="257"/>
      <c r="D1894" s="236" t="s">
        <v>216</v>
      </c>
      <c r="E1894" s="258" t="s">
        <v>19</v>
      </c>
      <c r="F1894" s="259" t="s">
        <v>238</v>
      </c>
      <c r="G1894" s="257"/>
      <c r="H1894" s="260">
        <v>6.7158000000000015</v>
      </c>
      <c r="I1894" s="261"/>
      <c r="J1894" s="257"/>
      <c r="K1894" s="257"/>
      <c r="L1894" s="262"/>
      <c r="M1894" s="263"/>
      <c r="N1894" s="264"/>
      <c r="O1894" s="264"/>
      <c r="P1894" s="264"/>
      <c r="Q1894" s="264"/>
      <c r="R1894" s="264"/>
      <c r="S1894" s="264"/>
      <c r="T1894" s="26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66" t="s">
        <v>216</v>
      </c>
      <c r="AU1894" s="266" t="s">
        <v>80</v>
      </c>
      <c r="AV1894" s="15" t="s">
        <v>97</v>
      </c>
      <c r="AW1894" s="15" t="s">
        <v>218</v>
      </c>
      <c r="AX1894" s="15" t="s">
        <v>71</v>
      </c>
      <c r="AY1894" s="266" t="s">
        <v>205</v>
      </c>
    </row>
    <row r="1895" s="16" customFormat="1">
      <c r="A1895" s="16"/>
      <c r="B1895" s="267"/>
      <c r="C1895" s="268"/>
      <c r="D1895" s="236" t="s">
        <v>216</v>
      </c>
      <c r="E1895" s="269" t="s">
        <v>19</v>
      </c>
      <c r="F1895" s="270" t="s">
        <v>243</v>
      </c>
      <c r="G1895" s="268"/>
      <c r="H1895" s="271">
        <v>12.573815000000002</v>
      </c>
      <c r="I1895" s="272"/>
      <c r="J1895" s="268"/>
      <c r="K1895" s="268"/>
      <c r="L1895" s="273"/>
      <c r="M1895" s="274"/>
      <c r="N1895" s="275"/>
      <c r="O1895" s="275"/>
      <c r="P1895" s="275"/>
      <c r="Q1895" s="275"/>
      <c r="R1895" s="275"/>
      <c r="S1895" s="275"/>
      <c r="T1895" s="27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T1895" s="277" t="s">
        <v>216</v>
      </c>
      <c r="AU1895" s="277" t="s">
        <v>80</v>
      </c>
      <c r="AV1895" s="16" t="s">
        <v>212</v>
      </c>
      <c r="AW1895" s="16" t="s">
        <v>218</v>
      </c>
      <c r="AX1895" s="16" t="s">
        <v>78</v>
      </c>
      <c r="AY1895" s="277" t="s">
        <v>205</v>
      </c>
    </row>
    <row r="1896" s="2" customFormat="1" ht="24.15" customHeight="1">
      <c r="A1896" s="41"/>
      <c r="B1896" s="42"/>
      <c r="C1896" s="216" t="s">
        <v>2584</v>
      </c>
      <c r="D1896" s="216" t="s">
        <v>207</v>
      </c>
      <c r="E1896" s="217" t="s">
        <v>2585</v>
      </c>
      <c r="F1896" s="218" t="s">
        <v>2586</v>
      </c>
      <c r="G1896" s="219" t="s">
        <v>210</v>
      </c>
      <c r="H1896" s="220">
        <v>0.23000000000000001</v>
      </c>
      <c r="I1896" s="221"/>
      <c r="J1896" s="222">
        <f>ROUND(I1896*H1896,2)</f>
        <v>0</v>
      </c>
      <c r="K1896" s="218" t="s">
        <v>211</v>
      </c>
      <c r="L1896" s="47"/>
      <c r="M1896" s="223" t="s">
        <v>19</v>
      </c>
      <c r="N1896" s="224" t="s">
        <v>42</v>
      </c>
      <c r="O1896" s="87"/>
      <c r="P1896" s="225">
        <f>O1896*H1896</f>
        <v>0</v>
      </c>
      <c r="Q1896" s="225">
        <v>0</v>
      </c>
      <c r="R1896" s="225">
        <f>Q1896*H1896</f>
        <v>0</v>
      </c>
      <c r="S1896" s="225">
        <v>2.2000000000000002</v>
      </c>
      <c r="T1896" s="226">
        <f>S1896*H1896</f>
        <v>0.50600000000000012</v>
      </c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R1896" s="227" t="s">
        <v>212</v>
      </c>
      <c r="AT1896" s="227" t="s">
        <v>207</v>
      </c>
      <c r="AU1896" s="227" t="s">
        <v>80</v>
      </c>
      <c r="AY1896" s="20" t="s">
        <v>205</v>
      </c>
      <c r="BE1896" s="228">
        <f>IF(N1896="základní",J1896,0)</f>
        <v>0</v>
      </c>
      <c r="BF1896" s="228">
        <f>IF(N1896="snížená",J1896,0)</f>
        <v>0</v>
      </c>
      <c r="BG1896" s="228">
        <f>IF(N1896="zákl. přenesená",J1896,0)</f>
        <v>0</v>
      </c>
      <c r="BH1896" s="228">
        <f>IF(N1896="sníž. přenesená",J1896,0)</f>
        <v>0</v>
      </c>
      <c r="BI1896" s="228">
        <f>IF(N1896="nulová",J1896,0)</f>
        <v>0</v>
      </c>
      <c r="BJ1896" s="20" t="s">
        <v>78</v>
      </c>
      <c r="BK1896" s="228">
        <f>ROUND(I1896*H1896,2)</f>
        <v>0</v>
      </c>
      <c r="BL1896" s="20" t="s">
        <v>212</v>
      </c>
      <c r="BM1896" s="227" t="s">
        <v>2587</v>
      </c>
    </row>
    <row r="1897" s="2" customFormat="1">
      <c r="A1897" s="41"/>
      <c r="B1897" s="42"/>
      <c r="C1897" s="43"/>
      <c r="D1897" s="229" t="s">
        <v>214</v>
      </c>
      <c r="E1897" s="43"/>
      <c r="F1897" s="230" t="s">
        <v>2588</v>
      </c>
      <c r="G1897" s="43"/>
      <c r="H1897" s="43"/>
      <c r="I1897" s="231"/>
      <c r="J1897" s="43"/>
      <c r="K1897" s="43"/>
      <c r="L1897" s="47"/>
      <c r="M1897" s="232"/>
      <c r="N1897" s="233"/>
      <c r="O1897" s="87"/>
      <c r="P1897" s="87"/>
      <c r="Q1897" s="87"/>
      <c r="R1897" s="87"/>
      <c r="S1897" s="87"/>
      <c r="T1897" s="88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T1897" s="20" t="s">
        <v>214</v>
      </c>
      <c r="AU1897" s="20" t="s">
        <v>80</v>
      </c>
    </row>
    <row r="1898" s="14" customFormat="1">
      <c r="A1898" s="14"/>
      <c r="B1898" s="245"/>
      <c r="C1898" s="246"/>
      <c r="D1898" s="236" t="s">
        <v>216</v>
      </c>
      <c r="E1898" s="247" t="s">
        <v>19</v>
      </c>
      <c r="F1898" s="248" t="s">
        <v>2589</v>
      </c>
      <c r="G1898" s="246"/>
      <c r="H1898" s="249">
        <v>0.22950000000000001</v>
      </c>
      <c r="I1898" s="250"/>
      <c r="J1898" s="246"/>
      <c r="K1898" s="246"/>
      <c r="L1898" s="251"/>
      <c r="M1898" s="252"/>
      <c r="N1898" s="253"/>
      <c r="O1898" s="253"/>
      <c r="P1898" s="253"/>
      <c r="Q1898" s="253"/>
      <c r="R1898" s="253"/>
      <c r="S1898" s="253"/>
      <c r="T1898" s="25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5" t="s">
        <v>216</v>
      </c>
      <c r="AU1898" s="255" t="s">
        <v>80</v>
      </c>
      <c r="AV1898" s="14" t="s">
        <v>80</v>
      </c>
      <c r="AW1898" s="14" t="s">
        <v>218</v>
      </c>
      <c r="AX1898" s="14" t="s">
        <v>71</v>
      </c>
      <c r="AY1898" s="255" t="s">
        <v>205</v>
      </c>
    </row>
    <row r="1899" s="2" customFormat="1" ht="24.15" customHeight="1">
      <c r="A1899" s="41"/>
      <c r="B1899" s="42"/>
      <c r="C1899" s="216" t="s">
        <v>2590</v>
      </c>
      <c r="D1899" s="216" t="s">
        <v>207</v>
      </c>
      <c r="E1899" s="217" t="s">
        <v>2591</v>
      </c>
      <c r="F1899" s="218" t="s">
        <v>2592</v>
      </c>
      <c r="G1899" s="219" t="s">
        <v>210</v>
      </c>
      <c r="H1899" s="220">
        <v>5.7279999999999998</v>
      </c>
      <c r="I1899" s="221"/>
      <c r="J1899" s="222">
        <f>ROUND(I1899*H1899,2)</f>
        <v>0</v>
      </c>
      <c r="K1899" s="218" t="s">
        <v>211</v>
      </c>
      <c r="L1899" s="47"/>
      <c r="M1899" s="223" t="s">
        <v>19</v>
      </c>
      <c r="N1899" s="224" t="s">
        <v>42</v>
      </c>
      <c r="O1899" s="87"/>
      <c r="P1899" s="225">
        <f>O1899*H1899</f>
        <v>0</v>
      </c>
      <c r="Q1899" s="225">
        <v>0</v>
      </c>
      <c r="R1899" s="225">
        <f>Q1899*H1899</f>
        <v>0</v>
      </c>
      <c r="S1899" s="225">
        <v>2.2000000000000002</v>
      </c>
      <c r="T1899" s="226">
        <f>S1899*H1899</f>
        <v>12.601600000000001</v>
      </c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R1899" s="227" t="s">
        <v>212</v>
      </c>
      <c r="AT1899" s="227" t="s">
        <v>207</v>
      </c>
      <c r="AU1899" s="227" t="s">
        <v>80</v>
      </c>
      <c r="AY1899" s="20" t="s">
        <v>205</v>
      </c>
      <c r="BE1899" s="228">
        <f>IF(N1899="základní",J1899,0)</f>
        <v>0</v>
      </c>
      <c r="BF1899" s="228">
        <f>IF(N1899="snížená",J1899,0)</f>
        <v>0</v>
      </c>
      <c r="BG1899" s="228">
        <f>IF(N1899="zákl. přenesená",J1899,0)</f>
        <v>0</v>
      </c>
      <c r="BH1899" s="228">
        <f>IF(N1899="sníž. přenesená",J1899,0)</f>
        <v>0</v>
      </c>
      <c r="BI1899" s="228">
        <f>IF(N1899="nulová",J1899,0)</f>
        <v>0</v>
      </c>
      <c r="BJ1899" s="20" t="s">
        <v>78</v>
      </c>
      <c r="BK1899" s="228">
        <f>ROUND(I1899*H1899,2)</f>
        <v>0</v>
      </c>
      <c r="BL1899" s="20" t="s">
        <v>212</v>
      </c>
      <c r="BM1899" s="227" t="s">
        <v>2593</v>
      </c>
    </row>
    <row r="1900" s="2" customFormat="1">
      <c r="A1900" s="41"/>
      <c r="B1900" s="42"/>
      <c r="C1900" s="43"/>
      <c r="D1900" s="229" t="s">
        <v>214</v>
      </c>
      <c r="E1900" s="43"/>
      <c r="F1900" s="230" t="s">
        <v>2594</v>
      </c>
      <c r="G1900" s="43"/>
      <c r="H1900" s="43"/>
      <c r="I1900" s="231"/>
      <c r="J1900" s="43"/>
      <c r="K1900" s="43"/>
      <c r="L1900" s="47"/>
      <c r="M1900" s="232"/>
      <c r="N1900" s="233"/>
      <c r="O1900" s="87"/>
      <c r="P1900" s="87"/>
      <c r="Q1900" s="87"/>
      <c r="R1900" s="87"/>
      <c r="S1900" s="87"/>
      <c r="T1900" s="88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T1900" s="20" t="s">
        <v>214</v>
      </c>
      <c r="AU1900" s="20" t="s">
        <v>80</v>
      </c>
    </row>
    <row r="1901" s="13" customFormat="1">
      <c r="A1901" s="13"/>
      <c r="B1901" s="234"/>
      <c r="C1901" s="235"/>
      <c r="D1901" s="236" t="s">
        <v>216</v>
      </c>
      <c r="E1901" s="237" t="s">
        <v>19</v>
      </c>
      <c r="F1901" s="238" t="s">
        <v>228</v>
      </c>
      <c r="G1901" s="235"/>
      <c r="H1901" s="237" t="s">
        <v>19</v>
      </c>
      <c r="I1901" s="239"/>
      <c r="J1901" s="235"/>
      <c r="K1901" s="235"/>
      <c r="L1901" s="240"/>
      <c r="M1901" s="241"/>
      <c r="N1901" s="242"/>
      <c r="O1901" s="242"/>
      <c r="P1901" s="242"/>
      <c r="Q1901" s="242"/>
      <c r="R1901" s="242"/>
      <c r="S1901" s="242"/>
      <c r="T1901" s="24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4" t="s">
        <v>216</v>
      </c>
      <c r="AU1901" s="244" t="s">
        <v>80</v>
      </c>
      <c r="AV1901" s="13" t="s">
        <v>78</v>
      </c>
      <c r="AW1901" s="13" t="s">
        <v>218</v>
      </c>
      <c r="AX1901" s="13" t="s">
        <v>71</v>
      </c>
      <c r="AY1901" s="244" t="s">
        <v>205</v>
      </c>
    </row>
    <row r="1902" s="13" customFormat="1">
      <c r="A1902" s="13"/>
      <c r="B1902" s="234"/>
      <c r="C1902" s="235"/>
      <c r="D1902" s="236" t="s">
        <v>216</v>
      </c>
      <c r="E1902" s="237" t="s">
        <v>19</v>
      </c>
      <c r="F1902" s="238" t="s">
        <v>2595</v>
      </c>
      <c r="G1902" s="235"/>
      <c r="H1902" s="237" t="s">
        <v>19</v>
      </c>
      <c r="I1902" s="239"/>
      <c r="J1902" s="235"/>
      <c r="K1902" s="235"/>
      <c r="L1902" s="240"/>
      <c r="M1902" s="241"/>
      <c r="N1902" s="242"/>
      <c r="O1902" s="242"/>
      <c r="P1902" s="242"/>
      <c r="Q1902" s="242"/>
      <c r="R1902" s="242"/>
      <c r="S1902" s="242"/>
      <c r="T1902" s="24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4" t="s">
        <v>216</v>
      </c>
      <c r="AU1902" s="244" t="s">
        <v>80</v>
      </c>
      <c r="AV1902" s="13" t="s">
        <v>78</v>
      </c>
      <c r="AW1902" s="13" t="s">
        <v>218</v>
      </c>
      <c r="AX1902" s="13" t="s">
        <v>71</v>
      </c>
      <c r="AY1902" s="244" t="s">
        <v>205</v>
      </c>
    </row>
    <row r="1903" s="14" customFormat="1">
      <c r="A1903" s="14"/>
      <c r="B1903" s="245"/>
      <c r="C1903" s="246"/>
      <c r="D1903" s="236" t="s">
        <v>216</v>
      </c>
      <c r="E1903" s="247" t="s">
        <v>19</v>
      </c>
      <c r="F1903" s="248" t="s">
        <v>2596</v>
      </c>
      <c r="G1903" s="246"/>
      <c r="H1903" s="249">
        <v>0.12995000000000001</v>
      </c>
      <c r="I1903" s="250"/>
      <c r="J1903" s="246"/>
      <c r="K1903" s="246"/>
      <c r="L1903" s="251"/>
      <c r="M1903" s="252"/>
      <c r="N1903" s="253"/>
      <c r="O1903" s="253"/>
      <c r="P1903" s="253"/>
      <c r="Q1903" s="253"/>
      <c r="R1903" s="253"/>
      <c r="S1903" s="253"/>
      <c r="T1903" s="25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55" t="s">
        <v>216</v>
      </c>
      <c r="AU1903" s="255" t="s">
        <v>80</v>
      </c>
      <c r="AV1903" s="14" t="s">
        <v>80</v>
      </c>
      <c r="AW1903" s="14" t="s">
        <v>218</v>
      </c>
      <c r="AX1903" s="14" t="s">
        <v>71</v>
      </c>
      <c r="AY1903" s="255" t="s">
        <v>205</v>
      </c>
    </row>
    <row r="1904" s="14" customFormat="1">
      <c r="A1904" s="14"/>
      <c r="B1904" s="245"/>
      <c r="C1904" s="246"/>
      <c r="D1904" s="236" t="s">
        <v>216</v>
      </c>
      <c r="E1904" s="247" t="s">
        <v>19</v>
      </c>
      <c r="F1904" s="248" t="s">
        <v>2597</v>
      </c>
      <c r="G1904" s="246"/>
      <c r="H1904" s="249">
        <v>0.61607999999999996</v>
      </c>
      <c r="I1904" s="250"/>
      <c r="J1904" s="246"/>
      <c r="K1904" s="246"/>
      <c r="L1904" s="251"/>
      <c r="M1904" s="252"/>
      <c r="N1904" s="253"/>
      <c r="O1904" s="253"/>
      <c r="P1904" s="253"/>
      <c r="Q1904" s="253"/>
      <c r="R1904" s="253"/>
      <c r="S1904" s="253"/>
      <c r="T1904" s="25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5" t="s">
        <v>216</v>
      </c>
      <c r="AU1904" s="255" t="s">
        <v>80</v>
      </c>
      <c r="AV1904" s="14" t="s">
        <v>80</v>
      </c>
      <c r="AW1904" s="14" t="s">
        <v>218</v>
      </c>
      <c r="AX1904" s="14" t="s">
        <v>71</v>
      </c>
      <c r="AY1904" s="255" t="s">
        <v>205</v>
      </c>
    </row>
    <row r="1905" s="14" customFormat="1">
      <c r="A1905" s="14"/>
      <c r="B1905" s="245"/>
      <c r="C1905" s="246"/>
      <c r="D1905" s="236" t="s">
        <v>216</v>
      </c>
      <c r="E1905" s="247" t="s">
        <v>19</v>
      </c>
      <c r="F1905" s="248" t="s">
        <v>2598</v>
      </c>
      <c r="G1905" s="246"/>
      <c r="H1905" s="249">
        <v>0.41970000000000002</v>
      </c>
      <c r="I1905" s="250"/>
      <c r="J1905" s="246"/>
      <c r="K1905" s="246"/>
      <c r="L1905" s="251"/>
      <c r="M1905" s="252"/>
      <c r="N1905" s="253"/>
      <c r="O1905" s="253"/>
      <c r="P1905" s="253"/>
      <c r="Q1905" s="253"/>
      <c r="R1905" s="253"/>
      <c r="S1905" s="253"/>
      <c r="T1905" s="25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5" t="s">
        <v>216</v>
      </c>
      <c r="AU1905" s="255" t="s">
        <v>80</v>
      </c>
      <c r="AV1905" s="14" t="s">
        <v>80</v>
      </c>
      <c r="AW1905" s="14" t="s">
        <v>218</v>
      </c>
      <c r="AX1905" s="14" t="s">
        <v>71</v>
      </c>
      <c r="AY1905" s="255" t="s">
        <v>205</v>
      </c>
    </row>
    <row r="1906" s="14" customFormat="1">
      <c r="A1906" s="14"/>
      <c r="B1906" s="245"/>
      <c r="C1906" s="246"/>
      <c r="D1906" s="236" t="s">
        <v>216</v>
      </c>
      <c r="E1906" s="247" t="s">
        <v>19</v>
      </c>
      <c r="F1906" s="248" t="s">
        <v>2599</v>
      </c>
      <c r="G1906" s="246"/>
      <c r="H1906" s="249">
        <v>0.44638749999999999</v>
      </c>
      <c r="I1906" s="250"/>
      <c r="J1906" s="246"/>
      <c r="K1906" s="246"/>
      <c r="L1906" s="251"/>
      <c r="M1906" s="252"/>
      <c r="N1906" s="253"/>
      <c r="O1906" s="253"/>
      <c r="P1906" s="253"/>
      <c r="Q1906" s="253"/>
      <c r="R1906" s="253"/>
      <c r="S1906" s="253"/>
      <c r="T1906" s="25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5" t="s">
        <v>216</v>
      </c>
      <c r="AU1906" s="255" t="s">
        <v>80</v>
      </c>
      <c r="AV1906" s="14" t="s">
        <v>80</v>
      </c>
      <c r="AW1906" s="14" t="s">
        <v>218</v>
      </c>
      <c r="AX1906" s="14" t="s">
        <v>71</v>
      </c>
      <c r="AY1906" s="255" t="s">
        <v>205</v>
      </c>
    </row>
    <row r="1907" s="14" customFormat="1">
      <c r="A1907" s="14"/>
      <c r="B1907" s="245"/>
      <c r="C1907" s="246"/>
      <c r="D1907" s="236" t="s">
        <v>216</v>
      </c>
      <c r="E1907" s="247" t="s">
        <v>19</v>
      </c>
      <c r="F1907" s="248" t="s">
        <v>2600</v>
      </c>
      <c r="G1907" s="246"/>
      <c r="H1907" s="249">
        <v>0.43348500000000001</v>
      </c>
      <c r="I1907" s="250"/>
      <c r="J1907" s="246"/>
      <c r="K1907" s="246"/>
      <c r="L1907" s="251"/>
      <c r="M1907" s="252"/>
      <c r="N1907" s="253"/>
      <c r="O1907" s="253"/>
      <c r="P1907" s="253"/>
      <c r="Q1907" s="253"/>
      <c r="R1907" s="253"/>
      <c r="S1907" s="253"/>
      <c r="T1907" s="25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55" t="s">
        <v>216</v>
      </c>
      <c r="AU1907" s="255" t="s">
        <v>80</v>
      </c>
      <c r="AV1907" s="14" t="s">
        <v>80</v>
      </c>
      <c r="AW1907" s="14" t="s">
        <v>218</v>
      </c>
      <c r="AX1907" s="14" t="s">
        <v>71</v>
      </c>
      <c r="AY1907" s="255" t="s">
        <v>205</v>
      </c>
    </row>
    <row r="1908" s="14" customFormat="1">
      <c r="A1908" s="14"/>
      <c r="B1908" s="245"/>
      <c r="C1908" s="246"/>
      <c r="D1908" s="236" t="s">
        <v>216</v>
      </c>
      <c r="E1908" s="247" t="s">
        <v>19</v>
      </c>
      <c r="F1908" s="248" t="s">
        <v>1829</v>
      </c>
      <c r="G1908" s="246"/>
      <c r="H1908" s="249">
        <v>0.75600000000000001</v>
      </c>
      <c r="I1908" s="250"/>
      <c r="J1908" s="246"/>
      <c r="K1908" s="246"/>
      <c r="L1908" s="251"/>
      <c r="M1908" s="252"/>
      <c r="N1908" s="253"/>
      <c r="O1908" s="253"/>
      <c r="P1908" s="253"/>
      <c r="Q1908" s="253"/>
      <c r="R1908" s="253"/>
      <c r="S1908" s="253"/>
      <c r="T1908" s="25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5" t="s">
        <v>216</v>
      </c>
      <c r="AU1908" s="255" t="s">
        <v>80</v>
      </c>
      <c r="AV1908" s="14" t="s">
        <v>80</v>
      </c>
      <c r="AW1908" s="14" t="s">
        <v>218</v>
      </c>
      <c r="AX1908" s="14" t="s">
        <v>71</v>
      </c>
      <c r="AY1908" s="255" t="s">
        <v>205</v>
      </c>
    </row>
    <row r="1909" s="14" customFormat="1">
      <c r="A1909" s="14"/>
      <c r="B1909" s="245"/>
      <c r="C1909" s="246"/>
      <c r="D1909" s="236" t="s">
        <v>216</v>
      </c>
      <c r="E1909" s="247" t="s">
        <v>19</v>
      </c>
      <c r="F1909" s="248" t="s">
        <v>1830</v>
      </c>
      <c r="G1909" s="246"/>
      <c r="H1909" s="249">
        <v>0.45440000000000003</v>
      </c>
      <c r="I1909" s="250"/>
      <c r="J1909" s="246"/>
      <c r="K1909" s="246"/>
      <c r="L1909" s="251"/>
      <c r="M1909" s="252"/>
      <c r="N1909" s="253"/>
      <c r="O1909" s="253"/>
      <c r="P1909" s="253"/>
      <c r="Q1909" s="253"/>
      <c r="R1909" s="253"/>
      <c r="S1909" s="253"/>
      <c r="T1909" s="25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5" t="s">
        <v>216</v>
      </c>
      <c r="AU1909" s="255" t="s">
        <v>80</v>
      </c>
      <c r="AV1909" s="14" t="s">
        <v>80</v>
      </c>
      <c r="AW1909" s="14" t="s">
        <v>218</v>
      </c>
      <c r="AX1909" s="14" t="s">
        <v>71</v>
      </c>
      <c r="AY1909" s="255" t="s">
        <v>205</v>
      </c>
    </row>
    <row r="1910" s="15" customFormat="1">
      <c r="A1910" s="15"/>
      <c r="B1910" s="256"/>
      <c r="C1910" s="257"/>
      <c r="D1910" s="236" t="s">
        <v>216</v>
      </c>
      <c r="E1910" s="258" t="s">
        <v>19</v>
      </c>
      <c r="F1910" s="259" t="s">
        <v>238</v>
      </c>
      <c r="G1910" s="257"/>
      <c r="H1910" s="260">
        <v>3.2560025000000001</v>
      </c>
      <c r="I1910" s="261"/>
      <c r="J1910" s="257"/>
      <c r="K1910" s="257"/>
      <c r="L1910" s="262"/>
      <c r="M1910" s="263"/>
      <c r="N1910" s="264"/>
      <c r="O1910" s="264"/>
      <c r="P1910" s="264"/>
      <c r="Q1910" s="264"/>
      <c r="R1910" s="264"/>
      <c r="S1910" s="264"/>
      <c r="T1910" s="26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T1910" s="266" t="s">
        <v>216</v>
      </c>
      <c r="AU1910" s="266" t="s">
        <v>80</v>
      </c>
      <c r="AV1910" s="15" t="s">
        <v>97</v>
      </c>
      <c r="AW1910" s="15" t="s">
        <v>218</v>
      </c>
      <c r="AX1910" s="15" t="s">
        <v>71</v>
      </c>
      <c r="AY1910" s="266" t="s">
        <v>205</v>
      </c>
    </row>
    <row r="1911" s="13" customFormat="1">
      <c r="A1911" s="13"/>
      <c r="B1911" s="234"/>
      <c r="C1911" s="235"/>
      <c r="D1911" s="236" t="s">
        <v>216</v>
      </c>
      <c r="E1911" s="237" t="s">
        <v>19</v>
      </c>
      <c r="F1911" s="238" t="s">
        <v>483</v>
      </c>
      <c r="G1911" s="235"/>
      <c r="H1911" s="237" t="s">
        <v>19</v>
      </c>
      <c r="I1911" s="239"/>
      <c r="J1911" s="235"/>
      <c r="K1911" s="235"/>
      <c r="L1911" s="240"/>
      <c r="M1911" s="241"/>
      <c r="N1911" s="242"/>
      <c r="O1911" s="242"/>
      <c r="P1911" s="242"/>
      <c r="Q1911" s="242"/>
      <c r="R1911" s="242"/>
      <c r="S1911" s="242"/>
      <c r="T1911" s="24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44" t="s">
        <v>216</v>
      </c>
      <c r="AU1911" s="244" t="s">
        <v>80</v>
      </c>
      <c r="AV1911" s="13" t="s">
        <v>78</v>
      </c>
      <c r="AW1911" s="13" t="s">
        <v>218</v>
      </c>
      <c r="AX1911" s="13" t="s">
        <v>71</v>
      </c>
      <c r="AY1911" s="244" t="s">
        <v>205</v>
      </c>
    </row>
    <row r="1912" s="14" customFormat="1">
      <c r="A1912" s="14"/>
      <c r="B1912" s="245"/>
      <c r="C1912" s="246"/>
      <c r="D1912" s="236" t="s">
        <v>216</v>
      </c>
      <c r="E1912" s="247" t="s">
        <v>19</v>
      </c>
      <c r="F1912" s="248" t="s">
        <v>1831</v>
      </c>
      <c r="G1912" s="246"/>
      <c r="H1912" s="249">
        <v>0.63700000000000001</v>
      </c>
      <c r="I1912" s="250"/>
      <c r="J1912" s="246"/>
      <c r="K1912" s="246"/>
      <c r="L1912" s="251"/>
      <c r="M1912" s="252"/>
      <c r="N1912" s="253"/>
      <c r="O1912" s="253"/>
      <c r="P1912" s="253"/>
      <c r="Q1912" s="253"/>
      <c r="R1912" s="253"/>
      <c r="S1912" s="253"/>
      <c r="T1912" s="25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5" t="s">
        <v>216</v>
      </c>
      <c r="AU1912" s="255" t="s">
        <v>80</v>
      </c>
      <c r="AV1912" s="14" t="s">
        <v>80</v>
      </c>
      <c r="AW1912" s="14" t="s">
        <v>218</v>
      </c>
      <c r="AX1912" s="14" t="s">
        <v>71</v>
      </c>
      <c r="AY1912" s="255" t="s">
        <v>205</v>
      </c>
    </row>
    <row r="1913" s="15" customFormat="1">
      <c r="A1913" s="15"/>
      <c r="B1913" s="256"/>
      <c r="C1913" s="257"/>
      <c r="D1913" s="236" t="s">
        <v>216</v>
      </c>
      <c r="E1913" s="258" t="s">
        <v>19</v>
      </c>
      <c r="F1913" s="259" t="s">
        <v>238</v>
      </c>
      <c r="G1913" s="257"/>
      <c r="H1913" s="260">
        <v>0.63700000000000001</v>
      </c>
      <c r="I1913" s="261"/>
      <c r="J1913" s="257"/>
      <c r="K1913" s="257"/>
      <c r="L1913" s="262"/>
      <c r="M1913" s="263"/>
      <c r="N1913" s="264"/>
      <c r="O1913" s="264"/>
      <c r="P1913" s="264"/>
      <c r="Q1913" s="264"/>
      <c r="R1913" s="264"/>
      <c r="S1913" s="264"/>
      <c r="T1913" s="26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T1913" s="266" t="s">
        <v>216</v>
      </c>
      <c r="AU1913" s="266" t="s">
        <v>80</v>
      </c>
      <c r="AV1913" s="15" t="s">
        <v>97</v>
      </c>
      <c r="AW1913" s="15" t="s">
        <v>218</v>
      </c>
      <c r="AX1913" s="15" t="s">
        <v>71</v>
      </c>
      <c r="AY1913" s="266" t="s">
        <v>205</v>
      </c>
    </row>
    <row r="1914" s="13" customFormat="1">
      <c r="A1914" s="13"/>
      <c r="B1914" s="234"/>
      <c r="C1914" s="235"/>
      <c r="D1914" s="236" t="s">
        <v>216</v>
      </c>
      <c r="E1914" s="237" t="s">
        <v>19</v>
      </c>
      <c r="F1914" s="238" t="s">
        <v>485</v>
      </c>
      <c r="G1914" s="235"/>
      <c r="H1914" s="237" t="s">
        <v>19</v>
      </c>
      <c r="I1914" s="239"/>
      <c r="J1914" s="235"/>
      <c r="K1914" s="235"/>
      <c r="L1914" s="240"/>
      <c r="M1914" s="241"/>
      <c r="N1914" s="242"/>
      <c r="O1914" s="242"/>
      <c r="P1914" s="242"/>
      <c r="Q1914" s="242"/>
      <c r="R1914" s="242"/>
      <c r="S1914" s="242"/>
      <c r="T1914" s="24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44" t="s">
        <v>216</v>
      </c>
      <c r="AU1914" s="244" t="s">
        <v>80</v>
      </c>
      <c r="AV1914" s="13" t="s">
        <v>78</v>
      </c>
      <c r="AW1914" s="13" t="s">
        <v>218</v>
      </c>
      <c r="AX1914" s="13" t="s">
        <v>71</v>
      </c>
      <c r="AY1914" s="244" t="s">
        <v>205</v>
      </c>
    </row>
    <row r="1915" s="14" customFormat="1">
      <c r="A1915" s="14"/>
      <c r="B1915" s="245"/>
      <c r="C1915" s="246"/>
      <c r="D1915" s="236" t="s">
        <v>216</v>
      </c>
      <c r="E1915" s="247" t="s">
        <v>19</v>
      </c>
      <c r="F1915" s="248" t="s">
        <v>2601</v>
      </c>
      <c r="G1915" s="246"/>
      <c r="H1915" s="249">
        <v>1.1339999999999999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216</v>
      </c>
      <c r="AU1915" s="255" t="s">
        <v>80</v>
      </c>
      <c r="AV1915" s="14" t="s">
        <v>80</v>
      </c>
      <c r="AW1915" s="14" t="s">
        <v>218</v>
      </c>
      <c r="AX1915" s="14" t="s">
        <v>71</v>
      </c>
      <c r="AY1915" s="255" t="s">
        <v>205</v>
      </c>
    </row>
    <row r="1916" s="15" customFormat="1">
      <c r="A1916" s="15"/>
      <c r="B1916" s="256"/>
      <c r="C1916" s="257"/>
      <c r="D1916" s="236" t="s">
        <v>216</v>
      </c>
      <c r="E1916" s="258" t="s">
        <v>19</v>
      </c>
      <c r="F1916" s="259" t="s">
        <v>238</v>
      </c>
      <c r="G1916" s="257"/>
      <c r="H1916" s="260">
        <v>1.1339999999999999</v>
      </c>
      <c r="I1916" s="261"/>
      <c r="J1916" s="257"/>
      <c r="K1916" s="257"/>
      <c r="L1916" s="262"/>
      <c r="M1916" s="263"/>
      <c r="N1916" s="264"/>
      <c r="O1916" s="264"/>
      <c r="P1916" s="264"/>
      <c r="Q1916" s="264"/>
      <c r="R1916" s="264"/>
      <c r="S1916" s="264"/>
      <c r="T1916" s="26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T1916" s="266" t="s">
        <v>216</v>
      </c>
      <c r="AU1916" s="266" t="s">
        <v>80</v>
      </c>
      <c r="AV1916" s="15" t="s">
        <v>97</v>
      </c>
      <c r="AW1916" s="15" t="s">
        <v>218</v>
      </c>
      <c r="AX1916" s="15" t="s">
        <v>71</v>
      </c>
      <c r="AY1916" s="266" t="s">
        <v>205</v>
      </c>
    </row>
    <row r="1917" s="13" customFormat="1">
      <c r="A1917" s="13"/>
      <c r="B1917" s="234"/>
      <c r="C1917" s="235"/>
      <c r="D1917" s="236" t="s">
        <v>216</v>
      </c>
      <c r="E1917" s="237" t="s">
        <v>19</v>
      </c>
      <c r="F1917" s="238" t="s">
        <v>239</v>
      </c>
      <c r="G1917" s="235"/>
      <c r="H1917" s="237" t="s">
        <v>19</v>
      </c>
      <c r="I1917" s="239"/>
      <c r="J1917" s="235"/>
      <c r="K1917" s="235"/>
      <c r="L1917" s="240"/>
      <c r="M1917" s="241"/>
      <c r="N1917" s="242"/>
      <c r="O1917" s="242"/>
      <c r="P1917" s="242"/>
      <c r="Q1917" s="242"/>
      <c r="R1917" s="242"/>
      <c r="S1917" s="242"/>
      <c r="T1917" s="24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4" t="s">
        <v>216</v>
      </c>
      <c r="AU1917" s="244" t="s">
        <v>80</v>
      </c>
      <c r="AV1917" s="13" t="s">
        <v>78</v>
      </c>
      <c r="AW1917" s="13" t="s">
        <v>218</v>
      </c>
      <c r="AX1917" s="13" t="s">
        <v>71</v>
      </c>
      <c r="AY1917" s="244" t="s">
        <v>205</v>
      </c>
    </row>
    <row r="1918" s="14" customFormat="1">
      <c r="A1918" s="14"/>
      <c r="B1918" s="245"/>
      <c r="C1918" s="246"/>
      <c r="D1918" s="236" t="s">
        <v>216</v>
      </c>
      <c r="E1918" s="247" t="s">
        <v>19</v>
      </c>
      <c r="F1918" s="248" t="s">
        <v>2602</v>
      </c>
      <c r="G1918" s="246"/>
      <c r="H1918" s="249">
        <v>0.70125000000000004</v>
      </c>
      <c r="I1918" s="250"/>
      <c r="J1918" s="246"/>
      <c r="K1918" s="246"/>
      <c r="L1918" s="251"/>
      <c r="M1918" s="252"/>
      <c r="N1918" s="253"/>
      <c r="O1918" s="253"/>
      <c r="P1918" s="253"/>
      <c r="Q1918" s="253"/>
      <c r="R1918" s="253"/>
      <c r="S1918" s="253"/>
      <c r="T1918" s="25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5" t="s">
        <v>216</v>
      </c>
      <c r="AU1918" s="255" t="s">
        <v>80</v>
      </c>
      <c r="AV1918" s="14" t="s">
        <v>80</v>
      </c>
      <c r="AW1918" s="14" t="s">
        <v>218</v>
      </c>
      <c r="AX1918" s="14" t="s">
        <v>71</v>
      </c>
      <c r="AY1918" s="255" t="s">
        <v>205</v>
      </c>
    </row>
    <row r="1919" s="16" customFormat="1">
      <c r="A1919" s="16"/>
      <c r="B1919" s="267"/>
      <c r="C1919" s="268"/>
      <c r="D1919" s="236" t="s">
        <v>216</v>
      </c>
      <c r="E1919" s="269" t="s">
        <v>19</v>
      </c>
      <c r="F1919" s="270" t="s">
        <v>243</v>
      </c>
      <c r="G1919" s="268"/>
      <c r="H1919" s="271">
        <v>5.7282525</v>
      </c>
      <c r="I1919" s="272"/>
      <c r="J1919" s="268"/>
      <c r="K1919" s="268"/>
      <c r="L1919" s="273"/>
      <c r="M1919" s="274"/>
      <c r="N1919" s="275"/>
      <c r="O1919" s="275"/>
      <c r="P1919" s="275"/>
      <c r="Q1919" s="275"/>
      <c r="R1919" s="275"/>
      <c r="S1919" s="275"/>
      <c r="T1919" s="27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T1919" s="277" t="s">
        <v>216</v>
      </c>
      <c r="AU1919" s="277" t="s">
        <v>80</v>
      </c>
      <c r="AV1919" s="16" t="s">
        <v>212</v>
      </c>
      <c r="AW1919" s="16" t="s">
        <v>218</v>
      </c>
      <c r="AX1919" s="16" t="s">
        <v>78</v>
      </c>
      <c r="AY1919" s="277" t="s">
        <v>205</v>
      </c>
    </row>
    <row r="1920" s="2" customFormat="1" ht="24.15" customHeight="1">
      <c r="A1920" s="41"/>
      <c r="B1920" s="42"/>
      <c r="C1920" s="216" t="s">
        <v>2603</v>
      </c>
      <c r="D1920" s="216" t="s">
        <v>207</v>
      </c>
      <c r="E1920" s="217" t="s">
        <v>2604</v>
      </c>
      <c r="F1920" s="218" t="s">
        <v>2605</v>
      </c>
      <c r="G1920" s="219" t="s">
        <v>210</v>
      </c>
      <c r="H1920" s="220">
        <v>129.50100000000001</v>
      </c>
      <c r="I1920" s="221"/>
      <c r="J1920" s="222">
        <f>ROUND(I1920*H1920,2)</f>
        <v>0</v>
      </c>
      <c r="K1920" s="218" t="s">
        <v>211</v>
      </c>
      <c r="L1920" s="47"/>
      <c r="M1920" s="223" t="s">
        <v>19</v>
      </c>
      <c r="N1920" s="224" t="s">
        <v>42</v>
      </c>
      <c r="O1920" s="87"/>
      <c r="P1920" s="225">
        <f>O1920*H1920</f>
        <v>0</v>
      </c>
      <c r="Q1920" s="225">
        <v>0</v>
      </c>
      <c r="R1920" s="225">
        <f>Q1920*H1920</f>
        <v>0</v>
      </c>
      <c r="S1920" s="225">
        <v>2.2000000000000002</v>
      </c>
      <c r="T1920" s="226">
        <f>S1920*H1920</f>
        <v>284.90220000000005</v>
      </c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R1920" s="227" t="s">
        <v>212</v>
      </c>
      <c r="AT1920" s="227" t="s">
        <v>207</v>
      </c>
      <c r="AU1920" s="227" t="s">
        <v>80</v>
      </c>
      <c r="AY1920" s="20" t="s">
        <v>205</v>
      </c>
      <c r="BE1920" s="228">
        <f>IF(N1920="základní",J1920,0)</f>
        <v>0</v>
      </c>
      <c r="BF1920" s="228">
        <f>IF(N1920="snížená",J1920,0)</f>
        <v>0</v>
      </c>
      <c r="BG1920" s="228">
        <f>IF(N1920="zákl. přenesená",J1920,0)</f>
        <v>0</v>
      </c>
      <c r="BH1920" s="228">
        <f>IF(N1920="sníž. přenesená",J1920,0)</f>
        <v>0</v>
      </c>
      <c r="BI1920" s="228">
        <f>IF(N1920="nulová",J1920,0)</f>
        <v>0</v>
      </c>
      <c r="BJ1920" s="20" t="s">
        <v>78</v>
      </c>
      <c r="BK1920" s="228">
        <f>ROUND(I1920*H1920,2)</f>
        <v>0</v>
      </c>
      <c r="BL1920" s="20" t="s">
        <v>212</v>
      </c>
      <c r="BM1920" s="227" t="s">
        <v>2606</v>
      </c>
    </row>
    <row r="1921" s="2" customFormat="1">
      <c r="A1921" s="41"/>
      <c r="B1921" s="42"/>
      <c r="C1921" s="43"/>
      <c r="D1921" s="229" t="s">
        <v>214</v>
      </c>
      <c r="E1921" s="43"/>
      <c r="F1921" s="230" t="s">
        <v>2607</v>
      </c>
      <c r="G1921" s="43"/>
      <c r="H1921" s="43"/>
      <c r="I1921" s="231"/>
      <c r="J1921" s="43"/>
      <c r="K1921" s="43"/>
      <c r="L1921" s="47"/>
      <c r="M1921" s="232"/>
      <c r="N1921" s="233"/>
      <c r="O1921" s="87"/>
      <c r="P1921" s="87"/>
      <c r="Q1921" s="87"/>
      <c r="R1921" s="87"/>
      <c r="S1921" s="87"/>
      <c r="T1921" s="88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T1921" s="20" t="s">
        <v>214</v>
      </c>
      <c r="AU1921" s="20" t="s">
        <v>80</v>
      </c>
    </row>
    <row r="1922" s="13" customFormat="1">
      <c r="A1922" s="13"/>
      <c r="B1922" s="234"/>
      <c r="C1922" s="235"/>
      <c r="D1922" s="236" t="s">
        <v>216</v>
      </c>
      <c r="E1922" s="237" t="s">
        <v>19</v>
      </c>
      <c r="F1922" s="238" t="s">
        <v>228</v>
      </c>
      <c r="G1922" s="235"/>
      <c r="H1922" s="237" t="s">
        <v>19</v>
      </c>
      <c r="I1922" s="239"/>
      <c r="J1922" s="235"/>
      <c r="K1922" s="235"/>
      <c r="L1922" s="240"/>
      <c r="M1922" s="241"/>
      <c r="N1922" s="242"/>
      <c r="O1922" s="242"/>
      <c r="P1922" s="242"/>
      <c r="Q1922" s="242"/>
      <c r="R1922" s="242"/>
      <c r="S1922" s="242"/>
      <c r="T1922" s="24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4" t="s">
        <v>216</v>
      </c>
      <c r="AU1922" s="244" t="s">
        <v>80</v>
      </c>
      <c r="AV1922" s="13" t="s">
        <v>78</v>
      </c>
      <c r="AW1922" s="13" t="s">
        <v>218</v>
      </c>
      <c r="AX1922" s="13" t="s">
        <v>71</v>
      </c>
      <c r="AY1922" s="244" t="s">
        <v>205</v>
      </c>
    </row>
    <row r="1923" s="13" customFormat="1">
      <c r="A1923" s="13"/>
      <c r="B1923" s="234"/>
      <c r="C1923" s="235"/>
      <c r="D1923" s="236" t="s">
        <v>216</v>
      </c>
      <c r="E1923" s="237" t="s">
        <v>19</v>
      </c>
      <c r="F1923" s="238" t="s">
        <v>2608</v>
      </c>
      <c r="G1923" s="235"/>
      <c r="H1923" s="237" t="s">
        <v>19</v>
      </c>
      <c r="I1923" s="239"/>
      <c r="J1923" s="235"/>
      <c r="K1923" s="235"/>
      <c r="L1923" s="240"/>
      <c r="M1923" s="241"/>
      <c r="N1923" s="242"/>
      <c r="O1923" s="242"/>
      <c r="P1923" s="242"/>
      <c r="Q1923" s="242"/>
      <c r="R1923" s="242"/>
      <c r="S1923" s="242"/>
      <c r="T1923" s="24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44" t="s">
        <v>216</v>
      </c>
      <c r="AU1923" s="244" t="s">
        <v>80</v>
      </c>
      <c r="AV1923" s="13" t="s">
        <v>78</v>
      </c>
      <c r="AW1923" s="13" t="s">
        <v>218</v>
      </c>
      <c r="AX1923" s="13" t="s">
        <v>71</v>
      </c>
      <c r="AY1923" s="244" t="s">
        <v>205</v>
      </c>
    </row>
    <row r="1924" s="14" customFormat="1">
      <c r="A1924" s="14"/>
      <c r="B1924" s="245"/>
      <c r="C1924" s="246"/>
      <c r="D1924" s="236" t="s">
        <v>216</v>
      </c>
      <c r="E1924" s="247" t="s">
        <v>19</v>
      </c>
      <c r="F1924" s="248" t="s">
        <v>2609</v>
      </c>
      <c r="G1924" s="246"/>
      <c r="H1924" s="249">
        <v>93.282380000000003</v>
      </c>
      <c r="I1924" s="250"/>
      <c r="J1924" s="246"/>
      <c r="K1924" s="246"/>
      <c r="L1924" s="251"/>
      <c r="M1924" s="252"/>
      <c r="N1924" s="253"/>
      <c r="O1924" s="253"/>
      <c r="P1924" s="253"/>
      <c r="Q1924" s="253"/>
      <c r="R1924" s="253"/>
      <c r="S1924" s="253"/>
      <c r="T1924" s="25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5" t="s">
        <v>216</v>
      </c>
      <c r="AU1924" s="255" t="s">
        <v>80</v>
      </c>
      <c r="AV1924" s="14" t="s">
        <v>80</v>
      </c>
      <c r="AW1924" s="14" t="s">
        <v>218</v>
      </c>
      <c r="AX1924" s="14" t="s">
        <v>71</v>
      </c>
      <c r="AY1924" s="255" t="s">
        <v>205</v>
      </c>
    </row>
    <row r="1925" s="14" customFormat="1">
      <c r="A1925" s="14"/>
      <c r="B1925" s="245"/>
      <c r="C1925" s="246"/>
      <c r="D1925" s="236" t="s">
        <v>216</v>
      </c>
      <c r="E1925" s="247" t="s">
        <v>19</v>
      </c>
      <c r="F1925" s="248" t="s">
        <v>2610</v>
      </c>
      <c r="G1925" s="246"/>
      <c r="H1925" s="249">
        <v>1.1661400000000004</v>
      </c>
      <c r="I1925" s="250"/>
      <c r="J1925" s="246"/>
      <c r="K1925" s="246"/>
      <c r="L1925" s="251"/>
      <c r="M1925" s="252"/>
      <c r="N1925" s="253"/>
      <c r="O1925" s="253"/>
      <c r="P1925" s="253"/>
      <c r="Q1925" s="253"/>
      <c r="R1925" s="253"/>
      <c r="S1925" s="253"/>
      <c r="T1925" s="25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55" t="s">
        <v>216</v>
      </c>
      <c r="AU1925" s="255" t="s">
        <v>80</v>
      </c>
      <c r="AV1925" s="14" t="s">
        <v>80</v>
      </c>
      <c r="AW1925" s="14" t="s">
        <v>218</v>
      </c>
      <c r="AX1925" s="14" t="s">
        <v>71</v>
      </c>
      <c r="AY1925" s="255" t="s">
        <v>205</v>
      </c>
    </row>
    <row r="1926" s="14" customFormat="1">
      <c r="A1926" s="14"/>
      <c r="B1926" s="245"/>
      <c r="C1926" s="246"/>
      <c r="D1926" s="236" t="s">
        <v>216</v>
      </c>
      <c r="E1926" s="247" t="s">
        <v>19</v>
      </c>
      <c r="F1926" s="248" t="s">
        <v>2611</v>
      </c>
      <c r="G1926" s="246"/>
      <c r="H1926" s="249">
        <v>1.0357500000000002</v>
      </c>
      <c r="I1926" s="250"/>
      <c r="J1926" s="246"/>
      <c r="K1926" s="246"/>
      <c r="L1926" s="251"/>
      <c r="M1926" s="252"/>
      <c r="N1926" s="253"/>
      <c r="O1926" s="253"/>
      <c r="P1926" s="253"/>
      <c r="Q1926" s="253"/>
      <c r="R1926" s="253"/>
      <c r="S1926" s="253"/>
      <c r="T1926" s="25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5" t="s">
        <v>216</v>
      </c>
      <c r="AU1926" s="255" t="s">
        <v>80</v>
      </c>
      <c r="AV1926" s="14" t="s">
        <v>80</v>
      </c>
      <c r="AW1926" s="14" t="s">
        <v>218</v>
      </c>
      <c r="AX1926" s="14" t="s">
        <v>71</v>
      </c>
      <c r="AY1926" s="255" t="s">
        <v>205</v>
      </c>
    </row>
    <row r="1927" s="13" customFormat="1">
      <c r="A1927" s="13"/>
      <c r="B1927" s="234"/>
      <c r="C1927" s="235"/>
      <c r="D1927" s="236" t="s">
        <v>216</v>
      </c>
      <c r="E1927" s="237" t="s">
        <v>19</v>
      </c>
      <c r="F1927" s="238" t="s">
        <v>2612</v>
      </c>
      <c r="G1927" s="235"/>
      <c r="H1927" s="237" t="s">
        <v>19</v>
      </c>
      <c r="I1927" s="239"/>
      <c r="J1927" s="235"/>
      <c r="K1927" s="235"/>
      <c r="L1927" s="240"/>
      <c r="M1927" s="241"/>
      <c r="N1927" s="242"/>
      <c r="O1927" s="242"/>
      <c r="P1927" s="242"/>
      <c r="Q1927" s="242"/>
      <c r="R1927" s="242"/>
      <c r="S1927" s="242"/>
      <c r="T1927" s="24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4" t="s">
        <v>216</v>
      </c>
      <c r="AU1927" s="244" t="s">
        <v>80</v>
      </c>
      <c r="AV1927" s="13" t="s">
        <v>78</v>
      </c>
      <c r="AW1927" s="13" t="s">
        <v>218</v>
      </c>
      <c r="AX1927" s="13" t="s">
        <v>71</v>
      </c>
      <c r="AY1927" s="244" t="s">
        <v>205</v>
      </c>
    </row>
    <row r="1928" s="14" customFormat="1">
      <c r="A1928" s="14"/>
      <c r="B1928" s="245"/>
      <c r="C1928" s="246"/>
      <c r="D1928" s="236" t="s">
        <v>216</v>
      </c>
      <c r="E1928" s="247" t="s">
        <v>19</v>
      </c>
      <c r="F1928" s="248" t="s">
        <v>2613</v>
      </c>
      <c r="G1928" s="246"/>
      <c r="H1928" s="249">
        <v>1.7719200000000004</v>
      </c>
      <c r="I1928" s="250"/>
      <c r="J1928" s="246"/>
      <c r="K1928" s="246"/>
      <c r="L1928" s="251"/>
      <c r="M1928" s="252"/>
      <c r="N1928" s="253"/>
      <c r="O1928" s="253"/>
      <c r="P1928" s="253"/>
      <c r="Q1928" s="253"/>
      <c r="R1928" s="253"/>
      <c r="S1928" s="253"/>
      <c r="T1928" s="25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55" t="s">
        <v>216</v>
      </c>
      <c r="AU1928" s="255" t="s">
        <v>80</v>
      </c>
      <c r="AV1928" s="14" t="s">
        <v>80</v>
      </c>
      <c r="AW1928" s="14" t="s">
        <v>218</v>
      </c>
      <c r="AX1928" s="14" t="s">
        <v>71</v>
      </c>
      <c r="AY1928" s="255" t="s">
        <v>205</v>
      </c>
    </row>
    <row r="1929" s="15" customFormat="1">
      <c r="A1929" s="15"/>
      <c r="B1929" s="256"/>
      <c r="C1929" s="257"/>
      <c r="D1929" s="236" t="s">
        <v>216</v>
      </c>
      <c r="E1929" s="258" t="s">
        <v>19</v>
      </c>
      <c r="F1929" s="259" t="s">
        <v>238</v>
      </c>
      <c r="G1929" s="257"/>
      <c r="H1929" s="260">
        <v>97.256190000000004</v>
      </c>
      <c r="I1929" s="261"/>
      <c r="J1929" s="257"/>
      <c r="K1929" s="257"/>
      <c r="L1929" s="262"/>
      <c r="M1929" s="263"/>
      <c r="N1929" s="264"/>
      <c r="O1929" s="264"/>
      <c r="P1929" s="264"/>
      <c r="Q1929" s="264"/>
      <c r="R1929" s="264"/>
      <c r="S1929" s="264"/>
      <c r="T1929" s="26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66" t="s">
        <v>216</v>
      </c>
      <c r="AU1929" s="266" t="s">
        <v>80</v>
      </c>
      <c r="AV1929" s="15" t="s">
        <v>97</v>
      </c>
      <c r="AW1929" s="15" t="s">
        <v>218</v>
      </c>
      <c r="AX1929" s="15" t="s">
        <v>71</v>
      </c>
      <c r="AY1929" s="266" t="s">
        <v>205</v>
      </c>
    </row>
    <row r="1930" s="13" customFormat="1">
      <c r="A1930" s="13"/>
      <c r="B1930" s="234"/>
      <c r="C1930" s="235"/>
      <c r="D1930" s="236" t="s">
        <v>216</v>
      </c>
      <c r="E1930" s="237" t="s">
        <v>19</v>
      </c>
      <c r="F1930" s="238" t="s">
        <v>483</v>
      </c>
      <c r="G1930" s="235"/>
      <c r="H1930" s="237" t="s">
        <v>19</v>
      </c>
      <c r="I1930" s="239"/>
      <c r="J1930" s="235"/>
      <c r="K1930" s="235"/>
      <c r="L1930" s="240"/>
      <c r="M1930" s="241"/>
      <c r="N1930" s="242"/>
      <c r="O1930" s="242"/>
      <c r="P1930" s="242"/>
      <c r="Q1930" s="242"/>
      <c r="R1930" s="242"/>
      <c r="S1930" s="242"/>
      <c r="T1930" s="24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4" t="s">
        <v>216</v>
      </c>
      <c r="AU1930" s="244" t="s">
        <v>80</v>
      </c>
      <c r="AV1930" s="13" t="s">
        <v>78</v>
      </c>
      <c r="AW1930" s="13" t="s">
        <v>218</v>
      </c>
      <c r="AX1930" s="13" t="s">
        <v>71</v>
      </c>
      <c r="AY1930" s="244" t="s">
        <v>205</v>
      </c>
    </row>
    <row r="1931" s="14" customFormat="1">
      <c r="A1931" s="14"/>
      <c r="B1931" s="245"/>
      <c r="C1931" s="246"/>
      <c r="D1931" s="236" t="s">
        <v>216</v>
      </c>
      <c r="E1931" s="247" t="s">
        <v>19</v>
      </c>
      <c r="F1931" s="248" t="s">
        <v>2614</v>
      </c>
      <c r="G1931" s="246"/>
      <c r="H1931" s="249">
        <v>8.4077999999999999</v>
      </c>
      <c r="I1931" s="250"/>
      <c r="J1931" s="246"/>
      <c r="K1931" s="246"/>
      <c r="L1931" s="251"/>
      <c r="M1931" s="252"/>
      <c r="N1931" s="253"/>
      <c r="O1931" s="253"/>
      <c r="P1931" s="253"/>
      <c r="Q1931" s="253"/>
      <c r="R1931" s="253"/>
      <c r="S1931" s="253"/>
      <c r="T1931" s="25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5" t="s">
        <v>216</v>
      </c>
      <c r="AU1931" s="255" t="s">
        <v>80</v>
      </c>
      <c r="AV1931" s="14" t="s">
        <v>80</v>
      </c>
      <c r="AW1931" s="14" t="s">
        <v>218</v>
      </c>
      <c r="AX1931" s="14" t="s">
        <v>71</v>
      </c>
      <c r="AY1931" s="255" t="s">
        <v>205</v>
      </c>
    </row>
    <row r="1932" s="14" customFormat="1">
      <c r="A1932" s="14"/>
      <c r="B1932" s="245"/>
      <c r="C1932" s="246"/>
      <c r="D1932" s="236" t="s">
        <v>216</v>
      </c>
      <c r="E1932" s="247" t="s">
        <v>19</v>
      </c>
      <c r="F1932" s="248" t="s">
        <v>2615</v>
      </c>
      <c r="G1932" s="246"/>
      <c r="H1932" s="249">
        <v>0.97898600000000002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5" t="s">
        <v>216</v>
      </c>
      <c r="AU1932" s="255" t="s">
        <v>80</v>
      </c>
      <c r="AV1932" s="14" t="s">
        <v>80</v>
      </c>
      <c r="AW1932" s="14" t="s">
        <v>218</v>
      </c>
      <c r="AX1932" s="14" t="s">
        <v>71</v>
      </c>
      <c r="AY1932" s="255" t="s">
        <v>205</v>
      </c>
    </row>
    <row r="1933" s="15" customFormat="1">
      <c r="A1933" s="15"/>
      <c r="B1933" s="256"/>
      <c r="C1933" s="257"/>
      <c r="D1933" s="236" t="s">
        <v>216</v>
      </c>
      <c r="E1933" s="258" t="s">
        <v>19</v>
      </c>
      <c r="F1933" s="259" t="s">
        <v>238</v>
      </c>
      <c r="G1933" s="257"/>
      <c r="H1933" s="260">
        <v>9.3867860000000007</v>
      </c>
      <c r="I1933" s="261"/>
      <c r="J1933" s="257"/>
      <c r="K1933" s="257"/>
      <c r="L1933" s="262"/>
      <c r="M1933" s="263"/>
      <c r="N1933" s="264"/>
      <c r="O1933" s="264"/>
      <c r="P1933" s="264"/>
      <c r="Q1933" s="264"/>
      <c r="R1933" s="264"/>
      <c r="S1933" s="264"/>
      <c r="T1933" s="26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T1933" s="266" t="s">
        <v>216</v>
      </c>
      <c r="AU1933" s="266" t="s">
        <v>80</v>
      </c>
      <c r="AV1933" s="15" t="s">
        <v>97</v>
      </c>
      <c r="AW1933" s="15" t="s">
        <v>218</v>
      </c>
      <c r="AX1933" s="15" t="s">
        <v>71</v>
      </c>
      <c r="AY1933" s="266" t="s">
        <v>205</v>
      </c>
    </row>
    <row r="1934" s="13" customFormat="1">
      <c r="A1934" s="13"/>
      <c r="B1934" s="234"/>
      <c r="C1934" s="235"/>
      <c r="D1934" s="236" t="s">
        <v>216</v>
      </c>
      <c r="E1934" s="237" t="s">
        <v>19</v>
      </c>
      <c r="F1934" s="238" t="s">
        <v>239</v>
      </c>
      <c r="G1934" s="235"/>
      <c r="H1934" s="237" t="s">
        <v>19</v>
      </c>
      <c r="I1934" s="239"/>
      <c r="J1934" s="235"/>
      <c r="K1934" s="235"/>
      <c r="L1934" s="240"/>
      <c r="M1934" s="241"/>
      <c r="N1934" s="242"/>
      <c r="O1934" s="242"/>
      <c r="P1934" s="242"/>
      <c r="Q1934" s="242"/>
      <c r="R1934" s="242"/>
      <c r="S1934" s="242"/>
      <c r="T1934" s="24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4" t="s">
        <v>216</v>
      </c>
      <c r="AU1934" s="244" t="s">
        <v>80</v>
      </c>
      <c r="AV1934" s="13" t="s">
        <v>78</v>
      </c>
      <c r="AW1934" s="13" t="s">
        <v>218</v>
      </c>
      <c r="AX1934" s="13" t="s">
        <v>71</v>
      </c>
      <c r="AY1934" s="244" t="s">
        <v>205</v>
      </c>
    </row>
    <row r="1935" s="14" customFormat="1">
      <c r="A1935" s="14"/>
      <c r="B1935" s="245"/>
      <c r="C1935" s="246"/>
      <c r="D1935" s="236" t="s">
        <v>216</v>
      </c>
      <c r="E1935" s="247" t="s">
        <v>19</v>
      </c>
      <c r="F1935" s="248" t="s">
        <v>2616</v>
      </c>
      <c r="G1935" s="246"/>
      <c r="H1935" s="249">
        <v>22.858049999999999</v>
      </c>
      <c r="I1935" s="250"/>
      <c r="J1935" s="246"/>
      <c r="K1935" s="246"/>
      <c r="L1935" s="251"/>
      <c r="M1935" s="252"/>
      <c r="N1935" s="253"/>
      <c r="O1935" s="253"/>
      <c r="P1935" s="253"/>
      <c r="Q1935" s="253"/>
      <c r="R1935" s="253"/>
      <c r="S1935" s="253"/>
      <c r="T1935" s="25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5" t="s">
        <v>216</v>
      </c>
      <c r="AU1935" s="255" t="s">
        <v>80</v>
      </c>
      <c r="AV1935" s="14" t="s">
        <v>80</v>
      </c>
      <c r="AW1935" s="14" t="s">
        <v>218</v>
      </c>
      <c r="AX1935" s="14" t="s">
        <v>71</v>
      </c>
      <c r="AY1935" s="255" t="s">
        <v>205</v>
      </c>
    </row>
    <row r="1936" s="15" customFormat="1">
      <c r="A1936" s="15"/>
      <c r="B1936" s="256"/>
      <c r="C1936" s="257"/>
      <c r="D1936" s="236" t="s">
        <v>216</v>
      </c>
      <c r="E1936" s="258" t="s">
        <v>19</v>
      </c>
      <c r="F1936" s="259" t="s">
        <v>238</v>
      </c>
      <c r="G1936" s="257"/>
      <c r="H1936" s="260">
        <v>22.858049999999999</v>
      </c>
      <c r="I1936" s="261"/>
      <c r="J1936" s="257"/>
      <c r="K1936" s="257"/>
      <c r="L1936" s="262"/>
      <c r="M1936" s="263"/>
      <c r="N1936" s="264"/>
      <c r="O1936" s="264"/>
      <c r="P1936" s="264"/>
      <c r="Q1936" s="264"/>
      <c r="R1936" s="264"/>
      <c r="S1936" s="264"/>
      <c r="T1936" s="26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T1936" s="266" t="s">
        <v>216</v>
      </c>
      <c r="AU1936" s="266" t="s">
        <v>80</v>
      </c>
      <c r="AV1936" s="15" t="s">
        <v>97</v>
      </c>
      <c r="AW1936" s="15" t="s">
        <v>218</v>
      </c>
      <c r="AX1936" s="15" t="s">
        <v>71</v>
      </c>
      <c r="AY1936" s="266" t="s">
        <v>205</v>
      </c>
    </row>
    <row r="1937" s="16" customFormat="1">
      <c r="A1937" s="16"/>
      <c r="B1937" s="267"/>
      <c r="C1937" s="268"/>
      <c r="D1937" s="236" t="s">
        <v>216</v>
      </c>
      <c r="E1937" s="269" t="s">
        <v>19</v>
      </c>
      <c r="F1937" s="270" t="s">
        <v>243</v>
      </c>
      <c r="G1937" s="268"/>
      <c r="H1937" s="271">
        <v>129.501026</v>
      </c>
      <c r="I1937" s="272"/>
      <c r="J1937" s="268"/>
      <c r="K1937" s="268"/>
      <c r="L1937" s="273"/>
      <c r="M1937" s="274"/>
      <c r="N1937" s="275"/>
      <c r="O1937" s="275"/>
      <c r="P1937" s="275"/>
      <c r="Q1937" s="275"/>
      <c r="R1937" s="275"/>
      <c r="S1937" s="275"/>
      <c r="T1937" s="27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T1937" s="277" t="s">
        <v>216</v>
      </c>
      <c r="AU1937" s="277" t="s">
        <v>80</v>
      </c>
      <c r="AV1937" s="16" t="s">
        <v>212</v>
      </c>
      <c r="AW1937" s="16" t="s">
        <v>218</v>
      </c>
      <c r="AX1937" s="16" t="s">
        <v>78</v>
      </c>
      <c r="AY1937" s="277" t="s">
        <v>205</v>
      </c>
    </row>
    <row r="1938" s="2" customFormat="1" ht="24.15" customHeight="1">
      <c r="A1938" s="41"/>
      <c r="B1938" s="42"/>
      <c r="C1938" s="216" t="s">
        <v>2617</v>
      </c>
      <c r="D1938" s="216" t="s">
        <v>207</v>
      </c>
      <c r="E1938" s="217" t="s">
        <v>2618</v>
      </c>
      <c r="F1938" s="218" t="s">
        <v>2619</v>
      </c>
      <c r="G1938" s="219" t="s">
        <v>306</v>
      </c>
      <c r="H1938" s="220">
        <v>21.956</v>
      </c>
      <c r="I1938" s="221"/>
      <c r="J1938" s="222">
        <f>ROUND(I1938*H1938,2)</f>
        <v>0</v>
      </c>
      <c r="K1938" s="218" t="s">
        <v>211</v>
      </c>
      <c r="L1938" s="47"/>
      <c r="M1938" s="223" t="s">
        <v>19</v>
      </c>
      <c r="N1938" s="224" t="s">
        <v>42</v>
      </c>
      <c r="O1938" s="87"/>
      <c r="P1938" s="225">
        <f>O1938*H1938</f>
        <v>0</v>
      </c>
      <c r="Q1938" s="225">
        <v>0</v>
      </c>
      <c r="R1938" s="225">
        <f>Q1938*H1938</f>
        <v>0</v>
      </c>
      <c r="S1938" s="225">
        <v>0.089999999999999997</v>
      </c>
      <c r="T1938" s="226">
        <f>S1938*H1938</f>
        <v>1.9760399999999998</v>
      </c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R1938" s="227" t="s">
        <v>212</v>
      </c>
      <c r="AT1938" s="227" t="s">
        <v>207</v>
      </c>
      <c r="AU1938" s="227" t="s">
        <v>80</v>
      </c>
      <c r="AY1938" s="20" t="s">
        <v>205</v>
      </c>
      <c r="BE1938" s="228">
        <f>IF(N1938="základní",J1938,0)</f>
        <v>0</v>
      </c>
      <c r="BF1938" s="228">
        <f>IF(N1938="snížená",J1938,0)</f>
        <v>0</v>
      </c>
      <c r="BG1938" s="228">
        <f>IF(N1938="zákl. přenesená",J1938,0)</f>
        <v>0</v>
      </c>
      <c r="BH1938" s="228">
        <f>IF(N1938="sníž. přenesená",J1938,0)</f>
        <v>0</v>
      </c>
      <c r="BI1938" s="228">
        <f>IF(N1938="nulová",J1938,0)</f>
        <v>0</v>
      </c>
      <c r="BJ1938" s="20" t="s">
        <v>78</v>
      </c>
      <c r="BK1938" s="228">
        <f>ROUND(I1938*H1938,2)</f>
        <v>0</v>
      </c>
      <c r="BL1938" s="20" t="s">
        <v>212</v>
      </c>
      <c r="BM1938" s="227" t="s">
        <v>2620</v>
      </c>
    </row>
    <row r="1939" s="2" customFormat="1">
      <c r="A1939" s="41"/>
      <c r="B1939" s="42"/>
      <c r="C1939" s="43"/>
      <c r="D1939" s="229" t="s">
        <v>214</v>
      </c>
      <c r="E1939" s="43"/>
      <c r="F1939" s="230" t="s">
        <v>2621</v>
      </c>
      <c r="G1939" s="43"/>
      <c r="H1939" s="43"/>
      <c r="I1939" s="231"/>
      <c r="J1939" s="43"/>
      <c r="K1939" s="43"/>
      <c r="L1939" s="47"/>
      <c r="M1939" s="232"/>
      <c r="N1939" s="233"/>
      <c r="O1939" s="87"/>
      <c r="P1939" s="87"/>
      <c r="Q1939" s="87"/>
      <c r="R1939" s="87"/>
      <c r="S1939" s="87"/>
      <c r="T1939" s="88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T1939" s="20" t="s">
        <v>214</v>
      </c>
      <c r="AU1939" s="20" t="s">
        <v>80</v>
      </c>
    </row>
    <row r="1940" s="13" customFormat="1">
      <c r="A1940" s="13"/>
      <c r="B1940" s="234"/>
      <c r="C1940" s="235"/>
      <c r="D1940" s="236" t="s">
        <v>216</v>
      </c>
      <c r="E1940" s="237" t="s">
        <v>19</v>
      </c>
      <c r="F1940" s="238" t="s">
        <v>239</v>
      </c>
      <c r="G1940" s="235"/>
      <c r="H1940" s="237" t="s">
        <v>19</v>
      </c>
      <c r="I1940" s="239"/>
      <c r="J1940" s="235"/>
      <c r="K1940" s="235"/>
      <c r="L1940" s="240"/>
      <c r="M1940" s="241"/>
      <c r="N1940" s="242"/>
      <c r="O1940" s="242"/>
      <c r="P1940" s="242"/>
      <c r="Q1940" s="242"/>
      <c r="R1940" s="242"/>
      <c r="S1940" s="242"/>
      <c r="T1940" s="24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4" t="s">
        <v>216</v>
      </c>
      <c r="AU1940" s="244" t="s">
        <v>80</v>
      </c>
      <c r="AV1940" s="13" t="s">
        <v>78</v>
      </c>
      <c r="AW1940" s="13" t="s">
        <v>218</v>
      </c>
      <c r="AX1940" s="13" t="s">
        <v>71</v>
      </c>
      <c r="AY1940" s="244" t="s">
        <v>205</v>
      </c>
    </row>
    <row r="1941" s="14" customFormat="1">
      <c r="A1941" s="14"/>
      <c r="B1941" s="245"/>
      <c r="C1941" s="246"/>
      <c r="D1941" s="236" t="s">
        <v>216</v>
      </c>
      <c r="E1941" s="247" t="s">
        <v>19</v>
      </c>
      <c r="F1941" s="248" t="s">
        <v>2622</v>
      </c>
      <c r="G1941" s="246"/>
      <c r="H1941" s="249">
        <v>11.96875</v>
      </c>
      <c r="I1941" s="250"/>
      <c r="J1941" s="246"/>
      <c r="K1941" s="246"/>
      <c r="L1941" s="251"/>
      <c r="M1941" s="252"/>
      <c r="N1941" s="253"/>
      <c r="O1941" s="253"/>
      <c r="P1941" s="253"/>
      <c r="Q1941" s="253"/>
      <c r="R1941" s="253"/>
      <c r="S1941" s="253"/>
      <c r="T1941" s="25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5" t="s">
        <v>216</v>
      </c>
      <c r="AU1941" s="255" t="s">
        <v>80</v>
      </c>
      <c r="AV1941" s="14" t="s">
        <v>80</v>
      </c>
      <c r="AW1941" s="14" t="s">
        <v>218</v>
      </c>
      <c r="AX1941" s="14" t="s">
        <v>71</v>
      </c>
      <c r="AY1941" s="255" t="s">
        <v>205</v>
      </c>
    </row>
    <row r="1942" s="14" customFormat="1">
      <c r="A1942" s="14"/>
      <c r="B1942" s="245"/>
      <c r="C1942" s="246"/>
      <c r="D1942" s="236" t="s">
        <v>216</v>
      </c>
      <c r="E1942" s="247" t="s">
        <v>19</v>
      </c>
      <c r="F1942" s="248" t="s">
        <v>2623</v>
      </c>
      <c r="G1942" s="246"/>
      <c r="H1942" s="249">
        <v>9.9875000000000007</v>
      </c>
      <c r="I1942" s="250"/>
      <c r="J1942" s="246"/>
      <c r="K1942" s="246"/>
      <c r="L1942" s="251"/>
      <c r="M1942" s="252"/>
      <c r="N1942" s="253"/>
      <c r="O1942" s="253"/>
      <c r="P1942" s="253"/>
      <c r="Q1942" s="253"/>
      <c r="R1942" s="253"/>
      <c r="S1942" s="253"/>
      <c r="T1942" s="25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5" t="s">
        <v>216</v>
      </c>
      <c r="AU1942" s="255" t="s">
        <v>80</v>
      </c>
      <c r="AV1942" s="14" t="s">
        <v>80</v>
      </c>
      <c r="AW1942" s="14" t="s">
        <v>218</v>
      </c>
      <c r="AX1942" s="14" t="s">
        <v>71</v>
      </c>
      <c r="AY1942" s="255" t="s">
        <v>205</v>
      </c>
    </row>
    <row r="1943" s="2" customFormat="1" ht="24.15" customHeight="1">
      <c r="A1943" s="41"/>
      <c r="B1943" s="42"/>
      <c r="C1943" s="216" t="s">
        <v>2624</v>
      </c>
      <c r="D1943" s="216" t="s">
        <v>207</v>
      </c>
      <c r="E1943" s="217" t="s">
        <v>2625</v>
      </c>
      <c r="F1943" s="218" t="s">
        <v>2626</v>
      </c>
      <c r="G1943" s="219" t="s">
        <v>306</v>
      </c>
      <c r="H1943" s="220">
        <v>1450.8299999999999</v>
      </c>
      <c r="I1943" s="221"/>
      <c r="J1943" s="222">
        <f>ROUND(I1943*H1943,2)</f>
        <v>0</v>
      </c>
      <c r="K1943" s="218" t="s">
        <v>211</v>
      </c>
      <c r="L1943" s="47"/>
      <c r="M1943" s="223" t="s">
        <v>19</v>
      </c>
      <c r="N1943" s="224" t="s">
        <v>42</v>
      </c>
      <c r="O1943" s="87"/>
      <c r="P1943" s="225">
        <f>O1943*H1943</f>
        <v>0</v>
      </c>
      <c r="Q1943" s="225">
        <v>0</v>
      </c>
      <c r="R1943" s="225">
        <f>Q1943*H1943</f>
        <v>0</v>
      </c>
      <c r="S1943" s="225">
        <v>0.089999999999999997</v>
      </c>
      <c r="T1943" s="226">
        <f>S1943*H1943</f>
        <v>130.57469999999998</v>
      </c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R1943" s="227" t="s">
        <v>212</v>
      </c>
      <c r="AT1943" s="227" t="s">
        <v>207</v>
      </c>
      <c r="AU1943" s="227" t="s">
        <v>80</v>
      </c>
      <c r="AY1943" s="20" t="s">
        <v>205</v>
      </c>
      <c r="BE1943" s="228">
        <f>IF(N1943="základní",J1943,0)</f>
        <v>0</v>
      </c>
      <c r="BF1943" s="228">
        <f>IF(N1943="snížená",J1943,0)</f>
        <v>0</v>
      </c>
      <c r="BG1943" s="228">
        <f>IF(N1943="zákl. přenesená",J1943,0)</f>
        <v>0</v>
      </c>
      <c r="BH1943" s="228">
        <f>IF(N1943="sníž. přenesená",J1943,0)</f>
        <v>0</v>
      </c>
      <c r="BI1943" s="228">
        <f>IF(N1943="nulová",J1943,0)</f>
        <v>0</v>
      </c>
      <c r="BJ1943" s="20" t="s">
        <v>78</v>
      </c>
      <c r="BK1943" s="228">
        <f>ROUND(I1943*H1943,2)</f>
        <v>0</v>
      </c>
      <c r="BL1943" s="20" t="s">
        <v>212</v>
      </c>
      <c r="BM1943" s="227" t="s">
        <v>2627</v>
      </c>
    </row>
    <row r="1944" s="2" customFormat="1">
      <c r="A1944" s="41"/>
      <c r="B1944" s="42"/>
      <c r="C1944" s="43"/>
      <c r="D1944" s="229" t="s">
        <v>214</v>
      </c>
      <c r="E1944" s="43"/>
      <c r="F1944" s="230" t="s">
        <v>2628</v>
      </c>
      <c r="G1944" s="43"/>
      <c r="H1944" s="43"/>
      <c r="I1944" s="231"/>
      <c r="J1944" s="43"/>
      <c r="K1944" s="43"/>
      <c r="L1944" s="47"/>
      <c r="M1944" s="232"/>
      <c r="N1944" s="233"/>
      <c r="O1944" s="87"/>
      <c r="P1944" s="87"/>
      <c r="Q1944" s="87"/>
      <c r="R1944" s="87"/>
      <c r="S1944" s="87"/>
      <c r="T1944" s="88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T1944" s="20" t="s">
        <v>214</v>
      </c>
      <c r="AU1944" s="20" t="s">
        <v>80</v>
      </c>
    </row>
    <row r="1945" s="13" customFormat="1">
      <c r="A1945" s="13"/>
      <c r="B1945" s="234"/>
      <c r="C1945" s="235"/>
      <c r="D1945" s="236" t="s">
        <v>216</v>
      </c>
      <c r="E1945" s="237" t="s">
        <v>19</v>
      </c>
      <c r="F1945" s="238" t="s">
        <v>2629</v>
      </c>
      <c r="G1945" s="235"/>
      <c r="H1945" s="237" t="s">
        <v>19</v>
      </c>
      <c r="I1945" s="239"/>
      <c r="J1945" s="235"/>
      <c r="K1945" s="235"/>
      <c r="L1945" s="240"/>
      <c r="M1945" s="241"/>
      <c r="N1945" s="242"/>
      <c r="O1945" s="242"/>
      <c r="P1945" s="242"/>
      <c r="Q1945" s="242"/>
      <c r="R1945" s="242"/>
      <c r="S1945" s="242"/>
      <c r="T1945" s="24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44" t="s">
        <v>216</v>
      </c>
      <c r="AU1945" s="244" t="s">
        <v>80</v>
      </c>
      <c r="AV1945" s="13" t="s">
        <v>78</v>
      </c>
      <c r="AW1945" s="13" t="s">
        <v>218</v>
      </c>
      <c r="AX1945" s="13" t="s">
        <v>71</v>
      </c>
      <c r="AY1945" s="244" t="s">
        <v>205</v>
      </c>
    </row>
    <row r="1946" s="13" customFormat="1">
      <c r="A1946" s="13"/>
      <c r="B1946" s="234"/>
      <c r="C1946" s="235"/>
      <c r="D1946" s="236" t="s">
        <v>216</v>
      </c>
      <c r="E1946" s="237" t="s">
        <v>19</v>
      </c>
      <c r="F1946" s="238" t="s">
        <v>2630</v>
      </c>
      <c r="G1946" s="235"/>
      <c r="H1946" s="237" t="s">
        <v>19</v>
      </c>
      <c r="I1946" s="239"/>
      <c r="J1946" s="235"/>
      <c r="K1946" s="235"/>
      <c r="L1946" s="240"/>
      <c r="M1946" s="241"/>
      <c r="N1946" s="242"/>
      <c r="O1946" s="242"/>
      <c r="P1946" s="242"/>
      <c r="Q1946" s="242"/>
      <c r="R1946" s="242"/>
      <c r="S1946" s="242"/>
      <c r="T1946" s="24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4" t="s">
        <v>216</v>
      </c>
      <c r="AU1946" s="244" t="s">
        <v>80</v>
      </c>
      <c r="AV1946" s="13" t="s">
        <v>78</v>
      </c>
      <c r="AW1946" s="13" t="s">
        <v>218</v>
      </c>
      <c r="AX1946" s="13" t="s">
        <v>71</v>
      </c>
      <c r="AY1946" s="244" t="s">
        <v>205</v>
      </c>
    </row>
    <row r="1947" s="13" customFormat="1">
      <c r="A1947" s="13"/>
      <c r="B1947" s="234"/>
      <c r="C1947" s="235"/>
      <c r="D1947" s="236" t="s">
        <v>216</v>
      </c>
      <c r="E1947" s="237" t="s">
        <v>19</v>
      </c>
      <c r="F1947" s="238" t="s">
        <v>478</v>
      </c>
      <c r="G1947" s="235"/>
      <c r="H1947" s="237" t="s">
        <v>19</v>
      </c>
      <c r="I1947" s="239"/>
      <c r="J1947" s="235"/>
      <c r="K1947" s="235"/>
      <c r="L1947" s="240"/>
      <c r="M1947" s="241"/>
      <c r="N1947" s="242"/>
      <c r="O1947" s="242"/>
      <c r="P1947" s="242"/>
      <c r="Q1947" s="242"/>
      <c r="R1947" s="242"/>
      <c r="S1947" s="242"/>
      <c r="T1947" s="24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4" t="s">
        <v>216</v>
      </c>
      <c r="AU1947" s="244" t="s">
        <v>80</v>
      </c>
      <c r="AV1947" s="13" t="s">
        <v>78</v>
      </c>
      <c r="AW1947" s="13" t="s">
        <v>218</v>
      </c>
      <c r="AX1947" s="13" t="s">
        <v>71</v>
      </c>
      <c r="AY1947" s="244" t="s">
        <v>205</v>
      </c>
    </row>
    <row r="1948" s="14" customFormat="1">
      <c r="A1948" s="14"/>
      <c r="B1948" s="245"/>
      <c r="C1948" s="246"/>
      <c r="D1948" s="236" t="s">
        <v>216</v>
      </c>
      <c r="E1948" s="247" t="s">
        <v>19</v>
      </c>
      <c r="F1948" s="248" t="s">
        <v>2631</v>
      </c>
      <c r="G1948" s="246"/>
      <c r="H1948" s="249">
        <v>101.62625</v>
      </c>
      <c r="I1948" s="250"/>
      <c r="J1948" s="246"/>
      <c r="K1948" s="246"/>
      <c r="L1948" s="251"/>
      <c r="M1948" s="252"/>
      <c r="N1948" s="253"/>
      <c r="O1948" s="253"/>
      <c r="P1948" s="253"/>
      <c r="Q1948" s="253"/>
      <c r="R1948" s="253"/>
      <c r="S1948" s="253"/>
      <c r="T1948" s="25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5" t="s">
        <v>216</v>
      </c>
      <c r="AU1948" s="255" t="s">
        <v>80</v>
      </c>
      <c r="AV1948" s="14" t="s">
        <v>80</v>
      </c>
      <c r="AW1948" s="14" t="s">
        <v>218</v>
      </c>
      <c r="AX1948" s="14" t="s">
        <v>71</v>
      </c>
      <c r="AY1948" s="255" t="s">
        <v>205</v>
      </c>
    </row>
    <row r="1949" s="14" customFormat="1">
      <c r="A1949" s="14"/>
      <c r="B1949" s="245"/>
      <c r="C1949" s="246"/>
      <c r="D1949" s="236" t="s">
        <v>216</v>
      </c>
      <c r="E1949" s="247" t="s">
        <v>19</v>
      </c>
      <c r="F1949" s="248" t="s">
        <v>2632</v>
      </c>
      <c r="G1949" s="246"/>
      <c r="H1949" s="249">
        <v>7.5199999999999996</v>
      </c>
      <c r="I1949" s="250"/>
      <c r="J1949" s="246"/>
      <c r="K1949" s="246"/>
      <c r="L1949" s="251"/>
      <c r="M1949" s="252"/>
      <c r="N1949" s="253"/>
      <c r="O1949" s="253"/>
      <c r="P1949" s="253"/>
      <c r="Q1949" s="253"/>
      <c r="R1949" s="253"/>
      <c r="S1949" s="253"/>
      <c r="T1949" s="25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5" t="s">
        <v>216</v>
      </c>
      <c r="AU1949" s="255" t="s">
        <v>80</v>
      </c>
      <c r="AV1949" s="14" t="s">
        <v>80</v>
      </c>
      <c r="AW1949" s="14" t="s">
        <v>218</v>
      </c>
      <c r="AX1949" s="14" t="s">
        <v>71</v>
      </c>
      <c r="AY1949" s="255" t="s">
        <v>205</v>
      </c>
    </row>
    <row r="1950" s="14" customFormat="1">
      <c r="A1950" s="14"/>
      <c r="B1950" s="245"/>
      <c r="C1950" s="246"/>
      <c r="D1950" s="236" t="s">
        <v>216</v>
      </c>
      <c r="E1950" s="247" t="s">
        <v>19</v>
      </c>
      <c r="F1950" s="248" t="s">
        <v>2633</v>
      </c>
      <c r="G1950" s="246"/>
      <c r="H1950" s="249">
        <v>98.280000000000001</v>
      </c>
      <c r="I1950" s="250"/>
      <c r="J1950" s="246"/>
      <c r="K1950" s="246"/>
      <c r="L1950" s="251"/>
      <c r="M1950" s="252"/>
      <c r="N1950" s="253"/>
      <c r="O1950" s="253"/>
      <c r="P1950" s="253"/>
      <c r="Q1950" s="253"/>
      <c r="R1950" s="253"/>
      <c r="S1950" s="253"/>
      <c r="T1950" s="25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5" t="s">
        <v>216</v>
      </c>
      <c r="AU1950" s="255" t="s">
        <v>80</v>
      </c>
      <c r="AV1950" s="14" t="s">
        <v>80</v>
      </c>
      <c r="AW1950" s="14" t="s">
        <v>218</v>
      </c>
      <c r="AX1950" s="14" t="s">
        <v>71</v>
      </c>
      <c r="AY1950" s="255" t="s">
        <v>205</v>
      </c>
    </row>
    <row r="1951" s="14" customFormat="1">
      <c r="A1951" s="14"/>
      <c r="B1951" s="245"/>
      <c r="C1951" s="246"/>
      <c r="D1951" s="236" t="s">
        <v>216</v>
      </c>
      <c r="E1951" s="247" t="s">
        <v>19</v>
      </c>
      <c r="F1951" s="248" t="s">
        <v>2634</v>
      </c>
      <c r="G1951" s="246"/>
      <c r="H1951" s="249">
        <v>258.6035</v>
      </c>
      <c r="I1951" s="250"/>
      <c r="J1951" s="246"/>
      <c r="K1951" s="246"/>
      <c r="L1951" s="251"/>
      <c r="M1951" s="252"/>
      <c r="N1951" s="253"/>
      <c r="O1951" s="253"/>
      <c r="P1951" s="253"/>
      <c r="Q1951" s="253"/>
      <c r="R1951" s="253"/>
      <c r="S1951" s="253"/>
      <c r="T1951" s="25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5" t="s">
        <v>216</v>
      </c>
      <c r="AU1951" s="255" t="s">
        <v>80</v>
      </c>
      <c r="AV1951" s="14" t="s">
        <v>80</v>
      </c>
      <c r="AW1951" s="14" t="s">
        <v>218</v>
      </c>
      <c r="AX1951" s="14" t="s">
        <v>71</v>
      </c>
      <c r="AY1951" s="255" t="s">
        <v>205</v>
      </c>
    </row>
    <row r="1952" s="15" customFormat="1">
      <c r="A1952" s="15"/>
      <c r="B1952" s="256"/>
      <c r="C1952" s="257"/>
      <c r="D1952" s="236" t="s">
        <v>216</v>
      </c>
      <c r="E1952" s="258" t="s">
        <v>19</v>
      </c>
      <c r="F1952" s="259" t="s">
        <v>238</v>
      </c>
      <c r="G1952" s="257"/>
      <c r="H1952" s="260">
        <v>466.02974999999998</v>
      </c>
      <c r="I1952" s="261"/>
      <c r="J1952" s="257"/>
      <c r="K1952" s="257"/>
      <c r="L1952" s="262"/>
      <c r="M1952" s="263"/>
      <c r="N1952" s="264"/>
      <c r="O1952" s="264"/>
      <c r="P1952" s="264"/>
      <c r="Q1952" s="264"/>
      <c r="R1952" s="264"/>
      <c r="S1952" s="264"/>
      <c r="T1952" s="26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T1952" s="266" t="s">
        <v>216</v>
      </c>
      <c r="AU1952" s="266" t="s">
        <v>80</v>
      </c>
      <c r="AV1952" s="15" t="s">
        <v>97</v>
      </c>
      <c r="AW1952" s="15" t="s">
        <v>218</v>
      </c>
      <c r="AX1952" s="15" t="s">
        <v>71</v>
      </c>
      <c r="AY1952" s="266" t="s">
        <v>205</v>
      </c>
    </row>
    <row r="1953" s="13" customFormat="1">
      <c r="A1953" s="13"/>
      <c r="B1953" s="234"/>
      <c r="C1953" s="235"/>
      <c r="D1953" s="236" t="s">
        <v>216</v>
      </c>
      <c r="E1953" s="237" t="s">
        <v>19</v>
      </c>
      <c r="F1953" s="238" t="s">
        <v>483</v>
      </c>
      <c r="G1953" s="235"/>
      <c r="H1953" s="237" t="s">
        <v>19</v>
      </c>
      <c r="I1953" s="239"/>
      <c r="J1953" s="235"/>
      <c r="K1953" s="235"/>
      <c r="L1953" s="240"/>
      <c r="M1953" s="241"/>
      <c r="N1953" s="242"/>
      <c r="O1953" s="242"/>
      <c r="P1953" s="242"/>
      <c r="Q1953" s="242"/>
      <c r="R1953" s="242"/>
      <c r="S1953" s="242"/>
      <c r="T1953" s="24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4" t="s">
        <v>216</v>
      </c>
      <c r="AU1953" s="244" t="s">
        <v>80</v>
      </c>
      <c r="AV1953" s="13" t="s">
        <v>78</v>
      </c>
      <c r="AW1953" s="13" t="s">
        <v>218</v>
      </c>
      <c r="AX1953" s="13" t="s">
        <v>71</v>
      </c>
      <c r="AY1953" s="244" t="s">
        <v>205</v>
      </c>
    </row>
    <row r="1954" s="14" customFormat="1">
      <c r="A1954" s="14"/>
      <c r="B1954" s="245"/>
      <c r="C1954" s="246"/>
      <c r="D1954" s="236" t="s">
        <v>216</v>
      </c>
      <c r="E1954" s="247" t="s">
        <v>19</v>
      </c>
      <c r="F1954" s="248" t="s">
        <v>2635</v>
      </c>
      <c r="G1954" s="246"/>
      <c r="H1954" s="249">
        <v>10.92</v>
      </c>
      <c r="I1954" s="250"/>
      <c r="J1954" s="246"/>
      <c r="K1954" s="246"/>
      <c r="L1954" s="251"/>
      <c r="M1954" s="252"/>
      <c r="N1954" s="253"/>
      <c r="O1954" s="253"/>
      <c r="P1954" s="253"/>
      <c r="Q1954" s="253"/>
      <c r="R1954" s="253"/>
      <c r="S1954" s="253"/>
      <c r="T1954" s="25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5" t="s">
        <v>216</v>
      </c>
      <c r="AU1954" s="255" t="s">
        <v>80</v>
      </c>
      <c r="AV1954" s="14" t="s">
        <v>80</v>
      </c>
      <c r="AW1954" s="14" t="s">
        <v>218</v>
      </c>
      <c r="AX1954" s="14" t="s">
        <v>71</v>
      </c>
      <c r="AY1954" s="255" t="s">
        <v>205</v>
      </c>
    </row>
    <row r="1955" s="14" customFormat="1">
      <c r="A1955" s="14"/>
      <c r="B1955" s="245"/>
      <c r="C1955" s="246"/>
      <c r="D1955" s="236" t="s">
        <v>216</v>
      </c>
      <c r="E1955" s="247" t="s">
        <v>19</v>
      </c>
      <c r="F1955" s="248" t="s">
        <v>2636</v>
      </c>
      <c r="G1955" s="246"/>
      <c r="H1955" s="249">
        <v>509.39999999999998</v>
      </c>
      <c r="I1955" s="250"/>
      <c r="J1955" s="246"/>
      <c r="K1955" s="246"/>
      <c r="L1955" s="251"/>
      <c r="M1955" s="252"/>
      <c r="N1955" s="253"/>
      <c r="O1955" s="253"/>
      <c r="P1955" s="253"/>
      <c r="Q1955" s="253"/>
      <c r="R1955" s="253"/>
      <c r="S1955" s="253"/>
      <c r="T1955" s="25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5" t="s">
        <v>216</v>
      </c>
      <c r="AU1955" s="255" t="s">
        <v>80</v>
      </c>
      <c r="AV1955" s="14" t="s">
        <v>80</v>
      </c>
      <c r="AW1955" s="14" t="s">
        <v>218</v>
      </c>
      <c r="AX1955" s="14" t="s">
        <v>71</v>
      </c>
      <c r="AY1955" s="255" t="s">
        <v>205</v>
      </c>
    </row>
    <row r="1956" s="15" customFormat="1">
      <c r="A1956" s="15"/>
      <c r="B1956" s="256"/>
      <c r="C1956" s="257"/>
      <c r="D1956" s="236" t="s">
        <v>216</v>
      </c>
      <c r="E1956" s="258" t="s">
        <v>19</v>
      </c>
      <c r="F1956" s="259" t="s">
        <v>238</v>
      </c>
      <c r="G1956" s="257"/>
      <c r="H1956" s="260">
        <v>520.32000000000005</v>
      </c>
      <c r="I1956" s="261"/>
      <c r="J1956" s="257"/>
      <c r="K1956" s="257"/>
      <c r="L1956" s="262"/>
      <c r="M1956" s="263"/>
      <c r="N1956" s="264"/>
      <c r="O1956" s="264"/>
      <c r="P1956" s="264"/>
      <c r="Q1956" s="264"/>
      <c r="R1956" s="264"/>
      <c r="S1956" s="264"/>
      <c r="T1956" s="26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T1956" s="266" t="s">
        <v>216</v>
      </c>
      <c r="AU1956" s="266" t="s">
        <v>80</v>
      </c>
      <c r="AV1956" s="15" t="s">
        <v>97</v>
      </c>
      <c r="AW1956" s="15" t="s">
        <v>218</v>
      </c>
      <c r="AX1956" s="15" t="s">
        <v>71</v>
      </c>
      <c r="AY1956" s="266" t="s">
        <v>205</v>
      </c>
    </row>
    <row r="1957" s="14" customFormat="1">
      <c r="A1957" s="14"/>
      <c r="B1957" s="245"/>
      <c r="C1957" s="246"/>
      <c r="D1957" s="236" t="s">
        <v>216</v>
      </c>
      <c r="E1957" s="247" t="s">
        <v>19</v>
      </c>
      <c r="F1957" s="248" t="s">
        <v>2637</v>
      </c>
      <c r="G1957" s="246"/>
      <c r="H1957" s="249">
        <v>406.57999999999998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5" t="s">
        <v>216</v>
      </c>
      <c r="AU1957" s="255" t="s">
        <v>80</v>
      </c>
      <c r="AV1957" s="14" t="s">
        <v>80</v>
      </c>
      <c r="AW1957" s="14" t="s">
        <v>218</v>
      </c>
      <c r="AX1957" s="14" t="s">
        <v>71</v>
      </c>
      <c r="AY1957" s="255" t="s">
        <v>205</v>
      </c>
    </row>
    <row r="1958" s="14" customFormat="1">
      <c r="A1958" s="14"/>
      <c r="B1958" s="245"/>
      <c r="C1958" s="246"/>
      <c r="D1958" s="236" t="s">
        <v>216</v>
      </c>
      <c r="E1958" s="247" t="s">
        <v>19</v>
      </c>
      <c r="F1958" s="248" t="s">
        <v>2638</v>
      </c>
      <c r="G1958" s="246"/>
      <c r="H1958" s="249">
        <v>57.899999999999999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216</v>
      </c>
      <c r="AU1958" s="255" t="s">
        <v>80</v>
      </c>
      <c r="AV1958" s="14" t="s">
        <v>80</v>
      </c>
      <c r="AW1958" s="14" t="s">
        <v>218</v>
      </c>
      <c r="AX1958" s="14" t="s">
        <v>71</v>
      </c>
      <c r="AY1958" s="255" t="s">
        <v>205</v>
      </c>
    </row>
    <row r="1959" s="15" customFormat="1">
      <c r="A1959" s="15"/>
      <c r="B1959" s="256"/>
      <c r="C1959" s="257"/>
      <c r="D1959" s="236" t="s">
        <v>216</v>
      </c>
      <c r="E1959" s="258" t="s">
        <v>19</v>
      </c>
      <c r="F1959" s="259" t="s">
        <v>238</v>
      </c>
      <c r="G1959" s="257"/>
      <c r="H1959" s="260">
        <v>464.48000000000002</v>
      </c>
      <c r="I1959" s="261"/>
      <c r="J1959" s="257"/>
      <c r="K1959" s="257"/>
      <c r="L1959" s="262"/>
      <c r="M1959" s="263"/>
      <c r="N1959" s="264"/>
      <c r="O1959" s="264"/>
      <c r="P1959" s="264"/>
      <c r="Q1959" s="264"/>
      <c r="R1959" s="264"/>
      <c r="S1959" s="264"/>
      <c r="T1959" s="26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T1959" s="266" t="s">
        <v>216</v>
      </c>
      <c r="AU1959" s="266" t="s">
        <v>80</v>
      </c>
      <c r="AV1959" s="15" t="s">
        <v>97</v>
      </c>
      <c r="AW1959" s="15" t="s">
        <v>218</v>
      </c>
      <c r="AX1959" s="15" t="s">
        <v>71</v>
      </c>
      <c r="AY1959" s="266" t="s">
        <v>205</v>
      </c>
    </row>
    <row r="1960" s="16" customFormat="1">
      <c r="A1960" s="16"/>
      <c r="B1960" s="267"/>
      <c r="C1960" s="268"/>
      <c r="D1960" s="236" t="s">
        <v>216</v>
      </c>
      <c r="E1960" s="269" t="s">
        <v>19</v>
      </c>
      <c r="F1960" s="270" t="s">
        <v>243</v>
      </c>
      <c r="G1960" s="268"/>
      <c r="H1960" s="271">
        <v>1450.8297500000001</v>
      </c>
      <c r="I1960" s="272"/>
      <c r="J1960" s="268"/>
      <c r="K1960" s="268"/>
      <c r="L1960" s="273"/>
      <c r="M1960" s="274"/>
      <c r="N1960" s="275"/>
      <c r="O1960" s="275"/>
      <c r="P1960" s="275"/>
      <c r="Q1960" s="275"/>
      <c r="R1960" s="275"/>
      <c r="S1960" s="275"/>
      <c r="T1960" s="27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T1960" s="277" t="s">
        <v>216</v>
      </c>
      <c r="AU1960" s="277" t="s">
        <v>80</v>
      </c>
      <c r="AV1960" s="16" t="s">
        <v>212</v>
      </c>
      <c r="AW1960" s="16" t="s">
        <v>218</v>
      </c>
      <c r="AX1960" s="16" t="s">
        <v>78</v>
      </c>
      <c r="AY1960" s="277" t="s">
        <v>205</v>
      </c>
    </row>
    <row r="1961" s="2" customFormat="1" ht="21.75" customHeight="1">
      <c r="A1961" s="41"/>
      <c r="B1961" s="42"/>
      <c r="C1961" s="216" t="s">
        <v>2639</v>
      </c>
      <c r="D1961" s="216" t="s">
        <v>207</v>
      </c>
      <c r="E1961" s="217" t="s">
        <v>2640</v>
      </c>
      <c r="F1961" s="218" t="s">
        <v>2641</v>
      </c>
      <c r="G1961" s="219" t="s">
        <v>306</v>
      </c>
      <c r="H1961" s="220">
        <v>174.40000000000001</v>
      </c>
      <c r="I1961" s="221"/>
      <c r="J1961" s="222">
        <f>ROUND(I1961*H1961,2)</f>
        <v>0</v>
      </c>
      <c r="K1961" s="218" t="s">
        <v>211</v>
      </c>
      <c r="L1961" s="47"/>
      <c r="M1961" s="223" t="s">
        <v>19</v>
      </c>
      <c r="N1961" s="224" t="s">
        <v>42</v>
      </c>
      <c r="O1961" s="87"/>
      <c r="P1961" s="225">
        <f>O1961*H1961</f>
        <v>0</v>
      </c>
      <c r="Q1961" s="225">
        <v>0</v>
      </c>
      <c r="R1961" s="225">
        <f>Q1961*H1961</f>
        <v>0</v>
      </c>
      <c r="S1961" s="225">
        <v>0</v>
      </c>
      <c r="T1961" s="226">
        <f>S1961*H1961</f>
        <v>0</v>
      </c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R1961" s="227" t="s">
        <v>212</v>
      </c>
      <c r="AT1961" s="227" t="s">
        <v>207</v>
      </c>
      <c r="AU1961" s="227" t="s">
        <v>80</v>
      </c>
      <c r="AY1961" s="20" t="s">
        <v>205</v>
      </c>
      <c r="BE1961" s="228">
        <f>IF(N1961="základní",J1961,0)</f>
        <v>0</v>
      </c>
      <c r="BF1961" s="228">
        <f>IF(N1961="snížená",J1961,0)</f>
        <v>0</v>
      </c>
      <c r="BG1961" s="228">
        <f>IF(N1961="zákl. přenesená",J1961,0)</f>
        <v>0</v>
      </c>
      <c r="BH1961" s="228">
        <f>IF(N1961="sníž. přenesená",J1961,0)</f>
        <v>0</v>
      </c>
      <c r="BI1961" s="228">
        <f>IF(N1961="nulová",J1961,0)</f>
        <v>0</v>
      </c>
      <c r="BJ1961" s="20" t="s">
        <v>78</v>
      </c>
      <c r="BK1961" s="228">
        <f>ROUND(I1961*H1961,2)</f>
        <v>0</v>
      </c>
      <c r="BL1961" s="20" t="s">
        <v>212</v>
      </c>
      <c r="BM1961" s="227" t="s">
        <v>2642</v>
      </c>
    </row>
    <row r="1962" s="2" customFormat="1">
      <c r="A1962" s="41"/>
      <c r="B1962" s="42"/>
      <c r="C1962" s="43"/>
      <c r="D1962" s="229" t="s">
        <v>214</v>
      </c>
      <c r="E1962" s="43"/>
      <c r="F1962" s="230" t="s">
        <v>2643</v>
      </c>
      <c r="G1962" s="43"/>
      <c r="H1962" s="43"/>
      <c r="I1962" s="231"/>
      <c r="J1962" s="43"/>
      <c r="K1962" s="43"/>
      <c r="L1962" s="47"/>
      <c r="M1962" s="232"/>
      <c r="N1962" s="233"/>
      <c r="O1962" s="87"/>
      <c r="P1962" s="87"/>
      <c r="Q1962" s="87"/>
      <c r="R1962" s="87"/>
      <c r="S1962" s="87"/>
      <c r="T1962" s="88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T1962" s="20" t="s">
        <v>214</v>
      </c>
      <c r="AU1962" s="20" t="s">
        <v>80</v>
      </c>
    </row>
    <row r="1963" s="14" customFormat="1">
      <c r="A1963" s="14"/>
      <c r="B1963" s="245"/>
      <c r="C1963" s="246"/>
      <c r="D1963" s="236" t="s">
        <v>216</v>
      </c>
      <c r="E1963" s="247" t="s">
        <v>19</v>
      </c>
      <c r="F1963" s="248" t="s">
        <v>2644</v>
      </c>
      <c r="G1963" s="246"/>
      <c r="H1963" s="249">
        <v>100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5" t="s">
        <v>216</v>
      </c>
      <c r="AU1963" s="255" t="s">
        <v>80</v>
      </c>
      <c r="AV1963" s="14" t="s">
        <v>80</v>
      </c>
      <c r="AW1963" s="14" t="s">
        <v>218</v>
      </c>
      <c r="AX1963" s="14" t="s">
        <v>71</v>
      </c>
      <c r="AY1963" s="255" t="s">
        <v>205</v>
      </c>
    </row>
    <row r="1964" s="14" customFormat="1">
      <c r="A1964" s="14"/>
      <c r="B1964" s="245"/>
      <c r="C1964" s="246"/>
      <c r="D1964" s="236" t="s">
        <v>216</v>
      </c>
      <c r="E1964" s="247" t="s">
        <v>19</v>
      </c>
      <c r="F1964" s="248" t="s">
        <v>2645</v>
      </c>
      <c r="G1964" s="246"/>
      <c r="H1964" s="249">
        <v>74.400000000000006</v>
      </c>
      <c r="I1964" s="250"/>
      <c r="J1964" s="246"/>
      <c r="K1964" s="246"/>
      <c r="L1964" s="251"/>
      <c r="M1964" s="252"/>
      <c r="N1964" s="253"/>
      <c r="O1964" s="253"/>
      <c r="P1964" s="253"/>
      <c r="Q1964" s="253"/>
      <c r="R1964" s="253"/>
      <c r="S1964" s="253"/>
      <c r="T1964" s="25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5" t="s">
        <v>216</v>
      </c>
      <c r="AU1964" s="255" t="s">
        <v>80</v>
      </c>
      <c r="AV1964" s="14" t="s">
        <v>80</v>
      </c>
      <c r="AW1964" s="14" t="s">
        <v>218</v>
      </c>
      <c r="AX1964" s="14" t="s">
        <v>71</v>
      </c>
      <c r="AY1964" s="255" t="s">
        <v>205</v>
      </c>
    </row>
    <row r="1965" s="2" customFormat="1" ht="33" customHeight="1">
      <c r="A1965" s="41"/>
      <c r="B1965" s="42"/>
      <c r="C1965" s="216" t="s">
        <v>2646</v>
      </c>
      <c r="D1965" s="216" t="s">
        <v>207</v>
      </c>
      <c r="E1965" s="217" t="s">
        <v>2647</v>
      </c>
      <c r="F1965" s="218" t="s">
        <v>2648</v>
      </c>
      <c r="G1965" s="219" t="s">
        <v>210</v>
      </c>
      <c r="H1965" s="220">
        <v>3.7930000000000001</v>
      </c>
      <c r="I1965" s="221"/>
      <c r="J1965" s="222">
        <f>ROUND(I1965*H1965,2)</f>
        <v>0</v>
      </c>
      <c r="K1965" s="218" t="s">
        <v>211</v>
      </c>
      <c r="L1965" s="47"/>
      <c r="M1965" s="223" t="s">
        <v>19</v>
      </c>
      <c r="N1965" s="224" t="s">
        <v>42</v>
      </c>
      <c r="O1965" s="87"/>
      <c r="P1965" s="225">
        <f>O1965*H1965</f>
        <v>0</v>
      </c>
      <c r="Q1965" s="225">
        <v>0</v>
      </c>
      <c r="R1965" s="225">
        <f>Q1965*H1965</f>
        <v>0</v>
      </c>
      <c r="S1965" s="225">
        <v>0.043999999999999997</v>
      </c>
      <c r="T1965" s="226">
        <f>S1965*H1965</f>
        <v>0.16689199999999999</v>
      </c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R1965" s="227" t="s">
        <v>212</v>
      </c>
      <c r="AT1965" s="227" t="s">
        <v>207</v>
      </c>
      <c r="AU1965" s="227" t="s">
        <v>80</v>
      </c>
      <c r="AY1965" s="20" t="s">
        <v>205</v>
      </c>
      <c r="BE1965" s="228">
        <f>IF(N1965="základní",J1965,0)</f>
        <v>0</v>
      </c>
      <c r="BF1965" s="228">
        <f>IF(N1965="snížená",J1965,0)</f>
        <v>0</v>
      </c>
      <c r="BG1965" s="228">
        <f>IF(N1965="zákl. přenesená",J1965,0)</f>
        <v>0</v>
      </c>
      <c r="BH1965" s="228">
        <f>IF(N1965="sníž. přenesená",J1965,0)</f>
        <v>0</v>
      </c>
      <c r="BI1965" s="228">
        <f>IF(N1965="nulová",J1965,0)</f>
        <v>0</v>
      </c>
      <c r="BJ1965" s="20" t="s">
        <v>78</v>
      </c>
      <c r="BK1965" s="228">
        <f>ROUND(I1965*H1965,2)</f>
        <v>0</v>
      </c>
      <c r="BL1965" s="20" t="s">
        <v>212</v>
      </c>
      <c r="BM1965" s="227" t="s">
        <v>2649</v>
      </c>
    </row>
    <row r="1966" s="2" customFormat="1">
      <c r="A1966" s="41"/>
      <c r="B1966" s="42"/>
      <c r="C1966" s="43"/>
      <c r="D1966" s="229" t="s">
        <v>214</v>
      </c>
      <c r="E1966" s="43"/>
      <c r="F1966" s="230" t="s">
        <v>2650</v>
      </c>
      <c r="G1966" s="43"/>
      <c r="H1966" s="43"/>
      <c r="I1966" s="231"/>
      <c r="J1966" s="43"/>
      <c r="K1966" s="43"/>
      <c r="L1966" s="47"/>
      <c r="M1966" s="232"/>
      <c r="N1966" s="233"/>
      <c r="O1966" s="87"/>
      <c r="P1966" s="87"/>
      <c r="Q1966" s="87"/>
      <c r="R1966" s="87"/>
      <c r="S1966" s="87"/>
      <c r="T1966" s="88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T1966" s="20" t="s">
        <v>214</v>
      </c>
      <c r="AU1966" s="20" t="s">
        <v>80</v>
      </c>
    </row>
    <row r="1967" s="14" customFormat="1">
      <c r="A1967" s="14"/>
      <c r="B1967" s="245"/>
      <c r="C1967" s="246"/>
      <c r="D1967" s="236" t="s">
        <v>216</v>
      </c>
      <c r="E1967" s="247" t="s">
        <v>19</v>
      </c>
      <c r="F1967" s="248" t="s">
        <v>2651</v>
      </c>
      <c r="G1967" s="246"/>
      <c r="H1967" s="249">
        <v>2.508</v>
      </c>
      <c r="I1967" s="250"/>
      <c r="J1967" s="246"/>
      <c r="K1967" s="246"/>
      <c r="L1967" s="251"/>
      <c r="M1967" s="252"/>
      <c r="N1967" s="253"/>
      <c r="O1967" s="253"/>
      <c r="P1967" s="253"/>
      <c r="Q1967" s="253"/>
      <c r="R1967" s="253"/>
      <c r="S1967" s="253"/>
      <c r="T1967" s="25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5" t="s">
        <v>216</v>
      </c>
      <c r="AU1967" s="255" t="s">
        <v>80</v>
      </c>
      <c r="AV1967" s="14" t="s">
        <v>80</v>
      </c>
      <c r="AW1967" s="14" t="s">
        <v>218</v>
      </c>
      <c r="AX1967" s="14" t="s">
        <v>71</v>
      </c>
      <c r="AY1967" s="255" t="s">
        <v>205</v>
      </c>
    </row>
    <row r="1968" s="14" customFormat="1">
      <c r="A1968" s="14"/>
      <c r="B1968" s="245"/>
      <c r="C1968" s="246"/>
      <c r="D1968" s="236" t="s">
        <v>216</v>
      </c>
      <c r="E1968" s="247" t="s">
        <v>19</v>
      </c>
      <c r="F1968" s="248" t="s">
        <v>2571</v>
      </c>
      <c r="G1968" s="246"/>
      <c r="H1968" s="249">
        <v>0.044000000000000004</v>
      </c>
      <c r="I1968" s="250"/>
      <c r="J1968" s="246"/>
      <c r="K1968" s="246"/>
      <c r="L1968" s="251"/>
      <c r="M1968" s="252"/>
      <c r="N1968" s="253"/>
      <c r="O1968" s="253"/>
      <c r="P1968" s="253"/>
      <c r="Q1968" s="253"/>
      <c r="R1968" s="253"/>
      <c r="S1968" s="253"/>
      <c r="T1968" s="25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5" t="s">
        <v>216</v>
      </c>
      <c r="AU1968" s="255" t="s">
        <v>80</v>
      </c>
      <c r="AV1968" s="14" t="s">
        <v>80</v>
      </c>
      <c r="AW1968" s="14" t="s">
        <v>218</v>
      </c>
      <c r="AX1968" s="14" t="s">
        <v>71</v>
      </c>
      <c r="AY1968" s="255" t="s">
        <v>205</v>
      </c>
    </row>
    <row r="1969" s="14" customFormat="1">
      <c r="A1969" s="14"/>
      <c r="B1969" s="245"/>
      <c r="C1969" s="246"/>
      <c r="D1969" s="236" t="s">
        <v>216</v>
      </c>
      <c r="E1969" s="247" t="s">
        <v>19</v>
      </c>
      <c r="F1969" s="248" t="s">
        <v>2572</v>
      </c>
      <c r="G1969" s="246"/>
      <c r="H1969" s="249">
        <v>0.10000000000000001</v>
      </c>
      <c r="I1969" s="250"/>
      <c r="J1969" s="246"/>
      <c r="K1969" s="246"/>
      <c r="L1969" s="251"/>
      <c r="M1969" s="252"/>
      <c r="N1969" s="253"/>
      <c r="O1969" s="253"/>
      <c r="P1969" s="253"/>
      <c r="Q1969" s="253"/>
      <c r="R1969" s="253"/>
      <c r="S1969" s="253"/>
      <c r="T1969" s="25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5" t="s">
        <v>216</v>
      </c>
      <c r="AU1969" s="255" t="s">
        <v>80</v>
      </c>
      <c r="AV1969" s="14" t="s">
        <v>80</v>
      </c>
      <c r="AW1969" s="14" t="s">
        <v>218</v>
      </c>
      <c r="AX1969" s="14" t="s">
        <v>71</v>
      </c>
      <c r="AY1969" s="255" t="s">
        <v>205</v>
      </c>
    </row>
    <row r="1970" s="14" customFormat="1">
      <c r="A1970" s="14"/>
      <c r="B1970" s="245"/>
      <c r="C1970" s="246"/>
      <c r="D1970" s="236" t="s">
        <v>216</v>
      </c>
      <c r="E1970" s="247" t="s">
        <v>19</v>
      </c>
      <c r="F1970" s="248" t="s">
        <v>1786</v>
      </c>
      <c r="G1970" s="246"/>
      <c r="H1970" s="249">
        <v>0.79800000000000015</v>
      </c>
      <c r="I1970" s="250"/>
      <c r="J1970" s="246"/>
      <c r="K1970" s="246"/>
      <c r="L1970" s="251"/>
      <c r="M1970" s="252"/>
      <c r="N1970" s="253"/>
      <c r="O1970" s="253"/>
      <c r="P1970" s="253"/>
      <c r="Q1970" s="253"/>
      <c r="R1970" s="253"/>
      <c r="S1970" s="253"/>
      <c r="T1970" s="25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5" t="s">
        <v>216</v>
      </c>
      <c r="AU1970" s="255" t="s">
        <v>80</v>
      </c>
      <c r="AV1970" s="14" t="s">
        <v>80</v>
      </c>
      <c r="AW1970" s="14" t="s">
        <v>218</v>
      </c>
      <c r="AX1970" s="14" t="s">
        <v>71</v>
      </c>
      <c r="AY1970" s="255" t="s">
        <v>205</v>
      </c>
    </row>
    <row r="1971" s="14" customFormat="1">
      <c r="A1971" s="14"/>
      <c r="B1971" s="245"/>
      <c r="C1971" s="246"/>
      <c r="D1971" s="236" t="s">
        <v>216</v>
      </c>
      <c r="E1971" s="247" t="s">
        <v>19</v>
      </c>
      <c r="F1971" s="248" t="s">
        <v>2652</v>
      </c>
      <c r="G1971" s="246"/>
      <c r="H1971" s="249">
        <v>0.34290000000000004</v>
      </c>
      <c r="I1971" s="250"/>
      <c r="J1971" s="246"/>
      <c r="K1971" s="246"/>
      <c r="L1971" s="251"/>
      <c r="M1971" s="252"/>
      <c r="N1971" s="253"/>
      <c r="O1971" s="253"/>
      <c r="P1971" s="253"/>
      <c r="Q1971" s="253"/>
      <c r="R1971" s="253"/>
      <c r="S1971" s="253"/>
      <c r="T1971" s="25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5" t="s">
        <v>216</v>
      </c>
      <c r="AU1971" s="255" t="s">
        <v>80</v>
      </c>
      <c r="AV1971" s="14" t="s">
        <v>80</v>
      </c>
      <c r="AW1971" s="14" t="s">
        <v>218</v>
      </c>
      <c r="AX1971" s="14" t="s">
        <v>71</v>
      </c>
      <c r="AY1971" s="255" t="s">
        <v>205</v>
      </c>
    </row>
    <row r="1972" s="2" customFormat="1" ht="37.8" customHeight="1">
      <c r="A1972" s="41"/>
      <c r="B1972" s="42"/>
      <c r="C1972" s="216" t="s">
        <v>2653</v>
      </c>
      <c r="D1972" s="216" t="s">
        <v>207</v>
      </c>
      <c r="E1972" s="217" t="s">
        <v>2654</v>
      </c>
      <c r="F1972" s="218" t="s">
        <v>2655</v>
      </c>
      <c r="G1972" s="219" t="s">
        <v>210</v>
      </c>
      <c r="H1972" s="220">
        <v>135.459</v>
      </c>
      <c r="I1972" s="221"/>
      <c r="J1972" s="222">
        <f>ROUND(I1972*H1972,2)</f>
        <v>0</v>
      </c>
      <c r="K1972" s="218" t="s">
        <v>211</v>
      </c>
      <c r="L1972" s="47"/>
      <c r="M1972" s="223" t="s">
        <v>19</v>
      </c>
      <c r="N1972" s="224" t="s">
        <v>42</v>
      </c>
      <c r="O1972" s="87"/>
      <c r="P1972" s="225">
        <f>O1972*H1972</f>
        <v>0</v>
      </c>
      <c r="Q1972" s="225">
        <v>0</v>
      </c>
      <c r="R1972" s="225">
        <f>Q1972*H1972</f>
        <v>0</v>
      </c>
      <c r="S1972" s="225">
        <v>0.029000000000000001</v>
      </c>
      <c r="T1972" s="226">
        <f>S1972*H1972</f>
        <v>3.9283110000000003</v>
      </c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R1972" s="227" t="s">
        <v>212</v>
      </c>
      <c r="AT1972" s="227" t="s">
        <v>207</v>
      </c>
      <c r="AU1972" s="227" t="s">
        <v>80</v>
      </c>
      <c r="AY1972" s="20" t="s">
        <v>205</v>
      </c>
      <c r="BE1972" s="228">
        <f>IF(N1972="základní",J1972,0)</f>
        <v>0</v>
      </c>
      <c r="BF1972" s="228">
        <f>IF(N1972="snížená",J1972,0)</f>
        <v>0</v>
      </c>
      <c r="BG1972" s="228">
        <f>IF(N1972="zákl. přenesená",J1972,0)</f>
        <v>0</v>
      </c>
      <c r="BH1972" s="228">
        <f>IF(N1972="sníž. přenesená",J1972,0)</f>
        <v>0</v>
      </c>
      <c r="BI1972" s="228">
        <f>IF(N1972="nulová",J1972,0)</f>
        <v>0</v>
      </c>
      <c r="BJ1972" s="20" t="s">
        <v>78</v>
      </c>
      <c r="BK1972" s="228">
        <f>ROUND(I1972*H1972,2)</f>
        <v>0</v>
      </c>
      <c r="BL1972" s="20" t="s">
        <v>212</v>
      </c>
      <c r="BM1972" s="227" t="s">
        <v>2656</v>
      </c>
    </row>
    <row r="1973" s="2" customFormat="1">
      <c r="A1973" s="41"/>
      <c r="B1973" s="42"/>
      <c r="C1973" s="43"/>
      <c r="D1973" s="229" t="s">
        <v>214</v>
      </c>
      <c r="E1973" s="43"/>
      <c r="F1973" s="230" t="s">
        <v>2657</v>
      </c>
      <c r="G1973" s="43"/>
      <c r="H1973" s="43"/>
      <c r="I1973" s="231"/>
      <c r="J1973" s="43"/>
      <c r="K1973" s="43"/>
      <c r="L1973" s="47"/>
      <c r="M1973" s="232"/>
      <c r="N1973" s="233"/>
      <c r="O1973" s="87"/>
      <c r="P1973" s="87"/>
      <c r="Q1973" s="87"/>
      <c r="R1973" s="87"/>
      <c r="S1973" s="87"/>
      <c r="T1973" s="88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T1973" s="20" t="s">
        <v>214</v>
      </c>
      <c r="AU1973" s="20" t="s">
        <v>80</v>
      </c>
    </row>
    <row r="1974" s="14" customFormat="1">
      <c r="A1974" s="14"/>
      <c r="B1974" s="245"/>
      <c r="C1974" s="246"/>
      <c r="D1974" s="236" t="s">
        <v>216</v>
      </c>
      <c r="E1974" s="247" t="s">
        <v>19</v>
      </c>
      <c r="F1974" s="248" t="s">
        <v>2658</v>
      </c>
      <c r="G1974" s="246"/>
      <c r="H1974" s="249">
        <v>135.459</v>
      </c>
      <c r="I1974" s="250"/>
      <c r="J1974" s="246"/>
      <c r="K1974" s="246"/>
      <c r="L1974" s="251"/>
      <c r="M1974" s="252"/>
      <c r="N1974" s="253"/>
      <c r="O1974" s="253"/>
      <c r="P1974" s="253"/>
      <c r="Q1974" s="253"/>
      <c r="R1974" s="253"/>
      <c r="S1974" s="253"/>
      <c r="T1974" s="25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5" t="s">
        <v>216</v>
      </c>
      <c r="AU1974" s="255" t="s">
        <v>80</v>
      </c>
      <c r="AV1974" s="14" t="s">
        <v>80</v>
      </c>
      <c r="AW1974" s="14" t="s">
        <v>218</v>
      </c>
      <c r="AX1974" s="14" t="s">
        <v>71</v>
      </c>
      <c r="AY1974" s="255" t="s">
        <v>205</v>
      </c>
    </row>
    <row r="1975" s="2" customFormat="1" ht="33" customHeight="1">
      <c r="A1975" s="41"/>
      <c r="B1975" s="42"/>
      <c r="C1975" s="216" t="s">
        <v>2659</v>
      </c>
      <c r="D1975" s="216" t="s">
        <v>207</v>
      </c>
      <c r="E1975" s="217" t="s">
        <v>2660</v>
      </c>
      <c r="F1975" s="218" t="s">
        <v>2661</v>
      </c>
      <c r="G1975" s="219" t="s">
        <v>210</v>
      </c>
      <c r="H1975" s="220">
        <v>0.155</v>
      </c>
      <c r="I1975" s="221"/>
      <c r="J1975" s="222">
        <f>ROUND(I1975*H1975,2)</f>
        <v>0</v>
      </c>
      <c r="K1975" s="218" t="s">
        <v>211</v>
      </c>
      <c r="L1975" s="47"/>
      <c r="M1975" s="223" t="s">
        <v>19</v>
      </c>
      <c r="N1975" s="224" t="s">
        <v>42</v>
      </c>
      <c r="O1975" s="87"/>
      <c r="P1975" s="225">
        <f>O1975*H1975</f>
        <v>0</v>
      </c>
      <c r="Q1975" s="225">
        <v>0</v>
      </c>
      <c r="R1975" s="225">
        <f>Q1975*H1975</f>
        <v>0</v>
      </c>
      <c r="S1975" s="225">
        <v>1.3999999999999999</v>
      </c>
      <c r="T1975" s="226">
        <f>S1975*H1975</f>
        <v>0.217</v>
      </c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R1975" s="227" t="s">
        <v>212</v>
      </c>
      <c r="AT1975" s="227" t="s">
        <v>207</v>
      </c>
      <c r="AU1975" s="227" t="s">
        <v>80</v>
      </c>
      <c r="AY1975" s="20" t="s">
        <v>205</v>
      </c>
      <c r="BE1975" s="228">
        <f>IF(N1975="základní",J1975,0)</f>
        <v>0</v>
      </c>
      <c r="BF1975" s="228">
        <f>IF(N1975="snížená",J1975,0)</f>
        <v>0</v>
      </c>
      <c r="BG1975" s="228">
        <f>IF(N1975="zákl. přenesená",J1975,0)</f>
        <v>0</v>
      </c>
      <c r="BH1975" s="228">
        <f>IF(N1975="sníž. přenesená",J1975,0)</f>
        <v>0</v>
      </c>
      <c r="BI1975" s="228">
        <f>IF(N1975="nulová",J1975,0)</f>
        <v>0</v>
      </c>
      <c r="BJ1975" s="20" t="s">
        <v>78</v>
      </c>
      <c r="BK1975" s="228">
        <f>ROUND(I1975*H1975,2)</f>
        <v>0</v>
      </c>
      <c r="BL1975" s="20" t="s">
        <v>212</v>
      </c>
      <c r="BM1975" s="227" t="s">
        <v>2662</v>
      </c>
    </row>
    <row r="1976" s="2" customFormat="1">
      <c r="A1976" s="41"/>
      <c r="B1976" s="42"/>
      <c r="C1976" s="43"/>
      <c r="D1976" s="229" t="s">
        <v>214</v>
      </c>
      <c r="E1976" s="43"/>
      <c r="F1976" s="230" t="s">
        <v>2663</v>
      </c>
      <c r="G1976" s="43"/>
      <c r="H1976" s="43"/>
      <c r="I1976" s="231"/>
      <c r="J1976" s="43"/>
      <c r="K1976" s="43"/>
      <c r="L1976" s="47"/>
      <c r="M1976" s="232"/>
      <c r="N1976" s="233"/>
      <c r="O1976" s="87"/>
      <c r="P1976" s="87"/>
      <c r="Q1976" s="87"/>
      <c r="R1976" s="87"/>
      <c r="S1976" s="87"/>
      <c r="T1976" s="88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T1976" s="20" t="s">
        <v>214</v>
      </c>
      <c r="AU1976" s="20" t="s">
        <v>80</v>
      </c>
    </row>
    <row r="1977" s="14" customFormat="1">
      <c r="A1977" s="14"/>
      <c r="B1977" s="245"/>
      <c r="C1977" s="246"/>
      <c r="D1977" s="236" t="s">
        <v>216</v>
      </c>
      <c r="E1977" s="247" t="s">
        <v>19</v>
      </c>
      <c r="F1977" s="248" t="s">
        <v>2664</v>
      </c>
      <c r="G1977" s="246"/>
      <c r="H1977" s="249">
        <v>0.15525</v>
      </c>
      <c r="I1977" s="250"/>
      <c r="J1977" s="246"/>
      <c r="K1977" s="246"/>
      <c r="L1977" s="251"/>
      <c r="M1977" s="252"/>
      <c r="N1977" s="253"/>
      <c r="O1977" s="253"/>
      <c r="P1977" s="253"/>
      <c r="Q1977" s="253"/>
      <c r="R1977" s="253"/>
      <c r="S1977" s="253"/>
      <c r="T1977" s="25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5" t="s">
        <v>216</v>
      </c>
      <c r="AU1977" s="255" t="s">
        <v>80</v>
      </c>
      <c r="AV1977" s="14" t="s">
        <v>80</v>
      </c>
      <c r="AW1977" s="14" t="s">
        <v>218</v>
      </c>
      <c r="AX1977" s="14" t="s">
        <v>71</v>
      </c>
      <c r="AY1977" s="255" t="s">
        <v>205</v>
      </c>
    </row>
    <row r="1978" s="2" customFormat="1" ht="33" customHeight="1">
      <c r="A1978" s="41"/>
      <c r="B1978" s="42"/>
      <c r="C1978" s="216" t="s">
        <v>2665</v>
      </c>
      <c r="D1978" s="216" t="s">
        <v>207</v>
      </c>
      <c r="E1978" s="217" t="s">
        <v>2666</v>
      </c>
      <c r="F1978" s="218" t="s">
        <v>2667</v>
      </c>
      <c r="G1978" s="219" t="s">
        <v>210</v>
      </c>
      <c r="H1978" s="220">
        <v>1.5820000000000001</v>
      </c>
      <c r="I1978" s="221"/>
      <c r="J1978" s="222">
        <f>ROUND(I1978*H1978,2)</f>
        <v>0</v>
      </c>
      <c r="K1978" s="218" t="s">
        <v>211</v>
      </c>
      <c r="L1978" s="47"/>
      <c r="M1978" s="223" t="s">
        <v>19</v>
      </c>
      <c r="N1978" s="224" t="s">
        <v>42</v>
      </c>
      <c r="O1978" s="87"/>
      <c r="P1978" s="225">
        <f>O1978*H1978</f>
        <v>0</v>
      </c>
      <c r="Q1978" s="225">
        <v>0</v>
      </c>
      <c r="R1978" s="225">
        <f>Q1978*H1978</f>
        <v>0</v>
      </c>
      <c r="S1978" s="225">
        <v>1.3999999999999999</v>
      </c>
      <c r="T1978" s="226">
        <f>S1978*H1978</f>
        <v>2.2147999999999999</v>
      </c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R1978" s="227" t="s">
        <v>212</v>
      </c>
      <c r="AT1978" s="227" t="s">
        <v>207</v>
      </c>
      <c r="AU1978" s="227" t="s">
        <v>80</v>
      </c>
      <c r="AY1978" s="20" t="s">
        <v>205</v>
      </c>
      <c r="BE1978" s="228">
        <f>IF(N1978="základní",J1978,0)</f>
        <v>0</v>
      </c>
      <c r="BF1978" s="228">
        <f>IF(N1978="snížená",J1978,0)</f>
        <v>0</v>
      </c>
      <c r="BG1978" s="228">
        <f>IF(N1978="zákl. přenesená",J1978,0)</f>
        <v>0</v>
      </c>
      <c r="BH1978" s="228">
        <f>IF(N1978="sníž. přenesená",J1978,0)</f>
        <v>0</v>
      </c>
      <c r="BI1978" s="228">
        <f>IF(N1978="nulová",J1978,0)</f>
        <v>0</v>
      </c>
      <c r="BJ1978" s="20" t="s">
        <v>78</v>
      </c>
      <c r="BK1978" s="228">
        <f>ROUND(I1978*H1978,2)</f>
        <v>0</v>
      </c>
      <c r="BL1978" s="20" t="s">
        <v>212</v>
      </c>
      <c r="BM1978" s="227" t="s">
        <v>2668</v>
      </c>
    </row>
    <row r="1979" s="2" customFormat="1">
      <c r="A1979" s="41"/>
      <c r="B1979" s="42"/>
      <c r="C1979" s="43"/>
      <c r="D1979" s="229" t="s">
        <v>214</v>
      </c>
      <c r="E1979" s="43"/>
      <c r="F1979" s="230" t="s">
        <v>2669</v>
      </c>
      <c r="G1979" s="43"/>
      <c r="H1979" s="43"/>
      <c r="I1979" s="231"/>
      <c r="J1979" s="43"/>
      <c r="K1979" s="43"/>
      <c r="L1979" s="47"/>
      <c r="M1979" s="232"/>
      <c r="N1979" s="233"/>
      <c r="O1979" s="87"/>
      <c r="P1979" s="87"/>
      <c r="Q1979" s="87"/>
      <c r="R1979" s="87"/>
      <c r="S1979" s="87"/>
      <c r="T1979" s="88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T1979" s="20" t="s">
        <v>214</v>
      </c>
      <c r="AU1979" s="20" t="s">
        <v>80</v>
      </c>
    </row>
    <row r="1980" s="14" customFormat="1">
      <c r="A1980" s="14"/>
      <c r="B1980" s="245"/>
      <c r="C1980" s="246"/>
      <c r="D1980" s="236" t="s">
        <v>216</v>
      </c>
      <c r="E1980" s="247" t="s">
        <v>19</v>
      </c>
      <c r="F1980" s="248" t="s">
        <v>2670</v>
      </c>
      <c r="G1980" s="246"/>
      <c r="H1980" s="249">
        <v>0.44153000000000003</v>
      </c>
      <c r="I1980" s="250"/>
      <c r="J1980" s="246"/>
      <c r="K1980" s="246"/>
      <c r="L1980" s="251"/>
      <c r="M1980" s="252"/>
      <c r="N1980" s="253"/>
      <c r="O1980" s="253"/>
      <c r="P1980" s="253"/>
      <c r="Q1980" s="253"/>
      <c r="R1980" s="253"/>
      <c r="S1980" s="253"/>
      <c r="T1980" s="25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5" t="s">
        <v>216</v>
      </c>
      <c r="AU1980" s="255" t="s">
        <v>80</v>
      </c>
      <c r="AV1980" s="14" t="s">
        <v>80</v>
      </c>
      <c r="AW1980" s="14" t="s">
        <v>218</v>
      </c>
      <c r="AX1980" s="14" t="s">
        <v>71</v>
      </c>
      <c r="AY1980" s="255" t="s">
        <v>205</v>
      </c>
    </row>
    <row r="1981" s="14" customFormat="1">
      <c r="A1981" s="14"/>
      <c r="B1981" s="245"/>
      <c r="C1981" s="246"/>
      <c r="D1981" s="236" t="s">
        <v>216</v>
      </c>
      <c r="E1981" s="247" t="s">
        <v>19</v>
      </c>
      <c r="F1981" s="248" t="s">
        <v>2671</v>
      </c>
      <c r="G1981" s="246"/>
      <c r="H1981" s="249">
        <v>1.1400000000000001</v>
      </c>
      <c r="I1981" s="250"/>
      <c r="J1981" s="246"/>
      <c r="K1981" s="246"/>
      <c r="L1981" s="251"/>
      <c r="M1981" s="252"/>
      <c r="N1981" s="253"/>
      <c r="O1981" s="253"/>
      <c r="P1981" s="253"/>
      <c r="Q1981" s="253"/>
      <c r="R1981" s="253"/>
      <c r="S1981" s="253"/>
      <c r="T1981" s="25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55" t="s">
        <v>216</v>
      </c>
      <c r="AU1981" s="255" t="s">
        <v>80</v>
      </c>
      <c r="AV1981" s="14" t="s">
        <v>80</v>
      </c>
      <c r="AW1981" s="14" t="s">
        <v>218</v>
      </c>
      <c r="AX1981" s="14" t="s">
        <v>71</v>
      </c>
      <c r="AY1981" s="255" t="s">
        <v>205</v>
      </c>
    </row>
    <row r="1982" s="2" customFormat="1" ht="33" customHeight="1">
      <c r="A1982" s="41"/>
      <c r="B1982" s="42"/>
      <c r="C1982" s="216" t="s">
        <v>2672</v>
      </c>
      <c r="D1982" s="216" t="s">
        <v>207</v>
      </c>
      <c r="E1982" s="217" t="s">
        <v>2673</v>
      </c>
      <c r="F1982" s="218" t="s">
        <v>2674</v>
      </c>
      <c r="G1982" s="219" t="s">
        <v>210</v>
      </c>
      <c r="H1982" s="220">
        <v>0.20000000000000001</v>
      </c>
      <c r="I1982" s="221"/>
      <c r="J1982" s="222">
        <f>ROUND(I1982*H1982,2)</f>
        <v>0</v>
      </c>
      <c r="K1982" s="218" t="s">
        <v>211</v>
      </c>
      <c r="L1982" s="47"/>
      <c r="M1982" s="223" t="s">
        <v>19</v>
      </c>
      <c r="N1982" s="224" t="s">
        <v>42</v>
      </c>
      <c r="O1982" s="87"/>
      <c r="P1982" s="225">
        <f>O1982*H1982</f>
        <v>0</v>
      </c>
      <c r="Q1982" s="225">
        <v>0</v>
      </c>
      <c r="R1982" s="225">
        <f>Q1982*H1982</f>
        <v>0</v>
      </c>
      <c r="S1982" s="225">
        <v>1.3999999999999999</v>
      </c>
      <c r="T1982" s="226">
        <f>S1982*H1982</f>
        <v>0.27999999999999997</v>
      </c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R1982" s="227" t="s">
        <v>212</v>
      </c>
      <c r="AT1982" s="227" t="s">
        <v>207</v>
      </c>
      <c r="AU1982" s="227" t="s">
        <v>80</v>
      </c>
      <c r="AY1982" s="20" t="s">
        <v>205</v>
      </c>
      <c r="BE1982" s="228">
        <f>IF(N1982="základní",J1982,0)</f>
        <v>0</v>
      </c>
      <c r="BF1982" s="228">
        <f>IF(N1982="snížená",J1982,0)</f>
        <v>0</v>
      </c>
      <c r="BG1982" s="228">
        <f>IF(N1982="zákl. přenesená",J1982,0)</f>
        <v>0</v>
      </c>
      <c r="BH1982" s="228">
        <f>IF(N1982="sníž. přenesená",J1982,0)</f>
        <v>0</v>
      </c>
      <c r="BI1982" s="228">
        <f>IF(N1982="nulová",J1982,0)</f>
        <v>0</v>
      </c>
      <c r="BJ1982" s="20" t="s">
        <v>78</v>
      </c>
      <c r="BK1982" s="228">
        <f>ROUND(I1982*H1982,2)</f>
        <v>0</v>
      </c>
      <c r="BL1982" s="20" t="s">
        <v>212</v>
      </c>
      <c r="BM1982" s="227" t="s">
        <v>2675</v>
      </c>
    </row>
    <row r="1983" s="2" customFormat="1">
      <c r="A1983" s="41"/>
      <c r="B1983" s="42"/>
      <c r="C1983" s="43"/>
      <c r="D1983" s="229" t="s">
        <v>214</v>
      </c>
      <c r="E1983" s="43"/>
      <c r="F1983" s="230" t="s">
        <v>2676</v>
      </c>
      <c r="G1983" s="43"/>
      <c r="H1983" s="43"/>
      <c r="I1983" s="231"/>
      <c r="J1983" s="43"/>
      <c r="K1983" s="43"/>
      <c r="L1983" s="47"/>
      <c r="M1983" s="232"/>
      <c r="N1983" s="233"/>
      <c r="O1983" s="87"/>
      <c r="P1983" s="87"/>
      <c r="Q1983" s="87"/>
      <c r="R1983" s="87"/>
      <c r="S1983" s="87"/>
      <c r="T1983" s="88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T1983" s="20" t="s">
        <v>214</v>
      </c>
      <c r="AU1983" s="20" t="s">
        <v>80</v>
      </c>
    </row>
    <row r="1984" s="14" customFormat="1">
      <c r="A1984" s="14"/>
      <c r="B1984" s="245"/>
      <c r="C1984" s="246"/>
      <c r="D1984" s="236" t="s">
        <v>216</v>
      </c>
      <c r="E1984" s="247" t="s">
        <v>19</v>
      </c>
      <c r="F1984" s="248" t="s">
        <v>2677</v>
      </c>
      <c r="G1984" s="246"/>
      <c r="H1984" s="249">
        <v>0.20000000000000001</v>
      </c>
      <c r="I1984" s="250"/>
      <c r="J1984" s="246"/>
      <c r="K1984" s="246"/>
      <c r="L1984" s="251"/>
      <c r="M1984" s="252"/>
      <c r="N1984" s="253"/>
      <c r="O1984" s="253"/>
      <c r="P1984" s="253"/>
      <c r="Q1984" s="253"/>
      <c r="R1984" s="253"/>
      <c r="S1984" s="253"/>
      <c r="T1984" s="25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5" t="s">
        <v>216</v>
      </c>
      <c r="AU1984" s="255" t="s">
        <v>80</v>
      </c>
      <c r="AV1984" s="14" t="s">
        <v>80</v>
      </c>
      <c r="AW1984" s="14" t="s">
        <v>218</v>
      </c>
      <c r="AX1984" s="14" t="s">
        <v>71</v>
      </c>
      <c r="AY1984" s="255" t="s">
        <v>205</v>
      </c>
    </row>
    <row r="1985" s="2" customFormat="1" ht="24.15" customHeight="1">
      <c r="A1985" s="41"/>
      <c r="B1985" s="42"/>
      <c r="C1985" s="216" t="s">
        <v>2678</v>
      </c>
      <c r="D1985" s="216" t="s">
        <v>207</v>
      </c>
      <c r="E1985" s="217" t="s">
        <v>2679</v>
      </c>
      <c r="F1985" s="218" t="s">
        <v>2680</v>
      </c>
      <c r="G1985" s="219" t="s">
        <v>210</v>
      </c>
      <c r="H1985" s="220">
        <v>7.3230000000000004</v>
      </c>
      <c r="I1985" s="221"/>
      <c r="J1985" s="222">
        <f>ROUND(I1985*H1985,2)</f>
        <v>0</v>
      </c>
      <c r="K1985" s="218" t="s">
        <v>211</v>
      </c>
      <c r="L1985" s="47"/>
      <c r="M1985" s="223" t="s">
        <v>19</v>
      </c>
      <c r="N1985" s="224" t="s">
        <v>42</v>
      </c>
      <c r="O1985" s="87"/>
      <c r="P1985" s="225">
        <f>O1985*H1985</f>
        <v>0</v>
      </c>
      <c r="Q1985" s="225">
        <v>0</v>
      </c>
      <c r="R1985" s="225">
        <f>Q1985*H1985</f>
        <v>0</v>
      </c>
      <c r="S1985" s="225">
        <v>1.3999999999999999</v>
      </c>
      <c r="T1985" s="226">
        <f>S1985*H1985</f>
        <v>10.2522</v>
      </c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R1985" s="227" t="s">
        <v>212</v>
      </c>
      <c r="AT1985" s="227" t="s">
        <v>207</v>
      </c>
      <c r="AU1985" s="227" t="s">
        <v>80</v>
      </c>
      <c r="AY1985" s="20" t="s">
        <v>205</v>
      </c>
      <c r="BE1985" s="228">
        <f>IF(N1985="základní",J1985,0)</f>
        <v>0</v>
      </c>
      <c r="BF1985" s="228">
        <f>IF(N1985="snížená",J1985,0)</f>
        <v>0</v>
      </c>
      <c r="BG1985" s="228">
        <f>IF(N1985="zákl. přenesená",J1985,0)</f>
        <v>0</v>
      </c>
      <c r="BH1985" s="228">
        <f>IF(N1985="sníž. přenesená",J1985,0)</f>
        <v>0</v>
      </c>
      <c r="BI1985" s="228">
        <f>IF(N1985="nulová",J1985,0)</f>
        <v>0</v>
      </c>
      <c r="BJ1985" s="20" t="s">
        <v>78</v>
      </c>
      <c r="BK1985" s="228">
        <f>ROUND(I1985*H1985,2)</f>
        <v>0</v>
      </c>
      <c r="BL1985" s="20" t="s">
        <v>212</v>
      </c>
      <c r="BM1985" s="227" t="s">
        <v>2681</v>
      </c>
    </row>
    <row r="1986" s="2" customFormat="1">
      <c r="A1986" s="41"/>
      <c r="B1986" s="42"/>
      <c r="C1986" s="43"/>
      <c r="D1986" s="229" t="s">
        <v>214</v>
      </c>
      <c r="E1986" s="43"/>
      <c r="F1986" s="230" t="s">
        <v>2682</v>
      </c>
      <c r="G1986" s="43"/>
      <c r="H1986" s="43"/>
      <c r="I1986" s="231"/>
      <c r="J1986" s="43"/>
      <c r="K1986" s="43"/>
      <c r="L1986" s="47"/>
      <c r="M1986" s="232"/>
      <c r="N1986" s="233"/>
      <c r="O1986" s="87"/>
      <c r="P1986" s="87"/>
      <c r="Q1986" s="87"/>
      <c r="R1986" s="87"/>
      <c r="S1986" s="87"/>
      <c r="T1986" s="88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T1986" s="20" t="s">
        <v>214</v>
      </c>
      <c r="AU1986" s="20" t="s">
        <v>80</v>
      </c>
    </row>
    <row r="1987" s="14" customFormat="1">
      <c r="A1987" s="14"/>
      <c r="B1987" s="245"/>
      <c r="C1987" s="246"/>
      <c r="D1987" s="236" t="s">
        <v>216</v>
      </c>
      <c r="E1987" s="247" t="s">
        <v>19</v>
      </c>
      <c r="F1987" s="248" t="s">
        <v>2683</v>
      </c>
      <c r="G1987" s="246"/>
      <c r="H1987" s="249">
        <v>3.5430000000000001</v>
      </c>
      <c r="I1987" s="250"/>
      <c r="J1987" s="246"/>
      <c r="K1987" s="246"/>
      <c r="L1987" s="251"/>
      <c r="M1987" s="252"/>
      <c r="N1987" s="253"/>
      <c r="O1987" s="253"/>
      <c r="P1987" s="253"/>
      <c r="Q1987" s="253"/>
      <c r="R1987" s="253"/>
      <c r="S1987" s="253"/>
      <c r="T1987" s="25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5" t="s">
        <v>216</v>
      </c>
      <c r="AU1987" s="255" t="s">
        <v>80</v>
      </c>
      <c r="AV1987" s="14" t="s">
        <v>80</v>
      </c>
      <c r="AW1987" s="14" t="s">
        <v>218</v>
      </c>
      <c r="AX1987" s="14" t="s">
        <v>71</v>
      </c>
      <c r="AY1987" s="255" t="s">
        <v>205</v>
      </c>
    </row>
    <row r="1988" s="14" customFormat="1">
      <c r="A1988" s="14"/>
      <c r="B1988" s="245"/>
      <c r="C1988" s="246"/>
      <c r="D1988" s="236" t="s">
        <v>216</v>
      </c>
      <c r="E1988" s="247" t="s">
        <v>19</v>
      </c>
      <c r="F1988" s="248" t="s">
        <v>2684</v>
      </c>
      <c r="G1988" s="246"/>
      <c r="H1988" s="249">
        <v>3.7800000000000007</v>
      </c>
      <c r="I1988" s="250"/>
      <c r="J1988" s="246"/>
      <c r="K1988" s="246"/>
      <c r="L1988" s="251"/>
      <c r="M1988" s="252"/>
      <c r="N1988" s="253"/>
      <c r="O1988" s="253"/>
      <c r="P1988" s="253"/>
      <c r="Q1988" s="253"/>
      <c r="R1988" s="253"/>
      <c r="S1988" s="253"/>
      <c r="T1988" s="25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5" t="s">
        <v>216</v>
      </c>
      <c r="AU1988" s="255" t="s">
        <v>80</v>
      </c>
      <c r="AV1988" s="14" t="s">
        <v>80</v>
      </c>
      <c r="AW1988" s="14" t="s">
        <v>218</v>
      </c>
      <c r="AX1988" s="14" t="s">
        <v>71</v>
      </c>
      <c r="AY1988" s="255" t="s">
        <v>205</v>
      </c>
    </row>
    <row r="1989" s="2" customFormat="1" ht="55.5" customHeight="1">
      <c r="A1989" s="41"/>
      <c r="B1989" s="42"/>
      <c r="C1989" s="216" t="s">
        <v>2685</v>
      </c>
      <c r="D1989" s="216" t="s">
        <v>207</v>
      </c>
      <c r="E1989" s="217" t="s">
        <v>2686</v>
      </c>
      <c r="F1989" s="218" t="s">
        <v>2687</v>
      </c>
      <c r="G1989" s="219" t="s">
        <v>306</v>
      </c>
      <c r="H1989" s="220">
        <v>9.7799999999999994</v>
      </c>
      <c r="I1989" s="221"/>
      <c r="J1989" s="222">
        <f>ROUND(I1989*H1989,2)</f>
        <v>0</v>
      </c>
      <c r="K1989" s="218" t="s">
        <v>211</v>
      </c>
      <c r="L1989" s="47"/>
      <c r="M1989" s="223" t="s">
        <v>19</v>
      </c>
      <c r="N1989" s="224" t="s">
        <v>42</v>
      </c>
      <c r="O1989" s="87"/>
      <c r="P1989" s="225">
        <f>O1989*H1989</f>
        <v>0</v>
      </c>
      <c r="Q1989" s="225">
        <v>0</v>
      </c>
      <c r="R1989" s="225">
        <f>Q1989*H1989</f>
        <v>0</v>
      </c>
      <c r="S1989" s="225">
        <v>0.54500000000000004</v>
      </c>
      <c r="T1989" s="226">
        <f>S1989*H1989</f>
        <v>5.3300999999999998</v>
      </c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R1989" s="227" t="s">
        <v>212</v>
      </c>
      <c r="AT1989" s="227" t="s">
        <v>207</v>
      </c>
      <c r="AU1989" s="227" t="s">
        <v>80</v>
      </c>
      <c r="AY1989" s="20" t="s">
        <v>205</v>
      </c>
      <c r="BE1989" s="228">
        <f>IF(N1989="základní",J1989,0)</f>
        <v>0</v>
      </c>
      <c r="BF1989" s="228">
        <f>IF(N1989="snížená",J1989,0)</f>
        <v>0</v>
      </c>
      <c r="BG1989" s="228">
        <f>IF(N1989="zákl. přenesená",J1989,0)</f>
        <v>0</v>
      </c>
      <c r="BH1989" s="228">
        <f>IF(N1989="sníž. přenesená",J1989,0)</f>
        <v>0</v>
      </c>
      <c r="BI1989" s="228">
        <f>IF(N1989="nulová",J1989,0)</f>
        <v>0</v>
      </c>
      <c r="BJ1989" s="20" t="s">
        <v>78</v>
      </c>
      <c r="BK1989" s="228">
        <f>ROUND(I1989*H1989,2)</f>
        <v>0</v>
      </c>
      <c r="BL1989" s="20" t="s">
        <v>212</v>
      </c>
      <c r="BM1989" s="227" t="s">
        <v>2688</v>
      </c>
    </row>
    <row r="1990" s="2" customFormat="1">
      <c r="A1990" s="41"/>
      <c r="B1990" s="42"/>
      <c r="C1990" s="43"/>
      <c r="D1990" s="229" t="s">
        <v>214</v>
      </c>
      <c r="E1990" s="43"/>
      <c r="F1990" s="230" t="s">
        <v>2689</v>
      </c>
      <c r="G1990" s="43"/>
      <c r="H1990" s="43"/>
      <c r="I1990" s="231"/>
      <c r="J1990" s="43"/>
      <c r="K1990" s="43"/>
      <c r="L1990" s="47"/>
      <c r="M1990" s="232"/>
      <c r="N1990" s="233"/>
      <c r="O1990" s="87"/>
      <c r="P1990" s="87"/>
      <c r="Q1990" s="87"/>
      <c r="R1990" s="87"/>
      <c r="S1990" s="87"/>
      <c r="T1990" s="88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T1990" s="20" t="s">
        <v>214</v>
      </c>
      <c r="AU1990" s="20" t="s">
        <v>80</v>
      </c>
    </row>
    <row r="1991" s="14" customFormat="1">
      <c r="A1991" s="14"/>
      <c r="B1991" s="245"/>
      <c r="C1991" s="246"/>
      <c r="D1991" s="236" t="s">
        <v>216</v>
      </c>
      <c r="E1991" s="247" t="s">
        <v>19</v>
      </c>
      <c r="F1991" s="248" t="s">
        <v>2690</v>
      </c>
      <c r="G1991" s="246"/>
      <c r="H1991" s="249">
        <v>9.1199999999999992</v>
      </c>
      <c r="I1991" s="250"/>
      <c r="J1991" s="246"/>
      <c r="K1991" s="246"/>
      <c r="L1991" s="251"/>
      <c r="M1991" s="252"/>
      <c r="N1991" s="253"/>
      <c r="O1991" s="253"/>
      <c r="P1991" s="253"/>
      <c r="Q1991" s="253"/>
      <c r="R1991" s="253"/>
      <c r="S1991" s="253"/>
      <c r="T1991" s="25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55" t="s">
        <v>216</v>
      </c>
      <c r="AU1991" s="255" t="s">
        <v>80</v>
      </c>
      <c r="AV1991" s="14" t="s">
        <v>80</v>
      </c>
      <c r="AW1991" s="14" t="s">
        <v>218</v>
      </c>
      <c r="AX1991" s="14" t="s">
        <v>71</v>
      </c>
      <c r="AY1991" s="255" t="s">
        <v>205</v>
      </c>
    </row>
    <row r="1992" s="14" customFormat="1">
      <c r="A1992" s="14"/>
      <c r="B1992" s="245"/>
      <c r="C1992" s="246"/>
      <c r="D1992" s="236" t="s">
        <v>216</v>
      </c>
      <c r="E1992" s="247" t="s">
        <v>19</v>
      </c>
      <c r="F1992" s="248" t="s">
        <v>2691</v>
      </c>
      <c r="G1992" s="246"/>
      <c r="H1992" s="249">
        <v>0.66000000000000003</v>
      </c>
      <c r="I1992" s="250"/>
      <c r="J1992" s="246"/>
      <c r="K1992" s="246"/>
      <c r="L1992" s="251"/>
      <c r="M1992" s="252"/>
      <c r="N1992" s="253"/>
      <c r="O1992" s="253"/>
      <c r="P1992" s="253"/>
      <c r="Q1992" s="253"/>
      <c r="R1992" s="253"/>
      <c r="S1992" s="253"/>
      <c r="T1992" s="25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5" t="s">
        <v>216</v>
      </c>
      <c r="AU1992" s="255" t="s">
        <v>80</v>
      </c>
      <c r="AV1992" s="14" t="s">
        <v>80</v>
      </c>
      <c r="AW1992" s="14" t="s">
        <v>218</v>
      </c>
      <c r="AX1992" s="14" t="s">
        <v>71</v>
      </c>
      <c r="AY1992" s="255" t="s">
        <v>205</v>
      </c>
    </row>
    <row r="1993" s="2" customFormat="1" ht="44.25" customHeight="1">
      <c r="A1993" s="41"/>
      <c r="B1993" s="42"/>
      <c r="C1993" s="216" t="s">
        <v>2692</v>
      </c>
      <c r="D1993" s="216" t="s">
        <v>207</v>
      </c>
      <c r="E1993" s="217" t="s">
        <v>2693</v>
      </c>
      <c r="F1993" s="218" t="s">
        <v>2694</v>
      </c>
      <c r="G1993" s="219" t="s">
        <v>306</v>
      </c>
      <c r="H1993" s="220">
        <v>3.331</v>
      </c>
      <c r="I1993" s="221"/>
      <c r="J1993" s="222">
        <f>ROUND(I1993*H1993,2)</f>
        <v>0</v>
      </c>
      <c r="K1993" s="218" t="s">
        <v>211</v>
      </c>
      <c r="L1993" s="47"/>
      <c r="M1993" s="223" t="s">
        <v>19</v>
      </c>
      <c r="N1993" s="224" t="s">
        <v>42</v>
      </c>
      <c r="O1993" s="87"/>
      <c r="P1993" s="225">
        <f>O1993*H1993</f>
        <v>0</v>
      </c>
      <c r="Q1993" s="225">
        <v>0</v>
      </c>
      <c r="R1993" s="225">
        <f>Q1993*H1993</f>
        <v>0</v>
      </c>
      <c r="S1993" s="225">
        <v>0.041000000000000002</v>
      </c>
      <c r="T1993" s="226">
        <f>S1993*H1993</f>
        <v>0.136571</v>
      </c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R1993" s="227" t="s">
        <v>212</v>
      </c>
      <c r="AT1993" s="227" t="s">
        <v>207</v>
      </c>
      <c r="AU1993" s="227" t="s">
        <v>80</v>
      </c>
      <c r="AY1993" s="20" t="s">
        <v>205</v>
      </c>
      <c r="BE1993" s="228">
        <f>IF(N1993="základní",J1993,0)</f>
        <v>0</v>
      </c>
      <c r="BF1993" s="228">
        <f>IF(N1993="snížená",J1993,0)</f>
        <v>0</v>
      </c>
      <c r="BG1993" s="228">
        <f>IF(N1993="zákl. přenesená",J1993,0)</f>
        <v>0</v>
      </c>
      <c r="BH1993" s="228">
        <f>IF(N1993="sníž. přenesená",J1993,0)</f>
        <v>0</v>
      </c>
      <c r="BI1993" s="228">
        <f>IF(N1993="nulová",J1993,0)</f>
        <v>0</v>
      </c>
      <c r="BJ1993" s="20" t="s">
        <v>78</v>
      </c>
      <c r="BK1993" s="228">
        <f>ROUND(I1993*H1993,2)</f>
        <v>0</v>
      </c>
      <c r="BL1993" s="20" t="s">
        <v>212</v>
      </c>
      <c r="BM1993" s="227" t="s">
        <v>2695</v>
      </c>
    </row>
    <row r="1994" s="2" customFormat="1">
      <c r="A1994" s="41"/>
      <c r="B1994" s="42"/>
      <c r="C1994" s="43"/>
      <c r="D1994" s="229" t="s">
        <v>214</v>
      </c>
      <c r="E1994" s="43"/>
      <c r="F1994" s="230" t="s">
        <v>2696</v>
      </c>
      <c r="G1994" s="43"/>
      <c r="H1994" s="43"/>
      <c r="I1994" s="231"/>
      <c r="J1994" s="43"/>
      <c r="K1994" s="43"/>
      <c r="L1994" s="47"/>
      <c r="M1994" s="232"/>
      <c r="N1994" s="233"/>
      <c r="O1994" s="87"/>
      <c r="P1994" s="87"/>
      <c r="Q1994" s="87"/>
      <c r="R1994" s="87"/>
      <c r="S1994" s="87"/>
      <c r="T1994" s="88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T1994" s="20" t="s">
        <v>214</v>
      </c>
      <c r="AU1994" s="20" t="s">
        <v>80</v>
      </c>
    </row>
    <row r="1995" s="14" customFormat="1">
      <c r="A1995" s="14"/>
      <c r="B1995" s="245"/>
      <c r="C1995" s="246"/>
      <c r="D1995" s="236" t="s">
        <v>216</v>
      </c>
      <c r="E1995" s="247" t="s">
        <v>19</v>
      </c>
      <c r="F1995" s="248" t="s">
        <v>2697</v>
      </c>
      <c r="G1995" s="246"/>
      <c r="H1995" s="249">
        <v>2.7055600000000002</v>
      </c>
      <c r="I1995" s="250"/>
      <c r="J1995" s="246"/>
      <c r="K1995" s="246"/>
      <c r="L1995" s="251"/>
      <c r="M1995" s="252"/>
      <c r="N1995" s="253"/>
      <c r="O1995" s="253"/>
      <c r="P1995" s="253"/>
      <c r="Q1995" s="253"/>
      <c r="R1995" s="253"/>
      <c r="S1995" s="253"/>
      <c r="T1995" s="25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55" t="s">
        <v>216</v>
      </c>
      <c r="AU1995" s="255" t="s">
        <v>80</v>
      </c>
      <c r="AV1995" s="14" t="s">
        <v>80</v>
      </c>
      <c r="AW1995" s="14" t="s">
        <v>218</v>
      </c>
      <c r="AX1995" s="14" t="s">
        <v>71</v>
      </c>
      <c r="AY1995" s="255" t="s">
        <v>205</v>
      </c>
    </row>
    <row r="1996" s="14" customFormat="1">
      <c r="A1996" s="14"/>
      <c r="B1996" s="245"/>
      <c r="C1996" s="246"/>
      <c r="D1996" s="236" t="s">
        <v>216</v>
      </c>
      <c r="E1996" s="247" t="s">
        <v>19</v>
      </c>
      <c r="F1996" s="248" t="s">
        <v>2698</v>
      </c>
      <c r="G1996" s="246"/>
      <c r="H1996" s="249">
        <v>0.62549999999999994</v>
      </c>
      <c r="I1996" s="250"/>
      <c r="J1996" s="246"/>
      <c r="K1996" s="246"/>
      <c r="L1996" s="251"/>
      <c r="M1996" s="252"/>
      <c r="N1996" s="253"/>
      <c r="O1996" s="253"/>
      <c r="P1996" s="253"/>
      <c r="Q1996" s="253"/>
      <c r="R1996" s="253"/>
      <c r="S1996" s="253"/>
      <c r="T1996" s="25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5" t="s">
        <v>216</v>
      </c>
      <c r="AU1996" s="255" t="s">
        <v>80</v>
      </c>
      <c r="AV1996" s="14" t="s">
        <v>80</v>
      </c>
      <c r="AW1996" s="14" t="s">
        <v>218</v>
      </c>
      <c r="AX1996" s="14" t="s">
        <v>71</v>
      </c>
      <c r="AY1996" s="255" t="s">
        <v>205</v>
      </c>
    </row>
    <row r="1997" s="2" customFormat="1" ht="37.8" customHeight="1">
      <c r="A1997" s="41"/>
      <c r="B1997" s="42"/>
      <c r="C1997" s="216" t="s">
        <v>2699</v>
      </c>
      <c r="D1997" s="216" t="s">
        <v>207</v>
      </c>
      <c r="E1997" s="217" t="s">
        <v>2700</v>
      </c>
      <c r="F1997" s="218" t="s">
        <v>2701</v>
      </c>
      <c r="G1997" s="219" t="s">
        <v>306</v>
      </c>
      <c r="H1997" s="220">
        <v>16.135000000000002</v>
      </c>
      <c r="I1997" s="221"/>
      <c r="J1997" s="222">
        <f>ROUND(I1997*H1997,2)</f>
        <v>0</v>
      </c>
      <c r="K1997" s="218" t="s">
        <v>211</v>
      </c>
      <c r="L1997" s="47"/>
      <c r="M1997" s="223" t="s">
        <v>19</v>
      </c>
      <c r="N1997" s="224" t="s">
        <v>42</v>
      </c>
      <c r="O1997" s="87"/>
      <c r="P1997" s="225">
        <f>O1997*H1997</f>
        <v>0</v>
      </c>
      <c r="Q1997" s="225">
        <v>0</v>
      </c>
      <c r="R1997" s="225">
        <f>Q1997*H1997</f>
        <v>0</v>
      </c>
      <c r="S1997" s="225">
        <v>0.074999999999999997</v>
      </c>
      <c r="T1997" s="226">
        <f>S1997*H1997</f>
        <v>1.2101250000000001</v>
      </c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R1997" s="227" t="s">
        <v>212</v>
      </c>
      <c r="AT1997" s="227" t="s">
        <v>207</v>
      </c>
      <c r="AU1997" s="227" t="s">
        <v>80</v>
      </c>
      <c r="AY1997" s="20" t="s">
        <v>205</v>
      </c>
      <c r="BE1997" s="228">
        <f>IF(N1997="základní",J1997,0)</f>
        <v>0</v>
      </c>
      <c r="BF1997" s="228">
        <f>IF(N1997="snížená",J1997,0)</f>
        <v>0</v>
      </c>
      <c r="BG1997" s="228">
        <f>IF(N1997="zákl. přenesená",J1997,0)</f>
        <v>0</v>
      </c>
      <c r="BH1997" s="228">
        <f>IF(N1997="sníž. přenesená",J1997,0)</f>
        <v>0</v>
      </c>
      <c r="BI1997" s="228">
        <f>IF(N1997="nulová",J1997,0)</f>
        <v>0</v>
      </c>
      <c r="BJ1997" s="20" t="s">
        <v>78</v>
      </c>
      <c r="BK1997" s="228">
        <f>ROUND(I1997*H1997,2)</f>
        <v>0</v>
      </c>
      <c r="BL1997" s="20" t="s">
        <v>212</v>
      </c>
      <c r="BM1997" s="227" t="s">
        <v>2702</v>
      </c>
    </row>
    <row r="1998" s="2" customFormat="1">
      <c r="A1998" s="41"/>
      <c r="B1998" s="42"/>
      <c r="C1998" s="43"/>
      <c r="D1998" s="229" t="s">
        <v>214</v>
      </c>
      <c r="E1998" s="43"/>
      <c r="F1998" s="230" t="s">
        <v>2703</v>
      </c>
      <c r="G1998" s="43"/>
      <c r="H1998" s="43"/>
      <c r="I1998" s="231"/>
      <c r="J1998" s="43"/>
      <c r="K1998" s="43"/>
      <c r="L1998" s="47"/>
      <c r="M1998" s="232"/>
      <c r="N1998" s="233"/>
      <c r="O1998" s="87"/>
      <c r="P1998" s="87"/>
      <c r="Q1998" s="87"/>
      <c r="R1998" s="87"/>
      <c r="S1998" s="87"/>
      <c r="T1998" s="88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T1998" s="20" t="s">
        <v>214</v>
      </c>
      <c r="AU1998" s="20" t="s">
        <v>80</v>
      </c>
    </row>
    <row r="1999" s="2" customFormat="1">
      <c r="A1999" s="41"/>
      <c r="B1999" s="42"/>
      <c r="C1999" s="43"/>
      <c r="D1999" s="236" t="s">
        <v>1301</v>
      </c>
      <c r="E1999" s="43"/>
      <c r="F1999" s="288" t="s">
        <v>2704</v>
      </c>
      <c r="G1999" s="43"/>
      <c r="H1999" s="43"/>
      <c r="I1999" s="231"/>
      <c r="J1999" s="43"/>
      <c r="K1999" s="43"/>
      <c r="L1999" s="47"/>
      <c r="M1999" s="232"/>
      <c r="N1999" s="233"/>
      <c r="O1999" s="87"/>
      <c r="P1999" s="87"/>
      <c r="Q1999" s="87"/>
      <c r="R1999" s="87"/>
      <c r="S1999" s="87"/>
      <c r="T1999" s="88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T1999" s="20" t="s">
        <v>1301</v>
      </c>
      <c r="AU1999" s="20" t="s">
        <v>80</v>
      </c>
    </row>
    <row r="2000" s="14" customFormat="1">
      <c r="A2000" s="14"/>
      <c r="B2000" s="245"/>
      <c r="C2000" s="246"/>
      <c r="D2000" s="236" t="s">
        <v>216</v>
      </c>
      <c r="E2000" s="247" t="s">
        <v>19</v>
      </c>
      <c r="F2000" s="248" t="s">
        <v>2705</v>
      </c>
      <c r="G2000" s="246"/>
      <c r="H2000" s="249">
        <v>16.134799999999998</v>
      </c>
      <c r="I2000" s="250"/>
      <c r="J2000" s="246"/>
      <c r="K2000" s="246"/>
      <c r="L2000" s="251"/>
      <c r="M2000" s="252"/>
      <c r="N2000" s="253"/>
      <c r="O2000" s="253"/>
      <c r="P2000" s="253"/>
      <c r="Q2000" s="253"/>
      <c r="R2000" s="253"/>
      <c r="S2000" s="253"/>
      <c r="T2000" s="25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5" t="s">
        <v>216</v>
      </c>
      <c r="AU2000" s="255" t="s">
        <v>80</v>
      </c>
      <c r="AV2000" s="14" t="s">
        <v>80</v>
      </c>
      <c r="AW2000" s="14" t="s">
        <v>218</v>
      </c>
      <c r="AX2000" s="14" t="s">
        <v>71</v>
      </c>
      <c r="AY2000" s="255" t="s">
        <v>205</v>
      </c>
    </row>
    <row r="2001" s="2" customFormat="1" ht="37.8" customHeight="1">
      <c r="A2001" s="41"/>
      <c r="B2001" s="42"/>
      <c r="C2001" s="216" t="s">
        <v>2706</v>
      </c>
      <c r="D2001" s="216" t="s">
        <v>207</v>
      </c>
      <c r="E2001" s="217" t="s">
        <v>2707</v>
      </c>
      <c r="F2001" s="218" t="s">
        <v>2708</v>
      </c>
      <c r="G2001" s="219" t="s">
        <v>306</v>
      </c>
      <c r="H2001" s="220">
        <v>138.79599999999999</v>
      </c>
      <c r="I2001" s="221"/>
      <c r="J2001" s="222">
        <f>ROUND(I2001*H2001,2)</f>
        <v>0</v>
      </c>
      <c r="K2001" s="218" t="s">
        <v>211</v>
      </c>
      <c r="L2001" s="47"/>
      <c r="M2001" s="223" t="s">
        <v>19</v>
      </c>
      <c r="N2001" s="224" t="s">
        <v>42</v>
      </c>
      <c r="O2001" s="87"/>
      <c r="P2001" s="225">
        <f>O2001*H2001</f>
        <v>0</v>
      </c>
      <c r="Q2001" s="225">
        <v>0</v>
      </c>
      <c r="R2001" s="225">
        <f>Q2001*H2001</f>
        <v>0</v>
      </c>
      <c r="S2001" s="225">
        <v>0.062</v>
      </c>
      <c r="T2001" s="226">
        <f>S2001*H2001</f>
        <v>8.6053519999999999</v>
      </c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R2001" s="227" t="s">
        <v>212</v>
      </c>
      <c r="AT2001" s="227" t="s">
        <v>207</v>
      </c>
      <c r="AU2001" s="227" t="s">
        <v>80</v>
      </c>
      <c r="AY2001" s="20" t="s">
        <v>205</v>
      </c>
      <c r="BE2001" s="228">
        <f>IF(N2001="základní",J2001,0)</f>
        <v>0</v>
      </c>
      <c r="BF2001" s="228">
        <f>IF(N2001="snížená",J2001,0)</f>
        <v>0</v>
      </c>
      <c r="BG2001" s="228">
        <f>IF(N2001="zákl. přenesená",J2001,0)</f>
        <v>0</v>
      </c>
      <c r="BH2001" s="228">
        <f>IF(N2001="sníž. přenesená",J2001,0)</f>
        <v>0</v>
      </c>
      <c r="BI2001" s="228">
        <f>IF(N2001="nulová",J2001,0)</f>
        <v>0</v>
      </c>
      <c r="BJ2001" s="20" t="s">
        <v>78</v>
      </c>
      <c r="BK2001" s="228">
        <f>ROUND(I2001*H2001,2)</f>
        <v>0</v>
      </c>
      <c r="BL2001" s="20" t="s">
        <v>212</v>
      </c>
      <c r="BM2001" s="227" t="s">
        <v>2709</v>
      </c>
    </row>
    <row r="2002" s="2" customFormat="1">
      <c r="A2002" s="41"/>
      <c r="B2002" s="42"/>
      <c r="C2002" s="43"/>
      <c r="D2002" s="229" t="s">
        <v>214</v>
      </c>
      <c r="E2002" s="43"/>
      <c r="F2002" s="230" t="s">
        <v>2710</v>
      </c>
      <c r="G2002" s="43"/>
      <c r="H2002" s="43"/>
      <c r="I2002" s="231"/>
      <c r="J2002" s="43"/>
      <c r="K2002" s="43"/>
      <c r="L2002" s="47"/>
      <c r="M2002" s="232"/>
      <c r="N2002" s="233"/>
      <c r="O2002" s="87"/>
      <c r="P2002" s="87"/>
      <c r="Q2002" s="87"/>
      <c r="R2002" s="87"/>
      <c r="S2002" s="87"/>
      <c r="T2002" s="88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T2002" s="20" t="s">
        <v>214</v>
      </c>
      <c r="AU2002" s="20" t="s">
        <v>80</v>
      </c>
    </row>
    <row r="2003" s="2" customFormat="1">
      <c r="A2003" s="41"/>
      <c r="B2003" s="42"/>
      <c r="C2003" s="43"/>
      <c r="D2003" s="236" t="s">
        <v>1301</v>
      </c>
      <c r="E2003" s="43"/>
      <c r="F2003" s="288" t="s">
        <v>2704</v>
      </c>
      <c r="G2003" s="43"/>
      <c r="H2003" s="43"/>
      <c r="I2003" s="231"/>
      <c r="J2003" s="43"/>
      <c r="K2003" s="43"/>
      <c r="L2003" s="47"/>
      <c r="M2003" s="232"/>
      <c r="N2003" s="233"/>
      <c r="O2003" s="87"/>
      <c r="P2003" s="87"/>
      <c r="Q2003" s="87"/>
      <c r="R2003" s="87"/>
      <c r="S2003" s="87"/>
      <c r="T2003" s="88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T2003" s="20" t="s">
        <v>1301</v>
      </c>
      <c r="AU2003" s="20" t="s">
        <v>80</v>
      </c>
    </row>
    <row r="2004" s="14" customFormat="1">
      <c r="A2004" s="14"/>
      <c r="B2004" s="245"/>
      <c r="C2004" s="246"/>
      <c r="D2004" s="236" t="s">
        <v>216</v>
      </c>
      <c r="E2004" s="247" t="s">
        <v>19</v>
      </c>
      <c r="F2004" s="248" t="s">
        <v>2711</v>
      </c>
      <c r="G2004" s="246"/>
      <c r="H2004" s="249">
        <v>45.140099999999997</v>
      </c>
      <c r="I2004" s="250"/>
      <c r="J2004" s="246"/>
      <c r="K2004" s="246"/>
      <c r="L2004" s="251"/>
      <c r="M2004" s="252"/>
      <c r="N2004" s="253"/>
      <c r="O2004" s="253"/>
      <c r="P2004" s="253"/>
      <c r="Q2004" s="253"/>
      <c r="R2004" s="253"/>
      <c r="S2004" s="253"/>
      <c r="T2004" s="25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5" t="s">
        <v>216</v>
      </c>
      <c r="AU2004" s="255" t="s">
        <v>80</v>
      </c>
      <c r="AV2004" s="14" t="s">
        <v>80</v>
      </c>
      <c r="AW2004" s="14" t="s">
        <v>218</v>
      </c>
      <c r="AX2004" s="14" t="s">
        <v>71</v>
      </c>
      <c r="AY2004" s="255" t="s">
        <v>205</v>
      </c>
    </row>
    <row r="2005" s="14" customFormat="1">
      <c r="A2005" s="14"/>
      <c r="B2005" s="245"/>
      <c r="C2005" s="246"/>
      <c r="D2005" s="236" t="s">
        <v>216</v>
      </c>
      <c r="E2005" s="247" t="s">
        <v>19</v>
      </c>
      <c r="F2005" s="248" t="s">
        <v>2712</v>
      </c>
      <c r="G2005" s="246"/>
      <c r="H2005" s="249">
        <v>93.655799999999999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5" t="s">
        <v>216</v>
      </c>
      <c r="AU2005" s="255" t="s">
        <v>80</v>
      </c>
      <c r="AV2005" s="14" t="s">
        <v>80</v>
      </c>
      <c r="AW2005" s="14" t="s">
        <v>218</v>
      </c>
      <c r="AX2005" s="14" t="s">
        <v>71</v>
      </c>
      <c r="AY2005" s="255" t="s">
        <v>205</v>
      </c>
    </row>
    <row r="2006" s="2" customFormat="1" ht="44.25" customHeight="1">
      <c r="A2006" s="41"/>
      <c r="B2006" s="42"/>
      <c r="C2006" s="216" t="s">
        <v>2713</v>
      </c>
      <c r="D2006" s="216" t="s">
        <v>207</v>
      </c>
      <c r="E2006" s="217" t="s">
        <v>2714</v>
      </c>
      <c r="F2006" s="218" t="s">
        <v>2715</v>
      </c>
      <c r="G2006" s="219" t="s">
        <v>306</v>
      </c>
      <c r="H2006" s="220">
        <v>6.2439999999999998</v>
      </c>
      <c r="I2006" s="221"/>
      <c r="J2006" s="222">
        <f>ROUND(I2006*H2006,2)</f>
        <v>0</v>
      </c>
      <c r="K2006" s="218" t="s">
        <v>211</v>
      </c>
      <c r="L2006" s="47"/>
      <c r="M2006" s="223" t="s">
        <v>19</v>
      </c>
      <c r="N2006" s="224" t="s">
        <v>42</v>
      </c>
      <c r="O2006" s="87"/>
      <c r="P2006" s="225">
        <f>O2006*H2006</f>
        <v>0</v>
      </c>
      <c r="Q2006" s="225">
        <v>0</v>
      </c>
      <c r="R2006" s="225">
        <f>Q2006*H2006</f>
        <v>0</v>
      </c>
      <c r="S2006" s="225">
        <v>0.031</v>
      </c>
      <c r="T2006" s="226">
        <f>S2006*H2006</f>
        <v>0.19356399999999999</v>
      </c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R2006" s="227" t="s">
        <v>212</v>
      </c>
      <c r="AT2006" s="227" t="s">
        <v>207</v>
      </c>
      <c r="AU2006" s="227" t="s">
        <v>80</v>
      </c>
      <c r="AY2006" s="20" t="s">
        <v>205</v>
      </c>
      <c r="BE2006" s="228">
        <f>IF(N2006="základní",J2006,0)</f>
        <v>0</v>
      </c>
      <c r="BF2006" s="228">
        <f>IF(N2006="snížená",J2006,0)</f>
        <v>0</v>
      </c>
      <c r="BG2006" s="228">
        <f>IF(N2006="zákl. přenesená",J2006,0)</f>
        <v>0</v>
      </c>
      <c r="BH2006" s="228">
        <f>IF(N2006="sníž. přenesená",J2006,0)</f>
        <v>0</v>
      </c>
      <c r="BI2006" s="228">
        <f>IF(N2006="nulová",J2006,0)</f>
        <v>0</v>
      </c>
      <c r="BJ2006" s="20" t="s">
        <v>78</v>
      </c>
      <c r="BK2006" s="228">
        <f>ROUND(I2006*H2006,2)</f>
        <v>0</v>
      </c>
      <c r="BL2006" s="20" t="s">
        <v>212</v>
      </c>
      <c r="BM2006" s="227" t="s">
        <v>2716</v>
      </c>
    </row>
    <row r="2007" s="2" customFormat="1">
      <c r="A2007" s="41"/>
      <c r="B2007" s="42"/>
      <c r="C2007" s="43"/>
      <c r="D2007" s="229" t="s">
        <v>214</v>
      </c>
      <c r="E2007" s="43"/>
      <c r="F2007" s="230" t="s">
        <v>2717</v>
      </c>
      <c r="G2007" s="43"/>
      <c r="H2007" s="43"/>
      <c r="I2007" s="231"/>
      <c r="J2007" s="43"/>
      <c r="K2007" s="43"/>
      <c r="L2007" s="47"/>
      <c r="M2007" s="232"/>
      <c r="N2007" s="233"/>
      <c r="O2007" s="87"/>
      <c r="P2007" s="87"/>
      <c r="Q2007" s="87"/>
      <c r="R2007" s="87"/>
      <c r="S2007" s="87"/>
      <c r="T2007" s="88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T2007" s="20" t="s">
        <v>214</v>
      </c>
      <c r="AU2007" s="20" t="s">
        <v>80</v>
      </c>
    </row>
    <row r="2008" s="2" customFormat="1">
      <c r="A2008" s="41"/>
      <c r="B2008" s="42"/>
      <c r="C2008" s="43"/>
      <c r="D2008" s="236" t="s">
        <v>1301</v>
      </c>
      <c r="E2008" s="43"/>
      <c r="F2008" s="288" t="s">
        <v>2704</v>
      </c>
      <c r="G2008" s="43"/>
      <c r="H2008" s="43"/>
      <c r="I2008" s="231"/>
      <c r="J2008" s="43"/>
      <c r="K2008" s="43"/>
      <c r="L2008" s="47"/>
      <c r="M2008" s="232"/>
      <c r="N2008" s="233"/>
      <c r="O2008" s="87"/>
      <c r="P2008" s="87"/>
      <c r="Q2008" s="87"/>
      <c r="R2008" s="87"/>
      <c r="S2008" s="87"/>
      <c r="T2008" s="88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T2008" s="20" t="s">
        <v>1301</v>
      </c>
      <c r="AU2008" s="20" t="s">
        <v>80</v>
      </c>
    </row>
    <row r="2009" s="14" customFormat="1">
      <c r="A2009" s="14"/>
      <c r="B2009" s="245"/>
      <c r="C2009" s="246"/>
      <c r="D2009" s="236" t="s">
        <v>216</v>
      </c>
      <c r="E2009" s="247" t="s">
        <v>19</v>
      </c>
      <c r="F2009" s="248" t="s">
        <v>2718</v>
      </c>
      <c r="G2009" s="246"/>
      <c r="H2009" s="249">
        <v>6.2439999999999998</v>
      </c>
      <c r="I2009" s="250"/>
      <c r="J2009" s="246"/>
      <c r="K2009" s="246"/>
      <c r="L2009" s="251"/>
      <c r="M2009" s="252"/>
      <c r="N2009" s="253"/>
      <c r="O2009" s="253"/>
      <c r="P2009" s="253"/>
      <c r="Q2009" s="253"/>
      <c r="R2009" s="253"/>
      <c r="S2009" s="253"/>
      <c r="T2009" s="25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5" t="s">
        <v>216</v>
      </c>
      <c r="AU2009" s="255" t="s">
        <v>80</v>
      </c>
      <c r="AV2009" s="14" t="s">
        <v>80</v>
      </c>
      <c r="AW2009" s="14" t="s">
        <v>218</v>
      </c>
      <c r="AX2009" s="14" t="s">
        <v>71</v>
      </c>
      <c r="AY2009" s="255" t="s">
        <v>205</v>
      </c>
    </row>
    <row r="2010" s="2" customFormat="1" ht="37.8" customHeight="1">
      <c r="A2010" s="41"/>
      <c r="B2010" s="42"/>
      <c r="C2010" s="216" t="s">
        <v>2719</v>
      </c>
      <c r="D2010" s="216" t="s">
        <v>207</v>
      </c>
      <c r="E2010" s="217" t="s">
        <v>2720</v>
      </c>
      <c r="F2010" s="218" t="s">
        <v>2721</v>
      </c>
      <c r="G2010" s="219" t="s">
        <v>306</v>
      </c>
      <c r="H2010" s="220">
        <v>166.78200000000001</v>
      </c>
      <c r="I2010" s="221"/>
      <c r="J2010" s="222">
        <f>ROUND(I2010*H2010,2)</f>
        <v>0</v>
      </c>
      <c r="K2010" s="218" t="s">
        <v>211</v>
      </c>
      <c r="L2010" s="47"/>
      <c r="M2010" s="223" t="s">
        <v>19</v>
      </c>
      <c r="N2010" s="224" t="s">
        <v>42</v>
      </c>
      <c r="O2010" s="87"/>
      <c r="P2010" s="225">
        <f>O2010*H2010</f>
        <v>0</v>
      </c>
      <c r="Q2010" s="225">
        <v>0</v>
      </c>
      <c r="R2010" s="225">
        <f>Q2010*H2010</f>
        <v>0</v>
      </c>
      <c r="S2010" s="225">
        <v>0.053999999999999999</v>
      </c>
      <c r="T2010" s="226">
        <f>S2010*H2010</f>
        <v>9.0062280000000001</v>
      </c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R2010" s="227" t="s">
        <v>212</v>
      </c>
      <c r="AT2010" s="227" t="s">
        <v>207</v>
      </c>
      <c r="AU2010" s="227" t="s">
        <v>80</v>
      </c>
      <c r="AY2010" s="20" t="s">
        <v>205</v>
      </c>
      <c r="BE2010" s="228">
        <f>IF(N2010="základní",J2010,0)</f>
        <v>0</v>
      </c>
      <c r="BF2010" s="228">
        <f>IF(N2010="snížená",J2010,0)</f>
        <v>0</v>
      </c>
      <c r="BG2010" s="228">
        <f>IF(N2010="zákl. přenesená",J2010,0)</f>
        <v>0</v>
      </c>
      <c r="BH2010" s="228">
        <f>IF(N2010="sníž. přenesená",J2010,0)</f>
        <v>0</v>
      </c>
      <c r="BI2010" s="228">
        <f>IF(N2010="nulová",J2010,0)</f>
        <v>0</v>
      </c>
      <c r="BJ2010" s="20" t="s">
        <v>78</v>
      </c>
      <c r="BK2010" s="228">
        <f>ROUND(I2010*H2010,2)</f>
        <v>0</v>
      </c>
      <c r="BL2010" s="20" t="s">
        <v>212</v>
      </c>
      <c r="BM2010" s="227" t="s">
        <v>2722</v>
      </c>
    </row>
    <row r="2011" s="2" customFormat="1">
      <c r="A2011" s="41"/>
      <c r="B2011" s="42"/>
      <c r="C2011" s="43"/>
      <c r="D2011" s="229" t="s">
        <v>214</v>
      </c>
      <c r="E2011" s="43"/>
      <c r="F2011" s="230" t="s">
        <v>2723</v>
      </c>
      <c r="G2011" s="43"/>
      <c r="H2011" s="43"/>
      <c r="I2011" s="231"/>
      <c r="J2011" s="43"/>
      <c r="K2011" s="43"/>
      <c r="L2011" s="47"/>
      <c r="M2011" s="232"/>
      <c r="N2011" s="233"/>
      <c r="O2011" s="87"/>
      <c r="P2011" s="87"/>
      <c r="Q2011" s="87"/>
      <c r="R2011" s="87"/>
      <c r="S2011" s="87"/>
      <c r="T2011" s="88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T2011" s="20" t="s">
        <v>214</v>
      </c>
      <c r="AU2011" s="20" t="s">
        <v>80</v>
      </c>
    </row>
    <row r="2012" s="2" customFormat="1">
      <c r="A2012" s="41"/>
      <c r="B2012" s="42"/>
      <c r="C2012" s="43"/>
      <c r="D2012" s="236" t="s">
        <v>1301</v>
      </c>
      <c r="E2012" s="43"/>
      <c r="F2012" s="288" t="s">
        <v>2704</v>
      </c>
      <c r="G2012" s="43"/>
      <c r="H2012" s="43"/>
      <c r="I2012" s="231"/>
      <c r="J2012" s="43"/>
      <c r="K2012" s="43"/>
      <c r="L2012" s="47"/>
      <c r="M2012" s="232"/>
      <c r="N2012" s="233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1301</v>
      </c>
      <c r="AU2012" s="20" t="s">
        <v>80</v>
      </c>
    </row>
    <row r="2013" s="14" customFormat="1">
      <c r="A2013" s="14"/>
      <c r="B2013" s="245"/>
      <c r="C2013" s="246"/>
      <c r="D2013" s="236" t="s">
        <v>216</v>
      </c>
      <c r="E2013" s="247" t="s">
        <v>19</v>
      </c>
      <c r="F2013" s="248" t="s">
        <v>2724</v>
      </c>
      <c r="G2013" s="246"/>
      <c r="H2013" s="249">
        <v>166.78210000000001</v>
      </c>
      <c r="I2013" s="250"/>
      <c r="J2013" s="246"/>
      <c r="K2013" s="246"/>
      <c r="L2013" s="251"/>
      <c r="M2013" s="252"/>
      <c r="N2013" s="253"/>
      <c r="O2013" s="253"/>
      <c r="P2013" s="253"/>
      <c r="Q2013" s="253"/>
      <c r="R2013" s="253"/>
      <c r="S2013" s="253"/>
      <c r="T2013" s="25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55" t="s">
        <v>216</v>
      </c>
      <c r="AU2013" s="255" t="s">
        <v>80</v>
      </c>
      <c r="AV2013" s="14" t="s">
        <v>80</v>
      </c>
      <c r="AW2013" s="14" t="s">
        <v>218</v>
      </c>
      <c r="AX2013" s="14" t="s">
        <v>71</v>
      </c>
      <c r="AY2013" s="255" t="s">
        <v>205</v>
      </c>
    </row>
    <row r="2014" s="2" customFormat="1" ht="37.8" customHeight="1">
      <c r="A2014" s="41"/>
      <c r="B2014" s="42"/>
      <c r="C2014" s="216" t="s">
        <v>2725</v>
      </c>
      <c r="D2014" s="216" t="s">
        <v>207</v>
      </c>
      <c r="E2014" s="217" t="s">
        <v>2726</v>
      </c>
      <c r="F2014" s="218" t="s">
        <v>2727</v>
      </c>
      <c r="G2014" s="219" t="s">
        <v>306</v>
      </c>
      <c r="H2014" s="220">
        <v>5.2300000000000004</v>
      </c>
      <c r="I2014" s="221"/>
      <c r="J2014" s="222">
        <f>ROUND(I2014*H2014,2)</f>
        <v>0</v>
      </c>
      <c r="K2014" s="218" t="s">
        <v>211</v>
      </c>
      <c r="L2014" s="47"/>
      <c r="M2014" s="223" t="s">
        <v>19</v>
      </c>
      <c r="N2014" s="224" t="s">
        <v>42</v>
      </c>
      <c r="O2014" s="87"/>
      <c r="P2014" s="225">
        <f>O2014*H2014</f>
        <v>0</v>
      </c>
      <c r="Q2014" s="225">
        <v>0</v>
      </c>
      <c r="R2014" s="225">
        <f>Q2014*H2014</f>
        <v>0</v>
      </c>
      <c r="S2014" s="225">
        <v>0.087999999999999995</v>
      </c>
      <c r="T2014" s="226">
        <f>S2014*H2014</f>
        <v>0.46024000000000004</v>
      </c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R2014" s="227" t="s">
        <v>212</v>
      </c>
      <c r="AT2014" s="227" t="s">
        <v>207</v>
      </c>
      <c r="AU2014" s="227" t="s">
        <v>80</v>
      </c>
      <c r="AY2014" s="20" t="s">
        <v>205</v>
      </c>
      <c r="BE2014" s="228">
        <f>IF(N2014="základní",J2014,0)</f>
        <v>0</v>
      </c>
      <c r="BF2014" s="228">
        <f>IF(N2014="snížená",J2014,0)</f>
        <v>0</v>
      </c>
      <c r="BG2014" s="228">
        <f>IF(N2014="zákl. přenesená",J2014,0)</f>
        <v>0</v>
      </c>
      <c r="BH2014" s="228">
        <f>IF(N2014="sníž. přenesená",J2014,0)</f>
        <v>0</v>
      </c>
      <c r="BI2014" s="228">
        <f>IF(N2014="nulová",J2014,0)</f>
        <v>0</v>
      </c>
      <c r="BJ2014" s="20" t="s">
        <v>78</v>
      </c>
      <c r="BK2014" s="228">
        <f>ROUND(I2014*H2014,2)</f>
        <v>0</v>
      </c>
      <c r="BL2014" s="20" t="s">
        <v>212</v>
      </c>
      <c r="BM2014" s="227" t="s">
        <v>2728</v>
      </c>
    </row>
    <row r="2015" s="2" customFormat="1">
      <c r="A2015" s="41"/>
      <c r="B2015" s="42"/>
      <c r="C2015" s="43"/>
      <c r="D2015" s="229" t="s">
        <v>214</v>
      </c>
      <c r="E2015" s="43"/>
      <c r="F2015" s="230" t="s">
        <v>2729</v>
      </c>
      <c r="G2015" s="43"/>
      <c r="H2015" s="43"/>
      <c r="I2015" s="231"/>
      <c r="J2015" s="43"/>
      <c r="K2015" s="43"/>
      <c r="L2015" s="47"/>
      <c r="M2015" s="232"/>
      <c r="N2015" s="233"/>
      <c r="O2015" s="87"/>
      <c r="P2015" s="87"/>
      <c r="Q2015" s="87"/>
      <c r="R2015" s="87"/>
      <c r="S2015" s="87"/>
      <c r="T2015" s="88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T2015" s="20" t="s">
        <v>214</v>
      </c>
      <c r="AU2015" s="20" t="s">
        <v>80</v>
      </c>
    </row>
    <row r="2016" s="14" customFormat="1">
      <c r="A2016" s="14"/>
      <c r="B2016" s="245"/>
      <c r="C2016" s="246"/>
      <c r="D2016" s="236" t="s">
        <v>216</v>
      </c>
      <c r="E2016" s="247" t="s">
        <v>19</v>
      </c>
      <c r="F2016" s="248" t="s">
        <v>2730</v>
      </c>
      <c r="G2016" s="246"/>
      <c r="H2016" s="249">
        <v>1.8</v>
      </c>
      <c r="I2016" s="250"/>
      <c r="J2016" s="246"/>
      <c r="K2016" s="246"/>
      <c r="L2016" s="251"/>
      <c r="M2016" s="252"/>
      <c r="N2016" s="253"/>
      <c r="O2016" s="253"/>
      <c r="P2016" s="253"/>
      <c r="Q2016" s="253"/>
      <c r="R2016" s="253"/>
      <c r="S2016" s="253"/>
      <c r="T2016" s="25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55" t="s">
        <v>216</v>
      </c>
      <c r="AU2016" s="255" t="s">
        <v>80</v>
      </c>
      <c r="AV2016" s="14" t="s">
        <v>80</v>
      </c>
      <c r="AW2016" s="14" t="s">
        <v>218</v>
      </c>
      <c r="AX2016" s="14" t="s">
        <v>71</v>
      </c>
      <c r="AY2016" s="255" t="s">
        <v>205</v>
      </c>
    </row>
    <row r="2017" s="14" customFormat="1">
      <c r="A2017" s="14"/>
      <c r="B2017" s="245"/>
      <c r="C2017" s="246"/>
      <c r="D2017" s="236" t="s">
        <v>216</v>
      </c>
      <c r="E2017" s="247" t="s">
        <v>19</v>
      </c>
      <c r="F2017" s="248" t="s">
        <v>2731</v>
      </c>
      <c r="G2017" s="246"/>
      <c r="H2017" s="249">
        <v>0.63</v>
      </c>
      <c r="I2017" s="250"/>
      <c r="J2017" s="246"/>
      <c r="K2017" s="246"/>
      <c r="L2017" s="251"/>
      <c r="M2017" s="252"/>
      <c r="N2017" s="253"/>
      <c r="O2017" s="253"/>
      <c r="P2017" s="253"/>
      <c r="Q2017" s="253"/>
      <c r="R2017" s="253"/>
      <c r="S2017" s="253"/>
      <c r="T2017" s="25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5" t="s">
        <v>216</v>
      </c>
      <c r="AU2017" s="255" t="s">
        <v>80</v>
      </c>
      <c r="AV2017" s="14" t="s">
        <v>80</v>
      </c>
      <c r="AW2017" s="14" t="s">
        <v>218</v>
      </c>
      <c r="AX2017" s="14" t="s">
        <v>71</v>
      </c>
      <c r="AY2017" s="255" t="s">
        <v>205</v>
      </c>
    </row>
    <row r="2018" s="14" customFormat="1">
      <c r="A2018" s="14"/>
      <c r="B2018" s="245"/>
      <c r="C2018" s="246"/>
      <c r="D2018" s="236" t="s">
        <v>216</v>
      </c>
      <c r="E2018" s="247" t="s">
        <v>19</v>
      </c>
      <c r="F2018" s="248" t="s">
        <v>2732</v>
      </c>
      <c r="G2018" s="246"/>
      <c r="H2018" s="249">
        <v>2.7999999999999998</v>
      </c>
      <c r="I2018" s="250"/>
      <c r="J2018" s="246"/>
      <c r="K2018" s="246"/>
      <c r="L2018" s="251"/>
      <c r="M2018" s="252"/>
      <c r="N2018" s="253"/>
      <c r="O2018" s="253"/>
      <c r="P2018" s="253"/>
      <c r="Q2018" s="253"/>
      <c r="R2018" s="253"/>
      <c r="S2018" s="253"/>
      <c r="T2018" s="25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5" t="s">
        <v>216</v>
      </c>
      <c r="AU2018" s="255" t="s">
        <v>80</v>
      </c>
      <c r="AV2018" s="14" t="s">
        <v>80</v>
      </c>
      <c r="AW2018" s="14" t="s">
        <v>218</v>
      </c>
      <c r="AX2018" s="14" t="s">
        <v>71</v>
      </c>
      <c r="AY2018" s="255" t="s">
        <v>205</v>
      </c>
    </row>
    <row r="2019" s="2" customFormat="1" ht="37.8" customHeight="1">
      <c r="A2019" s="41"/>
      <c r="B2019" s="42"/>
      <c r="C2019" s="216" t="s">
        <v>2733</v>
      </c>
      <c r="D2019" s="216" t="s">
        <v>207</v>
      </c>
      <c r="E2019" s="217" t="s">
        <v>2734</v>
      </c>
      <c r="F2019" s="218" t="s">
        <v>2735</v>
      </c>
      <c r="G2019" s="219" t="s">
        <v>306</v>
      </c>
      <c r="H2019" s="220">
        <v>96.203000000000003</v>
      </c>
      <c r="I2019" s="221"/>
      <c r="J2019" s="222">
        <f>ROUND(I2019*H2019,2)</f>
        <v>0</v>
      </c>
      <c r="K2019" s="218" t="s">
        <v>211</v>
      </c>
      <c r="L2019" s="47"/>
      <c r="M2019" s="223" t="s">
        <v>19</v>
      </c>
      <c r="N2019" s="224" t="s">
        <v>42</v>
      </c>
      <c r="O2019" s="87"/>
      <c r="P2019" s="225">
        <f>O2019*H2019</f>
        <v>0</v>
      </c>
      <c r="Q2019" s="225">
        <v>0</v>
      </c>
      <c r="R2019" s="225">
        <f>Q2019*H2019</f>
        <v>0</v>
      </c>
      <c r="S2019" s="225">
        <v>0.067000000000000004</v>
      </c>
      <c r="T2019" s="226">
        <f>S2019*H2019</f>
        <v>6.4456010000000008</v>
      </c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R2019" s="227" t="s">
        <v>212</v>
      </c>
      <c r="AT2019" s="227" t="s">
        <v>207</v>
      </c>
      <c r="AU2019" s="227" t="s">
        <v>80</v>
      </c>
      <c r="AY2019" s="20" t="s">
        <v>205</v>
      </c>
      <c r="BE2019" s="228">
        <f>IF(N2019="základní",J2019,0)</f>
        <v>0</v>
      </c>
      <c r="BF2019" s="228">
        <f>IF(N2019="snížená",J2019,0)</f>
        <v>0</v>
      </c>
      <c r="BG2019" s="228">
        <f>IF(N2019="zákl. přenesená",J2019,0)</f>
        <v>0</v>
      </c>
      <c r="BH2019" s="228">
        <f>IF(N2019="sníž. přenesená",J2019,0)</f>
        <v>0</v>
      </c>
      <c r="BI2019" s="228">
        <f>IF(N2019="nulová",J2019,0)</f>
        <v>0</v>
      </c>
      <c r="BJ2019" s="20" t="s">
        <v>78</v>
      </c>
      <c r="BK2019" s="228">
        <f>ROUND(I2019*H2019,2)</f>
        <v>0</v>
      </c>
      <c r="BL2019" s="20" t="s">
        <v>212</v>
      </c>
      <c r="BM2019" s="227" t="s">
        <v>2736</v>
      </c>
    </row>
    <row r="2020" s="2" customFormat="1">
      <c r="A2020" s="41"/>
      <c r="B2020" s="42"/>
      <c r="C2020" s="43"/>
      <c r="D2020" s="229" t="s">
        <v>214</v>
      </c>
      <c r="E2020" s="43"/>
      <c r="F2020" s="230" t="s">
        <v>2737</v>
      </c>
      <c r="G2020" s="43"/>
      <c r="H2020" s="43"/>
      <c r="I2020" s="231"/>
      <c r="J2020" s="43"/>
      <c r="K2020" s="43"/>
      <c r="L2020" s="47"/>
      <c r="M2020" s="232"/>
      <c r="N2020" s="233"/>
      <c r="O2020" s="87"/>
      <c r="P2020" s="87"/>
      <c r="Q2020" s="87"/>
      <c r="R2020" s="87"/>
      <c r="S2020" s="87"/>
      <c r="T2020" s="88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T2020" s="20" t="s">
        <v>214</v>
      </c>
      <c r="AU2020" s="20" t="s">
        <v>80</v>
      </c>
    </row>
    <row r="2021" s="13" customFormat="1">
      <c r="A2021" s="13"/>
      <c r="B2021" s="234"/>
      <c r="C2021" s="235"/>
      <c r="D2021" s="236" t="s">
        <v>216</v>
      </c>
      <c r="E2021" s="237" t="s">
        <v>19</v>
      </c>
      <c r="F2021" s="238" t="s">
        <v>228</v>
      </c>
      <c r="G2021" s="235"/>
      <c r="H2021" s="237" t="s">
        <v>19</v>
      </c>
      <c r="I2021" s="239"/>
      <c r="J2021" s="235"/>
      <c r="K2021" s="235"/>
      <c r="L2021" s="240"/>
      <c r="M2021" s="241"/>
      <c r="N2021" s="242"/>
      <c r="O2021" s="242"/>
      <c r="P2021" s="242"/>
      <c r="Q2021" s="242"/>
      <c r="R2021" s="242"/>
      <c r="S2021" s="242"/>
      <c r="T2021" s="24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44" t="s">
        <v>216</v>
      </c>
      <c r="AU2021" s="244" t="s">
        <v>80</v>
      </c>
      <c r="AV2021" s="13" t="s">
        <v>78</v>
      </c>
      <c r="AW2021" s="13" t="s">
        <v>218</v>
      </c>
      <c r="AX2021" s="13" t="s">
        <v>71</v>
      </c>
      <c r="AY2021" s="244" t="s">
        <v>205</v>
      </c>
    </row>
    <row r="2022" s="14" customFormat="1">
      <c r="A2022" s="14"/>
      <c r="B2022" s="245"/>
      <c r="C2022" s="246"/>
      <c r="D2022" s="236" t="s">
        <v>216</v>
      </c>
      <c r="E2022" s="247" t="s">
        <v>19</v>
      </c>
      <c r="F2022" s="248" t="s">
        <v>2738</v>
      </c>
      <c r="G2022" s="246"/>
      <c r="H2022" s="249">
        <v>12.140000000000001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5" t="s">
        <v>216</v>
      </c>
      <c r="AU2022" s="255" t="s">
        <v>80</v>
      </c>
      <c r="AV2022" s="14" t="s">
        <v>80</v>
      </c>
      <c r="AW2022" s="14" t="s">
        <v>218</v>
      </c>
      <c r="AX2022" s="14" t="s">
        <v>71</v>
      </c>
      <c r="AY2022" s="255" t="s">
        <v>205</v>
      </c>
    </row>
    <row r="2023" s="14" customFormat="1">
      <c r="A2023" s="14"/>
      <c r="B2023" s="245"/>
      <c r="C2023" s="246"/>
      <c r="D2023" s="236" t="s">
        <v>216</v>
      </c>
      <c r="E2023" s="247" t="s">
        <v>19</v>
      </c>
      <c r="F2023" s="248" t="s">
        <v>2739</v>
      </c>
      <c r="G2023" s="246"/>
      <c r="H2023" s="249">
        <v>13.200000000000001</v>
      </c>
      <c r="I2023" s="250"/>
      <c r="J2023" s="246"/>
      <c r="K2023" s="246"/>
      <c r="L2023" s="251"/>
      <c r="M2023" s="252"/>
      <c r="N2023" s="253"/>
      <c r="O2023" s="253"/>
      <c r="P2023" s="253"/>
      <c r="Q2023" s="253"/>
      <c r="R2023" s="253"/>
      <c r="S2023" s="253"/>
      <c r="T2023" s="25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5" t="s">
        <v>216</v>
      </c>
      <c r="AU2023" s="255" t="s">
        <v>80</v>
      </c>
      <c r="AV2023" s="14" t="s">
        <v>80</v>
      </c>
      <c r="AW2023" s="14" t="s">
        <v>218</v>
      </c>
      <c r="AX2023" s="14" t="s">
        <v>71</v>
      </c>
      <c r="AY2023" s="255" t="s">
        <v>205</v>
      </c>
    </row>
    <row r="2024" s="14" customFormat="1">
      <c r="A2024" s="14"/>
      <c r="B2024" s="245"/>
      <c r="C2024" s="246"/>
      <c r="D2024" s="236" t="s">
        <v>216</v>
      </c>
      <c r="E2024" s="247" t="s">
        <v>19</v>
      </c>
      <c r="F2024" s="248" t="s">
        <v>2740</v>
      </c>
      <c r="G2024" s="246"/>
      <c r="H2024" s="249">
        <v>42.244</v>
      </c>
      <c r="I2024" s="250"/>
      <c r="J2024" s="246"/>
      <c r="K2024" s="246"/>
      <c r="L2024" s="251"/>
      <c r="M2024" s="252"/>
      <c r="N2024" s="253"/>
      <c r="O2024" s="253"/>
      <c r="P2024" s="253"/>
      <c r="Q2024" s="253"/>
      <c r="R2024" s="253"/>
      <c r="S2024" s="253"/>
      <c r="T2024" s="25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5" t="s">
        <v>216</v>
      </c>
      <c r="AU2024" s="255" t="s">
        <v>80</v>
      </c>
      <c r="AV2024" s="14" t="s">
        <v>80</v>
      </c>
      <c r="AW2024" s="14" t="s">
        <v>218</v>
      </c>
      <c r="AX2024" s="14" t="s">
        <v>71</v>
      </c>
      <c r="AY2024" s="255" t="s">
        <v>205</v>
      </c>
    </row>
    <row r="2025" s="14" customFormat="1">
      <c r="A2025" s="14"/>
      <c r="B2025" s="245"/>
      <c r="C2025" s="246"/>
      <c r="D2025" s="236" t="s">
        <v>216</v>
      </c>
      <c r="E2025" s="247" t="s">
        <v>19</v>
      </c>
      <c r="F2025" s="248" t="s">
        <v>2741</v>
      </c>
      <c r="G2025" s="246"/>
      <c r="H2025" s="249">
        <v>25.493999999999996</v>
      </c>
      <c r="I2025" s="250"/>
      <c r="J2025" s="246"/>
      <c r="K2025" s="246"/>
      <c r="L2025" s="251"/>
      <c r="M2025" s="252"/>
      <c r="N2025" s="253"/>
      <c r="O2025" s="253"/>
      <c r="P2025" s="253"/>
      <c r="Q2025" s="253"/>
      <c r="R2025" s="253"/>
      <c r="S2025" s="253"/>
      <c r="T2025" s="25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5" t="s">
        <v>216</v>
      </c>
      <c r="AU2025" s="255" t="s">
        <v>80</v>
      </c>
      <c r="AV2025" s="14" t="s">
        <v>80</v>
      </c>
      <c r="AW2025" s="14" t="s">
        <v>218</v>
      </c>
      <c r="AX2025" s="14" t="s">
        <v>71</v>
      </c>
      <c r="AY2025" s="255" t="s">
        <v>205</v>
      </c>
    </row>
    <row r="2026" s="15" customFormat="1">
      <c r="A2026" s="15"/>
      <c r="B2026" s="256"/>
      <c r="C2026" s="257"/>
      <c r="D2026" s="236" t="s">
        <v>216</v>
      </c>
      <c r="E2026" s="258" t="s">
        <v>19</v>
      </c>
      <c r="F2026" s="259" t="s">
        <v>238</v>
      </c>
      <c r="G2026" s="257"/>
      <c r="H2026" s="260">
        <v>93.078000000000003</v>
      </c>
      <c r="I2026" s="261"/>
      <c r="J2026" s="257"/>
      <c r="K2026" s="257"/>
      <c r="L2026" s="262"/>
      <c r="M2026" s="263"/>
      <c r="N2026" s="264"/>
      <c r="O2026" s="264"/>
      <c r="P2026" s="264"/>
      <c r="Q2026" s="264"/>
      <c r="R2026" s="264"/>
      <c r="S2026" s="264"/>
      <c r="T2026" s="26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T2026" s="266" t="s">
        <v>216</v>
      </c>
      <c r="AU2026" s="266" t="s">
        <v>80</v>
      </c>
      <c r="AV2026" s="15" t="s">
        <v>97</v>
      </c>
      <c r="AW2026" s="15" t="s">
        <v>218</v>
      </c>
      <c r="AX2026" s="15" t="s">
        <v>71</v>
      </c>
      <c r="AY2026" s="266" t="s">
        <v>205</v>
      </c>
    </row>
    <row r="2027" s="13" customFormat="1">
      <c r="A2027" s="13"/>
      <c r="B2027" s="234"/>
      <c r="C2027" s="235"/>
      <c r="D2027" s="236" t="s">
        <v>216</v>
      </c>
      <c r="E2027" s="237" t="s">
        <v>19</v>
      </c>
      <c r="F2027" s="238" t="s">
        <v>239</v>
      </c>
      <c r="G2027" s="235"/>
      <c r="H2027" s="237" t="s">
        <v>19</v>
      </c>
      <c r="I2027" s="239"/>
      <c r="J2027" s="235"/>
      <c r="K2027" s="235"/>
      <c r="L2027" s="240"/>
      <c r="M2027" s="241"/>
      <c r="N2027" s="242"/>
      <c r="O2027" s="242"/>
      <c r="P2027" s="242"/>
      <c r="Q2027" s="242"/>
      <c r="R2027" s="242"/>
      <c r="S2027" s="242"/>
      <c r="T2027" s="24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4" t="s">
        <v>216</v>
      </c>
      <c r="AU2027" s="244" t="s">
        <v>80</v>
      </c>
      <c r="AV2027" s="13" t="s">
        <v>78</v>
      </c>
      <c r="AW2027" s="13" t="s">
        <v>218</v>
      </c>
      <c r="AX2027" s="13" t="s">
        <v>71</v>
      </c>
      <c r="AY2027" s="244" t="s">
        <v>205</v>
      </c>
    </row>
    <row r="2028" s="14" customFormat="1">
      <c r="A2028" s="14"/>
      <c r="B2028" s="245"/>
      <c r="C2028" s="246"/>
      <c r="D2028" s="236" t="s">
        <v>216</v>
      </c>
      <c r="E2028" s="247" t="s">
        <v>19</v>
      </c>
      <c r="F2028" s="248" t="s">
        <v>2742</v>
      </c>
      <c r="G2028" s="246"/>
      <c r="H2028" s="249">
        <v>3.125</v>
      </c>
      <c r="I2028" s="250"/>
      <c r="J2028" s="246"/>
      <c r="K2028" s="246"/>
      <c r="L2028" s="251"/>
      <c r="M2028" s="252"/>
      <c r="N2028" s="253"/>
      <c r="O2028" s="253"/>
      <c r="P2028" s="253"/>
      <c r="Q2028" s="253"/>
      <c r="R2028" s="253"/>
      <c r="S2028" s="253"/>
      <c r="T2028" s="25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5" t="s">
        <v>216</v>
      </c>
      <c r="AU2028" s="255" t="s">
        <v>80</v>
      </c>
      <c r="AV2028" s="14" t="s">
        <v>80</v>
      </c>
      <c r="AW2028" s="14" t="s">
        <v>218</v>
      </c>
      <c r="AX2028" s="14" t="s">
        <v>71</v>
      </c>
      <c r="AY2028" s="255" t="s">
        <v>205</v>
      </c>
    </row>
    <row r="2029" s="15" customFormat="1">
      <c r="A2029" s="15"/>
      <c r="B2029" s="256"/>
      <c r="C2029" s="257"/>
      <c r="D2029" s="236" t="s">
        <v>216</v>
      </c>
      <c r="E2029" s="258" t="s">
        <v>19</v>
      </c>
      <c r="F2029" s="259" t="s">
        <v>238</v>
      </c>
      <c r="G2029" s="257"/>
      <c r="H2029" s="260">
        <v>3.125</v>
      </c>
      <c r="I2029" s="261"/>
      <c r="J2029" s="257"/>
      <c r="K2029" s="257"/>
      <c r="L2029" s="262"/>
      <c r="M2029" s="263"/>
      <c r="N2029" s="264"/>
      <c r="O2029" s="264"/>
      <c r="P2029" s="264"/>
      <c r="Q2029" s="264"/>
      <c r="R2029" s="264"/>
      <c r="S2029" s="264"/>
      <c r="T2029" s="26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T2029" s="266" t="s">
        <v>216</v>
      </c>
      <c r="AU2029" s="266" t="s">
        <v>80</v>
      </c>
      <c r="AV2029" s="15" t="s">
        <v>97</v>
      </c>
      <c r="AW2029" s="15" t="s">
        <v>218</v>
      </c>
      <c r="AX2029" s="15" t="s">
        <v>71</v>
      </c>
      <c r="AY2029" s="266" t="s">
        <v>205</v>
      </c>
    </row>
    <row r="2030" s="16" customFormat="1">
      <c r="A2030" s="16"/>
      <c r="B2030" s="267"/>
      <c r="C2030" s="268"/>
      <c r="D2030" s="236" t="s">
        <v>216</v>
      </c>
      <c r="E2030" s="269" t="s">
        <v>19</v>
      </c>
      <c r="F2030" s="270" t="s">
        <v>243</v>
      </c>
      <c r="G2030" s="268"/>
      <c r="H2030" s="271">
        <v>96.203000000000003</v>
      </c>
      <c r="I2030" s="272"/>
      <c r="J2030" s="268"/>
      <c r="K2030" s="268"/>
      <c r="L2030" s="273"/>
      <c r="M2030" s="274"/>
      <c r="N2030" s="275"/>
      <c r="O2030" s="275"/>
      <c r="P2030" s="275"/>
      <c r="Q2030" s="275"/>
      <c r="R2030" s="275"/>
      <c r="S2030" s="275"/>
      <c r="T2030" s="27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T2030" s="277" t="s">
        <v>216</v>
      </c>
      <c r="AU2030" s="277" t="s">
        <v>80</v>
      </c>
      <c r="AV2030" s="16" t="s">
        <v>212</v>
      </c>
      <c r="AW2030" s="16" t="s">
        <v>218</v>
      </c>
      <c r="AX2030" s="16" t="s">
        <v>78</v>
      </c>
      <c r="AY2030" s="277" t="s">
        <v>205</v>
      </c>
    </row>
    <row r="2031" s="2" customFormat="1" ht="44.25" customHeight="1">
      <c r="A2031" s="41"/>
      <c r="B2031" s="42"/>
      <c r="C2031" s="216" t="s">
        <v>2743</v>
      </c>
      <c r="D2031" s="216" t="s">
        <v>207</v>
      </c>
      <c r="E2031" s="217" t="s">
        <v>2744</v>
      </c>
      <c r="F2031" s="218" t="s">
        <v>2745</v>
      </c>
      <c r="G2031" s="219" t="s">
        <v>306</v>
      </c>
      <c r="H2031" s="220">
        <v>32.810000000000002</v>
      </c>
      <c r="I2031" s="221"/>
      <c r="J2031" s="222">
        <f>ROUND(I2031*H2031,2)</f>
        <v>0</v>
      </c>
      <c r="K2031" s="218" t="s">
        <v>211</v>
      </c>
      <c r="L2031" s="47"/>
      <c r="M2031" s="223" t="s">
        <v>19</v>
      </c>
      <c r="N2031" s="224" t="s">
        <v>42</v>
      </c>
      <c r="O2031" s="87"/>
      <c r="P2031" s="225">
        <f>O2031*H2031</f>
        <v>0</v>
      </c>
      <c r="Q2031" s="225">
        <v>0</v>
      </c>
      <c r="R2031" s="225">
        <f>Q2031*H2031</f>
        <v>0</v>
      </c>
      <c r="S2031" s="225">
        <v>0.0040000000000000001</v>
      </c>
      <c r="T2031" s="226">
        <f>S2031*H2031</f>
        <v>0.13124000000000002</v>
      </c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R2031" s="227" t="s">
        <v>212</v>
      </c>
      <c r="AT2031" s="227" t="s">
        <v>207</v>
      </c>
      <c r="AU2031" s="227" t="s">
        <v>80</v>
      </c>
      <c r="AY2031" s="20" t="s">
        <v>205</v>
      </c>
      <c r="BE2031" s="228">
        <f>IF(N2031="základní",J2031,0)</f>
        <v>0</v>
      </c>
      <c r="BF2031" s="228">
        <f>IF(N2031="snížená",J2031,0)</f>
        <v>0</v>
      </c>
      <c r="BG2031" s="228">
        <f>IF(N2031="zákl. přenesená",J2031,0)</f>
        <v>0</v>
      </c>
      <c r="BH2031" s="228">
        <f>IF(N2031="sníž. přenesená",J2031,0)</f>
        <v>0</v>
      </c>
      <c r="BI2031" s="228">
        <f>IF(N2031="nulová",J2031,0)</f>
        <v>0</v>
      </c>
      <c r="BJ2031" s="20" t="s">
        <v>78</v>
      </c>
      <c r="BK2031" s="228">
        <f>ROUND(I2031*H2031,2)</f>
        <v>0</v>
      </c>
      <c r="BL2031" s="20" t="s">
        <v>212</v>
      </c>
      <c r="BM2031" s="227" t="s">
        <v>2746</v>
      </c>
    </row>
    <row r="2032" s="2" customFormat="1">
      <c r="A2032" s="41"/>
      <c r="B2032" s="42"/>
      <c r="C2032" s="43"/>
      <c r="D2032" s="229" t="s">
        <v>214</v>
      </c>
      <c r="E2032" s="43"/>
      <c r="F2032" s="230" t="s">
        <v>2747</v>
      </c>
      <c r="G2032" s="43"/>
      <c r="H2032" s="43"/>
      <c r="I2032" s="231"/>
      <c r="J2032" s="43"/>
      <c r="K2032" s="43"/>
      <c r="L2032" s="47"/>
      <c r="M2032" s="232"/>
      <c r="N2032" s="233"/>
      <c r="O2032" s="87"/>
      <c r="P2032" s="87"/>
      <c r="Q2032" s="87"/>
      <c r="R2032" s="87"/>
      <c r="S2032" s="87"/>
      <c r="T2032" s="88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T2032" s="20" t="s">
        <v>214</v>
      </c>
      <c r="AU2032" s="20" t="s">
        <v>80</v>
      </c>
    </row>
    <row r="2033" s="2" customFormat="1">
      <c r="A2033" s="41"/>
      <c r="B2033" s="42"/>
      <c r="C2033" s="43"/>
      <c r="D2033" s="236" t="s">
        <v>1301</v>
      </c>
      <c r="E2033" s="43"/>
      <c r="F2033" s="288" t="s">
        <v>2704</v>
      </c>
      <c r="G2033" s="43"/>
      <c r="H2033" s="43"/>
      <c r="I2033" s="231"/>
      <c r="J2033" s="43"/>
      <c r="K2033" s="43"/>
      <c r="L2033" s="47"/>
      <c r="M2033" s="232"/>
      <c r="N2033" s="233"/>
      <c r="O2033" s="87"/>
      <c r="P2033" s="87"/>
      <c r="Q2033" s="87"/>
      <c r="R2033" s="87"/>
      <c r="S2033" s="87"/>
      <c r="T2033" s="88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T2033" s="20" t="s">
        <v>1301</v>
      </c>
      <c r="AU2033" s="20" t="s">
        <v>80</v>
      </c>
    </row>
    <row r="2034" s="14" customFormat="1">
      <c r="A2034" s="14"/>
      <c r="B2034" s="245"/>
      <c r="C2034" s="246"/>
      <c r="D2034" s="236" t="s">
        <v>216</v>
      </c>
      <c r="E2034" s="247" t="s">
        <v>19</v>
      </c>
      <c r="F2034" s="248" t="s">
        <v>2748</v>
      </c>
      <c r="G2034" s="246"/>
      <c r="H2034" s="249">
        <v>26.870166399999999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5" t="s">
        <v>216</v>
      </c>
      <c r="AU2034" s="255" t="s">
        <v>80</v>
      </c>
      <c r="AV2034" s="14" t="s">
        <v>80</v>
      </c>
      <c r="AW2034" s="14" t="s">
        <v>218</v>
      </c>
      <c r="AX2034" s="14" t="s">
        <v>71</v>
      </c>
      <c r="AY2034" s="255" t="s">
        <v>205</v>
      </c>
    </row>
    <row r="2035" s="14" customFormat="1">
      <c r="A2035" s="14"/>
      <c r="B2035" s="245"/>
      <c r="C2035" s="246"/>
      <c r="D2035" s="236" t="s">
        <v>216</v>
      </c>
      <c r="E2035" s="247" t="s">
        <v>19</v>
      </c>
      <c r="F2035" s="248" t="s">
        <v>2749</v>
      </c>
      <c r="G2035" s="246"/>
      <c r="H2035" s="249">
        <v>0.81000000000000005</v>
      </c>
      <c r="I2035" s="250"/>
      <c r="J2035" s="246"/>
      <c r="K2035" s="246"/>
      <c r="L2035" s="251"/>
      <c r="M2035" s="252"/>
      <c r="N2035" s="253"/>
      <c r="O2035" s="253"/>
      <c r="P2035" s="253"/>
      <c r="Q2035" s="253"/>
      <c r="R2035" s="253"/>
      <c r="S2035" s="253"/>
      <c r="T2035" s="25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55" t="s">
        <v>216</v>
      </c>
      <c r="AU2035" s="255" t="s">
        <v>80</v>
      </c>
      <c r="AV2035" s="14" t="s">
        <v>80</v>
      </c>
      <c r="AW2035" s="14" t="s">
        <v>218</v>
      </c>
      <c r="AX2035" s="14" t="s">
        <v>71</v>
      </c>
      <c r="AY2035" s="255" t="s">
        <v>205</v>
      </c>
    </row>
    <row r="2036" s="14" customFormat="1">
      <c r="A2036" s="14"/>
      <c r="B2036" s="245"/>
      <c r="C2036" s="246"/>
      <c r="D2036" s="236" t="s">
        <v>216</v>
      </c>
      <c r="E2036" s="247" t="s">
        <v>19</v>
      </c>
      <c r="F2036" s="248" t="s">
        <v>2750</v>
      </c>
      <c r="G2036" s="246"/>
      <c r="H2036" s="249">
        <v>5.1299999999999999</v>
      </c>
      <c r="I2036" s="250"/>
      <c r="J2036" s="246"/>
      <c r="K2036" s="246"/>
      <c r="L2036" s="251"/>
      <c r="M2036" s="252"/>
      <c r="N2036" s="253"/>
      <c r="O2036" s="253"/>
      <c r="P2036" s="253"/>
      <c r="Q2036" s="253"/>
      <c r="R2036" s="253"/>
      <c r="S2036" s="253"/>
      <c r="T2036" s="25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5" t="s">
        <v>216</v>
      </c>
      <c r="AU2036" s="255" t="s">
        <v>80</v>
      </c>
      <c r="AV2036" s="14" t="s">
        <v>80</v>
      </c>
      <c r="AW2036" s="14" t="s">
        <v>218</v>
      </c>
      <c r="AX2036" s="14" t="s">
        <v>71</v>
      </c>
      <c r="AY2036" s="255" t="s">
        <v>205</v>
      </c>
    </row>
    <row r="2037" s="2" customFormat="1" ht="37.8" customHeight="1">
      <c r="A2037" s="41"/>
      <c r="B2037" s="42"/>
      <c r="C2037" s="216" t="s">
        <v>2751</v>
      </c>
      <c r="D2037" s="216" t="s">
        <v>207</v>
      </c>
      <c r="E2037" s="217" t="s">
        <v>2752</v>
      </c>
      <c r="F2037" s="218" t="s">
        <v>2753</v>
      </c>
      <c r="G2037" s="219" t="s">
        <v>306</v>
      </c>
      <c r="H2037" s="220">
        <v>198.80000000000001</v>
      </c>
      <c r="I2037" s="221"/>
      <c r="J2037" s="222">
        <f>ROUND(I2037*H2037,2)</f>
        <v>0</v>
      </c>
      <c r="K2037" s="218" t="s">
        <v>211</v>
      </c>
      <c r="L2037" s="47"/>
      <c r="M2037" s="223" t="s">
        <v>19</v>
      </c>
      <c r="N2037" s="224" t="s">
        <v>42</v>
      </c>
      <c r="O2037" s="87"/>
      <c r="P2037" s="225">
        <f>O2037*H2037</f>
        <v>0</v>
      </c>
      <c r="Q2037" s="225">
        <v>0</v>
      </c>
      <c r="R2037" s="225">
        <f>Q2037*H2037</f>
        <v>0</v>
      </c>
      <c r="S2037" s="225">
        <v>0.075999999999999998</v>
      </c>
      <c r="T2037" s="226">
        <f>S2037*H2037</f>
        <v>15.108800000000001</v>
      </c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R2037" s="227" t="s">
        <v>212</v>
      </c>
      <c r="AT2037" s="227" t="s">
        <v>207</v>
      </c>
      <c r="AU2037" s="227" t="s">
        <v>80</v>
      </c>
      <c r="AY2037" s="20" t="s">
        <v>205</v>
      </c>
      <c r="BE2037" s="228">
        <f>IF(N2037="základní",J2037,0)</f>
        <v>0</v>
      </c>
      <c r="BF2037" s="228">
        <f>IF(N2037="snížená",J2037,0)</f>
        <v>0</v>
      </c>
      <c r="BG2037" s="228">
        <f>IF(N2037="zákl. přenesená",J2037,0)</f>
        <v>0</v>
      </c>
      <c r="BH2037" s="228">
        <f>IF(N2037="sníž. přenesená",J2037,0)</f>
        <v>0</v>
      </c>
      <c r="BI2037" s="228">
        <f>IF(N2037="nulová",J2037,0)</f>
        <v>0</v>
      </c>
      <c r="BJ2037" s="20" t="s">
        <v>78</v>
      </c>
      <c r="BK2037" s="228">
        <f>ROUND(I2037*H2037,2)</f>
        <v>0</v>
      </c>
      <c r="BL2037" s="20" t="s">
        <v>212</v>
      </c>
      <c r="BM2037" s="227" t="s">
        <v>2754</v>
      </c>
    </row>
    <row r="2038" s="2" customFormat="1">
      <c r="A2038" s="41"/>
      <c r="B2038" s="42"/>
      <c r="C2038" s="43"/>
      <c r="D2038" s="229" t="s">
        <v>214</v>
      </c>
      <c r="E2038" s="43"/>
      <c r="F2038" s="230" t="s">
        <v>2755</v>
      </c>
      <c r="G2038" s="43"/>
      <c r="H2038" s="43"/>
      <c r="I2038" s="231"/>
      <c r="J2038" s="43"/>
      <c r="K2038" s="43"/>
      <c r="L2038" s="47"/>
      <c r="M2038" s="232"/>
      <c r="N2038" s="233"/>
      <c r="O2038" s="87"/>
      <c r="P2038" s="87"/>
      <c r="Q2038" s="87"/>
      <c r="R2038" s="87"/>
      <c r="S2038" s="87"/>
      <c r="T2038" s="88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T2038" s="20" t="s">
        <v>214</v>
      </c>
      <c r="AU2038" s="20" t="s">
        <v>80</v>
      </c>
    </row>
    <row r="2039" s="13" customFormat="1">
      <c r="A2039" s="13"/>
      <c r="B2039" s="234"/>
      <c r="C2039" s="235"/>
      <c r="D2039" s="236" t="s">
        <v>216</v>
      </c>
      <c r="E2039" s="237" t="s">
        <v>19</v>
      </c>
      <c r="F2039" s="238" t="s">
        <v>228</v>
      </c>
      <c r="G2039" s="235"/>
      <c r="H2039" s="237" t="s">
        <v>19</v>
      </c>
      <c r="I2039" s="239"/>
      <c r="J2039" s="235"/>
      <c r="K2039" s="235"/>
      <c r="L2039" s="240"/>
      <c r="M2039" s="241"/>
      <c r="N2039" s="242"/>
      <c r="O2039" s="242"/>
      <c r="P2039" s="242"/>
      <c r="Q2039" s="242"/>
      <c r="R2039" s="242"/>
      <c r="S2039" s="242"/>
      <c r="T2039" s="24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44" t="s">
        <v>216</v>
      </c>
      <c r="AU2039" s="244" t="s">
        <v>80</v>
      </c>
      <c r="AV2039" s="13" t="s">
        <v>78</v>
      </c>
      <c r="AW2039" s="13" t="s">
        <v>218</v>
      </c>
      <c r="AX2039" s="13" t="s">
        <v>71</v>
      </c>
      <c r="AY2039" s="244" t="s">
        <v>205</v>
      </c>
    </row>
    <row r="2040" s="14" customFormat="1">
      <c r="A2040" s="14"/>
      <c r="B2040" s="245"/>
      <c r="C2040" s="246"/>
      <c r="D2040" s="236" t="s">
        <v>216</v>
      </c>
      <c r="E2040" s="247" t="s">
        <v>19</v>
      </c>
      <c r="F2040" s="248" t="s">
        <v>2756</v>
      </c>
      <c r="G2040" s="246"/>
      <c r="H2040" s="249">
        <v>63.200000000000003</v>
      </c>
      <c r="I2040" s="250"/>
      <c r="J2040" s="246"/>
      <c r="K2040" s="246"/>
      <c r="L2040" s="251"/>
      <c r="M2040" s="252"/>
      <c r="N2040" s="253"/>
      <c r="O2040" s="253"/>
      <c r="P2040" s="253"/>
      <c r="Q2040" s="253"/>
      <c r="R2040" s="253"/>
      <c r="S2040" s="253"/>
      <c r="T2040" s="25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5" t="s">
        <v>216</v>
      </c>
      <c r="AU2040" s="255" t="s">
        <v>80</v>
      </c>
      <c r="AV2040" s="14" t="s">
        <v>80</v>
      </c>
      <c r="AW2040" s="14" t="s">
        <v>218</v>
      </c>
      <c r="AX2040" s="14" t="s">
        <v>71</v>
      </c>
      <c r="AY2040" s="255" t="s">
        <v>205</v>
      </c>
    </row>
    <row r="2041" s="14" customFormat="1">
      <c r="A2041" s="14"/>
      <c r="B2041" s="245"/>
      <c r="C2041" s="246"/>
      <c r="D2041" s="236" t="s">
        <v>216</v>
      </c>
      <c r="E2041" s="247" t="s">
        <v>19</v>
      </c>
      <c r="F2041" s="248" t="s">
        <v>2757</v>
      </c>
      <c r="G2041" s="246"/>
      <c r="H2041" s="249">
        <v>35.799999999999997</v>
      </c>
      <c r="I2041" s="250"/>
      <c r="J2041" s="246"/>
      <c r="K2041" s="246"/>
      <c r="L2041" s="251"/>
      <c r="M2041" s="252"/>
      <c r="N2041" s="253"/>
      <c r="O2041" s="253"/>
      <c r="P2041" s="253"/>
      <c r="Q2041" s="253"/>
      <c r="R2041" s="253"/>
      <c r="S2041" s="253"/>
      <c r="T2041" s="25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5" t="s">
        <v>216</v>
      </c>
      <c r="AU2041" s="255" t="s">
        <v>80</v>
      </c>
      <c r="AV2041" s="14" t="s">
        <v>80</v>
      </c>
      <c r="AW2041" s="14" t="s">
        <v>218</v>
      </c>
      <c r="AX2041" s="14" t="s">
        <v>71</v>
      </c>
      <c r="AY2041" s="255" t="s">
        <v>205</v>
      </c>
    </row>
    <row r="2042" s="14" customFormat="1">
      <c r="A2042" s="14"/>
      <c r="B2042" s="245"/>
      <c r="C2042" s="246"/>
      <c r="D2042" s="236" t="s">
        <v>216</v>
      </c>
      <c r="E2042" s="247" t="s">
        <v>19</v>
      </c>
      <c r="F2042" s="248" t="s">
        <v>2758</v>
      </c>
      <c r="G2042" s="246"/>
      <c r="H2042" s="249">
        <v>21.400000000000002</v>
      </c>
      <c r="I2042" s="250"/>
      <c r="J2042" s="246"/>
      <c r="K2042" s="246"/>
      <c r="L2042" s="251"/>
      <c r="M2042" s="252"/>
      <c r="N2042" s="253"/>
      <c r="O2042" s="253"/>
      <c r="P2042" s="253"/>
      <c r="Q2042" s="253"/>
      <c r="R2042" s="253"/>
      <c r="S2042" s="253"/>
      <c r="T2042" s="25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5" t="s">
        <v>216</v>
      </c>
      <c r="AU2042" s="255" t="s">
        <v>80</v>
      </c>
      <c r="AV2042" s="14" t="s">
        <v>80</v>
      </c>
      <c r="AW2042" s="14" t="s">
        <v>218</v>
      </c>
      <c r="AX2042" s="14" t="s">
        <v>71</v>
      </c>
      <c r="AY2042" s="255" t="s">
        <v>205</v>
      </c>
    </row>
    <row r="2043" s="14" customFormat="1">
      <c r="A2043" s="14"/>
      <c r="B2043" s="245"/>
      <c r="C2043" s="246"/>
      <c r="D2043" s="236" t="s">
        <v>216</v>
      </c>
      <c r="E2043" s="247" t="s">
        <v>19</v>
      </c>
      <c r="F2043" s="248" t="s">
        <v>2759</v>
      </c>
      <c r="G2043" s="246"/>
      <c r="H2043" s="249">
        <v>3.6000000000000001</v>
      </c>
      <c r="I2043" s="250"/>
      <c r="J2043" s="246"/>
      <c r="K2043" s="246"/>
      <c r="L2043" s="251"/>
      <c r="M2043" s="252"/>
      <c r="N2043" s="253"/>
      <c r="O2043" s="253"/>
      <c r="P2043" s="253"/>
      <c r="Q2043" s="253"/>
      <c r="R2043" s="253"/>
      <c r="S2043" s="253"/>
      <c r="T2043" s="25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5" t="s">
        <v>216</v>
      </c>
      <c r="AU2043" s="255" t="s">
        <v>80</v>
      </c>
      <c r="AV2043" s="14" t="s">
        <v>80</v>
      </c>
      <c r="AW2043" s="14" t="s">
        <v>218</v>
      </c>
      <c r="AX2043" s="14" t="s">
        <v>71</v>
      </c>
      <c r="AY2043" s="255" t="s">
        <v>205</v>
      </c>
    </row>
    <row r="2044" s="15" customFormat="1">
      <c r="A2044" s="15"/>
      <c r="B2044" s="256"/>
      <c r="C2044" s="257"/>
      <c r="D2044" s="236" t="s">
        <v>216</v>
      </c>
      <c r="E2044" s="258" t="s">
        <v>19</v>
      </c>
      <c r="F2044" s="259" t="s">
        <v>238</v>
      </c>
      <c r="G2044" s="257"/>
      <c r="H2044" s="260">
        <v>124</v>
      </c>
      <c r="I2044" s="261"/>
      <c r="J2044" s="257"/>
      <c r="K2044" s="257"/>
      <c r="L2044" s="262"/>
      <c r="M2044" s="263"/>
      <c r="N2044" s="264"/>
      <c r="O2044" s="264"/>
      <c r="P2044" s="264"/>
      <c r="Q2044" s="264"/>
      <c r="R2044" s="264"/>
      <c r="S2044" s="264"/>
      <c r="T2044" s="26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T2044" s="266" t="s">
        <v>216</v>
      </c>
      <c r="AU2044" s="266" t="s">
        <v>80</v>
      </c>
      <c r="AV2044" s="15" t="s">
        <v>97</v>
      </c>
      <c r="AW2044" s="15" t="s">
        <v>218</v>
      </c>
      <c r="AX2044" s="15" t="s">
        <v>71</v>
      </c>
      <c r="AY2044" s="266" t="s">
        <v>205</v>
      </c>
    </row>
    <row r="2045" s="13" customFormat="1">
      <c r="A2045" s="13"/>
      <c r="B2045" s="234"/>
      <c r="C2045" s="235"/>
      <c r="D2045" s="236" t="s">
        <v>216</v>
      </c>
      <c r="E2045" s="237" t="s">
        <v>19</v>
      </c>
      <c r="F2045" s="238" t="s">
        <v>239</v>
      </c>
      <c r="G2045" s="235"/>
      <c r="H2045" s="237" t="s">
        <v>19</v>
      </c>
      <c r="I2045" s="239"/>
      <c r="J2045" s="235"/>
      <c r="K2045" s="235"/>
      <c r="L2045" s="240"/>
      <c r="M2045" s="241"/>
      <c r="N2045" s="242"/>
      <c r="O2045" s="242"/>
      <c r="P2045" s="242"/>
      <c r="Q2045" s="242"/>
      <c r="R2045" s="242"/>
      <c r="S2045" s="242"/>
      <c r="T2045" s="24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4" t="s">
        <v>216</v>
      </c>
      <c r="AU2045" s="244" t="s">
        <v>80</v>
      </c>
      <c r="AV2045" s="13" t="s">
        <v>78</v>
      </c>
      <c r="AW2045" s="13" t="s">
        <v>218</v>
      </c>
      <c r="AX2045" s="13" t="s">
        <v>71</v>
      </c>
      <c r="AY2045" s="244" t="s">
        <v>205</v>
      </c>
    </row>
    <row r="2046" s="14" customFormat="1">
      <c r="A2046" s="14"/>
      <c r="B2046" s="245"/>
      <c r="C2046" s="246"/>
      <c r="D2046" s="236" t="s">
        <v>216</v>
      </c>
      <c r="E2046" s="247" t="s">
        <v>19</v>
      </c>
      <c r="F2046" s="248" t="s">
        <v>2760</v>
      </c>
      <c r="G2046" s="246"/>
      <c r="H2046" s="249">
        <v>24.200000000000003</v>
      </c>
      <c r="I2046" s="250"/>
      <c r="J2046" s="246"/>
      <c r="K2046" s="246"/>
      <c r="L2046" s="251"/>
      <c r="M2046" s="252"/>
      <c r="N2046" s="253"/>
      <c r="O2046" s="253"/>
      <c r="P2046" s="253"/>
      <c r="Q2046" s="253"/>
      <c r="R2046" s="253"/>
      <c r="S2046" s="253"/>
      <c r="T2046" s="25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5" t="s">
        <v>216</v>
      </c>
      <c r="AU2046" s="255" t="s">
        <v>80</v>
      </c>
      <c r="AV2046" s="14" t="s">
        <v>80</v>
      </c>
      <c r="AW2046" s="14" t="s">
        <v>218</v>
      </c>
      <c r="AX2046" s="14" t="s">
        <v>71</v>
      </c>
      <c r="AY2046" s="255" t="s">
        <v>205</v>
      </c>
    </row>
    <row r="2047" s="14" customFormat="1">
      <c r="A2047" s="14"/>
      <c r="B2047" s="245"/>
      <c r="C2047" s="246"/>
      <c r="D2047" s="236" t="s">
        <v>216</v>
      </c>
      <c r="E2047" s="247" t="s">
        <v>19</v>
      </c>
      <c r="F2047" s="248" t="s">
        <v>2761</v>
      </c>
      <c r="G2047" s="246"/>
      <c r="H2047" s="249">
        <v>8.4000000000000004</v>
      </c>
      <c r="I2047" s="250"/>
      <c r="J2047" s="246"/>
      <c r="K2047" s="246"/>
      <c r="L2047" s="251"/>
      <c r="M2047" s="252"/>
      <c r="N2047" s="253"/>
      <c r="O2047" s="253"/>
      <c r="P2047" s="253"/>
      <c r="Q2047" s="253"/>
      <c r="R2047" s="253"/>
      <c r="S2047" s="253"/>
      <c r="T2047" s="25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55" t="s">
        <v>216</v>
      </c>
      <c r="AU2047" s="255" t="s">
        <v>80</v>
      </c>
      <c r="AV2047" s="14" t="s">
        <v>80</v>
      </c>
      <c r="AW2047" s="14" t="s">
        <v>218</v>
      </c>
      <c r="AX2047" s="14" t="s">
        <v>71</v>
      </c>
      <c r="AY2047" s="255" t="s">
        <v>205</v>
      </c>
    </row>
    <row r="2048" s="14" customFormat="1">
      <c r="A2048" s="14"/>
      <c r="B2048" s="245"/>
      <c r="C2048" s="246"/>
      <c r="D2048" s="236" t="s">
        <v>216</v>
      </c>
      <c r="E2048" s="247" t="s">
        <v>19</v>
      </c>
      <c r="F2048" s="248" t="s">
        <v>2762</v>
      </c>
      <c r="G2048" s="246"/>
      <c r="H2048" s="249">
        <v>14.800000000000001</v>
      </c>
      <c r="I2048" s="250"/>
      <c r="J2048" s="246"/>
      <c r="K2048" s="246"/>
      <c r="L2048" s="251"/>
      <c r="M2048" s="252"/>
      <c r="N2048" s="253"/>
      <c r="O2048" s="253"/>
      <c r="P2048" s="253"/>
      <c r="Q2048" s="253"/>
      <c r="R2048" s="253"/>
      <c r="S2048" s="253"/>
      <c r="T2048" s="25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5" t="s">
        <v>216</v>
      </c>
      <c r="AU2048" s="255" t="s">
        <v>80</v>
      </c>
      <c r="AV2048" s="14" t="s">
        <v>80</v>
      </c>
      <c r="AW2048" s="14" t="s">
        <v>218</v>
      </c>
      <c r="AX2048" s="14" t="s">
        <v>71</v>
      </c>
      <c r="AY2048" s="255" t="s">
        <v>205</v>
      </c>
    </row>
    <row r="2049" s="15" customFormat="1">
      <c r="A2049" s="15"/>
      <c r="B2049" s="256"/>
      <c r="C2049" s="257"/>
      <c r="D2049" s="236" t="s">
        <v>216</v>
      </c>
      <c r="E2049" s="258" t="s">
        <v>19</v>
      </c>
      <c r="F2049" s="259" t="s">
        <v>238</v>
      </c>
      <c r="G2049" s="257"/>
      <c r="H2049" s="260">
        <v>47.400000000000006</v>
      </c>
      <c r="I2049" s="261"/>
      <c r="J2049" s="257"/>
      <c r="K2049" s="257"/>
      <c r="L2049" s="262"/>
      <c r="M2049" s="263"/>
      <c r="N2049" s="264"/>
      <c r="O2049" s="264"/>
      <c r="P2049" s="264"/>
      <c r="Q2049" s="264"/>
      <c r="R2049" s="264"/>
      <c r="S2049" s="264"/>
      <c r="T2049" s="26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T2049" s="266" t="s">
        <v>216</v>
      </c>
      <c r="AU2049" s="266" t="s">
        <v>80</v>
      </c>
      <c r="AV2049" s="15" t="s">
        <v>97</v>
      </c>
      <c r="AW2049" s="15" t="s">
        <v>218</v>
      </c>
      <c r="AX2049" s="15" t="s">
        <v>71</v>
      </c>
      <c r="AY2049" s="266" t="s">
        <v>205</v>
      </c>
    </row>
    <row r="2050" s="13" customFormat="1">
      <c r="A2050" s="13"/>
      <c r="B2050" s="234"/>
      <c r="C2050" s="235"/>
      <c r="D2050" s="236" t="s">
        <v>216</v>
      </c>
      <c r="E2050" s="237" t="s">
        <v>19</v>
      </c>
      <c r="F2050" s="238" t="s">
        <v>241</v>
      </c>
      <c r="G2050" s="235"/>
      <c r="H2050" s="237" t="s">
        <v>19</v>
      </c>
      <c r="I2050" s="239"/>
      <c r="J2050" s="235"/>
      <c r="K2050" s="235"/>
      <c r="L2050" s="240"/>
      <c r="M2050" s="241"/>
      <c r="N2050" s="242"/>
      <c r="O2050" s="242"/>
      <c r="P2050" s="242"/>
      <c r="Q2050" s="242"/>
      <c r="R2050" s="242"/>
      <c r="S2050" s="242"/>
      <c r="T2050" s="24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4" t="s">
        <v>216</v>
      </c>
      <c r="AU2050" s="244" t="s">
        <v>80</v>
      </c>
      <c r="AV2050" s="13" t="s">
        <v>78</v>
      </c>
      <c r="AW2050" s="13" t="s">
        <v>218</v>
      </c>
      <c r="AX2050" s="13" t="s">
        <v>71</v>
      </c>
      <c r="AY2050" s="244" t="s">
        <v>205</v>
      </c>
    </row>
    <row r="2051" s="14" customFormat="1">
      <c r="A2051" s="14"/>
      <c r="B2051" s="245"/>
      <c r="C2051" s="246"/>
      <c r="D2051" s="236" t="s">
        <v>216</v>
      </c>
      <c r="E2051" s="247" t="s">
        <v>19</v>
      </c>
      <c r="F2051" s="248" t="s">
        <v>2763</v>
      </c>
      <c r="G2051" s="246"/>
      <c r="H2051" s="249">
        <v>27.399999999999999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5" t="s">
        <v>216</v>
      </c>
      <c r="AU2051" s="255" t="s">
        <v>80</v>
      </c>
      <c r="AV2051" s="14" t="s">
        <v>80</v>
      </c>
      <c r="AW2051" s="14" t="s">
        <v>218</v>
      </c>
      <c r="AX2051" s="14" t="s">
        <v>71</v>
      </c>
      <c r="AY2051" s="255" t="s">
        <v>205</v>
      </c>
    </row>
    <row r="2052" s="15" customFormat="1">
      <c r="A2052" s="15"/>
      <c r="B2052" s="256"/>
      <c r="C2052" s="257"/>
      <c r="D2052" s="236" t="s">
        <v>216</v>
      </c>
      <c r="E2052" s="258" t="s">
        <v>19</v>
      </c>
      <c r="F2052" s="259" t="s">
        <v>238</v>
      </c>
      <c r="G2052" s="257"/>
      <c r="H2052" s="260">
        <v>27.399999999999999</v>
      </c>
      <c r="I2052" s="261"/>
      <c r="J2052" s="257"/>
      <c r="K2052" s="257"/>
      <c r="L2052" s="262"/>
      <c r="M2052" s="263"/>
      <c r="N2052" s="264"/>
      <c r="O2052" s="264"/>
      <c r="P2052" s="264"/>
      <c r="Q2052" s="264"/>
      <c r="R2052" s="264"/>
      <c r="S2052" s="264"/>
      <c r="T2052" s="26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66" t="s">
        <v>216</v>
      </c>
      <c r="AU2052" s="266" t="s">
        <v>80</v>
      </c>
      <c r="AV2052" s="15" t="s">
        <v>97</v>
      </c>
      <c r="AW2052" s="15" t="s">
        <v>218</v>
      </c>
      <c r="AX2052" s="15" t="s">
        <v>71</v>
      </c>
      <c r="AY2052" s="266" t="s">
        <v>205</v>
      </c>
    </row>
    <row r="2053" s="16" customFormat="1">
      <c r="A2053" s="16"/>
      <c r="B2053" s="267"/>
      <c r="C2053" s="268"/>
      <c r="D2053" s="236" t="s">
        <v>216</v>
      </c>
      <c r="E2053" s="269" t="s">
        <v>19</v>
      </c>
      <c r="F2053" s="270" t="s">
        <v>243</v>
      </c>
      <c r="G2053" s="268"/>
      <c r="H2053" s="271">
        <v>198.80000000000001</v>
      </c>
      <c r="I2053" s="272"/>
      <c r="J2053" s="268"/>
      <c r="K2053" s="268"/>
      <c r="L2053" s="273"/>
      <c r="M2053" s="274"/>
      <c r="N2053" s="275"/>
      <c r="O2053" s="275"/>
      <c r="P2053" s="275"/>
      <c r="Q2053" s="275"/>
      <c r="R2053" s="275"/>
      <c r="S2053" s="275"/>
      <c r="T2053" s="27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T2053" s="277" t="s">
        <v>216</v>
      </c>
      <c r="AU2053" s="277" t="s">
        <v>80</v>
      </c>
      <c r="AV2053" s="16" t="s">
        <v>212</v>
      </c>
      <c r="AW2053" s="16" t="s">
        <v>218</v>
      </c>
      <c r="AX2053" s="16" t="s">
        <v>78</v>
      </c>
      <c r="AY2053" s="277" t="s">
        <v>205</v>
      </c>
    </row>
    <row r="2054" s="2" customFormat="1" ht="37.8" customHeight="1">
      <c r="A2054" s="41"/>
      <c r="B2054" s="42"/>
      <c r="C2054" s="216" t="s">
        <v>2764</v>
      </c>
      <c r="D2054" s="216" t="s">
        <v>207</v>
      </c>
      <c r="E2054" s="217" t="s">
        <v>2765</v>
      </c>
      <c r="F2054" s="218" t="s">
        <v>2766</v>
      </c>
      <c r="G2054" s="219" t="s">
        <v>306</v>
      </c>
      <c r="H2054" s="220">
        <v>46.383000000000003</v>
      </c>
      <c r="I2054" s="221"/>
      <c r="J2054" s="222">
        <f>ROUND(I2054*H2054,2)</f>
        <v>0</v>
      </c>
      <c r="K2054" s="218" t="s">
        <v>211</v>
      </c>
      <c r="L2054" s="47"/>
      <c r="M2054" s="223" t="s">
        <v>19</v>
      </c>
      <c r="N2054" s="224" t="s">
        <v>42</v>
      </c>
      <c r="O2054" s="87"/>
      <c r="P2054" s="225">
        <f>O2054*H2054</f>
        <v>0</v>
      </c>
      <c r="Q2054" s="225">
        <v>0</v>
      </c>
      <c r="R2054" s="225">
        <f>Q2054*H2054</f>
        <v>0</v>
      </c>
      <c r="S2054" s="225">
        <v>0.063</v>
      </c>
      <c r="T2054" s="226">
        <f>S2054*H2054</f>
        <v>2.922129</v>
      </c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R2054" s="227" t="s">
        <v>212</v>
      </c>
      <c r="AT2054" s="227" t="s">
        <v>207</v>
      </c>
      <c r="AU2054" s="227" t="s">
        <v>80</v>
      </c>
      <c r="AY2054" s="20" t="s">
        <v>205</v>
      </c>
      <c r="BE2054" s="228">
        <f>IF(N2054="základní",J2054,0)</f>
        <v>0</v>
      </c>
      <c r="BF2054" s="228">
        <f>IF(N2054="snížená",J2054,0)</f>
        <v>0</v>
      </c>
      <c r="BG2054" s="228">
        <f>IF(N2054="zákl. přenesená",J2054,0)</f>
        <v>0</v>
      </c>
      <c r="BH2054" s="228">
        <f>IF(N2054="sníž. přenesená",J2054,0)</f>
        <v>0</v>
      </c>
      <c r="BI2054" s="228">
        <f>IF(N2054="nulová",J2054,0)</f>
        <v>0</v>
      </c>
      <c r="BJ2054" s="20" t="s">
        <v>78</v>
      </c>
      <c r="BK2054" s="228">
        <f>ROUND(I2054*H2054,2)</f>
        <v>0</v>
      </c>
      <c r="BL2054" s="20" t="s">
        <v>212</v>
      </c>
      <c r="BM2054" s="227" t="s">
        <v>2767</v>
      </c>
    </row>
    <row r="2055" s="2" customFormat="1">
      <c r="A2055" s="41"/>
      <c r="B2055" s="42"/>
      <c r="C2055" s="43"/>
      <c r="D2055" s="229" t="s">
        <v>214</v>
      </c>
      <c r="E2055" s="43"/>
      <c r="F2055" s="230" t="s">
        <v>2768</v>
      </c>
      <c r="G2055" s="43"/>
      <c r="H2055" s="43"/>
      <c r="I2055" s="231"/>
      <c r="J2055" s="43"/>
      <c r="K2055" s="43"/>
      <c r="L2055" s="47"/>
      <c r="M2055" s="232"/>
      <c r="N2055" s="233"/>
      <c r="O2055" s="87"/>
      <c r="P2055" s="87"/>
      <c r="Q2055" s="87"/>
      <c r="R2055" s="87"/>
      <c r="S2055" s="87"/>
      <c r="T2055" s="88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T2055" s="20" t="s">
        <v>214</v>
      </c>
      <c r="AU2055" s="20" t="s">
        <v>80</v>
      </c>
    </row>
    <row r="2056" s="14" customFormat="1">
      <c r="A2056" s="14"/>
      <c r="B2056" s="245"/>
      <c r="C2056" s="246"/>
      <c r="D2056" s="236" t="s">
        <v>216</v>
      </c>
      <c r="E2056" s="247" t="s">
        <v>19</v>
      </c>
      <c r="F2056" s="248" t="s">
        <v>2769</v>
      </c>
      <c r="G2056" s="246"/>
      <c r="H2056" s="249">
        <v>10.94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5" t="s">
        <v>216</v>
      </c>
      <c r="AU2056" s="255" t="s">
        <v>80</v>
      </c>
      <c r="AV2056" s="14" t="s">
        <v>80</v>
      </c>
      <c r="AW2056" s="14" t="s">
        <v>218</v>
      </c>
      <c r="AX2056" s="14" t="s">
        <v>71</v>
      </c>
      <c r="AY2056" s="255" t="s">
        <v>205</v>
      </c>
    </row>
    <row r="2057" s="14" customFormat="1">
      <c r="A2057" s="14"/>
      <c r="B2057" s="245"/>
      <c r="C2057" s="246"/>
      <c r="D2057" s="236" t="s">
        <v>216</v>
      </c>
      <c r="E2057" s="247" t="s">
        <v>19</v>
      </c>
      <c r="F2057" s="248" t="s">
        <v>2770</v>
      </c>
      <c r="G2057" s="246"/>
      <c r="H2057" s="249">
        <v>16.242999999999999</v>
      </c>
      <c r="I2057" s="250"/>
      <c r="J2057" s="246"/>
      <c r="K2057" s="246"/>
      <c r="L2057" s="251"/>
      <c r="M2057" s="252"/>
      <c r="N2057" s="253"/>
      <c r="O2057" s="253"/>
      <c r="P2057" s="253"/>
      <c r="Q2057" s="253"/>
      <c r="R2057" s="253"/>
      <c r="S2057" s="253"/>
      <c r="T2057" s="25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5" t="s">
        <v>216</v>
      </c>
      <c r="AU2057" s="255" t="s">
        <v>80</v>
      </c>
      <c r="AV2057" s="14" t="s">
        <v>80</v>
      </c>
      <c r="AW2057" s="14" t="s">
        <v>218</v>
      </c>
      <c r="AX2057" s="14" t="s">
        <v>71</v>
      </c>
      <c r="AY2057" s="255" t="s">
        <v>205</v>
      </c>
    </row>
    <row r="2058" s="14" customFormat="1">
      <c r="A2058" s="14"/>
      <c r="B2058" s="245"/>
      <c r="C2058" s="246"/>
      <c r="D2058" s="236" t="s">
        <v>216</v>
      </c>
      <c r="E2058" s="247" t="s">
        <v>19</v>
      </c>
      <c r="F2058" s="248" t="s">
        <v>2771</v>
      </c>
      <c r="G2058" s="246"/>
      <c r="H2058" s="249">
        <v>9.9000000000000004</v>
      </c>
      <c r="I2058" s="250"/>
      <c r="J2058" s="246"/>
      <c r="K2058" s="246"/>
      <c r="L2058" s="251"/>
      <c r="M2058" s="252"/>
      <c r="N2058" s="253"/>
      <c r="O2058" s="253"/>
      <c r="P2058" s="253"/>
      <c r="Q2058" s="253"/>
      <c r="R2058" s="253"/>
      <c r="S2058" s="253"/>
      <c r="T2058" s="25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55" t="s">
        <v>216</v>
      </c>
      <c r="AU2058" s="255" t="s">
        <v>80</v>
      </c>
      <c r="AV2058" s="14" t="s">
        <v>80</v>
      </c>
      <c r="AW2058" s="14" t="s">
        <v>218</v>
      </c>
      <c r="AX2058" s="14" t="s">
        <v>71</v>
      </c>
      <c r="AY2058" s="255" t="s">
        <v>205</v>
      </c>
    </row>
    <row r="2059" s="14" customFormat="1">
      <c r="A2059" s="14"/>
      <c r="B2059" s="245"/>
      <c r="C2059" s="246"/>
      <c r="D2059" s="236" t="s">
        <v>216</v>
      </c>
      <c r="E2059" s="247" t="s">
        <v>19</v>
      </c>
      <c r="F2059" s="248" t="s">
        <v>2759</v>
      </c>
      <c r="G2059" s="246"/>
      <c r="H2059" s="249">
        <v>3.6000000000000001</v>
      </c>
      <c r="I2059" s="250"/>
      <c r="J2059" s="246"/>
      <c r="K2059" s="246"/>
      <c r="L2059" s="251"/>
      <c r="M2059" s="252"/>
      <c r="N2059" s="253"/>
      <c r="O2059" s="253"/>
      <c r="P2059" s="253"/>
      <c r="Q2059" s="253"/>
      <c r="R2059" s="253"/>
      <c r="S2059" s="253"/>
      <c r="T2059" s="25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55" t="s">
        <v>216</v>
      </c>
      <c r="AU2059" s="255" t="s">
        <v>80</v>
      </c>
      <c r="AV2059" s="14" t="s">
        <v>80</v>
      </c>
      <c r="AW2059" s="14" t="s">
        <v>218</v>
      </c>
      <c r="AX2059" s="14" t="s">
        <v>71</v>
      </c>
      <c r="AY2059" s="255" t="s">
        <v>205</v>
      </c>
    </row>
    <row r="2060" s="14" customFormat="1">
      <c r="A2060" s="14"/>
      <c r="B2060" s="245"/>
      <c r="C2060" s="246"/>
      <c r="D2060" s="236" t="s">
        <v>216</v>
      </c>
      <c r="E2060" s="247" t="s">
        <v>19</v>
      </c>
      <c r="F2060" s="248" t="s">
        <v>2772</v>
      </c>
      <c r="G2060" s="246"/>
      <c r="H2060" s="249">
        <v>5.7000000000000002</v>
      </c>
      <c r="I2060" s="250"/>
      <c r="J2060" s="246"/>
      <c r="K2060" s="246"/>
      <c r="L2060" s="251"/>
      <c r="M2060" s="252"/>
      <c r="N2060" s="253"/>
      <c r="O2060" s="253"/>
      <c r="P2060" s="253"/>
      <c r="Q2060" s="253"/>
      <c r="R2060" s="253"/>
      <c r="S2060" s="253"/>
      <c r="T2060" s="25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5" t="s">
        <v>216</v>
      </c>
      <c r="AU2060" s="255" t="s">
        <v>80</v>
      </c>
      <c r="AV2060" s="14" t="s">
        <v>80</v>
      </c>
      <c r="AW2060" s="14" t="s">
        <v>218</v>
      </c>
      <c r="AX2060" s="14" t="s">
        <v>71</v>
      </c>
      <c r="AY2060" s="255" t="s">
        <v>205</v>
      </c>
    </row>
    <row r="2061" s="2" customFormat="1" ht="24.15" customHeight="1">
      <c r="A2061" s="41"/>
      <c r="B2061" s="42"/>
      <c r="C2061" s="216" t="s">
        <v>2773</v>
      </c>
      <c r="D2061" s="216" t="s">
        <v>207</v>
      </c>
      <c r="E2061" s="217" t="s">
        <v>2774</v>
      </c>
      <c r="F2061" s="218" t="s">
        <v>2775</v>
      </c>
      <c r="G2061" s="219" t="s">
        <v>327</v>
      </c>
      <c r="H2061" s="220">
        <v>18</v>
      </c>
      <c r="I2061" s="221"/>
      <c r="J2061" s="222">
        <f>ROUND(I2061*H2061,2)</f>
        <v>0</v>
      </c>
      <c r="K2061" s="218" t="s">
        <v>211</v>
      </c>
      <c r="L2061" s="47"/>
      <c r="M2061" s="223" t="s">
        <v>19</v>
      </c>
      <c r="N2061" s="224" t="s">
        <v>42</v>
      </c>
      <c r="O2061" s="87"/>
      <c r="P2061" s="225">
        <f>O2061*H2061</f>
        <v>0</v>
      </c>
      <c r="Q2061" s="225">
        <v>0</v>
      </c>
      <c r="R2061" s="225">
        <f>Q2061*H2061</f>
        <v>0</v>
      </c>
      <c r="S2061" s="225">
        <v>0.053999999999999999</v>
      </c>
      <c r="T2061" s="226">
        <f>S2061*H2061</f>
        <v>0.97199999999999998</v>
      </c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R2061" s="227" t="s">
        <v>212</v>
      </c>
      <c r="AT2061" s="227" t="s">
        <v>207</v>
      </c>
      <c r="AU2061" s="227" t="s">
        <v>80</v>
      </c>
      <c r="AY2061" s="20" t="s">
        <v>205</v>
      </c>
      <c r="BE2061" s="228">
        <f>IF(N2061="základní",J2061,0)</f>
        <v>0</v>
      </c>
      <c r="BF2061" s="228">
        <f>IF(N2061="snížená",J2061,0)</f>
        <v>0</v>
      </c>
      <c r="BG2061" s="228">
        <f>IF(N2061="zákl. přenesená",J2061,0)</f>
        <v>0</v>
      </c>
      <c r="BH2061" s="228">
        <f>IF(N2061="sníž. přenesená",J2061,0)</f>
        <v>0</v>
      </c>
      <c r="BI2061" s="228">
        <f>IF(N2061="nulová",J2061,0)</f>
        <v>0</v>
      </c>
      <c r="BJ2061" s="20" t="s">
        <v>78</v>
      </c>
      <c r="BK2061" s="228">
        <f>ROUND(I2061*H2061,2)</f>
        <v>0</v>
      </c>
      <c r="BL2061" s="20" t="s">
        <v>212</v>
      </c>
      <c r="BM2061" s="227" t="s">
        <v>2776</v>
      </c>
    </row>
    <row r="2062" s="2" customFormat="1">
      <c r="A2062" s="41"/>
      <c r="B2062" s="42"/>
      <c r="C2062" s="43"/>
      <c r="D2062" s="229" t="s">
        <v>214</v>
      </c>
      <c r="E2062" s="43"/>
      <c r="F2062" s="230" t="s">
        <v>2777</v>
      </c>
      <c r="G2062" s="43"/>
      <c r="H2062" s="43"/>
      <c r="I2062" s="231"/>
      <c r="J2062" s="43"/>
      <c r="K2062" s="43"/>
      <c r="L2062" s="47"/>
      <c r="M2062" s="232"/>
      <c r="N2062" s="233"/>
      <c r="O2062" s="87"/>
      <c r="P2062" s="87"/>
      <c r="Q2062" s="87"/>
      <c r="R2062" s="87"/>
      <c r="S2062" s="87"/>
      <c r="T2062" s="88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T2062" s="20" t="s">
        <v>214</v>
      </c>
      <c r="AU2062" s="20" t="s">
        <v>80</v>
      </c>
    </row>
    <row r="2063" s="14" customFormat="1">
      <c r="A2063" s="14"/>
      <c r="B2063" s="245"/>
      <c r="C2063" s="246"/>
      <c r="D2063" s="236" t="s">
        <v>216</v>
      </c>
      <c r="E2063" s="247" t="s">
        <v>19</v>
      </c>
      <c r="F2063" s="248" t="s">
        <v>2778</v>
      </c>
      <c r="G2063" s="246"/>
      <c r="H2063" s="249">
        <v>18</v>
      </c>
      <c r="I2063" s="250"/>
      <c r="J2063" s="246"/>
      <c r="K2063" s="246"/>
      <c r="L2063" s="251"/>
      <c r="M2063" s="252"/>
      <c r="N2063" s="253"/>
      <c r="O2063" s="253"/>
      <c r="P2063" s="253"/>
      <c r="Q2063" s="253"/>
      <c r="R2063" s="253"/>
      <c r="S2063" s="253"/>
      <c r="T2063" s="25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55" t="s">
        <v>216</v>
      </c>
      <c r="AU2063" s="255" t="s">
        <v>80</v>
      </c>
      <c r="AV2063" s="14" t="s">
        <v>80</v>
      </c>
      <c r="AW2063" s="14" t="s">
        <v>218</v>
      </c>
      <c r="AX2063" s="14" t="s">
        <v>71</v>
      </c>
      <c r="AY2063" s="255" t="s">
        <v>205</v>
      </c>
    </row>
    <row r="2064" s="12" customFormat="1" ht="22.8" customHeight="1">
      <c r="A2064" s="12"/>
      <c r="B2064" s="200"/>
      <c r="C2064" s="201"/>
      <c r="D2064" s="202" t="s">
        <v>70</v>
      </c>
      <c r="E2064" s="214" t="s">
        <v>929</v>
      </c>
      <c r="F2064" s="214" t="s">
        <v>2779</v>
      </c>
      <c r="G2064" s="201"/>
      <c r="H2064" s="201"/>
      <c r="I2064" s="204"/>
      <c r="J2064" s="215">
        <f>BK2064</f>
        <v>0</v>
      </c>
      <c r="K2064" s="201"/>
      <c r="L2064" s="206"/>
      <c r="M2064" s="207"/>
      <c r="N2064" s="208"/>
      <c r="O2064" s="208"/>
      <c r="P2064" s="209">
        <f>SUM(P2065:P2367)</f>
        <v>0</v>
      </c>
      <c r="Q2064" s="208"/>
      <c r="R2064" s="209">
        <f>SUM(R2065:R2367)</f>
        <v>0.016996339999999999</v>
      </c>
      <c r="S2064" s="208"/>
      <c r="T2064" s="210">
        <f>SUM(T2065:T2367)</f>
        <v>145.23477699999998</v>
      </c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R2064" s="211" t="s">
        <v>78</v>
      </c>
      <c r="AT2064" s="212" t="s">
        <v>70</v>
      </c>
      <c r="AU2064" s="212" t="s">
        <v>78</v>
      </c>
      <c r="AY2064" s="211" t="s">
        <v>205</v>
      </c>
      <c r="BK2064" s="213">
        <f>SUM(BK2065:BK2367)</f>
        <v>0</v>
      </c>
    </row>
    <row r="2065" s="2" customFormat="1" ht="55.5" customHeight="1">
      <c r="A2065" s="41"/>
      <c r="B2065" s="42"/>
      <c r="C2065" s="216" t="s">
        <v>2780</v>
      </c>
      <c r="D2065" s="216" t="s">
        <v>207</v>
      </c>
      <c r="E2065" s="217" t="s">
        <v>2781</v>
      </c>
      <c r="F2065" s="218" t="s">
        <v>2782</v>
      </c>
      <c r="G2065" s="219" t="s">
        <v>210</v>
      </c>
      <c r="H2065" s="220">
        <v>0.27000000000000002</v>
      </c>
      <c r="I2065" s="221"/>
      <c r="J2065" s="222">
        <f>ROUND(I2065*H2065,2)</f>
        <v>0</v>
      </c>
      <c r="K2065" s="218" t="s">
        <v>211</v>
      </c>
      <c r="L2065" s="47"/>
      <c r="M2065" s="223" t="s">
        <v>19</v>
      </c>
      <c r="N2065" s="224" t="s">
        <v>42</v>
      </c>
      <c r="O2065" s="87"/>
      <c r="P2065" s="225">
        <f>O2065*H2065</f>
        <v>0</v>
      </c>
      <c r="Q2065" s="225">
        <v>0</v>
      </c>
      <c r="R2065" s="225">
        <f>Q2065*H2065</f>
        <v>0</v>
      </c>
      <c r="S2065" s="225">
        <v>2.5</v>
      </c>
      <c r="T2065" s="226">
        <f>S2065*H2065</f>
        <v>0.67500000000000004</v>
      </c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R2065" s="227" t="s">
        <v>212</v>
      </c>
      <c r="AT2065" s="227" t="s">
        <v>207</v>
      </c>
      <c r="AU2065" s="227" t="s">
        <v>80</v>
      </c>
      <c r="AY2065" s="20" t="s">
        <v>205</v>
      </c>
      <c r="BE2065" s="228">
        <f>IF(N2065="základní",J2065,0)</f>
        <v>0</v>
      </c>
      <c r="BF2065" s="228">
        <f>IF(N2065="snížená",J2065,0)</f>
        <v>0</v>
      </c>
      <c r="BG2065" s="228">
        <f>IF(N2065="zákl. přenesená",J2065,0)</f>
        <v>0</v>
      </c>
      <c r="BH2065" s="228">
        <f>IF(N2065="sníž. přenesená",J2065,0)</f>
        <v>0</v>
      </c>
      <c r="BI2065" s="228">
        <f>IF(N2065="nulová",J2065,0)</f>
        <v>0</v>
      </c>
      <c r="BJ2065" s="20" t="s">
        <v>78</v>
      </c>
      <c r="BK2065" s="228">
        <f>ROUND(I2065*H2065,2)</f>
        <v>0</v>
      </c>
      <c r="BL2065" s="20" t="s">
        <v>212</v>
      </c>
      <c r="BM2065" s="227" t="s">
        <v>2783</v>
      </c>
    </row>
    <row r="2066" s="2" customFormat="1">
      <c r="A2066" s="41"/>
      <c r="B2066" s="42"/>
      <c r="C2066" s="43"/>
      <c r="D2066" s="229" t="s">
        <v>214</v>
      </c>
      <c r="E2066" s="43"/>
      <c r="F2066" s="230" t="s">
        <v>2784</v>
      </c>
      <c r="G2066" s="43"/>
      <c r="H2066" s="43"/>
      <c r="I2066" s="231"/>
      <c r="J2066" s="43"/>
      <c r="K2066" s="43"/>
      <c r="L2066" s="47"/>
      <c r="M2066" s="232"/>
      <c r="N2066" s="233"/>
      <c r="O2066" s="87"/>
      <c r="P2066" s="87"/>
      <c r="Q2066" s="87"/>
      <c r="R2066" s="87"/>
      <c r="S2066" s="87"/>
      <c r="T2066" s="88"/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T2066" s="20" t="s">
        <v>214</v>
      </c>
      <c r="AU2066" s="20" t="s">
        <v>80</v>
      </c>
    </row>
    <row r="2067" s="14" customFormat="1">
      <c r="A2067" s="14"/>
      <c r="B2067" s="245"/>
      <c r="C2067" s="246"/>
      <c r="D2067" s="236" t="s">
        <v>216</v>
      </c>
      <c r="E2067" s="247" t="s">
        <v>19</v>
      </c>
      <c r="F2067" s="248" t="s">
        <v>2785</v>
      </c>
      <c r="G2067" s="246"/>
      <c r="H2067" s="249">
        <v>0.27000000000000002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5" t="s">
        <v>216</v>
      </c>
      <c r="AU2067" s="255" t="s">
        <v>80</v>
      </c>
      <c r="AV2067" s="14" t="s">
        <v>80</v>
      </c>
      <c r="AW2067" s="14" t="s">
        <v>218</v>
      </c>
      <c r="AX2067" s="14" t="s">
        <v>71</v>
      </c>
      <c r="AY2067" s="255" t="s">
        <v>205</v>
      </c>
    </row>
    <row r="2068" s="2" customFormat="1" ht="55.5" customHeight="1">
      <c r="A2068" s="41"/>
      <c r="B2068" s="42"/>
      <c r="C2068" s="216" t="s">
        <v>2786</v>
      </c>
      <c r="D2068" s="216" t="s">
        <v>207</v>
      </c>
      <c r="E2068" s="217" t="s">
        <v>2787</v>
      </c>
      <c r="F2068" s="218" t="s">
        <v>2788</v>
      </c>
      <c r="G2068" s="219" t="s">
        <v>210</v>
      </c>
      <c r="H2068" s="220">
        <v>3.4089999999999998</v>
      </c>
      <c r="I2068" s="221"/>
      <c r="J2068" s="222">
        <f>ROUND(I2068*H2068,2)</f>
        <v>0</v>
      </c>
      <c r="K2068" s="218" t="s">
        <v>211</v>
      </c>
      <c r="L2068" s="47"/>
      <c r="M2068" s="223" t="s">
        <v>19</v>
      </c>
      <c r="N2068" s="224" t="s">
        <v>42</v>
      </c>
      <c r="O2068" s="87"/>
      <c r="P2068" s="225">
        <f>O2068*H2068</f>
        <v>0</v>
      </c>
      <c r="Q2068" s="225">
        <v>0</v>
      </c>
      <c r="R2068" s="225">
        <f>Q2068*H2068</f>
        <v>0</v>
      </c>
      <c r="S2068" s="225">
        <v>2.5</v>
      </c>
      <c r="T2068" s="226">
        <f>S2068*H2068</f>
        <v>8.5224999999999991</v>
      </c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R2068" s="227" t="s">
        <v>212</v>
      </c>
      <c r="AT2068" s="227" t="s">
        <v>207</v>
      </c>
      <c r="AU2068" s="227" t="s">
        <v>80</v>
      </c>
      <c r="AY2068" s="20" t="s">
        <v>205</v>
      </c>
      <c r="BE2068" s="228">
        <f>IF(N2068="základní",J2068,0)</f>
        <v>0</v>
      </c>
      <c r="BF2068" s="228">
        <f>IF(N2068="snížená",J2068,0)</f>
        <v>0</v>
      </c>
      <c r="BG2068" s="228">
        <f>IF(N2068="zákl. přenesená",J2068,0)</f>
        <v>0</v>
      </c>
      <c r="BH2068" s="228">
        <f>IF(N2068="sníž. přenesená",J2068,0)</f>
        <v>0</v>
      </c>
      <c r="BI2068" s="228">
        <f>IF(N2068="nulová",J2068,0)</f>
        <v>0</v>
      </c>
      <c r="BJ2068" s="20" t="s">
        <v>78</v>
      </c>
      <c r="BK2068" s="228">
        <f>ROUND(I2068*H2068,2)</f>
        <v>0</v>
      </c>
      <c r="BL2068" s="20" t="s">
        <v>212</v>
      </c>
      <c r="BM2068" s="227" t="s">
        <v>2789</v>
      </c>
    </row>
    <row r="2069" s="2" customFormat="1">
      <c r="A2069" s="41"/>
      <c r="B2069" s="42"/>
      <c r="C2069" s="43"/>
      <c r="D2069" s="229" t="s">
        <v>214</v>
      </c>
      <c r="E2069" s="43"/>
      <c r="F2069" s="230" t="s">
        <v>2790</v>
      </c>
      <c r="G2069" s="43"/>
      <c r="H2069" s="43"/>
      <c r="I2069" s="231"/>
      <c r="J2069" s="43"/>
      <c r="K2069" s="43"/>
      <c r="L2069" s="47"/>
      <c r="M2069" s="232"/>
      <c r="N2069" s="233"/>
      <c r="O2069" s="87"/>
      <c r="P2069" s="87"/>
      <c r="Q2069" s="87"/>
      <c r="R2069" s="87"/>
      <c r="S2069" s="87"/>
      <c r="T2069" s="88"/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T2069" s="20" t="s">
        <v>214</v>
      </c>
      <c r="AU2069" s="20" t="s">
        <v>80</v>
      </c>
    </row>
    <row r="2070" s="14" customFormat="1">
      <c r="A2070" s="14"/>
      <c r="B2070" s="245"/>
      <c r="C2070" s="246"/>
      <c r="D2070" s="236" t="s">
        <v>216</v>
      </c>
      <c r="E2070" s="247" t="s">
        <v>19</v>
      </c>
      <c r="F2070" s="248" t="s">
        <v>2791</v>
      </c>
      <c r="G2070" s="246"/>
      <c r="H2070" s="249">
        <v>3.4089749999999999</v>
      </c>
      <c r="I2070" s="250"/>
      <c r="J2070" s="246"/>
      <c r="K2070" s="246"/>
      <c r="L2070" s="251"/>
      <c r="M2070" s="252"/>
      <c r="N2070" s="253"/>
      <c r="O2070" s="253"/>
      <c r="P2070" s="253"/>
      <c r="Q2070" s="253"/>
      <c r="R2070" s="253"/>
      <c r="S2070" s="253"/>
      <c r="T2070" s="25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5" t="s">
        <v>216</v>
      </c>
      <c r="AU2070" s="255" t="s">
        <v>80</v>
      </c>
      <c r="AV2070" s="14" t="s">
        <v>80</v>
      </c>
      <c r="AW2070" s="14" t="s">
        <v>218</v>
      </c>
      <c r="AX2070" s="14" t="s">
        <v>71</v>
      </c>
      <c r="AY2070" s="255" t="s">
        <v>205</v>
      </c>
    </row>
    <row r="2071" s="2" customFormat="1" ht="55.5" customHeight="1">
      <c r="A2071" s="41"/>
      <c r="B2071" s="42"/>
      <c r="C2071" s="216" t="s">
        <v>2792</v>
      </c>
      <c r="D2071" s="216" t="s">
        <v>207</v>
      </c>
      <c r="E2071" s="217" t="s">
        <v>2793</v>
      </c>
      <c r="F2071" s="218" t="s">
        <v>2794</v>
      </c>
      <c r="G2071" s="219" t="s">
        <v>210</v>
      </c>
      <c r="H2071" s="220">
        <v>3.8250000000000002</v>
      </c>
      <c r="I2071" s="221"/>
      <c r="J2071" s="222">
        <f>ROUND(I2071*H2071,2)</f>
        <v>0</v>
      </c>
      <c r="K2071" s="218" t="s">
        <v>211</v>
      </c>
      <c r="L2071" s="47"/>
      <c r="M2071" s="223" t="s">
        <v>19</v>
      </c>
      <c r="N2071" s="224" t="s">
        <v>42</v>
      </c>
      <c r="O2071" s="87"/>
      <c r="P2071" s="225">
        <f>O2071*H2071</f>
        <v>0</v>
      </c>
      <c r="Q2071" s="225">
        <v>0</v>
      </c>
      <c r="R2071" s="225">
        <f>Q2071*H2071</f>
        <v>0</v>
      </c>
      <c r="S2071" s="225">
        <v>2.5</v>
      </c>
      <c r="T2071" s="226">
        <f>S2071*H2071</f>
        <v>9.5625</v>
      </c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R2071" s="227" t="s">
        <v>212</v>
      </c>
      <c r="AT2071" s="227" t="s">
        <v>207</v>
      </c>
      <c r="AU2071" s="227" t="s">
        <v>80</v>
      </c>
      <c r="AY2071" s="20" t="s">
        <v>205</v>
      </c>
      <c r="BE2071" s="228">
        <f>IF(N2071="základní",J2071,0)</f>
        <v>0</v>
      </c>
      <c r="BF2071" s="228">
        <f>IF(N2071="snížená",J2071,0)</f>
        <v>0</v>
      </c>
      <c r="BG2071" s="228">
        <f>IF(N2071="zákl. přenesená",J2071,0)</f>
        <v>0</v>
      </c>
      <c r="BH2071" s="228">
        <f>IF(N2071="sníž. přenesená",J2071,0)</f>
        <v>0</v>
      </c>
      <c r="BI2071" s="228">
        <f>IF(N2071="nulová",J2071,0)</f>
        <v>0</v>
      </c>
      <c r="BJ2071" s="20" t="s">
        <v>78</v>
      </c>
      <c r="BK2071" s="228">
        <f>ROUND(I2071*H2071,2)</f>
        <v>0</v>
      </c>
      <c r="BL2071" s="20" t="s">
        <v>212</v>
      </c>
      <c r="BM2071" s="227" t="s">
        <v>2795</v>
      </c>
    </row>
    <row r="2072" s="2" customFormat="1">
      <c r="A2072" s="41"/>
      <c r="B2072" s="42"/>
      <c r="C2072" s="43"/>
      <c r="D2072" s="229" t="s">
        <v>214</v>
      </c>
      <c r="E2072" s="43"/>
      <c r="F2072" s="230" t="s">
        <v>2796</v>
      </c>
      <c r="G2072" s="43"/>
      <c r="H2072" s="43"/>
      <c r="I2072" s="231"/>
      <c r="J2072" s="43"/>
      <c r="K2072" s="43"/>
      <c r="L2072" s="47"/>
      <c r="M2072" s="232"/>
      <c r="N2072" s="233"/>
      <c r="O2072" s="87"/>
      <c r="P2072" s="87"/>
      <c r="Q2072" s="87"/>
      <c r="R2072" s="87"/>
      <c r="S2072" s="87"/>
      <c r="T2072" s="88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T2072" s="20" t="s">
        <v>214</v>
      </c>
      <c r="AU2072" s="20" t="s">
        <v>80</v>
      </c>
    </row>
    <row r="2073" s="14" customFormat="1">
      <c r="A2073" s="14"/>
      <c r="B2073" s="245"/>
      <c r="C2073" s="246"/>
      <c r="D2073" s="236" t="s">
        <v>216</v>
      </c>
      <c r="E2073" s="247" t="s">
        <v>19</v>
      </c>
      <c r="F2073" s="248" t="s">
        <v>2797</v>
      </c>
      <c r="G2073" s="246"/>
      <c r="H2073" s="249">
        <v>3.8249999999999997</v>
      </c>
      <c r="I2073" s="250"/>
      <c r="J2073" s="246"/>
      <c r="K2073" s="246"/>
      <c r="L2073" s="251"/>
      <c r="M2073" s="252"/>
      <c r="N2073" s="253"/>
      <c r="O2073" s="253"/>
      <c r="P2073" s="253"/>
      <c r="Q2073" s="253"/>
      <c r="R2073" s="253"/>
      <c r="S2073" s="253"/>
      <c r="T2073" s="25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5" t="s">
        <v>216</v>
      </c>
      <c r="AU2073" s="255" t="s">
        <v>80</v>
      </c>
      <c r="AV2073" s="14" t="s">
        <v>80</v>
      </c>
      <c r="AW2073" s="14" t="s">
        <v>218</v>
      </c>
      <c r="AX2073" s="14" t="s">
        <v>71</v>
      </c>
      <c r="AY2073" s="255" t="s">
        <v>205</v>
      </c>
    </row>
    <row r="2074" s="2" customFormat="1" ht="55.5" customHeight="1">
      <c r="A2074" s="41"/>
      <c r="B2074" s="42"/>
      <c r="C2074" s="216" t="s">
        <v>2798</v>
      </c>
      <c r="D2074" s="216" t="s">
        <v>207</v>
      </c>
      <c r="E2074" s="217" t="s">
        <v>2799</v>
      </c>
      <c r="F2074" s="218" t="s">
        <v>2800</v>
      </c>
      <c r="G2074" s="219" t="s">
        <v>448</v>
      </c>
      <c r="H2074" s="220">
        <v>1</v>
      </c>
      <c r="I2074" s="221"/>
      <c r="J2074" s="222">
        <f>ROUND(I2074*H2074,2)</f>
        <v>0</v>
      </c>
      <c r="K2074" s="218" t="s">
        <v>211</v>
      </c>
      <c r="L2074" s="47"/>
      <c r="M2074" s="223" t="s">
        <v>19</v>
      </c>
      <c r="N2074" s="224" t="s">
        <v>42</v>
      </c>
      <c r="O2074" s="87"/>
      <c r="P2074" s="225">
        <f>O2074*H2074</f>
        <v>0</v>
      </c>
      <c r="Q2074" s="225">
        <v>0</v>
      </c>
      <c r="R2074" s="225">
        <f>Q2074*H2074</f>
        <v>0</v>
      </c>
      <c r="S2074" s="225">
        <v>0.27600000000000002</v>
      </c>
      <c r="T2074" s="226">
        <f>S2074*H2074</f>
        <v>0.27600000000000002</v>
      </c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R2074" s="227" t="s">
        <v>212</v>
      </c>
      <c r="AT2074" s="227" t="s">
        <v>207</v>
      </c>
      <c r="AU2074" s="227" t="s">
        <v>80</v>
      </c>
      <c r="AY2074" s="20" t="s">
        <v>205</v>
      </c>
      <c r="BE2074" s="228">
        <f>IF(N2074="základní",J2074,0)</f>
        <v>0</v>
      </c>
      <c r="BF2074" s="228">
        <f>IF(N2074="snížená",J2074,0)</f>
        <v>0</v>
      </c>
      <c r="BG2074" s="228">
        <f>IF(N2074="zákl. přenesená",J2074,0)</f>
        <v>0</v>
      </c>
      <c r="BH2074" s="228">
        <f>IF(N2074="sníž. přenesená",J2074,0)</f>
        <v>0</v>
      </c>
      <c r="BI2074" s="228">
        <f>IF(N2074="nulová",J2074,0)</f>
        <v>0</v>
      </c>
      <c r="BJ2074" s="20" t="s">
        <v>78</v>
      </c>
      <c r="BK2074" s="228">
        <f>ROUND(I2074*H2074,2)</f>
        <v>0</v>
      </c>
      <c r="BL2074" s="20" t="s">
        <v>212</v>
      </c>
      <c r="BM2074" s="227" t="s">
        <v>2801</v>
      </c>
    </row>
    <row r="2075" s="2" customFormat="1">
      <c r="A2075" s="41"/>
      <c r="B2075" s="42"/>
      <c r="C2075" s="43"/>
      <c r="D2075" s="229" t="s">
        <v>214</v>
      </c>
      <c r="E2075" s="43"/>
      <c r="F2075" s="230" t="s">
        <v>2802</v>
      </c>
      <c r="G2075" s="43"/>
      <c r="H2075" s="43"/>
      <c r="I2075" s="231"/>
      <c r="J2075" s="43"/>
      <c r="K2075" s="43"/>
      <c r="L2075" s="47"/>
      <c r="M2075" s="232"/>
      <c r="N2075" s="233"/>
      <c r="O2075" s="87"/>
      <c r="P2075" s="87"/>
      <c r="Q2075" s="87"/>
      <c r="R2075" s="87"/>
      <c r="S2075" s="87"/>
      <c r="T2075" s="88"/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T2075" s="20" t="s">
        <v>214</v>
      </c>
      <c r="AU2075" s="20" t="s">
        <v>80</v>
      </c>
    </row>
    <row r="2076" s="14" customFormat="1">
      <c r="A2076" s="14"/>
      <c r="B2076" s="245"/>
      <c r="C2076" s="246"/>
      <c r="D2076" s="236" t="s">
        <v>216</v>
      </c>
      <c r="E2076" s="247" t="s">
        <v>19</v>
      </c>
      <c r="F2076" s="248" t="s">
        <v>465</v>
      </c>
      <c r="G2076" s="246"/>
      <c r="H2076" s="249">
        <v>1</v>
      </c>
      <c r="I2076" s="250"/>
      <c r="J2076" s="246"/>
      <c r="K2076" s="246"/>
      <c r="L2076" s="251"/>
      <c r="M2076" s="252"/>
      <c r="N2076" s="253"/>
      <c r="O2076" s="253"/>
      <c r="P2076" s="253"/>
      <c r="Q2076" s="253"/>
      <c r="R2076" s="253"/>
      <c r="S2076" s="253"/>
      <c r="T2076" s="25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5" t="s">
        <v>216</v>
      </c>
      <c r="AU2076" s="255" t="s">
        <v>80</v>
      </c>
      <c r="AV2076" s="14" t="s">
        <v>80</v>
      </c>
      <c r="AW2076" s="14" t="s">
        <v>218</v>
      </c>
      <c r="AX2076" s="14" t="s">
        <v>71</v>
      </c>
      <c r="AY2076" s="255" t="s">
        <v>205</v>
      </c>
    </row>
    <row r="2077" s="2" customFormat="1" ht="55.5" customHeight="1">
      <c r="A2077" s="41"/>
      <c r="B2077" s="42"/>
      <c r="C2077" s="216" t="s">
        <v>2803</v>
      </c>
      <c r="D2077" s="216" t="s">
        <v>207</v>
      </c>
      <c r="E2077" s="217" t="s">
        <v>2804</v>
      </c>
      <c r="F2077" s="218" t="s">
        <v>2805</v>
      </c>
      <c r="G2077" s="219" t="s">
        <v>306</v>
      </c>
      <c r="H2077" s="220">
        <v>0.59999999999999998</v>
      </c>
      <c r="I2077" s="221"/>
      <c r="J2077" s="222">
        <f>ROUND(I2077*H2077,2)</f>
        <v>0</v>
      </c>
      <c r="K2077" s="218" t="s">
        <v>211</v>
      </c>
      <c r="L2077" s="47"/>
      <c r="M2077" s="223" t="s">
        <v>19</v>
      </c>
      <c r="N2077" s="224" t="s">
        <v>42</v>
      </c>
      <c r="O2077" s="87"/>
      <c r="P2077" s="225">
        <f>O2077*H2077</f>
        <v>0</v>
      </c>
      <c r="Q2077" s="225">
        <v>0</v>
      </c>
      <c r="R2077" s="225">
        <f>Q2077*H2077</f>
        <v>0</v>
      </c>
      <c r="S2077" s="225">
        <v>0.187</v>
      </c>
      <c r="T2077" s="226">
        <f>S2077*H2077</f>
        <v>0.11219999999999999</v>
      </c>
      <c r="U2077" s="41"/>
      <c r="V2077" s="41"/>
      <c r="W2077" s="41"/>
      <c r="X2077" s="41"/>
      <c r="Y2077" s="41"/>
      <c r="Z2077" s="41"/>
      <c r="AA2077" s="41"/>
      <c r="AB2077" s="41"/>
      <c r="AC2077" s="41"/>
      <c r="AD2077" s="41"/>
      <c r="AE2077" s="41"/>
      <c r="AR2077" s="227" t="s">
        <v>212</v>
      </c>
      <c r="AT2077" s="227" t="s">
        <v>207</v>
      </c>
      <c r="AU2077" s="227" t="s">
        <v>80</v>
      </c>
      <c r="AY2077" s="20" t="s">
        <v>205</v>
      </c>
      <c r="BE2077" s="228">
        <f>IF(N2077="základní",J2077,0)</f>
        <v>0</v>
      </c>
      <c r="BF2077" s="228">
        <f>IF(N2077="snížená",J2077,0)</f>
        <v>0</v>
      </c>
      <c r="BG2077" s="228">
        <f>IF(N2077="zákl. přenesená",J2077,0)</f>
        <v>0</v>
      </c>
      <c r="BH2077" s="228">
        <f>IF(N2077="sníž. přenesená",J2077,0)</f>
        <v>0</v>
      </c>
      <c r="BI2077" s="228">
        <f>IF(N2077="nulová",J2077,0)</f>
        <v>0</v>
      </c>
      <c r="BJ2077" s="20" t="s">
        <v>78</v>
      </c>
      <c r="BK2077" s="228">
        <f>ROUND(I2077*H2077,2)</f>
        <v>0</v>
      </c>
      <c r="BL2077" s="20" t="s">
        <v>212</v>
      </c>
      <c r="BM2077" s="227" t="s">
        <v>2806</v>
      </c>
    </row>
    <row r="2078" s="2" customFormat="1">
      <c r="A2078" s="41"/>
      <c r="B2078" s="42"/>
      <c r="C2078" s="43"/>
      <c r="D2078" s="229" t="s">
        <v>214</v>
      </c>
      <c r="E2078" s="43"/>
      <c r="F2078" s="230" t="s">
        <v>2807</v>
      </c>
      <c r="G2078" s="43"/>
      <c r="H2078" s="43"/>
      <c r="I2078" s="231"/>
      <c r="J2078" s="43"/>
      <c r="K2078" s="43"/>
      <c r="L2078" s="47"/>
      <c r="M2078" s="232"/>
      <c r="N2078" s="233"/>
      <c r="O2078" s="87"/>
      <c r="P2078" s="87"/>
      <c r="Q2078" s="87"/>
      <c r="R2078" s="87"/>
      <c r="S2078" s="87"/>
      <c r="T2078" s="88"/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T2078" s="20" t="s">
        <v>214</v>
      </c>
      <c r="AU2078" s="20" t="s">
        <v>80</v>
      </c>
    </row>
    <row r="2079" s="14" customFormat="1">
      <c r="A2079" s="14"/>
      <c r="B2079" s="245"/>
      <c r="C2079" s="246"/>
      <c r="D2079" s="236" t="s">
        <v>216</v>
      </c>
      <c r="E2079" s="247" t="s">
        <v>19</v>
      </c>
      <c r="F2079" s="248" t="s">
        <v>2808</v>
      </c>
      <c r="G2079" s="246"/>
      <c r="H2079" s="249">
        <v>0.59999999999999998</v>
      </c>
      <c r="I2079" s="250"/>
      <c r="J2079" s="246"/>
      <c r="K2079" s="246"/>
      <c r="L2079" s="251"/>
      <c r="M2079" s="252"/>
      <c r="N2079" s="253"/>
      <c r="O2079" s="253"/>
      <c r="P2079" s="253"/>
      <c r="Q2079" s="253"/>
      <c r="R2079" s="253"/>
      <c r="S2079" s="253"/>
      <c r="T2079" s="25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5" t="s">
        <v>216</v>
      </c>
      <c r="AU2079" s="255" t="s">
        <v>80</v>
      </c>
      <c r="AV2079" s="14" t="s">
        <v>80</v>
      </c>
      <c r="AW2079" s="14" t="s">
        <v>218</v>
      </c>
      <c r="AX2079" s="14" t="s">
        <v>71</v>
      </c>
      <c r="AY2079" s="255" t="s">
        <v>205</v>
      </c>
    </row>
    <row r="2080" s="2" customFormat="1" ht="55.5" customHeight="1">
      <c r="A2080" s="41"/>
      <c r="B2080" s="42"/>
      <c r="C2080" s="216" t="s">
        <v>2809</v>
      </c>
      <c r="D2080" s="216" t="s">
        <v>207</v>
      </c>
      <c r="E2080" s="217" t="s">
        <v>2810</v>
      </c>
      <c r="F2080" s="218" t="s">
        <v>2811</v>
      </c>
      <c r="G2080" s="219" t="s">
        <v>306</v>
      </c>
      <c r="H2080" s="220">
        <v>4</v>
      </c>
      <c r="I2080" s="221"/>
      <c r="J2080" s="222">
        <f>ROUND(I2080*H2080,2)</f>
        <v>0</v>
      </c>
      <c r="K2080" s="218" t="s">
        <v>211</v>
      </c>
      <c r="L2080" s="47"/>
      <c r="M2080" s="223" t="s">
        <v>19</v>
      </c>
      <c r="N2080" s="224" t="s">
        <v>42</v>
      </c>
      <c r="O2080" s="87"/>
      <c r="P2080" s="225">
        <f>O2080*H2080</f>
        <v>0</v>
      </c>
      <c r="Q2080" s="225">
        <v>0</v>
      </c>
      <c r="R2080" s="225">
        <f>Q2080*H2080</f>
        <v>0</v>
      </c>
      <c r="S2080" s="225">
        <v>0.27000000000000002</v>
      </c>
      <c r="T2080" s="226">
        <f>S2080*H2080</f>
        <v>1.0800000000000001</v>
      </c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R2080" s="227" t="s">
        <v>212</v>
      </c>
      <c r="AT2080" s="227" t="s">
        <v>207</v>
      </c>
      <c r="AU2080" s="227" t="s">
        <v>80</v>
      </c>
      <c r="AY2080" s="20" t="s">
        <v>205</v>
      </c>
      <c r="BE2080" s="228">
        <f>IF(N2080="základní",J2080,0)</f>
        <v>0</v>
      </c>
      <c r="BF2080" s="228">
        <f>IF(N2080="snížená",J2080,0)</f>
        <v>0</v>
      </c>
      <c r="BG2080" s="228">
        <f>IF(N2080="zákl. přenesená",J2080,0)</f>
        <v>0</v>
      </c>
      <c r="BH2080" s="228">
        <f>IF(N2080="sníž. přenesená",J2080,0)</f>
        <v>0</v>
      </c>
      <c r="BI2080" s="228">
        <f>IF(N2080="nulová",J2080,0)</f>
        <v>0</v>
      </c>
      <c r="BJ2080" s="20" t="s">
        <v>78</v>
      </c>
      <c r="BK2080" s="228">
        <f>ROUND(I2080*H2080,2)</f>
        <v>0</v>
      </c>
      <c r="BL2080" s="20" t="s">
        <v>212</v>
      </c>
      <c r="BM2080" s="227" t="s">
        <v>2812</v>
      </c>
    </row>
    <row r="2081" s="2" customFormat="1">
      <c r="A2081" s="41"/>
      <c r="B2081" s="42"/>
      <c r="C2081" s="43"/>
      <c r="D2081" s="229" t="s">
        <v>214</v>
      </c>
      <c r="E2081" s="43"/>
      <c r="F2081" s="230" t="s">
        <v>2813</v>
      </c>
      <c r="G2081" s="43"/>
      <c r="H2081" s="43"/>
      <c r="I2081" s="231"/>
      <c r="J2081" s="43"/>
      <c r="K2081" s="43"/>
      <c r="L2081" s="47"/>
      <c r="M2081" s="232"/>
      <c r="N2081" s="233"/>
      <c r="O2081" s="87"/>
      <c r="P2081" s="87"/>
      <c r="Q2081" s="87"/>
      <c r="R2081" s="87"/>
      <c r="S2081" s="87"/>
      <c r="T2081" s="88"/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T2081" s="20" t="s">
        <v>214</v>
      </c>
      <c r="AU2081" s="20" t="s">
        <v>80</v>
      </c>
    </row>
    <row r="2082" s="14" customFormat="1">
      <c r="A2082" s="14"/>
      <c r="B2082" s="245"/>
      <c r="C2082" s="246"/>
      <c r="D2082" s="236" t="s">
        <v>216</v>
      </c>
      <c r="E2082" s="247" t="s">
        <v>19</v>
      </c>
      <c r="F2082" s="248" t="s">
        <v>2814</v>
      </c>
      <c r="G2082" s="246"/>
      <c r="H2082" s="249">
        <v>4</v>
      </c>
      <c r="I2082" s="250"/>
      <c r="J2082" s="246"/>
      <c r="K2082" s="246"/>
      <c r="L2082" s="251"/>
      <c r="M2082" s="252"/>
      <c r="N2082" s="253"/>
      <c r="O2082" s="253"/>
      <c r="P2082" s="253"/>
      <c r="Q2082" s="253"/>
      <c r="R2082" s="253"/>
      <c r="S2082" s="253"/>
      <c r="T2082" s="25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5" t="s">
        <v>216</v>
      </c>
      <c r="AU2082" s="255" t="s">
        <v>80</v>
      </c>
      <c r="AV2082" s="14" t="s">
        <v>80</v>
      </c>
      <c r="AW2082" s="14" t="s">
        <v>218</v>
      </c>
      <c r="AX2082" s="14" t="s">
        <v>71</v>
      </c>
      <c r="AY2082" s="255" t="s">
        <v>205</v>
      </c>
    </row>
    <row r="2083" s="2" customFormat="1" ht="55.5" customHeight="1">
      <c r="A2083" s="41"/>
      <c r="B2083" s="42"/>
      <c r="C2083" s="216" t="s">
        <v>2815</v>
      </c>
      <c r="D2083" s="216" t="s">
        <v>207</v>
      </c>
      <c r="E2083" s="217" t="s">
        <v>2816</v>
      </c>
      <c r="F2083" s="218" t="s">
        <v>2817</v>
      </c>
      <c r="G2083" s="219" t="s">
        <v>210</v>
      </c>
      <c r="H2083" s="220">
        <v>0.68500000000000005</v>
      </c>
      <c r="I2083" s="221"/>
      <c r="J2083" s="222">
        <f>ROUND(I2083*H2083,2)</f>
        <v>0</v>
      </c>
      <c r="K2083" s="218" t="s">
        <v>211</v>
      </c>
      <c r="L2083" s="47"/>
      <c r="M2083" s="223" t="s">
        <v>19</v>
      </c>
      <c r="N2083" s="224" t="s">
        <v>42</v>
      </c>
      <c r="O2083" s="87"/>
      <c r="P2083" s="225">
        <f>O2083*H2083</f>
        <v>0</v>
      </c>
      <c r="Q2083" s="225">
        <v>0</v>
      </c>
      <c r="R2083" s="225">
        <f>Q2083*H2083</f>
        <v>0</v>
      </c>
      <c r="S2083" s="225">
        <v>1.8</v>
      </c>
      <c r="T2083" s="226">
        <f>S2083*H2083</f>
        <v>1.2330000000000001</v>
      </c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R2083" s="227" t="s">
        <v>212</v>
      </c>
      <c r="AT2083" s="227" t="s">
        <v>207</v>
      </c>
      <c r="AU2083" s="227" t="s">
        <v>80</v>
      </c>
      <c r="AY2083" s="20" t="s">
        <v>205</v>
      </c>
      <c r="BE2083" s="228">
        <f>IF(N2083="základní",J2083,0)</f>
        <v>0</v>
      </c>
      <c r="BF2083" s="228">
        <f>IF(N2083="snížená",J2083,0)</f>
        <v>0</v>
      </c>
      <c r="BG2083" s="228">
        <f>IF(N2083="zákl. přenesená",J2083,0)</f>
        <v>0</v>
      </c>
      <c r="BH2083" s="228">
        <f>IF(N2083="sníž. přenesená",J2083,0)</f>
        <v>0</v>
      </c>
      <c r="BI2083" s="228">
        <f>IF(N2083="nulová",J2083,0)</f>
        <v>0</v>
      </c>
      <c r="BJ2083" s="20" t="s">
        <v>78</v>
      </c>
      <c r="BK2083" s="228">
        <f>ROUND(I2083*H2083,2)</f>
        <v>0</v>
      </c>
      <c r="BL2083" s="20" t="s">
        <v>212</v>
      </c>
      <c r="BM2083" s="227" t="s">
        <v>2818</v>
      </c>
    </row>
    <row r="2084" s="2" customFormat="1">
      <c r="A2084" s="41"/>
      <c r="B2084" s="42"/>
      <c r="C2084" s="43"/>
      <c r="D2084" s="229" t="s">
        <v>214</v>
      </c>
      <c r="E2084" s="43"/>
      <c r="F2084" s="230" t="s">
        <v>2819</v>
      </c>
      <c r="G2084" s="43"/>
      <c r="H2084" s="43"/>
      <c r="I2084" s="231"/>
      <c r="J2084" s="43"/>
      <c r="K2084" s="43"/>
      <c r="L2084" s="47"/>
      <c r="M2084" s="232"/>
      <c r="N2084" s="233"/>
      <c r="O2084" s="87"/>
      <c r="P2084" s="87"/>
      <c r="Q2084" s="87"/>
      <c r="R2084" s="87"/>
      <c r="S2084" s="87"/>
      <c r="T2084" s="88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T2084" s="20" t="s">
        <v>214</v>
      </c>
      <c r="AU2084" s="20" t="s">
        <v>80</v>
      </c>
    </row>
    <row r="2085" s="14" customFormat="1">
      <c r="A2085" s="14"/>
      <c r="B2085" s="245"/>
      <c r="C2085" s="246"/>
      <c r="D2085" s="236" t="s">
        <v>216</v>
      </c>
      <c r="E2085" s="247" t="s">
        <v>19</v>
      </c>
      <c r="F2085" s="248" t="s">
        <v>2820</v>
      </c>
      <c r="G2085" s="246"/>
      <c r="H2085" s="249">
        <v>0.30449999999999999</v>
      </c>
      <c r="I2085" s="250"/>
      <c r="J2085" s="246"/>
      <c r="K2085" s="246"/>
      <c r="L2085" s="251"/>
      <c r="M2085" s="252"/>
      <c r="N2085" s="253"/>
      <c r="O2085" s="253"/>
      <c r="P2085" s="253"/>
      <c r="Q2085" s="253"/>
      <c r="R2085" s="253"/>
      <c r="S2085" s="253"/>
      <c r="T2085" s="25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55" t="s">
        <v>216</v>
      </c>
      <c r="AU2085" s="255" t="s">
        <v>80</v>
      </c>
      <c r="AV2085" s="14" t="s">
        <v>80</v>
      </c>
      <c r="AW2085" s="14" t="s">
        <v>218</v>
      </c>
      <c r="AX2085" s="14" t="s">
        <v>71</v>
      </c>
      <c r="AY2085" s="255" t="s">
        <v>205</v>
      </c>
    </row>
    <row r="2086" s="14" customFormat="1">
      <c r="A2086" s="14"/>
      <c r="B2086" s="245"/>
      <c r="C2086" s="246"/>
      <c r="D2086" s="236" t="s">
        <v>216</v>
      </c>
      <c r="E2086" s="247" t="s">
        <v>19</v>
      </c>
      <c r="F2086" s="248" t="s">
        <v>2821</v>
      </c>
      <c r="G2086" s="246"/>
      <c r="H2086" s="249">
        <v>0.38</v>
      </c>
      <c r="I2086" s="250"/>
      <c r="J2086" s="246"/>
      <c r="K2086" s="246"/>
      <c r="L2086" s="251"/>
      <c r="M2086" s="252"/>
      <c r="N2086" s="253"/>
      <c r="O2086" s="253"/>
      <c r="P2086" s="253"/>
      <c r="Q2086" s="253"/>
      <c r="R2086" s="253"/>
      <c r="S2086" s="253"/>
      <c r="T2086" s="25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5" t="s">
        <v>216</v>
      </c>
      <c r="AU2086" s="255" t="s">
        <v>80</v>
      </c>
      <c r="AV2086" s="14" t="s">
        <v>80</v>
      </c>
      <c r="AW2086" s="14" t="s">
        <v>218</v>
      </c>
      <c r="AX2086" s="14" t="s">
        <v>71</v>
      </c>
      <c r="AY2086" s="255" t="s">
        <v>205</v>
      </c>
    </row>
    <row r="2087" s="2" customFormat="1" ht="55.5" customHeight="1">
      <c r="A2087" s="41"/>
      <c r="B2087" s="42"/>
      <c r="C2087" s="216" t="s">
        <v>2822</v>
      </c>
      <c r="D2087" s="216" t="s">
        <v>207</v>
      </c>
      <c r="E2087" s="217" t="s">
        <v>2823</v>
      </c>
      <c r="F2087" s="218" t="s">
        <v>2824</v>
      </c>
      <c r="G2087" s="219" t="s">
        <v>210</v>
      </c>
      <c r="H2087" s="220">
        <v>1.323</v>
      </c>
      <c r="I2087" s="221"/>
      <c r="J2087" s="222">
        <f>ROUND(I2087*H2087,2)</f>
        <v>0</v>
      </c>
      <c r="K2087" s="218" t="s">
        <v>211</v>
      </c>
      <c r="L2087" s="47"/>
      <c r="M2087" s="223" t="s">
        <v>19</v>
      </c>
      <c r="N2087" s="224" t="s">
        <v>42</v>
      </c>
      <c r="O2087" s="87"/>
      <c r="P2087" s="225">
        <f>O2087*H2087</f>
        <v>0</v>
      </c>
      <c r="Q2087" s="225">
        <v>0</v>
      </c>
      <c r="R2087" s="225">
        <f>Q2087*H2087</f>
        <v>0</v>
      </c>
      <c r="S2087" s="225">
        <v>1.8</v>
      </c>
      <c r="T2087" s="226">
        <f>S2087*H2087</f>
        <v>2.3814000000000002</v>
      </c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R2087" s="227" t="s">
        <v>212</v>
      </c>
      <c r="AT2087" s="227" t="s">
        <v>207</v>
      </c>
      <c r="AU2087" s="227" t="s">
        <v>80</v>
      </c>
      <c r="AY2087" s="20" t="s">
        <v>205</v>
      </c>
      <c r="BE2087" s="228">
        <f>IF(N2087="základní",J2087,0)</f>
        <v>0</v>
      </c>
      <c r="BF2087" s="228">
        <f>IF(N2087="snížená",J2087,0)</f>
        <v>0</v>
      </c>
      <c r="BG2087" s="228">
        <f>IF(N2087="zákl. přenesená",J2087,0)</f>
        <v>0</v>
      </c>
      <c r="BH2087" s="228">
        <f>IF(N2087="sníž. přenesená",J2087,0)</f>
        <v>0</v>
      </c>
      <c r="BI2087" s="228">
        <f>IF(N2087="nulová",J2087,0)</f>
        <v>0</v>
      </c>
      <c r="BJ2087" s="20" t="s">
        <v>78</v>
      </c>
      <c r="BK2087" s="228">
        <f>ROUND(I2087*H2087,2)</f>
        <v>0</v>
      </c>
      <c r="BL2087" s="20" t="s">
        <v>212</v>
      </c>
      <c r="BM2087" s="227" t="s">
        <v>2825</v>
      </c>
    </row>
    <row r="2088" s="2" customFormat="1">
      <c r="A2088" s="41"/>
      <c r="B2088" s="42"/>
      <c r="C2088" s="43"/>
      <c r="D2088" s="229" t="s">
        <v>214</v>
      </c>
      <c r="E2088" s="43"/>
      <c r="F2088" s="230" t="s">
        <v>2826</v>
      </c>
      <c r="G2088" s="43"/>
      <c r="H2088" s="43"/>
      <c r="I2088" s="231"/>
      <c r="J2088" s="43"/>
      <c r="K2088" s="43"/>
      <c r="L2088" s="47"/>
      <c r="M2088" s="232"/>
      <c r="N2088" s="233"/>
      <c r="O2088" s="87"/>
      <c r="P2088" s="87"/>
      <c r="Q2088" s="87"/>
      <c r="R2088" s="87"/>
      <c r="S2088" s="87"/>
      <c r="T2088" s="88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T2088" s="20" t="s">
        <v>214</v>
      </c>
      <c r="AU2088" s="20" t="s">
        <v>80</v>
      </c>
    </row>
    <row r="2089" s="14" customFormat="1">
      <c r="A2089" s="14"/>
      <c r="B2089" s="245"/>
      <c r="C2089" s="246"/>
      <c r="D2089" s="236" t="s">
        <v>216</v>
      </c>
      <c r="E2089" s="247" t="s">
        <v>19</v>
      </c>
      <c r="F2089" s="248" t="s">
        <v>2827</v>
      </c>
      <c r="G2089" s="246"/>
      <c r="H2089" s="249">
        <v>1.3230000000000002</v>
      </c>
      <c r="I2089" s="250"/>
      <c r="J2089" s="246"/>
      <c r="K2089" s="246"/>
      <c r="L2089" s="251"/>
      <c r="M2089" s="252"/>
      <c r="N2089" s="253"/>
      <c r="O2089" s="253"/>
      <c r="P2089" s="253"/>
      <c r="Q2089" s="253"/>
      <c r="R2089" s="253"/>
      <c r="S2089" s="253"/>
      <c r="T2089" s="25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55" t="s">
        <v>216</v>
      </c>
      <c r="AU2089" s="255" t="s">
        <v>80</v>
      </c>
      <c r="AV2089" s="14" t="s">
        <v>80</v>
      </c>
      <c r="AW2089" s="14" t="s">
        <v>218</v>
      </c>
      <c r="AX2089" s="14" t="s">
        <v>71</v>
      </c>
      <c r="AY2089" s="255" t="s">
        <v>205</v>
      </c>
    </row>
    <row r="2090" s="2" customFormat="1" ht="55.5" customHeight="1">
      <c r="A2090" s="41"/>
      <c r="B2090" s="42"/>
      <c r="C2090" s="216" t="s">
        <v>2828</v>
      </c>
      <c r="D2090" s="216" t="s">
        <v>207</v>
      </c>
      <c r="E2090" s="217" t="s">
        <v>2829</v>
      </c>
      <c r="F2090" s="218" t="s">
        <v>2830</v>
      </c>
      <c r="G2090" s="219" t="s">
        <v>210</v>
      </c>
      <c r="H2090" s="220">
        <v>2.1150000000000002</v>
      </c>
      <c r="I2090" s="221"/>
      <c r="J2090" s="222">
        <f>ROUND(I2090*H2090,2)</f>
        <v>0</v>
      </c>
      <c r="K2090" s="218" t="s">
        <v>211</v>
      </c>
      <c r="L2090" s="47"/>
      <c r="M2090" s="223" t="s">
        <v>19</v>
      </c>
      <c r="N2090" s="224" t="s">
        <v>42</v>
      </c>
      <c r="O2090" s="87"/>
      <c r="P2090" s="225">
        <f>O2090*H2090</f>
        <v>0</v>
      </c>
      <c r="Q2090" s="225">
        <v>0</v>
      </c>
      <c r="R2090" s="225">
        <f>Q2090*H2090</f>
        <v>0</v>
      </c>
      <c r="S2090" s="225">
        <v>1.8</v>
      </c>
      <c r="T2090" s="226">
        <f>S2090*H2090</f>
        <v>3.8070000000000004</v>
      </c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R2090" s="227" t="s">
        <v>212</v>
      </c>
      <c r="AT2090" s="227" t="s">
        <v>207</v>
      </c>
      <c r="AU2090" s="227" t="s">
        <v>80</v>
      </c>
      <c r="AY2090" s="20" t="s">
        <v>205</v>
      </c>
      <c r="BE2090" s="228">
        <f>IF(N2090="základní",J2090,0)</f>
        <v>0</v>
      </c>
      <c r="BF2090" s="228">
        <f>IF(N2090="snížená",J2090,0)</f>
        <v>0</v>
      </c>
      <c r="BG2090" s="228">
        <f>IF(N2090="zákl. přenesená",J2090,0)</f>
        <v>0</v>
      </c>
      <c r="BH2090" s="228">
        <f>IF(N2090="sníž. přenesená",J2090,0)</f>
        <v>0</v>
      </c>
      <c r="BI2090" s="228">
        <f>IF(N2090="nulová",J2090,0)</f>
        <v>0</v>
      </c>
      <c r="BJ2090" s="20" t="s">
        <v>78</v>
      </c>
      <c r="BK2090" s="228">
        <f>ROUND(I2090*H2090,2)</f>
        <v>0</v>
      </c>
      <c r="BL2090" s="20" t="s">
        <v>212</v>
      </c>
      <c r="BM2090" s="227" t="s">
        <v>2831</v>
      </c>
    </row>
    <row r="2091" s="2" customFormat="1">
      <c r="A2091" s="41"/>
      <c r="B2091" s="42"/>
      <c r="C2091" s="43"/>
      <c r="D2091" s="229" t="s">
        <v>214</v>
      </c>
      <c r="E2091" s="43"/>
      <c r="F2091" s="230" t="s">
        <v>2832</v>
      </c>
      <c r="G2091" s="43"/>
      <c r="H2091" s="43"/>
      <c r="I2091" s="231"/>
      <c r="J2091" s="43"/>
      <c r="K2091" s="43"/>
      <c r="L2091" s="47"/>
      <c r="M2091" s="232"/>
      <c r="N2091" s="233"/>
      <c r="O2091" s="87"/>
      <c r="P2091" s="87"/>
      <c r="Q2091" s="87"/>
      <c r="R2091" s="87"/>
      <c r="S2091" s="87"/>
      <c r="T2091" s="88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T2091" s="20" t="s">
        <v>214</v>
      </c>
      <c r="AU2091" s="20" t="s">
        <v>80</v>
      </c>
    </row>
    <row r="2092" s="14" customFormat="1">
      <c r="A2092" s="14"/>
      <c r="B2092" s="245"/>
      <c r="C2092" s="246"/>
      <c r="D2092" s="236" t="s">
        <v>216</v>
      </c>
      <c r="E2092" s="247" t="s">
        <v>19</v>
      </c>
      <c r="F2092" s="248" t="s">
        <v>2833</v>
      </c>
      <c r="G2092" s="246"/>
      <c r="H2092" s="249">
        <v>2.1152000000000002</v>
      </c>
      <c r="I2092" s="250"/>
      <c r="J2092" s="246"/>
      <c r="K2092" s="246"/>
      <c r="L2092" s="251"/>
      <c r="M2092" s="252"/>
      <c r="N2092" s="253"/>
      <c r="O2092" s="253"/>
      <c r="P2092" s="253"/>
      <c r="Q2092" s="253"/>
      <c r="R2092" s="253"/>
      <c r="S2092" s="253"/>
      <c r="T2092" s="25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T2092" s="255" t="s">
        <v>216</v>
      </c>
      <c r="AU2092" s="255" t="s">
        <v>80</v>
      </c>
      <c r="AV2092" s="14" t="s">
        <v>80</v>
      </c>
      <c r="AW2092" s="14" t="s">
        <v>218</v>
      </c>
      <c r="AX2092" s="14" t="s">
        <v>71</v>
      </c>
      <c r="AY2092" s="255" t="s">
        <v>205</v>
      </c>
    </row>
    <row r="2093" s="2" customFormat="1" ht="55.5" customHeight="1">
      <c r="A2093" s="41"/>
      <c r="B2093" s="42"/>
      <c r="C2093" s="216" t="s">
        <v>2834</v>
      </c>
      <c r="D2093" s="216" t="s">
        <v>207</v>
      </c>
      <c r="E2093" s="217" t="s">
        <v>2835</v>
      </c>
      <c r="F2093" s="218" t="s">
        <v>2836</v>
      </c>
      <c r="G2093" s="219" t="s">
        <v>306</v>
      </c>
      <c r="H2093" s="220">
        <v>5.835</v>
      </c>
      <c r="I2093" s="221"/>
      <c r="J2093" s="222">
        <f>ROUND(I2093*H2093,2)</f>
        <v>0</v>
      </c>
      <c r="K2093" s="218" t="s">
        <v>211</v>
      </c>
      <c r="L2093" s="47"/>
      <c r="M2093" s="223" t="s">
        <v>19</v>
      </c>
      <c r="N2093" s="224" t="s">
        <v>42</v>
      </c>
      <c r="O2093" s="87"/>
      <c r="P2093" s="225">
        <f>O2093*H2093</f>
        <v>0</v>
      </c>
      <c r="Q2093" s="225">
        <v>0</v>
      </c>
      <c r="R2093" s="225">
        <f>Q2093*H2093</f>
        <v>0</v>
      </c>
      <c r="S2093" s="225">
        <v>0.17999999999999999</v>
      </c>
      <c r="T2093" s="226">
        <f>S2093*H2093</f>
        <v>1.0503</v>
      </c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R2093" s="227" t="s">
        <v>212</v>
      </c>
      <c r="AT2093" s="227" t="s">
        <v>207</v>
      </c>
      <c r="AU2093" s="227" t="s">
        <v>80</v>
      </c>
      <c r="AY2093" s="20" t="s">
        <v>205</v>
      </c>
      <c r="BE2093" s="228">
        <f>IF(N2093="základní",J2093,0)</f>
        <v>0</v>
      </c>
      <c r="BF2093" s="228">
        <f>IF(N2093="snížená",J2093,0)</f>
        <v>0</v>
      </c>
      <c r="BG2093" s="228">
        <f>IF(N2093="zákl. přenesená",J2093,0)</f>
        <v>0</v>
      </c>
      <c r="BH2093" s="228">
        <f>IF(N2093="sníž. přenesená",J2093,0)</f>
        <v>0</v>
      </c>
      <c r="BI2093" s="228">
        <f>IF(N2093="nulová",J2093,0)</f>
        <v>0</v>
      </c>
      <c r="BJ2093" s="20" t="s">
        <v>78</v>
      </c>
      <c r="BK2093" s="228">
        <f>ROUND(I2093*H2093,2)</f>
        <v>0</v>
      </c>
      <c r="BL2093" s="20" t="s">
        <v>212</v>
      </c>
      <c r="BM2093" s="227" t="s">
        <v>2837</v>
      </c>
    </row>
    <row r="2094" s="2" customFormat="1">
      <c r="A2094" s="41"/>
      <c r="B2094" s="42"/>
      <c r="C2094" s="43"/>
      <c r="D2094" s="229" t="s">
        <v>214</v>
      </c>
      <c r="E2094" s="43"/>
      <c r="F2094" s="230" t="s">
        <v>2838</v>
      </c>
      <c r="G2094" s="43"/>
      <c r="H2094" s="43"/>
      <c r="I2094" s="231"/>
      <c r="J2094" s="43"/>
      <c r="K2094" s="43"/>
      <c r="L2094" s="47"/>
      <c r="M2094" s="232"/>
      <c r="N2094" s="233"/>
      <c r="O2094" s="87"/>
      <c r="P2094" s="87"/>
      <c r="Q2094" s="87"/>
      <c r="R2094" s="87"/>
      <c r="S2094" s="87"/>
      <c r="T2094" s="88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T2094" s="20" t="s">
        <v>214</v>
      </c>
      <c r="AU2094" s="20" t="s">
        <v>80</v>
      </c>
    </row>
    <row r="2095" s="14" customFormat="1">
      <c r="A2095" s="14"/>
      <c r="B2095" s="245"/>
      <c r="C2095" s="246"/>
      <c r="D2095" s="236" t="s">
        <v>216</v>
      </c>
      <c r="E2095" s="247" t="s">
        <v>19</v>
      </c>
      <c r="F2095" s="248" t="s">
        <v>2839</v>
      </c>
      <c r="G2095" s="246"/>
      <c r="H2095" s="249">
        <v>2.145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5" t="s">
        <v>216</v>
      </c>
      <c r="AU2095" s="255" t="s">
        <v>80</v>
      </c>
      <c r="AV2095" s="14" t="s">
        <v>80</v>
      </c>
      <c r="AW2095" s="14" t="s">
        <v>218</v>
      </c>
      <c r="AX2095" s="14" t="s">
        <v>71</v>
      </c>
      <c r="AY2095" s="255" t="s">
        <v>205</v>
      </c>
    </row>
    <row r="2096" s="14" customFormat="1">
      <c r="A2096" s="14"/>
      <c r="B2096" s="245"/>
      <c r="C2096" s="246"/>
      <c r="D2096" s="236" t="s">
        <v>216</v>
      </c>
      <c r="E2096" s="247" t="s">
        <v>19</v>
      </c>
      <c r="F2096" s="248" t="s">
        <v>2840</v>
      </c>
      <c r="G2096" s="246"/>
      <c r="H2096" s="249">
        <v>3.6899999999999999</v>
      </c>
      <c r="I2096" s="250"/>
      <c r="J2096" s="246"/>
      <c r="K2096" s="246"/>
      <c r="L2096" s="251"/>
      <c r="M2096" s="252"/>
      <c r="N2096" s="253"/>
      <c r="O2096" s="253"/>
      <c r="P2096" s="253"/>
      <c r="Q2096" s="253"/>
      <c r="R2096" s="253"/>
      <c r="S2096" s="253"/>
      <c r="T2096" s="25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5" t="s">
        <v>216</v>
      </c>
      <c r="AU2096" s="255" t="s">
        <v>80</v>
      </c>
      <c r="AV2096" s="14" t="s">
        <v>80</v>
      </c>
      <c r="AW2096" s="14" t="s">
        <v>218</v>
      </c>
      <c r="AX2096" s="14" t="s">
        <v>71</v>
      </c>
      <c r="AY2096" s="255" t="s">
        <v>205</v>
      </c>
    </row>
    <row r="2097" s="2" customFormat="1" ht="55.5" customHeight="1">
      <c r="A2097" s="41"/>
      <c r="B2097" s="42"/>
      <c r="C2097" s="216" t="s">
        <v>2841</v>
      </c>
      <c r="D2097" s="216" t="s">
        <v>207</v>
      </c>
      <c r="E2097" s="217" t="s">
        <v>2842</v>
      </c>
      <c r="F2097" s="218" t="s">
        <v>2843</v>
      </c>
      <c r="G2097" s="219" t="s">
        <v>306</v>
      </c>
      <c r="H2097" s="220">
        <v>1.8700000000000001</v>
      </c>
      <c r="I2097" s="221"/>
      <c r="J2097" s="222">
        <f>ROUND(I2097*H2097,2)</f>
        <v>0</v>
      </c>
      <c r="K2097" s="218" t="s">
        <v>211</v>
      </c>
      <c r="L2097" s="47"/>
      <c r="M2097" s="223" t="s">
        <v>19</v>
      </c>
      <c r="N2097" s="224" t="s">
        <v>42</v>
      </c>
      <c r="O2097" s="87"/>
      <c r="P2097" s="225">
        <f>O2097*H2097</f>
        <v>0</v>
      </c>
      <c r="Q2097" s="225">
        <v>0</v>
      </c>
      <c r="R2097" s="225">
        <f>Q2097*H2097</f>
        <v>0</v>
      </c>
      <c r="S2097" s="225">
        <v>0.27000000000000002</v>
      </c>
      <c r="T2097" s="226">
        <f>S2097*H2097</f>
        <v>0.50490000000000002</v>
      </c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R2097" s="227" t="s">
        <v>212</v>
      </c>
      <c r="AT2097" s="227" t="s">
        <v>207</v>
      </c>
      <c r="AU2097" s="227" t="s">
        <v>80</v>
      </c>
      <c r="AY2097" s="20" t="s">
        <v>205</v>
      </c>
      <c r="BE2097" s="228">
        <f>IF(N2097="základní",J2097,0)</f>
        <v>0</v>
      </c>
      <c r="BF2097" s="228">
        <f>IF(N2097="snížená",J2097,0)</f>
        <v>0</v>
      </c>
      <c r="BG2097" s="228">
        <f>IF(N2097="zákl. přenesená",J2097,0)</f>
        <v>0</v>
      </c>
      <c r="BH2097" s="228">
        <f>IF(N2097="sníž. přenesená",J2097,0)</f>
        <v>0</v>
      </c>
      <c r="BI2097" s="228">
        <f>IF(N2097="nulová",J2097,0)</f>
        <v>0</v>
      </c>
      <c r="BJ2097" s="20" t="s">
        <v>78</v>
      </c>
      <c r="BK2097" s="228">
        <f>ROUND(I2097*H2097,2)</f>
        <v>0</v>
      </c>
      <c r="BL2097" s="20" t="s">
        <v>212</v>
      </c>
      <c r="BM2097" s="227" t="s">
        <v>2844</v>
      </c>
    </row>
    <row r="2098" s="2" customFormat="1">
      <c r="A2098" s="41"/>
      <c r="B2098" s="42"/>
      <c r="C2098" s="43"/>
      <c r="D2098" s="229" t="s">
        <v>214</v>
      </c>
      <c r="E2098" s="43"/>
      <c r="F2098" s="230" t="s">
        <v>2845</v>
      </c>
      <c r="G2098" s="43"/>
      <c r="H2098" s="43"/>
      <c r="I2098" s="231"/>
      <c r="J2098" s="43"/>
      <c r="K2098" s="43"/>
      <c r="L2098" s="47"/>
      <c r="M2098" s="232"/>
      <c r="N2098" s="233"/>
      <c r="O2098" s="87"/>
      <c r="P2098" s="87"/>
      <c r="Q2098" s="87"/>
      <c r="R2098" s="87"/>
      <c r="S2098" s="87"/>
      <c r="T2098" s="88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T2098" s="20" t="s">
        <v>214</v>
      </c>
      <c r="AU2098" s="20" t="s">
        <v>80</v>
      </c>
    </row>
    <row r="2099" s="14" customFormat="1">
      <c r="A2099" s="14"/>
      <c r="B2099" s="245"/>
      <c r="C2099" s="246"/>
      <c r="D2099" s="236" t="s">
        <v>216</v>
      </c>
      <c r="E2099" s="247" t="s">
        <v>19</v>
      </c>
      <c r="F2099" s="248" t="s">
        <v>2846</v>
      </c>
      <c r="G2099" s="246"/>
      <c r="H2099" s="249">
        <v>1.8700000000000001</v>
      </c>
      <c r="I2099" s="250"/>
      <c r="J2099" s="246"/>
      <c r="K2099" s="246"/>
      <c r="L2099" s="251"/>
      <c r="M2099" s="252"/>
      <c r="N2099" s="253"/>
      <c r="O2099" s="253"/>
      <c r="P2099" s="253"/>
      <c r="Q2099" s="253"/>
      <c r="R2099" s="253"/>
      <c r="S2099" s="253"/>
      <c r="T2099" s="25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55" t="s">
        <v>216</v>
      </c>
      <c r="AU2099" s="255" t="s">
        <v>80</v>
      </c>
      <c r="AV2099" s="14" t="s">
        <v>80</v>
      </c>
      <c r="AW2099" s="14" t="s">
        <v>218</v>
      </c>
      <c r="AX2099" s="14" t="s">
        <v>71</v>
      </c>
      <c r="AY2099" s="255" t="s">
        <v>205</v>
      </c>
    </row>
    <row r="2100" s="2" customFormat="1" ht="55.5" customHeight="1">
      <c r="A2100" s="41"/>
      <c r="B2100" s="42"/>
      <c r="C2100" s="216" t="s">
        <v>2847</v>
      </c>
      <c r="D2100" s="216" t="s">
        <v>207</v>
      </c>
      <c r="E2100" s="217" t="s">
        <v>2848</v>
      </c>
      <c r="F2100" s="218" t="s">
        <v>2849</v>
      </c>
      <c r="G2100" s="219" t="s">
        <v>210</v>
      </c>
      <c r="H2100" s="220">
        <v>0.47299999999999998</v>
      </c>
      <c r="I2100" s="221"/>
      <c r="J2100" s="222">
        <f>ROUND(I2100*H2100,2)</f>
        <v>0</v>
      </c>
      <c r="K2100" s="218" t="s">
        <v>211</v>
      </c>
      <c r="L2100" s="47"/>
      <c r="M2100" s="223" t="s">
        <v>19</v>
      </c>
      <c r="N2100" s="224" t="s">
        <v>42</v>
      </c>
      <c r="O2100" s="87"/>
      <c r="P2100" s="225">
        <f>O2100*H2100</f>
        <v>0</v>
      </c>
      <c r="Q2100" s="225">
        <v>0</v>
      </c>
      <c r="R2100" s="225">
        <f>Q2100*H2100</f>
        <v>0</v>
      </c>
      <c r="S2100" s="225">
        <v>1.8</v>
      </c>
      <c r="T2100" s="226">
        <f>S2100*H2100</f>
        <v>0.85139999999999993</v>
      </c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R2100" s="227" t="s">
        <v>212</v>
      </c>
      <c r="AT2100" s="227" t="s">
        <v>207</v>
      </c>
      <c r="AU2100" s="227" t="s">
        <v>80</v>
      </c>
      <c r="AY2100" s="20" t="s">
        <v>205</v>
      </c>
      <c r="BE2100" s="228">
        <f>IF(N2100="základní",J2100,0)</f>
        <v>0</v>
      </c>
      <c r="BF2100" s="228">
        <f>IF(N2100="snížená",J2100,0)</f>
        <v>0</v>
      </c>
      <c r="BG2100" s="228">
        <f>IF(N2100="zákl. přenesená",J2100,0)</f>
        <v>0</v>
      </c>
      <c r="BH2100" s="228">
        <f>IF(N2100="sníž. přenesená",J2100,0)</f>
        <v>0</v>
      </c>
      <c r="BI2100" s="228">
        <f>IF(N2100="nulová",J2100,0)</f>
        <v>0</v>
      </c>
      <c r="BJ2100" s="20" t="s">
        <v>78</v>
      </c>
      <c r="BK2100" s="228">
        <f>ROUND(I2100*H2100,2)</f>
        <v>0</v>
      </c>
      <c r="BL2100" s="20" t="s">
        <v>212</v>
      </c>
      <c r="BM2100" s="227" t="s">
        <v>2850</v>
      </c>
    </row>
    <row r="2101" s="2" customFormat="1">
      <c r="A2101" s="41"/>
      <c r="B2101" s="42"/>
      <c r="C2101" s="43"/>
      <c r="D2101" s="229" t="s">
        <v>214</v>
      </c>
      <c r="E2101" s="43"/>
      <c r="F2101" s="230" t="s">
        <v>2851</v>
      </c>
      <c r="G2101" s="43"/>
      <c r="H2101" s="43"/>
      <c r="I2101" s="231"/>
      <c r="J2101" s="43"/>
      <c r="K2101" s="43"/>
      <c r="L2101" s="47"/>
      <c r="M2101" s="232"/>
      <c r="N2101" s="233"/>
      <c r="O2101" s="87"/>
      <c r="P2101" s="87"/>
      <c r="Q2101" s="87"/>
      <c r="R2101" s="87"/>
      <c r="S2101" s="87"/>
      <c r="T2101" s="88"/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T2101" s="20" t="s">
        <v>214</v>
      </c>
      <c r="AU2101" s="20" t="s">
        <v>80</v>
      </c>
    </row>
    <row r="2102" s="14" customFormat="1">
      <c r="A2102" s="14"/>
      <c r="B2102" s="245"/>
      <c r="C2102" s="246"/>
      <c r="D2102" s="236" t="s">
        <v>216</v>
      </c>
      <c r="E2102" s="247" t="s">
        <v>19</v>
      </c>
      <c r="F2102" s="248" t="s">
        <v>2852</v>
      </c>
      <c r="G2102" s="246"/>
      <c r="H2102" s="249">
        <v>0.47249999999999998</v>
      </c>
      <c r="I2102" s="250"/>
      <c r="J2102" s="246"/>
      <c r="K2102" s="246"/>
      <c r="L2102" s="251"/>
      <c r="M2102" s="252"/>
      <c r="N2102" s="253"/>
      <c r="O2102" s="253"/>
      <c r="P2102" s="253"/>
      <c r="Q2102" s="253"/>
      <c r="R2102" s="253"/>
      <c r="S2102" s="253"/>
      <c r="T2102" s="25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5" t="s">
        <v>216</v>
      </c>
      <c r="AU2102" s="255" t="s">
        <v>80</v>
      </c>
      <c r="AV2102" s="14" t="s">
        <v>80</v>
      </c>
      <c r="AW2102" s="14" t="s">
        <v>218</v>
      </c>
      <c r="AX2102" s="14" t="s">
        <v>71</v>
      </c>
      <c r="AY2102" s="255" t="s">
        <v>205</v>
      </c>
    </row>
    <row r="2103" s="2" customFormat="1" ht="37.8" customHeight="1">
      <c r="A2103" s="41"/>
      <c r="B2103" s="42"/>
      <c r="C2103" s="216" t="s">
        <v>2853</v>
      </c>
      <c r="D2103" s="216" t="s">
        <v>207</v>
      </c>
      <c r="E2103" s="217" t="s">
        <v>2854</v>
      </c>
      <c r="F2103" s="218" t="s">
        <v>2855</v>
      </c>
      <c r="G2103" s="219" t="s">
        <v>210</v>
      </c>
      <c r="H2103" s="220">
        <v>0.66200000000000003</v>
      </c>
      <c r="I2103" s="221"/>
      <c r="J2103" s="222">
        <f>ROUND(I2103*H2103,2)</f>
        <v>0</v>
      </c>
      <c r="K2103" s="218" t="s">
        <v>211</v>
      </c>
      <c r="L2103" s="47"/>
      <c r="M2103" s="223" t="s">
        <v>19</v>
      </c>
      <c r="N2103" s="224" t="s">
        <v>42</v>
      </c>
      <c r="O2103" s="87"/>
      <c r="P2103" s="225">
        <f>O2103*H2103</f>
        <v>0</v>
      </c>
      <c r="Q2103" s="225">
        <v>0</v>
      </c>
      <c r="R2103" s="225">
        <f>Q2103*H2103</f>
        <v>0</v>
      </c>
      <c r="S2103" s="225">
        <v>2.3999999999999999</v>
      </c>
      <c r="T2103" s="226">
        <f>S2103*H2103</f>
        <v>1.5888</v>
      </c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R2103" s="227" t="s">
        <v>212</v>
      </c>
      <c r="AT2103" s="227" t="s">
        <v>207</v>
      </c>
      <c r="AU2103" s="227" t="s">
        <v>80</v>
      </c>
      <c r="AY2103" s="20" t="s">
        <v>205</v>
      </c>
      <c r="BE2103" s="228">
        <f>IF(N2103="základní",J2103,0)</f>
        <v>0</v>
      </c>
      <c r="BF2103" s="228">
        <f>IF(N2103="snížená",J2103,0)</f>
        <v>0</v>
      </c>
      <c r="BG2103" s="228">
        <f>IF(N2103="zákl. přenesená",J2103,0)</f>
        <v>0</v>
      </c>
      <c r="BH2103" s="228">
        <f>IF(N2103="sníž. přenesená",J2103,0)</f>
        <v>0</v>
      </c>
      <c r="BI2103" s="228">
        <f>IF(N2103="nulová",J2103,0)</f>
        <v>0</v>
      </c>
      <c r="BJ2103" s="20" t="s">
        <v>78</v>
      </c>
      <c r="BK2103" s="228">
        <f>ROUND(I2103*H2103,2)</f>
        <v>0</v>
      </c>
      <c r="BL2103" s="20" t="s">
        <v>212</v>
      </c>
      <c r="BM2103" s="227" t="s">
        <v>2856</v>
      </c>
    </row>
    <row r="2104" s="2" customFormat="1">
      <c r="A2104" s="41"/>
      <c r="B2104" s="42"/>
      <c r="C2104" s="43"/>
      <c r="D2104" s="229" t="s">
        <v>214</v>
      </c>
      <c r="E2104" s="43"/>
      <c r="F2104" s="230" t="s">
        <v>2857</v>
      </c>
      <c r="G2104" s="43"/>
      <c r="H2104" s="43"/>
      <c r="I2104" s="231"/>
      <c r="J2104" s="43"/>
      <c r="K2104" s="43"/>
      <c r="L2104" s="47"/>
      <c r="M2104" s="232"/>
      <c r="N2104" s="233"/>
      <c r="O2104" s="87"/>
      <c r="P2104" s="87"/>
      <c r="Q2104" s="87"/>
      <c r="R2104" s="87"/>
      <c r="S2104" s="87"/>
      <c r="T2104" s="88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T2104" s="20" t="s">
        <v>214</v>
      </c>
      <c r="AU2104" s="20" t="s">
        <v>80</v>
      </c>
    </row>
    <row r="2105" s="14" customFormat="1">
      <c r="A2105" s="14"/>
      <c r="B2105" s="245"/>
      <c r="C2105" s="246"/>
      <c r="D2105" s="236" t="s">
        <v>216</v>
      </c>
      <c r="E2105" s="247" t="s">
        <v>19</v>
      </c>
      <c r="F2105" s="248" t="s">
        <v>2858</v>
      </c>
      <c r="G2105" s="246"/>
      <c r="H2105" s="249">
        <v>0.66149999999999998</v>
      </c>
      <c r="I2105" s="250"/>
      <c r="J2105" s="246"/>
      <c r="K2105" s="246"/>
      <c r="L2105" s="251"/>
      <c r="M2105" s="252"/>
      <c r="N2105" s="253"/>
      <c r="O2105" s="253"/>
      <c r="P2105" s="253"/>
      <c r="Q2105" s="253"/>
      <c r="R2105" s="253"/>
      <c r="S2105" s="253"/>
      <c r="T2105" s="25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55" t="s">
        <v>216</v>
      </c>
      <c r="AU2105" s="255" t="s">
        <v>80</v>
      </c>
      <c r="AV2105" s="14" t="s">
        <v>80</v>
      </c>
      <c r="AW2105" s="14" t="s">
        <v>218</v>
      </c>
      <c r="AX2105" s="14" t="s">
        <v>71</v>
      </c>
      <c r="AY2105" s="255" t="s">
        <v>205</v>
      </c>
    </row>
    <row r="2106" s="2" customFormat="1" ht="37.8" customHeight="1">
      <c r="A2106" s="41"/>
      <c r="B2106" s="42"/>
      <c r="C2106" s="216" t="s">
        <v>2859</v>
      </c>
      <c r="D2106" s="216" t="s">
        <v>207</v>
      </c>
      <c r="E2106" s="217" t="s">
        <v>2860</v>
      </c>
      <c r="F2106" s="218" t="s">
        <v>2861</v>
      </c>
      <c r="G2106" s="219" t="s">
        <v>448</v>
      </c>
      <c r="H2106" s="220">
        <v>29</v>
      </c>
      <c r="I2106" s="221"/>
      <c r="J2106" s="222">
        <f>ROUND(I2106*H2106,2)</f>
        <v>0</v>
      </c>
      <c r="K2106" s="218" t="s">
        <v>211</v>
      </c>
      <c r="L2106" s="47"/>
      <c r="M2106" s="223" t="s">
        <v>19</v>
      </c>
      <c r="N2106" s="224" t="s">
        <v>42</v>
      </c>
      <c r="O2106" s="87"/>
      <c r="P2106" s="225">
        <f>O2106*H2106</f>
        <v>0</v>
      </c>
      <c r="Q2106" s="225">
        <v>0</v>
      </c>
      <c r="R2106" s="225">
        <f>Q2106*H2106</f>
        <v>0</v>
      </c>
      <c r="S2106" s="225">
        <v>0.014999999999999999</v>
      </c>
      <c r="T2106" s="226">
        <f>S2106*H2106</f>
        <v>0.435</v>
      </c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R2106" s="227" t="s">
        <v>212</v>
      </c>
      <c r="AT2106" s="227" t="s">
        <v>207</v>
      </c>
      <c r="AU2106" s="227" t="s">
        <v>80</v>
      </c>
      <c r="AY2106" s="20" t="s">
        <v>205</v>
      </c>
      <c r="BE2106" s="228">
        <f>IF(N2106="základní",J2106,0)</f>
        <v>0</v>
      </c>
      <c r="BF2106" s="228">
        <f>IF(N2106="snížená",J2106,0)</f>
        <v>0</v>
      </c>
      <c r="BG2106" s="228">
        <f>IF(N2106="zákl. přenesená",J2106,0)</f>
        <v>0</v>
      </c>
      <c r="BH2106" s="228">
        <f>IF(N2106="sníž. přenesená",J2106,0)</f>
        <v>0</v>
      </c>
      <c r="BI2106" s="228">
        <f>IF(N2106="nulová",J2106,0)</f>
        <v>0</v>
      </c>
      <c r="BJ2106" s="20" t="s">
        <v>78</v>
      </c>
      <c r="BK2106" s="228">
        <f>ROUND(I2106*H2106,2)</f>
        <v>0</v>
      </c>
      <c r="BL2106" s="20" t="s">
        <v>212</v>
      </c>
      <c r="BM2106" s="227" t="s">
        <v>2862</v>
      </c>
    </row>
    <row r="2107" s="2" customFormat="1">
      <c r="A2107" s="41"/>
      <c r="B2107" s="42"/>
      <c r="C2107" s="43"/>
      <c r="D2107" s="229" t="s">
        <v>214</v>
      </c>
      <c r="E2107" s="43"/>
      <c r="F2107" s="230" t="s">
        <v>2863</v>
      </c>
      <c r="G2107" s="43"/>
      <c r="H2107" s="43"/>
      <c r="I2107" s="231"/>
      <c r="J2107" s="43"/>
      <c r="K2107" s="43"/>
      <c r="L2107" s="47"/>
      <c r="M2107" s="232"/>
      <c r="N2107" s="233"/>
      <c r="O2107" s="87"/>
      <c r="P2107" s="87"/>
      <c r="Q2107" s="87"/>
      <c r="R2107" s="87"/>
      <c r="S2107" s="87"/>
      <c r="T2107" s="88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T2107" s="20" t="s">
        <v>214</v>
      </c>
      <c r="AU2107" s="20" t="s">
        <v>80</v>
      </c>
    </row>
    <row r="2108" s="14" customFormat="1">
      <c r="A2108" s="14"/>
      <c r="B2108" s="245"/>
      <c r="C2108" s="246"/>
      <c r="D2108" s="236" t="s">
        <v>216</v>
      </c>
      <c r="E2108" s="247" t="s">
        <v>19</v>
      </c>
      <c r="F2108" s="248" t="s">
        <v>2864</v>
      </c>
      <c r="G2108" s="246"/>
      <c r="H2108" s="249">
        <v>2</v>
      </c>
      <c r="I2108" s="250"/>
      <c r="J2108" s="246"/>
      <c r="K2108" s="246"/>
      <c r="L2108" s="251"/>
      <c r="M2108" s="252"/>
      <c r="N2108" s="253"/>
      <c r="O2108" s="253"/>
      <c r="P2108" s="253"/>
      <c r="Q2108" s="253"/>
      <c r="R2108" s="253"/>
      <c r="S2108" s="253"/>
      <c r="T2108" s="25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5" t="s">
        <v>216</v>
      </c>
      <c r="AU2108" s="255" t="s">
        <v>80</v>
      </c>
      <c r="AV2108" s="14" t="s">
        <v>80</v>
      </c>
      <c r="AW2108" s="14" t="s">
        <v>218</v>
      </c>
      <c r="AX2108" s="14" t="s">
        <v>71</v>
      </c>
      <c r="AY2108" s="255" t="s">
        <v>205</v>
      </c>
    </row>
    <row r="2109" s="14" customFormat="1">
      <c r="A2109" s="14"/>
      <c r="B2109" s="245"/>
      <c r="C2109" s="246"/>
      <c r="D2109" s="236" t="s">
        <v>216</v>
      </c>
      <c r="E2109" s="247" t="s">
        <v>19</v>
      </c>
      <c r="F2109" s="248" t="s">
        <v>2865</v>
      </c>
      <c r="G2109" s="246"/>
      <c r="H2109" s="249">
        <v>2</v>
      </c>
      <c r="I2109" s="250"/>
      <c r="J2109" s="246"/>
      <c r="K2109" s="246"/>
      <c r="L2109" s="251"/>
      <c r="M2109" s="252"/>
      <c r="N2109" s="253"/>
      <c r="O2109" s="253"/>
      <c r="P2109" s="253"/>
      <c r="Q2109" s="253"/>
      <c r="R2109" s="253"/>
      <c r="S2109" s="253"/>
      <c r="T2109" s="25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55" t="s">
        <v>216</v>
      </c>
      <c r="AU2109" s="255" t="s">
        <v>80</v>
      </c>
      <c r="AV2109" s="14" t="s">
        <v>80</v>
      </c>
      <c r="AW2109" s="14" t="s">
        <v>218</v>
      </c>
      <c r="AX2109" s="14" t="s">
        <v>71</v>
      </c>
      <c r="AY2109" s="255" t="s">
        <v>205</v>
      </c>
    </row>
    <row r="2110" s="14" customFormat="1">
      <c r="A2110" s="14"/>
      <c r="B2110" s="245"/>
      <c r="C2110" s="246"/>
      <c r="D2110" s="236" t="s">
        <v>216</v>
      </c>
      <c r="E2110" s="247" t="s">
        <v>19</v>
      </c>
      <c r="F2110" s="248" t="s">
        <v>2866</v>
      </c>
      <c r="G2110" s="246"/>
      <c r="H2110" s="249">
        <v>1</v>
      </c>
      <c r="I2110" s="250"/>
      <c r="J2110" s="246"/>
      <c r="K2110" s="246"/>
      <c r="L2110" s="251"/>
      <c r="M2110" s="252"/>
      <c r="N2110" s="253"/>
      <c r="O2110" s="253"/>
      <c r="P2110" s="253"/>
      <c r="Q2110" s="253"/>
      <c r="R2110" s="253"/>
      <c r="S2110" s="253"/>
      <c r="T2110" s="25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55" t="s">
        <v>216</v>
      </c>
      <c r="AU2110" s="255" t="s">
        <v>80</v>
      </c>
      <c r="AV2110" s="14" t="s">
        <v>80</v>
      </c>
      <c r="AW2110" s="14" t="s">
        <v>218</v>
      </c>
      <c r="AX2110" s="14" t="s">
        <v>71</v>
      </c>
      <c r="AY2110" s="255" t="s">
        <v>205</v>
      </c>
    </row>
    <row r="2111" s="14" customFormat="1">
      <c r="A2111" s="14"/>
      <c r="B2111" s="245"/>
      <c r="C2111" s="246"/>
      <c r="D2111" s="236" t="s">
        <v>216</v>
      </c>
      <c r="E2111" s="247" t="s">
        <v>19</v>
      </c>
      <c r="F2111" s="248" t="s">
        <v>2867</v>
      </c>
      <c r="G2111" s="246"/>
      <c r="H2111" s="249">
        <v>2</v>
      </c>
      <c r="I2111" s="250"/>
      <c r="J2111" s="246"/>
      <c r="K2111" s="246"/>
      <c r="L2111" s="251"/>
      <c r="M2111" s="252"/>
      <c r="N2111" s="253"/>
      <c r="O2111" s="253"/>
      <c r="P2111" s="253"/>
      <c r="Q2111" s="253"/>
      <c r="R2111" s="253"/>
      <c r="S2111" s="253"/>
      <c r="T2111" s="25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5" t="s">
        <v>216</v>
      </c>
      <c r="AU2111" s="255" t="s">
        <v>80</v>
      </c>
      <c r="AV2111" s="14" t="s">
        <v>80</v>
      </c>
      <c r="AW2111" s="14" t="s">
        <v>218</v>
      </c>
      <c r="AX2111" s="14" t="s">
        <v>71</v>
      </c>
      <c r="AY2111" s="255" t="s">
        <v>205</v>
      </c>
    </row>
    <row r="2112" s="14" customFormat="1">
      <c r="A2112" s="14"/>
      <c r="B2112" s="245"/>
      <c r="C2112" s="246"/>
      <c r="D2112" s="236" t="s">
        <v>216</v>
      </c>
      <c r="E2112" s="247" t="s">
        <v>19</v>
      </c>
      <c r="F2112" s="248" t="s">
        <v>2868</v>
      </c>
      <c r="G2112" s="246"/>
      <c r="H2112" s="249">
        <v>22</v>
      </c>
      <c r="I2112" s="250"/>
      <c r="J2112" s="246"/>
      <c r="K2112" s="246"/>
      <c r="L2112" s="251"/>
      <c r="M2112" s="252"/>
      <c r="N2112" s="253"/>
      <c r="O2112" s="253"/>
      <c r="P2112" s="253"/>
      <c r="Q2112" s="253"/>
      <c r="R2112" s="253"/>
      <c r="S2112" s="253"/>
      <c r="T2112" s="25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5" t="s">
        <v>216</v>
      </c>
      <c r="AU2112" s="255" t="s">
        <v>80</v>
      </c>
      <c r="AV2112" s="14" t="s">
        <v>80</v>
      </c>
      <c r="AW2112" s="14" t="s">
        <v>218</v>
      </c>
      <c r="AX2112" s="14" t="s">
        <v>71</v>
      </c>
      <c r="AY2112" s="255" t="s">
        <v>205</v>
      </c>
    </row>
    <row r="2113" s="2" customFormat="1" ht="37.8" customHeight="1">
      <c r="A2113" s="41"/>
      <c r="B2113" s="42"/>
      <c r="C2113" s="216" t="s">
        <v>2869</v>
      </c>
      <c r="D2113" s="216" t="s">
        <v>207</v>
      </c>
      <c r="E2113" s="217" t="s">
        <v>2870</v>
      </c>
      <c r="F2113" s="218" t="s">
        <v>2871</v>
      </c>
      <c r="G2113" s="219" t="s">
        <v>448</v>
      </c>
      <c r="H2113" s="220">
        <v>18</v>
      </c>
      <c r="I2113" s="221"/>
      <c r="J2113" s="222">
        <f>ROUND(I2113*H2113,2)</f>
        <v>0</v>
      </c>
      <c r="K2113" s="218" t="s">
        <v>211</v>
      </c>
      <c r="L2113" s="47"/>
      <c r="M2113" s="223" t="s">
        <v>19</v>
      </c>
      <c r="N2113" s="224" t="s">
        <v>42</v>
      </c>
      <c r="O2113" s="87"/>
      <c r="P2113" s="225">
        <f>O2113*H2113</f>
        <v>0</v>
      </c>
      <c r="Q2113" s="225">
        <v>0</v>
      </c>
      <c r="R2113" s="225">
        <f>Q2113*H2113</f>
        <v>0</v>
      </c>
      <c r="S2113" s="225">
        <v>0.031</v>
      </c>
      <c r="T2113" s="226">
        <f>S2113*H2113</f>
        <v>0.55800000000000005</v>
      </c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R2113" s="227" t="s">
        <v>212</v>
      </c>
      <c r="AT2113" s="227" t="s">
        <v>207</v>
      </c>
      <c r="AU2113" s="227" t="s">
        <v>80</v>
      </c>
      <c r="AY2113" s="20" t="s">
        <v>205</v>
      </c>
      <c r="BE2113" s="228">
        <f>IF(N2113="základní",J2113,0)</f>
        <v>0</v>
      </c>
      <c r="BF2113" s="228">
        <f>IF(N2113="snížená",J2113,0)</f>
        <v>0</v>
      </c>
      <c r="BG2113" s="228">
        <f>IF(N2113="zákl. přenesená",J2113,0)</f>
        <v>0</v>
      </c>
      <c r="BH2113" s="228">
        <f>IF(N2113="sníž. přenesená",J2113,0)</f>
        <v>0</v>
      </c>
      <c r="BI2113" s="228">
        <f>IF(N2113="nulová",J2113,0)</f>
        <v>0</v>
      </c>
      <c r="BJ2113" s="20" t="s">
        <v>78</v>
      </c>
      <c r="BK2113" s="228">
        <f>ROUND(I2113*H2113,2)</f>
        <v>0</v>
      </c>
      <c r="BL2113" s="20" t="s">
        <v>212</v>
      </c>
      <c r="BM2113" s="227" t="s">
        <v>2872</v>
      </c>
    </row>
    <row r="2114" s="2" customFormat="1">
      <c r="A2114" s="41"/>
      <c r="B2114" s="42"/>
      <c r="C2114" s="43"/>
      <c r="D2114" s="229" t="s">
        <v>214</v>
      </c>
      <c r="E2114" s="43"/>
      <c r="F2114" s="230" t="s">
        <v>2873</v>
      </c>
      <c r="G2114" s="43"/>
      <c r="H2114" s="43"/>
      <c r="I2114" s="231"/>
      <c r="J2114" s="43"/>
      <c r="K2114" s="43"/>
      <c r="L2114" s="47"/>
      <c r="M2114" s="232"/>
      <c r="N2114" s="233"/>
      <c r="O2114" s="87"/>
      <c r="P2114" s="87"/>
      <c r="Q2114" s="87"/>
      <c r="R2114" s="87"/>
      <c r="S2114" s="87"/>
      <c r="T2114" s="88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T2114" s="20" t="s">
        <v>214</v>
      </c>
      <c r="AU2114" s="20" t="s">
        <v>80</v>
      </c>
    </row>
    <row r="2115" s="14" customFormat="1">
      <c r="A2115" s="14"/>
      <c r="B2115" s="245"/>
      <c r="C2115" s="246"/>
      <c r="D2115" s="236" t="s">
        <v>216</v>
      </c>
      <c r="E2115" s="247" t="s">
        <v>19</v>
      </c>
      <c r="F2115" s="248" t="s">
        <v>978</v>
      </c>
      <c r="G2115" s="246"/>
      <c r="H2115" s="249">
        <v>10</v>
      </c>
      <c r="I2115" s="250"/>
      <c r="J2115" s="246"/>
      <c r="K2115" s="246"/>
      <c r="L2115" s="251"/>
      <c r="M2115" s="252"/>
      <c r="N2115" s="253"/>
      <c r="O2115" s="253"/>
      <c r="P2115" s="253"/>
      <c r="Q2115" s="253"/>
      <c r="R2115" s="253"/>
      <c r="S2115" s="253"/>
      <c r="T2115" s="25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5" t="s">
        <v>216</v>
      </c>
      <c r="AU2115" s="255" t="s">
        <v>80</v>
      </c>
      <c r="AV2115" s="14" t="s">
        <v>80</v>
      </c>
      <c r="AW2115" s="14" t="s">
        <v>218</v>
      </c>
      <c r="AX2115" s="14" t="s">
        <v>71</v>
      </c>
      <c r="AY2115" s="255" t="s">
        <v>205</v>
      </c>
    </row>
    <row r="2116" s="14" customFormat="1">
      <c r="A2116" s="14"/>
      <c r="B2116" s="245"/>
      <c r="C2116" s="246"/>
      <c r="D2116" s="236" t="s">
        <v>216</v>
      </c>
      <c r="E2116" s="247" t="s">
        <v>19</v>
      </c>
      <c r="F2116" s="248" t="s">
        <v>2874</v>
      </c>
      <c r="G2116" s="246"/>
      <c r="H2116" s="249">
        <v>2</v>
      </c>
      <c r="I2116" s="250"/>
      <c r="J2116" s="246"/>
      <c r="K2116" s="246"/>
      <c r="L2116" s="251"/>
      <c r="M2116" s="252"/>
      <c r="N2116" s="253"/>
      <c r="O2116" s="253"/>
      <c r="P2116" s="253"/>
      <c r="Q2116" s="253"/>
      <c r="R2116" s="253"/>
      <c r="S2116" s="253"/>
      <c r="T2116" s="25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5" t="s">
        <v>216</v>
      </c>
      <c r="AU2116" s="255" t="s">
        <v>80</v>
      </c>
      <c r="AV2116" s="14" t="s">
        <v>80</v>
      </c>
      <c r="AW2116" s="14" t="s">
        <v>218</v>
      </c>
      <c r="AX2116" s="14" t="s">
        <v>71</v>
      </c>
      <c r="AY2116" s="255" t="s">
        <v>205</v>
      </c>
    </row>
    <row r="2117" s="14" customFormat="1">
      <c r="A2117" s="14"/>
      <c r="B2117" s="245"/>
      <c r="C2117" s="246"/>
      <c r="D2117" s="236" t="s">
        <v>216</v>
      </c>
      <c r="E2117" s="247" t="s">
        <v>19</v>
      </c>
      <c r="F2117" s="248" t="s">
        <v>2875</v>
      </c>
      <c r="G2117" s="246"/>
      <c r="H2117" s="249">
        <v>4</v>
      </c>
      <c r="I2117" s="250"/>
      <c r="J2117" s="246"/>
      <c r="K2117" s="246"/>
      <c r="L2117" s="251"/>
      <c r="M2117" s="252"/>
      <c r="N2117" s="253"/>
      <c r="O2117" s="253"/>
      <c r="P2117" s="253"/>
      <c r="Q2117" s="253"/>
      <c r="R2117" s="253"/>
      <c r="S2117" s="253"/>
      <c r="T2117" s="25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55" t="s">
        <v>216</v>
      </c>
      <c r="AU2117" s="255" t="s">
        <v>80</v>
      </c>
      <c r="AV2117" s="14" t="s">
        <v>80</v>
      </c>
      <c r="AW2117" s="14" t="s">
        <v>218</v>
      </c>
      <c r="AX2117" s="14" t="s">
        <v>71</v>
      </c>
      <c r="AY2117" s="255" t="s">
        <v>205</v>
      </c>
    </row>
    <row r="2118" s="14" customFormat="1">
      <c r="A2118" s="14"/>
      <c r="B2118" s="245"/>
      <c r="C2118" s="246"/>
      <c r="D2118" s="236" t="s">
        <v>216</v>
      </c>
      <c r="E2118" s="247" t="s">
        <v>19</v>
      </c>
      <c r="F2118" s="248" t="s">
        <v>2876</v>
      </c>
      <c r="G2118" s="246"/>
      <c r="H2118" s="249">
        <v>2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5" t="s">
        <v>216</v>
      </c>
      <c r="AU2118" s="255" t="s">
        <v>80</v>
      </c>
      <c r="AV2118" s="14" t="s">
        <v>80</v>
      </c>
      <c r="AW2118" s="14" t="s">
        <v>218</v>
      </c>
      <c r="AX2118" s="14" t="s">
        <v>71</v>
      </c>
      <c r="AY2118" s="255" t="s">
        <v>205</v>
      </c>
    </row>
    <row r="2119" s="2" customFormat="1" ht="37.8" customHeight="1">
      <c r="A2119" s="41"/>
      <c r="B2119" s="42"/>
      <c r="C2119" s="216" t="s">
        <v>2877</v>
      </c>
      <c r="D2119" s="216" t="s">
        <v>207</v>
      </c>
      <c r="E2119" s="217" t="s">
        <v>2878</v>
      </c>
      <c r="F2119" s="218" t="s">
        <v>2879</v>
      </c>
      <c r="G2119" s="219" t="s">
        <v>448</v>
      </c>
      <c r="H2119" s="220">
        <v>1</v>
      </c>
      <c r="I2119" s="221"/>
      <c r="J2119" s="222">
        <f>ROUND(I2119*H2119,2)</f>
        <v>0</v>
      </c>
      <c r="K2119" s="218" t="s">
        <v>211</v>
      </c>
      <c r="L2119" s="47"/>
      <c r="M2119" s="223" t="s">
        <v>19</v>
      </c>
      <c r="N2119" s="224" t="s">
        <v>42</v>
      </c>
      <c r="O2119" s="87"/>
      <c r="P2119" s="225">
        <f>O2119*H2119</f>
        <v>0</v>
      </c>
      <c r="Q2119" s="225">
        <v>0</v>
      </c>
      <c r="R2119" s="225">
        <f>Q2119*H2119</f>
        <v>0</v>
      </c>
      <c r="S2119" s="225">
        <v>0.049000000000000002</v>
      </c>
      <c r="T2119" s="226">
        <f>S2119*H2119</f>
        <v>0.049000000000000002</v>
      </c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R2119" s="227" t="s">
        <v>212</v>
      </c>
      <c r="AT2119" s="227" t="s">
        <v>207</v>
      </c>
      <c r="AU2119" s="227" t="s">
        <v>80</v>
      </c>
      <c r="AY2119" s="20" t="s">
        <v>205</v>
      </c>
      <c r="BE2119" s="228">
        <f>IF(N2119="základní",J2119,0)</f>
        <v>0</v>
      </c>
      <c r="BF2119" s="228">
        <f>IF(N2119="snížená",J2119,0)</f>
        <v>0</v>
      </c>
      <c r="BG2119" s="228">
        <f>IF(N2119="zákl. přenesená",J2119,0)</f>
        <v>0</v>
      </c>
      <c r="BH2119" s="228">
        <f>IF(N2119="sníž. přenesená",J2119,0)</f>
        <v>0</v>
      </c>
      <c r="BI2119" s="228">
        <f>IF(N2119="nulová",J2119,0)</f>
        <v>0</v>
      </c>
      <c r="BJ2119" s="20" t="s">
        <v>78</v>
      </c>
      <c r="BK2119" s="228">
        <f>ROUND(I2119*H2119,2)</f>
        <v>0</v>
      </c>
      <c r="BL2119" s="20" t="s">
        <v>212</v>
      </c>
      <c r="BM2119" s="227" t="s">
        <v>2880</v>
      </c>
    </row>
    <row r="2120" s="2" customFormat="1">
      <c r="A2120" s="41"/>
      <c r="B2120" s="42"/>
      <c r="C2120" s="43"/>
      <c r="D2120" s="229" t="s">
        <v>214</v>
      </c>
      <c r="E2120" s="43"/>
      <c r="F2120" s="230" t="s">
        <v>2881</v>
      </c>
      <c r="G2120" s="43"/>
      <c r="H2120" s="43"/>
      <c r="I2120" s="231"/>
      <c r="J2120" s="43"/>
      <c r="K2120" s="43"/>
      <c r="L2120" s="47"/>
      <c r="M2120" s="232"/>
      <c r="N2120" s="233"/>
      <c r="O2120" s="87"/>
      <c r="P2120" s="87"/>
      <c r="Q2120" s="87"/>
      <c r="R2120" s="87"/>
      <c r="S2120" s="87"/>
      <c r="T2120" s="88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T2120" s="20" t="s">
        <v>214</v>
      </c>
      <c r="AU2120" s="20" t="s">
        <v>80</v>
      </c>
    </row>
    <row r="2121" s="14" customFormat="1">
      <c r="A2121" s="14"/>
      <c r="B2121" s="245"/>
      <c r="C2121" s="246"/>
      <c r="D2121" s="236" t="s">
        <v>216</v>
      </c>
      <c r="E2121" s="247" t="s">
        <v>19</v>
      </c>
      <c r="F2121" s="248" t="s">
        <v>2882</v>
      </c>
      <c r="G2121" s="246"/>
      <c r="H2121" s="249">
        <v>1</v>
      </c>
      <c r="I2121" s="250"/>
      <c r="J2121" s="246"/>
      <c r="K2121" s="246"/>
      <c r="L2121" s="251"/>
      <c r="M2121" s="252"/>
      <c r="N2121" s="253"/>
      <c r="O2121" s="253"/>
      <c r="P2121" s="253"/>
      <c r="Q2121" s="253"/>
      <c r="R2121" s="253"/>
      <c r="S2121" s="253"/>
      <c r="T2121" s="25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5" t="s">
        <v>216</v>
      </c>
      <c r="AU2121" s="255" t="s">
        <v>80</v>
      </c>
      <c r="AV2121" s="14" t="s">
        <v>80</v>
      </c>
      <c r="AW2121" s="14" t="s">
        <v>218</v>
      </c>
      <c r="AX2121" s="14" t="s">
        <v>71</v>
      </c>
      <c r="AY2121" s="255" t="s">
        <v>205</v>
      </c>
    </row>
    <row r="2122" s="2" customFormat="1" ht="37.8" customHeight="1">
      <c r="A2122" s="41"/>
      <c r="B2122" s="42"/>
      <c r="C2122" s="216" t="s">
        <v>2883</v>
      </c>
      <c r="D2122" s="216" t="s">
        <v>207</v>
      </c>
      <c r="E2122" s="217" t="s">
        <v>2884</v>
      </c>
      <c r="F2122" s="218" t="s">
        <v>2885</v>
      </c>
      <c r="G2122" s="219" t="s">
        <v>448</v>
      </c>
      <c r="H2122" s="220">
        <v>12</v>
      </c>
      <c r="I2122" s="221"/>
      <c r="J2122" s="222">
        <f>ROUND(I2122*H2122,2)</f>
        <v>0</v>
      </c>
      <c r="K2122" s="218" t="s">
        <v>211</v>
      </c>
      <c r="L2122" s="47"/>
      <c r="M2122" s="223" t="s">
        <v>19</v>
      </c>
      <c r="N2122" s="224" t="s">
        <v>42</v>
      </c>
      <c r="O2122" s="87"/>
      <c r="P2122" s="225">
        <f>O2122*H2122</f>
        <v>0</v>
      </c>
      <c r="Q2122" s="225">
        <v>0</v>
      </c>
      <c r="R2122" s="225">
        <f>Q2122*H2122</f>
        <v>0</v>
      </c>
      <c r="S2122" s="225">
        <v>0.062</v>
      </c>
      <c r="T2122" s="226">
        <f>S2122*H2122</f>
        <v>0.74399999999999999</v>
      </c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R2122" s="227" t="s">
        <v>212</v>
      </c>
      <c r="AT2122" s="227" t="s">
        <v>207</v>
      </c>
      <c r="AU2122" s="227" t="s">
        <v>80</v>
      </c>
      <c r="AY2122" s="20" t="s">
        <v>205</v>
      </c>
      <c r="BE2122" s="228">
        <f>IF(N2122="základní",J2122,0)</f>
        <v>0</v>
      </c>
      <c r="BF2122" s="228">
        <f>IF(N2122="snížená",J2122,0)</f>
        <v>0</v>
      </c>
      <c r="BG2122" s="228">
        <f>IF(N2122="zákl. přenesená",J2122,0)</f>
        <v>0</v>
      </c>
      <c r="BH2122" s="228">
        <f>IF(N2122="sníž. přenesená",J2122,0)</f>
        <v>0</v>
      </c>
      <c r="BI2122" s="228">
        <f>IF(N2122="nulová",J2122,0)</f>
        <v>0</v>
      </c>
      <c r="BJ2122" s="20" t="s">
        <v>78</v>
      </c>
      <c r="BK2122" s="228">
        <f>ROUND(I2122*H2122,2)</f>
        <v>0</v>
      </c>
      <c r="BL2122" s="20" t="s">
        <v>212</v>
      </c>
      <c r="BM2122" s="227" t="s">
        <v>2886</v>
      </c>
    </row>
    <row r="2123" s="2" customFormat="1">
      <c r="A2123" s="41"/>
      <c r="B2123" s="42"/>
      <c r="C2123" s="43"/>
      <c r="D2123" s="229" t="s">
        <v>214</v>
      </c>
      <c r="E2123" s="43"/>
      <c r="F2123" s="230" t="s">
        <v>2887</v>
      </c>
      <c r="G2123" s="43"/>
      <c r="H2123" s="43"/>
      <c r="I2123" s="231"/>
      <c r="J2123" s="43"/>
      <c r="K2123" s="43"/>
      <c r="L2123" s="47"/>
      <c r="M2123" s="232"/>
      <c r="N2123" s="233"/>
      <c r="O2123" s="87"/>
      <c r="P2123" s="87"/>
      <c r="Q2123" s="87"/>
      <c r="R2123" s="87"/>
      <c r="S2123" s="87"/>
      <c r="T2123" s="88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T2123" s="20" t="s">
        <v>214</v>
      </c>
      <c r="AU2123" s="20" t="s">
        <v>80</v>
      </c>
    </row>
    <row r="2124" s="14" customFormat="1">
      <c r="A2124" s="14"/>
      <c r="B2124" s="245"/>
      <c r="C2124" s="246"/>
      <c r="D2124" s="236" t="s">
        <v>216</v>
      </c>
      <c r="E2124" s="247" t="s">
        <v>19</v>
      </c>
      <c r="F2124" s="248" t="s">
        <v>2888</v>
      </c>
      <c r="G2124" s="246"/>
      <c r="H2124" s="249">
        <v>12</v>
      </c>
      <c r="I2124" s="250"/>
      <c r="J2124" s="246"/>
      <c r="K2124" s="246"/>
      <c r="L2124" s="251"/>
      <c r="M2124" s="252"/>
      <c r="N2124" s="253"/>
      <c r="O2124" s="253"/>
      <c r="P2124" s="253"/>
      <c r="Q2124" s="253"/>
      <c r="R2124" s="253"/>
      <c r="S2124" s="253"/>
      <c r="T2124" s="25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55" t="s">
        <v>216</v>
      </c>
      <c r="AU2124" s="255" t="s">
        <v>80</v>
      </c>
      <c r="AV2124" s="14" t="s">
        <v>80</v>
      </c>
      <c r="AW2124" s="14" t="s">
        <v>218</v>
      </c>
      <c r="AX2124" s="14" t="s">
        <v>71</v>
      </c>
      <c r="AY2124" s="255" t="s">
        <v>205</v>
      </c>
    </row>
    <row r="2125" s="2" customFormat="1" ht="24.15" customHeight="1">
      <c r="A2125" s="41"/>
      <c r="B2125" s="42"/>
      <c r="C2125" s="216" t="s">
        <v>2889</v>
      </c>
      <c r="D2125" s="216" t="s">
        <v>207</v>
      </c>
      <c r="E2125" s="217" t="s">
        <v>2890</v>
      </c>
      <c r="F2125" s="218" t="s">
        <v>2891</v>
      </c>
      <c r="G2125" s="219" t="s">
        <v>327</v>
      </c>
      <c r="H2125" s="220">
        <v>10.760999999999999</v>
      </c>
      <c r="I2125" s="221"/>
      <c r="J2125" s="222">
        <f>ROUND(I2125*H2125,2)</f>
        <v>0</v>
      </c>
      <c r="K2125" s="218" t="s">
        <v>211</v>
      </c>
      <c r="L2125" s="47"/>
      <c r="M2125" s="223" t="s">
        <v>19</v>
      </c>
      <c r="N2125" s="224" t="s">
        <v>42</v>
      </c>
      <c r="O2125" s="87"/>
      <c r="P2125" s="225">
        <f>O2125*H2125</f>
        <v>0</v>
      </c>
      <c r="Q2125" s="225">
        <v>0</v>
      </c>
      <c r="R2125" s="225">
        <f>Q2125*H2125</f>
        <v>0</v>
      </c>
      <c r="S2125" s="225">
        <v>0.070000000000000007</v>
      </c>
      <c r="T2125" s="226">
        <f>S2125*H2125</f>
        <v>0.75327</v>
      </c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R2125" s="227" t="s">
        <v>212</v>
      </c>
      <c r="AT2125" s="227" t="s">
        <v>207</v>
      </c>
      <c r="AU2125" s="227" t="s">
        <v>80</v>
      </c>
      <c r="AY2125" s="20" t="s">
        <v>205</v>
      </c>
      <c r="BE2125" s="228">
        <f>IF(N2125="základní",J2125,0)</f>
        <v>0</v>
      </c>
      <c r="BF2125" s="228">
        <f>IF(N2125="snížená",J2125,0)</f>
        <v>0</v>
      </c>
      <c r="BG2125" s="228">
        <f>IF(N2125="zákl. přenesená",J2125,0)</f>
        <v>0</v>
      </c>
      <c r="BH2125" s="228">
        <f>IF(N2125="sníž. přenesená",J2125,0)</f>
        <v>0</v>
      </c>
      <c r="BI2125" s="228">
        <f>IF(N2125="nulová",J2125,0)</f>
        <v>0</v>
      </c>
      <c r="BJ2125" s="20" t="s">
        <v>78</v>
      </c>
      <c r="BK2125" s="228">
        <f>ROUND(I2125*H2125,2)</f>
        <v>0</v>
      </c>
      <c r="BL2125" s="20" t="s">
        <v>212</v>
      </c>
      <c r="BM2125" s="227" t="s">
        <v>2892</v>
      </c>
    </row>
    <row r="2126" s="2" customFormat="1">
      <c r="A2126" s="41"/>
      <c r="B2126" s="42"/>
      <c r="C2126" s="43"/>
      <c r="D2126" s="229" t="s">
        <v>214</v>
      </c>
      <c r="E2126" s="43"/>
      <c r="F2126" s="230" t="s">
        <v>2893</v>
      </c>
      <c r="G2126" s="43"/>
      <c r="H2126" s="43"/>
      <c r="I2126" s="231"/>
      <c r="J2126" s="43"/>
      <c r="K2126" s="43"/>
      <c r="L2126" s="47"/>
      <c r="M2126" s="232"/>
      <c r="N2126" s="233"/>
      <c r="O2126" s="87"/>
      <c r="P2126" s="87"/>
      <c r="Q2126" s="87"/>
      <c r="R2126" s="87"/>
      <c r="S2126" s="87"/>
      <c r="T2126" s="88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T2126" s="20" t="s">
        <v>214</v>
      </c>
      <c r="AU2126" s="20" t="s">
        <v>80</v>
      </c>
    </row>
    <row r="2127" s="14" customFormat="1">
      <c r="A2127" s="14"/>
      <c r="B2127" s="245"/>
      <c r="C2127" s="246"/>
      <c r="D2127" s="236" t="s">
        <v>216</v>
      </c>
      <c r="E2127" s="247" t="s">
        <v>19</v>
      </c>
      <c r="F2127" s="248" t="s">
        <v>2894</v>
      </c>
      <c r="G2127" s="246"/>
      <c r="H2127" s="249">
        <v>10.760999999999999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216</v>
      </c>
      <c r="AU2127" s="255" t="s">
        <v>80</v>
      </c>
      <c r="AV2127" s="14" t="s">
        <v>80</v>
      </c>
      <c r="AW2127" s="14" t="s">
        <v>218</v>
      </c>
      <c r="AX2127" s="14" t="s">
        <v>71</v>
      </c>
      <c r="AY2127" s="255" t="s">
        <v>205</v>
      </c>
    </row>
    <row r="2128" s="2" customFormat="1" ht="37.8" customHeight="1">
      <c r="A2128" s="41"/>
      <c r="B2128" s="42"/>
      <c r="C2128" s="216" t="s">
        <v>2895</v>
      </c>
      <c r="D2128" s="216" t="s">
        <v>207</v>
      </c>
      <c r="E2128" s="217" t="s">
        <v>2896</v>
      </c>
      <c r="F2128" s="218" t="s">
        <v>2897</v>
      </c>
      <c r="G2128" s="219" t="s">
        <v>327</v>
      </c>
      <c r="H2128" s="220">
        <v>10</v>
      </c>
      <c r="I2128" s="221"/>
      <c r="J2128" s="222">
        <f>ROUND(I2128*H2128,2)</f>
        <v>0</v>
      </c>
      <c r="K2128" s="218" t="s">
        <v>211</v>
      </c>
      <c r="L2128" s="47"/>
      <c r="M2128" s="223" t="s">
        <v>19</v>
      </c>
      <c r="N2128" s="224" t="s">
        <v>42</v>
      </c>
      <c r="O2128" s="87"/>
      <c r="P2128" s="225">
        <f>O2128*H2128</f>
        <v>0</v>
      </c>
      <c r="Q2128" s="225">
        <v>0</v>
      </c>
      <c r="R2128" s="225">
        <f>Q2128*H2128</f>
        <v>0</v>
      </c>
      <c r="S2128" s="225">
        <v>0.027</v>
      </c>
      <c r="T2128" s="226">
        <f>S2128*H2128</f>
        <v>0.27000000000000002</v>
      </c>
      <c r="U2128" s="41"/>
      <c r="V2128" s="41"/>
      <c r="W2128" s="41"/>
      <c r="X2128" s="41"/>
      <c r="Y2128" s="41"/>
      <c r="Z2128" s="41"/>
      <c r="AA2128" s="41"/>
      <c r="AB2128" s="41"/>
      <c r="AC2128" s="41"/>
      <c r="AD2128" s="41"/>
      <c r="AE2128" s="41"/>
      <c r="AR2128" s="227" t="s">
        <v>212</v>
      </c>
      <c r="AT2128" s="227" t="s">
        <v>207</v>
      </c>
      <c r="AU2128" s="227" t="s">
        <v>80</v>
      </c>
      <c r="AY2128" s="20" t="s">
        <v>205</v>
      </c>
      <c r="BE2128" s="228">
        <f>IF(N2128="základní",J2128,0)</f>
        <v>0</v>
      </c>
      <c r="BF2128" s="228">
        <f>IF(N2128="snížená",J2128,0)</f>
        <v>0</v>
      </c>
      <c r="BG2128" s="228">
        <f>IF(N2128="zákl. přenesená",J2128,0)</f>
        <v>0</v>
      </c>
      <c r="BH2128" s="228">
        <f>IF(N2128="sníž. přenesená",J2128,0)</f>
        <v>0</v>
      </c>
      <c r="BI2128" s="228">
        <f>IF(N2128="nulová",J2128,0)</f>
        <v>0</v>
      </c>
      <c r="BJ2128" s="20" t="s">
        <v>78</v>
      </c>
      <c r="BK2128" s="228">
        <f>ROUND(I2128*H2128,2)</f>
        <v>0</v>
      </c>
      <c r="BL2128" s="20" t="s">
        <v>212</v>
      </c>
      <c r="BM2128" s="227" t="s">
        <v>2898</v>
      </c>
    </row>
    <row r="2129" s="2" customFormat="1">
      <c r="A2129" s="41"/>
      <c r="B2129" s="42"/>
      <c r="C2129" s="43"/>
      <c r="D2129" s="229" t="s">
        <v>214</v>
      </c>
      <c r="E2129" s="43"/>
      <c r="F2129" s="230" t="s">
        <v>2899</v>
      </c>
      <c r="G2129" s="43"/>
      <c r="H2129" s="43"/>
      <c r="I2129" s="231"/>
      <c r="J2129" s="43"/>
      <c r="K2129" s="43"/>
      <c r="L2129" s="47"/>
      <c r="M2129" s="232"/>
      <c r="N2129" s="233"/>
      <c r="O2129" s="87"/>
      <c r="P2129" s="87"/>
      <c r="Q2129" s="87"/>
      <c r="R2129" s="87"/>
      <c r="S2129" s="87"/>
      <c r="T2129" s="88"/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T2129" s="20" t="s">
        <v>214</v>
      </c>
      <c r="AU2129" s="20" t="s">
        <v>80</v>
      </c>
    </row>
    <row r="2130" s="14" customFormat="1">
      <c r="A2130" s="14"/>
      <c r="B2130" s="245"/>
      <c r="C2130" s="246"/>
      <c r="D2130" s="236" t="s">
        <v>216</v>
      </c>
      <c r="E2130" s="247" t="s">
        <v>19</v>
      </c>
      <c r="F2130" s="248" t="s">
        <v>2900</v>
      </c>
      <c r="G2130" s="246"/>
      <c r="H2130" s="249">
        <v>6.0999999999999996</v>
      </c>
      <c r="I2130" s="250"/>
      <c r="J2130" s="246"/>
      <c r="K2130" s="246"/>
      <c r="L2130" s="251"/>
      <c r="M2130" s="252"/>
      <c r="N2130" s="253"/>
      <c r="O2130" s="253"/>
      <c r="P2130" s="253"/>
      <c r="Q2130" s="253"/>
      <c r="R2130" s="253"/>
      <c r="S2130" s="253"/>
      <c r="T2130" s="25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5" t="s">
        <v>216</v>
      </c>
      <c r="AU2130" s="255" t="s">
        <v>80</v>
      </c>
      <c r="AV2130" s="14" t="s">
        <v>80</v>
      </c>
      <c r="AW2130" s="14" t="s">
        <v>218</v>
      </c>
      <c r="AX2130" s="14" t="s">
        <v>71</v>
      </c>
      <c r="AY2130" s="255" t="s">
        <v>205</v>
      </c>
    </row>
    <row r="2131" s="14" customFormat="1">
      <c r="A2131" s="14"/>
      <c r="B2131" s="245"/>
      <c r="C2131" s="246"/>
      <c r="D2131" s="236" t="s">
        <v>216</v>
      </c>
      <c r="E2131" s="247" t="s">
        <v>19</v>
      </c>
      <c r="F2131" s="248" t="s">
        <v>2901</v>
      </c>
      <c r="G2131" s="246"/>
      <c r="H2131" s="249">
        <v>2.6000000000000001</v>
      </c>
      <c r="I2131" s="250"/>
      <c r="J2131" s="246"/>
      <c r="K2131" s="246"/>
      <c r="L2131" s="251"/>
      <c r="M2131" s="252"/>
      <c r="N2131" s="253"/>
      <c r="O2131" s="253"/>
      <c r="P2131" s="253"/>
      <c r="Q2131" s="253"/>
      <c r="R2131" s="253"/>
      <c r="S2131" s="253"/>
      <c r="T2131" s="25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5" t="s">
        <v>216</v>
      </c>
      <c r="AU2131" s="255" t="s">
        <v>80</v>
      </c>
      <c r="AV2131" s="14" t="s">
        <v>80</v>
      </c>
      <c r="AW2131" s="14" t="s">
        <v>218</v>
      </c>
      <c r="AX2131" s="14" t="s">
        <v>71</v>
      </c>
      <c r="AY2131" s="255" t="s">
        <v>205</v>
      </c>
    </row>
    <row r="2132" s="14" customFormat="1">
      <c r="A2132" s="14"/>
      <c r="B2132" s="245"/>
      <c r="C2132" s="246"/>
      <c r="D2132" s="236" t="s">
        <v>216</v>
      </c>
      <c r="E2132" s="247" t="s">
        <v>19</v>
      </c>
      <c r="F2132" s="248" t="s">
        <v>2902</v>
      </c>
      <c r="G2132" s="246"/>
      <c r="H2132" s="249">
        <v>1.3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5" t="s">
        <v>216</v>
      </c>
      <c r="AU2132" s="255" t="s">
        <v>80</v>
      </c>
      <c r="AV2132" s="14" t="s">
        <v>80</v>
      </c>
      <c r="AW2132" s="14" t="s">
        <v>218</v>
      </c>
      <c r="AX2132" s="14" t="s">
        <v>71</v>
      </c>
      <c r="AY2132" s="255" t="s">
        <v>205</v>
      </c>
    </row>
    <row r="2133" s="2" customFormat="1" ht="37.8" customHeight="1">
      <c r="A2133" s="41"/>
      <c r="B2133" s="42"/>
      <c r="C2133" s="216" t="s">
        <v>2903</v>
      </c>
      <c r="D2133" s="216" t="s">
        <v>207</v>
      </c>
      <c r="E2133" s="217" t="s">
        <v>2904</v>
      </c>
      <c r="F2133" s="218" t="s">
        <v>2905</v>
      </c>
      <c r="G2133" s="219" t="s">
        <v>327</v>
      </c>
      <c r="H2133" s="220">
        <v>3.3999999999999999</v>
      </c>
      <c r="I2133" s="221"/>
      <c r="J2133" s="222">
        <f>ROUND(I2133*H2133,2)</f>
        <v>0</v>
      </c>
      <c r="K2133" s="218" t="s">
        <v>211</v>
      </c>
      <c r="L2133" s="47"/>
      <c r="M2133" s="223" t="s">
        <v>19</v>
      </c>
      <c r="N2133" s="224" t="s">
        <v>42</v>
      </c>
      <c r="O2133" s="87"/>
      <c r="P2133" s="225">
        <f>O2133*H2133</f>
        <v>0</v>
      </c>
      <c r="Q2133" s="225">
        <v>0</v>
      </c>
      <c r="R2133" s="225">
        <f>Q2133*H2133</f>
        <v>0</v>
      </c>
      <c r="S2133" s="225">
        <v>0.040000000000000001</v>
      </c>
      <c r="T2133" s="226">
        <f>S2133*H2133</f>
        <v>0.13600000000000001</v>
      </c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R2133" s="227" t="s">
        <v>212</v>
      </c>
      <c r="AT2133" s="227" t="s">
        <v>207</v>
      </c>
      <c r="AU2133" s="227" t="s">
        <v>80</v>
      </c>
      <c r="AY2133" s="20" t="s">
        <v>205</v>
      </c>
      <c r="BE2133" s="228">
        <f>IF(N2133="základní",J2133,0)</f>
        <v>0</v>
      </c>
      <c r="BF2133" s="228">
        <f>IF(N2133="snížená",J2133,0)</f>
        <v>0</v>
      </c>
      <c r="BG2133" s="228">
        <f>IF(N2133="zákl. přenesená",J2133,0)</f>
        <v>0</v>
      </c>
      <c r="BH2133" s="228">
        <f>IF(N2133="sníž. přenesená",J2133,0)</f>
        <v>0</v>
      </c>
      <c r="BI2133" s="228">
        <f>IF(N2133="nulová",J2133,0)</f>
        <v>0</v>
      </c>
      <c r="BJ2133" s="20" t="s">
        <v>78</v>
      </c>
      <c r="BK2133" s="228">
        <f>ROUND(I2133*H2133,2)</f>
        <v>0</v>
      </c>
      <c r="BL2133" s="20" t="s">
        <v>212</v>
      </c>
      <c r="BM2133" s="227" t="s">
        <v>2906</v>
      </c>
    </row>
    <row r="2134" s="2" customFormat="1">
      <c r="A2134" s="41"/>
      <c r="B2134" s="42"/>
      <c r="C2134" s="43"/>
      <c r="D2134" s="229" t="s">
        <v>214</v>
      </c>
      <c r="E2134" s="43"/>
      <c r="F2134" s="230" t="s">
        <v>2907</v>
      </c>
      <c r="G2134" s="43"/>
      <c r="H2134" s="43"/>
      <c r="I2134" s="231"/>
      <c r="J2134" s="43"/>
      <c r="K2134" s="43"/>
      <c r="L2134" s="47"/>
      <c r="M2134" s="232"/>
      <c r="N2134" s="233"/>
      <c r="O2134" s="87"/>
      <c r="P2134" s="87"/>
      <c r="Q2134" s="87"/>
      <c r="R2134" s="87"/>
      <c r="S2134" s="87"/>
      <c r="T2134" s="88"/>
      <c r="U2134" s="41"/>
      <c r="V2134" s="41"/>
      <c r="W2134" s="41"/>
      <c r="X2134" s="41"/>
      <c r="Y2134" s="41"/>
      <c r="Z2134" s="41"/>
      <c r="AA2134" s="41"/>
      <c r="AB2134" s="41"/>
      <c r="AC2134" s="41"/>
      <c r="AD2134" s="41"/>
      <c r="AE2134" s="41"/>
      <c r="AT2134" s="20" t="s">
        <v>214</v>
      </c>
      <c r="AU2134" s="20" t="s">
        <v>80</v>
      </c>
    </row>
    <row r="2135" s="14" customFormat="1">
      <c r="A2135" s="14"/>
      <c r="B2135" s="245"/>
      <c r="C2135" s="246"/>
      <c r="D2135" s="236" t="s">
        <v>216</v>
      </c>
      <c r="E2135" s="247" t="s">
        <v>19</v>
      </c>
      <c r="F2135" s="248" t="s">
        <v>2908</v>
      </c>
      <c r="G2135" s="246"/>
      <c r="H2135" s="249">
        <v>3.3999999999999999</v>
      </c>
      <c r="I2135" s="250"/>
      <c r="J2135" s="246"/>
      <c r="K2135" s="246"/>
      <c r="L2135" s="251"/>
      <c r="M2135" s="252"/>
      <c r="N2135" s="253"/>
      <c r="O2135" s="253"/>
      <c r="P2135" s="253"/>
      <c r="Q2135" s="253"/>
      <c r="R2135" s="253"/>
      <c r="S2135" s="253"/>
      <c r="T2135" s="25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5" t="s">
        <v>216</v>
      </c>
      <c r="AU2135" s="255" t="s">
        <v>80</v>
      </c>
      <c r="AV2135" s="14" t="s">
        <v>80</v>
      </c>
      <c r="AW2135" s="14" t="s">
        <v>218</v>
      </c>
      <c r="AX2135" s="14" t="s">
        <v>71</v>
      </c>
      <c r="AY2135" s="255" t="s">
        <v>205</v>
      </c>
    </row>
    <row r="2136" s="2" customFormat="1" ht="37.8" customHeight="1">
      <c r="A2136" s="41"/>
      <c r="B2136" s="42"/>
      <c r="C2136" s="216" t="s">
        <v>2909</v>
      </c>
      <c r="D2136" s="216" t="s">
        <v>207</v>
      </c>
      <c r="E2136" s="217" t="s">
        <v>2910</v>
      </c>
      <c r="F2136" s="218" t="s">
        <v>2911</v>
      </c>
      <c r="G2136" s="219" t="s">
        <v>327</v>
      </c>
      <c r="H2136" s="220">
        <v>10.800000000000001</v>
      </c>
      <c r="I2136" s="221"/>
      <c r="J2136" s="222">
        <f>ROUND(I2136*H2136,2)</f>
        <v>0</v>
      </c>
      <c r="K2136" s="218" t="s">
        <v>211</v>
      </c>
      <c r="L2136" s="47"/>
      <c r="M2136" s="223" t="s">
        <v>19</v>
      </c>
      <c r="N2136" s="224" t="s">
        <v>42</v>
      </c>
      <c r="O2136" s="87"/>
      <c r="P2136" s="225">
        <f>O2136*H2136</f>
        <v>0</v>
      </c>
      <c r="Q2136" s="225">
        <v>0</v>
      </c>
      <c r="R2136" s="225">
        <f>Q2136*H2136</f>
        <v>0</v>
      </c>
      <c r="S2136" s="225">
        <v>0.053999999999999999</v>
      </c>
      <c r="T2136" s="226">
        <f>S2136*H2136</f>
        <v>0.58320000000000005</v>
      </c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R2136" s="227" t="s">
        <v>212</v>
      </c>
      <c r="AT2136" s="227" t="s">
        <v>207</v>
      </c>
      <c r="AU2136" s="227" t="s">
        <v>80</v>
      </c>
      <c r="AY2136" s="20" t="s">
        <v>205</v>
      </c>
      <c r="BE2136" s="228">
        <f>IF(N2136="základní",J2136,0)</f>
        <v>0</v>
      </c>
      <c r="BF2136" s="228">
        <f>IF(N2136="snížená",J2136,0)</f>
        <v>0</v>
      </c>
      <c r="BG2136" s="228">
        <f>IF(N2136="zákl. přenesená",J2136,0)</f>
        <v>0</v>
      </c>
      <c r="BH2136" s="228">
        <f>IF(N2136="sníž. přenesená",J2136,0)</f>
        <v>0</v>
      </c>
      <c r="BI2136" s="228">
        <f>IF(N2136="nulová",J2136,0)</f>
        <v>0</v>
      </c>
      <c r="BJ2136" s="20" t="s">
        <v>78</v>
      </c>
      <c r="BK2136" s="228">
        <f>ROUND(I2136*H2136,2)</f>
        <v>0</v>
      </c>
      <c r="BL2136" s="20" t="s">
        <v>212</v>
      </c>
      <c r="BM2136" s="227" t="s">
        <v>2912</v>
      </c>
    </row>
    <row r="2137" s="2" customFormat="1">
      <c r="A2137" s="41"/>
      <c r="B2137" s="42"/>
      <c r="C2137" s="43"/>
      <c r="D2137" s="229" t="s">
        <v>214</v>
      </c>
      <c r="E2137" s="43"/>
      <c r="F2137" s="230" t="s">
        <v>2913</v>
      </c>
      <c r="G2137" s="43"/>
      <c r="H2137" s="43"/>
      <c r="I2137" s="231"/>
      <c r="J2137" s="43"/>
      <c r="K2137" s="43"/>
      <c r="L2137" s="47"/>
      <c r="M2137" s="232"/>
      <c r="N2137" s="233"/>
      <c r="O2137" s="87"/>
      <c r="P2137" s="87"/>
      <c r="Q2137" s="87"/>
      <c r="R2137" s="87"/>
      <c r="S2137" s="87"/>
      <c r="T2137" s="88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T2137" s="20" t="s">
        <v>214</v>
      </c>
      <c r="AU2137" s="20" t="s">
        <v>80</v>
      </c>
    </row>
    <row r="2138" s="14" customFormat="1">
      <c r="A2138" s="14"/>
      <c r="B2138" s="245"/>
      <c r="C2138" s="246"/>
      <c r="D2138" s="236" t="s">
        <v>216</v>
      </c>
      <c r="E2138" s="247" t="s">
        <v>19</v>
      </c>
      <c r="F2138" s="248" t="s">
        <v>2914</v>
      </c>
      <c r="G2138" s="246"/>
      <c r="H2138" s="249">
        <v>10.800000000000001</v>
      </c>
      <c r="I2138" s="250"/>
      <c r="J2138" s="246"/>
      <c r="K2138" s="246"/>
      <c r="L2138" s="251"/>
      <c r="M2138" s="252"/>
      <c r="N2138" s="253"/>
      <c r="O2138" s="253"/>
      <c r="P2138" s="253"/>
      <c r="Q2138" s="253"/>
      <c r="R2138" s="253"/>
      <c r="S2138" s="253"/>
      <c r="T2138" s="25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5" t="s">
        <v>216</v>
      </c>
      <c r="AU2138" s="255" t="s">
        <v>80</v>
      </c>
      <c r="AV2138" s="14" t="s">
        <v>80</v>
      </c>
      <c r="AW2138" s="14" t="s">
        <v>218</v>
      </c>
      <c r="AX2138" s="14" t="s">
        <v>71</v>
      </c>
      <c r="AY2138" s="255" t="s">
        <v>205</v>
      </c>
    </row>
    <row r="2139" s="2" customFormat="1" ht="37.8" customHeight="1">
      <c r="A2139" s="41"/>
      <c r="B2139" s="42"/>
      <c r="C2139" s="216" t="s">
        <v>2915</v>
      </c>
      <c r="D2139" s="216" t="s">
        <v>207</v>
      </c>
      <c r="E2139" s="217" t="s">
        <v>2916</v>
      </c>
      <c r="F2139" s="218" t="s">
        <v>2917</v>
      </c>
      <c r="G2139" s="219" t="s">
        <v>327</v>
      </c>
      <c r="H2139" s="220">
        <v>5.4000000000000004</v>
      </c>
      <c r="I2139" s="221"/>
      <c r="J2139" s="222">
        <f>ROUND(I2139*H2139,2)</f>
        <v>0</v>
      </c>
      <c r="K2139" s="218" t="s">
        <v>211</v>
      </c>
      <c r="L2139" s="47"/>
      <c r="M2139" s="223" t="s">
        <v>19</v>
      </c>
      <c r="N2139" s="224" t="s">
        <v>42</v>
      </c>
      <c r="O2139" s="87"/>
      <c r="P2139" s="225">
        <f>O2139*H2139</f>
        <v>0</v>
      </c>
      <c r="Q2139" s="225">
        <v>0</v>
      </c>
      <c r="R2139" s="225">
        <f>Q2139*H2139</f>
        <v>0</v>
      </c>
      <c r="S2139" s="225">
        <v>0.081000000000000003</v>
      </c>
      <c r="T2139" s="226">
        <f>S2139*H2139</f>
        <v>0.43740000000000007</v>
      </c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R2139" s="227" t="s">
        <v>212</v>
      </c>
      <c r="AT2139" s="227" t="s">
        <v>207</v>
      </c>
      <c r="AU2139" s="227" t="s">
        <v>80</v>
      </c>
      <c r="AY2139" s="20" t="s">
        <v>205</v>
      </c>
      <c r="BE2139" s="228">
        <f>IF(N2139="základní",J2139,0)</f>
        <v>0</v>
      </c>
      <c r="BF2139" s="228">
        <f>IF(N2139="snížená",J2139,0)</f>
        <v>0</v>
      </c>
      <c r="BG2139" s="228">
        <f>IF(N2139="zákl. přenesená",J2139,0)</f>
        <v>0</v>
      </c>
      <c r="BH2139" s="228">
        <f>IF(N2139="sníž. přenesená",J2139,0)</f>
        <v>0</v>
      </c>
      <c r="BI2139" s="228">
        <f>IF(N2139="nulová",J2139,0)</f>
        <v>0</v>
      </c>
      <c r="BJ2139" s="20" t="s">
        <v>78</v>
      </c>
      <c r="BK2139" s="228">
        <f>ROUND(I2139*H2139,2)</f>
        <v>0</v>
      </c>
      <c r="BL2139" s="20" t="s">
        <v>212</v>
      </c>
      <c r="BM2139" s="227" t="s">
        <v>2918</v>
      </c>
    </row>
    <row r="2140" s="2" customFormat="1">
      <c r="A2140" s="41"/>
      <c r="B2140" s="42"/>
      <c r="C2140" s="43"/>
      <c r="D2140" s="229" t="s">
        <v>214</v>
      </c>
      <c r="E2140" s="43"/>
      <c r="F2140" s="230" t="s">
        <v>2919</v>
      </c>
      <c r="G2140" s="43"/>
      <c r="H2140" s="43"/>
      <c r="I2140" s="231"/>
      <c r="J2140" s="43"/>
      <c r="K2140" s="43"/>
      <c r="L2140" s="47"/>
      <c r="M2140" s="232"/>
      <c r="N2140" s="233"/>
      <c r="O2140" s="87"/>
      <c r="P2140" s="87"/>
      <c r="Q2140" s="87"/>
      <c r="R2140" s="87"/>
      <c r="S2140" s="87"/>
      <c r="T2140" s="88"/>
      <c r="U2140" s="41"/>
      <c r="V2140" s="41"/>
      <c r="W2140" s="41"/>
      <c r="X2140" s="41"/>
      <c r="Y2140" s="41"/>
      <c r="Z2140" s="41"/>
      <c r="AA2140" s="41"/>
      <c r="AB2140" s="41"/>
      <c r="AC2140" s="41"/>
      <c r="AD2140" s="41"/>
      <c r="AE2140" s="41"/>
      <c r="AT2140" s="20" t="s">
        <v>214</v>
      </c>
      <c r="AU2140" s="20" t="s">
        <v>80</v>
      </c>
    </row>
    <row r="2141" s="14" customFormat="1">
      <c r="A2141" s="14"/>
      <c r="B2141" s="245"/>
      <c r="C2141" s="246"/>
      <c r="D2141" s="236" t="s">
        <v>216</v>
      </c>
      <c r="E2141" s="247" t="s">
        <v>19</v>
      </c>
      <c r="F2141" s="248" t="s">
        <v>2920</v>
      </c>
      <c r="G2141" s="246"/>
      <c r="H2141" s="249">
        <v>3.3999999999999999</v>
      </c>
      <c r="I2141" s="250"/>
      <c r="J2141" s="246"/>
      <c r="K2141" s="246"/>
      <c r="L2141" s="251"/>
      <c r="M2141" s="252"/>
      <c r="N2141" s="253"/>
      <c r="O2141" s="253"/>
      <c r="P2141" s="253"/>
      <c r="Q2141" s="253"/>
      <c r="R2141" s="253"/>
      <c r="S2141" s="253"/>
      <c r="T2141" s="25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5" t="s">
        <v>216</v>
      </c>
      <c r="AU2141" s="255" t="s">
        <v>80</v>
      </c>
      <c r="AV2141" s="14" t="s">
        <v>80</v>
      </c>
      <c r="AW2141" s="14" t="s">
        <v>218</v>
      </c>
      <c r="AX2141" s="14" t="s">
        <v>71</v>
      </c>
      <c r="AY2141" s="255" t="s">
        <v>205</v>
      </c>
    </row>
    <row r="2142" s="14" customFormat="1">
      <c r="A2142" s="14"/>
      <c r="B2142" s="245"/>
      <c r="C2142" s="246"/>
      <c r="D2142" s="236" t="s">
        <v>216</v>
      </c>
      <c r="E2142" s="247" t="s">
        <v>19</v>
      </c>
      <c r="F2142" s="248" t="s">
        <v>2921</v>
      </c>
      <c r="G2142" s="246"/>
      <c r="H2142" s="249">
        <v>2</v>
      </c>
      <c r="I2142" s="250"/>
      <c r="J2142" s="246"/>
      <c r="K2142" s="246"/>
      <c r="L2142" s="251"/>
      <c r="M2142" s="252"/>
      <c r="N2142" s="253"/>
      <c r="O2142" s="253"/>
      <c r="P2142" s="253"/>
      <c r="Q2142" s="253"/>
      <c r="R2142" s="253"/>
      <c r="S2142" s="253"/>
      <c r="T2142" s="25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55" t="s">
        <v>216</v>
      </c>
      <c r="AU2142" s="255" t="s">
        <v>80</v>
      </c>
      <c r="AV2142" s="14" t="s">
        <v>80</v>
      </c>
      <c r="AW2142" s="14" t="s">
        <v>218</v>
      </c>
      <c r="AX2142" s="14" t="s">
        <v>71</v>
      </c>
      <c r="AY2142" s="255" t="s">
        <v>205</v>
      </c>
    </row>
    <row r="2143" s="2" customFormat="1" ht="33" customHeight="1">
      <c r="A2143" s="41"/>
      <c r="B2143" s="42"/>
      <c r="C2143" s="216" t="s">
        <v>2922</v>
      </c>
      <c r="D2143" s="216" t="s">
        <v>207</v>
      </c>
      <c r="E2143" s="217" t="s">
        <v>2923</v>
      </c>
      <c r="F2143" s="218" t="s">
        <v>2924</v>
      </c>
      <c r="G2143" s="219" t="s">
        <v>327</v>
      </c>
      <c r="H2143" s="220">
        <v>258.05000000000001</v>
      </c>
      <c r="I2143" s="221"/>
      <c r="J2143" s="222">
        <f>ROUND(I2143*H2143,2)</f>
        <v>0</v>
      </c>
      <c r="K2143" s="218" t="s">
        <v>211</v>
      </c>
      <c r="L2143" s="47"/>
      <c r="M2143" s="223" t="s">
        <v>19</v>
      </c>
      <c r="N2143" s="224" t="s">
        <v>42</v>
      </c>
      <c r="O2143" s="87"/>
      <c r="P2143" s="225">
        <f>O2143*H2143</f>
        <v>0</v>
      </c>
      <c r="Q2143" s="225">
        <v>0</v>
      </c>
      <c r="R2143" s="225">
        <f>Q2143*H2143</f>
        <v>0</v>
      </c>
      <c r="S2143" s="225">
        <v>0.0050000000000000001</v>
      </c>
      <c r="T2143" s="226">
        <f>S2143*H2143</f>
        <v>1.2902500000000001</v>
      </c>
      <c r="U2143" s="41"/>
      <c r="V2143" s="41"/>
      <c r="W2143" s="41"/>
      <c r="X2143" s="41"/>
      <c r="Y2143" s="41"/>
      <c r="Z2143" s="41"/>
      <c r="AA2143" s="41"/>
      <c r="AB2143" s="41"/>
      <c r="AC2143" s="41"/>
      <c r="AD2143" s="41"/>
      <c r="AE2143" s="41"/>
      <c r="AR2143" s="227" t="s">
        <v>212</v>
      </c>
      <c r="AT2143" s="227" t="s">
        <v>207</v>
      </c>
      <c r="AU2143" s="227" t="s">
        <v>80</v>
      </c>
      <c r="AY2143" s="20" t="s">
        <v>205</v>
      </c>
      <c r="BE2143" s="228">
        <f>IF(N2143="základní",J2143,0)</f>
        <v>0</v>
      </c>
      <c r="BF2143" s="228">
        <f>IF(N2143="snížená",J2143,0)</f>
        <v>0</v>
      </c>
      <c r="BG2143" s="228">
        <f>IF(N2143="zákl. přenesená",J2143,0)</f>
        <v>0</v>
      </c>
      <c r="BH2143" s="228">
        <f>IF(N2143="sníž. přenesená",J2143,0)</f>
        <v>0</v>
      </c>
      <c r="BI2143" s="228">
        <f>IF(N2143="nulová",J2143,0)</f>
        <v>0</v>
      </c>
      <c r="BJ2143" s="20" t="s">
        <v>78</v>
      </c>
      <c r="BK2143" s="228">
        <f>ROUND(I2143*H2143,2)</f>
        <v>0</v>
      </c>
      <c r="BL2143" s="20" t="s">
        <v>212</v>
      </c>
      <c r="BM2143" s="227" t="s">
        <v>2925</v>
      </c>
    </row>
    <row r="2144" s="2" customFormat="1">
      <c r="A2144" s="41"/>
      <c r="B2144" s="42"/>
      <c r="C2144" s="43"/>
      <c r="D2144" s="229" t="s">
        <v>214</v>
      </c>
      <c r="E2144" s="43"/>
      <c r="F2144" s="230" t="s">
        <v>2926</v>
      </c>
      <c r="G2144" s="43"/>
      <c r="H2144" s="43"/>
      <c r="I2144" s="231"/>
      <c r="J2144" s="43"/>
      <c r="K2144" s="43"/>
      <c r="L2144" s="47"/>
      <c r="M2144" s="232"/>
      <c r="N2144" s="233"/>
      <c r="O2144" s="87"/>
      <c r="P2144" s="87"/>
      <c r="Q2144" s="87"/>
      <c r="R2144" s="87"/>
      <c r="S2144" s="87"/>
      <c r="T2144" s="88"/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T2144" s="20" t="s">
        <v>214</v>
      </c>
      <c r="AU2144" s="20" t="s">
        <v>80</v>
      </c>
    </row>
    <row r="2145" s="13" customFormat="1">
      <c r="A2145" s="13"/>
      <c r="B2145" s="234"/>
      <c r="C2145" s="235"/>
      <c r="D2145" s="236" t="s">
        <v>216</v>
      </c>
      <c r="E2145" s="237" t="s">
        <v>19</v>
      </c>
      <c r="F2145" s="238" t="s">
        <v>228</v>
      </c>
      <c r="G2145" s="235"/>
      <c r="H2145" s="237" t="s">
        <v>19</v>
      </c>
      <c r="I2145" s="239"/>
      <c r="J2145" s="235"/>
      <c r="K2145" s="235"/>
      <c r="L2145" s="240"/>
      <c r="M2145" s="241"/>
      <c r="N2145" s="242"/>
      <c r="O2145" s="242"/>
      <c r="P2145" s="242"/>
      <c r="Q2145" s="242"/>
      <c r="R2145" s="242"/>
      <c r="S2145" s="242"/>
      <c r="T2145" s="24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44" t="s">
        <v>216</v>
      </c>
      <c r="AU2145" s="244" t="s">
        <v>80</v>
      </c>
      <c r="AV2145" s="13" t="s">
        <v>78</v>
      </c>
      <c r="AW2145" s="13" t="s">
        <v>218</v>
      </c>
      <c r="AX2145" s="13" t="s">
        <v>71</v>
      </c>
      <c r="AY2145" s="244" t="s">
        <v>205</v>
      </c>
    </row>
    <row r="2146" s="14" customFormat="1">
      <c r="A2146" s="14"/>
      <c r="B2146" s="245"/>
      <c r="C2146" s="246"/>
      <c r="D2146" s="236" t="s">
        <v>216</v>
      </c>
      <c r="E2146" s="247" t="s">
        <v>19</v>
      </c>
      <c r="F2146" s="248" t="s">
        <v>2927</v>
      </c>
      <c r="G2146" s="246"/>
      <c r="H2146" s="249">
        <v>85.919999999999987</v>
      </c>
      <c r="I2146" s="250"/>
      <c r="J2146" s="246"/>
      <c r="K2146" s="246"/>
      <c r="L2146" s="251"/>
      <c r="M2146" s="252"/>
      <c r="N2146" s="253"/>
      <c r="O2146" s="253"/>
      <c r="P2146" s="253"/>
      <c r="Q2146" s="253"/>
      <c r="R2146" s="253"/>
      <c r="S2146" s="253"/>
      <c r="T2146" s="25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5" t="s">
        <v>216</v>
      </c>
      <c r="AU2146" s="255" t="s">
        <v>80</v>
      </c>
      <c r="AV2146" s="14" t="s">
        <v>80</v>
      </c>
      <c r="AW2146" s="14" t="s">
        <v>218</v>
      </c>
      <c r="AX2146" s="14" t="s">
        <v>71</v>
      </c>
      <c r="AY2146" s="255" t="s">
        <v>205</v>
      </c>
    </row>
    <row r="2147" s="14" customFormat="1">
      <c r="A2147" s="14"/>
      <c r="B2147" s="245"/>
      <c r="C2147" s="246"/>
      <c r="D2147" s="236" t="s">
        <v>216</v>
      </c>
      <c r="E2147" s="247" t="s">
        <v>19</v>
      </c>
      <c r="F2147" s="248" t="s">
        <v>2928</v>
      </c>
      <c r="G2147" s="246"/>
      <c r="H2147" s="249">
        <v>37.200000000000003</v>
      </c>
      <c r="I2147" s="250"/>
      <c r="J2147" s="246"/>
      <c r="K2147" s="246"/>
      <c r="L2147" s="251"/>
      <c r="M2147" s="252"/>
      <c r="N2147" s="253"/>
      <c r="O2147" s="253"/>
      <c r="P2147" s="253"/>
      <c r="Q2147" s="253"/>
      <c r="R2147" s="253"/>
      <c r="S2147" s="253"/>
      <c r="T2147" s="25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5" t="s">
        <v>216</v>
      </c>
      <c r="AU2147" s="255" t="s">
        <v>80</v>
      </c>
      <c r="AV2147" s="14" t="s">
        <v>80</v>
      </c>
      <c r="AW2147" s="14" t="s">
        <v>218</v>
      </c>
      <c r="AX2147" s="14" t="s">
        <v>71</v>
      </c>
      <c r="AY2147" s="255" t="s">
        <v>205</v>
      </c>
    </row>
    <row r="2148" s="14" customFormat="1">
      <c r="A2148" s="14"/>
      <c r="B2148" s="245"/>
      <c r="C2148" s="246"/>
      <c r="D2148" s="236" t="s">
        <v>216</v>
      </c>
      <c r="E2148" s="247" t="s">
        <v>19</v>
      </c>
      <c r="F2148" s="248" t="s">
        <v>2929</v>
      </c>
      <c r="G2148" s="246"/>
      <c r="H2148" s="249">
        <v>24</v>
      </c>
      <c r="I2148" s="250"/>
      <c r="J2148" s="246"/>
      <c r="K2148" s="246"/>
      <c r="L2148" s="251"/>
      <c r="M2148" s="252"/>
      <c r="N2148" s="253"/>
      <c r="O2148" s="253"/>
      <c r="P2148" s="253"/>
      <c r="Q2148" s="253"/>
      <c r="R2148" s="253"/>
      <c r="S2148" s="253"/>
      <c r="T2148" s="25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5" t="s">
        <v>216</v>
      </c>
      <c r="AU2148" s="255" t="s">
        <v>80</v>
      </c>
      <c r="AV2148" s="14" t="s">
        <v>80</v>
      </c>
      <c r="AW2148" s="14" t="s">
        <v>218</v>
      </c>
      <c r="AX2148" s="14" t="s">
        <v>71</v>
      </c>
      <c r="AY2148" s="255" t="s">
        <v>205</v>
      </c>
    </row>
    <row r="2149" s="14" customFormat="1">
      <c r="A2149" s="14"/>
      <c r="B2149" s="245"/>
      <c r="C2149" s="246"/>
      <c r="D2149" s="236" t="s">
        <v>216</v>
      </c>
      <c r="E2149" s="247" t="s">
        <v>19</v>
      </c>
      <c r="F2149" s="248" t="s">
        <v>2930</v>
      </c>
      <c r="G2149" s="246"/>
      <c r="H2149" s="249">
        <v>8.3200000000000003</v>
      </c>
      <c r="I2149" s="250"/>
      <c r="J2149" s="246"/>
      <c r="K2149" s="246"/>
      <c r="L2149" s="251"/>
      <c r="M2149" s="252"/>
      <c r="N2149" s="253"/>
      <c r="O2149" s="253"/>
      <c r="P2149" s="253"/>
      <c r="Q2149" s="253"/>
      <c r="R2149" s="253"/>
      <c r="S2149" s="253"/>
      <c r="T2149" s="25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T2149" s="255" t="s">
        <v>216</v>
      </c>
      <c r="AU2149" s="255" t="s">
        <v>80</v>
      </c>
      <c r="AV2149" s="14" t="s">
        <v>80</v>
      </c>
      <c r="AW2149" s="14" t="s">
        <v>218</v>
      </c>
      <c r="AX2149" s="14" t="s">
        <v>71</v>
      </c>
      <c r="AY2149" s="255" t="s">
        <v>205</v>
      </c>
    </row>
    <row r="2150" s="14" customFormat="1">
      <c r="A2150" s="14"/>
      <c r="B2150" s="245"/>
      <c r="C2150" s="246"/>
      <c r="D2150" s="236" t="s">
        <v>216</v>
      </c>
      <c r="E2150" s="247" t="s">
        <v>19</v>
      </c>
      <c r="F2150" s="248" t="s">
        <v>2931</v>
      </c>
      <c r="G2150" s="246"/>
      <c r="H2150" s="249">
        <v>5.5999999999999996</v>
      </c>
      <c r="I2150" s="250"/>
      <c r="J2150" s="246"/>
      <c r="K2150" s="246"/>
      <c r="L2150" s="251"/>
      <c r="M2150" s="252"/>
      <c r="N2150" s="253"/>
      <c r="O2150" s="253"/>
      <c r="P2150" s="253"/>
      <c r="Q2150" s="253"/>
      <c r="R2150" s="253"/>
      <c r="S2150" s="253"/>
      <c r="T2150" s="25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5" t="s">
        <v>216</v>
      </c>
      <c r="AU2150" s="255" t="s">
        <v>80</v>
      </c>
      <c r="AV2150" s="14" t="s">
        <v>80</v>
      </c>
      <c r="AW2150" s="14" t="s">
        <v>218</v>
      </c>
      <c r="AX2150" s="14" t="s">
        <v>71</v>
      </c>
      <c r="AY2150" s="255" t="s">
        <v>205</v>
      </c>
    </row>
    <row r="2151" s="14" customFormat="1">
      <c r="A2151" s="14"/>
      <c r="B2151" s="245"/>
      <c r="C2151" s="246"/>
      <c r="D2151" s="236" t="s">
        <v>216</v>
      </c>
      <c r="E2151" s="247" t="s">
        <v>19</v>
      </c>
      <c r="F2151" s="248" t="s">
        <v>2932</v>
      </c>
      <c r="G2151" s="246"/>
      <c r="H2151" s="249">
        <v>31.199999999999999</v>
      </c>
      <c r="I2151" s="250"/>
      <c r="J2151" s="246"/>
      <c r="K2151" s="246"/>
      <c r="L2151" s="251"/>
      <c r="M2151" s="252"/>
      <c r="N2151" s="253"/>
      <c r="O2151" s="253"/>
      <c r="P2151" s="253"/>
      <c r="Q2151" s="253"/>
      <c r="R2151" s="253"/>
      <c r="S2151" s="253"/>
      <c r="T2151" s="25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5" t="s">
        <v>216</v>
      </c>
      <c r="AU2151" s="255" t="s">
        <v>80</v>
      </c>
      <c r="AV2151" s="14" t="s">
        <v>80</v>
      </c>
      <c r="AW2151" s="14" t="s">
        <v>218</v>
      </c>
      <c r="AX2151" s="14" t="s">
        <v>71</v>
      </c>
      <c r="AY2151" s="255" t="s">
        <v>205</v>
      </c>
    </row>
    <row r="2152" s="15" customFormat="1">
      <c r="A2152" s="15"/>
      <c r="B2152" s="256"/>
      <c r="C2152" s="257"/>
      <c r="D2152" s="236" t="s">
        <v>216</v>
      </c>
      <c r="E2152" s="258" t="s">
        <v>19</v>
      </c>
      <c r="F2152" s="259" t="s">
        <v>238</v>
      </c>
      <c r="G2152" s="257"/>
      <c r="H2152" s="260">
        <v>192.23999999999998</v>
      </c>
      <c r="I2152" s="261"/>
      <c r="J2152" s="257"/>
      <c r="K2152" s="257"/>
      <c r="L2152" s="262"/>
      <c r="M2152" s="263"/>
      <c r="N2152" s="264"/>
      <c r="O2152" s="264"/>
      <c r="P2152" s="264"/>
      <c r="Q2152" s="264"/>
      <c r="R2152" s="264"/>
      <c r="S2152" s="264"/>
      <c r="T2152" s="26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T2152" s="266" t="s">
        <v>216</v>
      </c>
      <c r="AU2152" s="266" t="s">
        <v>80</v>
      </c>
      <c r="AV2152" s="15" t="s">
        <v>97</v>
      </c>
      <c r="AW2152" s="15" t="s">
        <v>218</v>
      </c>
      <c r="AX2152" s="15" t="s">
        <v>71</v>
      </c>
      <c r="AY2152" s="266" t="s">
        <v>205</v>
      </c>
    </row>
    <row r="2153" s="13" customFormat="1">
      <c r="A2153" s="13"/>
      <c r="B2153" s="234"/>
      <c r="C2153" s="235"/>
      <c r="D2153" s="236" t="s">
        <v>216</v>
      </c>
      <c r="E2153" s="237" t="s">
        <v>19</v>
      </c>
      <c r="F2153" s="238" t="s">
        <v>239</v>
      </c>
      <c r="G2153" s="235"/>
      <c r="H2153" s="237" t="s">
        <v>19</v>
      </c>
      <c r="I2153" s="239"/>
      <c r="J2153" s="235"/>
      <c r="K2153" s="235"/>
      <c r="L2153" s="240"/>
      <c r="M2153" s="241"/>
      <c r="N2153" s="242"/>
      <c r="O2153" s="242"/>
      <c r="P2153" s="242"/>
      <c r="Q2153" s="242"/>
      <c r="R2153" s="242"/>
      <c r="S2153" s="242"/>
      <c r="T2153" s="24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44" t="s">
        <v>216</v>
      </c>
      <c r="AU2153" s="244" t="s">
        <v>80</v>
      </c>
      <c r="AV2153" s="13" t="s">
        <v>78</v>
      </c>
      <c r="AW2153" s="13" t="s">
        <v>218</v>
      </c>
      <c r="AX2153" s="13" t="s">
        <v>71</v>
      </c>
      <c r="AY2153" s="244" t="s">
        <v>205</v>
      </c>
    </row>
    <row r="2154" s="14" customFormat="1">
      <c r="A2154" s="14"/>
      <c r="B2154" s="245"/>
      <c r="C2154" s="246"/>
      <c r="D2154" s="236" t="s">
        <v>216</v>
      </c>
      <c r="E2154" s="247" t="s">
        <v>19</v>
      </c>
      <c r="F2154" s="248" t="s">
        <v>2933</v>
      </c>
      <c r="G2154" s="246"/>
      <c r="H2154" s="249">
        <v>8.120000000000001</v>
      </c>
      <c r="I2154" s="250"/>
      <c r="J2154" s="246"/>
      <c r="K2154" s="246"/>
      <c r="L2154" s="251"/>
      <c r="M2154" s="252"/>
      <c r="N2154" s="253"/>
      <c r="O2154" s="253"/>
      <c r="P2154" s="253"/>
      <c r="Q2154" s="253"/>
      <c r="R2154" s="253"/>
      <c r="S2154" s="253"/>
      <c r="T2154" s="25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5" t="s">
        <v>216</v>
      </c>
      <c r="AU2154" s="255" t="s">
        <v>80</v>
      </c>
      <c r="AV2154" s="14" t="s">
        <v>80</v>
      </c>
      <c r="AW2154" s="14" t="s">
        <v>218</v>
      </c>
      <c r="AX2154" s="14" t="s">
        <v>71</v>
      </c>
      <c r="AY2154" s="255" t="s">
        <v>205</v>
      </c>
    </row>
    <row r="2155" s="14" customFormat="1">
      <c r="A2155" s="14"/>
      <c r="B2155" s="245"/>
      <c r="C2155" s="246"/>
      <c r="D2155" s="236" t="s">
        <v>216</v>
      </c>
      <c r="E2155" s="247" t="s">
        <v>19</v>
      </c>
      <c r="F2155" s="248" t="s">
        <v>2934</v>
      </c>
      <c r="G2155" s="246"/>
      <c r="H2155" s="249">
        <v>9.3000000000000007</v>
      </c>
      <c r="I2155" s="250"/>
      <c r="J2155" s="246"/>
      <c r="K2155" s="246"/>
      <c r="L2155" s="251"/>
      <c r="M2155" s="252"/>
      <c r="N2155" s="253"/>
      <c r="O2155" s="253"/>
      <c r="P2155" s="253"/>
      <c r="Q2155" s="253"/>
      <c r="R2155" s="253"/>
      <c r="S2155" s="253"/>
      <c r="T2155" s="25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5" t="s">
        <v>216</v>
      </c>
      <c r="AU2155" s="255" t="s">
        <v>80</v>
      </c>
      <c r="AV2155" s="14" t="s">
        <v>80</v>
      </c>
      <c r="AW2155" s="14" t="s">
        <v>218</v>
      </c>
      <c r="AX2155" s="14" t="s">
        <v>71</v>
      </c>
      <c r="AY2155" s="255" t="s">
        <v>205</v>
      </c>
    </row>
    <row r="2156" s="15" customFormat="1">
      <c r="A2156" s="15"/>
      <c r="B2156" s="256"/>
      <c r="C2156" s="257"/>
      <c r="D2156" s="236" t="s">
        <v>216</v>
      </c>
      <c r="E2156" s="258" t="s">
        <v>19</v>
      </c>
      <c r="F2156" s="259" t="s">
        <v>238</v>
      </c>
      <c r="G2156" s="257"/>
      <c r="H2156" s="260">
        <v>17.420000000000002</v>
      </c>
      <c r="I2156" s="261"/>
      <c r="J2156" s="257"/>
      <c r="K2156" s="257"/>
      <c r="L2156" s="262"/>
      <c r="M2156" s="263"/>
      <c r="N2156" s="264"/>
      <c r="O2156" s="264"/>
      <c r="P2156" s="264"/>
      <c r="Q2156" s="264"/>
      <c r="R2156" s="264"/>
      <c r="S2156" s="264"/>
      <c r="T2156" s="26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T2156" s="266" t="s">
        <v>216</v>
      </c>
      <c r="AU2156" s="266" t="s">
        <v>80</v>
      </c>
      <c r="AV2156" s="15" t="s">
        <v>97</v>
      </c>
      <c r="AW2156" s="15" t="s">
        <v>218</v>
      </c>
      <c r="AX2156" s="15" t="s">
        <v>71</v>
      </c>
      <c r="AY2156" s="266" t="s">
        <v>205</v>
      </c>
    </row>
    <row r="2157" s="13" customFormat="1">
      <c r="A2157" s="13"/>
      <c r="B2157" s="234"/>
      <c r="C2157" s="235"/>
      <c r="D2157" s="236" t="s">
        <v>216</v>
      </c>
      <c r="E2157" s="237" t="s">
        <v>19</v>
      </c>
      <c r="F2157" s="238" t="s">
        <v>241</v>
      </c>
      <c r="G2157" s="235"/>
      <c r="H2157" s="237" t="s">
        <v>19</v>
      </c>
      <c r="I2157" s="239"/>
      <c r="J2157" s="235"/>
      <c r="K2157" s="235"/>
      <c r="L2157" s="240"/>
      <c r="M2157" s="241"/>
      <c r="N2157" s="242"/>
      <c r="O2157" s="242"/>
      <c r="P2157" s="242"/>
      <c r="Q2157" s="242"/>
      <c r="R2157" s="242"/>
      <c r="S2157" s="242"/>
      <c r="T2157" s="24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4" t="s">
        <v>216</v>
      </c>
      <c r="AU2157" s="244" t="s">
        <v>80</v>
      </c>
      <c r="AV2157" s="13" t="s">
        <v>78</v>
      </c>
      <c r="AW2157" s="13" t="s">
        <v>218</v>
      </c>
      <c r="AX2157" s="13" t="s">
        <v>71</v>
      </c>
      <c r="AY2157" s="244" t="s">
        <v>205</v>
      </c>
    </row>
    <row r="2158" s="14" customFormat="1">
      <c r="A2158" s="14"/>
      <c r="B2158" s="245"/>
      <c r="C2158" s="246"/>
      <c r="D2158" s="236" t="s">
        <v>216</v>
      </c>
      <c r="E2158" s="247" t="s">
        <v>19</v>
      </c>
      <c r="F2158" s="248" t="s">
        <v>2935</v>
      </c>
      <c r="G2158" s="246"/>
      <c r="H2158" s="249">
        <v>3.1899999999999999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5" t="s">
        <v>216</v>
      </c>
      <c r="AU2158" s="255" t="s">
        <v>80</v>
      </c>
      <c r="AV2158" s="14" t="s">
        <v>80</v>
      </c>
      <c r="AW2158" s="14" t="s">
        <v>218</v>
      </c>
      <c r="AX2158" s="14" t="s">
        <v>71</v>
      </c>
      <c r="AY2158" s="255" t="s">
        <v>205</v>
      </c>
    </row>
    <row r="2159" s="14" customFormat="1">
      <c r="A2159" s="14"/>
      <c r="B2159" s="245"/>
      <c r="C2159" s="246"/>
      <c r="D2159" s="236" t="s">
        <v>216</v>
      </c>
      <c r="E2159" s="247" t="s">
        <v>19</v>
      </c>
      <c r="F2159" s="248" t="s">
        <v>2936</v>
      </c>
      <c r="G2159" s="246"/>
      <c r="H2159" s="249">
        <v>45.200000000000003</v>
      </c>
      <c r="I2159" s="250"/>
      <c r="J2159" s="246"/>
      <c r="K2159" s="246"/>
      <c r="L2159" s="251"/>
      <c r="M2159" s="252"/>
      <c r="N2159" s="253"/>
      <c r="O2159" s="253"/>
      <c r="P2159" s="253"/>
      <c r="Q2159" s="253"/>
      <c r="R2159" s="253"/>
      <c r="S2159" s="253"/>
      <c r="T2159" s="25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5" t="s">
        <v>216</v>
      </c>
      <c r="AU2159" s="255" t="s">
        <v>80</v>
      </c>
      <c r="AV2159" s="14" t="s">
        <v>80</v>
      </c>
      <c r="AW2159" s="14" t="s">
        <v>218</v>
      </c>
      <c r="AX2159" s="14" t="s">
        <v>71</v>
      </c>
      <c r="AY2159" s="255" t="s">
        <v>205</v>
      </c>
    </row>
    <row r="2160" s="15" customFormat="1">
      <c r="A2160" s="15"/>
      <c r="B2160" s="256"/>
      <c r="C2160" s="257"/>
      <c r="D2160" s="236" t="s">
        <v>216</v>
      </c>
      <c r="E2160" s="258" t="s">
        <v>19</v>
      </c>
      <c r="F2160" s="259" t="s">
        <v>238</v>
      </c>
      <c r="G2160" s="257"/>
      <c r="H2160" s="260">
        <v>48.390000000000001</v>
      </c>
      <c r="I2160" s="261"/>
      <c r="J2160" s="257"/>
      <c r="K2160" s="257"/>
      <c r="L2160" s="262"/>
      <c r="M2160" s="263"/>
      <c r="N2160" s="264"/>
      <c r="O2160" s="264"/>
      <c r="P2160" s="264"/>
      <c r="Q2160" s="264"/>
      <c r="R2160" s="264"/>
      <c r="S2160" s="264"/>
      <c r="T2160" s="26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T2160" s="266" t="s">
        <v>216</v>
      </c>
      <c r="AU2160" s="266" t="s">
        <v>80</v>
      </c>
      <c r="AV2160" s="15" t="s">
        <v>97</v>
      </c>
      <c r="AW2160" s="15" t="s">
        <v>218</v>
      </c>
      <c r="AX2160" s="15" t="s">
        <v>71</v>
      </c>
      <c r="AY2160" s="266" t="s">
        <v>205</v>
      </c>
    </row>
    <row r="2161" s="16" customFormat="1">
      <c r="A2161" s="16"/>
      <c r="B2161" s="267"/>
      <c r="C2161" s="268"/>
      <c r="D2161" s="236" t="s">
        <v>216</v>
      </c>
      <c r="E2161" s="269" t="s">
        <v>19</v>
      </c>
      <c r="F2161" s="270" t="s">
        <v>243</v>
      </c>
      <c r="G2161" s="268"/>
      <c r="H2161" s="271">
        <v>258.05000000000001</v>
      </c>
      <c r="I2161" s="272"/>
      <c r="J2161" s="268"/>
      <c r="K2161" s="268"/>
      <c r="L2161" s="273"/>
      <c r="M2161" s="274"/>
      <c r="N2161" s="275"/>
      <c r="O2161" s="275"/>
      <c r="P2161" s="275"/>
      <c r="Q2161" s="275"/>
      <c r="R2161" s="275"/>
      <c r="S2161" s="275"/>
      <c r="T2161" s="27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T2161" s="277" t="s">
        <v>216</v>
      </c>
      <c r="AU2161" s="277" t="s">
        <v>80</v>
      </c>
      <c r="AV2161" s="16" t="s">
        <v>212</v>
      </c>
      <c r="AW2161" s="16" t="s">
        <v>218</v>
      </c>
      <c r="AX2161" s="16" t="s">
        <v>78</v>
      </c>
      <c r="AY2161" s="277" t="s">
        <v>205</v>
      </c>
    </row>
    <row r="2162" s="2" customFormat="1" ht="37.8" customHeight="1">
      <c r="A2162" s="41"/>
      <c r="B2162" s="42"/>
      <c r="C2162" s="216" t="s">
        <v>2937</v>
      </c>
      <c r="D2162" s="216" t="s">
        <v>207</v>
      </c>
      <c r="E2162" s="217" t="s">
        <v>2938</v>
      </c>
      <c r="F2162" s="218" t="s">
        <v>2939</v>
      </c>
      <c r="G2162" s="219" t="s">
        <v>327</v>
      </c>
      <c r="H2162" s="220">
        <v>131.26599999999999</v>
      </c>
      <c r="I2162" s="221"/>
      <c r="J2162" s="222">
        <f>ROUND(I2162*H2162,2)</f>
        <v>0</v>
      </c>
      <c r="K2162" s="218" t="s">
        <v>211</v>
      </c>
      <c r="L2162" s="47"/>
      <c r="M2162" s="223" t="s">
        <v>19</v>
      </c>
      <c r="N2162" s="224" t="s">
        <v>42</v>
      </c>
      <c r="O2162" s="87"/>
      <c r="P2162" s="225">
        <f>O2162*H2162</f>
        <v>0</v>
      </c>
      <c r="Q2162" s="225">
        <v>0</v>
      </c>
      <c r="R2162" s="225">
        <f>Q2162*H2162</f>
        <v>0</v>
      </c>
      <c r="S2162" s="225">
        <v>0.0050000000000000001</v>
      </c>
      <c r="T2162" s="226">
        <f>S2162*H2162</f>
        <v>0.65632999999999997</v>
      </c>
      <c r="U2162" s="41"/>
      <c r="V2162" s="41"/>
      <c r="W2162" s="41"/>
      <c r="X2162" s="41"/>
      <c r="Y2162" s="41"/>
      <c r="Z2162" s="41"/>
      <c r="AA2162" s="41"/>
      <c r="AB2162" s="41"/>
      <c r="AC2162" s="41"/>
      <c r="AD2162" s="41"/>
      <c r="AE2162" s="41"/>
      <c r="AR2162" s="227" t="s">
        <v>212</v>
      </c>
      <c r="AT2162" s="227" t="s">
        <v>207</v>
      </c>
      <c r="AU2162" s="227" t="s">
        <v>80</v>
      </c>
      <c r="AY2162" s="20" t="s">
        <v>205</v>
      </c>
      <c r="BE2162" s="228">
        <f>IF(N2162="základní",J2162,0)</f>
        <v>0</v>
      </c>
      <c r="BF2162" s="228">
        <f>IF(N2162="snížená",J2162,0)</f>
        <v>0</v>
      </c>
      <c r="BG2162" s="228">
        <f>IF(N2162="zákl. přenesená",J2162,0)</f>
        <v>0</v>
      </c>
      <c r="BH2162" s="228">
        <f>IF(N2162="sníž. přenesená",J2162,0)</f>
        <v>0</v>
      </c>
      <c r="BI2162" s="228">
        <f>IF(N2162="nulová",J2162,0)</f>
        <v>0</v>
      </c>
      <c r="BJ2162" s="20" t="s">
        <v>78</v>
      </c>
      <c r="BK2162" s="228">
        <f>ROUND(I2162*H2162,2)</f>
        <v>0</v>
      </c>
      <c r="BL2162" s="20" t="s">
        <v>212</v>
      </c>
      <c r="BM2162" s="227" t="s">
        <v>2940</v>
      </c>
    </row>
    <row r="2163" s="2" customFormat="1">
      <c r="A2163" s="41"/>
      <c r="B2163" s="42"/>
      <c r="C2163" s="43"/>
      <c r="D2163" s="229" t="s">
        <v>214</v>
      </c>
      <c r="E2163" s="43"/>
      <c r="F2163" s="230" t="s">
        <v>2941</v>
      </c>
      <c r="G2163" s="43"/>
      <c r="H2163" s="43"/>
      <c r="I2163" s="231"/>
      <c r="J2163" s="43"/>
      <c r="K2163" s="43"/>
      <c r="L2163" s="47"/>
      <c r="M2163" s="232"/>
      <c r="N2163" s="233"/>
      <c r="O2163" s="87"/>
      <c r="P2163" s="87"/>
      <c r="Q2163" s="87"/>
      <c r="R2163" s="87"/>
      <c r="S2163" s="87"/>
      <c r="T2163" s="88"/>
      <c r="U2163" s="41"/>
      <c r="V2163" s="41"/>
      <c r="W2163" s="41"/>
      <c r="X2163" s="41"/>
      <c r="Y2163" s="41"/>
      <c r="Z2163" s="41"/>
      <c r="AA2163" s="41"/>
      <c r="AB2163" s="41"/>
      <c r="AC2163" s="41"/>
      <c r="AD2163" s="41"/>
      <c r="AE2163" s="41"/>
      <c r="AT2163" s="20" t="s">
        <v>214</v>
      </c>
      <c r="AU2163" s="20" t="s">
        <v>80</v>
      </c>
    </row>
    <row r="2164" s="13" customFormat="1">
      <c r="A2164" s="13"/>
      <c r="B2164" s="234"/>
      <c r="C2164" s="235"/>
      <c r="D2164" s="236" t="s">
        <v>216</v>
      </c>
      <c r="E2164" s="237" t="s">
        <v>19</v>
      </c>
      <c r="F2164" s="238" t="s">
        <v>228</v>
      </c>
      <c r="G2164" s="235"/>
      <c r="H2164" s="237" t="s">
        <v>19</v>
      </c>
      <c r="I2164" s="239"/>
      <c r="J2164" s="235"/>
      <c r="K2164" s="235"/>
      <c r="L2164" s="240"/>
      <c r="M2164" s="241"/>
      <c r="N2164" s="242"/>
      <c r="O2164" s="242"/>
      <c r="P2164" s="242"/>
      <c r="Q2164" s="242"/>
      <c r="R2164" s="242"/>
      <c r="S2164" s="242"/>
      <c r="T2164" s="24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44" t="s">
        <v>216</v>
      </c>
      <c r="AU2164" s="244" t="s">
        <v>80</v>
      </c>
      <c r="AV2164" s="13" t="s">
        <v>78</v>
      </c>
      <c r="AW2164" s="13" t="s">
        <v>218</v>
      </c>
      <c r="AX2164" s="13" t="s">
        <v>71</v>
      </c>
      <c r="AY2164" s="244" t="s">
        <v>205</v>
      </c>
    </row>
    <row r="2165" s="13" customFormat="1">
      <c r="A2165" s="13"/>
      <c r="B2165" s="234"/>
      <c r="C2165" s="235"/>
      <c r="D2165" s="236" t="s">
        <v>216</v>
      </c>
      <c r="E2165" s="237" t="s">
        <v>19</v>
      </c>
      <c r="F2165" s="238" t="s">
        <v>478</v>
      </c>
      <c r="G2165" s="235"/>
      <c r="H2165" s="237" t="s">
        <v>19</v>
      </c>
      <c r="I2165" s="239"/>
      <c r="J2165" s="235"/>
      <c r="K2165" s="235"/>
      <c r="L2165" s="240"/>
      <c r="M2165" s="241"/>
      <c r="N2165" s="242"/>
      <c r="O2165" s="242"/>
      <c r="P2165" s="242"/>
      <c r="Q2165" s="242"/>
      <c r="R2165" s="242"/>
      <c r="S2165" s="242"/>
      <c r="T2165" s="24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44" t="s">
        <v>216</v>
      </c>
      <c r="AU2165" s="244" t="s">
        <v>80</v>
      </c>
      <c r="AV2165" s="13" t="s">
        <v>78</v>
      </c>
      <c r="AW2165" s="13" t="s">
        <v>218</v>
      </c>
      <c r="AX2165" s="13" t="s">
        <v>71</v>
      </c>
      <c r="AY2165" s="244" t="s">
        <v>205</v>
      </c>
    </row>
    <row r="2166" s="14" customFormat="1">
      <c r="A2166" s="14"/>
      <c r="B2166" s="245"/>
      <c r="C2166" s="246"/>
      <c r="D2166" s="236" t="s">
        <v>216</v>
      </c>
      <c r="E2166" s="247" t="s">
        <v>19</v>
      </c>
      <c r="F2166" s="248" t="s">
        <v>2942</v>
      </c>
      <c r="G2166" s="246"/>
      <c r="H2166" s="249">
        <v>48.110000000000007</v>
      </c>
      <c r="I2166" s="250"/>
      <c r="J2166" s="246"/>
      <c r="K2166" s="246"/>
      <c r="L2166" s="251"/>
      <c r="M2166" s="252"/>
      <c r="N2166" s="253"/>
      <c r="O2166" s="253"/>
      <c r="P2166" s="253"/>
      <c r="Q2166" s="253"/>
      <c r="R2166" s="253"/>
      <c r="S2166" s="253"/>
      <c r="T2166" s="25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5" t="s">
        <v>216</v>
      </c>
      <c r="AU2166" s="255" t="s">
        <v>80</v>
      </c>
      <c r="AV2166" s="14" t="s">
        <v>80</v>
      </c>
      <c r="AW2166" s="14" t="s">
        <v>218</v>
      </c>
      <c r="AX2166" s="14" t="s">
        <v>71</v>
      </c>
      <c r="AY2166" s="255" t="s">
        <v>205</v>
      </c>
    </row>
    <row r="2167" s="14" customFormat="1">
      <c r="A2167" s="14"/>
      <c r="B2167" s="245"/>
      <c r="C2167" s="246"/>
      <c r="D2167" s="236" t="s">
        <v>216</v>
      </c>
      <c r="E2167" s="247" t="s">
        <v>19</v>
      </c>
      <c r="F2167" s="248" t="s">
        <v>2943</v>
      </c>
      <c r="G2167" s="246"/>
      <c r="H2167" s="249">
        <v>22.190000000000001</v>
      </c>
      <c r="I2167" s="250"/>
      <c r="J2167" s="246"/>
      <c r="K2167" s="246"/>
      <c r="L2167" s="251"/>
      <c r="M2167" s="252"/>
      <c r="N2167" s="253"/>
      <c r="O2167" s="253"/>
      <c r="P2167" s="253"/>
      <c r="Q2167" s="253"/>
      <c r="R2167" s="253"/>
      <c r="S2167" s="253"/>
      <c r="T2167" s="25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5" t="s">
        <v>216</v>
      </c>
      <c r="AU2167" s="255" t="s">
        <v>80</v>
      </c>
      <c r="AV2167" s="14" t="s">
        <v>80</v>
      </c>
      <c r="AW2167" s="14" t="s">
        <v>218</v>
      </c>
      <c r="AX2167" s="14" t="s">
        <v>71</v>
      </c>
      <c r="AY2167" s="255" t="s">
        <v>205</v>
      </c>
    </row>
    <row r="2168" s="15" customFormat="1">
      <c r="A2168" s="15"/>
      <c r="B2168" s="256"/>
      <c r="C2168" s="257"/>
      <c r="D2168" s="236" t="s">
        <v>216</v>
      </c>
      <c r="E2168" s="258" t="s">
        <v>19</v>
      </c>
      <c r="F2168" s="259" t="s">
        <v>238</v>
      </c>
      <c r="G2168" s="257"/>
      <c r="H2168" s="260">
        <v>70.300000000000011</v>
      </c>
      <c r="I2168" s="261"/>
      <c r="J2168" s="257"/>
      <c r="K2168" s="257"/>
      <c r="L2168" s="262"/>
      <c r="M2168" s="263"/>
      <c r="N2168" s="264"/>
      <c r="O2168" s="264"/>
      <c r="P2168" s="264"/>
      <c r="Q2168" s="264"/>
      <c r="R2168" s="264"/>
      <c r="S2168" s="264"/>
      <c r="T2168" s="26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66" t="s">
        <v>216</v>
      </c>
      <c r="AU2168" s="266" t="s">
        <v>80</v>
      </c>
      <c r="AV2168" s="15" t="s">
        <v>97</v>
      </c>
      <c r="AW2168" s="15" t="s">
        <v>218</v>
      </c>
      <c r="AX2168" s="15" t="s">
        <v>71</v>
      </c>
      <c r="AY2168" s="266" t="s">
        <v>205</v>
      </c>
    </row>
    <row r="2169" s="13" customFormat="1">
      <c r="A2169" s="13"/>
      <c r="B2169" s="234"/>
      <c r="C2169" s="235"/>
      <c r="D2169" s="236" t="s">
        <v>216</v>
      </c>
      <c r="E2169" s="237" t="s">
        <v>19</v>
      </c>
      <c r="F2169" s="238" t="s">
        <v>483</v>
      </c>
      <c r="G2169" s="235"/>
      <c r="H2169" s="237" t="s">
        <v>19</v>
      </c>
      <c r="I2169" s="239"/>
      <c r="J2169" s="235"/>
      <c r="K2169" s="235"/>
      <c r="L2169" s="240"/>
      <c r="M2169" s="241"/>
      <c r="N2169" s="242"/>
      <c r="O2169" s="242"/>
      <c r="P2169" s="242"/>
      <c r="Q2169" s="242"/>
      <c r="R2169" s="242"/>
      <c r="S2169" s="242"/>
      <c r="T2169" s="24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4" t="s">
        <v>216</v>
      </c>
      <c r="AU2169" s="244" t="s">
        <v>80</v>
      </c>
      <c r="AV2169" s="13" t="s">
        <v>78</v>
      </c>
      <c r="AW2169" s="13" t="s">
        <v>218</v>
      </c>
      <c r="AX2169" s="13" t="s">
        <v>71</v>
      </c>
      <c r="AY2169" s="244" t="s">
        <v>205</v>
      </c>
    </row>
    <row r="2170" s="14" customFormat="1">
      <c r="A2170" s="14"/>
      <c r="B2170" s="245"/>
      <c r="C2170" s="246"/>
      <c r="D2170" s="236" t="s">
        <v>216</v>
      </c>
      <c r="E2170" s="247" t="s">
        <v>19</v>
      </c>
      <c r="F2170" s="248" t="s">
        <v>2944</v>
      </c>
      <c r="G2170" s="246"/>
      <c r="H2170" s="249">
        <v>10.649999999999999</v>
      </c>
      <c r="I2170" s="250"/>
      <c r="J2170" s="246"/>
      <c r="K2170" s="246"/>
      <c r="L2170" s="251"/>
      <c r="M2170" s="252"/>
      <c r="N2170" s="253"/>
      <c r="O2170" s="253"/>
      <c r="P2170" s="253"/>
      <c r="Q2170" s="253"/>
      <c r="R2170" s="253"/>
      <c r="S2170" s="253"/>
      <c r="T2170" s="25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5" t="s">
        <v>216</v>
      </c>
      <c r="AU2170" s="255" t="s">
        <v>80</v>
      </c>
      <c r="AV2170" s="14" t="s">
        <v>80</v>
      </c>
      <c r="AW2170" s="14" t="s">
        <v>218</v>
      </c>
      <c r="AX2170" s="14" t="s">
        <v>71</v>
      </c>
      <c r="AY2170" s="255" t="s">
        <v>205</v>
      </c>
    </row>
    <row r="2171" s="15" customFormat="1">
      <c r="A2171" s="15"/>
      <c r="B2171" s="256"/>
      <c r="C2171" s="257"/>
      <c r="D2171" s="236" t="s">
        <v>216</v>
      </c>
      <c r="E2171" s="258" t="s">
        <v>19</v>
      </c>
      <c r="F2171" s="259" t="s">
        <v>238</v>
      </c>
      <c r="G2171" s="257"/>
      <c r="H2171" s="260">
        <v>10.649999999999999</v>
      </c>
      <c r="I2171" s="261"/>
      <c r="J2171" s="257"/>
      <c r="K2171" s="257"/>
      <c r="L2171" s="262"/>
      <c r="M2171" s="263"/>
      <c r="N2171" s="264"/>
      <c r="O2171" s="264"/>
      <c r="P2171" s="264"/>
      <c r="Q2171" s="264"/>
      <c r="R2171" s="264"/>
      <c r="S2171" s="264"/>
      <c r="T2171" s="26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T2171" s="266" t="s">
        <v>216</v>
      </c>
      <c r="AU2171" s="266" t="s">
        <v>80</v>
      </c>
      <c r="AV2171" s="15" t="s">
        <v>97</v>
      </c>
      <c r="AW2171" s="15" t="s">
        <v>218</v>
      </c>
      <c r="AX2171" s="15" t="s">
        <v>71</v>
      </c>
      <c r="AY2171" s="266" t="s">
        <v>205</v>
      </c>
    </row>
    <row r="2172" s="13" customFormat="1">
      <c r="A2172" s="13"/>
      <c r="B2172" s="234"/>
      <c r="C2172" s="235"/>
      <c r="D2172" s="236" t="s">
        <v>216</v>
      </c>
      <c r="E2172" s="237" t="s">
        <v>19</v>
      </c>
      <c r="F2172" s="238" t="s">
        <v>485</v>
      </c>
      <c r="G2172" s="235"/>
      <c r="H2172" s="237" t="s">
        <v>19</v>
      </c>
      <c r="I2172" s="239"/>
      <c r="J2172" s="235"/>
      <c r="K2172" s="235"/>
      <c r="L2172" s="240"/>
      <c r="M2172" s="241"/>
      <c r="N2172" s="242"/>
      <c r="O2172" s="242"/>
      <c r="P2172" s="242"/>
      <c r="Q2172" s="242"/>
      <c r="R2172" s="242"/>
      <c r="S2172" s="242"/>
      <c r="T2172" s="24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4" t="s">
        <v>216</v>
      </c>
      <c r="AU2172" s="244" t="s">
        <v>80</v>
      </c>
      <c r="AV2172" s="13" t="s">
        <v>78</v>
      </c>
      <c r="AW2172" s="13" t="s">
        <v>218</v>
      </c>
      <c r="AX2172" s="13" t="s">
        <v>71</v>
      </c>
      <c r="AY2172" s="244" t="s">
        <v>205</v>
      </c>
    </row>
    <row r="2173" s="14" customFormat="1">
      <c r="A2173" s="14"/>
      <c r="B2173" s="245"/>
      <c r="C2173" s="246"/>
      <c r="D2173" s="236" t="s">
        <v>216</v>
      </c>
      <c r="E2173" s="247" t="s">
        <v>19</v>
      </c>
      <c r="F2173" s="248" t="s">
        <v>2945</v>
      </c>
      <c r="G2173" s="246"/>
      <c r="H2173" s="249">
        <v>9.6500000000000004</v>
      </c>
      <c r="I2173" s="250"/>
      <c r="J2173" s="246"/>
      <c r="K2173" s="246"/>
      <c r="L2173" s="251"/>
      <c r="M2173" s="252"/>
      <c r="N2173" s="253"/>
      <c r="O2173" s="253"/>
      <c r="P2173" s="253"/>
      <c r="Q2173" s="253"/>
      <c r="R2173" s="253"/>
      <c r="S2173" s="253"/>
      <c r="T2173" s="25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5" t="s">
        <v>216</v>
      </c>
      <c r="AU2173" s="255" t="s">
        <v>80</v>
      </c>
      <c r="AV2173" s="14" t="s">
        <v>80</v>
      </c>
      <c r="AW2173" s="14" t="s">
        <v>218</v>
      </c>
      <c r="AX2173" s="14" t="s">
        <v>71</v>
      </c>
      <c r="AY2173" s="255" t="s">
        <v>205</v>
      </c>
    </row>
    <row r="2174" s="14" customFormat="1">
      <c r="A2174" s="14"/>
      <c r="B2174" s="245"/>
      <c r="C2174" s="246"/>
      <c r="D2174" s="236" t="s">
        <v>216</v>
      </c>
      <c r="E2174" s="247" t="s">
        <v>19</v>
      </c>
      <c r="F2174" s="248" t="s">
        <v>2946</v>
      </c>
      <c r="G2174" s="246"/>
      <c r="H2174" s="249">
        <v>6.8499999999999996</v>
      </c>
      <c r="I2174" s="250"/>
      <c r="J2174" s="246"/>
      <c r="K2174" s="246"/>
      <c r="L2174" s="251"/>
      <c r="M2174" s="252"/>
      <c r="N2174" s="253"/>
      <c r="O2174" s="253"/>
      <c r="P2174" s="253"/>
      <c r="Q2174" s="253"/>
      <c r="R2174" s="253"/>
      <c r="S2174" s="253"/>
      <c r="T2174" s="25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5" t="s">
        <v>216</v>
      </c>
      <c r="AU2174" s="255" t="s">
        <v>80</v>
      </c>
      <c r="AV2174" s="14" t="s">
        <v>80</v>
      </c>
      <c r="AW2174" s="14" t="s">
        <v>218</v>
      </c>
      <c r="AX2174" s="14" t="s">
        <v>71</v>
      </c>
      <c r="AY2174" s="255" t="s">
        <v>205</v>
      </c>
    </row>
    <row r="2175" s="15" customFormat="1">
      <c r="A2175" s="15"/>
      <c r="B2175" s="256"/>
      <c r="C2175" s="257"/>
      <c r="D2175" s="236" t="s">
        <v>216</v>
      </c>
      <c r="E2175" s="258" t="s">
        <v>19</v>
      </c>
      <c r="F2175" s="259" t="s">
        <v>238</v>
      </c>
      <c r="G2175" s="257"/>
      <c r="H2175" s="260">
        <v>16.5</v>
      </c>
      <c r="I2175" s="261"/>
      <c r="J2175" s="257"/>
      <c r="K2175" s="257"/>
      <c r="L2175" s="262"/>
      <c r="M2175" s="263"/>
      <c r="N2175" s="264"/>
      <c r="O2175" s="264"/>
      <c r="P2175" s="264"/>
      <c r="Q2175" s="264"/>
      <c r="R2175" s="264"/>
      <c r="S2175" s="264"/>
      <c r="T2175" s="26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T2175" s="266" t="s">
        <v>216</v>
      </c>
      <c r="AU2175" s="266" t="s">
        <v>80</v>
      </c>
      <c r="AV2175" s="15" t="s">
        <v>97</v>
      </c>
      <c r="AW2175" s="15" t="s">
        <v>218</v>
      </c>
      <c r="AX2175" s="15" t="s">
        <v>71</v>
      </c>
      <c r="AY2175" s="266" t="s">
        <v>205</v>
      </c>
    </row>
    <row r="2176" s="13" customFormat="1">
      <c r="A2176" s="13"/>
      <c r="B2176" s="234"/>
      <c r="C2176" s="235"/>
      <c r="D2176" s="236" t="s">
        <v>216</v>
      </c>
      <c r="E2176" s="237" t="s">
        <v>19</v>
      </c>
      <c r="F2176" s="238" t="s">
        <v>239</v>
      </c>
      <c r="G2176" s="235"/>
      <c r="H2176" s="237" t="s">
        <v>19</v>
      </c>
      <c r="I2176" s="239"/>
      <c r="J2176" s="235"/>
      <c r="K2176" s="235"/>
      <c r="L2176" s="240"/>
      <c r="M2176" s="241"/>
      <c r="N2176" s="242"/>
      <c r="O2176" s="242"/>
      <c r="P2176" s="242"/>
      <c r="Q2176" s="242"/>
      <c r="R2176" s="242"/>
      <c r="S2176" s="242"/>
      <c r="T2176" s="24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4" t="s">
        <v>216</v>
      </c>
      <c r="AU2176" s="244" t="s">
        <v>80</v>
      </c>
      <c r="AV2176" s="13" t="s">
        <v>78</v>
      </c>
      <c r="AW2176" s="13" t="s">
        <v>218</v>
      </c>
      <c r="AX2176" s="13" t="s">
        <v>71</v>
      </c>
      <c r="AY2176" s="244" t="s">
        <v>205</v>
      </c>
    </row>
    <row r="2177" s="14" customFormat="1">
      <c r="A2177" s="14"/>
      <c r="B2177" s="245"/>
      <c r="C2177" s="246"/>
      <c r="D2177" s="236" t="s">
        <v>216</v>
      </c>
      <c r="E2177" s="247" t="s">
        <v>19</v>
      </c>
      <c r="F2177" s="248" t="s">
        <v>2947</v>
      </c>
      <c r="G2177" s="246"/>
      <c r="H2177" s="249">
        <v>8.8849999999999998</v>
      </c>
      <c r="I2177" s="250"/>
      <c r="J2177" s="246"/>
      <c r="K2177" s="246"/>
      <c r="L2177" s="251"/>
      <c r="M2177" s="252"/>
      <c r="N2177" s="253"/>
      <c r="O2177" s="253"/>
      <c r="P2177" s="253"/>
      <c r="Q2177" s="253"/>
      <c r="R2177" s="253"/>
      <c r="S2177" s="253"/>
      <c r="T2177" s="25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55" t="s">
        <v>216</v>
      </c>
      <c r="AU2177" s="255" t="s">
        <v>80</v>
      </c>
      <c r="AV2177" s="14" t="s">
        <v>80</v>
      </c>
      <c r="AW2177" s="14" t="s">
        <v>218</v>
      </c>
      <c r="AX2177" s="14" t="s">
        <v>71</v>
      </c>
      <c r="AY2177" s="255" t="s">
        <v>205</v>
      </c>
    </row>
    <row r="2178" s="14" customFormat="1">
      <c r="A2178" s="14"/>
      <c r="B2178" s="245"/>
      <c r="C2178" s="246"/>
      <c r="D2178" s="236" t="s">
        <v>216</v>
      </c>
      <c r="E2178" s="247" t="s">
        <v>19</v>
      </c>
      <c r="F2178" s="248" t="s">
        <v>2948</v>
      </c>
      <c r="G2178" s="246"/>
      <c r="H2178" s="249">
        <v>7.4950000000000001</v>
      </c>
      <c r="I2178" s="250"/>
      <c r="J2178" s="246"/>
      <c r="K2178" s="246"/>
      <c r="L2178" s="251"/>
      <c r="M2178" s="252"/>
      <c r="N2178" s="253"/>
      <c r="O2178" s="253"/>
      <c r="P2178" s="253"/>
      <c r="Q2178" s="253"/>
      <c r="R2178" s="253"/>
      <c r="S2178" s="253"/>
      <c r="T2178" s="25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55" t="s">
        <v>216</v>
      </c>
      <c r="AU2178" s="255" t="s">
        <v>80</v>
      </c>
      <c r="AV2178" s="14" t="s">
        <v>80</v>
      </c>
      <c r="AW2178" s="14" t="s">
        <v>218</v>
      </c>
      <c r="AX2178" s="14" t="s">
        <v>71</v>
      </c>
      <c r="AY2178" s="255" t="s">
        <v>205</v>
      </c>
    </row>
    <row r="2179" s="15" customFormat="1">
      <c r="A2179" s="15"/>
      <c r="B2179" s="256"/>
      <c r="C2179" s="257"/>
      <c r="D2179" s="236" t="s">
        <v>216</v>
      </c>
      <c r="E2179" s="258" t="s">
        <v>19</v>
      </c>
      <c r="F2179" s="259" t="s">
        <v>238</v>
      </c>
      <c r="G2179" s="257"/>
      <c r="H2179" s="260">
        <v>16.379999999999999</v>
      </c>
      <c r="I2179" s="261"/>
      <c r="J2179" s="257"/>
      <c r="K2179" s="257"/>
      <c r="L2179" s="262"/>
      <c r="M2179" s="263"/>
      <c r="N2179" s="264"/>
      <c r="O2179" s="264"/>
      <c r="P2179" s="264"/>
      <c r="Q2179" s="264"/>
      <c r="R2179" s="264"/>
      <c r="S2179" s="264"/>
      <c r="T2179" s="26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T2179" s="266" t="s">
        <v>216</v>
      </c>
      <c r="AU2179" s="266" t="s">
        <v>80</v>
      </c>
      <c r="AV2179" s="15" t="s">
        <v>97</v>
      </c>
      <c r="AW2179" s="15" t="s">
        <v>218</v>
      </c>
      <c r="AX2179" s="15" t="s">
        <v>71</v>
      </c>
      <c r="AY2179" s="266" t="s">
        <v>205</v>
      </c>
    </row>
    <row r="2180" s="13" customFormat="1">
      <c r="A2180" s="13"/>
      <c r="B2180" s="234"/>
      <c r="C2180" s="235"/>
      <c r="D2180" s="236" t="s">
        <v>216</v>
      </c>
      <c r="E2180" s="237" t="s">
        <v>19</v>
      </c>
      <c r="F2180" s="238" t="s">
        <v>241</v>
      </c>
      <c r="G2180" s="235"/>
      <c r="H2180" s="237" t="s">
        <v>19</v>
      </c>
      <c r="I2180" s="239"/>
      <c r="J2180" s="235"/>
      <c r="K2180" s="235"/>
      <c r="L2180" s="240"/>
      <c r="M2180" s="241"/>
      <c r="N2180" s="242"/>
      <c r="O2180" s="242"/>
      <c r="P2180" s="242"/>
      <c r="Q2180" s="242"/>
      <c r="R2180" s="242"/>
      <c r="S2180" s="242"/>
      <c r="T2180" s="24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4" t="s">
        <v>216</v>
      </c>
      <c r="AU2180" s="244" t="s">
        <v>80</v>
      </c>
      <c r="AV2180" s="13" t="s">
        <v>78</v>
      </c>
      <c r="AW2180" s="13" t="s">
        <v>218</v>
      </c>
      <c r="AX2180" s="13" t="s">
        <v>71</v>
      </c>
      <c r="AY2180" s="244" t="s">
        <v>205</v>
      </c>
    </row>
    <row r="2181" s="14" customFormat="1">
      <c r="A2181" s="14"/>
      <c r="B2181" s="245"/>
      <c r="C2181" s="246"/>
      <c r="D2181" s="236" t="s">
        <v>216</v>
      </c>
      <c r="E2181" s="247" t="s">
        <v>19</v>
      </c>
      <c r="F2181" s="248" t="s">
        <v>2949</v>
      </c>
      <c r="G2181" s="246"/>
      <c r="H2181" s="249">
        <v>17.435999999999996</v>
      </c>
      <c r="I2181" s="250"/>
      <c r="J2181" s="246"/>
      <c r="K2181" s="246"/>
      <c r="L2181" s="251"/>
      <c r="M2181" s="252"/>
      <c r="N2181" s="253"/>
      <c r="O2181" s="253"/>
      <c r="P2181" s="253"/>
      <c r="Q2181" s="253"/>
      <c r="R2181" s="253"/>
      <c r="S2181" s="253"/>
      <c r="T2181" s="25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5" t="s">
        <v>216</v>
      </c>
      <c r="AU2181" s="255" t="s">
        <v>80</v>
      </c>
      <c r="AV2181" s="14" t="s">
        <v>80</v>
      </c>
      <c r="AW2181" s="14" t="s">
        <v>218</v>
      </c>
      <c r="AX2181" s="14" t="s">
        <v>71</v>
      </c>
      <c r="AY2181" s="255" t="s">
        <v>205</v>
      </c>
    </row>
    <row r="2182" s="15" customFormat="1">
      <c r="A2182" s="15"/>
      <c r="B2182" s="256"/>
      <c r="C2182" s="257"/>
      <c r="D2182" s="236" t="s">
        <v>216</v>
      </c>
      <c r="E2182" s="258" t="s">
        <v>19</v>
      </c>
      <c r="F2182" s="259" t="s">
        <v>238</v>
      </c>
      <c r="G2182" s="257"/>
      <c r="H2182" s="260">
        <v>17.435999999999996</v>
      </c>
      <c r="I2182" s="261"/>
      <c r="J2182" s="257"/>
      <c r="K2182" s="257"/>
      <c r="L2182" s="262"/>
      <c r="M2182" s="263"/>
      <c r="N2182" s="264"/>
      <c r="O2182" s="264"/>
      <c r="P2182" s="264"/>
      <c r="Q2182" s="264"/>
      <c r="R2182" s="264"/>
      <c r="S2182" s="264"/>
      <c r="T2182" s="26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T2182" s="266" t="s">
        <v>216</v>
      </c>
      <c r="AU2182" s="266" t="s">
        <v>80</v>
      </c>
      <c r="AV2182" s="15" t="s">
        <v>97</v>
      </c>
      <c r="AW2182" s="15" t="s">
        <v>218</v>
      </c>
      <c r="AX2182" s="15" t="s">
        <v>71</v>
      </c>
      <c r="AY2182" s="266" t="s">
        <v>205</v>
      </c>
    </row>
    <row r="2183" s="16" customFormat="1">
      <c r="A2183" s="16"/>
      <c r="B2183" s="267"/>
      <c r="C2183" s="268"/>
      <c r="D2183" s="236" t="s">
        <v>216</v>
      </c>
      <c r="E2183" s="269" t="s">
        <v>19</v>
      </c>
      <c r="F2183" s="270" t="s">
        <v>243</v>
      </c>
      <c r="G2183" s="268"/>
      <c r="H2183" s="271">
        <v>131.26600000000002</v>
      </c>
      <c r="I2183" s="272"/>
      <c r="J2183" s="268"/>
      <c r="K2183" s="268"/>
      <c r="L2183" s="273"/>
      <c r="M2183" s="274"/>
      <c r="N2183" s="275"/>
      <c r="O2183" s="275"/>
      <c r="P2183" s="275"/>
      <c r="Q2183" s="275"/>
      <c r="R2183" s="275"/>
      <c r="S2183" s="275"/>
      <c r="T2183" s="27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T2183" s="277" t="s">
        <v>216</v>
      </c>
      <c r="AU2183" s="277" t="s">
        <v>80</v>
      </c>
      <c r="AV2183" s="16" t="s">
        <v>212</v>
      </c>
      <c r="AW2183" s="16" t="s">
        <v>218</v>
      </c>
      <c r="AX2183" s="16" t="s">
        <v>78</v>
      </c>
      <c r="AY2183" s="277" t="s">
        <v>205</v>
      </c>
    </row>
    <row r="2184" s="2" customFormat="1" ht="24.15" customHeight="1">
      <c r="A2184" s="41"/>
      <c r="B2184" s="42"/>
      <c r="C2184" s="216" t="s">
        <v>2950</v>
      </c>
      <c r="D2184" s="216" t="s">
        <v>207</v>
      </c>
      <c r="E2184" s="217" t="s">
        <v>2951</v>
      </c>
      <c r="F2184" s="218" t="s">
        <v>2952</v>
      </c>
      <c r="G2184" s="219" t="s">
        <v>327</v>
      </c>
      <c r="H2184" s="220">
        <v>2</v>
      </c>
      <c r="I2184" s="221"/>
      <c r="J2184" s="222">
        <f>ROUND(I2184*H2184,2)</f>
        <v>0</v>
      </c>
      <c r="K2184" s="218" t="s">
        <v>211</v>
      </c>
      <c r="L2184" s="47"/>
      <c r="M2184" s="223" t="s">
        <v>19</v>
      </c>
      <c r="N2184" s="224" t="s">
        <v>42</v>
      </c>
      <c r="O2184" s="87"/>
      <c r="P2184" s="225">
        <f>O2184*H2184</f>
        <v>0</v>
      </c>
      <c r="Q2184" s="225">
        <v>0</v>
      </c>
      <c r="R2184" s="225">
        <f>Q2184*H2184</f>
        <v>0</v>
      </c>
      <c r="S2184" s="225">
        <v>0.036999999999999998</v>
      </c>
      <c r="T2184" s="226">
        <f>S2184*H2184</f>
        <v>0.073999999999999996</v>
      </c>
      <c r="U2184" s="41"/>
      <c r="V2184" s="41"/>
      <c r="W2184" s="41"/>
      <c r="X2184" s="41"/>
      <c r="Y2184" s="41"/>
      <c r="Z2184" s="41"/>
      <c r="AA2184" s="41"/>
      <c r="AB2184" s="41"/>
      <c r="AC2184" s="41"/>
      <c r="AD2184" s="41"/>
      <c r="AE2184" s="41"/>
      <c r="AR2184" s="227" t="s">
        <v>212</v>
      </c>
      <c r="AT2184" s="227" t="s">
        <v>207</v>
      </c>
      <c r="AU2184" s="227" t="s">
        <v>80</v>
      </c>
      <c r="AY2184" s="20" t="s">
        <v>205</v>
      </c>
      <c r="BE2184" s="228">
        <f>IF(N2184="základní",J2184,0)</f>
        <v>0</v>
      </c>
      <c r="BF2184" s="228">
        <f>IF(N2184="snížená",J2184,0)</f>
        <v>0</v>
      </c>
      <c r="BG2184" s="228">
        <f>IF(N2184="zákl. přenesená",J2184,0)</f>
        <v>0</v>
      </c>
      <c r="BH2184" s="228">
        <f>IF(N2184="sníž. přenesená",J2184,0)</f>
        <v>0</v>
      </c>
      <c r="BI2184" s="228">
        <f>IF(N2184="nulová",J2184,0)</f>
        <v>0</v>
      </c>
      <c r="BJ2184" s="20" t="s">
        <v>78</v>
      </c>
      <c r="BK2184" s="228">
        <f>ROUND(I2184*H2184,2)</f>
        <v>0</v>
      </c>
      <c r="BL2184" s="20" t="s">
        <v>212</v>
      </c>
      <c r="BM2184" s="227" t="s">
        <v>2953</v>
      </c>
    </row>
    <row r="2185" s="2" customFormat="1">
      <c r="A2185" s="41"/>
      <c r="B2185" s="42"/>
      <c r="C2185" s="43"/>
      <c r="D2185" s="229" t="s">
        <v>214</v>
      </c>
      <c r="E2185" s="43"/>
      <c r="F2185" s="230" t="s">
        <v>2954</v>
      </c>
      <c r="G2185" s="43"/>
      <c r="H2185" s="43"/>
      <c r="I2185" s="231"/>
      <c r="J2185" s="43"/>
      <c r="K2185" s="43"/>
      <c r="L2185" s="47"/>
      <c r="M2185" s="232"/>
      <c r="N2185" s="233"/>
      <c r="O2185" s="87"/>
      <c r="P2185" s="87"/>
      <c r="Q2185" s="87"/>
      <c r="R2185" s="87"/>
      <c r="S2185" s="87"/>
      <c r="T2185" s="88"/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T2185" s="20" t="s">
        <v>214</v>
      </c>
      <c r="AU2185" s="20" t="s">
        <v>80</v>
      </c>
    </row>
    <row r="2186" s="14" customFormat="1">
      <c r="A2186" s="14"/>
      <c r="B2186" s="245"/>
      <c r="C2186" s="246"/>
      <c r="D2186" s="236" t="s">
        <v>216</v>
      </c>
      <c r="E2186" s="247" t="s">
        <v>19</v>
      </c>
      <c r="F2186" s="248" t="s">
        <v>2955</v>
      </c>
      <c r="G2186" s="246"/>
      <c r="H2186" s="249">
        <v>2</v>
      </c>
      <c r="I2186" s="250"/>
      <c r="J2186" s="246"/>
      <c r="K2186" s="246"/>
      <c r="L2186" s="251"/>
      <c r="M2186" s="252"/>
      <c r="N2186" s="253"/>
      <c r="O2186" s="253"/>
      <c r="P2186" s="253"/>
      <c r="Q2186" s="253"/>
      <c r="R2186" s="253"/>
      <c r="S2186" s="253"/>
      <c r="T2186" s="25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5" t="s">
        <v>216</v>
      </c>
      <c r="AU2186" s="255" t="s">
        <v>80</v>
      </c>
      <c r="AV2186" s="14" t="s">
        <v>80</v>
      </c>
      <c r="AW2186" s="14" t="s">
        <v>218</v>
      </c>
      <c r="AX2186" s="14" t="s">
        <v>71</v>
      </c>
      <c r="AY2186" s="255" t="s">
        <v>205</v>
      </c>
    </row>
    <row r="2187" s="2" customFormat="1" ht="37.8" customHeight="1">
      <c r="A2187" s="41"/>
      <c r="B2187" s="42"/>
      <c r="C2187" s="216" t="s">
        <v>2956</v>
      </c>
      <c r="D2187" s="216" t="s">
        <v>207</v>
      </c>
      <c r="E2187" s="217" t="s">
        <v>2957</v>
      </c>
      <c r="F2187" s="218" t="s">
        <v>2958</v>
      </c>
      <c r="G2187" s="219" t="s">
        <v>448</v>
      </c>
      <c r="H2187" s="220">
        <v>32</v>
      </c>
      <c r="I2187" s="221"/>
      <c r="J2187" s="222">
        <f>ROUND(I2187*H2187,2)</f>
        <v>0</v>
      </c>
      <c r="K2187" s="218" t="s">
        <v>211</v>
      </c>
      <c r="L2187" s="47"/>
      <c r="M2187" s="223" t="s">
        <v>19</v>
      </c>
      <c r="N2187" s="224" t="s">
        <v>42</v>
      </c>
      <c r="O2187" s="87"/>
      <c r="P2187" s="225">
        <f>O2187*H2187</f>
        <v>0</v>
      </c>
      <c r="Q2187" s="225">
        <v>0</v>
      </c>
      <c r="R2187" s="225">
        <f>Q2187*H2187</f>
        <v>0</v>
      </c>
      <c r="S2187" s="225">
        <v>0.001</v>
      </c>
      <c r="T2187" s="226">
        <f>S2187*H2187</f>
        <v>0.032000000000000001</v>
      </c>
      <c r="U2187" s="41"/>
      <c r="V2187" s="41"/>
      <c r="W2187" s="41"/>
      <c r="X2187" s="41"/>
      <c r="Y2187" s="41"/>
      <c r="Z2187" s="41"/>
      <c r="AA2187" s="41"/>
      <c r="AB2187" s="41"/>
      <c r="AC2187" s="41"/>
      <c r="AD2187" s="41"/>
      <c r="AE2187" s="41"/>
      <c r="AR2187" s="227" t="s">
        <v>212</v>
      </c>
      <c r="AT2187" s="227" t="s">
        <v>207</v>
      </c>
      <c r="AU2187" s="227" t="s">
        <v>80</v>
      </c>
      <c r="AY2187" s="20" t="s">
        <v>205</v>
      </c>
      <c r="BE2187" s="228">
        <f>IF(N2187="základní",J2187,0)</f>
        <v>0</v>
      </c>
      <c r="BF2187" s="228">
        <f>IF(N2187="snížená",J2187,0)</f>
        <v>0</v>
      </c>
      <c r="BG2187" s="228">
        <f>IF(N2187="zákl. přenesená",J2187,0)</f>
        <v>0</v>
      </c>
      <c r="BH2187" s="228">
        <f>IF(N2187="sníž. přenesená",J2187,0)</f>
        <v>0</v>
      </c>
      <c r="BI2187" s="228">
        <f>IF(N2187="nulová",J2187,0)</f>
        <v>0</v>
      </c>
      <c r="BJ2187" s="20" t="s">
        <v>78</v>
      </c>
      <c r="BK2187" s="228">
        <f>ROUND(I2187*H2187,2)</f>
        <v>0</v>
      </c>
      <c r="BL2187" s="20" t="s">
        <v>212</v>
      </c>
      <c r="BM2187" s="227" t="s">
        <v>2959</v>
      </c>
    </row>
    <row r="2188" s="2" customFormat="1">
      <c r="A2188" s="41"/>
      <c r="B2188" s="42"/>
      <c r="C2188" s="43"/>
      <c r="D2188" s="229" t="s">
        <v>214</v>
      </c>
      <c r="E2188" s="43"/>
      <c r="F2188" s="230" t="s">
        <v>2960</v>
      </c>
      <c r="G2188" s="43"/>
      <c r="H2188" s="43"/>
      <c r="I2188" s="231"/>
      <c r="J2188" s="43"/>
      <c r="K2188" s="43"/>
      <c r="L2188" s="47"/>
      <c r="M2188" s="232"/>
      <c r="N2188" s="233"/>
      <c r="O2188" s="87"/>
      <c r="P2188" s="87"/>
      <c r="Q2188" s="87"/>
      <c r="R2188" s="87"/>
      <c r="S2188" s="87"/>
      <c r="T2188" s="88"/>
      <c r="U2188" s="41"/>
      <c r="V2188" s="41"/>
      <c r="W2188" s="41"/>
      <c r="X2188" s="41"/>
      <c r="Y2188" s="41"/>
      <c r="Z2188" s="41"/>
      <c r="AA2188" s="41"/>
      <c r="AB2188" s="41"/>
      <c r="AC2188" s="41"/>
      <c r="AD2188" s="41"/>
      <c r="AE2188" s="41"/>
      <c r="AT2188" s="20" t="s">
        <v>214</v>
      </c>
      <c r="AU2188" s="20" t="s">
        <v>80</v>
      </c>
    </row>
    <row r="2189" s="14" customFormat="1">
      <c r="A2189" s="14"/>
      <c r="B2189" s="245"/>
      <c r="C2189" s="246"/>
      <c r="D2189" s="236" t="s">
        <v>216</v>
      </c>
      <c r="E2189" s="247" t="s">
        <v>19</v>
      </c>
      <c r="F2189" s="248" t="s">
        <v>2961</v>
      </c>
      <c r="G2189" s="246"/>
      <c r="H2189" s="249">
        <v>32</v>
      </c>
      <c r="I2189" s="250"/>
      <c r="J2189" s="246"/>
      <c r="K2189" s="246"/>
      <c r="L2189" s="251"/>
      <c r="M2189" s="252"/>
      <c r="N2189" s="253"/>
      <c r="O2189" s="253"/>
      <c r="P2189" s="253"/>
      <c r="Q2189" s="253"/>
      <c r="R2189" s="253"/>
      <c r="S2189" s="253"/>
      <c r="T2189" s="25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5" t="s">
        <v>216</v>
      </c>
      <c r="AU2189" s="255" t="s">
        <v>80</v>
      </c>
      <c r="AV2189" s="14" t="s">
        <v>80</v>
      </c>
      <c r="AW2189" s="14" t="s">
        <v>218</v>
      </c>
      <c r="AX2189" s="14" t="s">
        <v>71</v>
      </c>
      <c r="AY2189" s="255" t="s">
        <v>205</v>
      </c>
    </row>
    <row r="2190" s="2" customFormat="1" ht="24.15" customHeight="1">
      <c r="A2190" s="41"/>
      <c r="B2190" s="42"/>
      <c r="C2190" s="216" t="s">
        <v>2962</v>
      </c>
      <c r="D2190" s="216" t="s">
        <v>207</v>
      </c>
      <c r="E2190" s="217" t="s">
        <v>2963</v>
      </c>
      <c r="F2190" s="218" t="s">
        <v>2964</v>
      </c>
      <c r="G2190" s="219" t="s">
        <v>327</v>
      </c>
      <c r="H2190" s="220">
        <v>4.5</v>
      </c>
      <c r="I2190" s="221"/>
      <c r="J2190" s="222">
        <f>ROUND(I2190*H2190,2)</f>
        <v>0</v>
      </c>
      <c r="K2190" s="218" t="s">
        <v>211</v>
      </c>
      <c r="L2190" s="47"/>
      <c r="M2190" s="223" t="s">
        <v>19</v>
      </c>
      <c r="N2190" s="224" t="s">
        <v>42</v>
      </c>
      <c r="O2190" s="87"/>
      <c r="P2190" s="225">
        <f>O2190*H2190</f>
        <v>0</v>
      </c>
      <c r="Q2190" s="225">
        <v>2.0000000000000002E-05</v>
      </c>
      <c r="R2190" s="225">
        <f>Q2190*H2190</f>
        <v>9.0000000000000006E-05</v>
      </c>
      <c r="S2190" s="225">
        <v>0.001</v>
      </c>
      <c r="T2190" s="226">
        <f>S2190*H2190</f>
        <v>0.0045000000000000005</v>
      </c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R2190" s="227" t="s">
        <v>212</v>
      </c>
      <c r="AT2190" s="227" t="s">
        <v>207</v>
      </c>
      <c r="AU2190" s="227" t="s">
        <v>80</v>
      </c>
      <c r="AY2190" s="20" t="s">
        <v>205</v>
      </c>
      <c r="BE2190" s="228">
        <f>IF(N2190="základní",J2190,0)</f>
        <v>0</v>
      </c>
      <c r="BF2190" s="228">
        <f>IF(N2190="snížená",J2190,0)</f>
        <v>0</v>
      </c>
      <c r="BG2190" s="228">
        <f>IF(N2190="zákl. přenesená",J2190,0)</f>
        <v>0</v>
      </c>
      <c r="BH2190" s="228">
        <f>IF(N2190="sníž. přenesená",J2190,0)</f>
        <v>0</v>
      </c>
      <c r="BI2190" s="228">
        <f>IF(N2190="nulová",J2190,0)</f>
        <v>0</v>
      </c>
      <c r="BJ2190" s="20" t="s">
        <v>78</v>
      </c>
      <c r="BK2190" s="228">
        <f>ROUND(I2190*H2190,2)</f>
        <v>0</v>
      </c>
      <c r="BL2190" s="20" t="s">
        <v>212</v>
      </c>
      <c r="BM2190" s="227" t="s">
        <v>2965</v>
      </c>
    </row>
    <row r="2191" s="2" customFormat="1">
      <c r="A2191" s="41"/>
      <c r="B2191" s="42"/>
      <c r="C2191" s="43"/>
      <c r="D2191" s="229" t="s">
        <v>214</v>
      </c>
      <c r="E2191" s="43"/>
      <c r="F2191" s="230" t="s">
        <v>2966</v>
      </c>
      <c r="G2191" s="43"/>
      <c r="H2191" s="43"/>
      <c r="I2191" s="231"/>
      <c r="J2191" s="43"/>
      <c r="K2191" s="43"/>
      <c r="L2191" s="47"/>
      <c r="M2191" s="232"/>
      <c r="N2191" s="233"/>
      <c r="O2191" s="87"/>
      <c r="P2191" s="87"/>
      <c r="Q2191" s="87"/>
      <c r="R2191" s="87"/>
      <c r="S2191" s="87"/>
      <c r="T2191" s="88"/>
      <c r="U2191" s="41"/>
      <c r="V2191" s="41"/>
      <c r="W2191" s="41"/>
      <c r="X2191" s="41"/>
      <c r="Y2191" s="41"/>
      <c r="Z2191" s="41"/>
      <c r="AA2191" s="41"/>
      <c r="AB2191" s="41"/>
      <c r="AC2191" s="41"/>
      <c r="AD2191" s="41"/>
      <c r="AE2191" s="41"/>
      <c r="AT2191" s="20" t="s">
        <v>214</v>
      </c>
      <c r="AU2191" s="20" t="s">
        <v>80</v>
      </c>
    </row>
    <row r="2192" s="14" customFormat="1">
      <c r="A2192" s="14"/>
      <c r="B2192" s="245"/>
      <c r="C2192" s="246"/>
      <c r="D2192" s="236" t="s">
        <v>216</v>
      </c>
      <c r="E2192" s="247" t="s">
        <v>19</v>
      </c>
      <c r="F2192" s="248" t="s">
        <v>2967</v>
      </c>
      <c r="G2192" s="246"/>
      <c r="H2192" s="249">
        <v>4.5</v>
      </c>
      <c r="I2192" s="250"/>
      <c r="J2192" s="246"/>
      <c r="K2192" s="246"/>
      <c r="L2192" s="251"/>
      <c r="M2192" s="252"/>
      <c r="N2192" s="253"/>
      <c r="O2192" s="253"/>
      <c r="P2192" s="253"/>
      <c r="Q2192" s="253"/>
      <c r="R2192" s="253"/>
      <c r="S2192" s="253"/>
      <c r="T2192" s="25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5" t="s">
        <v>216</v>
      </c>
      <c r="AU2192" s="255" t="s">
        <v>80</v>
      </c>
      <c r="AV2192" s="14" t="s">
        <v>80</v>
      </c>
      <c r="AW2192" s="14" t="s">
        <v>218</v>
      </c>
      <c r="AX2192" s="14" t="s">
        <v>71</v>
      </c>
      <c r="AY2192" s="255" t="s">
        <v>205</v>
      </c>
    </row>
    <row r="2193" s="2" customFormat="1" ht="24.15" customHeight="1">
      <c r="A2193" s="41"/>
      <c r="B2193" s="42"/>
      <c r="C2193" s="216" t="s">
        <v>2968</v>
      </c>
      <c r="D2193" s="216" t="s">
        <v>207</v>
      </c>
      <c r="E2193" s="217" t="s">
        <v>2969</v>
      </c>
      <c r="F2193" s="218" t="s">
        <v>2970</v>
      </c>
      <c r="G2193" s="219" t="s">
        <v>327</v>
      </c>
      <c r="H2193" s="220">
        <v>4.5999999999999996</v>
      </c>
      <c r="I2193" s="221"/>
      <c r="J2193" s="222">
        <f>ROUND(I2193*H2193,2)</f>
        <v>0</v>
      </c>
      <c r="K2193" s="218" t="s">
        <v>211</v>
      </c>
      <c r="L2193" s="47"/>
      <c r="M2193" s="223" t="s">
        <v>19</v>
      </c>
      <c r="N2193" s="224" t="s">
        <v>42</v>
      </c>
      <c r="O2193" s="87"/>
      <c r="P2193" s="225">
        <f>O2193*H2193</f>
        <v>0</v>
      </c>
      <c r="Q2193" s="225">
        <v>6.0000000000000002E-05</v>
      </c>
      <c r="R2193" s="225">
        <f>Q2193*H2193</f>
        <v>0.00027599999999999999</v>
      </c>
      <c r="S2193" s="225">
        <v>0.002</v>
      </c>
      <c r="T2193" s="226">
        <f>S2193*H2193</f>
        <v>0.0091999999999999998</v>
      </c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R2193" s="227" t="s">
        <v>212</v>
      </c>
      <c r="AT2193" s="227" t="s">
        <v>207</v>
      </c>
      <c r="AU2193" s="227" t="s">
        <v>80</v>
      </c>
      <c r="AY2193" s="20" t="s">
        <v>205</v>
      </c>
      <c r="BE2193" s="228">
        <f>IF(N2193="základní",J2193,0)</f>
        <v>0</v>
      </c>
      <c r="BF2193" s="228">
        <f>IF(N2193="snížená",J2193,0)</f>
        <v>0</v>
      </c>
      <c r="BG2193" s="228">
        <f>IF(N2193="zákl. přenesená",J2193,0)</f>
        <v>0</v>
      </c>
      <c r="BH2193" s="228">
        <f>IF(N2193="sníž. přenesená",J2193,0)</f>
        <v>0</v>
      </c>
      <c r="BI2193" s="228">
        <f>IF(N2193="nulová",J2193,0)</f>
        <v>0</v>
      </c>
      <c r="BJ2193" s="20" t="s">
        <v>78</v>
      </c>
      <c r="BK2193" s="228">
        <f>ROUND(I2193*H2193,2)</f>
        <v>0</v>
      </c>
      <c r="BL2193" s="20" t="s">
        <v>212</v>
      </c>
      <c r="BM2193" s="227" t="s">
        <v>2971</v>
      </c>
    </row>
    <row r="2194" s="2" customFormat="1">
      <c r="A2194" s="41"/>
      <c r="B2194" s="42"/>
      <c r="C2194" s="43"/>
      <c r="D2194" s="229" t="s">
        <v>214</v>
      </c>
      <c r="E2194" s="43"/>
      <c r="F2194" s="230" t="s">
        <v>2972</v>
      </c>
      <c r="G2194" s="43"/>
      <c r="H2194" s="43"/>
      <c r="I2194" s="231"/>
      <c r="J2194" s="43"/>
      <c r="K2194" s="43"/>
      <c r="L2194" s="47"/>
      <c r="M2194" s="232"/>
      <c r="N2194" s="233"/>
      <c r="O2194" s="87"/>
      <c r="P2194" s="87"/>
      <c r="Q2194" s="87"/>
      <c r="R2194" s="87"/>
      <c r="S2194" s="87"/>
      <c r="T2194" s="88"/>
      <c r="U2194" s="41"/>
      <c r="V2194" s="41"/>
      <c r="W2194" s="41"/>
      <c r="X2194" s="41"/>
      <c r="Y2194" s="41"/>
      <c r="Z2194" s="41"/>
      <c r="AA2194" s="41"/>
      <c r="AB2194" s="41"/>
      <c r="AC2194" s="41"/>
      <c r="AD2194" s="41"/>
      <c r="AE2194" s="41"/>
      <c r="AT2194" s="20" t="s">
        <v>214</v>
      </c>
      <c r="AU2194" s="20" t="s">
        <v>80</v>
      </c>
    </row>
    <row r="2195" s="14" customFormat="1">
      <c r="A2195" s="14"/>
      <c r="B2195" s="245"/>
      <c r="C2195" s="246"/>
      <c r="D2195" s="236" t="s">
        <v>216</v>
      </c>
      <c r="E2195" s="247" t="s">
        <v>19</v>
      </c>
      <c r="F2195" s="248" t="s">
        <v>2973</v>
      </c>
      <c r="G2195" s="246"/>
      <c r="H2195" s="249">
        <v>4.5999999999999996</v>
      </c>
      <c r="I2195" s="250"/>
      <c r="J2195" s="246"/>
      <c r="K2195" s="246"/>
      <c r="L2195" s="251"/>
      <c r="M2195" s="252"/>
      <c r="N2195" s="253"/>
      <c r="O2195" s="253"/>
      <c r="P2195" s="253"/>
      <c r="Q2195" s="253"/>
      <c r="R2195" s="253"/>
      <c r="S2195" s="253"/>
      <c r="T2195" s="25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5" t="s">
        <v>216</v>
      </c>
      <c r="AU2195" s="255" t="s">
        <v>80</v>
      </c>
      <c r="AV2195" s="14" t="s">
        <v>80</v>
      </c>
      <c r="AW2195" s="14" t="s">
        <v>218</v>
      </c>
      <c r="AX2195" s="14" t="s">
        <v>71</v>
      </c>
      <c r="AY2195" s="255" t="s">
        <v>205</v>
      </c>
    </row>
    <row r="2196" s="2" customFormat="1" ht="44.25" customHeight="1">
      <c r="A2196" s="41"/>
      <c r="B2196" s="42"/>
      <c r="C2196" s="216" t="s">
        <v>2974</v>
      </c>
      <c r="D2196" s="216" t="s">
        <v>207</v>
      </c>
      <c r="E2196" s="217" t="s">
        <v>2975</v>
      </c>
      <c r="F2196" s="218" t="s">
        <v>2976</v>
      </c>
      <c r="G2196" s="219" t="s">
        <v>327</v>
      </c>
      <c r="H2196" s="220">
        <v>1.6000000000000001</v>
      </c>
      <c r="I2196" s="221"/>
      <c r="J2196" s="222">
        <f>ROUND(I2196*H2196,2)</f>
        <v>0</v>
      </c>
      <c r="K2196" s="218" t="s">
        <v>211</v>
      </c>
      <c r="L2196" s="47"/>
      <c r="M2196" s="223" t="s">
        <v>19</v>
      </c>
      <c r="N2196" s="224" t="s">
        <v>42</v>
      </c>
      <c r="O2196" s="87"/>
      <c r="P2196" s="225">
        <f>O2196*H2196</f>
        <v>0</v>
      </c>
      <c r="Q2196" s="225">
        <v>0.00142</v>
      </c>
      <c r="R2196" s="225">
        <f>Q2196*H2196</f>
        <v>0.0022720000000000001</v>
      </c>
      <c r="S2196" s="225">
        <v>0.029000000000000001</v>
      </c>
      <c r="T2196" s="226">
        <f>S2196*H2196</f>
        <v>0.046400000000000004</v>
      </c>
      <c r="U2196" s="41"/>
      <c r="V2196" s="41"/>
      <c r="W2196" s="41"/>
      <c r="X2196" s="41"/>
      <c r="Y2196" s="41"/>
      <c r="Z2196" s="41"/>
      <c r="AA2196" s="41"/>
      <c r="AB2196" s="41"/>
      <c r="AC2196" s="41"/>
      <c r="AD2196" s="41"/>
      <c r="AE2196" s="41"/>
      <c r="AR2196" s="227" t="s">
        <v>212</v>
      </c>
      <c r="AT2196" s="227" t="s">
        <v>207</v>
      </c>
      <c r="AU2196" s="227" t="s">
        <v>80</v>
      </c>
      <c r="AY2196" s="20" t="s">
        <v>205</v>
      </c>
      <c r="BE2196" s="228">
        <f>IF(N2196="základní",J2196,0)</f>
        <v>0</v>
      </c>
      <c r="BF2196" s="228">
        <f>IF(N2196="snížená",J2196,0)</f>
        <v>0</v>
      </c>
      <c r="BG2196" s="228">
        <f>IF(N2196="zákl. přenesená",J2196,0)</f>
        <v>0</v>
      </c>
      <c r="BH2196" s="228">
        <f>IF(N2196="sníž. přenesená",J2196,0)</f>
        <v>0</v>
      </c>
      <c r="BI2196" s="228">
        <f>IF(N2196="nulová",J2196,0)</f>
        <v>0</v>
      </c>
      <c r="BJ2196" s="20" t="s">
        <v>78</v>
      </c>
      <c r="BK2196" s="228">
        <f>ROUND(I2196*H2196,2)</f>
        <v>0</v>
      </c>
      <c r="BL2196" s="20" t="s">
        <v>212</v>
      </c>
      <c r="BM2196" s="227" t="s">
        <v>2977</v>
      </c>
    </row>
    <row r="2197" s="2" customFormat="1">
      <c r="A2197" s="41"/>
      <c r="B2197" s="42"/>
      <c r="C2197" s="43"/>
      <c r="D2197" s="229" t="s">
        <v>214</v>
      </c>
      <c r="E2197" s="43"/>
      <c r="F2197" s="230" t="s">
        <v>2978</v>
      </c>
      <c r="G2197" s="43"/>
      <c r="H2197" s="43"/>
      <c r="I2197" s="231"/>
      <c r="J2197" s="43"/>
      <c r="K2197" s="43"/>
      <c r="L2197" s="47"/>
      <c r="M2197" s="232"/>
      <c r="N2197" s="233"/>
      <c r="O2197" s="87"/>
      <c r="P2197" s="87"/>
      <c r="Q2197" s="87"/>
      <c r="R2197" s="87"/>
      <c r="S2197" s="87"/>
      <c r="T2197" s="88"/>
      <c r="U2197" s="41"/>
      <c r="V2197" s="41"/>
      <c r="W2197" s="41"/>
      <c r="X2197" s="41"/>
      <c r="Y2197" s="41"/>
      <c r="Z2197" s="41"/>
      <c r="AA2197" s="41"/>
      <c r="AB2197" s="41"/>
      <c r="AC2197" s="41"/>
      <c r="AD2197" s="41"/>
      <c r="AE2197" s="41"/>
      <c r="AT2197" s="20" t="s">
        <v>214</v>
      </c>
      <c r="AU2197" s="20" t="s">
        <v>80</v>
      </c>
    </row>
    <row r="2198" s="14" customFormat="1">
      <c r="A2198" s="14"/>
      <c r="B2198" s="245"/>
      <c r="C2198" s="246"/>
      <c r="D2198" s="236" t="s">
        <v>216</v>
      </c>
      <c r="E2198" s="247" t="s">
        <v>19</v>
      </c>
      <c r="F2198" s="248" t="s">
        <v>2979</v>
      </c>
      <c r="G2198" s="246"/>
      <c r="H2198" s="249">
        <v>1.6000000000000001</v>
      </c>
      <c r="I2198" s="250"/>
      <c r="J2198" s="246"/>
      <c r="K2198" s="246"/>
      <c r="L2198" s="251"/>
      <c r="M2198" s="252"/>
      <c r="N2198" s="253"/>
      <c r="O2198" s="253"/>
      <c r="P2198" s="253"/>
      <c r="Q2198" s="253"/>
      <c r="R2198" s="253"/>
      <c r="S2198" s="253"/>
      <c r="T2198" s="25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5" t="s">
        <v>216</v>
      </c>
      <c r="AU2198" s="255" t="s">
        <v>80</v>
      </c>
      <c r="AV2198" s="14" t="s">
        <v>80</v>
      </c>
      <c r="AW2198" s="14" t="s">
        <v>218</v>
      </c>
      <c r="AX2198" s="14" t="s">
        <v>71</v>
      </c>
      <c r="AY2198" s="255" t="s">
        <v>205</v>
      </c>
    </row>
    <row r="2199" s="2" customFormat="1" ht="37.8" customHeight="1">
      <c r="A2199" s="41"/>
      <c r="B2199" s="42"/>
      <c r="C2199" s="216" t="s">
        <v>2980</v>
      </c>
      <c r="D2199" s="216" t="s">
        <v>207</v>
      </c>
      <c r="E2199" s="217" t="s">
        <v>2981</v>
      </c>
      <c r="F2199" s="218" t="s">
        <v>2982</v>
      </c>
      <c r="G2199" s="219" t="s">
        <v>327</v>
      </c>
      <c r="H2199" s="220">
        <v>161.351</v>
      </c>
      <c r="I2199" s="221"/>
      <c r="J2199" s="222">
        <f>ROUND(I2199*H2199,2)</f>
        <v>0</v>
      </c>
      <c r="K2199" s="218" t="s">
        <v>211</v>
      </c>
      <c r="L2199" s="47"/>
      <c r="M2199" s="223" t="s">
        <v>19</v>
      </c>
      <c r="N2199" s="224" t="s">
        <v>42</v>
      </c>
      <c r="O2199" s="87"/>
      <c r="P2199" s="225">
        <f>O2199*H2199</f>
        <v>0</v>
      </c>
      <c r="Q2199" s="225">
        <v>8.0000000000000007E-05</v>
      </c>
      <c r="R2199" s="225">
        <f>Q2199*H2199</f>
        <v>0.012908080000000001</v>
      </c>
      <c r="S2199" s="225">
        <v>0</v>
      </c>
      <c r="T2199" s="226">
        <f>S2199*H2199</f>
        <v>0</v>
      </c>
      <c r="U2199" s="41"/>
      <c r="V2199" s="41"/>
      <c r="W2199" s="41"/>
      <c r="X2199" s="41"/>
      <c r="Y2199" s="41"/>
      <c r="Z2199" s="41"/>
      <c r="AA2199" s="41"/>
      <c r="AB2199" s="41"/>
      <c r="AC2199" s="41"/>
      <c r="AD2199" s="41"/>
      <c r="AE2199" s="41"/>
      <c r="AR2199" s="227" t="s">
        <v>212</v>
      </c>
      <c r="AT2199" s="227" t="s">
        <v>207</v>
      </c>
      <c r="AU2199" s="227" t="s">
        <v>80</v>
      </c>
      <c r="AY2199" s="20" t="s">
        <v>205</v>
      </c>
      <c r="BE2199" s="228">
        <f>IF(N2199="základní",J2199,0)</f>
        <v>0</v>
      </c>
      <c r="BF2199" s="228">
        <f>IF(N2199="snížená",J2199,0)</f>
        <v>0</v>
      </c>
      <c r="BG2199" s="228">
        <f>IF(N2199="zákl. přenesená",J2199,0)</f>
        <v>0</v>
      </c>
      <c r="BH2199" s="228">
        <f>IF(N2199="sníž. přenesená",J2199,0)</f>
        <v>0</v>
      </c>
      <c r="BI2199" s="228">
        <f>IF(N2199="nulová",J2199,0)</f>
        <v>0</v>
      </c>
      <c r="BJ2199" s="20" t="s">
        <v>78</v>
      </c>
      <c r="BK2199" s="228">
        <f>ROUND(I2199*H2199,2)</f>
        <v>0</v>
      </c>
      <c r="BL2199" s="20" t="s">
        <v>212</v>
      </c>
      <c r="BM2199" s="227" t="s">
        <v>2983</v>
      </c>
    </row>
    <row r="2200" s="2" customFormat="1">
      <c r="A2200" s="41"/>
      <c r="B2200" s="42"/>
      <c r="C2200" s="43"/>
      <c r="D2200" s="229" t="s">
        <v>214</v>
      </c>
      <c r="E2200" s="43"/>
      <c r="F2200" s="230" t="s">
        <v>2984</v>
      </c>
      <c r="G2200" s="43"/>
      <c r="H2200" s="43"/>
      <c r="I2200" s="231"/>
      <c r="J2200" s="43"/>
      <c r="K2200" s="43"/>
      <c r="L2200" s="47"/>
      <c r="M2200" s="232"/>
      <c r="N2200" s="233"/>
      <c r="O2200" s="87"/>
      <c r="P2200" s="87"/>
      <c r="Q2200" s="87"/>
      <c r="R2200" s="87"/>
      <c r="S2200" s="87"/>
      <c r="T2200" s="88"/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T2200" s="20" t="s">
        <v>214</v>
      </c>
      <c r="AU2200" s="20" t="s">
        <v>80</v>
      </c>
    </row>
    <row r="2201" s="14" customFormat="1">
      <c r="A2201" s="14"/>
      <c r="B2201" s="245"/>
      <c r="C2201" s="246"/>
      <c r="D2201" s="236" t="s">
        <v>216</v>
      </c>
      <c r="E2201" s="247" t="s">
        <v>19</v>
      </c>
      <c r="F2201" s="248" t="s">
        <v>2985</v>
      </c>
      <c r="G2201" s="246"/>
      <c r="H2201" s="249">
        <v>56.991</v>
      </c>
      <c r="I2201" s="250"/>
      <c r="J2201" s="246"/>
      <c r="K2201" s="246"/>
      <c r="L2201" s="251"/>
      <c r="M2201" s="252"/>
      <c r="N2201" s="253"/>
      <c r="O2201" s="253"/>
      <c r="P2201" s="253"/>
      <c r="Q2201" s="253"/>
      <c r="R2201" s="253"/>
      <c r="S2201" s="253"/>
      <c r="T2201" s="25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5" t="s">
        <v>216</v>
      </c>
      <c r="AU2201" s="255" t="s">
        <v>80</v>
      </c>
      <c r="AV2201" s="14" t="s">
        <v>80</v>
      </c>
      <c r="AW2201" s="14" t="s">
        <v>218</v>
      </c>
      <c r="AX2201" s="14" t="s">
        <v>71</v>
      </c>
      <c r="AY2201" s="255" t="s">
        <v>205</v>
      </c>
    </row>
    <row r="2202" s="13" customFormat="1">
      <c r="A2202" s="13"/>
      <c r="B2202" s="234"/>
      <c r="C2202" s="235"/>
      <c r="D2202" s="236" t="s">
        <v>216</v>
      </c>
      <c r="E2202" s="237" t="s">
        <v>19</v>
      </c>
      <c r="F2202" s="238" t="s">
        <v>2986</v>
      </c>
      <c r="G2202" s="235"/>
      <c r="H2202" s="237" t="s">
        <v>19</v>
      </c>
      <c r="I2202" s="239"/>
      <c r="J2202" s="235"/>
      <c r="K2202" s="235"/>
      <c r="L2202" s="240"/>
      <c r="M2202" s="241"/>
      <c r="N2202" s="242"/>
      <c r="O2202" s="242"/>
      <c r="P2202" s="242"/>
      <c r="Q2202" s="242"/>
      <c r="R2202" s="242"/>
      <c r="S2202" s="242"/>
      <c r="T2202" s="24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44" t="s">
        <v>216</v>
      </c>
      <c r="AU2202" s="244" t="s">
        <v>80</v>
      </c>
      <c r="AV2202" s="13" t="s">
        <v>78</v>
      </c>
      <c r="AW2202" s="13" t="s">
        <v>218</v>
      </c>
      <c r="AX2202" s="13" t="s">
        <v>71</v>
      </c>
      <c r="AY2202" s="244" t="s">
        <v>205</v>
      </c>
    </row>
    <row r="2203" s="14" customFormat="1">
      <c r="A2203" s="14"/>
      <c r="B2203" s="245"/>
      <c r="C2203" s="246"/>
      <c r="D2203" s="236" t="s">
        <v>216</v>
      </c>
      <c r="E2203" s="247" t="s">
        <v>19</v>
      </c>
      <c r="F2203" s="248" t="s">
        <v>2987</v>
      </c>
      <c r="G2203" s="246"/>
      <c r="H2203" s="249">
        <v>28.5</v>
      </c>
      <c r="I2203" s="250"/>
      <c r="J2203" s="246"/>
      <c r="K2203" s="246"/>
      <c r="L2203" s="251"/>
      <c r="M2203" s="252"/>
      <c r="N2203" s="253"/>
      <c r="O2203" s="253"/>
      <c r="P2203" s="253"/>
      <c r="Q2203" s="253"/>
      <c r="R2203" s="253"/>
      <c r="S2203" s="253"/>
      <c r="T2203" s="25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5" t="s">
        <v>216</v>
      </c>
      <c r="AU2203" s="255" t="s">
        <v>80</v>
      </c>
      <c r="AV2203" s="14" t="s">
        <v>80</v>
      </c>
      <c r="AW2203" s="14" t="s">
        <v>218</v>
      </c>
      <c r="AX2203" s="14" t="s">
        <v>71</v>
      </c>
      <c r="AY2203" s="255" t="s">
        <v>205</v>
      </c>
    </row>
    <row r="2204" s="14" customFormat="1">
      <c r="A2204" s="14"/>
      <c r="B2204" s="245"/>
      <c r="C2204" s="246"/>
      <c r="D2204" s="236" t="s">
        <v>216</v>
      </c>
      <c r="E2204" s="247" t="s">
        <v>19</v>
      </c>
      <c r="F2204" s="248" t="s">
        <v>2988</v>
      </c>
      <c r="G2204" s="246"/>
      <c r="H2204" s="249">
        <v>74.060000000000002</v>
      </c>
      <c r="I2204" s="250"/>
      <c r="J2204" s="246"/>
      <c r="K2204" s="246"/>
      <c r="L2204" s="251"/>
      <c r="M2204" s="252"/>
      <c r="N2204" s="253"/>
      <c r="O2204" s="253"/>
      <c r="P2204" s="253"/>
      <c r="Q2204" s="253"/>
      <c r="R2204" s="253"/>
      <c r="S2204" s="253"/>
      <c r="T2204" s="25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T2204" s="255" t="s">
        <v>216</v>
      </c>
      <c r="AU2204" s="255" t="s">
        <v>80</v>
      </c>
      <c r="AV2204" s="14" t="s">
        <v>80</v>
      </c>
      <c r="AW2204" s="14" t="s">
        <v>218</v>
      </c>
      <c r="AX2204" s="14" t="s">
        <v>71</v>
      </c>
      <c r="AY2204" s="255" t="s">
        <v>205</v>
      </c>
    </row>
    <row r="2205" s="14" customFormat="1">
      <c r="A2205" s="14"/>
      <c r="B2205" s="245"/>
      <c r="C2205" s="246"/>
      <c r="D2205" s="236" t="s">
        <v>216</v>
      </c>
      <c r="E2205" s="247" t="s">
        <v>19</v>
      </c>
      <c r="F2205" s="248" t="s">
        <v>2989</v>
      </c>
      <c r="G2205" s="246"/>
      <c r="H2205" s="249">
        <v>1.8</v>
      </c>
      <c r="I2205" s="250"/>
      <c r="J2205" s="246"/>
      <c r="K2205" s="246"/>
      <c r="L2205" s="251"/>
      <c r="M2205" s="252"/>
      <c r="N2205" s="253"/>
      <c r="O2205" s="253"/>
      <c r="P2205" s="253"/>
      <c r="Q2205" s="253"/>
      <c r="R2205" s="253"/>
      <c r="S2205" s="253"/>
      <c r="T2205" s="25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5" t="s">
        <v>216</v>
      </c>
      <c r="AU2205" s="255" t="s">
        <v>80</v>
      </c>
      <c r="AV2205" s="14" t="s">
        <v>80</v>
      </c>
      <c r="AW2205" s="14" t="s">
        <v>218</v>
      </c>
      <c r="AX2205" s="14" t="s">
        <v>71</v>
      </c>
      <c r="AY2205" s="255" t="s">
        <v>205</v>
      </c>
    </row>
    <row r="2206" s="2" customFormat="1" ht="24.15" customHeight="1">
      <c r="A2206" s="41"/>
      <c r="B2206" s="42"/>
      <c r="C2206" s="216" t="s">
        <v>2990</v>
      </c>
      <c r="D2206" s="216" t="s">
        <v>207</v>
      </c>
      <c r="E2206" s="217" t="s">
        <v>2991</v>
      </c>
      <c r="F2206" s="218" t="s">
        <v>2992</v>
      </c>
      <c r="G2206" s="219" t="s">
        <v>327</v>
      </c>
      <c r="H2206" s="220">
        <v>23.199999999999999</v>
      </c>
      <c r="I2206" s="221"/>
      <c r="J2206" s="222">
        <f>ROUND(I2206*H2206,2)</f>
        <v>0</v>
      </c>
      <c r="K2206" s="218" t="s">
        <v>211</v>
      </c>
      <c r="L2206" s="47"/>
      <c r="M2206" s="223" t="s">
        <v>19</v>
      </c>
      <c r="N2206" s="224" t="s">
        <v>42</v>
      </c>
      <c r="O2206" s="87"/>
      <c r="P2206" s="225">
        <f>O2206*H2206</f>
        <v>0</v>
      </c>
      <c r="Q2206" s="225">
        <v>0</v>
      </c>
      <c r="R2206" s="225">
        <f>Q2206*H2206</f>
        <v>0</v>
      </c>
      <c r="S2206" s="225">
        <v>0</v>
      </c>
      <c r="T2206" s="226">
        <f>S2206*H2206</f>
        <v>0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7" t="s">
        <v>212</v>
      </c>
      <c r="AT2206" s="227" t="s">
        <v>207</v>
      </c>
      <c r="AU2206" s="227" t="s">
        <v>80</v>
      </c>
      <c r="AY2206" s="20" t="s">
        <v>205</v>
      </c>
      <c r="BE2206" s="228">
        <f>IF(N2206="základní",J2206,0)</f>
        <v>0</v>
      </c>
      <c r="BF2206" s="228">
        <f>IF(N2206="snížená",J2206,0)</f>
        <v>0</v>
      </c>
      <c r="BG2206" s="228">
        <f>IF(N2206="zákl. přenesená",J2206,0)</f>
        <v>0</v>
      </c>
      <c r="BH2206" s="228">
        <f>IF(N2206="sníž. přenesená",J2206,0)</f>
        <v>0</v>
      </c>
      <c r="BI2206" s="228">
        <f>IF(N2206="nulová",J2206,0)</f>
        <v>0</v>
      </c>
      <c r="BJ2206" s="20" t="s">
        <v>78</v>
      </c>
      <c r="BK2206" s="228">
        <f>ROUND(I2206*H2206,2)</f>
        <v>0</v>
      </c>
      <c r="BL2206" s="20" t="s">
        <v>212</v>
      </c>
      <c r="BM2206" s="227" t="s">
        <v>2993</v>
      </c>
    </row>
    <row r="2207" s="2" customFormat="1">
      <c r="A2207" s="41"/>
      <c r="B2207" s="42"/>
      <c r="C2207" s="43"/>
      <c r="D2207" s="229" t="s">
        <v>214</v>
      </c>
      <c r="E2207" s="43"/>
      <c r="F2207" s="230" t="s">
        <v>2994</v>
      </c>
      <c r="G2207" s="43"/>
      <c r="H2207" s="43"/>
      <c r="I2207" s="231"/>
      <c r="J2207" s="43"/>
      <c r="K2207" s="43"/>
      <c r="L2207" s="47"/>
      <c r="M2207" s="232"/>
      <c r="N2207" s="233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214</v>
      </c>
      <c r="AU2207" s="20" t="s">
        <v>80</v>
      </c>
    </row>
    <row r="2208" s="14" customFormat="1">
      <c r="A2208" s="14"/>
      <c r="B2208" s="245"/>
      <c r="C2208" s="246"/>
      <c r="D2208" s="236" t="s">
        <v>216</v>
      </c>
      <c r="E2208" s="247" t="s">
        <v>19</v>
      </c>
      <c r="F2208" s="248" t="s">
        <v>2995</v>
      </c>
      <c r="G2208" s="246"/>
      <c r="H2208" s="249">
        <v>1.3999999999999999</v>
      </c>
      <c r="I2208" s="250"/>
      <c r="J2208" s="246"/>
      <c r="K2208" s="246"/>
      <c r="L2208" s="251"/>
      <c r="M2208" s="252"/>
      <c r="N2208" s="253"/>
      <c r="O2208" s="253"/>
      <c r="P2208" s="253"/>
      <c r="Q2208" s="253"/>
      <c r="R2208" s="253"/>
      <c r="S2208" s="253"/>
      <c r="T2208" s="25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55" t="s">
        <v>216</v>
      </c>
      <c r="AU2208" s="255" t="s">
        <v>80</v>
      </c>
      <c r="AV2208" s="14" t="s">
        <v>80</v>
      </c>
      <c r="AW2208" s="14" t="s">
        <v>218</v>
      </c>
      <c r="AX2208" s="14" t="s">
        <v>71</v>
      </c>
      <c r="AY2208" s="255" t="s">
        <v>205</v>
      </c>
    </row>
    <row r="2209" s="14" customFormat="1">
      <c r="A2209" s="14"/>
      <c r="B2209" s="245"/>
      <c r="C2209" s="246"/>
      <c r="D2209" s="236" t="s">
        <v>216</v>
      </c>
      <c r="E2209" s="247" t="s">
        <v>19</v>
      </c>
      <c r="F2209" s="248" t="s">
        <v>2996</v>
      </c>
      <c r="G2209" s="246"/>
      <c r="H2209" s="249">
        <v>21.800000000000001</v>
      </c>
      <c r="I2209" s="250"/>
      <c r="J2209" s="246"/>
      <c r="K2209" s="246"/>
      <c r="L2209" s="251"/>
      <c r="M2209" s="252"/>
      <c r="N2209" s="253"/>
      <c r="O2209" s="253"/>
      <c r="P2209" s="253"/>
      <c r="Q2209" s="253"/>
      <c r="R2209" s="253"/>
      <c r="S2209" s="253"/>
      <c r="T2209" s="25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55" t="s">
        <v>216</v>
      </c>
      <c r="AU2209" s="255" t="s">
        <v>80</v>
      </c>
      <c r="AV2209" s="14" t="s">
        <v>80</v>
      </c>
      <c r="AW2209" s="14" t="s">
        <v>218</v>
      </c>
      <c r="AX2209" s="14" t="s">
        <v>71</v>
      </c>
      <c r="AY2209" s="255" t="s">
        <v>205</v>
      </c>
    </row>
    <row r="2210" s="2" customFormat="1" ht="24.15" customHeight="1">
      <c r="A2210" s="41"/>
      <c r="B2210" s="42"/>
      <c r="C2210" s="216" t="s">
        <v>2997</v>
      </c>
      <c r="D2210" s="216" t="s">
        <v>207</v>
      </c>
      <c r="E2210" s="217" t="s">
        <v>2998</v>
      </c>
      <c r="F2210" s="218" t="s">
        <v>2999</v>
      </c>
      <c r="G2210" s="219" t="s">
        <v>327</v>
      </c>
      <c r="H2210" s="220">
        <v>41.195</v>
      </c>
      <c r="I2210" s="221"/>
      <c r="J2210" s="222">
        <f>ROUND(I2210*H2210,2)</f>
        <v>0</v>
      </c>
      <c r="K2210" s="218" t="s">
        <v>211</v>
      </c>
      <c r="L2210" s="47"/>
      <c r="M2210" s="223" t="s">
        <v>19</v>
      </c>
      <c r="N2210" s="224" t="s">
        <v>42</v>
      </c>
      <c r="O2210" s="87"/>
      <c r="P2210" s="225">
        <f>O2210*H2210</f>
        <v>0</v>
      </c>
      <c r="Q2210" s="225">
        <v>0</v>
      </c>
      <c r="R2210" s="225">
        <f>Q2210*H2210</f>
        <v>0</v>
      </c>
      <c r="S2210" s="225">
        <v>0</v>
      </c>
      <c r="T2210" s="226">
        <f>S2210*H2210</f>
        <v>0</v>
      </c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R2210" s="227" t="s">
        <v>212</v>
      </c>
      <c r="AT2210" s="227" t="s">
        <v>207</v>
      </c>
      <c r="AU2210" s="227" t="s">
        <v>80</v>
      </c>
      <c r="AY2210" s="20" t="s">
        <v>205</v>
      </c>
      <c r="BE2210" s="228">
        <f>IF(N2210="základní",J2210,0)</f>
        <v>0</v>
      </c>
      <c r="BF2210" s="228">
        <f>IF(N2210="snížená",J2210,0)</f>
        <v>0</v>
      </c>
      <c r="BG2210" s="228">
        <f>IF(N2210="zákl. přenesená",J2210,0)</f>
        <v>0</v>
      </c>
      <c r="BH2210" s="228">
        <f>IF(N2210="sníž. přenesená",J2210,0)</f>
        <v>0</v>
      </c>
      <c r="BI2210" s="228">
        <f>IF(N2210="nulová",J2210,0)</f>
        <v>0</v>
      </c>
      <c r="BJ2210" s="20" t="s">
        <v>78</v>
      </c>
      <c r="BK2210" s="228">
        <f>ROUND(I2210*H2210,2)</f>
        <v>0</v>
      </c>
      <c r="BL2210" s="20" t="s">
        <v>212</v>
      </c>
      <c r="BM2210" s="227" t="s">
        <v>3000</v>
      </c>
    </row>
    <row r="2211" s="2" customFormat="1">
      <c r="A2211" s="41"/>
      <c r="B2211" s="42"/>
      <c r="C2211" s="43"/>
      <c r="D2211" s="229" t="s">
        <v>214</v>
      </c>
      <c r="E2211" s="43"/>
      <c r="F2211" s="230" t="s">
        <v>3001</v>
      </c>
      <c r="G2211" s="43"/>
      <c r="H2211" s="43"/>
      <c r="I2211" s="231"/>
      <c r="J2211" s="43"/>
      <c r="K2211" s="43"/>
      <c r="L2211" s="47"/>
      <c r="M2211" s="232"/>
      <c r="N2211" s="233"/>
      <c r="O2211" s="87"/>
      <c r="P2211" s="87"/>
      <c r="Q2211" s="87"/>
      <c r="R2211" s="87"/>
      <c r="S2211" s="87"/>
      <c r="T2211" s="88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T2211" s="20" t="s">
        <v>214</v>
      </c>
      <c r="AU2211" s="20" t="s">
        <v>80</v>
      </c>
    </row>
    <row r="2212" s="14" customFormat="1">
      <c r="A2212" s="14"/>
      <c r="B2212" s="245"/>
      <c r="C2212" s="246"/>
      <c r="D2212" s="236" t="s">
        <v>216</v>
      </c>
      <c r="E2212" s="247" t="s">
        <v>19</v>
      </c>
      <c r="F2212" s="248" t="s">
        <v>3002</v>
      </c>
      <c r="G2212" s="246"/>
      <c r="H2212" s="249">
        <v>11.02</v>
      </c>
      <c r="I2212" s="250"/>
      <c r="J2212" s="246"/>
      <c r="K2212" s="246"/>
      <c r="L2212" s="251"/>
      <c r="M2212" s="252"/>
      <c r="N2212" s="253"/>
      <c r="O2212" s="253"/>
      <c r="P2212" s="253"/>
      <c r="Q2212" s="253"/>
      <c r="R2212" s="253"/>
      <c r="S2212" s="253"/>
      <c r="T2212" s="25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5" t="s">
        <v>216</v>
      </c>
      <c r="AU2212" s="255" t="s">
        <v>80</v>
      </c>
      <c r="AV2212" s="14" t="s">
        <v>80</v>
      </c>
      <c r="AW2212" s="14" t="s">
        <v>218</v>
      </c>
      <c r="AX2212" s="14" t="s">
        <v>71</v>
      </c>
      <c r="AY2212" s="255" t="s">
        <v>205</v>
      </c>
    </row>
    <row r="2213" s="14" customFormat="1">
      <c r="A2213" s="14"/>
      <c r="B2213" s="245"/>
      <c r="C2213" s="246"/>
      <c r="D2213" s="236" t="s">
        <v>216</v>
      </c>
      <c r="E2213" s="247" t="s">
        <v>19</v>
      </c>
      <c r="F2213" s="248" t="s">
        <v>3003</v>
      </c>
      <c r="G2213" s="246"/>
      <c r="H2213" s="249">
        <v>21.550000000000001</v>
      </c>
      <c r="I2213" s="250"/>
      <c r="J2213" s="246"/>
      <c r="K2213" s="246"/>
      <c r="L2213" s="251"/>
      <c r="M2213" s="252"/>
      <c r="N2213" s="253"/>
      <c r="O2213" s="253"/>
      <c r="P2213" s="253"/>
      <c r="Q2213" s="253"/>
      <c r="R2213" s="253"/>
      <c r="S2213" s="253"/>
      <c r="T2213" s="25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55" t="s">
        <v>216</v>
      </c>
      <c r="AU2213" s="255" t="s">
        <v>80</v>
      </c>
      <c r="AV2213" s="14" t="s">
        <v>80</v>
      </c>
      <c r="AW2213" s="14" t="s">
        <v>218</v>
      </c>
      <c r="AX2213" s="14" t="s">
        <v>71</v>
      </c>
      <c r="AY2213" s="255" t="s">
        <v>205</v>
      </c>
    </row>
    <row r="2214" s="14" customFormat="1">
      <c r="A2214" s="14"/>
      <c r="B2214" s="245"/>
      <c r="C2214" s="246"/>
      <c r="D2214" s="236" t="s">
        <v>216</v>
      </c>
      <c r="E2214" s="247" t="s">
        <v>19</v>
      </c>
      <c r="F2214" s="248" t="s">
        <v>3004</v>
      </c>
      <c r="G2214" s="246"/>
      <c r="H2214" s="249">
        <v>8.625</v>
      </c>
      <c r="I2214" s="250"/>
      <c r="J2214" s="246"/>
      <c r="K2214" s="246"/>
      <c r="L2214" s="251"/>
      <c r="M2214" s="252"/>
      <c r="N2214" s="253"/>
      <c r="O2214" s="253"/>
      <c r="P2214" s="253"/>
      <c r="Q2214" s="253"/>
      <c r="R2214" s="253"/>
      <c r="S2214" s="253"/>
      <c r="T2214" s="25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5" t="s">
        <v>216</v>
      </c>
      <c r="AU2214" s="255" t="s">
        <v>80</v>
      </c>
      <c r="AV2214" s="14" t="s">
        <v>80</v>
      </c>
      <c r="AW2214" s="14" t="s">
        <v>218</v>
      </c>
      <c r="AX2214" s="14" t="s">
        <v>71</v>
      </c>
      <c r="AY2214" s="255" t="s">
        <v>205</v>
      </c>
    </row>
    <row r="2215" s="2" customFormat="1" ht="21.75" customHeight="1">
      <c r="A2215" s="41"/>
      <c r="B2215" s="42"/>
      <c r="C2215" s="216" t="s">
        <v>3005</v>
      </c>
      <c r="D2215" s="216" t="s">
        <v>207</v>
      </c>
      <c r="E2215" s="217" t="s">
        <v>3006</v>
      </c>
      <c r="F2215" s="218" t="s">
        <v>3007</v>
      </c>
      <c r="G2215" s="219" t="s">
        <v>327</v>
      </c>
      <c r="H2215" s="220">
        <v>517.95000000000005</v>
      </c>
      <c r="I2215" s="221"/>
      <c r="J2215" s="222">
        <f>ROUND(I2215*H2215,2)</f>
        <v>0</v>
      </c>
      <c r="K2215" s="218" t="s">
        <v>19</v>
      </c>
      <c r="L2215" s="47"/>
      <c r="M2215" s="223" t="s">
        <v>19</v>
      </c>
      <c r="N2215" s="224" t="s">
        <v>42</v>
      </c>
      <c r="O2215" s="87"/>
      <c r="P2215" s="225">
        <f>O2215*H2215</f>
        <v>0</v>
      </c>
      <c r="Q2215" s="225">
        <v>2.7999999999999999E-06</v>
      </c>
      <c r="R2215" s="225">
        <f>Q2215*H2215</f>
        <v>0.0014502600000000001</v>
      </c>
      <c r="S2215" s="225">
        <v>0</v>
      </c>
      <c r="T2215" s="226">
        <f>S2215*H2215</f>
        <v>0</v>
      </c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R2215" s="227" t="s">
        <v>212</v>
      </c>
      <c r="AT2215" s="227" t="s">
        <v>207</v>
      </c>
      <c r="AU2215" s="227" t="s">
        <v>80</v>
      </c>
      <c r="AY2215" s="20" t="s">
        <v>205</v>
      </c>
      <c r="BE2215" s="228">
        <f>IF(N2215="základní",J2215,0)</f>
        <v>0</v>
      </c>
      <c r="BF2215" s="228">
        <f>IF(N2215="snížená",J2215,0)</f>
        <v>0</v>
      </c>
      <c r="BG2215" s="228">
        <f>IF(N2215="zákl. přenesená",J2215,0)</f>
        <v>0</v>
      </c>
      <c r="BH2215" s="228">
        <f>IF(N2215="sníž. přenesená",J2215,0)</f>
        <v>0</v>
      </c>
      <c r="BI2215" s="228">
        <f>IF(N2215="nulová",J2215,0)</f>
        <v>0</v>
      </c>
      <c r="BJ2215" s="20" t="s">
        <v>78</v>
      </c>
      <c r="BK2215" s="228">
        <f>ROUND(I2215*H2215,2)</f>
        <v>0</v>
      </c>
      <c r="BL2215" s="20" t="s">
        <v>212</v>
      </c>
      <c r="BM2215" s="227" t="s">
        <v>3008</v>
      </c>
    </row>
    <row r="2216" s="14" customFormat="1">
      <c r="A2216" s="14"/>
      <c r="B2216" s="245"/>
      <c r="C2216" s="246"/>
      <c r="D2216" s="236" t="s">
        <v>216</v>
      </c>
      <c r="E2216" s="247" t="s">
        <v>19</v>
      </c>
      <c r="F2216" s="248" t="s">
        <v>3009</v>
      </c>
      <c r="G2216" s="246"/>
      <c r="H2216" s="249">
        <v>517.95000000000005</v>
      </c>
      <c r="I2216" s="250"/>
      <c r="J2216" s="246"/>
      <c r="K2216" s="246"/>
      <c r="L2216" s="251"/>
      <c r="M2216" s="252"/>
      <c r="N2216" s="253"/>
      <c r="O2216" s="253"/>
      <c r="P2216" s="253"/>
      <c r="Q2216" s="253"/>
      <c r="R2216" s="253"/>
      <c r="S2216" s="253"/>
      <c r="T2216" s="25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55" t="s">
        <v>216</v>
      </c>
      <c r="AU2216" s="255" t="s">
        <v>80</v>
      </c>
      <c r="AV2216" s="14" t="s">
        <v>80</v>
      </c>
      <c r="AW2216" s="14" t="s">
        <v>218</v>
      </c>
      <c r="AX2216" s="14" t="s">
        <v>71</v>
      </c>
      <c r="AY2216" s="255" t="s">
        <v>205</v>
      </c>
    </row>
    <row r="2217" s="2" customFormat="1" ht="37.8" customHeight="1">
      <c r="A2217" s="41"/>
      <c r="B2217" s="42"/>
      <c r="C2217" s="216" t="s">
        <v>3010</v>
      </c>
      <c r="D2217" s="216" t="s">
        <v>207</v>
      </c>
      <c r="E2217" s="217" t="s">
        <v>3011</v>
      </c>
      <c r="F2217" s="218" t="s">
        <v>3012</v>
      </c>
      <c r="G2217" s="219" t="s">
        <v>327</v>
      </c>
      <c r="H2217" s="220">
        <v>12.5</v>
      </c>
      <c r="I2217" s="221"/>
      <c r="J2217" s="222">
        <f>ROUND(I2217*H2217,2)</f>
        <v>0</v>
      </c>
      <c r="K2217" s="218" t="s">
        <v>211</v>
      </c>
      <c r="L2217" s="47"/>
      <c r="M2217" s="223" t="s">
        <v>19</v>
      </c>
      <c r="N2217" s="224" t="s">
        <v>42</v>
      </c>
      <c r="O2217" s="87"/>
      <c r="P2217" s="225">
        <f>O2217*H2217</f>
        <v>0</v>
      </c>
      <c r="Q2217" s="225">
        <v>0</v>
      </c>
      <c r="R2217" s="225">
        <f>Q2217*H2217</f>
        <v>0</v>
      </c>
      <c r="S2217" s="225">
        <v>0.021999999999999999</v>
      </c>
      <c r="T2217" s="226">
        <f>S2217*H2217</f>
        <v>0.27499999999999997</v>
      </c>
      <c r="U2217" s="41"/>
      <c r="V2217" s="41"/>
      <c r="W2217" s="41"/>
      <c r="X2217" s="41"/>
      <c r="Y2217" s="41"/>
      <c r="Z2217" s="41"/>
      <c r="AA2217" s="41"/>
      <c r="AB2217" s="41"/>
      <c r="AC2217" s="41"/>
      <c r="AD2217" s="41"/>
      <c r="AE2217" s="41"/>
      <c r="AR2217" s="227" t="s">
        <v>212</v>
      </c>
      <c r="AT2217" s="227" t="s">
        <v>207</v>
      </c>
      <c r="AU2217" s="227" t="s">
        <v>80</v>
      </c>
      <c r="AY2217" s="20" t="s">
        <v>205</v>
      </c>
      <c r="BE2217" s="228">
        <f>IF(N2217="základní",J2217,0)</f>
        <v>0</v>
      </c>
      <c r="BF2217" s="228">
        <f>IF(N2217="snížená",J2217,0)</f>
        <v>0</v>
      </c>
      <c r="BG2217" s="228">
        <f>IF(N2217="zákl. přenesená",J2217,0)</f>
        <v>0</v>
      </c>
      <c r="BH2217" s="228">
        <f>IF(N2217="sníž. přenesená",J2217,0)</f>
        <v>0</v>
      </c>
      <c r="BI2217" s="228">
        <f>IF(N2217="nulová",J2217,0)</f>
        <v>0</v>
      </c>
      <c r="BJ2217" s="20" t="s">
        <v>78</v>
      </c>
      <c r="BK2217" s="228">
        <f>ROUND(I2217*H2217,2)</f>
        <v>0</v>
      </c>
      <c r="BL2217" s="20" t="s">
        <v>212</v>
      </c>
      <c r="BM2217" s="227" t="s">
        <v>3013</v>
      </c>
    </row>
    <row r="2218" s="2" customFormat="1">
      <c r="A2218" s="41"/>
      <c r="B2218" s="42"/>
      <c r="C2218" s="43"/>
      <c r="D2218" s="229" t="s">
        <v>214</v>
      </c>
      <c r="E2218" s="43"/>
      <c r="F2218" s="230" t="s">
        <v>3014</v>
      </c>
      <c r="G2218" s="43"/>
      <c r="H2218" s="43"/>
      <c r="I2218" s="231"/>
      <c r="J2218" s="43"/>
      <c r="K2218" s="43"/>
      <c r="L2218" s="47"/>
      <c r="M2218" s="232"/>
      <c r="N2218" s="233"/>
      <c r="O2218" s="87"/>
      <c r="P2218" s="87"/>
      <c r="Q2218" s="87"/>
      <c r="R2218" s="87"/>
      <c r="S2218" s="87"/>
      <c r="T2218" s="88"/>
      <c r="U2218" s="41"/>
      <c r="V2218" s="41"/>
      <c r="W2218" s="41"/>
      <c r="X2218" s="41"/>
      <c r="Y2218" s="41"/>
      <c r="Z2218" s="41"/>
      <c r="AA2218" s="41"/>
      <c r="AB2218" s="41"/>
      <c r="AC2218" s="41"/>
      <c r="AD2218" s="41"/>
      <c r="AE2218" s="41"/>
      <c r="AT2218" s="20" t="s">
        <v>214</v>
      </c>
      <c r="AU2218" s="20" t="s">
        <v>80</v>
      </c>
    </row>
    <row r="2219" s="14" customFormat="1">
      <c r="A2219" s="14"/>
      <c r="B2219" s="245"/>
      <c r="C2219" s="246"/>
      <c r="D2219" s="236" t="s">
        <v>216</v>
      </c>
      <c r="E2219" s="247" t="s">
        <v>19</v>
      </c>
      <c r="F2219" s="248" t="s">
        <v>3015</v>
      </c>
      <c r="G2219" s="246"/>
      <c r="H2219" s="249">
        <v>12.5</v>
      </c>
      <c r="I2219" s="250"/>
      <c r="J2219" s="246"/>
      <c r="K2219" s="246"/>
      <c r="L2219" s="251"/>
      <c r="M2219" s="252"/>
      <c r="N2219" s="253"/>
      <c r="O2219" s="253"/>
      <c r="P2219" s="253"/>
      <c r="Q2219" s="253"/>
      <c r="R2219" s="253"/>
      <c r="S2219" s="253"/>
      <c r="T2219" s="25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5" t="s">
        <v>216</v>
      </c>
      <c r="AU2219" s="255" t="s">
        <v>80</v>
      </c>
      <c r="AV2219" s="14" t="s">
        <v>80</v>
      </c>
      <c r="AW2219" s="14" t="s">
        <v>218</v>
      </c>
      <c r="AX2219" s="14" t="s">
        <v>71</v>
      </c>
      <c r="AY2219" s="255" t="s">
        <v>205</v>
      </c>
    </row>
    <row r="2220" s="2" customFormat="1" ht="33" customHeight="1">
      <c r="A2220" s="41"/>
      <c r="B2220" s="42"/>
      <c r="C2220" s="216" t="s">
        <v>3016</v>
      </c>
      <c r="D2220" s="216" t="s">
        <v>207</v>
      </c>
      <c r="E2220" s="217" t="s">
        <v>3017</v>
      </c>
      <c r="F2220" s="218" t="s">
        <v>3018</v>
      </c>
      <c r="G2220" s="219" t="s">
        <v>306</v>
      </c>
      <c r="H2220" s="220">
        <v>4218.5060000000003</v>
      </c>
      <c r="I2220" s="221"/>
      <c r="J2220" s="222">
        <f>ROUND(I2220*H2220,2)</f>
        <v>0</v>
      </c>
      <c r="K2220" s="218" t="s">
        <v>211</v>
      </c>
      <c r="L2220" s="47"/>
      <c r="M2220" s="223" t="s">
        <v>19</v>
      </c>
      <c r="N2220" s="224" t="s">
        <v>42</v>
      </c>
      <c r="O2220" s="87"/>
      <c r="P2220" s="225">
        <f>O2220*H2220</f>
        <v>0</v>
      </c>
      <c r="Q2220" s="225">
        <v>0</v>
      </c>
      <c r="R2220" s="225">
        <f>Q2220*H2220</f>
        <v>0</v>
      </c>
      <c r="S2220" s="225">
        <v>0.0040000000000000001</v>
      </c>
      <c r="T2220" s="226">
        <f>S2220*H2220</f>
        <v>16.874024000000002</v>
      </c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R2220" s="227" t="s">
        <v>212</v>
      </c>
      <c r="AT2220" s="227" t="s">
        <v>207</v>
      </c>
      <c r="AU2220" s="227" t="s">
        <v>80</v>
      </c>
      <c r="AY2220" s="20" t="s">
        <v>205</v>
      </c>
      <c r="BE2220" s="228">
        <f>IF(N2220="základní",J2220,0)</f>
        <v>0</v>
      </c>
      <c r="BF2220" s="228">
        <f>IF(N2220="snížená",J2220,0)</f>
        <v>0</v>
      </c>
      <c r="BG2220" s="228">
        <f>IF(N2220="zákl. přenesená",J2220,0)</f>
        <v>0</v>
      </c>
      <c r="BH2220" s="228">
        <f>IF(N2220="sníž. přenesená",J2220,0)</f>
        <v>0</v>
      </c>
      <c r="BI2220" s="228">
        <f>IF(N2220="nulová",J2220,0)</f>
        <v>0</v>
      </c>
      <c r="BJ2220" s="20" t="s">
        <v>78</v>
      </c>
      <c r="BK2220" s="228">
        <f>ROUND(I2220*H2220,2)</f>
        <v>0</v>
      </c>
      <c r="BL2220" s="20" t="s">
        <v>212</v>
      </c>
      <c r="BM2220" s="227" t="s">
        <v>3019</v>
      </c>
    </row>
    <row r="2221" s="2" customFormat="1">
      <c r="A2221" s="41"/>
      <c r="B2221" s="42"/>
      <c r="C2221" s="43"/>
      <c r="D2221" s="229" t="s">
        <v>214</v>
      </c>
      <c r="E2221" s="43"/>
      <c r="F2221" s="230" t="s">
        <v>3020</v>
      </c>
      <c r="G2221" s="43"/>
      <c r="H2221" s="43"/>
      <c r="I2221" s="231"/>
      <c r="J2221" s="43"/>
      <c r="K2221" s="43"/>
      <c r="L2221" s="47"/>
      <c r="M2221" s="232"/>
      <c r="N2221" s="233"/>
      <c r="O2221" s="87"/>
      <c r="P2221" s="87"/>
      <c r="Q2221" s="87"/>
      <c r="R2221" s="87"/>
      <c r="S2221" s="87"/>
      <c r="T2221" s="88"/>
      <c r="U2221" s="41"/>
      <c r="V2221" s="41"/>
      <c r="W2221" s="41"/>
      <c r="X2221" s="41"/>
      <c r="Y2221" s="41"/>
      <c r="Z2221" s="41"/>
      <c r="AA2221" s="41"/>
      <c r="AB2221" s="41"/>
      <c r="AC2221" s="41"/>
      <c r="AD2221" s="41"/>
      <c r="AE2221" s="41"/>
      <c r="AT2221" s="20" t="s">
        <v>214</v>
      </c>
      <c r="AU2221" s="20" t="s">
        <v>80</v>
      </c>
    </row>
    <row r="2222" s="2" customFormat="1">
      <c r="A2222" s="41"/>
      <c r="B2222" s="42"/>
      <c r="C2222" s="43"/>
      <c r="D2222" s="236" t="s">
        <v>1301</v>
      </c>
      <c r="E2222" s="43"/>
      <c r="F2222" s="288" t="s">
        <v>3021</v>
      </c>
      <c r="G2222" s="43"/>
      <c r="H2222" s="43"/>
      <c r="I2222" s="231"/>
      <c r="J2222" s="43"/>
      <c r="K2222" s="43"/>
      <c r="L2222" s="47"/>
      <c r="M2222" s="232"/>
      <c r="N2222" s="233"/>
      <c r="O2222" s="87"/>
      <c r="P2222" s="87"/>
      <c r="Q2222" s="87"/>
      <c r="R2222" s="87"/>
      <c r="S2222" s="87"/>
      <c r="T2222" s="88"/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T2222" s="20" t="s">
        <v>1301</v>
      </c>
      <c r="AU2222" s="20" t="s">
        <v>80</v>
      </c>
    </row>
    <row r="2223" s="13" customFormat="1">
      <c r="A2223" s="13"/>
      <c r="B2223" s="234"/>
      <c r="C2223" s="235"/>
      <c r="D2223" s="236" t="s">
        <v>216</v>
      </c>
      <c r="E2223" s="237" t="s">
        <v>19</v>
      </c>
      <c r="F2223" s="238" t="s">
        <v>228</v>
      </c>
      <c r="G2223" s="235"/>
      <c r="H2223" s="237" t="s">
        <v>19</v>
      </c>
      <c r="I2223" s="239"/>
      <c r="J2223" s="235"/>
      <c r="K2223" s="235"/>
      <c r="L2223" s="240"/>
      <c r="M2223" s="241"/>
      <c r="N2223" s="242"/>
      <c r="O2223" s="242"/>
      <c r="P2223" s="242"/>
      <c r="Q2223" s="242"/>
      <c r="R2223" s="242"/>
      <c r="S2223" s="242"/>
      <c r="T2223" s="24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44" t="s">
        <v>216</v>
      </c>
      <c r="AU2223" s="244" t="s">
        <v>80</v>
      </c>
      <c r="AV2223" s="13" t="s">
        <v>78</v>
      </c>
      <c r="AW2223" s="13" t="s">
        <v>218</v>
      </c>
      <c r="AX2223" s="13" t="s">
        <v>71</v>
      </c>
      <c r="AY2223" s="244" t="s">
        <v>205</v>
      </c>
    </row>
    <row r="2224" s="13" customFormat="1">
      <c r="A2224" s="13"/>
      <c r="B2224" s="234"/>
      <c r="C2224" s="235"/>
      <c r="D2224" s="236" t="s">
        <v>216</v>
      </c>
      <c r="E2224" s="237" t="s">
        <v>19</v>
      </c>
      <c r="F2224" s="238" t="s">
        <v>478</v>
      </c>
      <c r="G2224" s="235"/>
      <c r="H2224" s="237" t="s">
        <v>19</v>
      </c>
      <c r="I2224" s="239"/>
      <c r="J2224" s="235"/>
      <c r="K2224" s="235"/>
      <c r="L2224" s="240"/>
      <c r="M2224" s="241"/>
      <c r="N2224" s="242"/>
      <c r="O2224" s="242"/>
      <c r="P2224" s="242"/>
      <c r="Q2224" s="242"/>
      <c r="R2224" s="242"/>
      <c r="S2224" s="242"/>
      <c r="T2224" s="24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4" t="s">
        <v>216</v>
      </c>
      <c r="AU2224" s="244" t="s">
        <v>80</v>
      </c>
      <c r="AV2224" s="13" t="s">
        <v>78</v>
      </c>
      <c r="AW2224" s="13" t="s">
        <v>218</v>
      </c>
      <c r="AX2224" s="13" t="s">
        <v>71</v>
      </c>
      <c r="AY2224" s="244" t="s">
        <v>205</v>
      </c>
    </row>
    <row r="2225" s="14" customFormat="1">
      <c r="A2225" s="14"/>
      <c r="B2225" s="245"/>
      <c r="C2225" s="246"/>
      <c r="D2225" s="236" t="s">
        <v>216</v>
      </c>
      <c r="E2225" s="247" t="s">
        <v>19</v>
      </c>
      <c r="F2225" s="248" t="s">
        <v>3022</v>
      </c>
      <c r="G2225" s="246"/>
      <c r="H2225" s="249">
        <v>463.90600000000001</v>
      </c>
      <c r="I2225" s="250"/>
      <c r="J2225" s="246"/>
      <c r="K2225" s="246"/>
      <c r="L2225" s="251"/>
      <c r="M2225" s="252"/>
      <c r="N2225" s="253"/>
      <c r="O2225" s="253"/>
      <c r="P2225" s="253"/>
      <c r="Q2225" s="253"/>
      <c r="R2225" s="253"/>
      <c r="S2225" s="253"/>
      <c r="T2225" s="25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5" t="s">
        <v>216</v>
      </c>
      <c r="AU2225" s="255" t="s">
        <v>80</v>
      </c>
      <c r="AV2225" s="14" t="s">
        <v>80</v>
      </c>
      <c r="AW2225" s="14" t="s">
        <v>218</v>
      </c>
      <c r="AX2225" s="14" t="s">
        <v>71</v>
      </c>
      <c r="AY2225" s="255" t="s">
        <v>205</v>
      </c>
    </row>
    <row r="2226" s="14" customFormat="1">
      <c r="A2226" s="14"/>
      <c r="B2226" s="245"/>
      <c r="C2226" s="246"/>
      <c r="D2226" s="236" t="s">
        <v>216</v>
      </c>
      <c r="E2226" s="247" t="s">
        <v>19</v>
      </c>
      <c r="F2226" s="248" t="s">
        <v>3023</v>
      </c>
      <c r="G2226" s="246"/>
      <c r="H2226" s="249">
        <v>175.55099999999999</v>
      </c>
      <c r="I2226" s="250"/>
      <c r="J2226" s="246"/>
      <c r="K2226" s="246"/>
      <c r="L2226" s="251"/>
      <c r="M2226" s="252"/>
      <c r="N2226" s="253"/>
      <c r="O2226" s="253"/>
      <c r="P2226" s="253"/>
      <c r="Q2226" s="253"/>
      <c r="R2226" s="253"/>
      <c r="S2226" s="253"/>
      <c r="T2226" s="25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5" t="s">
        <v>216</v>
      </c>
      <c r="AU2226" s="255" t="s">
        <v>80</v>
      </c>
      <c r="AV2226" s="14" t="s">
        <v>80</v>
      </c>
      <c r="AW2226" s="14" t="s">
        <v>218</v>
      </c>
      <c r="AX2226" s="14" t="s">
        <v>71</v>
      </c>
      <c r="AY2226" s="255" t="s">
        <v>205</v>
      </c>
    </row>
    <row r="2227" s="15" customFormat="1">
      <c r="A2227" s="15"/>
      <c r="B2227" s="256"/>
      <c r="C2227" s="257"/>
      <c r="D2227" s="236" t="s">
        <v>216</v>
      </c>
      <c r="E2227" s="258" t="s">
        <v>19</v>
      </c>
      <c r="F2227" s="259" t="s">
        <v>238</v>
      </c>
      <c r="G2227" s="257"/>
      <c r="H2227" s="260">
        <v>639.45699999999999</v>
      </c>
      <c r="I2227" s="261"/>
      <c r="J2227" s="257"/>
      <c r="K2227" s="257"/>
      <c r="L2227" s="262"/>
      <c r="M2227" s="263"/>
      <c r="N2227" s="264"/>
      <c r="O2227" s="264"/>
      <c r="P2227" s="264"/>
      <c r="Q2227" s="264"/>
      <c r="R2227" s="264"/>
      <c r="S2227" s="264"/>
      <c r="T2227" s="26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T2227" s="266" t="s">
        <v>216</v>
      </c>
      <c r="AU2227" s="266" t="s">
        <v>80</v>
      </c>
      <c r="AV2227" s="15" t="s">
        <v>97</v>
      </c>
      <c r="AW2227" s="15" t="s">
        <v>218</v>
      </c>
      <c r="AX2227" s="15" t="s">
        <v>71</v>
      </c>
      <c r="AY2227" s="266" t="s">
        <v>205</v>
      </c>
    </row>
    <row r="2228" s="13" customFormat="1">
      <c r="A2228" s="13"/>
      <c r="B2228" s="234"/>
      <c r="C2228" s="235"/>
      <c r="D2228" s="236" t="s">
        <v>216</v>
      </c>
      <c r="E2228" s="237" t="s">
        <v>19</v>
      </c>
      <c r="F2228" s="238" t="s">
        <v>483</v>
      </c>
      <c r="G2228" s="235"/>
      <c r="H2228" s="237" t="s">
        <v>19</v>
      </c>
      <c r="I2228" s="239"/>
      <c r="J2228" s="235"/>
      <c r="K2228" s="235"/>
      <c r="L2228" s="240"/>
      <c r="M2228" s="241"/>
      <c r="N2228" s="242"/>
      <c r="O2228" s="242"/>
      <c r="P2228" s="242"/>
      <c r="Q2228" s="242"/>
      <c r="R2228" s="242"/>
      <c r="S2228" s="242"/>
      <c r="T2228" s="24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44" t="s">
        <v>216</v>
      </c>
      <c r="AU2228" s="244" t="s">
        <v>80</v>
      </c>
      <c r="AV2228" s="13" t="s">
        <v>78</v>
      </c>
      <c r="AW2228" s="13" t="s">
        <v>218</v>
      </c>
      <c r="AX2228" s="13" t="s">
        <v>71</v>
      </c>
      <c r="AY2228" s="244" t="s">
        <v>205</v>
      </c>
    </row>
    <row r="2229" s="14" customFormat="1">
      <c r="A2229" s="14"/>
      <c r="B2229" s="245"/>
      <c r="C2229" s="246"/>
      <c r="D2229" s="236" t="s">
        <v>216</v>
      </c>
      <c r="E2229" s="247" t="s">
        <v>19</v>
      </c>
      <c r="F2229" s="248" t="s">
        <v>3024</v>
      </c>
      <c r="G2229" s="246"/>
      <c r="H2229" s="249">
        <v>1623.4590000000001</v>
      </c>
      <c r="I2229" s="250"/>
      <c r="J2229" s="246"/>
      <c r="K2229" s="246"/>
      <c r="L2229" s="251"/>
      <c r="M2229" s="252"/>
      <c r="N2229" s="253"/>
      <c r="O2229" s="253"/>
      <c r="P2229" s="253"/>
      <c r="Q2229" s="253"/>
      <c r="R2229" s="253"/>
      <c r="S2229" s="253"/>
      <c r="T2229" s="25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5" t="s">
        <v>216</v>
      </c>
      <c r="AU2229" s="255" t="s">
        <v>80</v>
      </c>
      <c r="AV2229" s="14" t="s">
        <v>80</v>
      </c>
      <c r="AW2229" s="14" t="s">
        <v>218</v>
      </c>
      <c r="AX2229" s="14" t="s">
        <v>71</v>
      </c>
      <c r="AY2229" s="255" t="s">
        <v>205</v>
      </c>
    </row>
    <row r="2230" s="14" customFormat="1">
      <c r="A2230" s="14"/>
      <c r="B2230" s="245"/>
      <c r="C2230" s="246"/>
      <c r="D2230" s="236" t="s">
        <v>216</v>
      </c>
      <c r="E2230" s="247" t="s">
        <v>19</v>
      </c>
      <c r="F2230" s="248" t="s">
        <v>3025</v>
      </c>
      <c r="G2230" s="246"/>
      <c r="H2230" s="249">
        <v>90.575000000000003</v>
      </c>
      <c r="I2230" s="250"/>
      <c r="J2230" s="246"/>
      <c r="K2230" s="246"/>
      <c r="L2230" s="251"/>
      <c r="M2230" s="252"/>
      <c r="N2230" s="253"/>
      <c r="O2230" s="253"/>
      <c r="P2230" s="253"/>
      <c r="Q2230" s="253"/>
      <c r="R2230" s="253"/>
      <c r="S2230" s="253"/>
      <c r="T2230" s="25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5" t="s">
        <v>216</v>
      </c>
      <c r="AU2230" s="255" t="s">
        <v>80</v>
      </c>
      <c r="AV2230" s="14" t="s">
        <v>80</v>
      </c>
      <c r="AW2230" s="14" t="s">
        <v>218</v>
      </c>
      <c r="AX2230" s="14" t="s">
        <v>71</v>
      </c>
      <c r="AY2230" s="255" t="s">
        <v>205</v>
      </c>
    </row>
    <row r="2231" s="15" customFormat="1">
      <c r="A2231" s="15"/>
      <c r="B2231" s="256"/>
      <c r="C2231" s="257"/>
      <c r="D2231" s="236" t="s">
        <v>216</v>
      </c>
      <c r="E2231" s="258" t="s">
        <v>19</v>
      </c>
      <c r="F2231" s="259" t="s">
        <v>238</v>
      </c>
      <c r="G2231" s="257"/>
      <c r="H2231" s="260">
        <v>1714.0340000000001</v>
      </c>
      <c r="I2231" s="261"/>
      <c r="J2231" s="257"/>
      <c r="K2231" s="257"/>
      <c r="L2231" s="262"/>
      <c r="M2231" s="263"/>
      <c r="N2231" s="264"/>
      <c r="O2231" s="264"/>
      <c r="P2231" s="264"/>
      <c r="Q2231" s="264"/>
      <c r="R2231" s="264"/>
      <c r="S2231" s="264"/>
      <c r="T2231" s="26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T2231" s="266" t="s">
        <v>216</v>
      </c>
      <c r="AU2231" s="266" t="s">
        <v>80</v>
      </c>
      <c r="AV2231" s="15" t="s">
        <v>97</v>
      </c>
      <c r="AW2231" s="15" t="s">
        <v>218</v>
      </c>
      <c r="AX2231" s="15" t="s">
        <v>71</v>
      </c>
      <c r="AY2231" s="266" t="s">
        <v>205</v>
      </c>
    </row>
    <row r="2232" s="13" customFormat="1">
      <c r="A2232" s="13"/>
      <c r="B2232" s="234"/>
      <c r="C2232" s="235"/>
      <c r="D2232" s="236" t="s">
        <v>216</v>
      </c>
      <c r="E2232" s="237" t="s">
        <v>19</v>
      </c>
      <c r="F2232" s="238" t="s">
        <v>485</v>
      </c>
      <c r="G2232" s="235"/>
      <c r="H2232" s="237" t="s">
        <v>19</v>
      </c>
      <c r="I2232" s="239"/>
      <c r="J2232" s="235"/>
      <c r="K2232" s="235"/>
      <c r="L2232" s="240"/>
      <c r="M2232" s="241"/>
      <c r="N2232" s="242"/>
      <c r="O2232" s="242"/>
      <c r="P2232" s="242"/>
      <c r="Q2232" s="242"/>
      <c r="R2232" s="242"/>
      <c r="S2232" s="242"/>
      <c r="T2232" s="24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44" t="s">
        <v>216</v>
      </c>
      <c r="AU2232" s="244" t="s">
        <v>80</v>
      </c>
      <c r="AV2232" s="13" t="s">
        <v>78</v>
      </c>
      <c r="AW2232" s="13" t="s">
        <v>218</v>
      </c>
      <c r="AX2232" s="13" t="s">
        <v>71</v>
      </c>
      <c r="AY2232" s="244" t="s">
        <v>205</v>
      </c>
    </row>
    <row r="2233" s="14" customFormat="1">
      <c r="A2233" s="14"/>
      <c r="B2233" s="245"/>
      <c r="C2233" s="246"/>
      <c r="D2233" s="236" t="s">
        <v>216</v>
      </c>
      <c r="E2233" s="247" t="s">
        <v>19</v>
      </c>
      <c r="F2233" s="248" t="s">
        <v>3026</v>
      </c>
      <c r="G2233" s="246"/>
      <c r="H2233" s="249">
        <v>1002.413</v>
      </c>
      <c r="I2233" s="250"/>
      <c r="J2233" s="246"/>
      <c r="K2233" s="246"/>
      <c r="L2233" s="251"/>
      <c r="M2233" s="252"/>
      <c r="N2233" s="253"/>
      <c r="O2233" s="253"/>
      <c r="P2233" s="253"/>
      <c r="Q2233" s="253"/>
      <c r="R2233" s="253"/>
      <c r="S2233" s="253"/>
      <c r="T2233" s="25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T2233" s="255" t="s">
        <v>216</v>
      </c>
      <c r="AU2233" s="255" t="s">
        <v>80</v>
      </c>
      <c r="AV2233" s="14" t="s">
        <v>80</v>
      </c>
      <c r="AW2233" s="14" t="s">
        <v>218</v>
      </c>
      <c r="AX2233" s="14" t="s">
        <v>71</v>
      </c>
      <c r="AY2233" s="255" t="s">
        <v>205</v>
      </c>
    </row>
    <row r="2234" s="14" customFormat="1">
      <c r="A2234" s="14"/>
      <c r="B2234" s="245"/>
      <c r="C2234" s="246"/>
      <c r="D2234" s="236" t="s">
        <v>216</v>
      </c>
      <c r="E2234" s="247" t="s">
        <v>19</v>
      </c>
      <c r="F2234" s="248" t="s">
        <v>3027</v>
      </c>
      <c r="G2234" s="246"/>
      <c r="H2234" s="249">
        <v>143.911</v>
      </c>
      <c r="I2234" s="250"/>
      <c r="J2234" s="246"/>
      <c r="K2234" s="246"/>
      <c r="L2234" s="251"/>
      <c r="M2234" s="252"/>
      <c r="N2234" s="253"/>
      <c r="O2234" s="253"/>
      <c r="P2234" s="253"/>
      <c r="Q2234" s="253"/>
      <c r="R2234" s="253"/>
      <c r="S2234" s="253"/>
      <c r="T2234" s="25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55" t="s">
        <v>216</v>
      </c>
      <c r="AU2234" s="255" t="s">
        <v>80</v>
      </c>
      <c r="AV2234" s="14" t="s">
        <v>80</v>
      </c>
      <c r="AW2234" s="14" t="s">
        <v>218</v>
      </c>
      <c r="AX2234" s="14" t="s">
        <v>71</v>
      </c>
      <c r="AY2234" s="255" t="s">
        <v>205</v>
      </c>
    </row>
    <row r="2235" s="15" customFormat="1">
      <c r="A2235" s="15"/>
      <c r="B2235" s="256"/>
      <c r="C2235" s="257"/>
      <c r="D2235" s="236" t="s">
        <v>216</v>
      </c>
      <c r="E2235" s="258" t="s">
        <v>19</v>
      </c>
      <c r="F2235" s="259" t="s">
        <v>238</v>
      </c>
      <c r="G2235" s="257"/>
      <c r="H2235" s="260">
        <v>1146.3240000000001</v>
      </c>
      <c r="I2235" s="261"/>
      <c r="J2235" s="257"/>
      <c r="K2235" s="257"/>
      <c r="L2235" s="262"/>
      <c r="M2235" s="263"/>
      <c r="N2235" s="264"/>
      <c r="O2235" s="264"/>
      <c r="P2235" s="264"/>
      <c r="Q2235" s="264"/>
      <c r="R2235" s="264"/>
      <c r="S2235" s="264"/>
      <c r="T2235" s="26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T2235" s="266" t="s">
        <v>216</v>
      </c>
      <c r="AU2235" s="266" t="s">
        <v>80</v>
      </c>
      <c r="AV2235" s="15" t="s">
        <v>97</v>
      </c>
      <c r="AW2235" s="15" t="s">
        <v>218</v>
      </c>
      <c r="AX2235" s="15" t="s">
        <v>71</v>
      </c>
      <c r="AY2235" s="266" t="s">
        <v>205</v>
      </c>
    </row>
    <row r="2236" s="13" customFormat="1">
      <c r="A2236" s="13"/>
      <c r="B2236" s="234"/>
      <c r="C2236" s="235"/>
      <c r="D2236" s="236" t="s">
        <v>216</v>
      </c>
      <c r="E2236" s="237" t="s">
        <v>19</v>
      </c>
      <c r="F2236" s="238" t="s">
        <v>728</v>
      </c>
      <c r="G2236" s="235"/>
      <c r="H2236" s="237" t="s">
        <v>19</v>
      </c>
      <c r="I2236" s="239"/>
      <c r="J2236" s="235"/>
      <c r="K2236" s="235"/>
      <c r="L2236" s="240"/>
      <c r="M2236" s="241"/>
      <c r="N2236" s="242"/>
      <c r="O2236" s="242"/>
      <c r="P2236" s="242"/>
      <c r="Q2236" s="242"/>
      <c r="R2236" s="242"/>
      <c r="S2236" s="242"/>
      <c r="T2236" s="24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4" t="s">
        <v>216</v>
      </c>
      <c r="AU2236" s="244" t="s">
        <v>80</v>
      </c>
      <c r="AV2236" s="13" t="s">
        <v>78</v>
      </c>
      <c r="AW2236" s="13" t="s">
        <v>218</v>
      </c>
      <c r="AX2236" s="13" t="s">
        <v>71</v>
      </c>
      <c r="AY2236" s="244" t="s">
        <v>205</v>
      </c>
    </row>
    <row r="2237" s="14" customFormat="1">
      <c r="A2237" s="14"/>
      <c r="B2237" s="245"/>
      <c r="C2237" s="246"/>
      <c r="D2237" s="236" t="s">
        <v>216</v>
      </c>
      <c r="E2237" s="247" t="s">
        <v>19</v>
      </c>
      <c r="F2237" s="248" t="s">
        <v>3028</v>
      </c>
      <c r="G2237" s="246"/>
      <c r="H2237" s="249">
        <v>38.195999999999998</v>
      </c>
      <c r="I2237" s="250"/>
      <c r="J2237" s="246"/>
      <c r="K2237" s="246"/>
      <c r="L2237" s="251"/>
      <c r="M2237" s="252"/>
      <c r="N2237" s="253"/>
      <c r="O2237" s="253"/>
      <c r="P2237" s="253"/>
      <c r="Q2237" s="253"/>
      <c r="R2237" s="253"/>
      <c r="S2237" s="253"/>
      <c r="T2237" s="25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55" t="s">
        <v>216</v>
      </c>
      <c r="AU2237" s="255" t="s">
        <v>80</v>
      </c>
      <c r="AV2237" s="14" t="s">
        <v>80</v>
      </c>
      <c r="AW2237" s="14" t="s">
        <v>218</v>
      </c>
      <c r="AX2237" s="14" t="s">
        <v>71</v>
      </c>
      <c r="AY2237" s="255" t="s">
        <v>205</v>
      </c>
    </row>
    <row r="2238" s="14" customFormat="1">
      <c r="A2238" s="14"/>
      <c r="B2238" s="245"/>
      <c r="C2238" s="246"/>
      <c r="D2238" s="236" t="s">
        <v>216</v>
      </c>
      <c r="E2238" s="247" t="s">
        <v>19</v>
      </c>
      <c r="F2238" s="248" t="s">
        <v>3029</v>
      </c>
      <c r="G2238" s="246"/>
      <c r="H2238" s="249">
        <v>173.41999999999999</v>
      </c>
      <c r="I2238" s="250"/>
      <c r="J2238" s="246"/>
      <c r="K2238" s="246"/>
      <c r="L2238" s="251"/>
      <c r="M2238" s="252"/>
      <c r="N2238" s="253"/>
      <c r="O2238" s="253"/>
      <c r="P2238" s="253"/>
      <c r="Q2238" s="253"/>
      <c r="R2238" s="253"/>
      <c r="S2238" s="253"/>
      <c r="T2238" s="25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55" t="s">
        <v>216</v>
      </c>
      <c r="AU2238" s="255" t="s">
        <v>80</v>
      </c>
      <c r="AV2238" s="14" t="s">
        <v>80</v>
      </c>
      <c r="AW2238" s="14" t="s">
        <v>218</v>
      </c>
      <c r="AX2238" s="14" t="s">
        <v>71</v>
      </c>
      <c r="AY2238" s="255" t="s">
        <v>205</v>
      </c>
    </row>
    <row r="2239" s="15" customFormat="1">
      <c r="A2239" s="15"/>
      <c r="B2239" s="256"/>
      <c r="C2239" s="257"/>
      <c r="D2239" s="236" t="s">
        <v>216</v>
      </c>
      <c r="E2239" s="258" t="s">
        <v>19</v>
      </c>
      <c r="F2239" s="259" t="s">
        <v>238</v>
      </c>
      <c r="G2239" s="257"/>
      <c r="H2239" s="260">
        <v>211.61599999999999</v>
      </c>
      <c r="I2239" s="261"/>
      <c r="J2239" s="257"/>
      <c r="K2239" s="257"/>
      <c r="L2239" s="262"/>
      <c r="M2239" s="263"/>
      <c r="N2239" s="264"/>
      <c r="O2239" s="264"/>
      <c r="P2239" s="264"/>
      <c r="Q2239" s="264"/>
      <c r="R2239" s="264"/>
      <c r="S2239" s="264"/>
      <c r="T2239" s="26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T2239" s="266" t="s">
        <v>216</v>
      </c>
      <c r="AU2239" s="266" t="s">
        <v>80</v>
      </c>
      <c r="AV2239" s="15" t="s">
        <v>97</v>
      </c>
      <c r="AW2239" s="15" t="s">
        <v>218</v>
      </c>
      <c r="AX2239" s="15" t="s">
        <v>71</v>
      </c>
      <c r="AY2239" s="266" t="s">
        <v>205</v>
      </c>
    </row>
    <row r="2240" s="13" customFormat="1">
      <c r="A2240" s="13"/>
      <c r="B2240" s="234"/>
      <c r="C2240" s="235"/>
      <c r="D2240" s="236" t="s">
        <v>216</v>
      </c>
      <c r="E2240" s="237" t="s">
        <v>19</v>
      </c>
      <c r="F2240" s="238" t="s">
        <v>239</v>
      </c>
      <c r="G2240" s="235"/>
      <c r="H2240" s="237" t="s">
        <v>19</v>
      </c>
      <c r="I2240" s="239"/>
      <c r="J2240" s="235"/>
      <c r="K2240" s="235"/>
      <c r="L2240" s="240"/>
      <c r="M2240" s="241"/>
      <c r="N2240" s="242"/>
      <c r="O2240" s="242"/>
      <c r="P2240" s="242"/>
      <c r="Q2240" s="242"/>
      <c r="R2240" s="242"/>
      <c r="S2240" s="242"/>
      <c r="T2240" s="24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4" t="s">
        <v>216</v>
      </c>
      <c r="AU2240" s="244" t="s">
        <v>80</v>
      </c>
      <c r="AV2240" s="13" t="s">
        <v>78</v>
      </c>
      <c r="AW2240" s="13" t="s">
        <v>218</v>
      </c>
      <c r="AX2240" s="13" t="s">
        <v>71</v>
      </c>
      <c r="AY2240" s="244" t="s">
        <v>205</v>
      </c>
    </row>
    <row r="2241" s="14" customFormat="1">
      <c r="A2241" s="14"/>
      <c r="B2241" s="245"/>
      <c r="C2241" s="246"/>
      <c r="D2241" s="236" t="s">
        <v>216</v>
      </c>
      <c r="E2241" s="247" t="s">
        <v>19</v>
      </c>
      <c r="F2241" s="248" t="s">
        <v>3030</v>
      </c>
      <c r="G2241" s="246"/>
      <c r="H2241" s="249">
        <v>280.30700000000002</v>
      </c>
      <c r="I2241" s="250"/>
      <c r="J2241" s="246"/>
      <c r="K2241" s="246"/>
      <c r="L2241" s="251"/>
      <c r="M2241" s="252"/>
      <c r="N2241" s="253"/>
      <c r="O2241" s="253"/>
      <c r="P2241" s="253"/>
      <c r="Q2241" s="253"/>
      <c r="R2241" s="253"/>
      <c r="S2241" s="253"/>
      <c r="T2241" s="25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5" t="s">
        <v>216</v>
      </c>
      <c r="AU2241" s="255" t="s">
        <v>80</v>
      </c>
      <c r="AV2241" s="14" t="s">
        <v>80</v>
      </c>
      <c r="AW2241" s="14" t="s">
        <v>218</v>
      </c>
      <c r="AX2241" s="14" t="s">
        <v>71</v>
      </c>
      <c r="AY2241" s="255" t="s">
        <v>205</v>
      </c>
    </row>
    <row r="2242" s="14" customFormat="1">
      <c r="A2242" s="14"/>
      <c r="B2242" s="245"/>
      <c r="C2242" s="246"/>
      <c r="D2242" s="236" t="s">
        <v>216</v>
      </c>
      <c r="E2242" s="247" t="s">
        <v>19</v>
      </c>
      <c r="F2242" s="248" t="s">
        <v>3031</v>
      </c>
      <c r="G2242" s="246"/>
      <c r="H2242" s="249">
        <v>169.80000000000001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5" t="s">
        <v>216</v>
      </c>
      <c r="AU2242" s="255" t="s">
        <v>80</v>
      </c>
      <c r="AV2242" s="14" t="s">
        <v>80</v>
      </c>
      <c r="AW2242" s="14" t="s">
        <v>218</v>
      </c>
      <c r="AX2242" s="14" t="s">
        <v>71</v>
      </c>
      <c r="AY2242" s="255" t="s">
        <v>205</v>
      </c>
    </row>
    <row r="2243" s="15" customFormat="1">
      <c r="A2243" s="15"/>
      <c r="B2243" s="256"/>
      <c r="C2243" s="257"/>
      <c r="D2243" s="236" t="s">
        <v>216</v>
      </c>
      <c r="E2243" s="258" t="s">
        <v>19</v>
      </c>
      <c r="F2243" s="259" t="s">
        <v>238</v>
      </c>
      <c r="G2243" s="257"/>
      <c r="H2243" s="260">
        <v>450.10700000000003</v>
      </c>
      <c r="I2243" s="261"/>
      <c r="J2243" s="257"/>
      <c r="K2243" s="257"/>
      <c r="L2243" s="262"/>
      <c r="M2243" s="263"/>
      <c r="N2243" s="264"/>
      <c r="O2243" s="264"/>
      <c r="P2243" s="264"/>
      <c r="Q2243" s="264"/>
      <c r="R2243" s="264"/>
      <c r="S2243" s="264"/>
      <c r="T2243" s="26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T2243" s="266" t="s">
        <v>216</v>
      </c>
      <c r="AU2243" s="266" t="s">
        <v>80</v>
      </c>
      <c r="AV2243" s="15" t="s">
        <v>97</v>
      </c>
      <c r="AW2243" s="15" t="s">
        <v>218</v>
      </c>
      <c r="AX2243" s="15" t="s">
        <v>71</v>
      </c>
      <c r="AY2243" s="266" t="s">
        <v>205</v>
      </c>
    </row>
    <row r="2244" s="13" customFormat="1">
      <c r="A2244" s="13"/>
      <c r="B2244" s="234"/>
      <c r="C2244" s="235"/>
      <c r="D2244" s="236" t="s">
        <v>216</v>
      </c>
      <c r="E2244" s="237" t="s">
        <v>19</v>
      </c>
      <c r="F2244" s="238" t="s">
        <v>241</v>
      </c>
      <c r="G2244" s="235"/>
      <c r="H2244" s="237" t="s">
        <v>19</v>
      </c>
      <c r="I2244" s="239"/>
      <c r="J2244" s="235"/>
      <c r="K2244" s="235"/>
      <c r="L2244" s="240"/>
      <c r="M2244" s="241"/>
      <c r="N2244" s="242"/>
      <c r="O2244" s="242"/>
      <c r="P2244" s="242"/>
      <c r="Q2244" s="242"/>
      <c r="R2244" s="242"/>
      <c r="S2244" s="242"/>
      <c r="T2244" s="24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4" t="s">
        <v>216</v>
      </c>
      <c r="AU2244" s="244" t="s">
        <v>80</v>
      </c>
      <c r="AV2244" s="13" t="s">
        <v>78</v>
      </c>
      <c r="AW2244" s="13" t="s">
        <v>218</v>
      </c>
      <c r="AX2244" s="13" t="s">
        <v>71</v>
      </c>
      <c r="AY2244" s="244" t="s">
        <v>205</v>
      </c>
    </row>
    <row r="2245" s="14" customFormat="1">
      <c r="A2245" s="14"/>
      <c r="B2245" s="245"/>
      <c r="C2245" s="246"/>
      <c r="D2245" s="236" t="s">
        <v>216</v>
      </c>
      <c r="E2245" s="247" t="s">
        <v>19</v>
      </c>
      <c r="F2245" s="248" t="s">
        <v>3032</v>
      </c>
      <c r="G2245" s="246"/>
      <c r="H2245" s="249">
        <v>42.18</v>
      </c>
      <c r="I2245" s="250"/>
      <c r="J2245" s="246"/>
      <c r="K2245" s="246"/>
      <c r="L2245" s="251"/>
      <c r="M2245" s="252"/>
      <c r="N2245" s="253"/>
      <c r="O2245" s="253"/>
      <c r="P2245" s="253"/>
      <c r="Q2245" s="253"/>
      <c r="R2245" s="253"/>
      <c r="S2245" s="253"/>
      <c r="T2245" s="25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5" t="s">
        <v>216</v>
      </c>
      <c r="AU2245" s="255" t="s">
        <v>80</v>
      </c>
      <c r="AV2245" s="14" t="s">
        <v>80</v>
      </c>
      <c r="AW2245" s="14" t="s">
        <v>218</v>
      </c>
      <c r="AX2245" s="14" t="s">
        <v>71</v>
      </c>
      <c r="AY2245" s="255" t="s">
        <v>205</v>
      </c>
    </row>
    <row r="2246" s="14" customFormat="1">
      <c r="A2246" s="14"/>
      <c r="B2246" s="245"/>
      <c r="C2246" s="246"/>
      <c r="D2246" s="236" t="s">
        <v>216</v>
      </c>
      <c r="E2246" s="247" t="s">
        <v>19</v>
      </c>
      <c r="F2246" s="248" t="s">
        <v>3033</v>
      </c>
      <c r="G2246" s="246"/>
      <c r="H2246" s="249">
        <v>14.788</v>
      </c>
      <c r="I2246" s="250"/>
      <c r="J2246" s="246"/>
      <c r="K2246" s="246"/>
      <c r="L2246" s="251"/>
      <c r="M2246" s="252"/>
      <c r="N2246" s="253"/>
      <c r="O2246" s="253"/>
      <c r="P2246" s="253"/>
      <c r="Q2246" s="253"/>
      <c r="R2246" s="253"/>
      <c r="S2246" s="253"/>
      <c r="T2246" s="25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5" t="s">
        <v>216</v>
      </c>
      <c r="AU2246" s="255" t="s">
        <v>80</v>
      </c>
      <c r="AV2246" s="14" t="s">
        <v>80</v>
      </c>
      <c r="AW2246" s="14" t="s">
        <v>218</v>
      </c>
      <c r="AX2246" s="14" t="s">
        <v>71</v>
      </c>
      <c r="AY2246" s="255" t="s">
        <v>205</v>
      </c>
    </row>
    <row r="2247" s="15" customFormat="1">
      <c r="A2247" s="15"/>
      <c r="B2247" s="256"/>
      <c r="C2247" s="257"/>
      <c r="D2247" s="236" t="s">
        <v>216</v>
      </c>
      <c r="E2247" s="258" t="s">
        <v>19</v>
      </c>
      <c r="F2247" s="259" t="s">
        <v>238</v>
      </c>
      <c r="G2247" s="257"/>
      <c r="H2247" s="260">
        <v>56.968000000000004</v>
      </c>
      <c r="I2247" s="261"/>
      <c r="J2247" s="257"/>
      <c r="K2247" s="257"/>
      <c r="L2247" s="262"/>
      <c r="M2247" s="263"/>
      <c r="N2247" s="264"/>
      <c r="O2247" s="264"/>
      <c r="P2247" s="264"/>
      <c r="Q2247" s="264"/>
      <c r="R2247" s="264"/>
      <c r="S2247" s="264"/>
      <c r="T2247" s="26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T2247" s="266" t="s">
        <v>216</v>
      </c>
      <c r="AU2247" s="266" t="s">
        <v>80</v>
      </c>
      <c r="AV2247" s="15" t="s">
        <v>97</v>
      </c>
      <c r="AW2247" s="15" t="s">
        <v>218</v>
      </c>
      <c r="AX2247" s="15" t="s">
        <v>71</v>
      </c>
      <c r="AY2247" s="266" t="s">
        <v>205</v>
      </c>
    </row>
    <row r="2248" s="16" customFormat="1">
      <c r="A2248" s="16"/>
      <c r="B2248" s="267"/>
      <c r="C2248" s="268"/>
      <c r="D2248" s="236" t="s">
        <v>216</v>
      </c>
      <c r="E2248" s="269" t="s">
        <v>19</v>
      </c>
      <c r="F2248" s="270" t="s">
        <v>243</v>
      </c>
      <c r="G2248" s="268"/>
      <c r="H2248" s="271">
        <v>4218.5060000000003</v>
      </c>
      <c r="I2248" s="272"/>
      <c r="J2248" s="268"/>
      <c r="K2248" s="268"/>
      <c r="L2248" s="273"/>
      <c r="M2248" s="274"/>
      <c r="N2248" s="275"/>
      <c r="O2248" s="275"/>
      <c r="P2248" s="275"/>
      <c r="Q2248" s="275"/>
      <c r="R2248" s="275"/>
      <c r="S2248" s="275"/>
      <c r="T2248" s="27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T2248" s="277" t="s">
        <v>216</v>
      </c>
      <c r="AU2248" s="277" t="s">
        <v>80</v>
      </c>
      <c r="AV2248" s="16" t="s">
        <v>212</v>
      </c>
      <c r="AW2248" s="16" t="s">
        <v>218</v>
      </c>
      <c r="AX2248" s="16" t="s">
        <v>78</v>
      </c>
      <c r="AY2248" s="277" t="s">
        <v>205</v>
      </c>
    </row>
    <row r="2249" s="2" customFormat="1" ht="44.25" customHeight="1">
      <c r="A2249" s="41"/>
      <c r="B2249" s="42"/>
      <c r="C2249" s="216" t="s">
        <v>3034</v>
      </c>
      <c r="D2249" s="216" t="s">
        <v>207</v>
      </c>
      <c r="E2249" s="217" t="s">
        <v>3035</v>
      </c>
      <c r="F2249" s="218" t="s">
        <v>3036</v>
      </c>
      <c r="G2249" s="219" t="s">
        <v>306</v>
      </c>
      <c r="H2249" s="220">
        <v>59.320999999999998</v>
      </c>
      <c r="I2249" s="221"/>
      <c r="J2249" s="222">
        <f>ROUND(I2249*H2249,2)</f>
        <v>0</v>
      </c>
      <c r="K2249" s="218" t="s">
        <v>19</v>
      </c>
      <c r="L2249" s="47"/>
      <c r="M2249" s="223" t="s">
        <v>19</v>
      </c>
      <c r="N2249" s="224" t="s">
        <v>42</v>
      </c>
      <c r="O2249" s="87"/>
      <c r="P2249" s="225">
        <f>O2249*H2249</f>
        <v>0</v>
      </c>
      <c r="Q2249" s="225">
        <v>0</v>
      </c>
      <c r="R2249" s="225">
        <f>Q2249*H2249</f>
        <v>0</v>
      </c>
      <c r="S2249" s="225">
        <v>0.0040000000000000001</v>
      </c>
      <c r="T2249" s="226">
        <f>S2249*H2249</f>
        <v>0.237284</v>
      </c>
      <c r="U2249" s="41"/>
      <c r="V2249" s="41"/>
      <c r="W2249" s="41"/>
      <c r="X2249" s="41"/>
      <c r="Y2249" s="41"/>
      <c r="Z2249" s="41"/>
      <c r="AA2249" s="41"/>
      <c r="AB2249" s="41"/>
      <c r="AC2249" s="41"/>
      <c r="AD2249" s="41"/>
      <c r="AE2249" s="41"/>
      <c r="AR2249" s="227" t="s">
        <v>212</v>
      </c>
      <c r="AT2249" s="227" t="s">
        <v>207</v>
      </c>
      <c r="AU2249" s="227" t="s">
        <v>80</v>
      </c>
      <c r="AY2249" s="20" t="s">
        <v>205</v>
      </c>
      <c r="BE2249" s="228">
        <f>IF(N2249="základní",J2249,0)</f>
        <v>0</v>
      </c>
      <c r="BF2249" s="228">
        <f>IF(N2249="snížená",J2249,0)</f>
        <v>0</v>
      </c>
      <c r="BG2249" s="228">
        <f>IF(N2249="zákl. přenesená",J2249,0)</f>
        <v>0</v>
      </c>
      <c r="BH2249" s="228">
        <f>IF(N2249="sníž. přenesená",J2249,0)</f>
        <v>0</v>
      </c>
      <c r="BI2249" s="228">
        <f>IF(N2249="nulová",J2249,0)</f>
        <v>0</v>
      </c>
      <c r="BJ2249" s="20" t="s">
        <v>78</v>
      </c>
      <c r="BK2249" s="228">
        <f>ROUND(I2249*H2249,2)</f>
        <v>0</v>
      </c>
      <c r="BL2249" s="20" t="s">
        <v>212</v>
      </c>
      <c r="BM2249" s="227" t="s">
        <v>3037</v>
      </c>
    </row>
    <row r="2250" s="2" customFormat="1">
      <c r="A2250" s="41"/>
      <c r="B2250" s="42"/>
      <c r="C2250" s="43"/>
      <c r="D2250" s="236" t="s">
        <v>1301</v>
      </c>
      <c r="E2250" s="43"/>
      <c r="F2250" s="288" t="s">
        <v>3021</v>
      </c>
      <c r="G2250" s="43"/>
      <c r="H2250" s="43"/>
      <c r="I2250" s="231"/>
      <c r="J2250" s="43"/>
      <c r="K2250" s="43"/>
      <c r="L2250" s="47"/>
      <c r="M2250" s="232"/>
      <c r="N2250" s="233"/>
      <c r="O2250" s="87"/>
      <c r="P2250" s="87"/>
      <c r="Q2250" s="87"/>
      <c r="R2250" s="87"/>
      <c r="S2250" s="87"/>
      <c r="T2250" s="88"/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T2250" s="20" t="s">
        <v>1301</v>
      </c>
      <c r="AU2250" s="20" t="s">
        <v>80</v>
      </c>
    </row>
    <row r="2251" s="14" customFormat="1">
      <c r="A2251" s="14"/>
      <c r="B2251" s="245"/>
      <c r="C2251" s="246"/>
      <c r="D2251" s="236" t="s">
        <v>216</v>
      </c>
      <c r="E2251" s="247" t="s">
        <v>19</v>
      </c>
      <c r="F2251" s="248" t="s">
        <v>1192</v>
      </c>
      <c r="G2251" s="246"/>
      <c r="H2251" s="249">
        <v>59.321080000000002</v>
      </c>
      <c r="I2251" s="250"/>
      <c r="J2251" s="246"/>
      <c r="K2251" s="246"/>
      <c r="L2251" s="251"/>
      <c r="M2251" s="252"/>
      <c r="N2251" s="253"/>
      <c r="O2251" s="253"/>
      <c r="P2251" s="253"/>
      <c r="Q2251" s="253"/>
      <c r="R2251" s="253"/>
      <c r="S2251" s="253"/>
      <c r="T2251" s="25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5" t="s">
        <v>216</v>
      </c>
      <c r="AU2251" s="255" t="s">
        <v>80</v>
      </c>
      <c r="AV2251" s="14" t="s">
        <v>80</v>
      </c>
      <c r="AW2251" s="14" t="s">
        <v>218</v>
      </c>
      <c r="AX2251" s="14" t="s">
        <v>78</v>
      </c>
      <c r="AY2251" s="255" t="s">
        <v>205</v>
      </c>
    </row>
    <row r="2252" s="2" customFormat="1" ht="33" customHeight="1">
      <c r="A2252" s="41"/>
      <c r="B2252" s="42"/>
      <c r="C2252" s="216" t="s">
        <v>3038</v>
      </c>
      <c r="D2252" s="216" t="s">
        <v>207</v>
      </c>
      <c r="E2252" s="217" t="s">
        <v>3039</v>
      </c>
      <c r="F2252" s="218" t="s">
        <v>3040</v>
      </c>
      <c r="G2252" s="219" t="s">
        <v>306</v>
      </c>
      <c r="H2252" s="220">
        <v>343.65499999999997</v>
      </c>
      <c r="I2252" s="221"/>
      <c r="J2252" s="222">
        <f>ROUND(I2252*H2252,2)</f>
        <v>0</v>
      </c>
      <c r="K2252" s="218" t="s">
        <v>211</v>
      </c>
      <c r="L2252" s="47"/>
      <c r="M2252" s="223" t="s">
        <v>19</v>
      </c>
      <c r="N2252" s="224" t="s">
        <v>42</v>
      </c>
      <c r="O2252" s="87"/>
      <c r="P2252" s="225">
        <f>O2252*H2252</f>
        <v>0</v>
      </c>
      <c r="Q2252" s="225">
        <v>0</v>
      </c>
      <c r="R2252" s="225">
        <f>Q2252*H2252</f>
        <v>0</v>
      </c>
      <c r="S2252" s="225">
        <v>0.01</v>
      </c>
      <c r="T2252" s="226">
        <f>S2252*H2252</f>
        <v>3.43655</v>
      </c>
      <c r="U2252" s="41"/>
      <c r="V2252" s="41"/>
      <c r="W2252" s="41"/>
      <c r="X2252" s="41"/>
      <c r="Y2252" s="41"/>
      <c r="Z2252" s="41"/>
      <c r="AA2252" s="41"/>
      <c r="AB2252" s="41"/>
      <c r="AC2252" s="41"/>
      <c r="AD2252" s="41"/>
      <c r="AE2252" s="41"/>
      <c r="AR2252" s="227" t="s">
        <v>212</v>
      </c>
      <c r="AT2252" s="227" t="s">
        <v>207</v>
      </c>
      <c r="AU2252" s="227" t="s">
        <v>80</v>
      </c>
      <c r="AY2252" s="20" t="s">
        <v>205</v>
      </c>
      <c r="BE2252" s="228">
        <f>IF(N2252="základní",J2252,0)</f>
        <v>0</v>
      </c>
      <c r="BF2252" s="228">
        <f>IF(N2252="snížená",J2252,0)</f>
        <v>0</v>
      </c>
      <c r="BG2252" s="228">
        <f>IF(N2252="zákl. přenesená",J2252,0)</f>
        <v>0</v>
      </c>
      <c r="BH2252" s="228">
        <f>IF(N2252="sníž. přenesená",J2252,0)</f>
        <v>0</v>
      </c>
      <c r="BI2252" s="228">
        <f>IF(N2252="nulová",J2252,0)</f>
        <v>0</v>
      </c>
      <c r="BJ2252" s="20" t="s">
        <v>78</v>
      </c>
      <c r="BK2252" s="228">
        <f>ROUND(I2252*H2252,2)</f>
        <v>0</v>
      </c>
      <c r="BL2252" s="20" t="s">
        <v>212</v>
      </c>
      <c r="BM2252" s="227" t="s">
        <v>3041</v>
      </c>
    </row>
    <row r="2253" s="2" customFormat="1">
      <c r="A2253" s="41"/>
      <c r="B2253" s="42"/>
      <c r="C2253" s="43"/>
      <c r="D2253" s="229" t="s">
        <v>214</v>
      </c>
      <c r="E2253" s="43"/>
      <c r="F2253" s="230" t="s">
        <v>3042</v>
      </c>
      <c r="G2253" s="43"/>
      <c r="H2253" s="43"/>
      <c r="I2253" s="231"/>
      <c r="J2253" s="43"/>
      <c r="K2253" s="43"/>
      <c r="L2253" s="47"/>
      <c r="M2253" s="232"/>
      <c r="N2253" s="233"/>
      <c r="O2253" s="87"/>
      <c r="P2253" s="87"/>
      <c r="Q2253" s="87"/>
      <c r="R2253" s="87"/>
      <c r="S2253" s="87"/>
      <c r="T2253" s="88"/>
      <c r="U2253" s="41"/>
      <c r="V2253" s="41"/>
      <c r="W2253" s="41"/>
      <c r="X2253" s="41"/>
      <c r="Y2253" s="41"/>
      <c r="Z2253" s="41"/>
      <c r="AA2253" s="41"/>
      <c r="AB2253" s="41"/>
      <c r="AC2253" s="41"/>
      <c r="AD2253" s="41"/>
      <c r="AE2253" s="41"/>
      <c r="AT2253" s="20" t="s">
        <v>214</v>
      </c>
      <c r="AU2253" s="20" t="s">
        <v>80</v>
      </c>
    </row>
    <row r="2254" s="13" customFormat="1">
      <c r="A2254" s="13"/>
      <c r="B2254" s="234"/>
      <c r="C2254" s="235"/>
      <c r="D2254" s="236" t="s">
        <v>216</v>
      </c>
      <c r="E2254" s="237" t="s">
        <v>19</v>
      </c>
      <c r="F2254" s="238" t="s">
        <v>228</v>
      </c>
      <c r="G2254" s="235"/>
      <c r="H2254" s="237" t="s">
        <v>19</v>
      </c>
      <c r="I2254" s="239"/>
      <c r="J2254" s="235"/>
      <c r="K2254" s="235"/>
      <c r="L2254" s="240"/>
      <c r="M2254" s="241"/>
      <c r="N2254" s="242"/>
      <c r="O2254" s="242"/>
      <c r="P2254" s="242"/>
      <c r="Q2254" s="242"/>
      <c r="R2254" s="242"/>
      <c r="S2254" s="242"/>
      <c r="T2254" s="24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4" t="s">
        <v>216</v>
      </c>
      <c r="AU2254" s="244" t="s">
        <v>80</v>
      </c>
      <c r="AV2254" s="13" t="s">
        <v>78</v>
      </c>
      <c r="AW2254" s="13" t="s">
        <v>218</v>
      </c>
      <c r="AX2254" s="13" t="s">
        <v>71</v>
      </c>
      <c r="AY2254" s="244" t="s">
        <v>205</v>
      </c>
    </row>
    <row r="2255" s="13" customFormat="1">
      <c r="A2255" s="13"/>
      <c r="B2255" s="234"/>
      <c r="C2255" s="235"/>
      <c r="D2255" s="236" t="s">
        <v>216</v>
      </c>
      <c r="E2255" s="237" t="s">
        <v>19</v>
      </c>
      <c r="F2255" s="238" t="s">
        <v>478</v>
      </c>
      <c r="G2255" s="235"/>
      <c r="H2255" s="237" t="s">
        <v>19</v>
      </c>
      <c r="I2255" s="239"/>
      <c r="J2255" s="235"/>
      <c r="K2255" s="235"/>
      <c r="L2255" s="240"/>
      <c r="M2255" s="241"/>
      <c r="N2255" s="242"/>
      <c r="O2255" s="242"/>
      <c r="P2255" s="242"/>
      <c r="Q2255" s="242"/>
      <c r="R2255" s="242"/>
      <c r="S2255" s="242"/>
      <c r="T2255" s="24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4" t="s">
        <v>216</v>
      </c>
      <c r="AU2255" s="244" t="s">
        <v>80</v>
      </c>
      <c r="AV2255" s="13" t="s">
        <v>78</v>
      </c>
      <c r="AW2255" s="13" t="s">
        <v>218</v>
      </c>
      <c r="AX2255" s="13" t="s">
        <v>71</v>
      </c>
      <c r="AY2255" s="244" t="s">
        <v>205</v>
      </c>
    </row>
    <row r="2256" s="14" customFormat="1">
      <c r="A2256" s="14"/>
      <c r="B2256" s="245"/>
      <c r="C2256" s="246"/>
      <c r="D2256" s="236" t="s">
        <v>216</v>
      </c>
      <c r="E2256" s="247" t="s">
        <v>19</v>
      </c>
      <c r="F2256" s="248" t="s">
        <v>3043</v>
      </c>
      <c r="G2256" s="246"/>
      <c r="H2256" s="249">
        <v>222.20699999999999</v>
      </c>
      <c r="I2256" s="250"/>
      <c r="J2256" s="246"/>
      <c r="K2256" s="246"/>
      <c r="L2256" s="251"/>
      <c r="M2256" s="252"/>
      <c r="N2256" s="253"/>
      <c r="O2256" s="253"/>
      <c r="P2256" s="253"/>
      <c r="Q2256" s="253"/>
      <c r="R2256" s="253"/>
      <c r="S2256" s="253"/>
      <c r="T2256" s="25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T2256" s="255" t="s">
        <v>216</v>
      </c>
      <c r="AU2256" s="255" t="s">
        <v>80</v>
      </c>
      <c r="AV2256" s="14" t="s">
        <v>80</v>
      </c>
      <c r="AW2256" s="14" t="s">
        <v>218</v>
      </c>
      <c r="AX2256" s="14" t="s">
        <v>71</v>
      </c>
      <c r="AY2256" s="255" t="s">
        <v>205</v>
      </c>
    </row>
    <row r="2257" s="14" customFormat="1">
      <c r="A2257" s="14"/>
      <c r="B2257" s="245"/>
      <c r="C2257" s="246"/>
      <c r="D2257" s="236" t="s">
        <v>216</v>
      </c>
      <c r="E2257" s="247" t="s">
        <v>19</v>
      </c>
      <c r="F2257" s="248" t="s">
        <v>3044</v>
      </c>
      <c r="G2257" s="246"/>
      <c r="H2257" s="249">
        <v>34.499000000000002</v>
      </c>
      <c r="I2257" s="250"/>
      <c r="J2257" s="246"/>
      <c r="K2257" s="246"/>
      <c r="L2257" s="251"/>
      <c r="M2257" s="252"/>
      <c r="N2257" s="253"/>
      <c r="O2257" s="253"/>
      <c r="P2257" s="253"/>
      <c r="Q2257" s="253"/>
      <c r="R2257" s="253"/>
      <c r="S2257" s="253"/>
      <c r="T2257" s="25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55" t="s">
        <v>216</v>
      </c>
      <c r="AU2257" s="255" t="s">
        <v>80</v>
      </c>
      <c r="AV2257" s="14" t="s">
        <v>80</v>
      </c>
      <c r="AW2257" s="14" t="s">
        <v>218</v>
      </c>
      <c r="AX2257" s="14" t="s">
        <v>71</v>
      </c>
      <c r="AY2257" s="255" t="s">
        <v>205</v>
      </c>
    </row>
    <row r="2258" s="15" customFormat="1">
      <c r="A2258" s="15"/>
      <c r="B2258" s="256"/>
      <c r="C2258" s="257"/>
      <c r="D2258" s="236" t="s">
        <v>216</v>
      </c>
      <c r="E2258" s="258" t="s">
        <v>19</v>
      </c>
      <c r="F2258" s="259" t="s">
        <v>238</v>
      </c>
      <c r="G2258" s="257"/>
      <c r="H2258" s="260">
        <v>256.70600000000002</v>
      </c>
      <c r="I2258" s="261"/>
      <c r="J2258" s="257"/>
      <c r="K2258" s="257"/>
      <c r="L2258" s="262"/>
      <c r="M2258" s="263"/>
      <c r="N2258" s="264"/>
      <c r="O2258" s="264"/>
      <c r="P2258" s="264"/>
      <c r="Q2258" s="264"/>
      <c r="R2258" s="264"/>
      <c r="S2258" s="264"/>
      <c r="T2258" s="26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T2258" s="266" t="s">
        <v>216</v>
      </c>
      <c r="AU2258" s="266" t="s">
        <v>80</v>
      </c>
      <c r="AV2258" s="15" t="s">
        <v>97</v>
      </c>
      <c r="AW2258" s="15" t="s">
        <v>218</v>
      </c>
      <c r="AX2258" s="15" t="s">
        <v>71</v>
      </c>
      <c r="AY2258" s="266" t="s">
        <v>205</v>
      </c>
    </row>
    <row r="2259" s="13" customFormat="1">
      <c r="A2259" s="13"/>
      <c r="B2259" s="234"/>
      <c r="C2259" s="235"/>
      <c r="D2259" s="236" t="s">
        <v>216</v>
      </c>
      <c r="E2259" s="237" t="s">
        <v>19</v>
      </c>
      <c r="F2259" s="238" t="s">
        <v>485</v>
      </c>
      <c r="G2259" s="235"/>
      <c r="H2259" s="237" t="s">
        <v>19</v>
      </c>
      <c r="I2259" s="239"/>
      <c r="J2259" s="235"/>
      <c r="K2259" s="235"/>
      <c r="L2259" s="240"/>
      <c r="M2259" s="241"/>
      <c r="N2259" s="242"/>
      <c r="O2259" s="242"/>
      <c r="P2259" s="242"/>
      <c r="Q2259" s="242"/>
      <c r="R2259" s="242"/>
      <c r="S2259" s="242"/>
      <c r="T2259" s="24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4" t="s">
        <v>216</v>
      </c>
      <c r="AU2259" s="244" t="s">
        <v>80</v>
      </c>
      <c r="AV2259" s="13" t="s">
        <v>78</v>
      </c>
      <c r="AW2259" s="13" t="s">
        <v>218</v>
      </c>
      <c r="AX2259" s="13" t="s">
        <v>71</v>
      </c>
      <c r="AY2259" s="244" t="s">
        <v>205</v>
      </c>
    </row>
    <row r="2260" s="14" customFormat="1">
      <c r="A2260" s="14"/>
      <c r="B2260" s="245"/>
      <c r="C2260" s="246"/>
      <c r="D2260" s="236" t="s">
        <v>216</v>
      </c>
      <c r="E2260" s="247" t="s">
        <v>19</v>
      </c>
      <c r="F2260" s="248" t="s">
        <v>3045</v>
      </c>
      <c r="G2260" s="246"/>
      <c r="H2260" s="249">
        <v>5.4829999999999997</v>
      </c>
      <c r="I2260" s="250"/>
      <c r="J2260" s="246"/>
      <c r="K2260" s="246"/>
      <c r="L2260" s="251"/>
      <c r="M2260" s="252"/>
      <c r="N2260" s="253"/>
      <c r="O2260" s="253"/>
      <c r="P2260" s="253"/>
      <c r="Q2260" s="253"/>
      <c r="R2260" s="253"/>
      <c r="S2260" s="253"/>
      <c r="T2260" s="25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5" t="s">
        <v>216</v>
      </c>
      <c r="AU2260" s="255" t="s">
        <v>80</v>
      </c>
      <c r="AV2260" s="14" t="s">
        <v>80</v>
      </c>
      <c r="AW2260" s="14" t="s">
        <v>218</v>
      </c>
      <c r="AX2260" s="14" t="s">
        <v>71</v>
      </c>
      <c r="AY2260" s="255" t="s">
        <v>205</v>
      </c>
    </row>
    <row r="2261" s="14" customFormat="1">
      <c r="A2261" s="14"/>
      <c r="B2261" s="245"/>
      <c r="C2261" s="246"/>
      <c r="D2261" s="236" t="s">
        <v>216</v>
      </c>
      <c r="E2261" s="247" t="s">
        <v>19</v>
      </c>
      <c r="F2261" s="248" t="s">
        <v>3046</v>
      </c>
      <c r="G2261" s="246"/>
      <c r="H2261" s="249">
        <v>74.965999999999994</v>
      </c>
      <c r="I2261" s="250"/>
      <c r="J2261" s="246"/>
      <c r="K2261" s="246"/>
      <c r="L2261" s="251"/>
      <c r="M2261" s="252"/>
      <c r="N2261" s="253"/>
      <c r="O2261" s="253"/>
      <c r="P2261" s="253"/>
      <c r="Q2261" s="253"/>
      <c r="R2261" s="253"/>
      <c r="S2261" s="253"/>
      <c r="T2261" s="25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5" t="s">
        <v>216</v>
      </c>
      <c r="AU2261" s="255" t="s">
        <v>80</v>
      </c>
      <c r="AV2261" s="14" t="s">
        <v>80</v>
      </c>
      <c r="AW2261" s="14" t="s">
        <v>218</v>
      </c>
      <c r="AX2261" s="14" t="s">
        <v>71</v>
      </c>
      <c r="AY2261" s="255" t="s">
        <v>205</v>
      </c>
    </row>
    <row r="2262" s="15" customFormat="1">
      <c r="A2262" s="15"/>
      <c r="B2262" s="256"/>
      <c r="C2262" s="257"/>
      <c r="D2262" s="236" t="s">
        <v>216</v>
      </c>
      <c r="E2262" s="258" t="s">
        <v>19</v>
      </c>
      <c r="F2262" s="259" t="s">
        <v>238</v>
      </c>
      <c r="G2262" s="257"/>
      <c r="H2262" s="260">
        <v>80.448999999999998</v>
      </c>
      <c r="I2262" s="261"/>
      <c r="J2262" s="257"/>
      <c r="K2262" s="257"/>
      <c r="L2262" s="262"/>
      <c r="M2262" s="263"/>
      <c r="N2262" s="264"/>
      <c r="O2262" s="264"/>
      <c r="P2262" s="264"/>
      <c r="Q2262" s="264"/>
      <c r="R2262" s="264"/>
      <c r="S2262" s="264"/>
      <c r="T2262" s="26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T2262" s="266" t="s">
        <v>216</v>
      </c>
      <c r="AU2262" s="266" t="s">
        <v>80</v>
      </c>
      <c r="AV2262" s="15" t="s">
        <v>97</v>
      </c>
      <c r="AW2262" s="15" t="s">
        <v>218</v>
      </c>
      <c r="AX2262" s="15" t="s">
        <v>71</v>
      </c>
      <c r="AY2262" s="266" t="s">
        <v>205</v>
      </c>
    </row>
    <row r="2263" s="14" customFormat="1">
      <c r="A2263" s="14"/>
      <c r="B2263" s="245"/>
      <c r="C2263" s="246"/>
      <c r="D2263" s="236" t="s">
        <v>216</v>
      </c>
      <c r="E2263" s="247" t="s">
        <v>19</v>
      </c>
      <c r="F2263" s="248" t="s">
        <v>3047</v>
      </c>
      <c r="G2263" s="246"/>
      <c r="H2263" s="249">
        <v>6.5</v>
      </c>
      <c r="I2263" s="250"/>
      <c r="J2263" s="246"/>
      <c r="K2263" s="246"/>
      <c r="L2263" s="251"/>
      <c r="M2263" s="252"/>
      <c r="N2263" s="253"/>
      <c r="O2263" s="253"/>
      <c r="P2263" s="253"/>
      <c r="Q2263" s="253"/>
      <c r="R2263" s="253"/>
      <c r="S2263" s="253"/>
      <c r="T2263" s="25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55" t="s">
        <v>216</v>
      </c>
      <c r="AU2263" s="255" t="s">
        <v>80</v>
      </c>
      <c r="AV2263" s="14" t="s">
        <v>80</v>
      </c>
      <c r="AW2263" s="14" t="s">
        <v>218</v>
      </c>
      <c r="AX2263" s="14" t="s">
        <v>71</v>
      </c>
      <c r="AY2263" s="255" t="s">
        <v>205</v>
      </c>
    </row>
    <row r="2264" s="15" customFormat="1">
      <c r="A2264" s="15"/>
      <c r="B2264" s="256"/>
      <c r="C2264" s="257"/>
      <c r="D2264" s="236" t="s">
        <v>216</v>
      </c>
      <c r="E2264" s="258" t="s">
        <v>19</v>
      </c>
      <c r="F2264" s="259" t="s">
        <v>238</v>
      </c>
      <c r="G2264" s="257"/>
      <c r="H2264" s="260">
        <v>6.5</v>
      </c>
      <c r="I2264" s="261"/>
      <c r="J2264" s="257"/>
      <c r="K2264" s="257"/>
      <c r="L2264" s="262"/>
      <c r="M2264" s="263"/>
      <c r="N2264" s="264"/>
      <c r="O2264" s="264"/>
      <c r="P2264" s="264"/>
      <c r="Q2264" s="264"/>
      <c r="R2264" s="264"/>
      <c r="S2264" s="264"/>
      <c r="T2264" s="26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T2264" s="266" t="s">
        <v>216</v>
      </c>
      <c r="AU2264" s="266" t="s">
        <v>80</v>
      </c>
      <c r="AV2264" s="15" t="s">
        <v>97</v>
      </c>
      <c r="AW2264" s="15" t="s">
        <v>218</v>
      </c>
      <c r="AX2264" s="15" t="s">
        <v>71</v>
      </c>
      <c r="AY2264" s="266" t="s">
        <v>205</v>
      </c>
    </row>
    <row r="2265" s="16" customFormat="1">
      <c r="A2265" s="16"/>
      <c r="B2265" s="267"/>
      <c r="C2265" s="268"/>
      <c r="D2265" s="236" t="s">
        <v>216</v>
      </c>
      <c r="E2265" s="269" t="s">
        <v>19</v>
      </c>
      <c r="F2265" s="270" t="s">
        <v>243</v>
      </c>
      <c r="G2265" s="268"/>
      <c r="H2265" s="271">
        <v>343.65500000000003</v>
      </c>
      <c r="I2265" s="272"/>
      <c r="J2265" s="268"/>
      <c r="K2265" s="268"/>
      <c r="L2265" s="273"/>
      <c r="M2265" s="274"/>
      <c r="N2265" s="275"/>
      <c r="O2265" s="275"/>
      <c r="P2265" s="275"/>
      <c r="Q2265" s="275"/>
      <c r="R2265" s="275"/>
      <c r="S2265" s="275"/>
      <c r="T2265" s="27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T2265" s="277" t="s">
        <v>216</v>
      </c>
      <c r="AU2265" s="277" t="s">
        <v>80</v>
      </c>
      <c r="AV2265" s="16" t="s">
        <v>212</v>
      </c>
      <c r="AW2265" s="16" t="s">
        <v>218</v>
      </c>
      <c r="AX2265" s="16" t="s">
        <v>78</v>
      </c>
      <c r="AY2265" s="277" t="s">
        <v>205</v>
      </c>
    </row>
    <row r="2266" s="2" customFormat="1" ht="33" customHeight="1">
      <c r="A2266" s="41"/>
      <c r="B2266" s="42"/>
      <c r="C2266" s="216" t="s">
        <v>3048</v>
      </c>
      <c r="D2266" s="216" t="s">
        <v>207</v>
      </c>
      <c r="E2266" s="217" t="s">
        <v>3049</v>
      </c>
      <c r="F2266" s="218" t="s">
        <v>3050</v>
      </c>
      <c r="G2266" s="219" t="s">
        <v>306</v>
      </c>
      <c r="H2266" s="220">
        <v>88.256</v>
      </c>
      <c r="I2266" s="221"/>
      <c r="J2266" s="222">
        <f>ROUND(I2266*H2266,2)</f>
        <v>0</v>
      </c>
      <c r="K2266" s="218" t="s">
        <v>211</v>
      </c>
      <c r="L2266" s="47"/>
      <c r="M2266" s="223" t="s">
        <v>19</v>
      </c>
      <c r="N2266" s="224" t="s">
        <v>42</v>
      </c>
      <c r="O2266" s="87"/>
      <c r="P2266" s="225">
        <f>O2266*H2266</f>
        <v>0</v>
      </c>
      <c r="Q2266" s="225">
        <v>0</v>
      </c>
      <c r="R2266" s="225">
        <f>Q2266*H2266</f>
        <v>0</v>
      </c>
      <c r="S2266" s="225">
        <v>0.02</v>
      </c>
      <c r="T2266" s="226">
        <f>S2266*H2266</f>
        <v>1.76512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7" t="s">
        <v>212</v>
      </c>
      <c r="AT2266" s="227" t="s">
        <v>207</v>
      </c>
      <c r="AU2266" s="227" t="s">
        <v>80</v>
      </c>
      <c r="AY2266" s="20" t="s">
        <v>205</v>
      </c>
      <c r="BE2266" s="228">
        <f>IF(N2266="základní",J2266,0)</f>
        <v>0</v>
      </c>
      <c r="BF2266" s="228">
        <f>IF(N2266="snížená",J2266,0)</f>
        <v>0</v>
      </c>
      <c r="BG2266" s="228">
        <f>IF(N2266="zákl. přenesená",J2266,0)</f>
        <v>0</v>
      </c>
      <c r="BH2266" s="228">
        <f>IF(N2266="sníž. přenesená",J2266,0)</f>
        <v>0</v>
      </c>
      <c r="BI2266" s="228">
        <f>IF(N2266="nulová",J2266,0)</f>
        <v>0</v>
      </c>
      <c r="BJ2266" s="20" t="s">
        <v>78</v>
      </c>
      <c r="BK2266" s="228">
        <f>ROUND(I2266*H2266,2)</f>
        <v>0</v>
      </c>
      <c r="BL2266" s="20" t="s">
        <v>212</v>
      </c>
      <c r="BM2266" s="227" t="s">
        <v>3051</v>
      </c>
    </row>
    <row r="2267" s="2" customFormat="1">
      <c r="A2267" s="41"/>
      <c r="B2267" s="42"/>
      <c r="C2267" s="43"/>
      <c r="D2267" s="229" t="s">
        <v>214</v>
      </c>
      <c r="E2267" s="43"/>
      <c r="F2267" s="230" t="s">
        <v>3052</v>
      </c>
      <c r="G2267" s="43"/>
      <c r="H2267" s="43"/>
      <c r="I2267" s="231"/>
      <c r="J2267" s="43"/>
      <c r="K2267" s="43"/>
      <c r="L2267" s="47"/>
      <c r="M2267" s="232"/>
      <c r="N2267" s="233"/>
      <c r="O2267" s="87"/>
      <c r="P2267" s="87"/>
      <c r="Q2267" s="87"/>
      <c r="R2267" s="87"/>
      <c r="S2267" s="87"/>
      <c r="T2267" s="88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T2267" s="20" t="s">
        <v>214</v>
      </c>
      <c r="AU2267" s="20" t="s">
        <v>80</v>
      </c>
    </row>
    <row r="2268" s="14" customFormat="1">
      <c r="A2268" s="14"/>
      <c r="B2268" s="245"/>
      <c r="C2268" s="246"/>
      <c r="D2268" s="236" t="s">
        <v>216</v>
      </c>
      <c r="E2268" s="247" t="s">
        <v>19</v>
      </c>
      <c r="F2268" s="248" t="s">
        <v>3053</v>
      </c>
      <c r="G2268" s="246"/>
      <c r="H2268" s="249">
        <v>79.439999999999998</v>
      </c>
      <c r="I2268" s="250"/>
      <c r="J2268" s="246"/>
      <c r="K2268" s="246"/>
      <c r="L2268" s="251"/>
      <c r="M2268" s="252"/>
      <c r="N2268" s="253"/>
      <c r="O2268" s="253"/>
      <c r="P2268" s="253"/>
      <c r="Q2268" s="253"/>
      <c r="R2268" s="253"/>
      <c r="S2268" s="253"/>
      <c r="T2268" s="25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55" t="s">
        <v>216</v>
      </c>
      <c r="AU2268" s="255" t="s">
        <v>80</v>
      </c>
      <c r="AV2268" s="14" t="s">
        <v>80</v>
      </c>
      <c r="AW2268" s="14" t="s">
        <v>218</v>
      </c>
      <c r="AX2268" s="14" t="s">
        <v>71</v>
      </c>
      <c r="AY2268" s="255" t="s">
        <v>205</v>
      </c>
    </row>
    <row r="2269" s="14" customFormat="1">
      <c r="A2269" s="14"/>
      <c r="B2269" s="245"/>
      <c r="C2269" s="246"/>
      <c r="D2269" s="236" t="s">
        <v>216</v>
      </c>
      <c r="E2269" s="247" t="s">
        <v>19</v>
      </c>
      <c r="F2269" s="248" t="s">
        <v>3054</v>
      </c>
      <c r="G2269" s="246"/>
      <c r="H2269" s="249">
        <v>8.8160000000000007</v>
      </c>
      <c r="I2269" s="250"/>
      <c r="J2269" s="246"/>
      <c r="K2269" s="246"/>
      <c r="L2269" s="251"/>
      <c r="M2269" s="252"/>
      <c r="N2269" s="253"/>
      <c r="O2269" s="253"/>
      <c r="P2269" s="253"/>
      <c r="Q2269" s="253"/>
      <c r="R2269" s="253"/>
      <c r="S2269" s="253"/>
      <c r="T2269" s="25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55" t="s">
        <v>216</v>
      </c>
      <c r="AU2269" s="255" t="s">
        <v>80</v>
      </c>
      <c r="AV2269" s="14" t="s">
        <v>80</v>
      </c>
      <c r="AW2269" s="14" t="s">
        <v>218</v>
      </c>
      <c r="AX2269" s="14" t="s">
        <v>71</v>
      </c>
      <c r="AY2269" s="255" t="s">
        <v>205</v>
      </c>
    </row>
    <row r="2270" s="2" customFormat="1" ht="33" customHeight="1">
      <c r="A2270" s="41"/>
      <c r="B2270" s="42"/>
      <c r="C2270" s="216" t="s">
        <v>3055</v>
      </c>
      <c r="D2270" s="216" t="s">
        <v>207</v>
      </c>
      <c r="E2270" s="217" t="s">
        <v>3056</v>
      </c>
      <c r="F2270" s="218" t="s">
        <v>3057</v>
      </c>
      <c r="G2270" s="219" t="s">
        <v>306</v>
      </c>
      <c r="H2270" s="220">
        <v>271.23399999999998</v>
      </c>
      <c r="I2270" s="221"/>
      <c r="J2270" s="222">
        <f>ROUND(I2270*H2270,2)</f>
        <v>0</v>
      </c>
      <c r="K2270" s="218" t="s">
        <v>211</v>
      </c>
      <c r="L2270" s="47"/>
      <c r="M2270" s="223" t="s">
        <v>19</v>
      </c>
      <c r="N2270" s="224" t="s">
        <v>42</v>
      </c>
      <c r="O2270" s="87"/>
      <c r="P2270" s="225">
        <f>O2270*H2270</f>
        <v>0</v>
      </c>
      <c r="Q2270" s="225">
        <v>0</v>
      </c>
      <c r="R2270" s="225">
        <f>Q2270*H2270</f>
        <v>0</v>
      </c>
      <c r="S2270" s="225">
        <v>0.050000000000000003</v>
      </c>
      <c r="T2270" s="226">
        <f>S2270*H2270</f>
        <v>13.5617</v>
      </c>
      <c r="U2270" s="41"/>
      <c r="V2270" s="41"/>
      <c r="W2270" s="41"/>
      <c r="X2270" s="41"/>
      <c r="Y2270" s="41"/>
      <c r="Z2270" s="41"/>
      <c r="AA2270" s="41"/>
      <c r="AB2270" s="41"/>
      <c r="AC2270" s="41"/>
      <c r="AD2270" s="41"/>
      <c r="AE2270" s="41"/>
      <c r="AR2270" s="227" t="s">
        <v>212</v>
      </c>
      <c r="AT2270" s="227" t="s">
        <v>207</v>
      </c>
      <c r="AU2270" s="227" t="s">
        <v>80</v>
      </c>
      <c r="AY2270" s="20" t="s">
        <v>205</v>
      </c>
      <c r="BE2270" s="228">
        <f>IF(N2270="základní",J2270,0)</f>
        <v>0</v>
      </c>
      <c r="BF2270" s="228">
        <f>IF(N2270="snížená",J2270,0)</f>
        <v>0</v>
      </c>
      <c r="BG2270" s="228">
        <f>IF(N2270="zákl. přenesená",J2270,0)</f>
        <v>0</v>
      </c>
      <c r="BH2270" s="228">
        <f>IF(N2270="sníž. přenesená",J2270,0)</f>
        <v>0</v>
      </c>
      <c r="BI2270" s="228">
        <f>IF(N2270="nulová",J2270,0)</f>
        <v>0</v>
      </c>
      <c r="BJ2270" s="20" t="s">
        <v>78</v>
      </c>
      <c r="BK2270" s="228">
        <f>ROUND(I2270*H2270,2)</f>
        <v>0</v>
      </c>
      <c r="BL2270" s="20" t="s">
        <v>212</v>
      </c>
      <c r="BM2270" s="227" t="s">
        <v>3058</v>
      </c>
    </row>
    <row r="2271" s="2" customFormat="1">
      <c r="A2271" s="41"/>
      <c r="B2271" s="42"/>
      <c r="C2271" s="43"/>
      <c r="D2271" s="229" t="s">
        <v>214</v>
      </c>
      <c r="E2271" s="43"/>
      <c r="F2271" s="230" t="s">
        <v>3059</v>
      </c>
      <c r="G2271" s="43"/>
      <c r="H2271" s="43"/>
      <c r="I2271" s="231"/>
      <c r="J2271" s="43"/>
      <c r="K2271" s="43"/>
      <c r="L2271" s="47"/>
      <c r="M2271" s="232"/>
      <c r="N2271" s="233"/>
      <c r="O2271" s="87"/>
      <c r="P2271" s="87"/>
      <c r="Q2271" s="87"/>
      <c r="R2271" s="87"/>
      <c r="S2271" s="87"/>
      <c r="T2271" s="88"/>
      <c r="U2271" s="41"/>
      <c r="V2271" s="41"/>
      <c r="W2271" s="41"/>
      <c r="X2271" s="41"/>
      <c r="Y2271" s="41"/>
      <c r="Z2271" s="41"/>
      <c r="AA2271" s="41"/>
      <c r="AB2271" s="41"/>
      <c r="AC2271" s="41"/>
      <c r="AD2271" s="41"/>
      <c r="AE2271" s="41"/>
      <c r="AT2271" s="20" t="s">
        <v>214</v>
      </c>
      <c r="AU2271" s="20" t="s">
        <v>80</v>
      </c>
    </row>
    <row r="2272" s="13" customFormat="1">
      <c r="A2272" s="13"/>
      <c r="B2272" s="234"/>
      <c r="C2272" s="235"/>
      <c r="D2272" s="236" t="s">
        <v>216</v>
      </c>
      <c r="E2272" s="237" t="s">
        <v>19</v>
      </c>
      <c r="F2272" s="238" t="s">
        <v>3060</v>
      </c>
      <c r="G2272" s="235"/>
      <c r="H2272" s="237" t="s">
        <v>19</v>
      </c>
      <c r="I2272" s="239"/>
      <c r="J2272" s="235"/>
      <c r="K2272" s="235"/>
      <c r="L2272" s="240"/>
      <c r="M2272" s="241"/>
      <c r="N2272" s="242"/>
      <c r="O2272" s="242"/>
      <c r="P2272" s="242"/>
      <c r="Q2272" s="242"/>
      <c r="R2272" s="242"/>
      <c r="S2272" s="242"/>
      <c r="T2272" s="24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4" t="s">
        <v>216</v>
      </c>
      <c r="AU2272" s="244" t="s">
        <v>80</v>
      </c>
      <c r="AV2272" s="13" t="s">
        <v>78</v>
      </c>
      <c r="AW2272" s="13" t="s">
        <v>218</v>
      </c>
      <c r="AX2272" s="13" t="s">
        <v>71</v>
      </c>
      <c r="AY2272" s="244" t="s">
        <v>205</v>
      </c>
    </row>
    <row r="2273" s="13" customFormat="1">
      <c r="A2273" s="13"/>
      <c r="B2273" s="234"/>
      <c r="C2273" s="235"/>
      <c r="D2273" s="236" t="s">
        <v>216</v>
      </c>
      <c r="E2273" s="237" t="s">
        <v>19</v>
      </c>
      <c r="F2273" s="238" t="s">
        <v>478</v>
      </c>
      <c r="G2273" s="235"/>
      <c r="H2273" s="237" t="s">
        <v>19</v>
      </c>
      <c r="I2273" s="239"/>
      <c r="J2273" s="235"/>
      <c r="K2273" s="235"/>
      <c r="L2273" s="240"/>
      <c r="M2273" s="241"/>
      <c r="N2273" s="242"/>
      <c r="O2273" s="242"/>
      <c r="P2273" s="242"/>
      <c r="Q2273" s="242"/>
      <c r="R2273" s="242"/>
      <c r="S2273" s="242"/>
      <c r="T2273" s="24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4" t="s">
        <v>216</v>
      </c>
      <c r="AU2273" s="244" t="s">
        <v>80</v>
      </c>
      <c r="AV2273" s="13" t="s">
        <v>78</v>
      </c>
      <c r="AW2273" s="13" t="s">
        <v>218</v>
      </c>
      <c r="AX2273" s="13" t="s">
        <v>71</v>
      </c>
      <c r="AY2273" s="244" t="s">
        <v>205</v>
      </c>
    </row>
    <row r="2274" s="14" customFormat="1">
      <c r="A2274" s="14"/>
      <c r="B2274" s="245"/>
      <c r="C2274" s="246"/>
      <c r="D2274" s="236" t="s">
        <v>216</v>
      </c>
      <c r="E2274" s="247" t="s">
        <v>19</v>
      </c>
      <c r="F2274" s="248" t="s">
        <v>3061</v>
      </c>
      <c r="G2274" s="246"/>
      <c r="H2274" s="249">
        <v>0.28500000000000003</v>
      </c>
      <c r="I2274" s="250"/>
      <c r="J2274" s="246"/>
      <c r="K2274" s="246"/>
      <c r="L2274" s="251"/>
      <c r="M2274" s="252"/>
      <c r="N2274" s="253"/>
      <c r="O2274" s="253"/>
      <c r="P2274" s="253"/>
      <c r="Q2274" s="253"/>
      <c r="R2274" s="253"/>
      <c r="S2274" s="253"/>
      <c r="T2274" s="25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5" t="s">
        <v>216</v>
      </c>
      <c r="AU2274" s="255" t="s">
        <v>80</v>
      </c>
      <c r="AV2274" s="14" t="s">
        <v>80</v>
      </c>
      <c r="AW2274" s="14" t="s">
        <v>218</v>
      </c>
      <c r="AX2274" s="14" t="s">
        <v>71</v>
      </c>
      <c r="AY2274" s="255" t="s">
        <v>205</v>
      </c>
    </row>
    <row r="2275" s="14" customFormat="1">
      <c r="A2275" s="14"/>
      <c r="B2275" s="245"/>
      <c r="C2275" s="246"/>
      <c r="D2275" s="236" t="s">
        <v>216</v>
      </c>
      <c r="E2275" s="247" t="s">
        <v>19</v>
      </c>
      <c r="F2275" s="248" t="s">
        <v>1205</v>
      </c>
      <c r="G2275" s="246"/>
      <c r="H2275" s="249">
        <v>27.911149999999996</v>
      </c>
      <c r="I2275" s="250"/>
      <c r="J2275" s="246"/>
      <c r="K2275" s="246"/>
      <c r="L2275" s="251"/>
      <c r="M2275" s="252"/>
      <c r="N2275" s="253"/>
      <c r="O2275" s="253"/>
      <c r="P2275" s="253"/>
      <c r="Q2275" s="253"/>
      <c r="R2275" s="253"/>
      <c r="S2275" s="253"/>
      <c r="T2275" s="25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5" t="s">
        <v>216</v>
      </c>
      <c r="AU2275" s="255" t="s">
        <v>80</v>
      </c>
      <c r="AV2275" s="14" t="s">
        <v>80</v>
      </c>
      <c r="AW2275" s="14" t="s">
        <v>218</v>
      </c>
      <c r="AX2275" s="14" t="s">
        <v>71</v>
      </c>
      <c r="AY2275" s="255" t="s">
        <v>205</v>
      </c>
    </row>
    <row r="2276" s="14" customFormat="1">
      <c r="A2276" s="14"/>
      <c r="B2276" s="245"/>
      <c r="C2276" s="246"/>
      <c r="D2276" s="236" t="s">
        <v>216</v>
      </c>
      <c r="E2276" s="247" t="s">
        <v>19</v>
      </c>
      <c r="F2276" s="248" t="s">
        <v>1206</v>
      </c>
      <c r="G2276" s="246"/>
      <c r="H2276" s="249">
        <v>102.18000000000001</v>
      </c>
      <c r="I2276" s="250"/>
      <c r="J2276" s="246"/>
      <c r="K2276" s="246"/>
      <c r="L2276" s="251"/>
      <c r="M2276" s="252"/>
      <c r="N2276" s="253"/>
      <c r="O2276" s="253"/>
      <c r="P2276" s="253"/>
      <c r="Q2276" s="253"/>
      <c r="R2276" s="253"/>
      <c r="S2276" s="253"/>
      <c r="T2276" s="25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5" t="s">
        <v>216</v>
      </c>
      <c r="AU2276" s="255" t="s">
        <v>80</v>
      </c>
      <c r="AV2276" s="14" t="s">
        <v>80</v>
      </c>
      <c r="AW2276" s="14" t="s">
        <v>218</v>
      </c>
      <c r="AX2276" s="14" t="s">
        <v>71</v>
      </c>
      <c r="AY2276" s="255" t="s">
        <v>205</v>
      </c>
    </row>
    <row r="2277" s="13" customFormat="1">
      <c r="A2277" s="13"/>
      <c r="B2277" s="234"/>
      <c r="C2277" s="235"/>
      <c r="D2277" s="236" t="s">
        <v>216</v>
      </c>
      <c r="E2277" s="237" t="s">
        <v>19</v>
      </c>
      <c r="F2277" s="238" t="s">
        <v>483</v>
      </c>
      <c r="G2277" s="235"/>
      <c r="H2277" s="237" t="s">
        <v>19</v>
      </c>
      <c r="I2277" s="239"/>
      <c r="J2277" s="235"/>
      <c r="K2277" s="235"/>
      <c r="L2277" s="240"/>
      <c r="M2277" s="241"/>
      <c r="N2277" s="242"/>
      <c r="O2277" s="242"/>
      <c r="P2277" s="242"/>
      <c r="Q2277" s="242"/>
      <c r="R2277" s="242"/>
      <c r="S2277" s="242"/>
      <c r="T2277" s="24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4" t="s">
        <v>216</v>
      </c>
      <c r="AU2277" s="244" t="s">
        <v>80</v>
      </c>
      <c r="AV2277" s="13" t="s">
        <v>78</v>
      </c>
      <c r="AW2277" s="13" t="s">
        <v>218</v>
      </c>
      <c r="AX2277" s="13" t="s">
        <v>71</v>
      </c>
      <c r="AY2277" s="244" t="s">
        <v>205</v>
      </c>
    </row>
    <row r="2278" s="14" customFormat="1">
      <c r="A2278" s="14"/>
      <c r="B2278" s="245"/>
      <c r="C2278" s="246"/>
      <c r="D2278" s="236" t="s">
        <v>216</v>
      </c>
      <c r="E2278" s="247" t="s">
        <v>19</v>
      </c>
      <c r="F2278" s="248" t="s">
        <v>3062</v>
      </c>
      <c r="G2278" s="246"/>
      <c r="H2278" s="249">
        <v>1.231325</v>
      </c>
      <c r="I2278" s="250"/>
      <c r="J2278" s="246"/>
      <c r="K2278" s="246"/>
      <c r="L2278" s="251"/>
      <c r="M2278" s="252"/>
      <c r="N2278" s="253"/>
      <c r="O2278" s="253"/>
      <c r="P2278" s="253"/>
      <c r="Q2278" s="253"/>
      <c r="R2278" s="253"/>
      <c r="S2278" s="253"/>
      <c r="T2278" s="25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55" t="s">
        <v>216</v>
      </c>
      <c r="AU2278" s="255" t="s">
        <v>80</v>
      </c>
      <c r="AV2278" s="14" t="s">
        <v>80</v>
      </c>
      <c r="AW2278" s="14" t="s">
        <v>218</v>
      </c>
      <c r="AX2278" s="14" t="s">
        <v>71</v>
      </c>
      <c r="AY2278" s="255" t="s">
        <v>205</v>
      </c>
    </row>
    <row r="2279" s="15" customFormat="1">
      <c r="A2279" s="15"/>
      <c r="B2279" s="256"/>
      <c r="C2279" s="257"/>
      <c r="D2279" s="236" t="s">
        <v>216</v>
      </c>
      <c r="E2279" s="258" t="s">
        <v>19</v>
      </c>
      <c r="F2279" s="259" t="s">
        <v>238</v>
      </c>
      <c r="G2279" s="257"/>
      <c r="H2279" s="260">
        <v>131.60747499999999</v>
      </c>
      <c r="I2279" s="261"/>
      <c r="J2279" s="257"/>
      <c r="K2279" s="257"/>
      <c r="L2279" s="262"/>
      <c r="M2279" s="263"/>
      <c r="N2279" s="264"/>
      <c r="O2279" s="264"/>
      <c r="P2279" s="264"/>
      <c r="Q2279" s="264"/>
      <c r="R2279" s="264"/>
      <c r="S2279" s="264"/>
      <c r="T2279" s="26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T2279" s="266" t="s">
        <v>216</v>
      </c>
      <c r="AU2279" s="266" t="s">
        <v>80</v>
      </c>
      <c r="AV2279" s="15" t="s">
        <v>97</v>
      </c>
      <c r="AW2279" s="15" t="s">
        <v>218</v>
      </c>
      <c r="AX2279" s="15" t="s">
        <v>71</v>
      </c>
      <c r="AY2279" s="266" t="s">
        <v>205</v>
      </c>
    </row>
    <row r="2280" s="13" customFormat="1">
      <c r="A2280" s="13"/>
      <c r="B2280" s="234"/>
      <c r="C2280" s="235"/>
      <c r="D2280" s="236" t="s">
        <v>216</v>
      </c>
      <c r="E2280" s="237" t="s">
        <v>19</v>
      </c>
      <c r="F2280" s="238" t="s">
        <v>239</v>
      </c>
      <c r="G2280" s="235"/>
      <c r="H2280" s="237" t="s">
        <v>19</v>
      </c>
      <c r="I2280" s="239"/>
      <c r="J2280" s="235"/>
      <c r="K2280" s="235"/>
      <c r="L2280" s="240"/>
      <c r="M2280" s="241"/>
      <c r="N2280" s="242"/>
      <c r="O2280" s="242"/>
      <c r="P2280" s="242"/>
      <c r="Q2280" s="242"/>
      <c r="R2280" s="242"/>
      <c r="S2280" s="242"/>
      <c r="T2280" s="24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4" t="s">
        <v>216</v>
      </c>
      <c r="AU2280" s="244" t="s">
        <v>80</v>
      </c>
      <c r="AV2280" s="13" t="s">
        <v>78</v>
      </c>
      <c r="AW2280" s="13" t="s">
        <v>218</v>
      </c>
      <c r="AX2280" s="13" t="s">
        <v>71</v>
      </c>
      <c r="AY2280" s="244" t="s">
        <v>205</v>
      </c>
    </row>
    <row r="2281" s="14" customFormat="1">
      <c r="A2281" s="14"/>
      <c r="B2281" s="245"/>
      <c r="C2281" s="246"/>
      <c r="D2281" s="236" t="s">
        <v>216</v>
      </c>
      <c r="E2281" s="247" t="s">
        <v>19</v>
      </c>
      <c r="F2281" s="248" t="s">
        <v>3063</v>
      </c>
      <c r="G2281" s="246"/>
      <c r="H2281" s="249">
        <v>2.8199999999999998</v>
      </c>
      <c r="I2281" s="250"/>
      <c r="J2281" s="246"/>
      <c r="K2281" s="246"/>
      <c r="L2281" s="251"/>
      <c r="M2281" s="252"/>
      <c r="N2281" s="253"/>
      <c r="O2281" s="253"/>
      <c r="P2281" s="253"/>
      <c r="Q2281" s="253"/>
      <c r="R2281" s="253"/>
      <c r="S2281" s="253"/>
      <c r="T2281" s="25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5" t="s">
        <v>216</v>
      </c>
      <c r="AU2281" s="255" t="s">
        <v>80</v>
      </c>
      <c r="AV2281" s="14" t="s">
        <v>80</v>
      </c>
      <c r="AW2281" s="14" t="s">
        <v>218</v>
      </c>
      <c r="AX2281" s="14" t="s">
        <v>71</v>
      </c>
      <c r="AY2281" s="255" t="s">
        <v>205</v>
      </c>
    </row>
    <row r="2282" s="14" customFormat="1">
      <c r="A2282" s="14"/>
      <c r="B2282" s="245"/>
      <c r="C2282" s="246"/>
      <c r="D2282" s="236" t="s">
        <v>216</v>
      </c>
      <c r="E2282" s="247" t="s">
        <v>19</v>
      </c>
      <c r="F2282" s="248" t="s">
        <v>3064</v>
      </c>
      <c r="G2282" s="246"/>
      <c r="H2282" s="249">
        <v>136.80699999999999</v>
      </c>
      <c r="I2282" s="250"/>
      <c r="J2282" s="246"/>
      <c r="K2282" s="246"/>
      <c r="L2282" s="251"/>
      <c r="M2282" s="252"/>
      <c r="N2282" s="253"/>
      <c r="O2282" s="253"/>
      <c r="P2282" s="253"/>
      <c r="Q2282" s="253"/>
      <c r="R2282" s="253"/>
      <c r="S2282" s="253"/>
      <c r="T2282" s="25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55" t="s">
        <v>216</v>
      </c>
      <c r="AU2282" s="255" t="s">
        <v>80</v>
      </c>
      <c r="AV2282" s="14" t="s">
        <v>80</v>
      </c>
      <c r="AW2282" s="14" t="s">
        <v>218</v>
      </c>
      <c r="AX2282" s="14" t="s">
        <v>71</v>
      </c>
      <c r="AY2282" s="255" t="s">
        <v>205</v>
      </c>
    </row>
    <row r="2283" s="16" customFormat="1">
      <c r="A2283" s="16"/>
      <c r="B2283" s="267"/>
      <c r="C2283" s="268"/>
      <c r="D2283" s="236" t="s">
        <v>216</v>
      </c>
      <c r="E2283" s="269" t="s">
        <v>19</v>
      </c>
      <c r="F2283" s="270" t="s">
        <v>243</v>
      </c>
      <c r="G2283" s="268"/>
      <c r="H2283" s="271">
        <v>271.23447499999997</v>
      </c>
      <c r="I2283" s="272"/>
      <c r="J2283" s="268"/>
      <c r="K2283" s="268"/>
      <c r="L2283" s="273"/>
      <c r="M2283" s="274"/>
      <c r="N2283" s="275"/>
      <c r="O2283" s="275"/>
      <c r="P2283" s="275"/>
      <c r="Q2283" s="275"/>
      <c r="R2283" s="275"/>
      <c r="S2283" s="275"/>
      <c r="T2283" s="27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T2283" s="277" t="s">
        <v>216</v>
      </c>
      <c r="AU2283" s="277" t="s">
        <v>80</v>
      </c>
      <c r="AV2283" s="16" t="s">
        <v>212</v>
      </c>
      <c r="AW2283" s="16" t="s">
        <v>218</v>
      </c>
      <c r="AX2283" s="16" t="s">
        <v>78</v>
      </c>
      <c r="AY2283" s="277" t="s">
        <v>205</v>
      </c>
    </row>
    <row r="2284" s="2" customFormat="1" ht="37.8" customHeight="1">
      <c r="A2284" s="41"/>
      <c r="B2284" s="42"/>
      <c r="C2284" s="216" t="s">
        <v>3065</v>
      </c>
      <c r="D2284" s="216" t="s">
        <v>207</v>
      </c>
      <c r="E2284" s="217" t="s">
        <v>3066</v>
      </c>
      <c r="F2284" s="218" t="s">
        <v>3067</v>
      </c>
      <c r="G2284" s="219" t="s">
        <v>306</v>
      </c>
      <c r="H2284" s="220">
        <v>5119.058</v>
      </c>
      <c r="I2284" s="221"/>
      <c r="J2284" s="222">
        <f>ROUND(I2284*H2284,2)</f>
        <v>0</v>
      </c>
      <c r="K2284" s="218" t="s">
        <v>211</v>
      </c>
      <c r="L2284" s="47"/>
      <c r="M2284" s="223" t="s">
        <v>19</v>
      </c>
      <c r="N2284" s="224" t="s">
        <v>42</v>
      </c>
      <c r="O2284" s="87"/>
      <c r="P2284" s="225">
        <f>O2284*H2284</f>
        <v>0</v>
      </c>
      <c r="Q2284" s="225">
        <v>0</v>
      </c>
      <c r="R2284" s="225">
        <f>Q2284*H2284</f>
        <v>0</v>
      </c>
      <c r="S2284" s="225">
        <v>0.0040000000000000001</v>
      </c>
      <c r="T2284" s="226">
        <f>S2284*H2284</f>
        <v>20.476232</v>
      </c>
      <c r="U2284" s="41"/>
      <c r="V2284" s="41"/>
      <c r="W2284" s="41"/>
      <c r="X2284" s="41"/>
      <c r="Y2284" s="41"/>
      <c r="Z2284" s="41"/>
      <c r="AA2284" s="41"/>
      <c r="AB2284" s="41"/>
      <c r="AC2284" s="41"/>
      <c r="AD2284" s="41"/>
      <c r="AE2284" s="41"/>
      <c r="AR2284" s="227" t="s">
        <v>212</v>
      </c>
      <c r="AT2284" s="227" t="s">
        <v>207</v>
      </c>
      <c r="AU2284" s="227" t="s">
        <v>80</v>
      </c>
      <c r="AY2284" s="20" t="s">
        <v>205</v>
      </c>
      <c r="BE2284" s="228">
        <f>IF(N2284="základní",J2284,0)</f>
        <v>0</v>
      </c>
      <c r="BF2284" s="228">
        <f>IF(N2284="snížená",J2284,0)</f>
        <v>0</v>
      </c>
      <c r="BG2284" s="228">
        <f>IF(N2284="zákl. přenesená",J2284,0)</f>
        <v>0</v>
      </c>
      <c r="BH2284" s="228">
        <f>IF(N2284="sníž. přenesená",J2284,0)</f>
        <v>0</v>
      </c>
      <c r="BI2284" s="228">
        <f>IF(N2284="nulová",J2284,0)</f>
        <v>0</v>
      </c>
      <c r="BJ2284" s="20" t="s">
        <v>78</v>
      </c>
      <c r="BK2284" s="228">
        <f>ROUND(I2284*H2284,2)</f>
        <v>0</v>
      </c>
      <c r="BL2284" s="20" t="s">
        <v>212</v>
      </c>
      <c r="BM2284" s="227" t="s">
        <v>3068</v>
      </c>
    </row>
    <row r="2285" s="2" customFormat="1">
      <c r="A2285" s="41"/>
      <c r="B2285" s="42"/>
      <c r="C2285" s="43"/>
      <c r="D2285" s="229" t="s">
        <v>214</v>
      </c>
      <c r="E2285" s="43"/>
      <c r="F2285" s="230" t="s">
        <v>3069</v>
      </c>
      <c r="G2285" s="43"/>
      <c r="H2285" s="43"/>
      <c r="I2285" s="231"/>
      <c r="J2285" s="43"/>
      <c r="K2285" s="43"/>
      <c r="L2285" s="47"/>
      <c r="M2285" s="232"/>
      <c r="N2285" s="233"/>
      <c r="O2285" s="87"/>
      <c r="P2285" s="87"/>
      <c r="Q2285" s="87"/>
      <c r="R2285" s="87"/>
      <c r="S2285" s="87"/>
      <c r="T2285" s="88"/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T2285" s="20" t="s">
        <v>214</v>
      </c>
      <c r="AU2285" s="20" t="s">
        <v>80</v>
      </c>
    </row>
    <row r="2286" s="2" customFormat="1">
      <c r="A2286" s="41"/>
      <c r="B2286" s="42"/>
      <c r="C2286" s="43"/>
      <c r="D2286" s="236" t="s">
        <v>1301</v>
      </c>
      <c r="E2286" s="43"/>
      <c r="F2286" s="288" t="s">
        <v>3021</v>
      </c>
      <c r="G2286" s="43"/>
      <c r="H2286" s="43"/>
      <c r="I2286" s="231"/>
      <c r="J2286" s="43"/>
      <c r="K2286" s="43"/>
      <c r="L2286" s="47"/>
      <c r="M2286" s="232"/>
      <c r="N2286" s="233"/>
      <c r="O2286" s="87"/>
      <c r="P2286" s="87"/>
      <c r="Q2286" s="87"/>
      <c r="R2286" s="87"/>
      <c r="S2286" s="87"/>
      <c r="T2286" s="88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T2286" s="20" t="s">
        <v>1301</v>
      </c>
      <c r="AU2286" s="20" t="s">
        <v>80</v>
      </c>
    </row>
    <row r="2287" s="13" customFormat="1">
      <c r="A2287" s="13"/>
      <c r="B2287" s="234"/>
      <c r="C2287" s="235"/>
      <c r="D2287" s="236" t="s">
        <v>216</v>
      </c>
      <c r="E2287" s="237" t="s">
        <v>19</v>
      </c>
      <c r="F2287" s="238" t="s">
        <v>3060</v>
      </c>
      <c r="G2287" s="235"/>
      <c r="H2287" s="237" t="s">
        <v>19</v>
      </c>
      <c r="I2287" s="239"/>
      <c r="J2287" s="235"/>
      <c r="K2287" s="235"/>
      <c r="L2287" s="240"/>
      <c r="M2287" s="241"/>
      <c r="N2287" s="242"/>
      <c r="O2287" s="242"/>
      <c r="P2287" s="242"/>
      <c r="Q2287" s="242"/>
      <c r="R2287" s="242"/>
      <c r="S2287" s="242"/>
      <c r="T2287" s="24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44" t="s">
        <v>216</v>
      </c>
      <c r="AU2287" s="244" t="s">
        <v>80</v>
      </c>
      <c r="AV2287" s="13" t="s">
        <v>78</v>
      </c>
      <c r="AW2287" s="13" t="s">
        <v>218</v>
      </c>
      <c r="AX2287" s="13" t="s">
        <v>71</v>
      </c>
      <c r="AY2287" s="244" t="s">
        <v>205</v>
      </c>
    </row>
    <row r="2288" s="14" customFormat="1">
      <c r="A2288" s="14"/>
      <c r="B2288" s="245"/>
      <c r="C2288" s="246"/>
      <c r="D2288" s="236" t="s">
        <v>216</v>
      </c>
      <c r="E2288" s="247" t="s">
        <v>19</v>
      </c>
      <c r="F2288" s="248" t="s">
        <v>3070</v>
      </c>
      <c r="G2288" s="246"/>
      <c r="H2288" s="249">
        <v>683.48699999999997</v>
      </c>
      <c r="I2288" s="250"/>
      <c r="J2288" s="246"/>
      <c r="K2288" s="246"/>
      <c r="L2288" s="251"/>
      <c r="M2288" s="252"/>
      <c r="N2288" s="253"/>
      <c r="O2288" s="253"/>
      <c r="P2288" s="253"/>
      <c r="Q2288" s="253"/>
      <c r="R2288" s="253"/>
      <c r="S2288" s="253"/>
      <c r="T2288" s="25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55" t="s">
        <v>216</v>
      </c>
      <c r="AU2288" s="255" t="s">
        <v>80</v>
      </c>
      <c r="AV2288" s="14" t="s">
        <v>80</v>
      </c>
      <c r="AW2288" s="14" t="s">
        <v>218</v>
      </c>
      <c r="AX2288" s="14" t="s">
        <v>71</v>
      </c>
      <c r="AY2288" s="255" t="s">
        <v>205</v>
      </c>
    </row>
    <row r="2289" s="14" customFormat="1">
      <c r="A2289" s="14"/>
      <c r="B2289" s="245"/>
      <c r="C2289" s="246"/>
      <c r="D2289" s="236" t="s">
        <v>216</v>
      </c>
      <c r="E2289" s="247" t="s">
        <v>19</v>
      </c>
      <c r="F2289" s="248" t="s">
        <v>3071</v>
      </c>
      <c r="G2289" s="246"/>
      <c r="H2289" s="249">
        <v>1484.383</v>
      </c>
      <c r="I2289" s="250"/>
      <c r="J2289" s="246"/>
      <c r="K2289" s="246"/>
      <c r="L2289" s="251"/>
      <c r="M2289" s="252"/>
      <c r="N2289" s="253"/>
      <c r="O2289" s="253"/>
      <c r="P2289" s="253"/>
      <c r="Q2289" s="253"/>
      <c r="R2289" s="253"/>
      <c r="S2289" s="253"/>
      <c r="T2289" s="25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55" t="s">
        <v>216</v>
      </c>
      <c r="AU2289" s="255" t="s">
        <v>80</v>
      </c>
      <c r="AV2289" s="14" t="s">
        <v>80</v>
      </c>
      <c r="AW2289" s="14" t="s">
        <v>218</v>
      </c>
      <c r="AX2289" s="14" t="s">
        <v>71</v>
      </c>
      <c r="AY2289" s="255" t="s">
        <v>205</v>
      </c>
    </row>
    <row r="2290" s="14" customFormat="1">
      <c r="A2290" s="14"/>
      <c r="B2290" s="245"/>
      <c r="C2290" s="246"/>
      <c r="D2290" s="236" t="s">
        <v>216</v>
      </c>
      <c r="E2290" s="247" t="s">
        <v>19</v>
      </c>
      <c r="F2290" s="248" t="s">
        <v>3072</v>
      </c>
      <c r="G2290" s="246"/>
      <c r="H2290" s="249">
        <v>3.6000000000000001</v>
      </c>
      <c r="I2290" s="250"/>
      <c r="J2290" s="246"/>
      <c r="K2290" s="246"/>
      <c r="L2290" s="251"/>
      <c r="M2290" s="252"/>
      <c r="N2290" s="253"/>
      <c r="O2290" s="253"/>
      <c r="P2290" s="253"/>
      <c r="Q2290" s="253"/>
      <c r="R2290" s="253"/>
      <c r="S2290" s="253"/>
      <c r="T2290" s="25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5" t="s">
        <v>216</v>
      </c>
      <c r="AU2290" s="255" t="s">
        <v>80</v>
      </c>
      <c r="AV2290" s="14" t="s">
        <v>80</v>
      </c>
      <c r="AW2290" s="14" t="s">
        <v>218</v>
      </c>
      <c r="AX2290" s="14" t="s">
        <v>71</v>
      </c>
      <c r="AY2290" s="255" t="s">
        <v>205</v>
      </c>
    </row>
    <row r="2291" s="14" customFormat="1">
      <c r="A2291" s="14"/>
      <c r="B2291" s="245"/>
      <c r="C2291" s="246"/>
      <c r="D2291" s="236" t="s">
        <v>216</v>
      </c>
      <c r="E2291" s="247" t="s">
        <v>19</v>
      </c>
      <c r="F2291" s="248" t="s">
        <v>3073</v>
      </c>
      <c r="G2291" s="246"/>
      <c r="H2291" s="249">
        <v>1554.3489999999999</v>
      </c>
      <c r="I2291" s="250"/>
      <c r="J2291" s="246"/>
      <c r="K2291" s="246"/>
      <c r="L2291" s="251"/>
      <c r="M2291" s="252"/>
      <c r="N2291" s="253"/>
      <c r="O2291" s="253"/>
      <c r="P2291" s="253"/>
      <c r="Q2291" s="253"/>
      <c r="R2291" s="253"/>
      <c r="S2291" s="253"/>
      <c r="T2291" s="25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5" t="s">
        <v>216</v>
      </c>
      <c r="AU2291" s="255" t="s">
        <v>80</v>
      </c>
      <c r="AV2291" s="14" t="s">
        <v>80</v>
      </c>
      <c r="AW2291" s="14" t="s">
        <v>218</v>
      </c>
      <c r="AX2291" s="14" t="s">
        <v>71</v>
      </c>
      <c r="AY2291" s="255" t="s">
        <v>205</v>
      </c>
    </row>
    <row r="2292" s="14" customFormat="1">
      <c r="A2292" s="14"/>
      <c r="B2292" s="245"/>
      <c r="C2292" s="246"/>
      <c r="D2292" s="236" t="s">
        <v>216</v>
      </c>
      <c r="E2292" s="247" t="s">
        <v>19</v>
      </c>
      <c r="F2292" s="248" t="s">
        <v>3074</v>
      </c>
      <c r="G2292" s="246"/>
      <c r="H2292" s="249">
        <v>609.30200000000002</v>
      </c>
      <c r="I2292" s="250"/>
      <c r="J2292" s="246"/>
      <c r="K2292" s="246"/>
      <c r="L2292" s="251"/>
      <c r="M2292" s="252"/>
      <c r="N2292" s="253"/>
      <c r="O2292" s="253"/>
      <c r="P2292" s="253"/>
      <c r="Q2292" s="253"/>
      <c r="R2292" s="253"/>
      <c r="S2292" s="253"/>
      <c r="T2292" s="25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5" t="s">
        <v>216</v>
      </c>
      <c r="AU2292" s="255" t="s">
        <v>80</v>
      </c>
      <c r="AV2292" s="14" t="s">
        <v>80</v>
      </c>
      <c r="AW2292" s="14" t="s">
        <v>218</v>
      </c>
      <c r="AX2292" s="14" t="s">
        <v>71</v>
      </c>
      <c r="AY2292" s="255" t="s">
        <v>205</v>
      </c>
    </row>
    <row r="2293" s="14" customFormat="1">
      <c r="A2293" s="14"/>
      <c r="B2293" s="245"/>
      <c r="C2293" s="246"/>
      <c r="D2293" s="236" t="s">
        <v>216</v>
      </c>
      <c r="E2293" s="247" t="s">
        <v>19</v>
      </c>
      <c r="F2293" s="248" t="s">
        <v>3075</v>
      </c>
      <c r="G2293" s="246"/>
      <c r="H2293" s="249">
        <v>573.32299999999998</v>
      </c>
      <c r="I2293" s="250"/>
      <c r="J2293" s="246"/>
      <c r="K2293" s="246"/>
      <c r="L2293" s="251"/>
      <c r="M2293" s="252"/>
      <c r="N2293" s="253"/>
      <c r="O2293" s="253"/>
      <c r="P2293" s="253"/>
      <c r="Q2293" s="253"/>
      <c r="R2293" s="253"/>
      <c r="S2293" s="253"/>
      <c r="T2293" s="25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55" t="s">
        <v>216</v>
      </c>
      <c r="AU2293" s="255" t="s">
        <v>80</v>
      </c>
      <c r="AV2293" s="14" t="s">
        <v>80</v>
      </c>
      <c r="AW2293" s="14" t="s">
        <v>218</v>
      </c>
      <c r="AX2293" s="14" t="s">
        <v>71</v>
      </c>
      <c r="AY2293" s="255" t="s">
        <v>205</v>
      </c>
    </row>
    <row r="2294" s="14" customFormat="1">
      <c r="A2294" s="14"/>
      <c r="B2294" s="245"/>
      <c r="C2294" s="246"/>
      <c r="D2294" s="236" t="s">
        <v>216</v>
      </c>
      <c r="E2294" s="247" t="s">
        <v>19</v>
      </c>
      <c r="F2294" s="248" t="s">
        <v>3076</v>
      </c>
      <c r="G2294" s="246"/>
      <c r="H2294" s="249">
        <v>210.614</v>
      </c>
      <c r="I2294" s="250"/>
      <c r="J2294" s="246"/>
      <c r="K2294" s="246"/>
      <c r="L2294" s="251"/>
      <c r="M2294" s="252"/>
      <c r="N2294" s="253"/>
      <c r="O2294" s="253"/>
      <c r="P2294" s="253"/>
      <c r="Q2294" s="253"/>
      <c r="R2294" s="253"/>
      <c r="S2294" s="253"/>
      <c r="T2294" s="25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5" t="s">
        <v>216</v>
      </c>
      <c r="AU2294" s="255" t="s">
        <v>80</v>
      </c>
      <c r="AV2294" s="14" t="s">
        <v>80</v>
      </c>
      <c r="AW2294" s="14" t="s">
        <v>218</v>
      </c>
      <c r="AX2294" s="14" t="s">
        <v>71</v>
      </c>
      <c r="AY2294" s="255" t="s">
        <v>205</v>
      </c>
    </row>
    <row r="2295" s="16" customFormat="1">
      <c r="A2295" s="16"/>
      <c r="B2295" s="267"/>
      <c r="C2295" s="268"/>
      <c r="D2295" s="236" t="s">
        <v>216</v>
      </c>
      <c r="E2295" s="269" t="s">
        <v>19</v>
      </c>
      <c r="F2295" s="270" t="s">
        <v>243</v>
      </c>
      <c r="G2295" s="268"/>
      <c r="H2295" s="271">
        <v>5119.0579999999991</v>
      </c>
      <c r="I2295" s="272"/>
      <c r="J2295" s="268"/>
      <c r="K2295" s="268"/>
      <c r="L2295" s="273"/>
      <c r="M2295" s="274"/>
      <c r="N2295" s="275"/>
      <c r="O2295" s="275"/>
      <c r="P2295" s="275"/>
      <c r="Q2295" s="275"/>
      <c r="R2295" s="275"/>
      <c r="S2295" s="275"/>
      <c r="T2295" s="27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T2295" s="277" t="s">
        <v>216</v>
      </c>
      <c r="AU2295" s="277" t="s">
        <v>80</v>
      </c>
      <c r="AV2295" s="16" t="s">
        <v>212</v>
      </c>
      <c r="AW2295" s="16" t="s">
        <v>218</v>
      </c>
      <c r="AX2295" s="16" t="s">
        <v>78</v>
      </c>
      <c r="AY2295" s="277" t="s">
        <v>205</v>
      </c>
    </row>
    <row r="2296" s="2" customFormat="1" ht="37.8" customHeight="1">
      <c r="A2296" s="41"/>
      <c r="B2296" s="42"/>
      <c r="C2296" s="216" t="s">
        <v>3077</v>
      </c>
      <c r="D2296" s="216" t="s">
        <v>207</v>
      </c>
      <c r="E2296" s="217" t="s">
        <v>3078</v>
      </c>
      <c r="F2296" s="218" t="s">
        <v>3079</v>
      </c>
      <c r="G2296" s="219" t="s">
        <v>306</v>
      </c>
      <c r="H2296" s="220">
        <v>2169.0590000000002</v>
      </c>
      <c r="I2296" s="221"/>
      <c r="J2296" s="222">
        <f>ROUND(I2296*H2296,2)</f>
        <v>0</v>
      </c>
      <c r="K2296" s="218" t="s">
        <v>211</v>
      </c>
      <c r="L2296" s="47"/>
      <c r="M2296" s="223" t="s">
        <v>19</v>
      </c>
      <c r="N2296" s="224" t="s">
        <v>42</v>
      </c>
      <c r="O2296" s="87"/>
      <c r="P2296" s="225">
        <f>O2296*H2296</f>
        <v>0</v>
      </c>
      <c r="Q2296" s="225">
        <v>0</v>
      </c>
      <c r="R2296" s="225">
        <f>Q2296*H2296</f>
        <v>0</v>
      </c>
      <c r="S2296" s="225">
        <v>0.01</v>
      </c>
      <c r="T2296" s="226">
        <f>S2296*H2296</f>
        <v>21.690590000000004</v>
      </c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R2296" s="227" t="s">
        <v>212</v>
      </c>
      <c r="AT2296" s="227" t="s">
        <v>207</v>
      </c>
      <c r="AU2296" s="227" t="s">
        <v>80</v>
      </c>
      <c r="AY2296" s="20" t="s">
        <v>205</v>
      </c>
      <c r="BE2296" s="228">
        <f>IF(N2296="základní",J2296,0)</f>
        <v>0</v>
      </c>
      <c r="BF2296" s="228">
        <f>IF(N2296="snížená",J2296,0)</f>
        <v>0</v>
      </c>
      <c r="BG2296" s="228">
        <f>IF(N2296="zákl. přenesená",J2296,0)</f>
        <v>0</v>
      </c>
      <c r="BH2296" s="228">
        <f>IF(N2296="sníž. přenesená",J2296,0)</f>
        <v>0</v>
      </c>
      <c r="BI2296" s="228">
        <f>IF(N2296="nulová",J2296,0)</f>
        <v>0</v>
      </c>
      <c r="BJ2296" s="20" t="s">
        <v>78</v>
      </c>
      <c r="BK2296" s="228">
        <f>ROUND(I2296*H2296,2)</f>
        <v>0</v>
      </c>
      <c r="BL2296" s="20" t="s">
        <v>212</v>
      </c>
      <c r="BM2296" s="227" t="s">
        <v>3080</v>
      </c>
    </row>
    <row r="2297" s="2" customFormat="1">
      <c r="A2297" s="41"/>
      <c r="B2297" s="42"/>
      <c r="C2297" s="43"/>
      <c r="D2297" s="229" t="s">
        <v>214</v>
      </c>
      <c r="E2297" s="43"/>
      <c r="F2297" s="230" t="s">
        <v>3081</v>
      </c>
      <c r="G2297" s="43"/>
      <c r="H2297" s="43"/>
      <c r="I2297" s="231"/>
      <c r="J2297" s="43"/>
      <c r="K2297" s="43"/>
      <c r="L2297" s="47"/>
      <c r="M2297" s="232"/>
      <c r="N2297" s="233"/>
      <c r="O2297" s="87"/>
      <c r="P2297" s="87"/>
      <c r="Q2297" s="87"/>
      <c r="R2297" s="87"/>
      <c r="S2297" s="87"/>
      <c r="T2297" s="88"/>
      <c r="U2297" s="41"/>
      <c r="V2297" s="41"/>
      <c r="W2297" s="41"/>
      <c r="X2297" s="41"/>
      <c r="Y2297" s="41"/>
      <c r="Z2297" s="41"/>
      <c r="AA2297" s="41"/>
      <c r="AB2297" s="41"/>
      <c r="AC2297" s="41"/>
      <c r="AD2297" s="41"/>
      <c r="AE2297" s="41"/>
      <c r="AT2297" s="20" t="s">
        <v>214</v>
      </c>
      <c r="AU2297" s="20" t="s">
        <v>80</v>
      </c>
    </row>
    <row r="2298" s="2" customFormat="1">
      <c r="A2298" s="41"/>
      <c r="B2298" s="42"/>
      <c r="C2298" s="43"/>
      <c r="D2298" s="236" t="s">
        <v>1301</v>
      </c>
      <c r="E2298" s="43"/>
      <c r="F2298" s="288" t="s">
        <v>3021</v>
      </c>
      <c r="G2298" s="43"/>
      <c r="H2298" s="43"/>
      <c r="I2298" s="231"/>
      <c r="J2298" s="43"/>
      <c r="K2298" s="43"/>
      <c r="L2298" s="47"/>
      <c r="M2298" s="232"/>
      <c r="N2298" s="233"/>
      <c r="O2298" s="87"/>
      <c r="P2298" s="87"/>
      <c r="Q2298" s="87"/>
      <c r="R2298" s="87"/>
      <c r="S2298" s="87"/>
      <c r="T2298" s="88"/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T2298" s="20" t="s">
        <v>1301</v>
      </c>
      <c r="AU2298" s="20" t="s">
        <v>80</v>
      </c>
    </row>
    <row r="2299" s="13" customFormat="1">
      <c r="A2299" s="13"/>
      <c r="B2299" s="234"/>
      <c r="C2299" s="235"/>
      <c r="D2299" s="236" t="s">
        <v>216</v>
      </c>
      <c r="E2299" s="237" t="s">
        <v>19</v>
      </c>
      <c r="F2299" s="238" t="s">
        <v>3060</v>
      </c>
      <c r="G2299" s="235"/>
      <c r="H2299" s="237" t="s">
        <v>19</v>
      </c>
      <c r="I2299" s="239"/>
      <c r="J2299" s="235"/>
      <c r="K2299" s="235"/>
      <c r="L2299" s="240"/>
      <c r="M2299" s="241"/>
      <c r="N2299" s="242"/>
      <c r="O2299" s="242"/>
      <c r="P2299" s="242"/>
      <c r="Q2299" s="242"/>
      <c r="R2299" s="242"/>
      <c r="S2299" s="242"/>
      <c r="T2299" s="24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4" t="s">
        <v>216</v>
      </c>
      <c r="AU2299" s="244" t="s">
        <v>80</v>
      </c>
      <c r="AV2299" s="13" t="s">
        <v>78</v>
      </c>
      <c r="AW2299" s="13" t="s">
        <v>218</v>
      </c>
      <c r="AX2299" s="13" t="s">
        <v>71</v>
      </c>
      <c r="AY2299" s="244" t="s">
        <v>205</v>
      </c>
    </row>
    <row r="2300" s="13" customFormat="1">
      <c r="A2300" s="13"/>
      <c r="B2300" s="234"/>
      <c r="C2300" s="235"/>
      <c r="D2300" s="236" t="s">
        <v>216</v>
      </c>
      <c r="E2300" s="237" t="s">
        <v>19</v>
      </c>
      <c r="F2300" s="238" t="s">
        <v>478</v>
      </c>
      <c r="G2300" s="235"/>
      <c r="H2300" s="237" t="s">
        <v>19</v>
      </c>
      <c r="I2300" s="239"/>
      <c r="J2300" s="235"/>
      <c r="K2300" s="235"/>
      <c r="L2300" s="240"/>
      <c r="M2300" s="241"/>
      <c r="N2300" s="242"/>
      <c r="O2300" s="242"/>
      <c r="P2300" s="242"/>
      <c r="Q2300" s="242"/>
      <c r="R2300" s="242"/>
      <c r="S2300" s="242"/>
      <c r="T2300" s="24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4" t="s">
        <v>216</v>
      </c>
      <c r="AU2300" s="244" t="s">
        <v>80</v>
      </c>
      <c r="AV2300" s="13" t="s">
        <v>78</v>
      </c>
      <c r="AW2300" s="13" t="s">
        <v>218</v>
      </c>
      <c r="AX2300" s="13" t="s">
        <v>71</v>
      </c>
      <c r="AY2300" s="244" t="s">
        <v>205</v>
      </c>
    </row>
    <row r="2301" s="14" customFormat="1">
      <c r="A2301" s="14"/>
      <c r="B2301" s="245"/>
      <c r="C2301" s="246"/>
      <c r="D2301" s="236" t="s">
        <v>216</v>
      </c>
      <c r="E2301" s="247" t="s">
        <v>19</v>
      </c>
      <c r="F2301" s="248" t="s">
        <v>3082</v>
      </c>
      <c r="G2301" s="246"/>
      <c r="H2301" s="249">
        <v>107.768</v>
      </c>
      <c r="I2301" s="250"/>
      <c r="J2301" s="246"/>
      <c r="K2301" s="246"/>
      <c r="L2301" s="251"/>
      <c r="M2301" s="252"/>
      <c r="N2301" s="253"/>
      <c r="O2301" s="253"/>
      <c r="P2301" s="253"/>
      <c r="Q2301" s="253"/>
      <c r="R2301" s="253"/>
      <c r="S2301" s="253"/>
      <c r="T2301" s="25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5" t="s">
        <v>216</v>
      </c>
      <c r="AU2301" s="255" t="s">
        <v>80</v>
      </c>
      <c r="AV2301" s="14" t="s">
        <v>80</v>
      </c>
      <c r="AW2301" s="14" t="s">
        <v>218</v>
      </c>
      <c r="AX2301" s="14" t="s">
        <v>71</v>
      </c>
      <c r="AY2301" s="255" t="s">
        <v>205</v>
      </c>
    </row>
    <row r="2302" s="14" customFormat="1">
      <c r="A2302" s="14"/>
      <c r="B2302" s="245"/>
      <c r="C2302" s="246"/>
      <c r="D2302" s="236" t="s">
        <v>216</v>
      </c>
      <c r="E2302" s="247" t="s">
        <v>19</v>
      </c>
      <c r="F2302" s="248" t="s">
        <v>3083</v>
      </c>
      <c r="G2302" s="246"/>
      <c r="H2302" s="249">
        <v>953.60599999999999</v>
      </c>
      <c r="I2302" s="250"/>
      <c r="J2302" s="246"/>
      <c r="K2302" s="246"/>
      <c r="L2302" s="251"/>
      <c r="M2302" s="252"/>
      <c r="N2302" s="253"/>
      <c r="O2302" s="253"/>
      <c r="P2302" s="253"/>
      <c r="Q2302" s="253"/>
      <c r="R2302" s="253"/>
      <c r="S2302" s="253"/>
      <c r="T2302" s="25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55" t="s">
        <v>216</v>
      </c>
      <c r="AU2302" s="255" t="s">
        <v>80</v>
      </c>
      <c r="AV2302" s="14" t="s">
        <v>80</v>
      </c>
      <c r="AW2302" s="14" t="s">
        <v>218</v>
      </c>
      <c r="AX2302" s="14" t="s">
        <v>71</v>
      </c>
      <c r="AY2302" s="255" t="s">
        <v>205</v>
      </c>
    </row>
    <row r="2303" s="15" customFormat="1">
      <c r="A2303" s="15"/>
      <c r="B2303" s="256"/>
      <c r="C2303" s="257"/>
      <c r="D2303" s="236" t="s">
        <v>216</v>
      </c>
      <c r="E2303" s="258" t="s">
        <v>19</v>
      </c>
      <c r="F2303" s="259" t="s">
        <v>238</v>
      </c>
      <c r="G2303" s="257"/>
      <c r="H2303" s="260">
        <v>1061.374</v>
      </c>
      <c r="I2303" s="261"/>
      <c r="J2303" s="257"/>
      <c r="K2303" s="257"/>
      <c r="L2303" s="262"/>
      <c r="M2303" s="263"/>
      <c r="N2303" s="264"/>
      <c r="O2303" s="264"/>
      <c r="P2303" s="264"/>
      <c r="Q2303" s="264"/>
      <c r="R2303" s="264"/>
      <c r="S2303" s="264"/>
      <c r="T2303" s="26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T2303" s="266" t="s">
        <v>216</v>
      </c>
      <c r="AU2303" s="266" t="s">
        <v>80</v>
      </c>
      <c r="AV2303" s="15" t="s">
        <v>97</v>
      </c>
      <c r="AW2303" s="15" t="s">
        <v>218</v>
      </c>
      <c r="AX2303" s="15" t="s">
        <v>71</v>
      </c>
      <c r="AY2303" s="266" t="s">
        <v>205</v>
      </c>
    </row>
    <row r="2304" s="13" customFormat="1">
      <c r="A2304" s="13"/>
      <c r="B2304" s="234"/>
      <c r="C2304" s="235"/>
      <c r="D2304" s="236" t="s">
        <v>216</v>
      </c>
      <c r="E2304" s="237" t="s">
        <v>19</v>
      </c>
      <c r="F2304" s="238" t="s">
        <v>483</v>
      </c>
      <c r="G2304" s="235"/>
      <c r="H2304" s="237" t="s">
        <v>19</v>
      </c>
      <c r="I2304" s="239"/>
      <c r="J2304" s="235"/>
      <c r="K2304" s="235"/>
      <c r="L2304" s="240"/>
      <c r="M2304" s="241"/>
      <c r="N2304" s="242"/>
      <c r="O2304" s="242"/>
      <c r="P2304" s="242"/>
      <c r="Q2304" s="242"/>
      <c r="R2304" s="242"/>
      <c r="S2304" s="242"/>
      <c r="T2304" s="24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4" t="s">
        <v>216</v>
      </c>
      <c r="AU2304" s="244" t="s">
        <v>80</v>
      </c>
      <c r="AV2304" s="13" t="s">
        <v>78</v>
      </c>
      <c r="AW2304" s="13" t="s">
        <v>218</v>
      </c>
      <c r="AX2304" s="13" t="s">
        <v>71</v>
      </c>
      <c r="AY2304" s="244" t="s">
        <v>205</v>
      </c>
    </row>
    <row r="2305" s="14" customFormat="1">
      <c r="A2305" s="14"/>
      <c r="B2305" s="245"/>
      <c r="C2305" s="246"/>
      <c r="D2305" s="236" t="s">
        <v>216</v>
      </c>
      <c r="E2305" s="247" t="s">
        <v>19</v>
      </c>
      <c r="F2305" s="248" t="s">
        <v>3084</v>
      </c>
      <c r="G2305" s="246"/>
      <c r="H2305" s="249">
        <v>57.591000000000001</v>
      </c>
      <c r="I2305" s="250"/>
      <c r="J2305" s="246"/>
      <c r="K2305" s="246"/>
      <c r="L2305" s="251"/>
      <c r="M2305" s="252"/>
      <c r="N2305" s="253"/>
      <c r="O2305" s="253"/>
      <c r="P2305" s="253"/>
      <c r="Q2305" s="253"/>
      <c r="R2305" s="253"/>
      <c r="S2305" s="253"/>
      <c r="T2305" s="25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5" t="s">
        <v>216</v>
      </c>
      <c r="AU2305" s="255" t="s">
        <v>80</v>
      </c>
      <c r="AV2305" s="14" t="s">
        <v>80</v>
      </c>
      <c r="AW2305" s="14" t="s">
        <v>218</v>
      </c>
      <c r="AX2305" s="14" t="s">
        <v>71</v>
      </c>
      <c r="AY2305" s="255" t="s">
        <v>205</v>
      </c>
    </row>
    <row r="2306" s="14" customFormat="1">
      <c r="A2306" s="14"/>
      <c r="B2306" s="245"/>
      <c r="C2306" s="246"/>
      <c r="D2306" s="236" t="s">
        <v>216</v>
      </c>
      <c r="E2306" s="247" t="s">
        <v>19</v>
      </c>
      <c r="F2306" s="248" t="s">
        <v>3085</v>
      </c>
      <c r="G2306" s="246"/>
      <c r="H2306" s="249">
        <v>420.67700000000002</v>
      </c>
      <c r="I2306" s="250"/>
      <c r="J2306" s="246"/>
      <c r="K2306" s="246"/>
      <c r="L2306" s="251"/>
      <c r="M2306" s="252"/>
      <c r="N2306" s="253"/>
      <c r="O2306" s="253"/>
      <c r="P2306" s="253"/>
      <c r="Q2306" s="253"/>
      <c r="R2306" s="253"/>
      <c r="S2306" s="253"/>
      <c r="T2306" s="25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5" t="s">
        <v>216</v>
      </c>
      <c r="AU2306" s="255" t="s">
        <v>80</v>
      </c>
      <c r="AV2306" s="14" t="s">
        <v>80</v>
      </c>
      <c r="AW2306" s="14" t="s">
        <v>218</v>
      </c>
      <c r="AX2306" s="14" t="s">
        <v>71</v>
      </c>
      <c r="AY2306" s="255" t="s">
        <v>205</v>
      </c>
    </row>
    <row r="2307" s="15" customFormat="1">
      <c r="A2307" s="15"/>
      <c r="B2307" s="256"/>
      <c r="C2307" s="257"/>
      <c r="D2307" s="236" t="s">
        <v>216</v>
      </c>
      <c r="E2307" s="258" t="s">
        <v>19</v>
      </c>
      <c r="F2307" s="259" t="s">
        <v>238</v>
      </c>
      <c r="G2307" s="257"/>
      <c r="H2307" s="260">
        <v>478.26800000000003</v>
      </c>
      <c r="I2307" s="261"/>
      <c r="J2307" s="257"/>
      <c r="K2307" s="257"/>
      <c r="L2307" s="262"/>
      <c r="M2307" s="263"/>
      <c r="N2307" s="264"/>
      <c r="O2307" s="264"/>
      <c r="P2307" s="264"/>
      <c r="Q2307" s="264"/>
      <c r="R2307" s="264"/>
      <c r="S2307" s="264"/>
      <c r="T2307" s="26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T2307" s="266" t="s">
        <v>216</v>
      </c>
      <c r="AU2307" s="266" t="s">
        <v>80</v>
      </c>
      <c r="AV2307" s="15" t="s">
        <v>97</v>
      </c>
      <c r="AW2307" s="15" t="s">
        <v>218</v>
      </c>
      <c r="AX2307" s="15" t="s">
        <v>71</v>
      </c>
      <c r="AY2307" s="266" t="s">
        <v>205</v>
      </c>
    </row>
    <row r="2308" s="13" customFormat="1">
      <c r="A2308" s="13"/>
      <c r="B2308" s="234"/>
      <c r="C2308" s="235"/>
      <c r="D2308" s="236" t="s">
        <v>216</v>
      </c>
      <c r="E2308" s="237" t="s">
        <v>19</v>
      </c>
      <c r="F2308" s="238" t="s">
        <v>485</v>
      </c>
      <c r="G2308" s="235"/>
      <c r="H2308" s="237" t="s">
        <v>19</v>
      </c>
      <c r="I2308" s="239"/>
      <c r="J2308" s="235"/>
      <c r="K2308" s="235"/>
      <c r="L2308" s="240"/>
      <c r="M2308" s="241"/>
      <c r="N2308" s="242"/>
      <c r="O2308" s="242"/>
      <c r="P2308" s="242"/>
      <c r="Q2308" s="242"/>
      <c r="R2308" s="242"/>
      <c r="S2308" s="242"/>
      <c r="T2308" s="24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4" t="s">
        <v>216</v>
      </c>
      <c r="AU2308" s="244" t="s">
        <v>80</v>
      </c>
      <c r="AV2308" s="13" t="s">
        <v>78</v>
      </c>
      <c r="AW2308" s="13" t="s">
        <v>218</v>
      </c>
      <c r="AX2308" s="13" t="s">
        <v>71</v>
      </c>
      <c r="AY2308" s="244" t="s">
        <v>205</v>
      </c>
    </row>
    <row r="2309" s="14" customFormat="1">
      <c r="A2309" s="14"/>
      <c r="B2309" s="245"/>
      <c r="C2309" s="246"/>
      <c r="D2309" s="236" t="s">
        <v>216</v>
      </c>
      <c r="E2309" s="247" t="s">
        <v>19</v>
      </c>
      <c r="F2309" s="248" t="s">
        <v>3086</v>
      </c>
      <c r="G2309" s="246"/>
      <c r="H2309" s="249">
        <v>34.645000000000003</v>
      </c>
      <c r="I2309" s="250"/>
      <c r="J2309" s="246"/>
      <c r="K2309" s="246"/>
      <c r="L2309" s="251"/>
      <c r="M2309" s="252"/>
      <c r="N2309" s="253"/>
      <c r="O2309" s="253"/>
      <c r="P2309" s="253"/>
      <c r="Q2309" s="253"/>
      <c r="R2309" s="253"/>
      <c r="S2309" s="253"/>
      <c r="T2309" s="25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5" t="s">
        <v>216</v>
      </c>
      <c r="AU2309" s="255" t="s">
        <v>80</v>
      </c>
      <c r="AV2309" s="14" t="s">
        <v>80</v>
      </c>
      <c r="AW2309" s="14" t="s">
        <v>218</v>
      </c>
      <c r="AX2309" s="14" t="s">
        <v>71</v>
      </c>
      <c r="AY2309" s="255" t="s">
        <v>205</v>
      </c>
    </row>
    <row r="2310" s="14" customFormat="1">
      <c r="A2310" s="14"/>
      <c r="B2310" s="245"/>
      <c r="C2310" s="246"/>
      <c r="D2310" s="236" t="s">
        <v>216</v>
      </c>
      <c r="E2310" s="247" t="s">
        <v>19</v>
      </c>
      <c r="F2310" s="248" t="s">
        <v>3087</v>
      </c>
      <c r="G2310" s="246"/>
      <c r="H2310" s="249">
        <v>218.012</v>
      </c>
      <c r="I2310" s="250"/>
      <c r="J2310" s="246"/>
      <c r="K2310" s="246"/>
      <c r="L2310" s="251"/>
      <c r="M2310" s="252"/>
      <c r="N2310" s="253"/>
      <c r="O2310" s="253"/>
      <c r="P2310" s="253"/>
      <c r="Q2310" s="253"/>
      <c r="R2310" s="253"/>
      <c r="S2310" s="253"/>
      <c r="T2310" s="25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55" t="s">
        <v>216</v>
      </c>
      <c r="AU2310" s="255" t="s">
        <v>80</v>
      </c>
      <c r="AV2310" s="14" t="s">
        <v>80</v>
      </c>
      <c r="AW2310" s="14" t="s">
        <v>218</v>
      </c>
      <c r="AX2310" s="14" t="s">
        <v>71</v>
      </c>
      <c r="AY2310" s="255" t="s">
        <v>205</v>
      </c>
    </row>
    <row r="2311" s="15" customFormat="1">
      <c r="A2311" s="15"/>
      <c r="B2311" s="256"/>
      <c r="C2311" s="257"/>
      <c r="D2311" s="236" t="s">
        <v>216</v>
      </c>
      <c r="E2311" s="258" t="s">
        <v>19</v>
      </c>
      <c r="F2311" s="259" t="s">
        <v>238</v>
      </c>
      <c r="G2311" s="257"/>
      <c r="H2311" s="260">
        <v>252.65700000000001</v>
      </c>
      <c r="I2311" s="261"/>
      <c r="J2311" s="257"/>
      <c r="K2311" s="257"/>
      <c r="L2311" s="262"/>
      <c r="M2311" s="263"/>
      <c r="N2311" s="264"/>
      <c r="O2311" s="264"/>
      <c r="P2311" s="264"/>
      <c r="Q2311" s="264"/>
      <c r="R2311" s="264"/>
      <c r="S2311" s="264"/>
      <c r="T2311" s="26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T2311" s="266" t="s">
        <v>216</v>
      </c>
      <c r="AU2311" s="266" t="s">
        <v>80</v>
      </c>
      <c r="AV2311" s="15" t="s">
        <v>97</v>
      </c>
      <c r="AW2311" s="15" t="s">
        <v>218</v>
      </c>
      <c r="AX2311" s="15" t="s">
        <v>71</v>
      </c>
      <c r="AY2311" s="266" t="s">
        <v>205</v>
      </c>
    </row>
    <row r="2312" s="13" customFormat="1">
      <c r="A2312" s="13"/>
      <c r="B2312" s="234"/>
      <c r="C2312" s="235"/>
      <c r="D2312" s="236" t="s">
        <v>216</v>
      </c>
      <c r="E2312" s="237" t="s">
        <v>19</v>
      </c>
      <c r="F2312" s="238" t="s">
        <v>239</v>
      </c>
      <c r="G2312" s="235"/>
      <c r="H2312" s="237" t="s">
        <v>19</v>
      </c>
      <c r="I2312" s="239"/>
      <c r="J2312" s="235"/>
      <c r="K2312" s="235"/>
      <c r="L2312" s="240"/>
      <c r="M2312" s="241"/>
      <c r="N2312" s="242"/>
      <c r="O2312" s="242"/>
      <c r="P2312" s="242"/>
      <c r="Q2312" s="242"/>
      <c r="R2312" s="242"/>
      <c r="S2312" s="242"/>
      <c r="T2312" s="24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44" t="s">
        <v>216</v>
      </c>
      <c r="AU2312" s="244" t="s">
        <v>80</v>
      </c>
      <c r="AV2312" s="13" t="s">
        <v>78</v>
      </c>
      <c r="AW2312" s="13" t="s">
        <v>218</v>
      </c>
      <c r="AX2312" s="13" t="s">
        <v>71</v>
      </c>
      <c r="AY2312" s="244" t="s">
        <v>205</v>
      </c>
    </row>
    <row r="2313" s="14" customFormat="1">
      <c r="A2313" s="14"/>
      <c r="B2313" s="245"/>
      <c r="C2313" s="246"/>
      <c r="D2313" s="236" t="s">
        <v>216</v>
      </c>
      <c r="E2313" s="247" t="s">
        <v>19</v>
      </c>
      <c r="F2313" s="248" t="s">
        <v>3088</v>
      </c>
      <c r="G2313" s="246"/>
      <c r="H2313" s="249">
        <v>54.405999999999999</v>
      </c>
      <c r="I2313" s="250"/>
      <c r="J2313" s="246"/>
      <c r="K2313" s="246"/>
      <c r="L2313" s="251"/>
      <c r="M2313" s="252"/>
      <c r="N2313" s="253"/>
      <c r="O2313" s="253"/>
      <c r="P2313" s="253"/>
      <c r="Q2313" s="253"/>
      <c r="R2313" s="253"/>
      <c r="S2313" s="253"/>
      <c r="T2313" s="25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55" t="s">
        <v>216</v>
      </c>
      <c r="AU2313" s="255" t="s">
        <v>80</v>
      </c>
      <c r="AV2313" s="14" t="s">
        <v>80</v>
      </c>
      <c r="AW2313" s="14" t="s">
        <v>218</v>
      </c>
      <c r="AX2313" s="14" t="s">
        <v>71</v>
      </c>
      <c r="AY2313" s="255" t="s">
        <v>205</v>
      </c>
    </row>
    <row r="2314" s="14" customFormat="1">
      <c r="A2314" s="14"/>
      <c r="B2314" s="245"/>
      <c r="C2314" s="246"/>
      <c r="D2314" s="236" t="s">
        <v>216</v>
      </c>
      <c r="E2314" s="247" t="s">
        <v>19</v>
      </c>
      <c r="F2314" s="248" t="s">
        <v>3089</v>
      </c>
      <c r="G2314" s="246"/>
      <c r="H2314" s="249">
        <v>171.38200000000001</v>
      </c>
      <c r="I2314" s="250"/>
      <c r="J2314" s="246"/>
      <c r="K2314" s="246"/>
      <c r="L2314" s="251"/>
      <c r="M2314" s="252"/>
      <c r="N2314" s="253"/>
      <c r="O2314" s="253"/>
      <c r="P2314" s="253"/>
      <c r="Q2314" s="253"/>
      <c r="R2314" s="253"/>
      <c r="S2314" s="253"/>
      <c r="T2314" s="25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55" t="s">
        <v>216</v>
      </c>
      <c r="AU2314" s="255" t="s">
        <v>80</v>
      </c>
      <c r="AV2314" s="14" t="s">
        <v>80</v>
      </c>
      <c r="AW2314" s="14" t="s">
        <v>218</v>
      </c>
      <c r="AX2314" s="14" t="s">
        <v>71</v>
      </c>
      <c r="AY2314" s="255" t="s">
        <v>205</v>
      </c>
    </row>
    <row r="2315" s="15" customFormat="1">
      <c r="A2315" s="15"/>
      <c r="B2315" s="256"/>
      <c r="C2315" s="257"/>
      <c r="D2315" s="236" t="s">
        <v>216</v>
      </c>
      <c r="E2315" s="258" t="s">
        <v>19</v>
      </c>
      <c r="F2315" s="259" t="s">
        <v>238</v>
      </c>
      <c r="G2315" s="257"/>
      <c r="H2315" s="260">
        <v>225.78800000000001</v>
      </c>
      <c r="I2315" s="261"/>
      <c r="J2315" s="257"/>
      <c r="K2315" s="257"/>
      <c r="L2315" s="262"/>
      <c r="M2315" s="263"/>
      <c r="N2315" s="264"/>
      <c r="O2315" s="264"/>
      <c r="P2315" s="264"/>
      <c r="Q2315" s="264"/>
      <c r="R2315" s="264"/>
      <c r="S2315" s="264"/>
      <c r="T2315" s="26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T2315" s="266" t="s">
        <v>216</v>
      </c>
      <c r="AU2315" s="266" t="s">
        <v>80</v>
      </c>
      <c r="AV2315" s="15" t="s">
        <v>97</v>
      </c>
      <c r="AW2315" s="15" t="s">
        <v>218</v>
      </c>
      <c r="AX2315" s="15" t="s">
        <v>71</v>
      </c>
      <c r="AY2315" s="266" t="s">
        <v>205</v>
      </c>
    </row>
    <row r="2316" s="13" customFormat="1">
      <c r="A2316" s="13"/>
      <c r="B2316" s="234"/>
      <c r="C2316" s="235"/>
      <c r="D2316" s="236" t="s">
        <v>216</v>
      </c>
      <c r="E2316" s="237" t="s">
        <v>19</v>
      </c>
      <c r="F2316" s="238" t="s">
        <v>241</v>
      </c>
      <c r="G2316" s="235"/>
      <c r="H2316" s="237" t="s">
        <v>19</v>
      </c>
      <c r="I2316" s="239"/>
      <c r="J2316" s="235"/>
      <c r="K2316" s="235"/>
      <c r="L2316" s="240"/>
      <c r="M2316" s="241"/>
      <c r="N2316" s="242"/>
      <c r="O2316" s="242"/>
      <c r="P2316" s="242"/>
      <c r="Q2316" s="242"/>
      <c r="R2316" s="242"/>
      <c r="S2316" s="242"/>
      <c r="T2316" s="24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4" t="s">
        <v>216</v>
      </c>
      <c r="AU2316" s="244" t="s">
        <v>80</v>
      </c>
      <c r="AV2316" s="13" t="s">
        <v>78</v>
      </c>
      <c r="AW2316" s="13" t="s">
        <v>218</v>
      </c>
      <c r="AX2316" s="13" t="s">
        <v>71</v>
      </c>
      <c r="AY2316" s="244" t="s">
        <v>205</v>
      </c>
    </row>
    <row r="2317" s="14" customFormat="1">
      <c r="A2317" s="14"/>
      <c r="B2317" s="245"/>
      <c r="C2317" s="246"/>
      <c r="D2317" s="236" t="s">
        <v>216</v>
      </c>
      <c r="E2317" s="247" t="s">
        <v>19</v>
      </c>
      <c r="F2317" s="248" t="s">
        <v>3090</v>
      </c>
      <c r="G2317" s="246"/>
      <c r="H2317" s="249">
        <v>39.429000000000002</v>
      </c>
      <c r="I2317" s="250"/>
      <c r="J2317" s="246"/>
      <c r="K2317" s="246"/>
      <c r="L2317" s="251"/>
      <c r="M2317" s="252"/>
      <c r="N2317" s="253"/>
      <c r="O2317" s="253"/>
      <c r="P2317" s="253"/>
      <c r="Q2317" s="253"/>
      <c r="R2317" s="253"/>
      <c r="S2317" s="253"/>
      <c r="T2317" s="25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5" t="s">
        <v>216</v>
      </c>
      <c r="AU2317" s="255" t="s">
        <v>80</v>
      </c>
      <c r="AV2317" s="14" t="s">
        <v>80</v>
      </c>
      <c r="AW2317" s="14" t="s">
        <v>218</v>
      </c>
      <c r="AX2317" s="14" t="s">
        <v>71</v>
      </c>
      <c r="AY2317" s="255" t="s">
        <v>205</v>
      </c>
    </row>
    <row r="2318" s="14" customFormat="1">
      <c r="A2318" s="14"/>
      <c r="B2318" s="245"/>
      <c r="C2318" s="246"/>
      <c r="D2318" s="236" t="s">
        <v>216</v>
      </c>
      <c r="E2318" s="247" t="s">
        <v>19</v>
      </c>
      <c r="F2318" s="248" t="s">
        <v>3091</v>
      </c>
      <c r="G2318" s="246"/>
      <c r="H2318" s="249">
        <v>111.54300000000001</v>
      </c>
      <c r="I2318" s="250"/>
      <c r="J2318" s="246"/>
      <c r="K2318" s="246"/>
      <c r="L2318" s="251"/>
      <c r="M2318" s="252"/>
      <c r="N2318" s="253"/>
      <c r="O2318" s="253"/>
      <c r="P2318" s="253"/>
      <c r="Q2318" s="253"/>
      <c r="R2318" s="253"/>
      <c r="S2318" s="253"/>
      <c r="T2318" s="25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5" t="s">
        <v>216</v>
      </c>
      <c r="AU2318" s="255" t="s">
        <v>80</v>
      </c>
      <c r="AV2318" s="14" t="s">
        <v>80</v>
      </c>
      <c r="AW2318" s="14" t="s">
        <v>218</v>
      </c>
      <c r="AX2318" s="14" t="s">
        <v>71</v>
      </c>
      <c r="AY2318" s="255" t="s">
        <v>205</v>
      </c>
    </row>
    <row r="2319" s="15" customFormat="1">
      <c r="A2319" s="15"/>
      <c r="B2319" s="256"/>
      <c r="C2319" s="257"/>
      <c r="D2319" s="236" t="s">
        <v>216</v>
      </c>
      <c r="E2319" s="258" t="s">
        <v>19</v>
      </c>
      <c r="F2319" s="259" t="s">
        <v>238</v>
      </c>
      <c r="G2319" s="257"/>
      <c r="H2319" s="260">
        <v>150.97200000000001</v>
      </c>
      <c r="I2319" s="261"/>
      <c r="J2319" s="257"/>
      <c r="K2319" s="257"/>
      <c r="L2319" s="262"/>
      <c r="M2319" s="263"/>
      <c r="N2319" s="264"/>
      <c r="O2319" s="264"/>
      <c r="P2319" s="264"/>
      <c r="Q2319" s="264"/>
      <c r="R2319" s="264"/>
      <c r="S2319" s="264"/>
      <c r="T2319" s="26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66" t="s">
        <v>216</v>
      </c>
      <c r="AU2319" s="266" t="s">
        <v>80</v>
      </c>
      <c r="AV2319" s="15" t="s">
        <v>97</v>
      </c>
      <c r="AW2319" s="15" t="s">
        <v>218</v>
      </c>
      <c r="AX2319" s="15" t="s">
        <v>71</v>
      </c>
      <c r="AY2319" s="266" t="s">
        <v>205</v>
      </c>
    </row>
    <row r="2320" s="16" customFormat="1">
      <c r="A2320" s="16"/>
      <c r="B2320" s="267"/>
      <c r="C2320" s="268"/>
      <c r="D2320" s="236" t="s">
        <v>216</v>
      </c>
      <c r="E2320" s="269" t="s">
        <v>19</v>
      </c>
      <c r="F2320" s="270" t="s">
        <v>243</v>
      </c>
      <c r="G2320" s="268"/>
      <c r="H2320" s="271">
        <v>2169.0589999999997</v>
      </c>
      <c r="I2320" s="272"/>
      <c r="J2320" s="268"/>
      <c r="K2320" s="268"/>
      <c r="L2320" s="273"/>
      <c r="M2320" s="274"/>
      <c r="N2320" s="275"/>
      <c r="O2320" s="275"/>
      <c r="P2320" s="275"/>
      <c r="Q2320" s="275"/>
      <c r="R2320" s="275"/>
      <c r="S2320" s="275"/>
      <c r="T2320" s="27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T2320" s="277" t="s">
        <v>216</v>
      </c>
      <c r="AU2320" s="277" t="s">
        <v>80</v>
      </c>
      <c r="AV2320" s="16" t="s">
        <v>212</v>
      </c>
      <c r="AW2320" s="16" t="s">
        <v>218</v>
      </c>
      <c r="AX2320" s="16" t="s">
        <v>78</v>
      </c>
      <c r="AY2320" s="277" t="s">
        <v>205</v>
      </c>
    </row>
    <row r="2321" s="2" customFormat="1" ht="37.8" customHeight="1">
      <c r="A2321" s="41"/>
      <c r="B2321" s="42"/>
      <c r="C2321" s="216" t="s">
        <v>3092</v>
      </c>
      <c r="D2321" s="216" t="s">
        <v>207</v>
      </c>
      <c r="E2321" s="217" t="s">
        <v>3093</v>
      </c>
      <c r="F2321" s="218" t="s">
        <v>3094</v>
      </c>
      <c r="G2321" s="219" t="s">
        <v>306</v>
      </c>
      <c r="H2321" s="220">
        <v>544.64400000000001</v>
      </c>
      <c r="I2321" s="221"/>
      <c r="J2321" s="222">
        <f>ROUND(I2321*H2321,2)</f>
        <v>0</v>
      </c>
      <c r="K2321" s="218" t="s">
        <v>211</v>
      </c>
      <c r="L2321" s="47"/>
      <c r="M2321" s="223" t="s">
        <v>19</v>
      </c>
      <c r="N2321" s="224" t="s">
        <v>42</v>
      </c>
      <c r="O2321" s="87"/>
      <c r="P2321" s="225">
        <f>O2321*H2321</f>
        <v>0</v>
      </c>
      <c r="Q2321" s="225">
        <v>0</v>
      </c>
      <c r="R2321" s="225">
        <f>Q2321*H2321</f>
        <v>0</v>
      </c>
      <c r="S2321" s="225">
        <v>0.02</v>
      </c>
      <c r="T2321" s="226">
        <f>S2321*H2321</f>
        <v>10.89288</v>
      </c>
      <c r="U2321" s="41"/>
      <c r="V2321" s="41"/>
      <c r="W2321" s="41"/>
      <c r="X2321" s="41"/>
      <c r="Y2321" s="41"/>
      <c r="Z2321" s="41"/>
      <c r="AA2321" s="41"/>
      <c r="AB2321" s="41"/>
      <c r="AC2321" s="41"/>
      <c r="AD2321" s="41"/>
      <c r="AE2321" s="41"/>
      <c r="AR2321" s="227" t="s">
        <v>212</v>
      </c>
      <c r="AT2321" s="227" t="s">
        <v>207</v>
      </c>
      <c r="AU2321" s="227" t="s">
        <v>80</v>
      </c>
      <c r="AY2321" s="20" t="s">
        <v>205</v>
      </c>
      <c r="BE2321" s="228">
        <f>IF(N2321="základní",J2321,0)</f>
        <v>0</v>
      </c>
      <c r="BF2321" s="228">
        <f>IF(N2321="snížená",J2321,0)</f>
        <v>0</v>
      </c>
      <c r="BG2321" s="228">
        <f>IF(N2321="zákl. přenesená",J2321,0)</f>
        <v>0</v>
      </c>
      <c r="BH2321" s="228">
        <f>IF(N2321="sníž. přenesená",J2321,0)</f>
        <v>0</v>
      </c>
      <c r="BI2321" s="228">
        <f>IF(N2321="nulová",J2321,0)</f>
        <v>0</v>
      </c>
      <c r="BJ2321" s="20" t="s">
        <v>78</v>
      </c>
      <c r="BK2321" s="228">
        <f>ROUND(I2321*H2321,2)</f>
        <v>0</v>
      </c>
      <c r="BL2321" s="20" t="s">
        <v>212</v>
      </c>
      <c r="BM2321" s="227" t="s">
        <v>3095</v>
      </c>
    </row>
    <row r="2322" s="2" customFormat="1">
      <c r="A2322" s="41"/>
      <c r="B2322" s="42"/>
      <c r="C2322" s="43"/>
      <c r="D2322" s="229" t="s">
        <v>214</v>
      </c>
      <c r="E2322" s="43"/>
      <c r="F2322" s="230" t="s">
        <v>3096</v>
      </c>
      <c r="G2322" s="43"/>
      <c r="H2322" s="43"/>
      <c r="I2322" s="231"/>
      <c r="J2322" s="43"/>
      <c r="K2322" s="43"/>
      <c r="L2322" s="47"/>
      <c r="M2322" s="232"/>
      <c r="N2322" s="233"/>
      <c r="O2322" s="87"/>
      <c r="P2322" s="87"/>
      <c r="Q2322" s="87"/>
      <c r="R2322" s="87"/>
      <c r="S2322" s="87"/>
      <c r="T2322" s="88"/>
      <c r="U2322" s="41"/>
      <c r="V2322" s="41"/>
      <c r="W2322" s="41"/>
      <c r="X2322" s="41"/>
      <c r="Y2322" s="41"/>
      <c r="Z2322" s="41"/>
      <c r="AA2322" s="41"/>
      <c r="AB2322" s="41"/>
      <c r="AC2322" s="41"/>
      <c r="AD2322" s="41"/>
      <c r="AE2322" s="41"/>
      <c r="AT2322" s="20" t="s">
        <v>214</v>
      </c>
      <c r="AU2322" s="20" t="s">
        <v>80</v>
      </c>
    </row>
    <row r="2323" s="2" customFormat="1">
      <c r="A2323" s="41"/>
      <c r="B2323" s="42"/>
      <c r="C2323" s="43"/>
      <c r="D2323" s="236" t="s">
        <v>1301</v>
      </c>
      <c r="E2323" s="43"/>
      <c r="F2323" s="288" t="s">
        <v>3021</v>
      </c>
      <c r="G2323" s="43"/>
      <c r="H2323" s="43"/>
      <c r="I2323" s="231"/>
      <c r="J2323" s="43"/>
      <c r="K2323" s="43"/>
      <c r="L2323" s="47"/>
      <c r="M2323" s="232"/>
      <c r="N2323" s="233"/>
      <c r="O2323" s="87"/>
      <c r="P2323" s="87"/>
      <c r="Q2323" s="87"/>
      <c r="R2323" s="87"/>
      <c r="S2323" s="87"/>
      <c r="T2323" s="88"/>
      <c r="U2323" s="41"/>
      <c r="V2323" s="41"/>
      <c r="W2323" s="41"/>
      <c r="X2323" s="41"/>
      <c r="Y2323" s="41"/>
      <c r="Z2323" s="41"/>
      <c r="AA2323" s="41"/>
      <c r="AB2323" s="41"/>
      <c r="AC2323" s="41"/>
      <c r="AD2323" s="41"/>
      <c r="AE2323" s="41"/>
      <c r="AT2323" s="20" t="s">
        <v>1301</v>
      </c>
      <c r="AU2323" s="20" t="s">
        <v>80</v>
      </c>
    </row>
    <row r="2324" s="14" customFormat="1">
      <c r="A2324" s="14"/>
      <c r="B2324" s="245"/>
      <c r="C2324" s="246"/>
      <c r="D2324" s="236" t="s">
        <v>216</v>
      </c>
      <c r="E2324" s="247" t="s">
        <v>19</v>
      </c>
      <c r="F2324" s="248" t="s">
        <v>3097</v>
      </c>
      <c r="G2324" s="246"/>
      <c r="H2324" s="249">
        <v>385.10000000000002</v>
      </c>
      <c r="I2324" s="250"/>
      <c r="J2324" s="246"/>
      <c r="K2324" s="246"/>
      <c r="L2324" s="251"/>
      <c r="M2324" s="252"/>
      <c r="N2324" s="253"/>
      <c r="O2324" s="253"/>
      <c r="P2324" s="253"/>
      <c r="Q2324" s="253"/>
      <c r="R2324" s="253"/>
      <c r="S2324" s="253"/>
      <c r="T2324" s="25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55" t="s">
        <v>216</v>
      </c>
      <c r="AU2324" s="255" t="s">
        <v>80</v>
      </c>
      <c r="AV2324" s="14" t="s">
        <v>80</v>
      </c>
      <c r="AW2324" s="14" t="s">
        <v>218</v>
      </c>
      <c r="AX2324" s="14" t="s">
        <v>71</v>
      </c>
      <c r="AY2324" s="255" t="s">
        <v>205</v>
      </c>
    </row>
    <row r="2325" s="14" customFormat="1">
      <c r="A2325" s="14"/>
      <c r="B2325" s="245"/>
      <c r="C2325" s="246"/>
      <c r="D2325" s="236" t="s">
        <v>216</v>
      </c>
      <c r="E2325" s="247" t="s">
        <v>19</v>
      </c>
      <c r="F2325" s="248" t="s">
        <v>3098</v>
      </c>
      <c r="G2325" s="246"/>
      <c r="H2325" s="249">
        <v>159.54400000000001</v>
      </c>
      <c r="I2325" s="250"/>
      <c r="J2325" s="246"/>
      <c r="K2325" s="246"/>
      <c r="L2325" s="251"/>
      <c r="M2325" s="252"/>
      <c r="N2325" s="253"/>
      <c r="O2325" s="253"/>
      <c r="P2325" s="253"/>
      <c r="Q2325" s="253"/>
      <c r="R2325" s="253"/>
      <c r="S2325" s="253"/>
      <c r="T2325" s="25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5" t="s">
        <v>216</v>
      </c>
      <c r="AU2325" s="255" t="s">
        <v>80</v>
      </c>
      <c r="AV2325" s="14" t="s">
        <v>80</v>
      </c>
      <c r="AW2325" s="14" t="s">
        <v>218</v>
      </c>
      <c r="AX2325" s="14" t="s">
        <v>71</v>
      </c>
      <c r="AY2325" s="255" t="s">
        <v>205</v>
      </c>
    </row>
    <row r="2326" s="2" customFormat="1" ht="44.25" customHeight="1">
      <c r="A2326" s="41"/>
      <c r="B2326" s="42"/>
      <c r="C2326" s="216" t="s">
        <v>3099</v>
      </c>
      <c r="D2326" s="216" t="s">
        <v>207</v>
      </c>
      <c r="E2326" s="217" t="s">
        <v>3100</v>
      </c>
      <c r="F2326" s="218" t="s">
        <v>3101</v>
      </c>
      <c r="G2326" s="219" t="s">
        <v>306</v>
      </c>
      <c r="H2326" s="220">
        <v>249.53</v>
      </c>
      <c r="I2326" s="221"/>
      <c r="J2326" s="222">
        <f>ROUND(I2326*H2326,2)</f>
        <v>0</v>
      </c>
      <c r="K2326" s="218" t="s">
        <v>211</v>
      </c>
      <c r="L2326" s="47"/>
      <c r="M2326" s="223" t="s">
        <v>19</v>
      </c>
      <c r="N2326" s="224" t="s">
        <v>42</v>
      </c>
      <c r="O2326" s="87"/>
      <c r="P2326" s="225">
        <f>O2326*H2326</f>
        <v>0</v>
      </c>
      <c r="Q2326" s="225">
        <v>0</v>
      </c>
      <c r="R2326" s="225">
        <f>Q2326*H2326</f>
        <v>0</v>
      </c>
      <c r="S2326" s="225">
        <v>0.045999999999999999</v>
      </c>
      <c r="T2326" s="226">
        <f>S2326*H2326</f>
        <v>11.47838</v>
      </c>
      <c r="U2326" s="41"/>
      <c r="V2326" s="41"/>
      <c r="W2326" s="41"/>
      <c r="X2326" s="41"/>
      <c r="Y2326" s="41"/>
      <c r="Z2326" s="41"/>
      <c r="AA2326" s="41"/>
      <c r="AB2326" s="41"/>
      <c r="AC2326" s="41"/>
      <c r="AD2326" s="41"/>
      <c r="AE2326" s="41"/>
      <c r="AR2326" s="227" t="s">
        <v>212</v>
      </c>
      <c r="AT2326" s="227" t="s">
        <v>207</v>
      </c>
      <c r="AU2326" s="227" t="s">
        <v>80</v>
      </c>
      <c r="AY2326" s="20" t="s">
        <v>205</v>
      </c>
      <c r="BE2326" s="228">
        <f>IF(N2326="základní",J2326,0)</f>
        <v>0</v>
      </c>
      <c r="BF2326" s="228">
        <f>IF(N2326="snížená",J2326,0)</f>
        <v>0</v>
      </c>
      <c r="BG2326" s="228">
        <f>IF(N2326="zákl. přenesená",J2326,0)</f>
        <v>0</v>
      </c>
      <c r="BH2326" s="228">
        <f>IF(N2326="sníž. přenesená",J2326,0)</f>
        <v>0</v>
      </c>
      <c r="BI2326" s="228">
        <f>IF(N2326="nulová",J2326,0)</f>
        <v>0</v>
      </c>
      <c r="BJ2326" s="20" t="s">
        <v>78</v>
      </c>
      <c r="BK2326" s="228">
        <f>ROUND(I2326*H2326,2)</f>
        <v>0</v>
      </c>
      <c r="BL2326" s="20" t="s">
        <v>212</v>
      </c>
      <c r="BM2326" s="227" t="s">
        <v>3102</v>
      </c>
    </row>
    <row r="2327" s="2" customFormat="1">
      <c r="A2327" s="41"/>
      <c r="B2327" s="42"/>
      <c r="C2327" s="43"/>
      <c r="D2327" s="229" t="s">
        <v>214</v>
      </c>
      <c r="E2327" s="43"/>
      <c r="F2327" s="230" t="s">
        <v>3103</v>
      </c>
      <c r="G2327" s="43"/>
      <c r="H2327" s="43"/>
      <c r="I2327" s="231"/>
      <c r="J2327" s="43"/>
      <c r="K2327" s="43"/>
      <c r="L2327" s="47"/>
      <c r="M2327" s="232"/>
      <c r="N2327" s="233"/>
      <c r="O2327" s="87"/>
      <c r="P2327" s="87"/>
      <c r="Q2327" s="87"/>
      <c r="R2327" s="87"/>
      <c r="S2327" s="87"/>
      <c r="T2327" s="88"/>
      <c r="U2327" s="41"/>
      <c r="V2327" s="41"/>
      <c r="W2327" s="41"/>
      <c r="X2327" s="41"/>
      <c r="Y2327" s="41"/>
      <c r="Z2327" s="41"/>
      <c r="AA2327" s="41"/>
      <c r="AB2327" s="41"/>
      <c r="AC2327" s="41"/>
      <c r="AD2327" s="41"/>
      <c r="AE2327" s="41"/>
      <c r="AT2327" s="20" t="s">
        <v>214</v>
      </c>
      <c r="AU2327" s="20" t="s">
        <v>80</v>
      </c>
    </row>
    <row r="2328" s="13" customFormat="1">
      <c r="A2328" s="13"/>
      <c r="B2328" s="234"/>
      <c r="C2328" s="235"/>
      <c r="D2328" s="236" t="s">
        <v>216</v>
      </c>
      <c r="E2328" s="237" t="s">
        <v>19</v>
      </c>
      <c r="F2328" s="238" t="s">
        <v>228</v>
      </c>
      <c r="G2328" s="235"/>
      <c r="H2328" s="237" t="s">
        <v>19</v>
      </c>
      <c r="I2328" s="239"/>
      <c r="J2328" s="235"/>
      <c r="K2328" s="235"/>
      <c r="L2328" s="240"/>
      <c r="M2328" s="241"/>
      <c r="N2328" s="242"/>
      <c r="O2328" s="242"/>
      <c r="P2328" s="242"/>
      <c r="Q2328" s="242"/>
      <c r="R2328" s="242"/>
      <c r="S2328" s="242"/>
      <c r="T2328" s="24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44" t="s">
        <v>216</v>
      </c>
      <c r="AU2328" s="244" t="s">
        <v>80</v>
      </c>
      <c r="AV2328" s="13" t="s">
        <v>78</v>
      </c>
      <c r="AW2328" s="13" t="s">
        <v>218</v>
      </c>
      <c r="AX2328" s="13" t="s">
        <v>71</v>
      </c>
      <c r="AY2328" s="244" t="s">
        <v>205</v>
      </c>
    </row>
    <row r="2329" s="13" customFormat="1">
      <c r="A2329" s="13"/>
      <c r="B2329" s="234"/>
      <c r="C2329" s="235"/>
      <c r="D2329" s="236" t="s">
        <v>216</v>
      </c>
      <c r="E2329" s="237" t="s">
        <v>19</v>
      </c>
      <c r="F2329" s="238" t="s">
        <v>478</v>
      </c>
      <c r="G2329" s="235"/>
      <c r="H2329" s="237" t="s">
        <v>19</v>
      </c>
      <c r="I2329" s="239"/>
      <c r="J2329" s="235"/>
      <c r="K2329" s="235"/>
      <c r="L2329" s="240"/>
      <c r="M2329" s="241"/>
      <c r="N2329" s="242"/>
      <c r="O2329" s="242"/>
      <c r="P2329" s="242"/>
      <c r="Q2329" s="242"/>
      <c r="R2329" s="242"/>
      <c r="S2329" s="242"/>
      <c r="T2329" s="24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4" t="s">
        <v>216</v>
      </c>
      <c r="AU2329" s="244" t="s">
        <v>80</v>
      </c>
      <c r="AV2329" s="13" t="s">
        <v>78</v>
      </c>
      <c r="AW2329" s="13" t="s">
        <v>218</v>
      </c>
      <c r="AX2329" s="13" t="s">
        <v>71</v>
      </c>
      <c r="AY2329" s="244" t="s">
        <v>205</v>
      </c>
    </row>
    <row r="2330" s="14" customFormat="1">
      <c r="A2330" s="14"/>
      <c r="B2330" s="245"/>
      <c r="C2330" s="246"/>
      <c r="D2330" s="236" t="s">
        <v>216</v>
      </c>
      <c r="E2330" s="247" t="s">
        <v>19</v>
      </c>
      <c r="F2330" s="248" t="s">
        <v>3104</v>
      </c>
      <c r="G2330" s="246"/>
      <c r="H2330" s="249">
        <v>3.8212000000000002</v>
      </c>
      <c r="I2330" s="250"/>
      <c r="J2330" s="246"/>
      <c r="K2330" s="246"/>
      <c r="L2330" s="251"/>
      <c r="M2330" s="252"/>
      <c r="N2330" s="253"/>
      <c r="O2330" s="253"/>
      <c r="P2330" s="253"/>
      <c r="Q2330" s="253"/>
      <c r="R2330" s="253"/>
      <c r="S2330" s="253"/>
      <c r="T2330" s="25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5" t="s">
        <v>216</v>
      </c>
      <c r="AU2330" s="255" t="s">
        <v>80</v>
      </c>
      <c r="AV2330" s="14" t="s">
        <v>80</v>
      </c>
      <c r="AW2330" s="14" t="s">
        <v>218</v>
      </c>
      <c r="AX2330" s="14" t="s">
        <v>71</v>
      </c>
      <c r="AY2330" s="255" t="s">
        <v>205</v>
      </c>
    </row>
    <row r="2331" s="14" customFormat="1">
      <c r="A2331" s="14"/>
      <c r="B2331" s="245"/>
      <c r="C2331" s="246"/>
      <c r="D2331" s="236" t="s">
        <v>216</v>
      </c>
      <c r="E2331" s="247" t="s">
        <v>19</v>
      </c>
      <c r="F2331" s="248" t="s">
        <v>3105</v>
      </c>
      <c r="G2331" s="246"/>
      <c r="H2331" s="249">
        <v>17.999999999999996</v>
      </c>
      <c r="I2331" s="250"/>
      <c r="J2331" s="246"/>
      <c r="K2331" s="246"/>
      <c r="L2331" s="251"/>
      <c r="M2331" s="252"/>
      <c r="N2331" s="253"/>
      <c r="O2331" s="253"/>
      <c r="P2331" s="253"/>
      <c r="Q2331" s="253"/>
      <c r="R2331" s="253"/>
      <c r="S2331" s="253"/>
      <c r="T2331" s="25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5" t="s">
        <v>216</v>
      </c>
      <c r="AU2331" s="255" t="s">
        <v>80</v>
      </c>
      <c r="AV2331" s="14" t="s">
        <v>80</v>
      </c>
      <c r="AW2331" s="14" t="s">
        <v>218</v>
      </c>
      <c r="AX2331" s="14" t="s">
        <v>71</v>
      </c>
      <c r="AY2331" s="255" t="s">
        <v>205</v>
      </c>
    </row>
    <row r="2332" s="14" customFormat="1">
      <c r="A2332" s="14"/>
      <c r="B2332" s="245"/>
      <c r="C2332" s="246"/>
      <c r="D2332" s="236" t="s">
        <v>216</v>
      </c>
      <c r="E2332" s="247" t="s">
        <v>19</v>
      </c>
      <c r="F2332" s="248" t="s">
        <v>3106</v>
      </c>
      <c r="G2332" s="246"/>
      <c r="H2332" s="249">
        <v>13.240455000000001</v>
      </c>
      <c r="I2332" s="250"/>
      <c r="J2332" s="246"/>
      <c r="K2332" s="246"/>
      <c r="L2332" s="251"/>
      <c r="M2332" s="252"/>
      <c r="N2332" s="253"/>
      <c r="O2332" s="253"/>
      <c r="P2332" s="253"/>
      <c r="Q2332" s="253"/>
      <c r="R2332" s="253"/>
      <c r="S2332" s="253"/>
      <c r="T2332" s="25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T2332" s="255" t="s">
        <v>216</v>
      </c>
      <c r="AU2332" s="255" t="s">
        <v>80</v>
      </c>
      <c r="AV2332" s="14" t="s">
        <v>80</v>
      </c>
      <c r="AW2332" s="14" t="s">
        <v>218</v>
      </c>
      <c r="AX2332" s="14" t="s">
        <v>71</v>
      </c>
      <c r="AY2332" s="255" t="s">
        <v>205</v>
      </c>
    </row>
    <row r="2333" s="14" customFormat="1">
      <c r="A2333" s="14"/>
      <c r="B2333" s="245"/>
      <c r="C2333" s="246"/>
      <c r="D2333" s="236" t="s">
        <v>216</v>
      </c>
      <c r="E2333" s="247" t="s">
        <v>19</v>
      </c>
      <c r="F2333" s="248" t="s">
        <v>3107</v>
      </c>
      <c r="G2333" s="246"/>
      <c r="H2333" s="249">
        <v>99.586500000000001</v>
      </c>
      <c r="I2333" s="250"/>
      <c r="J2333" s="246"/>
      <c r="K2333" s="246"/>
      <c r="L2333" s="251"/>
      <c r="M2333" s="252"/>
      <c r="N2333" s="253"/>
      <c r="O2333" s="253"/>
      <c r="P2333" s="253"/>
      <c r="Q2333" s="253"/>
      <c r="R2333" s="253"/>
      <c r="S2333" s="253"/>
      <c r="T2333" s="25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5" t="s">
        <v>216</v>
      </c>
      <c r="AU2333" s="255" t="s">
        <v>80</v>
      </c>
      <c r="AV2333" s="14" t="s">
        <v>80</v>
      </c>
      <c r="AW2333" s="14" t="s">
        <v>218</v>
      </c>
      <c r="AX2333" s="14" t="s">
        <v>71</v>
      </c>
      <c r="AY2333" s="255" t="s">
        <v>205</v>
      </c>
    </row>
    <row r="2334" s="15" customFormat="1">
      <c r="A2334" s="15"/>
      <c r="B2334" s="256"/>
      <c r="C2334" s="257"/>
      <c r="D2334" s="236" t="s">
        <v>216</v>
      </c>
      <c r="E2334" s="258" t="s">
        <v>19</v>
      </c>
      <c r="F2334" s="259" t="s">
        <v>238</v>
      </c>
      <c r="G2334" s="257"/>
      <c r="H2334" s="260">
        <v>134.648155</v>
      </c>
      <c r="I2334" s="261"/>
      <c r="J2334" s="257"/>
      <c r="K2334" s="257"/>
      <c r="L2334" s="262"/>
      <c r="M2334" s="263"/>
      <c r="N2334" s="264"/>
      <c r="O2334" s="264"/>
      <c r="P2334" s="264"/>
      <c r="Q2334" s="264"/>
      <c r="R2334" s="264"/>
      <c r="S2334" s="264"/>
      <c r="T2334" s="26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T2334" s="266" t="s">
        <v>216</v>
      </c>
      <c r="AU2334" s="266" t="s">
        <v>80</v>
      </c>
      <c r="AV2334" s="15" t="s">
        <v>97</v>
      </c>
      <c r="AW2334" s="15" t="s">
        <v>218</v>
      </c>
      <c r="AX2334" s="15" t="s">
        <v>71</v>
      </c>
      <c r="AY2334" s="266" t="s">
        <v>205</v>
      </c>
    </row>
    <row r="2335" s="13" customFormat="1">
      <c r="A2335" s="13"/>
      <c r="B2335" s="234"/>
      <c r="C2335" s="235"/>
      <c r="D2335" s="236" t="s">
        <v>216</v>
      </c>
      <c r="E2335" s="237" t="s">
        <v>19</v>
      </c>
      <c r="F2335" s="238" t="s">
        <v>483</v>
      </c>
      <c r="G2335" s="235"/>
      <c r="H2335" s="237" t="s">
        <v>19</v>
      </c>
      <c r="I2335" s="239"/>
      <c r="J2335" s="235"/>
      <c r="K2335" s="235"/>
      <c r="L2335" s="240"/>
      <c r="M2335" s="241"/>
      <c r="N2335" s="242"/>
      <c r="O2335" s="242"/>
      <c r="P2335" s="242"/>
      <c r="Q2335" s="242"/>
      <c r="R2335" s="242"/>
      <c r="S2335" s="242"/>
      <c r="T2335" s="24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4" t="s">
        <v>216</v>
      </c>
      <c r="AU2335" s="244" t="s">
        <v>80</v>
      </c>
      <c r="AV2335" s="13" t="s">
        <v>78</v>
      </c>
      <c r="AW2335" s="13" t="s">
        <v>218</v>
      </c>
      <c r="AX2335" s="13" t="s">
        <v>71</v>
      </c>
      <c r="AY2335" s="244" t="s">
        <v>205</v>
      </c>
    </row>
    <row r="2336" s="14" customFormat="1">
      <c r="A2336" s="14"/>
      <c r="B2336" s="245"/>
      <c r="C2336" s="246"/>
      <c r="D2336" s="236" t="s">
        <v>216</v>
      </c>
      <c r="E2336" s="247" t="s">
        <v>19</v>
      </c>
      <c r="F2336" s="248" t="s">
        <v>1403</v>
      </c>
      <c r="G2336" s="246"/>
      <c r="H2336" s="249">
        <v>14.875999999999999</v>
      </c>
      <c r="I2336" s="250"/>
      <c r="J2336" s="246"/>
      <c r="K2336" s="246"/>
      <c r="L2336" s="251"/>
      <c r="M2336" s="252"/>
      <c r="N2336" s="253"/>
      <c r="O2336" s="253"/>
      <c r="P2336" s="253"/>
      <c r="Q2336" s="253"/>
      <c r="R2336" s="253"/>
      <c r="S2336" s="253"/>
      <c r="T2336" s="25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5" t="s">
        <v>216</v>
      </c>
      <c r="AU2336" s="255" t="s">
        <v>80</v>
      </c>
      <c r="AV2336" s="14" t="s">
        <v>80</v>
      </c>
      <c r="AW2336" s="14" t="s">
        <v>218</v>
      </c>
      <c r="AX2336" s="14" t="s">
        <v>71</v>
      </c>
      <c r="AY2336" s="255" t="s">
        <v>205</v>
      </c>
    </row>
    <row r="2337" s="14" customFormat="1">
      <c r="A2337" s="14"/>
      <c r="B2337" s="245"/>
      <c r="C2337" s="246"/>
      <c r="D2337" s="236" t="s">
        <v>216</v>
      </c>
      <c r="E2337" s="247" t="s">
        <v>19</v>
      </c>
      <c r="F2337" s="248" t="s">
        <v>3108</v>
      </c>
      <c r="G2337" s="246"/>
      <c r="H2337" s="249">
        <v>11.780000000000001</v>
      </c>
      <c r="I2337" s="250"/>
      <c r="J2337" s="246"/>
      <c r="K2337" s="246"/>
      <c r="L2337" s="251"/>
      <c r="M2337" s="252"/>
      <c r="N2337" s="253"/>
      <c r="O2337" s="253"/>
      <c r="P2337" s="253"/>
      <c r="Q2337" s="253"/>
      <c r="R2337" s="253"/>
      <c r="S2337" s="253"/>
      <c r="T2337" s="25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55" t="s">
        <v>216</v>
      </c>
      <c r="AU2337" s="255" t="s">
        <v>80</v>
      </c>
      <c r="AV2337" s="14" t="s">
        <v>80</v>
      </c>
      <c r="AW2337" s="14" t="s">
        <v>218</v>
      </c>
      <c r="AX2337" s="14" t="s">
        <v>71</v>
      </c>
      <c r="AY2337" s="255" t="s">
        <v>205</v>
      </c>
    </row>
    <row r="2338" s="14" customFormat="1">
      <c r="A2338" s="14"/>
      <c r="B2338" s="245"/>
      <c r="C2338" s="246"/>
      <c r="D2338" s="236" t="s">
        <v>216</v>
      </c>
      <c r="E2338" s="247" t="s">
        <v>19</v>
      </c>
      <c r="F2338" s="248" t="s">
        <v>3109</v>
      </c>
      <c r="G2338" s="246"/>
      <c r="H2338" s="249">
        <v>6.1480000000000006</v>
      </c>
      <c r="I2338" s="250"/>
      <c r="J2338" s="246"/>
      <c r="K2338" s="246"/>
      <c r="L2338" s="251"/>
      <c r="M2338" s="252"/>
      <c r="N2338" s="253"/>
      <c r="O2338" s="253"/>
      <c r="P2338" s="253"/>
      <c r="Q2338" s="253"/>
      <c r="R2338" s="253"/>
      <c r="S2338" s="253"/>
      <c r="T2338" s="25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5" t="s">
        <v>216</v>
      </c>
      <c r="AU2338" s="255" t="s">
        <v>80</v>
      </c>
      <c r="AV2338" s="14" t="s">
        <v>80</v>
      </c>
      <c r="AW2338" s="14" t="s">
        <v>218</v>
      </c>
      <c r="AX2338" s="14" t="s">
        <v>71</v>
      </c>
      <c r="AY2338" s="255" t="s">
        <v>205</v>
      </c>
    </row>
    <row r="2339" s="15" customFormat="1">
      <c r="A2339" s="15"/>
      <c r="B2339" s="256"/>
      <c r="C2339" s="257"/>
      <c r="D2339" s="236" t="s">
        <v>216</v>
      </c>
      <c r="E2339" s="258" t="s">
        <v>19</v>
      </c>
      <c r="F2339" s="259" t="s">
        <v>238</v>
      </c>
      <c r="G2339" s="257"/>
      <c r="H2339" s="260">
        <v>32.804000000000002</v>
      </c>
      <c r="I2339" s="261"/>
      <c r="J2339" s="257"/>
      <c r="K2339" s="257"/>
      <c r="L2339" s="262"/>
      <c r="M2339" s="263"/>
      <c r="N2339" s="264"/>
      <c r="O2339" s="264"/>
      <c r="P2339" s="264"/>
      <c r="Q2339" s="264"/>
      <c r="R2339" s="264"/>
      <c r="S2339" s="264"/>
      <c r="T2339" s="26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T2339" s="266" t="s">
        <v>216</v>
      </c>
      <c r="AU2339" s="266" t="s">
        <v>80</v>
      </c>
      <c r="AV2339" s="15" t="s">
        <v>97</v>
      </c>
      <c r="AW2339" s="15" t="s">
        <v>218</v>
      </c>
      <c r="AX2339" s="15" t="s">
        <v>71</v>
      </c>
      <c r="AY2339" s="266" t="s">
        <v>205</v>
      </c>
    </row>
    <row r="2340" s="13" customFormat="1">
      <c r="A2340" s="13"/>
      <c r="B2340" s="234"/>
      <c r="C2340" s="235"/>
      <c r="D2340" s="236" t="s">
        <v>216</v>
      </c>
      <c r="E2340" s="237" t="s">
        <v>19</v>
      </c>
      <c r="F2340" s="238" t="s">
        <v>485</v>
      </c>
      <c r="G2340" s="235"/>
      <c r="H2340" s="237" t="s">
        <v>19</v>
      </c>
      <c r="I2340" s="239"/>
      <c r="J2340" s="235"/>
      <c r="K2340" s="235"/>
      <c r="L2340" s="240"/>
      <c r="M2340" s="241"/>
      <c r="N2340" s="242"/>
      <c r="O2340" s="242"/>
      <c r="P2340" s="242"/>
      <c r="Q2340" s="242"/>
      <c r="R2340" s="242"/>
      <c r="S2340" s="242"/>
      <c r="T2340" s="24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44" t="s">
        <v>216</v>
      </c>
      <c r="AU2340" s="244" t="s">
        <v>80</v>
      </c>
      <c r="AV2340" s="13" t="s">
        <v>78</v>
      </c>
      <c r="AW2340" s="13" t="s">
        <v>218</v>
      </c>
      <c r="AX2340" s="13" t="s">
        <v>71</v>
      </c>
      <c r="AY2340" s="244" t="s">
        <v>205</v>
      </c>
    </row>
    <row r="2341" s="14" customFormat="1">
      <c r="A2341" s="14"/>
      <c r="B2341" s="245"/>
      <c r="C2341" s="246"/>
      <c r="D2341" s="236" t="s">
        <v>216</v>
      </c>
      <c r="E2341" s="247" t="s">
        <v>19</v>
      </c>
      <c r="F2341" s="248" t="s">
        <v>3110</v>
      </c>
      <c r="G2341" s="246"/>
      <c r="H2341" s="249">
        <v>4.9550000000000001</v>
      </c>
      <c r="I2341" s="250"/>
      <c r="J2341" s="246"/>
      <c r="K2341" s="246"/>
      <c r="L2341" s="251"/>
      <c r="M2341" s="252"/>
      <c r="N2341" s="253"/>
      <c r="O2341" s="253"/>
      <c r="P2341" s="253"/>
      <c r="Q2341" s="253"/>
      <c r="R2341" s="253"/>
      <c r="S2341" s="253"/>
      <c r="T2341" s="25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5" t="s">
        <v>216</v>
      </c>
      <c r="AU2341" s="255" t="s">
        <v>80</v>
      </c>
      <c r="AV2341" s="14" t="s">
        <v>80</v>
      </c>
      <c r="AW2341" s="14" t="s">
        <v>218</v>
      </c>
      <c r="AX2341" s="14" t="s">
        <v>71</v>
      </c>
      <c r="AY2341" s="255" t="s">
        <v>205</v>
      </c>
    </row>
    <row r="2342" s="15" customFormat="1">
      <c r="A2342" s="15"/>
      <c r="B2342" s="256"/>
      <c r="C2342" s="257"/>
      <c r="D2342" s="236" t="s">
        <v>216</v>
      </c>
      <c r="E2342" s="258" t="s">
        <v>19</v>
      </c>
      <c r="F2342" s="259" t="s">
        <v>238</v>
      </c>
      <c r="G2342" s="257"/>
      <c r="H2342" s="260">
        <v>4.9550000000000001</v>
      </c>
      <c r="I2342" s="261"/>
      <c r="J2342" s="257"/>
      <c r="K2342" s="257"/>
      <c r="L2342" s="262"/>
      <c r="M2342" s="263"/>
      <c r="N2342" s="264"/>
      <c r="O2342" s="264"/>
      <c r="P2342" s="264"/>
      <c r="Q2342" s="264"/>
      <c r="R2342" s="264"/>
      <c r="S2342" s="264"/>
      <c r="T2342" s="26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T2342" s="266" t="s">
        <v>216</v>
      </c>
      <c r="AU2342" s="266" t="s">
        <v>80</v>
      </c>
      <c r="AV2342" s="15" t="s">
        <v>97</v>
      </c>
      <c r="AW2342" s="15" t="s">
        <v>218</v>
      </c>
      <c r="AX2342" s="15" t="s">
        <v>71</v>
      </c>
      <c r="AY2342" s="266" t="s">
        <v>205</v>
      </c>
    </row>
    <row r="2343" s="13" customFormat="1">
      <c r="A2343" s="13"/>
      <c r="B2343" s="234"/>
      <c r="C2343" s="235"/>
      <c r="D2343" s="236" t="s">
        <v>216</v>
      </c>
      <c r="E2343" s="237" t="s">
        <v>19</v>
      </c>
      <c r="F2343" s="238" t="s">
        <v>728</v>
      </c>
      <c r="G2343" s="235"/>
      <c r="H2343" s="237" t="s">
        <v>19</v>
      </c>
      <c r="I2343" s="239"/>
      <c r="J2343" s="235"/>
      <c r="K2343" s="235"/>
      <c r="L2343" s="240"/>
      <c r="M2343" s="241"/>
      <c r="N2343" s="242"/>
      <c r="O2343" s="242"/>
      <c r="P2343" s="242"/>
      <c r="Q2343" s="242"/>
      <c r="R2343" s="242"/>
      <c r="S2343" s="242"/>
      <c r="T2343" s="24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4" t="s">
        <v>216</v>
      </c>
      <c r="AU2343" s="244" t="s">
        <v>80</v>
      </c>
      <c r="AV2343" s="13" t="s">
        <v>78</v>
      </c>
      <c r="AW2343" s="13" t="s">
        <v>218</v>
      </c>
      <c r="AX2343" s="13" t="s">
        <v>71</v>
      </c>
      <c r="AY2343" s="244" t="s">
        <v>205</v>
      </c>
    </row>
    <row r="2344" s="14" customFormat="1">
      <c r="A2344" s="14"/>
      <c r="B2344" s="245"/>
      <c r="C2344" s="246"/>
      <c r="D2344" s="236" t="s">
        <v>216</v>
      </c>
      <c r="E2344" s="247" t="s">
        <v>19</v>
      </c>
      <c r="F2344" s="248" t="s">
        <v>3111</v>
      </c>
      <c r="G2344" s="246"/>
      <c r="H2344" s="249">
        <v>2.4975000000000001</v>
      </c>
      <c r="I2344" s="250"/>
      <c r="J2344" s="246"/>
      <c r="K2344" s="246"/>
      <c r="L2344" s="251"/>
      <c r="M2344" s="252"/>
      <c r="N2344" s="253"/>
      <c r="O2344" s="253"/>
      <c r="P2344" s="253"/>
      <c r="Q2344" s="253"/>
      <c r="R2344" s="253"/>
      <c r="S2344" s="253"/>
      <c r="T2344" s="25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T2344" s="255" t="s">
        <v>216</v>
      </c>
      <c r="AU2344" s="255" t="s">
        <v>80</v>
      </c>
      <c r="AV2344" s="14" t="s">
        <v>80</v>
      </c>
      <c r="AW2344" s="14" t="s">
        <v>218</v>
      </c>
      <c r="AX2344" s="14" t="s">
        <v>71</v>
      </c>
      <c r="AY2344" s="255" t="s">
        <v>205</v>
      </c>
    </row>
    <row r="2345" s="15" customFormat="1">
      <c r="A2345" s="15"/>
      <c r="B2345" s="256"/>
      <c r="C2345" s="257"/>
      <c r="D2345" s="236" t="s">
        <v>216</v>
      </c>
      <c r="E2345" s="258" t="s">
        <v>19</v>
      </c>
      <c r="F2345" s="259" t="s">
        <v>238</v>
      </c>
      <c r="G2345" s="257"/>
      <c r="H2345" s="260">
        <v>2.4975000000000001</v>
      </c>
      <c r="I2345" s="261"/>
      <c r="J2345" s="257"/>
      <c r="K2345" s="257"/>
      <c r="L2345" s="262"/>
      <c r="M2345" s="263"/>
      <c r="N2345" s="264"/>
      <c r="O2345" s="264"/>
      <c r="P2345" s="264"/>
      <c r="Q2345" s="264"/>
      <c r="R2345" s="264"/>
      <c r="S2345" s="264"/>
      <c r="T2345" s="26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T2345" s="266" t="s">
        <v>216</v>
      </c>
      <c r="AU2345" s="266" t="s">
        <v>80</v>
      </c>
      <c r="AV2345" s="15" t="s">
        <v>97</v>
      </c>
      <c r="AW2345" s="15" t="s">
        <v>218</v>
      </c>
      <c r="AX2345" s="15" t="s">
        <v>71</v>
      </c>
      <c r="AY2345" s="266" t="s">
        <v>205</v>
      </c>
    </row>
    <row r="2346" s="13" customFormat="1">
      <c r="A2346" s="13"/>
      <c r="B2346" s="234"/>
      <c r="C2346" s="235"/>
      <c r="D2346" s="236" t="s">
        <v>216</v>
      </c>
      <c r="E2346" s="237" t="s">
        <v>19</v>
      </c>
      <c r="F2346" s="238" t="s">
        <v>239</v>
      </c>
      <c r="G2346" s="235"/>
      <c r="H2346" s="237" t="s">
        <v>19</v>
      </c>
      <c r="I2346" s="239"/>
      <c r="J2346" s="235"/>
      <c r="K2346" s="235"/>
      <c r="L2346" s="240"/>
      <c r="M2346" s="241"/>
      <c r="N2346" s="242"/>
      <c r="O2346" s="242"/>
      <c r="P2346" s="242"/>
      <c r="Q2346" s="242"/>
      <c r="R2346" s="242"/>
      <c r="S2346" s="242"/>
      <c r="T2346" s="24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44" t="s">
        <v>216</v>
      </c>
      <c r="AU2346" s="244" t="s">
        <v>80</v>
      </c>
      <c r="AV2346" s="13" t="s">
        <v>78</v>
      </c>
      <c r="AW2346" s="13" t="s">
        <v>218</v>
      </c>
      <c r="AX2346" s="13" t="s">
        <v>71</v>
      </c>
      <c r="AY2346" s="244" t="s">
        <v>205</v>
      </c>
    </row>
    <row r="2347" s="14" customFormat="1">
      <c r="A2347" s="14"/>
      <c r="B2347" s="245"/>
      <c r="C2347" s="246"/>
      <c r="D2347" s="236" t="s">
        <v>216</v>
      </c>
      <c r="E2347" s="247" t="s">
        <v>19</v>
      </c>
      <c r="F2347" s="248" t="s">
        <v>3112</v>
      </c>
      <c r="G2347" s="246"/>
      <c r="H2347" s="249">
        <v>3.2999999999999998</v>
      </c>
      <c r="I2347" s="250"/>
      <c r="J2347" s="246"/>
      <c r="K2347" s="246"/>
      <c r="L2347" s="251"/>
      <c r="M2347" s="252"/>
      <c r="N2347" s="253"/>
      <c r="O2347" s="253"/>
      <c r="P2347" s="253"/>
      <c r="Q2347" s="253"/>
      <c r="R2347" s="253"/>
      <c r="S2347" s="253"/>
      <c r="T2347" s="25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5" t="s">
        <v>216</v>
      </c>
      <c r="AU2347" s="255" t="s">
        <v>80</v>
      </c>
      <c r="AV2347" s="14" t="s">
        <v>80</v>
      </c>
      <c r="AW2347" s="14" t="s">
        <v>218</v>
      </c>
      <c r="AX2347" s="14" t="s">
        <v>71</v>
      </c>
      <c r="AY2347" s="255" t="s">
        <v>205</v>
      </c>
    </row>
    <row r="2348" s="14" customFormat="1">
      <c r="A2348" s="14"/>
      <c r="B2348" s="245"/>
      <c r="C2348" s="246"/>
      <c r="D2348" s="236" t="s">
        <v>216</v>
      </c>
      <c r="E2348" s="247" t="s">
        <v>19</v>
      </c>
      <c r="F2348" s="248" t="s">
        <v>3113</v>
      </c>
      <c r="G2348" s="246"/>
      <c r="H2348" s="249">
        <v>15.4748</v>
      </c>
      <c r="I2348" s="250"/>
      <c r="J2348" s="246"/>
      <c r="K2348" s="246"/>
      <c r="L2348" s="251"/>
      <c r="M2348" s="252"/>
      <c r="N2348" s="253"/>
      <c r="O2348" s="253"/>
      <c r="P2348" s="253"/>
      <c r="Q2348" s="253"/>
      <c r="R2348" s="253"/>
      <c r="S2348" s="253"/>
      <c r="T2348" s="25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5" t="s">
        <v>216</v>
      </c>
      <c r="AU2348" s="255" t="s">
        <v>80</v>
      </c>
      <c r="AV2348" s="14" t="s">
        <v>80</v>
      </c>
      <c r="AW2348" s="14" t="s">
        <v>218</v>
      </c>
      <c r="AX2348" s="14" t="s">
        <v>71</v>
      </c>
      <c r="AY2348" s="255" t="s">
        <v>205</v>
      </c>
    </row>
    <row r="2349" s="14" customFormat="1">
      <c r="A2349" s="14"/>
      <c r="B2349" s="245"/>
      <c r="C2349" s="246"/>
      <c r="D2349" s="236" t="s">
        <v>216</v>
      </c>
      <c r="E2349" s="247" t="s">
        <v>19</v>
      </c>
      <c r="F2349" s="248" t="s">
        <v>3114</v>
      </c>
      <c r="G2349" s="246"/>
      <c r="H2349" s="249">
        <v>0.61499999999999988</v>
      </c>
      <c r="I2349" s="250"/>
      <c r="J2349" s="246"/>
      <c r="K2349" s="246"/>
      <c r="L2349" s="251"/>
      <c r="M2349" s="252"/>
      <c r="N2349" s="253"/>
      <c r="O2349" s="253"/>
      <c r="P2349" s="253"/>
      <c r="Q2349" s="253"/>
      <c r="R2349" s="253"/>
      <c r="S2349" s="253"/>
      <c r="T2349" s="25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5" t="s">
        <v>216</v>
      </c>
      <c r="AU2349" s="255" t="s">
        <v>80</v>
      </c>
      <c r="AV2349" s="14" t="s">
        <v>80</v>
      </c>
      <c r="AW2349" s="14" t="s">
        <v>218</v>
      </c>
      <c r="AX2349" s="14" t="s">
        <v>71</v>
      </c>
      <c r="AY2349" s="255" t="s">
        <v>205</v>
      </c>
    </row>
    <row r="2350" s="15" customFormat="1">
      <c r="A2350" s="15"/>
      <c r="B2350" s="256"/>
      <c r="C2350" s="257"/>
      <c r="D2350" s="236" t="s">
        <v>216</v>
      </c>
      <c r="E2350" s="258" t="s">
        <v>19</v>
      </c>
      <c r="F2350" s="259" t="s">
        <v>238</v>
      </c>
      <c r="G2350" s="257"/>
      <c r="H2350" s="260">
        <v>19.389799999999997</v>
      </c>
      <c r="I2350" s="261"/>
      <c r="J2350" s="257"/>
      <c r="K2350" s="257"/>
      <c r="L2350" s="262"/>
      <c r="M2350" s="263"/>
      <c r="N2350" s="264"/>
      <c r="O2350" s="264"/>
      <c r="P2350" s="264"/>
      <c r="Q2350" s="264"/>
      <c r="R2350" s="264"/>
      <c r="S2350" s="264"/>
      <c r="T2350" s="26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T2350" s="266" t="s">
        <v>216</v>
      </c>
      <c r="AU2350" s="266" t="s">
        <v>80</v>
      </c>
      <c r="AV2350" s="15" t="s">
        <v>97</v>
      </c>
      <c r="AW2350" s="15" t="s">
        <v>218</v>
      </c>
      <c r="AX2350" s="15" t="s">
        <v>71</v>
      </c>
      <c r="AY2350" s="266" t="s">
        <v>205</v>
      </c>
    </row>
    <row r="2351" s="13" customFormat="1">
      <c r="A2351" s="13"/>
      <c r="B2351" s="234"/>
      <c r="C2351" s="235"/>
      <c r="D2351" s="236" t="s">
        <v>216</v>
      </c>
      <c r="E2351" s="237" t="s">
        <v>19</v>
      </c>
      <c r="F2351" s="238" t="s">
        <v>241</v>
      </c>
      <c r="G2351" s="235"/>
      <c r="H2351" s="237" t="s">
        <v>19</v>
      </c>
      <c r="I2351" s="239"/>
      <c r="J2351" s="235"/>
      <c r="K2351" s="235"/>
      <c r="L2351" s="240"/>
      <c r="M2351" s="241"/>
      <c r="N2351" s="242"/>
      <c r="O2351" s="242"/>
      <c r="P2351" s="242"/>
      <c r="Q2351" s="242"/>
      <c r="R2351" s="242"/>
      <c r="S2351" s="242"/>
      <c r="T2351" s="24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4" t="s">
        <v>216</v>
      </c>
      <c r="AU2351" s="244" t="s">
        <v>80</v>
      </c>
      <c r="AV2351" s="13" t="s">
        <v>78</v>
      </c>
      <c r="AW2351" s="13" t="s">
        <v>218</v>
      </c>
      <c r="AX2351" s="13" t="s">
        <v>71</v>
      </c>
      <c r="AY2351" s="244" t="s">
        <v>205</v>
      </c>
    </row>
    <row r="2352" s="14" customFormat="1">
      <c r="A2352" s="14"/>
      <c r="B2352" s="245"/>
      <c r="C2352" s="246"/>
      <c r="D2352" s="236" t="s">
        <v>216</v>
      </c>
      <c r="E2352" s="247" t="s">
        <v>19</v>
      </c>
      <c r="F2352" s="248" t="s">
        <v>3115</v>
      </c>
      <c r="G2352" s="246"/>
      <c r="H2352" s="249">
        <v>55.235999999999997</v>
      </c>
      <c r="I2352" s="250"/>
      <c r="J2352" s="246"/>
      <c r="K2352" s="246"/>
      <c r="L2352" s="251"/>
      <c r="M2352" s="252"/>
      <c r="N2352" s="253"/>
      <c r="O2352" s="253"/>
      <c r="P2352" s="253"/>
      <c r="Q2352" s="253"/>
      <c r="R2352" s="253"/>
      <c r="S2352" s="253"/>
      <c r="T2352" s="25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5" t="s">
        <v>216</v>
      </c>
      <c r="AU2352" s="255" t="s">
        <v>80</v>
      </c>
      <c r="AV2352" s="14" t="s">
        <v>80</v>
      </c>
      <c r="AW2352" s="14" t="s">
        <v>218</v>
      </c>
      <c r="AX2352" s="14" t="s">
        <v>71</v>
      </c>
      <c r="AY2352" s="255" t="s">
        <v>205</v>
      </c>
    </row>
    <row r="2353" s="15" customFormat="1">
      <c r="A2353" s="15"/>
      <c r="B2353" s="256"/>
      <c r="C2353" s="257"/>
      <c r="D2353" s="236" t="s">
        <v>216</v>
      </c>
      <c r="E2353" s="258" t="s">
        <v>19</v>
      </c>
      <c r="F2353" s="259" t="s">
        <v>238</v>
      </c>
      <c r="G2353" s="257"/>
      <c r="H2353" s="260">
        <v>55.235999999999997</v>
      </c>
      <c r="I2353" s="261"/>
      <c r="J2353" s="257"/>
      <c r="K2353" s="257"/>
      <c r="L2353" s="262"/>
      <c r="M2353" s="263"/>
      <c r="N2353" s="264"/>
      <c r="O2353" s="264"/>
      <c r="P2353" s="264"/>
      <c r="Q2353" s="264"/>
      <c r="R2353" s="264"/>
      <c r="S2353" s="264"/>
      <c r="T2353" s="26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T2353" s="266" t="s">
        <v>216</v>
      </c>
      <c r="AU2353" s="266" t="s">
        <v>80</v>
      </c>
      <c r="AV2353" s="15" t="s">
        <v>97</v>
      </c>
      <c r="AW2353" s="15" t="s">
        <v>218</v>
      </c>
      <c r="AX2353" s="15" t="s">
        <v>71</v>
      </c>
      <c r="AY2353" s="266" t="s">
        <v>205</v>
      </c>
    </row>
    <row r="2354" s="16" customFormat="1">
      <c r="A2354" s="16"/>
      <c r="B2354" s="267"/>
      <c r="C2354" s="268"/>
      <c r="D2354" s="236" t="s">
        <v>216</v>
      </c>
      <c r="E2354" s="269" t="s">
        <v>19</v>
      </c>
      <c r="F2354" s="270" t="s">
        <v>243</v>
      </c>
      <c r="G2354" s="268"/>
      <c r="H2354" s="271">
        <v>249.53045500000002</v>
      </c>
      <c r="I2354" s="272"/>
      <c r="J2354" s="268"/>
      <c r="K2354" s="268"/>
      <c r="L2354" s="273"/>
      <c r="M2354" s="274"/>
      <c r="N2354" s="275"/>
      <c r="O2354" s="275"/>
      <c r="P2354" s="275"/>
      <c r="Q2354" s="275"/>
      <c r="R2354" s="275"/>
      <c r="S2354" s="275"/>
      <c r="T2354" s="27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T2354" s="277" t="s">
        <v>216</v>
      </c>
      <c r="AU2354" s="277" t="s">
        <v>80</v>
      </c>
      <c r="AV2354" s="16" t="s">
        <v>212</v>
      </c>
      <c r="AW2354" s="16" t="s">
        <v>218</v>
      </c>
      <c r="AX2354" s="16" t="s">
        <v>78</v>
      </c>
      <c r="AY2354" s="277" t="s">
        <v>205</v>
      </c>
    </row>
    <row r="2355" s="2" customFormat="1" ht="44.25" customHeight="1">
      <c r="A2355" s="41"/>
      <c r="B2355" s="42"/>
      <c r="C2355" s="216" t="s">
        <v>3116</v>
      </c>
      <c r="D2355" s="216" t="s">
        <v>207</v>
      </c>
      <c r="E2355" s="217" t="s">
        <v>3117</v>
      </c>
      <c r="F2355" s="218" t="s">
        <v>3118</v>
      </c>
      <c r="G2355" s="219" t="s">
        <v>306</v>
      </c>
      <c r="H2355" s="220">
        <v>134.28200000000001</v>
      </c>
      <c r="I2355" s="221"/>
      <c r="J2355" s="222">
        <f>ROUND(I2355*H2355,2)</f>
        <v>0</v>
      </c>
      <c r="K2355" s="218" t="s">
        <v>211</v>
      </c>
      <c r="L2355" s="47"/>
      <c r="M2355" s="223" t="s">
        <v>19</v>
      </c>
      <c r="N2355" s="224" t="s">
        <v>42</v>
      </c>
      <c r="O2355" s="87"/>
      <c r="P2355" s="225">
        <f>O2355*H2355</f>
        <v>0</v>
      </c>
      <c r="Q2355" s="225">
        <v>0</v>
      </c>
      <c r="R2355" s="225">
        <f>Q2355*H2355</f>
        <v>0</v>
      </c>
      <c r="S2355" s="225">
        <v>0.036999999999999998</v>
      </c>
      <c r="T2355" s="226">
        <f>S2355*H2355</f>
        <v>4.9684340000000002</v>
      </c>
      <c r="U2355" s="41"/>
      <c r="V2355" s="41"/>
      <c r="W2355" s="41"/>
      <c r="X2355" s="41"/>
      <c r="Y2355" s="41"/>
      <c r="Z2355" s="41"/>
      <c r="AA2355" s="41"/>
      <c r="AB2355" s="41"/>
      <c r="AC2355" s="41"/>
      <c r="AD2355" s="41"/>
      <c r="AE2355" s="41"/>
      <c r="AR2355" s="227" t="s">
        <v>212</v>
      </c>
      <c r="AT2355" s="227" t="s">
        <v>207</v>
      </c>
      <c r="AU2355" s="227" t="s">
        <v>80</v>
      </c>
      <c r="AY2355" s="20" t="s">
        <v>205</v>
      </c>
      <c r="BE2355" s="228">
        <f>IF(N2355="základní",J2355,0)</f>
        <v>0</v>
      </c>
      <c r="BF2355" s="228">
        <f>IF(N2355="snížená",J2355,0)</f>
        <v>0</v>
      </c>
      <c r="BG2355" s="228">
        <f>IF(N2355="zákl. přenesená",J2355,0)</f>
        <v>0</v>
      </c>
      <c r="BH2355" s="228">
        <f>IF(N2355="sníž. přenesená",J2355,0)</f>
        <v>0</v>
      </c>
      <c r="BI2355" s="228">
        <f>IF(N2355="nulová",J2355,0)</f>
        <v>0</v>
      </c>
      <c r="BJ2355" s="20" t="s">
        <v>78</v>
      </c>
      <c r="BK2355" s="228">
        <f>ROUND(I2355*H2355,2)</f>
        <v>0</v>
      </c>
      <c r="BL2355" s="20" t="s">
        <v>212</v>
      </c>
      <c r="BM2355" s="227" t="s">
        <v>3119</v>
      </c>
    </row>
    <row r="2356" s="2" customFormat="1">
      <c r="A2356" s="41"/>
      <c r="B2356" s="42"/>
      <c r="C2356" s="43"/>
      <c r="D2356" s="229" t="s">
        <v>214</v>
      </c>
      <c r="E2356" s="43"/>
      <c r="F2356" s="230" t="s">
        <v>3120</v>
      </c>
      <c r="G2356" s="43"/>
      <c r="H2356" s="43"/>
      <c r="I2356" s="231"/>
      <c r="J2356" s="43"/>
      <c r="K2356" s="43"/>
      <c r="L2356" s="47"/>
      <c r="M2356" s="232"/>
      <c r="N2356" s="233"/>
      <c r="O2356" s="87"/>
      <c r="P2356" s="87"/>
      <c r="Q2356" s="87"/>
      <c r="R2356" s="87"/>
      <c r="S2356" s="87"/>
      <c r="T2356" s="88"/>
      <c r="U2356" s="41"/>
      <c r="V2356" s="41"/>
      <c r="W2356" s="41"/>
      <c r="X2356" s="41"/>
      <c r="Y2356" s="41"/>
      <c r="Z2356" s="41"/>
      <c r="AA2356" s="41"/>
      <c r="AB2356" s="41"/>
      <c r="AC2356" s="41"/>
      <c r="AD2356" s="41"/>
      <c r="AE2356" s="41"/>
      <c r="AT2356" s="20" t="s">
        <v>214</v>
      </c>
      <c r="AU2356" s="20" t="s">
        <v>80</v>
      </c>
    </row>
    <row r="2357" s="14" customFormat="1">
      <c r="A2357" s="14"/>
      <c r="B2357" s="245"/>
      <c r="C2357" s="246"/>
      <c r="D2357" s="236" t="s">
        <v>216</v>
      </c>
      <c r="E2357" s="247" t="s">
        <v>19</v>
      </c>
      <c r="F2357" s="248" t="s">
        <v>3121</v>
      </c>
      <c r="G2357" s="246"/>
      <c r="H2357" s="249">
        <v>134.28200000000001</v>
      </c>
      <c r="I2357" s="250"/>
      <c r="J2357" s="246"/>
      <c r="K2357" s="246"/>
      <c r="L2357" s="251"/>
      <c r="M2357" s="252"/>
      <c r="N2357" s="253"/>
      <c r="O2357" s="253"/>
      <c r="P2357" s="253"/>
      <c r="Q2357" s="253"/>
      <c r="R2357" s="253"/>
      <c r="S2357" s="253"/>
      <c r="T2357" s="25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5" t="s">
        <v>216</v>
      </c>
      <c r="AU2357" s="255" t="s">
        <v>80</v>
      </c>
      <c r="AV2357" s="14" t="s">
        <v>80</v>
      </c>
      <c r="AW2357" s="14" t="s">
        <v>218</v>
      </c>
      <c r="AX2357" s="14" t="s">
        <v>71</v>
      </c>
      <c r="AY2357" s="255" t="s">
        <v>205</v>
      </c>
    </row>
    <row r="2358" s="2" customFormat="1" ht="24.15" customHeight="1">
      <c r="A2358" s="41"/>
      <c r="B2358" s="42"/>
      <c r="C2358" s="216" t="s">
        <v>3122</v>
      </c>
      <c r="D2358" s="216" t="s">
        <v>207</v>
      </c>
      <c r="E2358" s="217" t="s">
        <v>3123</v>
      </c>
      <c r="F2358" s="218" t="s">
        <v>3124</v>
      </c>
      <c r="G2358" s="219" t="s">
        <v>306</v>
      </c>
      <c r="H2358" s="220">
        <v>8.2530000000000001</v>
      </c>
      <c r="I2358" s="221"/>
      <c r="J2358" s="222">
        <f>ROUND(I2358*H2358,2)</f>
        <v>0</v>
      </c>
      <c r="K2358" s="218" t="s">
        <v>211</v>
      </c>
      <c r="L2358" s="47"/>
      <c r="M2358" s="223" t="s">
        <v>19</v>
      </c>
      <c r="N2358" s="224" t="s">
        <v>42</v>
      </c>
      <c r="O2358" s="87"/>
      <c r="P2358" s="225">
        <f>O2358*H2358</f>
        <v>0</v>
      </c>
      <c r="Q2358" s="225">
        <v>0</v>
      </c>
      <c r="R2358" s="225">
        <f>Q2358*H2358</f>
        <v>0</v>
      </c>
      <c r="S2358" s="225">
        <v>0.025000000000000001</v>
      </c>
      <c r="T2358" s="226">
        <f>S2358*H2358</f>
        <v>0.20632500000000001</v>
      </c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R2358" s="227" t="s">
        <v>212</v>
      </c>
      <c r="AT2358" s="227" t="s">
        <v>207</v>
      </c>
      <c r="AU2358" s="227" t="s">
        <v>80</v>
      </c>
      <c r="AY2358" s="20" t="s">
        <v>205</v>
      </c>
      <c r="BE2358" s="228">
        <f>IF(N2358="základní",J2358,0)</f>
        <v>0</v>
      </c>
      <c r="BF2358" s="228">
        <f>IF(N2358="snížená",J2358,0)</f>
        <v>0</v>
      </c>
      <c r="BG2358" s="228">
        <f>IF(N2358="zákl. přenesená",J2358,0)</f>
        <v>0</v>
      </c>
      <c r="BH2358" s="228">
        <f>IF(N2358="sníž. přenesená",J2358,0)</f>
        <v>0</v>
      </c>
      <c r="BI2358" s="228">
        <f>IF(N2358="nulová",J2358,0)</f>
        <v>0</v>
      </c>
      <c r="BJ2358" s="20" t="s">
        <v>78</v>
      </c>
      <c r="BK2358" s="228">
        <f>ROUND(I2358*H2358,2)</f>
        <v>0</v>
      </c>
      <c r="BL2358" s="20" t="s">
        <v>212</v>
      </c>
      <c r="BM2358" s="227" t="s">
        <v>3125</v>
      </c>
    </row>
    <row r="2359" s="2" customFormat="1">
      <c r="A2359" s="41"/>
      <c r="B2359" s="42"/>
      <c r="C2359" s="43"/>
      <c r="D2359" s="229" t="s">
        <v>214</v>
      </c>
      <c r="E2359" s="43"/>
      <c r="F2359" s="230" t="s">
        <v>3126</v>
      </c>
      <c r="G2359" s="43"/>
      <c r="H2359" s="43"/>
      <c r="I2359" s="231"/>
      <c r="J2359" s="43"/>
      <c r="K2359" s="43"/>
      <c r="L2359" s="47"/>
      <c r="M2359" s="232"/>
      <c r="N2359" s="233"/>
      <c r="O2359" s="87"/>
      <c r="P2359" s="87"/>
      <c r="Q2359" s="87"/>
      <c r="R2359" s="87"/>
      <c r="S2359" s="87"/>
      <c r="T2359" s="88"/>
      <c r="U2359" s="41"/>
      <c r="V2359" s="41"/>
      <c r="W2359" s="41"/>
      <c r="X2359" s="41"/>
      <c r="Y2359" s="41"/>
      <c r="Z2359" s="41"/>
      <c r="AA2359" s="41"/>
      <c r="AB2359" s="41"/>
      <c r="AC2359" s="41"/>
      <c r="AD2359" s="41"/>
      <c r="AE2359" s="41"/>
      <c r="AT2359" s="20" t="s">
        <v>214</v>
      </c>
      <c r="AU2359" s="20" t="s">
        <v>80</v>
      </c>
    </row>
    <row r="2360" s="14" customFormat="1">
      <c r="A2360" s="14"/>
      <c r="B2360" s="245"/>
      <c r="C2360" s="246"/>
      <c r="D2360" s="236" t="s">
        <v>216</v>
      </c>
      <c r="E2360" s="247" t="s">
        <v>19</v>
      </c>
      <c r="F2360" s="248" t="s">
        <v>3127</v>
      </c>
      <c r="G2360" s="246"/>
      <c r="H2360" s="249">
        <v>8.2530000000000001</v>
      </c>
      <c r="I2360" s="250"/>
      <c r="J2360" s="246"/>
      <c r="K2360" s="246"/>
      <c r="L2360" s="251"/>
      <c r="M2360" s="252"/>
      <c r="N2360" s="253"/>
      <c r="O2360" s="253"/>
      <c r="P2360" s="253"/>
      <c r="Q2360" s="253"/>
      <c r="R2360" s="253"/>
      <c r="S2360" s="253"/>
      <c r="T2360" s="25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5" t="s">
        <v>216</v>
      </c>
      <c r="AU2360" s="255" t="s">
        <v>80</v>
      </c>
      <c r="AV2360" s="14" t="s">
        <v>80</v>
      </c>
      <c r="AW2360" s="14" t="s">
        <v>218</v>
      </c>
      <c r="AX2360" s="14" t="s">
        <v>71</v>
      </c>
      <c r="AY2360" s="255" t="s">
        <v>205</v>
      </c>
    </row>
    <row r="2361" s="2" customFormat="1" ht="24.15" customHeight="1">
      <c r="A2361" s="41"/>
      <c r="B2361" s="42"/>
      <c r="C2361" s="216" t="s">
        <v>3128</v>
      </c>
      <c r="D2361" s="216" t="s">
        <v>207</v>
      </c>
      <c r="E2361" s="217" t="s">
        <v>3129</v>
      </c>
      <c r="F2361" s="218" t="s">
        <v>3130</v>
      </c>
      <c r="G2361" s="219" t="s">
        <v>306</v>
      </c>
      <c r="H2361" s="220">
        <v>27.027999999999999</v>
      </c>
      <c r="I2361" s="221"/>
      <c r="J2361" s="222">
        <f>ROUND(I2361*H2361,2)</f>
        <v>0</v>
      </c>
      <c r="K2361" s="218" t="s">
        <v>211</v>
      </c>
      <c r="L2361" s="47"/>
      <c r="M2361" s="223" t="s">
        <v>19</v>
      </c>
      <c r="N2361" s="224" t="s">
        <v>42</v>
      </c>
      <c r="O2361" s="87"/>
      <c r="P2361" s="225">
        <f>O2361*H2361</f>
        <v>0</v>
      </c>
      <c r="Q2361" s="225">
        <v>0</v>
      </c>
      <c r="R2361" s="225">
        <f>Q2361*H2361</f>
        <v>0</v>
      </c>
      <c r="S2361" s="225">
        <v>0.060999999999999999</v>
      </c>
      <c r="T2361" s="226">
        <f>S2361*H2361</f>
        <v>1.6487079999999998</v>
      </c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R2361" s="227" t="s">
        <v>212</v>
      </c>
      <c r="AT2361" s="227" t="s">
        <v>207</v>
      </c>
      <c r="AU2361" s="227" t="s">
        <v>80</v>
      </c>
      <c r="AY2361" s="20" t="s">
        <v>205</v>
      </c>
      <c r="BE2361" s="228">
        <f>IF(N2361="základní",J2361,0)</f>
        <v>0</v>
      </c>
      <c r="BF2361" s="228">
        <f>IF(N2361="snížená",J2361,0)</f>
        <v>0</v>
      </c>
      <c r="BG2361" s="228">
        <f>IF(N2361="zákl. přenesená",J2361,0)</f>
        <v>0</v>
      </c>
      <c r="BH2361" s="228">
        <f>IF(N2361="sníž. přenesená",J2361,0)</f>
        <v>0</v>
      </c>
      <c r="BI2361" s="228">
        <f>IF(N2361="nulová",J2361,0)</f>
        <v>0</v>
      </c>
      <c r="BJ2361" s="20" t="s">
        <v>78</v>
      </c>
      <c r="BK2361" s="228">
        <f>ROUND(I2361*H2361,2)</f>
        <v>0</v>
      </c>
      <c r="BL2361" s="20" t="s">
        <v>212</v>
      </c>
      <c r="BM2361" s="227" t="s">
        <v>3131</v>
      </c>
    </row>
    <row r="2362" s="2" customFormat="1">
      <c r="A2362" s="41"/>
      <c r="B2362" s="42"/>
      <c r="C2362" s="43"/>
      <c r="D2362" s="229" t="s">
        <v>214</v>
      </c>
      <c r="E2362" s="43"/>
      <c r="F2362" s="230" t="s">
        <v>3132</v>
      </c>
      <c r="G2362" s="43"/>
      <c r="H2362" s="43"/>
      <c r="I2362" s="231"/>
      <c r="J2362" s="43"/>
      <c r="K2362" s="43"/>
      <c r="L2362" s="47"/>
      <c r="M2362" s="232"/>
      <c r="N2362" s="233"/>
      <c r="O2362" s="87"/>
      <c r="P2362" s="87"/>
      <c r="Q2362" s="87"/>
      <c r="R2362" s="87"/>
      <c r="S2362" s="87"/>
      <c r="T2362" s="88"/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T2362" s="20" t="s">
        <v>214</v>
      </c>
      <c r="AU2362" s="20" t="s">
        <v>80</v>
      </c>
    </row>
    <row r="2363" s="14" customFormat="1">
      <c r="A2363" s="14"/>
      <c r="B2363" s="245"/>
      <c r="C2363" s="246"/>
      <c r="D2363" s="236" t="s">
        <v>216</v>
      </c>
      <c r="E2363" s="247" t="s">
        <v>19</v>
      </c>
      <c r="F2363" s="248" t="s">
        <v>3133</v>
      </c>
      <c r="G2363" s="246"/>
      <c r="H2363" s="249">
        <v>27.0275</v>
      </c>
      <c r="I2363" s="250"/>
      <c r="J2363" s="246"/>
      <c r="K2363" s="246"/>
      <c r="L2363" s="251"/>
      <c r="M2363" s="252"/>
      <c r="N2363" s="253"/>
      <c r="O2363" s="253"/>
      <c r="P2363" s="253"/>
      <c r="Q2363" s="253"/>
      <c r="R2363" s="253"/>
      <c r="S2363" s="253"/>
      <c r="T2363" s="25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5" t="s">
        <v>216</v>
      </c>
      <c r="AU2363" s="255" t="s">
        <v>80</v>
      </c>
      <c r="AV2363" s="14" t="s">
        <v>80</v>
      </c>
      <c r="AW2363" s="14" t="s">
        <v>218</v>
      </c>
      <c r="AX2363" s="14" t="s">
        <v>71</v>
      </c>
      <c r="AY2363" s="255" t="s">
        <v>205</v>
      </c>
    </row>
    <row r="2364" s="2" customFormat="1" ht="16.5" customHeight="1">
      <c r="A2364" s="41"/>
      <c r="B2364" s="42"/>
      <c r="C2364" s="216" t="s">
        <v>3134</v>
      </c>
      <c r="D2364" s="216" t="s">
        <v>207</v>
      </c>
      <c r="E2364" s="217" t="s">
        <v>3135</v>
      </c>
      <c r="F2364" s="218" t="s">
        <v>3136</v>
      </c>
      <c r="G2364" s="219" t="s">
        <v>306</v>
      </c>
      <c r="H2364" s="220">
        <v>16.780999999999999</v>
      </c>
      <c r="I2364" s="221"/>
      <c r="J2364" s="222">
        <f>ROUND(I2364*H2364,2)</f>
        <v>0</v>
      </c>
      <c r="K2364" s="218" t="s">
        <v>211</v>
      </c>
      <c r="L2364" s="47"/>
      <c r="M2364" s="223" t="s">
        <v>19</v>
      </c>
      <c r="N2364" s="224" t="s">
        <v>42</v>
      </c>
      <c r="O2364" s="87"/>
      <c r="P2364" s="225">
        <f>O2364*H2364</f>
        <v>0</v>
      </c>
      <c r="Q2364" s="225">
        <v>0</v>
      </c>
      <c r="R2364" s="225">
        <f>Q2364*H2364</f>
        <v>0</v>
      </c>
      <c r="S2364" s="225">
        <v>0</v>
      </c>
      <c r="T2364" s="226">
        <f>S2364*H2364</f>
        <v>0</v>
      </c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R2364" s="227" t="s">
        <v>212</v>
      </c>
      <c r="AT2364" s="227" t="s">
        <v>207</v>
      </c>
      <c r="AU2364" s="227" t="s">
        <v>80</v>
      </c>
      <c r="AY2364" s="20" t="s">
        <v>205</v>
      </c>
      <c r="BE2364" s="228">
        <f>IF(N2364="základní",J2364,0)</f>
        <v>0</v>
      </c>
      <c r="BF2364" s="228">
        <f>IF(N2364="snížená",J2364,0)</f>
        <v>0</v>
      </c>
      <c r="BG2364" s="228">
        <f>IF(N2364="zákl. přenesená",J2364,0)</f>
        <v>0</v>
      </c>
      <c r="BH2364" s="228">
        <f>IF(N2364="sníž. přenesená",J2364,0)</f>
        <v>0</v>
      </c>
      <c r="BI2364" s="228">
        <f>IF(N2364="nulová",J2364,0)</f>
        <v>0</v>
      </c>
      <c r="BJ2364" s="20" t="s">
        <v>78</v>
      </c>
      <c r="BK2364" s="228">
        <f>ROUND(I2364*H2364,2)</f>
        <v>0</v>
      </c>
      <c r="BL2364" s="20" t="s">
        <v>212</v>
      </c>
      <c r="BM2364" s="227" t="s">
        <v>3137</v>
      </c>
    </row>
    <row r="2365" s="2" customFormat="1">
      <c r="A2365" s="41"/>
      <c r="B2365" s="42"/>
      <c r="C2365" s="43"/>
      <c r="D2365" s="229" t="s">
        <v>214</v>
      </c>
      <c r="E2365" s="43"/>
      <c r="F2365" s="230" t="s">
        <v>3138</v>
      </c>
      <c r="G2365" s="43"/>
      <c r="H2365" s="43"/>
      <c r="I2365" s="231"/>
      <c r="J2365" s="43"/>
      <c r="K2365" s="43"/>
      <c r="L2365" s="47"/>
      <c r="M2365" s="232"/>
      <c r="N2365" s="233"/>
      <c r="O2365" s="87"/>
      <c r="P2365" s="87"/>
      <c r="Q2365" s="87"/>
      <c r="R2365" s="87"/>
      <c r="S2365" s="87"/>
      <c r="T2365" s="88"/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T2365" s="20" t="s">
        <v>214</v>
      </c>
      <c r="AU2365" s="20" t="s">
        <v>80</v>
      </c>
    </row>
    <row r="2366" s="14" customFormat="1">
      <c r="A2366" s="14"/>
      <c r="B2366" s="245"/>
      <c r="C2366" s="246"/>
      <c r="D2366" s="236" t="s">
        <v>216</v>
      </c>
      <c r="E2366" s="247" t="s">
        <v>19</v>
      </c>
      <c r="F2366" s="248" t="s">
        <v>3139</v>
      </c>
      <c r="G2366" s="246"/>
      <c r="H2366" s="249">
        <v>11.781000000000001</v>
      </c>
      <c r="I2366" s="250"/>
      <c r="J2366" s="246"/>
      <c r="K2366" s="246"/>
      <c r="L2366" s="251"/>
      <c r="M2366" s="252"/>
      <c r="N2366" s="253"/>
      <c r="O2366" s="253"/>
      <c r="P2366" s="253"/>
      <c r="Q2366" s="253"/>
      <c r="R2366" s="253"/>
      <c r="S2366" s="253"/>
      <c r="T2366" s="25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5" t="s">
        <v>216</v>
      </c>
      <c r="AU2366" s="255" t="s">
        <v>80</v>
      </c>
      <c r="AV2366" s="14" t="s">
        <v>80</v>
      </c>
      <c r="AW2366" s="14" t="s">
        <v>218</v>
      </c>
      <c r="AX2366" s="14" t="s">
        <v>71</v>
      </c>
      <c r="AY2366" s="255" t="s">
        <v>205</v>
      </c>
    </row>
    <row r="2367" s="14" customFormat="1">
      <c r="A2367" s="14"/>
      <c r="B2367" s="245"/>
      <c r="C2367" s="246"/>
      <c r="D2367" s="236" t="s">
        <v>216</v>
      </c>
      <c r="E2367" s="247" t="s">
        <v>19</v>
      </c>
      <c r="F2367" s="248" t="s">
        <v>3140</v>
      </c>
      <c r="G2367" s="246"/>
      <c r="H2367" s="249">
        <v>5</v>
      </c>
      <c r="I2367" s="250"/>
      <c r="J2367" s="246"/>
      <c r="K2367" s="246"/>
      <c r="L2367" s="251"/>
      <c r="M2367" s="252"/>
      <c r="N2367" s="253"/>
      <c r="O2367" s="253"/>
      <c r="P2367" s="253"/>
      <c r="Q2367" s="253"/>
      <c r="R2367" s="253"/>
      <c r="S2367" s="253"/>
      <c r="T2367" s="25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5" t="s">
        <v>216</v>
      </c>
      <c r="AU2367" s="255" t="s">
        <v>80</v>
      </c>
      <c r="AV2367" s="14" t="s">
        <v>80</v>
      </c>
      <c r="AW2367" s="14" t="s">
        <v>218</v>
      </c>
      <c r="AX2367" s="14" t="s">
        <v>71</v>
      </c>
      <c r="AY2367" s="255" t="s">
        <v>205</v>
      </c>
    </row>
    <row r="2368" s="12" customFormat="1" ht="22.8" customHeight="1">
      <c r="A2368" s="12"/>
      <c r="B2368" s="200"/>
      <c r="C2368" s="201"/>
      <c r="D2368" s="202" t="s">
        <v>70</v>
      </c>
      <c r="E2368" s="214" t="s">
        <v>937</v>
      </c>
      <c r="F2368" s="214" t="s">
        <v>3141</v>
      </c>
      <c r="G2368" s="201"/>
      <c r="H2368" s="201"/>
      <c r="I2368" s="204"/>
      <c r="J2368" s="215">
        <f>BK2368</f>
        <v>0</v>
      </c>
      <c r="K2368" s="201"/>
      <c r="L2368" s="206"/>
      <c r="M2368" s="207"/>
      <c r="N2368" s="208"/>
      <c r="O2368" s="208"/>
      <c r="P2368" s="209">
        <f>SUM(P2369:P2384)</f>
        <v>0</v>
      </c>
      <c r="Q2368" s="208"/>
      <c r="R2368" s="209">
        <f>SUM(R2369:R2384)</f>
        <v>0.066529710000000006</v>
      </c>
      <c r="S2368" s="208"/>
      <c r="T2368" s="210">
        <f>SUM(T2369:T2384)</f>
        <v>0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R2368" s="211" t="s">
        <v>78</v>
      </c>
      <c r="AT2368" s="212" t="s">
        <v>70</v>
      </c>
      <c r="AU2368" s="212" t="s">
        <v>78</v>
      </c>
      <c r="AY2368" s="211" t="s">
        <v>205</v>
      </c>
      <c r="BK2368" s="213">
        <f>SUM(BK2369:BK2384)</f>
        <v>0</v>
      </c>
    </row>
    <row r="2369" s="2" customFormat="1" ht="24.15" customHeight="1">
      <c r="A2369" s="41"/>
      <c r="B2369" s="42"/>
      <c r="C2369" s="216" t="s">
        <v>3142</v>
      </c>
      <c r="D2369" s="216" t="s">
        <v>207</v>
      </c>
      <c r="E2369" s="217" t="s">
        <v>3143</v>
      </c>
      <c r="F2369" s="218" t="s">
        <v>3144</v>
      </c>
      <c r="G2369" s="219" t="s">
        <v>306</v>
      </c>
      <c r="H2369" s="220">
        <v>362.51799999999997</v>
      </c>
      <c r="I2369" s="221"/>
      <c r="J2369" s="222">
        <f>ROUND(I2369*H2369,2)</f>
        <v>0</v>
      </c>
      <c r="K2369" s="218" t="s">
        <v>211</v>
      </c>
      <c r="L2369" s="47"/>
      <c r="M2369" s="223" t="s">
        <v>19</v>
      </c>
      <c r="N2369" s="224" t="s">
        <v>42</v>
      </c>
      <c r="O2369" s="87"/>
      <c r="P2369" s="225">
        <f>O2369*H2369</f>
        <v>0</v>
      </c>
      <c r="Q2369" s="225">
        <v>0</v>
      </c>
      <c r="R2369" s="225">
        <f>Q2369*H2369</f>
        <v>0</v>
      </c>
      <c r="S2369" s="225">
        <v>0</v>
      </c>
      <c r="T2369" s="226">
        <f>S2369*H2369</f>
        <v>0</v>
      </c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R2369" s="227" t="s">
        <v>212</v>
      </c>
      <c r="AT2369" s="227" t="s">
        <v>207</v>
      </c>
      <c r="AU2369" s="227" t="s">
        <v>80</v>
      </c>
      <c r="AY2369" s="20" t="s">
        <v>205</v>
      </c>
      <c r="BE2369" s="228">
        <f>IF(N2369="základní",J2369,0)</f>
        <v>0</v>
      </c>
      <c r="BF2369" s="228">
        <f>IF(N2369="snížená",J2369,0)</f>
        <v>0</v>
      </c>
      <c r="BG2369" s="228">
        <f>IF(N2369="zákl. přenesená",J2369,0)</f>
        <v>0</v>
      </c>
      <c r="BH2369" s="228">
        <f>IF(N2369="sníž. přenesená",J2369,0)</f>
        <v>0</v>
      </c>
      <c r="BI2369" s="228">
        <f>IF(N2369="nulová",J2369,0)</f>
        <v>0</v>
      </c>
      <c r="BJ2369" s="20" t="s">
        <v>78</v>
      </c>
      <c r="BK2369" s="228">
        <f>ROUND(I2369*H2369,2)</f>
        <v>0</v>
      </c>
      <c r="BL2369" s="20" t="s">
        <v>212</v>
      </c>
      <c r="BM2369" s="227" t="s">
        <v>3145</v>
      </c>
    </row>
    <row r="2370" s="2" customFormat="1">
      <c r="A2370" s="41"/>
      <c r="B2370" s="42"/>
      <c r="C2370" s="43"/>
      <c r="D2370" s="229" t="s">
        <v>214</v>
      </c>
      <c r="E2370" s="43"/>
      <c r="F2370" s="230" t="s">
        <v>3146</v>
      </c>
      <c r="G2370" s="43"/>
      <c r="H2370" s="43"/>
      <c r="I2370" s="231"/>
      <c r="J2370" s="43"/>
      <c r="K2370" s="43"/>
      <c r="L2370" s="47"/>
      <c r="M2370" s="232"/>
      <c r="N2370" s="233"/>
      <c r="O2370" s="87"/>
      <c r="P2370" s="87"/>
      <c r="Q2370" s="87"/>
      <c r="R2370" s="87"/>
      <c r="S2370" s="87"/>
      <c r="T2370" s="88"/>
      <c r="U2370" s="41"/>
      <c r="V2370" s="41"/>
      <c r="W2370" s="41"/>
      <c r="X2370" s="41"/>
      <c r="Y2370" s="41"/>
      <c r="Z2370" s="41"/>
      <c r="AA2370" s="41"/>
      <c r="AB2370" s="41"/>
      <c r="AC2370" s="41"/>
      <c r="AD2370" s="41"/>
      <c r="AE2370" s="41"/>
      <c r="AT2370" s="20" t="s">
        <v>214</v>
      </c>
      <c r="AU2370" s="20" t="s">
        <v>80</v>
      </c>
    </row>
    <row r="2371" s="14" customFormat="1">
      <c r="A2371" s="14"/>
      <c r="B2371" s="245"/>
      <c r="C2371" s="246"/>
      <c r="D2371" s="236" t="s">
        <v>216</v>
      </c>
      <c r="E2371" s="247" t="s">
        <v>19</v>
      </c>
      <c r="F2371" s="248" t="s">
        <v>3147</v>
      </c>
      <c r="G2371" s="246"/>
      <c r="H2371" s="249">
        <v>276.16649999999998</v>
      </c>
      <c r="I2371" s="250"/>
      <c r="J2371" s="246"/>
      <c r="K2371" s="246"/>
      <c r="L2371" s="251"/>
      <c r="M2371" s="252"/>
      <c r="N2371" s="253"/>
      <c r="O2371" s="253"/>
      <c r="P2371" s="253"/>
      <c r="Q2371" s="253"/>
      <c r="R2371" s="253"/>
      <c r="S2371" s="253"/>
      <c r="T2371" s="25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55" t="s">
        <v>216</v>
      </c>
      <c r="AU2371" s="255" t="s">
        <v>80</v>
      </c>
      <c r="AV2371" s="14" t="s">
        <v>80</v>
      </c>
      <c r="AW2371" s="14" t="s">
        <v>218</v>
      </c>
      <c r="AX2371" s="14" t="s">
        <v>71</v>
      </c>
      <c r="AY2371" s="255" t="s">
        <v>205</v>
      </c>
    </row>
    <row r="2372" s="14" customFormat="1">
      <c r="A2372" s="14"/>
      <c r="B2372" s="245"/>
      <c r="C2372" s="246"/>
      <c r="D2372" s="236" t="s">
        <v>216</v>
      </c>
      <c r="E2372" s="247" t="s">
        <v>19</v>
      </c>
      <c r="F2372" s="248" t="s">
        <v>3148</v>
      </c>
      <c r="G2372" s="246"/>
      <c r="H2372" s="249">
        <v>9.9480000000000004</v>
      </c>
      <c r="I2372" s="250"/>
      <c r="J2372" s="246"/>
      <c r="K2372" s="246"/>
      <c r="L2372" s="251"/>
      <c r="M2372" s="252"/>
      <c r="N2372" s="253"/>
      <c r="O2372" s="253"/>
      <c r="P2372" s="253"/>
      <c r="Q2372" s="253"/>
      <c r="R2372" s="253"/>
      <c r="S2372" s="253"/>
      <c r="T2372" s="25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55" t="s">
        <v>216</v>
      </c>
      <c r="AU2372" s="255" t="s">
        <v>80</v>
      </c>
      <c r="AV2372" s="14" t="s">
        <v>80</v>
      </c>
      <c r="AW2372" s="14" t="s">
        <v>218</v>
      </c>
      <c r="AX2372" s="14" t="s">
        <v>71</v>
      </c>
      <c r="AY2372" s="255" t="s">
        <v>205</v>
      </c>
    </row>
    <row r="2373" s="14" customFormat="1">
      <c r="A2373" s="14"/>
      <c r="B2373" s="245"/>
      <c r="C2373" s="246"/>
      <c r="D2373" s="236" t="s">
        <v>216</v>
      </c>
      <c r="E2373" s="247" t="s">
        <v>19</v>
      </c>
      <c r="F2373" s="248" t="s">
        <v>1905</v>
      </c>
      <c r="G2373" s="246"/>
      <c r="H2373" s="249">
        <v>30.816000000000003</v>
      </c>
      <c r="I2373" s="250"/>
      <c r="J2373" s="246"/>
      <c r="K2373" s="246"/>
      <c r="L2373" s="251"/>
      <c r="M2373" s="252"/>
      <c r="N2373" s="253"/>
      <c r="O2373" s="253"/>
      <c r="P2373" s="253"/>
      <c r="Q2373" s="253"/>
      <c r="R2373" s="253"/>
      <c r="S2373" s="253"/>
      <c r="T2373" s="25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5" t="s">
        <v>216</v>
      </c>
      <c r="AU2373" s="255" t="s">
        <v>80</v>
      </c>
      <c r="AV2373" s="14" t="s">
        <v>80</v>
      </c>
      <c r="AW2373" s="14" t="s">
        <v>218</v>
      </c>
      <c r="AX2373" s="14" t="s">
        <v>71</v>
      </c>
      <c r="AY2373" s="255" t="s">
        <v>205</v>
      </c>
    </row>
    <row r="2374" s="14" customFormat="1">
      <c r="A2374" s="14"/>
      <c r="B2374" s="245"/>
      <c r="C2374" s="246"/>
      <c r="D2374" s="236" t="s">
        <v>216</v>
      </c>
      <c r="E2374" s="247" t="s">
        <v>19</v>
      </c>
      <c r="F2374" s="248" t="s">
        <v>1693</v>
      </c>
      <c r="G2374" s="246"/>
      <c r="H2374" s="249">
        <v>45.587000000000003</v>
      </c>
      <c r="I2374" s="250"/>
      <c r="J2374" s="246"/>
      <c r="K2374" s="246"/>
      <c r="L2374" s="251"/>
      <c r="M2374" s="252"/>
      <c r="N2374" s="253"/>
      <c r="O2374" s="253"/>
      <c r="P2374" s="253"/>
      <c r="Q2374" s="253"/>
      <c r="R2374" s="253"/>
      <c r="S2374" s="253"/>
      <c r="T2374" s="25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55" t="s">
        <v>216</v>
      </c>
      <c r="AU2374" s="255" t="s">
        <v>80</v>
      </c>
      <c r="AV2374" s="14" t="s">
        <v>80</v>
      </c>
      <c r="AW2374" s="14" t="s">
        <v>218</v>
      </c>
      <c r="AX2374" s="14" t="s">
        <v>71</v>
      </c>
      <c r="AY2374" s="255" t="s">
        <v>205</v>
      </c>
    </row>
    <row r="2375" s="2" customFormat="1" ht="24.15" customHeight="1">
      <c r="A2375" s="41"/>
      <c r="B2375" s="42"/>
      <c r="C2375" s="216" t="s">
        <v>3149</v>
      </c>
      <c r="D2375" s="216" t="s">
        <v>207</v>
      </c>
      <c r="E2375" s="217" t="s">
        <v>3150</v>
      </c>
      <c r="F2375" s="218" t="s">
        <v>3151</v>
      </c>
      <c r="G2375" s="219" t="s">
        <v>306</v>
      </c>
      <c r="H2375" s="220">
        <v>55.534999999999997</v>
      </c>
      <c r="I2375" s="221"/>
      <c r="J2375" s="222">
        <f>ROUND(I2375*H2375,2)</f>
        <v>0</v>
      </c>
      <c r="K2375" s="218" t="s">
        <v>211</v>
      </c>
      <c r="L2375" s="47"/>
      <c r="M2375" s="223" t="s">
        <v>19</v>
      </c>
      <c r="N2375" s="224" t="s">
        <v>42</v>
      </c>
      <c r="O2375" s="87"/>
      <c r="P2375" s="225">
        <f>O2375*H2375</f>
        <v>0</v>
      </c>
      <c r="Q2375" s="225">
        <v>0</v>
      </c>
      <c r="R2375" s="225">
        <f>Q2375*H2375</f>
        <v>0</v>
      </c>
      <c r="S2375" s="225">
        <v>0</v>
      </c>
      <c r="T2375" s="226">
        <f>S2375*H2375</f>
        <v>0</v>
      </c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R2375" s="227" t="s">
        <v>212</v>
      </c>
      <c r="AT2375" s="227" t="s">
        <v>207</v>
      </c>
      <c r="AU2375" s="227" t="s">
        <v>80</v>
      </c>
      <c r="AY2375" s="20" t="s">
        <v>205</v>
      </c>
      <c r="BE2375" s="228">
        <f>IF(N2375="základní",J2375,0)</f>
        <v>0</v>
      </c>
      <c r="BF2375" s="228">
        <f>IF(N2375="snížená",J2375,0)</f>
        <v>0</v>
      </c>
      <c r="BG2375" s="228">
        <f>IF(N2375="zákl. přenesená",J2375,0)</f>
        <v>0</v>
      </c>
      <c r="BH2375" s="228">
        <f>IF(N2375="sníž. přenesená",J2375,0)</f>
        <v>0</v>
      </c>
      <c r="BI2375" s="228">
        <f>IF(N2375="nulová",J2375,0)</f>
        <v>0</v>
      </c>
      <c r="BJ2375" s="20" t="s">
        <v>78</v>
      </c>
      <c r="BK2375" s="228">
        <f>ROUND(I2375*H2375,2)</f>
        <v>0</v>
      </c>
      <c r="BL2375" s="20" t="s">
        <v>212</v>
      </c>
      <c r="BM2375" s="227" t="s">
        <v>3152</v>
      </c>
    </row>
    <row r="2376" s="2" customFormat="1">
      <c r="A2376" s="41"/>
      <c r="B2376" s="42"/>
      <c r="C2376" s="43"/>
      <c r="D2376" s="229" t="s">
        <v>214</v>
      </c>
      <c r="E2376" s="43"/>
      <c r="F2376" s="230" t="s">
        <v>3153</v>
      </c>
      <c r="G2376" s="43"/>
      <c r="H2376" s="43"/>
      <c r="I2376" s="231"/>
      <c r="J2376" s="43"/>
      <c r="K2376" s="43"/>
      <c r="L2376" s="47"/>
      <c r="M2376" s="232"/>
      <c r="N2376" s="233"/>
      <c r="O2376" s="87"/>
      <c r="P2376" s="87"/>
      <c r="Q2376" s="87"/>
      <c r="R2376" s="87"/>
      <c r="S2376" s="87"/>
      <c r="T2376" s="88"/>
      <c r="U2376" s="41"/>
      <c r="V2376" s="41"/>
      <c r="W2376" s="41"/>
      <c r="X2376" s="41"/>
      <c r="Y2376" s="41"/>
      <c r="Z2376" s="41"/>
      <c r="AA2376" s="41"/>
      <c r="AB2376" s="41"/>
      <c r="AC2376" s="41"/>
      <c r="AD2376" s="41"/>
      <c r="AE2376" s="41"/>
      <c r="AT2376" s="20" t="s">
        <v>214</v>
      </c>
      <c r="AU2376" s="20" t="s">
        <v>80</v>
      </c>
    </row>
    <row r="2377" s="14" customFormat="1">
      <c r="A2377" s="14"/>
      <c r="B2377" s="245"/>
      <c r="C2377" s="246"/>
      <c r="D2377" s="236" t="s">
        <v>216</v>
      </c>
      <c r="E2377" s="247" t="s">
        <v>19</v>
      </c>
      <c r="F2377" s="248" t="s">
        <v>707</v>
      </c>
      <c r="G2377" s="246"/>
      <c r="H2377" s="249">
        <v>9.9480000000000004</v>
      </c>
      <c r="I2377" s="250"/>
      <c r="J2377" s="246"/>
      <c r="K2377" s="246"/>
      <c r="L2377" s="251"/>
      <c r="M2377" s="252"/>
      <c r="N2377" s="253"/>
      <c r="O2377" s="253"/>
      <c r="P2377" s="253"/>
      <c r="Q2377" s="253"/>
      <c r="R2377" s="253"/>
      <c r="S2377" s="253"/>
      <c r="T2377" s="25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5" t="s">
        <v>216</v>
      </c>
      <c r="AU2377" s="255" t="s">
        <v>80</v>
      </c>
      <c r="AV2377" s="14" t="s">
        <v>80</v>
      </c>
      <c r="AW2377" s="14" t="s">
        <v>218</v>
      </c>
      <c r="AX2377" s="14" t="s">
        <v>71</v>
      </c>
      <c r="AY2377" s="255" t="s">
        <v>205</v>
      </c>
    </row>
    <row r="2378" s="14" customFormat="1">
      <c r="A2378" s="14"/>
      <c r="B2378" s="245"/>
      <c r="C2378" s="246"/>
      <c r="D2378" s="236" t="s">
        <v>216</v>
      </c>
      <c r="E2378" s="247" t="s">
        <v>19</v>
      </c>
      <c r="F2378" s="248" t="s">
        <v>1693</v>
      </c>
      <c r="G2378" s="246"/>
      <c r="H2378" s="249">
        <v>45.587000000000003</v>
      </c>
      <c r="I2378" s="250"/>
      <c r="J2378" s="246"/>
      <c r="K2378" s="246"/>
      <c r="L2378" s="251"/>
      <c r="M2378" s="252"/>
      <c r="N2378" s="253"/>
      <c r="O2378" s="253"/>
      <c r="P2378" s="253"/>
      <c r="Q2378" s="253"/>
      <c r="R2378" s="253"/>
      <c r="S2378" s="253"/>
      <c r="T2378" s="25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55" t="s">
        <v>216</v>
      </c>
      <c r="AU2378" s="255" t="s">
        <v>80</v>
      </c>
      <c r="AV2378" s="14" t="s">
        <v>80</v>
      </c>
      <c r="AW2378" s="14" t="s">
        <v>218</v>
      </c>
      <c r="AX2378" s="14" t="s">
        <v>71</v>
      </c>
      <c r="AY2378" s="255" t="s">
        <v>205</v>
      </c>
    </row>
    <row r="2379" s="2" customFormat="1" ht="21.75" customHeight="1">
      <c r="A2379" s="41"/>
      <c r="B2379" s="42"/>
      <c r="C2379" s="216" t="s">
        <v>3154</v>
      </c>
      <c r="D2379" s="216" t="s">
        <v>207</v>
      </c>
      <c r="E2379" s="217" t="s">
        <v>3155</v>
      </c>
      <c r="F2379" s="218" t="s">
        <v>3156</v>
      </c>
      <c r="G2379" s="219" t="s">
        <v>306</v>
      </c>
      <c r="H2379" s="220">
        <v>437.43200000000002</v>
      </c>
      <c r="I2379" s="221"/>
      <c r="J2379" s="222">
        <f>ROUND(I2379*H2379,2)</f>
        <v>0</v>
      </c>
      <c r="K2379" s="218" t="s">
        <v>211</v>
      </c>
      <c r="L2379" s="47"/>
      <c r="M2379" s="223" t="s">
        <v>19</v>
      </c>
      <c r="N2379" s="224" t="s">
        <v>42</v>
      </c>
      <c r="O2379" s="87"/>
      <c r="P2379" s="225">
        <f>O2379*H2379</f>
        <v>0</v>
      </c>
      <c r="Q2379" s="225">
        <v>0</v>
      </c>
      <c r="R2379" s="225">
        <f>Q2379*H2379</f>
        <v>0</v>
      </c>
      <c r="S2379" s="225">
        <v>0</v>
      </c>
      <c r="T2379" s="226">
        <f>S2379*H2379</f>
        <v>0</v>
      </c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R2379" s="227" t="s">
        <v>212</v>
      </c>
      <c r="AT2379" s="227" t="s">
        <v>207</v>
      </c>
      <c r="AU2379" s="227" t="s">
        <v>80</v>
      </c>
      <c r="AY2379" s="20" t="s">
        <v>205</v>
      </c>
      <c r="BE2379" s="228">
        <f>IF(N2379="základní",J2379,0)</f>
        <v>0</v>
      </c>
      <c r="BF2379" s="228">
        <f>IF(N2379="snížená",J2379,0)</f>
        <v>0</v>
      </c>
      <c r="BG2379" s="228">
        <f>IF(N2379="zákl. přenesená",J2379,0)</f>
        <v>0</v>
      </c>
      <c r="BH2379" s="228">
        <f>IF(N2379="sníž. přenesená",J2379,0)</f>
        <v>0</v>
      </c>
      <c r="BI2379" s="228">
        <f>IF(N2379="nulová",J2379,0)</f>
        <v>0</v>
      </c>
      <c r="BJ2379" s="20" t="s">
        <v>78</v>
      </c>
      <c r="BK2379" s="228">
        <f>ROUND(I2379*H2379,2)</f>
        <v>0</v>
      </c>
      <c r="BL2379" s="20" t="s">
        <v>212</v>
      </c>
      <c r="BM2379" s="227" t="s">
        <v>3157</v>
      </c>
    </row>
    <row r="2380" s="2" customFormat="1">
      <c r="A2380" s="41"/>
      <c r="B2380" s="42"/>
      <c r="C2380" s="43"/>
      <c r="D2380" s="229" t="s">
        <v>214</v>
      </c>
      <c r="E2380" s="43"/>
      <c r="F2380" s="230" t="s">
        <v>3158</v>
      </c>
      <c r="G2380" s="43"/>
      <c r="H2380" s="43"/>
      <c r="I2380" s="231"/>
      <c r="J2380" s="43"/>
      <c r="K2380" s="43"/>
      <c r="L2380" s="47"/>
      <c r="M2380" s="232"/>
      <c r="N2380" s="233"/>
      <c r="O2380" s="87"/>
      <c r="P2380" s="87"/>
      <c r="Q2380" s="87"/>
      <c r="R2380" s="87"/>
      <c r="S2380" s="87"/>
      <c r="T2380" s="88"/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T2380" s="20" t="s">
        <v>214</v>
      </c>
      <c r="AU2380" s="20" t="s">
        <v>80</v>
      </c>
    </row>
    <row r="2381" s="14" customFormat="1">
      <c r="A2381" s="14"/>
      <c r="B2381" s="245"/>
      <c r="C2381" s="246"/>
      <c r="D2381" s="236" t="s">
        <v>216</v>
      </c>
      <c r="E2381" s="247" t="s">
        <v>19</v>
      </c>
      <c r="F2381" s="248" t="s">
        <v>3159</v>
      </c>
      <c r="G2381" s="246"/>
      <c r="H2381" s="249">
        <v>377.54408000000001</v>
      </c>
      <c r="I2381" s="250"/>
      <c r="J2381" s="246"/>
      <c r="K2381" s="246"/>
      <c r="L2381" s="251"/>
      <c r="M2381" s="252"/>
      <c r="N2381" s="253"/>
      <c r="O2381" s="253"/>
      <c r="P2381" s="253"/>
      <c r="Q2381" s="253"/>
      <c r="R2381" s="253"/>
      <c r="S2381" s="253"/>
      <c r="T2381" s="25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55" t="s">
        <v>216</v>
      </c>
      <c r="AU2381" s="255" t="s">
        <v>80</v>
      </c>
      <c r="AV2381" s="14" t="s">
        <v>80</v>
      </c>
      <c r="AW2381" s="14" t="s">
        <v>218</v>
      </c>
      <c r="AX2381" s="14" t="s">
        <v>71</v>
      </c>
      <c r="AY2381" s="255" t="s">
        <v>205</v>
      </c>
    </row>
    <row r="2382" s="14" customFormat="1">
      <c r="A2382" s="14"/>
      <c r="B2382" s="245"/>
      <c r="C2382" s="246"/>
      <c r="D2382" s="236" t="s">
        <v>216</v>
      </c>
      <c r="E2382" s="247" t="s">
        <v>19</v>
      </c>
      <c r="F2382" s="248" t="s">
        <v>3160</v>
      </c>
      <c r="G2382" s="246"/>
      <c r="H2382" s="249">
        <v>59.887500000000003</v>
      </c>
      <c r="I2382" s="250"/>
      <c r="J2382" s="246"/>
      <c r="K2382" s="246"/>
      <c r="L2382" s="251"/>
      <c r="M2382" s="252"/>
      <c r="N2382" s="253"/>
      <c r="O2382" s="253"/>
      <c r="P2382" s="253"/>
      <c r="Q2382" s="253"/>
      <c r="R2382" s="253"/>
      <c r="S2382" s="253"/>
      <c r="T2382" s="25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5" t="s">
        <v>216</v>
      </c>
      <c r="AU2382" s="255" t="s">
        <v>80</v>
      </c>
      <c r="AV2382" s="14" t="s">
        <v>80</v>
      </c>
      <c r="AW2382" s="14" t="s">
        <v>218</v>
      </c>
      <c r="AX2382" s="14" t="s">
        <v>71</v>
      </c>
      <c r="AY2382" s="255" t="s">
        <v>205</v>
      </c>
    </row>
    <row r="2383" s="2" customFormat="1" ht="24.15" customHeight="1">
      <c r="A2383" s="41"/>
      <c r="B2383" s="42"/>
      <c r="C2383" s="216" t="s">
        <v>3161</v>
      </c>
      <c r="D2383" s="216" t="s">
        <v>207</v>
      </c>
      <c r="E2383" s="217" t="s">
        <v>3162</v>
      </c>
      <c r="F2383" s="218" t="s">
        <v>3163</v>
      </c>
      <c r="G2383" s="219" t="s">
        <v>306</v>
      </c>
      <c r="H2383" s="220">
        <v>21.957000000000001</v>
      </c>
      <c r="I2383" s="221"/>
      <c r="J2383" s="222">
        <f>ROUND(I2383*H2383,2)</f>
        <v>0</v>
      </c>
      <c r="K2383" s="218" t="s">
        <v>19</v>
      </c>
      <c r="L2383" s="47"/>
      <c r="M2383" s="223" t="s">
        <v>19</v>
      </c>
      <c r="N2383" s="224" t="s">
        <v>42</v>
      </c>
      <c r="O2383" s="87"/>
      <c r="P2383" s="225">
        <f>O2383*H2383</f>
        <v>0</v>
      </c>
      <c r="Q2383" s="225">
        <v>0.0030300000000000001</v>
      </c>
      <c r="R2383" s="225">
        <f>Q2383*H2383</f>
        <v>0.066529710000000006</v>
      </c>
      <c r="S2383" s="225">
        <v>0</v>
      </c>
      <c r="T2383" s="226">
        <f>S2383*H2383</f>
        <v>0</v>
      </c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R2383" s="227" t="s">
        <v>212</v>
      </c>
      <c r="AT2383" s="227" t="s">
        <v>207</v>
      </c>
      <c r="AU2383" s="227" t="s">
        <v>80</v>
      </c>
      <c r="AY2383" s="20" t="s">
        <v>205</v>
      </c>
      <c r="BE2383" s="228">
        <f>IF(N2383="základní",J2383,0)</f>
        <v>0</v>
      </c>
      <c r="BF2383" s="228">
        <f>IF(N2383="snížená",J2383,0)</f>
        <v>0</v>
      </c>
      <c r="BG2383" s="228">
        <f>IF(N2383="zákl. přenesená",J2383,0)</f>
        <v>0</v>
      </c>
      <c r="BH2383" s="228">
        <f>IF(N2383="sníž. přenesená",J2383,0)</f>
        <v>0</v>
      </c>
      <c r="BI2383" s="228">
        <f>IF(N2383="nulová",J2383,0)</f>
        <v>0</v>
      </c>
      <c r="BJ2383" s="20" t="s">
        <v>78</v>
      </c>
      <c r="BK2383" s="228">
        <f>ROUND(I2383*H2383,2)</f>
        <v>0</v>
      </c>
      <c r="BL2383" s="20" t="s">
        <v>212</v>
      </c>
      <c r="BM2383" s="227" t="s">
        <v>3164</v>
      </c>
    </row>
    <row r="2384" s="14" customFormat="1">
      <c r="A2384" s="14"/>
      <c r="B2384" s="245"/>
      <c r="C2384" s="246"/>
      <c r="D2384" s="236" t="s">
        <v>216</v>
      </c>
      <c r="E2384" s="247" t="s">
        <v>19</v>
      </c>
      <c r="F2384" s="248" t="s">
        <v>3165</v>
      </c>
      <c r="G2384" s="246"/>
      <c r="H2384" s="249">
        <v>21.957000000000001</v>
      </c>
      <c r="I2384" s="250"/>
      <c r="J2384" s="246"/>
      <c r="K2384" s="246"/>
      <c r="L2384" s="251"/>
      <c r="M2384" s="252"/>
      <c r="N2384" s="253"/>
      <c r="O2384" s="253"/>
      <c r="P2384" s="253"/>
      <c r="Q2384" s="253"/>
      <c r="R2384" s="253"/>
      <c r="S2384" s="253"/>
      <c r="T2384" s="25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5" t="s">
        <v>216</v>
      </c>
      <c r="AU2384" s="255" t="s">
        <v>80</v>
      </c>
      <c r="AV2384" s="14" t="s">
        <v>80</v>
      </c>
      <c r="AW2384" s="14" t="s">
        <v>218</v>
      </c>
      <c r="AX2384" s="14" t="s">
        <v>71</v>
      </c>
      <c r="AY2384" s="255" t="s">
        <v>205</v>
      </c>
    </row>
    <row r="2385" s="12" customFormat="1" ht="22.8" customHeight="1">
      <c r="A2385" s="12"/>
      <c r="B2385" s="200"/>
      <c r="C2385" s="201"/>
      <c r="D2385" s="202" t="s">
        <v>70</v>
      </c>
      <c r="E2385" s="214" t="s">
        <v>3166</v>
      </c>
      <c r="F2385" s="214" t="s">
        <v>3167</v>
      </c>
      <c r="G2385" s="201"/>
      <c r="H2385" s="201"/>
      <c r="I2385" s="204"/>
      <c r="J2385" s="215">
        <f>BK2385</f>
        <v>0</v>
      </c>
      <c r="K2385" s="201"/>
      <c r="L2385" s="206"/>
      <c r="M2385" s="207"/>
      <c r="N2385" s="208"/>
      <c r="O2385" s="208"/>
      <c r="P2385" s="209">
        <f>SUM(P2386:P2438)</f>
        <v>0</v>
      </c>
      <c r="Q2385" s="208"/>
      <c r="R2385" s="209">
        <f>SUM(R2386:R2438)</f>
        <v>0</v>
      </c>
      <c r="S2385" s="208"/>
      <c r="T2385" s="210">
        <f>SUM(T2386:T2438)</f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R2385" s="211" t="s">
        <v>78</v>
      </c>
      <c r="AT2385" s="212" t="s">
        <v>70</v>
      </c>
      <c r="AU2385" s="212" t="s">
        <v>78</v>
      </c>
      <c r="AY2385" s="211" t="s">
        <v>205</v>
      </c>
      <c r="BK2385" s="213">
        <f>SUM(BK2386:BK2438)</f>
        <v>0</v>
      </c>
    </row>
    <row r="2386" s="2" customFormat="1" ht="37.8" customHeight="1">
      <c r="A2386" s="41"/>
      <c r="B2386" s="42"/>
      <c r="C2386" s="216" t="s">
        <v>3168</v>
      </c>
      <c r="D2386" s="216" t="s">
        <v>207</v>
      </c>
      <c r="E2386" s="217" t="s">
        <v>3169</v>
      </c>
      <c r="F2386" s="218" t="s">
        <v>3170</v>
      </c>
      <c r="G2386" s="219" t="s">
        <v>279</v>
      </c>
      <c r="H2386" s="220">
        <v>517.11300000000006</v>
      </c>
      <c r="I2386" s="221"/>
      <c r="J2386" s="222">
        <f>ROUND(I2386*H2386,2)</f>
        <v>0</v>
      </c>
      <c r="K2386" s="218" t="s">
        <v>211</v>
      </c>
      <c r="L2386" s="47"/>
      <c r="M2386" s="223" t="s">
        <v>19</v>
      </c>
      <c r="N2386" s="224" t="s">
        <v>42</v>
      </c>
      <c r="O2386" s="87"/>
      <c r="P2386" s="225">
        <f>O2386*H2386</f>
        <v>0</v>
      </c>
      <c r="Q2386" s="225">
        <v>0</v>
      </c>
      <c r="R2386" s="225">
        <f>Q2386*H2386</f>
        <v>0</v>
      </c>
      <c r="S2386" s="225">
        <v>0</v>
      </c>
      <c r="T2386" s="226">
        <f>S2386*H2386</f>
        <v>0</v>
      </c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R2386" s="227" t="s">
        <v>212</v>
      </c>
      <c r="AT2386" s="227" t="s">
        <v>207</v>
      </c>
      <c r="AU2386" s="227" t="s">
        <v>80</v>
      </c>
      <c r="AY2386" s="20" t="s">
        <v>205</v>
      </c>
      <c r="BE2386" s="228">
        <f>IF(N2386="základní",J2386,0)</f>
        <v>0</v>
      </c>
      <c r="BF2386" s="228">
        <f>IF(N2386="snížená",J2386,0)</f>
        <v>0</v>
      </c>
      <c r="BG2386" s="228">
        <f>IF(N2386="zákl. přenesená",J2386,0)</f>
        <v>0</v>
      </c>
      <c r="BH2386" s="228">
        <f>IF(N2386="sníž. přenesená",J2386,0)</f>
        <v>0</v>
      </c>
      <c r="BI2386" s="228">
        <f>IF(N2386="nulová",J2386,0)</f>
        <v>0</v>
      </c>
      <c r="BJ2386" s="20" t="s">
        <v>78</v>
      </c>
      <c r="BK2386" s="228">
        <f>ROUND(I2386*H2386,2)</f>
        <v>0</v>
      </c>
      <c r="BL2386" s="20" t="s">
        <v>212</v>
      </c>
      <c r="BM2386" s="227" t="s">
        <v>3171</v>
      </c>
    </row>
    <row r="2387" s="2" customFormat="1">
      <c r="A2387" s="41"/>
      <c r="B2387" s="42"/>
      <c r="C2387" s="43"/>
      <c r="D2387" s="229" t="s">
        <v>214</v>
      </c>
      <c r="E2387" s="43"/>
      <c r="F2387" s="230" t="s">
        <v>3172</v>
      </c>
      <c r="G2387" s="43"/>
      <c r="H2387" s="43"/>
      <c r="I2387" s="231"/>
      <c r="J2387" s="43"/>
      <c r="K2387" s="43"/>
      <c r="L2387" s="47"/>
      <c r="M2387" s="232"/>
      <c r="N2387" s="233"/>
      <c r="O2387" s="87"/>
      <c r="P2387" s="87"/>
      <c r="Q2387" s="87"/>
      <c r="R2387" s="87"/>
      <c r="S2387" s="87"/>
      <c r="T2387" s="88"/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T2387" s="20" t="s">
        <v>214</v>
      </c>
      <c r="AU2387" s="20" t="s">
        <v>80</v>
      </c>
    </row>
    <row r="2388" s="14" customFormat="1">
      <c r="A2388" s="14"/>
      <c r="B2388" s="245"/>
      <c r="C2388" s="246"/>
      <c r="D2388" s="236" t="s">
        <v>216</v>
      </c>
      <c r="E2388" s="247" t="s">
        <v>19</v>
      </c>
      <c r="F2388" s="248" t="s">
        <v>3173</v>
      </c>
      <c r="G2388" s="246"/>
      <c r="H2388" s="249">
        <v>517.11300000000006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5" t="s">
        <v>216</v>
      </c>
      <c r="AU2388" s="255" t="s">
        <v>80</v>
      </c>
      <c r="AV2388" s="14" t="s">
        <v>80</v>
      </c>
      <c r="AW2388" s="14" t="s">
        <v>218</v>
      </c>
      <c r="AX2388" s="14" t="s">
        <v>71</v>
      </c>
      <c r="AY2388" s="255" t="s">
        <v>205</v>
      </c>
    </row>
    <row r="2389" s="2" customFormat="1" ht="44.25" customHeight="1">
      <c r="A2389" s="41"/>
      <c r="B2389" s="42"/>
      <c r="C2389" s="216" t="s">
        <v>3174</v>
      </c>
      <c r="D2389" s="216" t="s">
        <v>207</v>
      </c>
      <c r="E2389" s="217" t="s">
        <v>3175</v>
      </c>
      <c r="F2389" s="218" t="s">
        <v>3176</v>
      </c>
      <c r="G2389" s="219" t="s">
        <v>279</v>
      </c>
      <c r="H2389" s="220">
        <v>505.05799999999999</v>
      </c>
      <c r="I2389" s="221"/>
      <c r="J2389" s="222">
        <f>ROUND(I2389*H2389,2)</f>
        <v>0</v>
      </c>
      <c r="K2389" s="218" t="s">
        <v>211</v>
      </c>
      <c r="L2389" s="47"/>
      <c r="M2389" s="223" t="s">
        <v>19</v>
      </c>
      <c r="N2389" s="224" t="s">
        <v>42</v>
      </c>
      <c r="O2389" s="87"/>
      <c r="P2389" s="225">
        <f>O2389*H2389</f>
        <v>0</v>
      </c>
      <c r="Q2389" s="225">
        <v>0</v>
      </c>
      <c r="R2389" s="225">
        <f>Q2389*H2389</f>
        <v>0</v>
      </c>
      <c r="S2389" s="225">
        <v>0</v>
      </c>
      <c r="T2389" s="226">
        <f>S2389*H2389</f>
        <v>0</v>
      </c>
      <c r="U2389" s="41"/>
      <c r="V2389" s="41"/>
      <c r="W2389" s="41"/>
      <c r="X2389" s="41"/>
      <c r="Y2389" s="41"/>
      <c r="Z2389" s="41"/>
      <c r="AA2389" s="41"/>
      <c r="AB2389" s="41"/>
      <c r="AC2389" s="41"/>
      <c r="AD2389" s="41"/>
      <c r="AE2389" s="41"/>
      <c r="AR2389" s="227" t="s">
        <v>212</v>
      </c>
      <c r="AT2389" s="227" t="s">
        <v>207</v>
      </c>
      <c r="AU2389" s="227" t="s">
        <v>80</v>
      </c>
      <c r="AY2389" s="20" t="s">
        <v>205</v>
      </c>
      <c r="BE2389" s="228">
        <f>IF(N2389="základní",J2389,0)</f>
        <v>0</v>
      </c>
      <c r="BF2389" s="228">
        <f>IF(N2389="snížená",J2389,0)</f>
        <v>0</v>
      </c>
      <c r="BG2389" s="228">
        <f>IF(N2389="zákl. přenesená",J2389,0)</f>
        <v>0</v>
      </c>
      <c r="BH2389" s="228">
        <f>IF(N2389="sníž. přenesená",J2389,0)</f>
        <v>0</v>
      </c>
      <c r="BI2389" s="228">
        <f>IF(N2389="nulová",J2389,0)</f>
        <v>0</v>
      </c>
      <c r="BJ2389" s="20" t="s">
        <v>78</v>
      </c>
      <c r="BK2389" s="228">
        <f>ROUND(I2389*H2389,2)</f>
        <v>0</v>
      </c>
      <c r="BL2389" s="20" t="s">
        <v>212</v>
      </c>
      <c r="BM2389" s="227" t="s">
        <v>3177</v>
      </c>
    </row>
    <row r="2390" s="2" customFormat="1">
      <c r="A2390" s="41"/>
      <c r="B2390" s="42"/>
      <c r="C2390" s="43"/>
      <c r="D2390" s="229" t="s">
        <v>214</v>
      </c>
      <c r="E2390" s="43"/>
      <c r="F2390" s="230" t="s">
        <v>3178</v>
      </c>
      <c r="G2390" s="43"/>
      <c r="H2390" s="43"/>
      <c r="I2390" s="231"/>
      <c r="J2390" s="43"/>
      <c r="K2390" s="43"/>
      <c r="L2390" s="47"/>
      <c r="M2390" s="232"/>
      <c r="N2390" s="233"/>
      <c r="O2390" s="87"/>
      <c r="P2390" s="87"/>
      <c r="Q2390" s="87"/>
      <c r="R2390" s="87"/>
      <c r="S2390" s="87"/>
      <c r="T2390" s="88"/>
      <c r="U2390" s="41"/>
      <c r="V2390" s="41"/>
      <c r="W2390" s="41"/>
      <c r="X2390" s="41"/>
      <c r="Y2390" s="41"/>
      <c r="Z2390" s="41"/>
      <c r="AA2390" s="41"/>
      <c r="AB2390" s="41"/>
      <c r="AC2390" s="41"/>
      <c r="AD2390" s="41"/>
      <c r="AE2390" s="41"/>
      <c r="AT2390" s="20" t="s">
        <v>214</v>
      </c>
      <c r="AU2390" s="20" t="s">
        <v>80</v>
      </c>
    </row>
    <row r="2391" s="14" customFormat="1">
      <c r="A2391" s="14"/>
      <c r="B2391" s="245"/>
      <c r="C2391" s="246"/>
      <c r="D2391" s="236" t="s">
        <v>216</v>
      </c>
      <c r="E2391" s="247" t="s">
        <v>19</v>
      </c>
      <c r="F2391" s="248" t="s">
        <v>3179</v>
      </c>
      <c r="G2391" s="246"/>
      <c r="H2391" s="249">
        <v>505.05799999999999</v>
      </c>
      <c r="I2391" s="250"/>
      <c r="J2391" s="246"/>
      <c r="K2391" s="246"/>
      <c r="L2391" s="251"/>
      <c r="M2391" s="252"/>
      <c r="N2391" s="253"/>
      <c r="O2391" s="253"/>
      <c r="P2391" s="253"/>
      <c r="Q2391" s="253"/>
      <c r="R2391" s="253"/>
      <c r="S2391" s="253"/>
      <c r="T2391" s="25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55" t="s">
        <v>216</v>
      </c>
      <c r="AU2391" s="255" t="s">
        <v>80</v>
      </c>
      <c r="AV2391" s="14" t="s">
        <v>80</v>
      </c>
      <c r="AW2391" s="14" t="s">
        <v>218</v>
      </c>
      <c r="AX2391" s="14" t="s">
        <v>71</v>
      </c>
      <c r="AY2391" s="255" t="s">
        <v>205</v>
      </c>
    </row>
    <row r="2392" s="2" customFormat="1" ht="37.8" customHeight="1">
      <c r="A2392" s="41"/>
      <c r="B2392" s="42"/>
      <c r="C2392" s="216" t="s">
        <v>3180</v>
      </c>
      <c r="D2392" s="216" t="s">
        <v>207</v>
      </c>
      <c r="E2392" s="217" t="s">
        <v>3181</v>
      </c>
      <c r="F2392" s="218" t="s">
        <v>3182</v>
      </c>
      <c r="G2392" s="219" t="s">
        <v>279</v>
      </c>
      <c r="H2392" s="220">
        <v>350</v>
      </c>
      <c r="I2392" s="221"/>
      <c r="J2392" s="222">
        <f>ROUND(I2392*H2392,2)</f>
        <v>0</v>
      </c>
      <c r="K2392" s="218" t="s">
        <v>211</v>
      </c>
      <c r="L2392" s="47"/>
      <c r="M2392" s="223" t="s">
        <v>19</v>
      </c>
      <c r="N2392" s="224" t="s">
        <v>42</v>
      </c>
      <c r="O2392" s="87"/>
      <c r="P2392" s="225">
        <f>O2392*H2392</f>
        <v>0</v>
      </c>
      <c r="Q2392" s="225">
        <v>0</v>
      </c>
      <c r="R2392" s="225">
        <f>Q2392*H2392</f>
        <v>0</v>
      </c>
      <c r="S2392" s="225">
        <v>0</v>
      </c>
      <c r="T2392" s="226">
        <f>S2392*H2392</f>
        <v>0</v>
      </c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R2392" s="227" t="s">
        <v>212</v>
      </c>
      <c r="AT2392" s="227" t="s">
        <v>207</v>
      </c>
      <c r="AU2392" s="227" t="s">
        <v>80</v>
      </c>
      <c r="AY2392" s="20" t="s">
        <v>205</v>
      </c>
      <c r="BE2392" s="228">
        <f>IF(N2392="základní",J2392,0)</f>
        <v>0</v>
      </c>
      <c r="BF2392" s="228">
        <f>IF(N2392="snížená",J2392,0)</f>
        <v>0</v>
      </c>
      <c r="BG2392" s="228">
        <f>IF(N2392="zákl. přenesená",J2392,0)</f>
        <v>0</v>
      </c>
      <c r="BH2392" s="228">
        <f>IF(N2392="sníž. přenesená",J2392,0)</f>
        <v>0</v>
      </c>
      <c r="BI2392" s="228">
        <f>IF(N2392="nulová",J2392,0)</f>
        <v>0</v>
      </c>
      <c r="BJ2392" s="20" t="s">
        <v>78</v>
      </c>
      <c r="BK2392" s="228">
        <f>ROUND(I2392*H2392,2)</f>
        <v>0</v>
      </c>
      <c r="BL2392" s="20" t="s">
        <v>212</v>
      </c>
      <c r="BM2392" s="227" t="s">
        <v>3183</v>
      </c>
    </row>
    <row r="2393" s="2" customFormat="1">
      <c r="A2393" s="41"/>
      <c r="B2393" s="42"/>
      <c r="C2393" s="43"/>
      <c r="D2393" s="229" t="s">
        <v>214</v>
      </c>
      <c r="E2393" s="43"/>
      <c r="F2393" s="230" t="s">
        <v>3184</v>
      </c>
      <c r="G2393" s="43"/>
      <c r="H2393" s="43"/>
      <c r="I2393" s="231"/>
      <c r="J2393" s="43"/>
      <c r="K2393" s="43"/>
      <c r="L2393" s="47"/>
      <c r="M2393" s="232"/>
      <c r="N2393" s="233"/>
      <c r="O2393" s="87"/>
      <c r="P2393" s="87"/>
      <c r="Q2393" s="87"/>
      <c r="R2393" s="87"/>
      <c r="S2393" s="87"/>
      <c r="T2393" s="88"/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T2393" s="20" t="s">
        <v>214</v>
      </c>
      <c r="AU2393" s="20" t="s">
        <v>80</v>
      </c>
    </row>
    <row r="2394" s="14" customFormat="1">
      <c r="A2394" s="14"/>
      <c r="B2394" s="245"/>
      <c r="C2394" s="246"/>
      <c r="D2394" s="236" t="s">
        <v>216</v>
      </c>
      <c r="E2394" s="247" t="s">
        <v>19</v>
      </c>
      <c r="F2394" s="248" t="s">
        <v>3185</v>
      </c>
      <c r="G2394" s="246"/>
      <c r="H2394" s="249">
        <v>350</v>
      </c>
      <c r="I2394" s="250"/>
      <c r="J2394" s="246"/>
      <c r="K2394" s="246"/>
      <c r="L2394" s="251"/>
      <c r="M2394" s="252"/>
      <c r="N2394" s="253"/>
      <c r="O2394" s="253"/>
      <c r="P2394" s="253"/>
      <c r="Q2394" s="253"/>
      <c r="R2394" s="253"/>
      <c r="S2394" s="253"/>
      <c r="T2394" s="25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5" t="s">
        <v>216</v>
      </c>
      <c r="AU2394" s="255" t="s">
        <v>80</v>
      </c>
      <c r="AV2394" s="14" t="s">
        <v>80</v>
      </c>
      <c r="AW2394" s="14" t="s">
        <v>218</v>
      </c>
      <c r="AX2394" s="14" t="s">
        <v>71</v>
      </c>
      <c r="AY2394" s="255" t="s">
        <v>205</v>
      </c>
    </row>
    <row r="2395" s="2" customFormat="1" ht="24.15" customHeight="1">
      <c r="A2395" s="41"/>
      <c r="B2395" s="42"/>
      <c r="C2395" s="216" t="s">
        <v>3186</v>
      </c>
      <c r="D2395" s="216" t="s">
        <v>207</v>
      </c>
      <c r="E2395" s="217" t="s">
        <v>3187</v>
      </c>
      <c r="F2395" s="218" t="s">
        <v>3188</v>
      </c>
      <c r="G2395" s="219" t="s">
        <v>327</v>
      </c>
      <c r="H2395" s="220">
        <v>52</v>
      </c>
      <c r="I2395" s="221"/>
      <c r="J2395" s="222">
        <f>ROUND(I2395*H2395,2)</f>
        <v>0</v>
      </c>
      <c r="K2395" s="218" t="s">
        <v>211</v>
      </c>
      <c r="L2395" s="47"/>
      <c r="M2395" s="223" t="s">
        <v>19</v>
      </c>
      <c r="N2395" s="224" t="s">
        <v>42</v>
      </c>
      <c r="O2395" s="87"/>
      <c r="P2395" s="225">
        <f>O2395*H2395</f>
        <v>0</v>
      </c>
      <c r="Q2395" s="225">
        <v>0</v>
      </c>
      <c r="R2395" s="225">
        <f>Q2395*H2395</f>
        <v>0</v>
      </c>
      <c r="S2395" s="225">
        <v>0</v>
      </c>
      <c r="T2395" s="226">
        <f>S2395*H2395</f>
        <v>0</v>
      </c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R2395" s="227" t="s">
        <v>212</v>
      </c>
      <c r="AT2395" s="227" t="s">
        <v>207</v>
      </c>
      <c r="AU2395" s="227" t="s">
        <v>80</v>
      </c>
      <c r="AY2395" s="20" t="s">
        <v>205</v>
      </c>
      <c r="BE2395" s="228">
        <f>IF(N2395="základní",J2395,0)</f>
        <v>0</v>
      </c>
      <c r="BF2395" s="228">
        <f>IF(N2395="snížená",J2395,0)</f>
        <v>0</v>
      </c>
      <c r="BG2395" s="228">
        <f>IF(N2395="zákl. přenesená",J2395,0)</f>
        <v>0</v>
      </c>
      <c r="BH2395" s="228">
        <f>IF(N2395="sníž. přenesená",J2395,0)</f>
        <v>0</v>
      </c>
      <c r="BI2395" s="228">
        <f>IF(N2395="nulová",J2395,0)</f>
        <v>0</v>
      </c>
      <c r="BJ2395" s="20" t="s">
        <v>78</v>
      </c>
      <c r="BK2395" s="228">
        <f>ROUND(I2395*H2395,2)</f>
        <v>0</v>
      </c>
      <c r="BL2395" s="20" t="s">
        <v>212</v>
      </c>
      <c r="BM2395" s="227" t="s">
        <v>3189</v>
      </c>
    </row>
    <row r="2396" s="2" customFormat="1">
      <c r="A2396" s="41"/>
      <c r="B2396" s="42"/>
      <c r="C2396" s="43"/>
      <c r="D2396" s="229" t="s">
        <v>214</v>
      </c>
      <c r="E2396" s="43"/>
      <c r="F2396" s="230" t="s">
        <v>3190</v>
      </c>
      <c r="G2396" s="43"/>
      <c r="H2396" s="43"/>
      <c r="I2396" s="231"/>
      <c r="J2396" s="43"/>
      <c r="K2396" s="43"/>
      <c r="L2396" s="47"/>
      <c r="M2396" s="232"/>
      <c r="N2396" s="233"/>
      <c r="O2396" s="87"/>
      <c r="P2396" s="87"/>
      <c r="Q2396" s="87"/>
      <c r="R2396" s="87"/>
      <c r="S2396" s="87"/>
      <c r="T2396" s="88"/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T2396" s="20" t="s">
        <v>214</v>
      </c>
      <c r="AU2396" s="20" t="s">
        <v>80</v>
      </c>
    </row>
    <row r="2397" s="14" customFormat="1">
      <c r="A2397" s="14"/>
      <c r="B2397" s="245"/>
      <c r="C2397" s="246"/>
      <c r="D2397" s="236" t="s">
        <v>216</v>
      </c>
      <c r="E2397" s="247" t="s">
        <v>19</v>
      </c>
      <c r="F2397" s="248" t="s">
        <v>3191</v>
      </c>
      <c r="G2397" s="246"/>
      <c r="H2397" s="249">
        <v>22</v>
      </c>
      <c r="I2397" s="250"/>
      <c r="J2397" s="246"/>
      <c r="K2397" s="246"/>
      <c r="L2397" s="251"/>
      <c r="M2397" s="252"/>
      <c r="N2397" s="253"/>
      <c r="O2397" s="253"/>
      <c r="P2397" s="253"/>
      <c r="Q2397" s="253"/>
      <c r="R2397" s="253"/>
      <c r="S2397" s="253"/>
      <c r="T2397" s="25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5" t="s">
        <v>216</v>
      </c>
      <c r="AU2397" s="255" t="s">
        <v>80</v>
      </c>
      <c r="AV2397" s="14" t="s">
        <v>80</v>
      </c>
      <c r="AW2397" s="14" t="s">
        <v>218</v>
      </c>
      <c r="AX2397" s="14" t="s">
        <v>71</v>
      </c>
      <c r="AY2397" s="255" t="s">
        <v>205</v>
      </c>
    </row>
    <row r="2398" s="14" customFormat="1">
      <c r="A2398" s="14"/>
      <c r="B2398" s="245"/>
      <c r="C2398" s="246"/>
      <c r="D2398" s="236" t="s">
        <v>216</v>
      </c>
      <c r="E2398" s="247" t="s">
        <v>19</v>
      </c>
      <c r="F2398" s="248" t="s">
        <v>3192</v>
      </c>
      <c r="G2398" s="246"/>
      <c r="H2398" s="249">
        <v>12</v>
      </c>
      <c r="I2398" s="250"/>
      <c r="J2398" s="246"/>
      <c r="K2398" s="246"/>
      <c r="L2398" s="251"/>
      <c r="M2398" s="252"/>
      <c r="N2398" s="253"/>
      <c r="O2398" s="253"/>
      <c r="P2398" s="253"/>
      <c r="Q2398" s="253"/>
      <c r="R2398" s="253"/>
      <c r="S2398" s="253"/>
      <c r="T2398" s="25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55" t="s">
        <v>216</v>
      </c>
      <c r="AU2398" s="255" t="s">
        <v>80</v>
      </c>
      <c r="AV2398" s="14" t="s">
        <v>80</v>
      </c>
      <c r="AW2398" s="14" t="s">
        <v>218</v>
      </c>
      <c r="AX2398" s="14" t="s">
        <v>71</v>
      </c>
      <c r="AY2398" s="255" t="s">
        <v>205</v>
      </c>
    </row>
    <row r="2399" s="14" customFormat="1">
      <c r="A2399" s="14"/>
      <c r="B2399" s="245"/>
      <c r="C2399" s="246"/>
      <c r="D2399" s="236" t="s">
        <v>216</v>
      </c>
      <c r="E2399" s="247" t="s">
        <v>19</v>
      </c>
      <c r="F2399" s="248" t="s">
        <v>3193</v>
      </c>
      <c r="G2399" s="246"/>
      <c r="H2399" s="249">
        <v>8</v>
      </c>
      <c r="I2399" s="250"/>
      <c r="J2399" s="246"/>
      <c r="K2399" s="246"/>
      <c r="L2399" s="251"/>
      <c r="M2399" s="252"/>
      <c r="N2399" s="253"/>
      <c r="O2399" s="253"/>
      <c r="P2399" s="253"/>
      <c r="Q2399" s="253"/>
      <c r="R2399" s="253"/>
      <c r="S2399" s="253"/>
      <c r="T2399" s="25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5" t="s">
        <v>216</v>
      </c>
      <c r="AU2399" s="255" t="s">
        <v>80</v>
      </c>
      <c r="AV2399" s="14" t="s">
        <v>80</v>
      </c>
      <c r="AW2399" s="14" t="s">
        <v>218</v>
      </c>
      <c r="AX2399" s="14" t="s">
        <v>71</v>
      </c>
      <c r="AY2399" s="255" t="s">
        <v>205</v>
      </c>
    </row>
    <row r="2400" s="14" customFormat="1">
      <c r="A2400" s="14"/>
      <c r="B2400" s="245"/>
      <c r="C2400" s="246"/>
      <c r="D2400" s="236" t="s">
        <v>216</v>
      </c>
      <c r="E2400" s="247" t="s">
        <v>19</v>
      </c>
      <c r="F2400" s="248" t="s">
        <v>3194</v>
      </c>
      <c r="G2400" s="246"/>
      <c r="H2400" s="249">
        <v>10</v>
      </c>
      <c r="I2400" s="250"/>
      <c r="J2400" s="246"/>
      <c r="K2400" s="246"/>
      <c r="L2400" s="251"/>
      <c r="M2400" s="252"/>
      <c r="N2400" s="253"/>
      <c r="O2400" s="253"/>
      <c r="P2400" s="253"/>
      <c r="Q2400" s="253"/>
      <c r="R2400" s="253"/>
      <c r="S2400" s="253"/>
      <c r="T2400" s="25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5" t="s">
        <v>216</v>
      </c>
      <c r="AU2400" s="255" t="s">
        <v>80</v>
      </c>
      <c r="AV2400" s="14" t="s">
        <v>80</v>
      </c>
      <c r="AW2400" s="14" t="s">
        <v>218</v>
      </c>
      <c r="AX2400" s="14" t="s">
        <v>71</v>
      </c>
      <c r="AY2400" s="255" t="s">
        <v>205</v>
      </c>
    </row>
    <row r="2401" s="2" customFormat="1" ht="24.15" customHeight="1">
      <c r="A2401" s="41"/>
      <c r="B2401" s="42"/>
      <c r="C2401" s="216" t="s">
        <v>3195</v>
      </c>
      <c r="D2401" s="216" t="s">
        <v>207</v>
      </c>
      <c r="E2401" s="217" t="s">
        <v>3196</v>
      </c>
      <c r="F2401" s="218" t="s">
        <v>3197</v>
      </c>
      <c r="G2401" s="219" t="s">
        <v>327</v>
      </c>
      <c r="H2401" s="220">
        <v>25</v>
      </c>
      <c r="I2401" s="221"/>
      <c r="J2401" s="222">
        <f>ROUND(I2401*H2401,2)</f>
        <v>0</v>
      </c>
      <c r="K2401" s="218" t="s">
        <v>211</v>
      </c>
      <c r="L2401" s="47"/>
      <c r="M2401" s="223" t="s">
        <v>19</v>
      </c>
      <c r="N2401" s="224" t="s">
        <v>42</v>
      </c>
      <c r="O2401" s="87"/>
      <c r="P2401" s="225">
        <f>O2401*H2401</f>
        <v>0</v>
      </c>
      <c r="Q2401" s="225">
        <v>0</v>
      </c>
      <c r="R2401" s="225">
        <f>Q2401*H2401</f>
        <v>0</v>
      </c>
      <c r="S2401" s="225">
        <v>0</v>
      </c>
      <c r="T2401" s="226">
        <f>S2401*H2401</f>
        <v>0</v>
      </c>
      <c r="U2401" s="41"/>
      <c r="V2401" s="41"/>
      <c r="W2401" s="41"/>
      <c r="X2401" s="41"/>
      <c r="Y2401" s="41"/>
      <c r="Z2401" s="41"/>
      <c r="AA2401" s="41"/>
      <c r="AB2401" s="41"/>
      <c r="AC2401" s="41"/>
      <c r="AD2401" s="41"/>
      <c r="AE2401" s="41"/>
      <c r="AR2401" s="227" t="s">
        <v>212</v>
      </c>
      <c r="AT2401" s="227" t="s">
        <v>207</v>
      </c>
      <c r="AU2401" s="227" t="s">
        <v>80</v>
      </c>
      <c r="AY2401" s="20" t="s">
        <v>205</v>
      </c>
      <c r="BE2401" s="228">
        <f>IF(N2401="základní",J2401,0)</f>
        <v>0</v>
      </c>
      <c r="BF2401" s="228">
        <f>IF(N2401="snížená",J2401,0)</f>
        <v>0</v>
      </c>
      <c r="BG2401" s="228">
        <f>IF(N2401="zákl. přenesená",J2401,0)</f>
        <v>0</v>
      </c>
      <c r="BH2401" s="228">
        <f>IF(N2401="sníž. přenesená",J2401,0)</f>
        <v>0</v>
      </c>
      <c r="BI2401" s="228">
        <f>IF(N2401="nulová",J2401,0)</f>
        <v>0</v>
      </c>
      <c r="BJ2401" s="20" t="s">
        <v>78</v>
      </c>
      <c r="BK2401" s="228">
        <f>ROUND(I2401*H2401,2)</f>
        <v>0</v>
      </c>
      <c r="BL2401" s="20" t="s">
        <v>212</v>
      </c>
      <c r="BM2401" s="227" t="s">
        <v>3198</v>
      </c>
    </row>
    <row r="2402" s="2" customFormat="1">
      <c r="A2402" s="41"/>
      <c r="B2402" s="42"/>
      <c r="C2402" s="43"/>
      <c r="D2402" s="229" t="s">
        <v>214</v>
      </c>
      <c r="E2402" s="43"/>
      <c r="F2402" s="230" t="s">
        <v>3199</v>
      </c>
      <c r="G2402" s="43"/>
      <c r="H2402" s="43"/>
      <c r="I2402" s="231"/>
      <c r="J2402" s="43"/>
      <c r="K2402" s="43"/>
      <c r="L2402" s="47"/>
      <c r="M2402" s="232"/>
      <c r="N2402" s="233"/>
      <c r="O2402" s="87"/>
      <c r="P2402" s="87"/>
      <c r="Q2402" s="87"/>
      <c r="R2402" s="87"/>
      <c r="S2402" s="87"/>
      <c r="T2402" s="88"/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T2402" s="20" t="s">
        <v>214</v>
      </c>
      <c r="AU2402" s="20" t="s">
        <v>80</v>
      </c>
    </row>
    <row r="2403" s="14" customFormat="1">
      <c r="A2403" s="14"/>
      <c r="B2403" s="245"/>
      <c r="C2403" s="246"/>
      <c r="D2403" s="236" t="s">
        <v>216</v>
      </c>
      <c r="E2403" s="247" t="s">
        <v>19</v>
      </c>
      <c r="F2403" s="248" t="s">
        <v>3200</v>
      </c>
      <c r="G2403" s="246"/>
      <c r="H2403" s="249">
        <v>25</v>
      </c>
      <c r="I2403" s="250"/>
      <c r="J2403" s="246"/>
      <c r="K2403" s="246"/>
      <c r="L2403" s="251"/>
      <c r="M2403" s="252"/>
      <c r="N2403" s="253"/>
      <c r="O2403" s="253"/>
      <c r="P2403" s="253"/>
      <c r="Q2403" s="253"/>
      <c r="R2403" s="253"/>
      <c r="S2403" s="253"/>
      <c r="T2403" s="25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55" t="s">
        <v>216</v>
      </c>
      <c r="AU2403" s="255" t="s">
        <v>80</v>
      </c>
      <c r="AV2403" s="14" t="s">
        <v>80</v>
      </c>
      <c r="AW2403" s="14" t="s">
        <v>218</v>
      </c>
      <c r="AX2403" s="14" t="s">
        <v>71</v>
      </c>
      <c r="AY2403" s="255" t="s">
        <v>205</v>
      </c>
    </row>
    <row r="2404" s="2" customFormat="1" ht="37.8" customHeight="1">
      <c r="A2404" s="41"/>
      <c r="B2404" s="42"/>
      <c r="C2404" s="216" t="s">
        <v>3201</v>
      </c>
      <c r="D2404" s="216" t="s">
        <v>207</v>
      </c>
      <c r="E2404" s="217" t="s">
        <v>3202</v>
      </c>
      <c r="F2404" s="218" t="s">
        <v>3203</v>
      </c>
      <c r="G2404" s="219" t="s">
        <v>327</v>
      </c>
      <c r="H2404" s="220">
        <v>7800</v>
      </c>
      <c r="I2404" s="221"/>
      <c r="J2404" s="222">
        <f>ROUND(I2404*H2404,2)</f>
        <v>0</v>
      </c>
      <c r="K2404" s="218" t="s">
        <v>211</v>
      </c>
      <c r="L2404" s="47"/>
      <c r="M2404" s="223" t="s">
        <v>19</v>
      </c>
      <c r="N2404" s="224" t="s">
        <v>42</v>
      </c>
      <c r="O2404" s="87"/>
      <c r="P2404" s="225">
        <f>O2404*H2404</f>
        <v>0</v>
      </c>
      <c r="Q2404" s="225">
        <v>0</v>
      </c>
      <c r="R2404" s="225">
        <f>Q2404*H2404</f>
        <v>0</v>
      </c>
      <c r="S2404" s="225">
        <v>0</v>
      </c>
      <c r="T2404" s="226">
        <f>S2404*H2404</f>
        <v>0</v>
      </c>
      <c r="U2404" s="41"/>
      <c r="V2404" s="41"/>
      <c r="W2404" s="41"/>
      <c r="X2404" s="41"/>
      <c r="Y2404" s="41"/>
      <c r="Z2404" s="41"/>
      <c r="AA2404" s="41"/>
      <c r="AB2404" s="41"/>
      <c r="AC2404" s="41"/>
      <c r="AD2404" s="41"/>
      <c r="AE2404" s="41"/>
      <c r="AR2404" s="227" t="s">
        <v>212</v>
      </c>
      <c r="AT2404" s="227" t="s">
        <v>207</v>
      </c>
      <c r="AU2404" s="227" t="s">
        <v>80</v>
      </c>
      <c r="AY2404" s="20" t="s">
        <v>205</v>
      </c>
      <c r="BE2404" s="228">
        <f>IF(N2404="základní",J2404,0)</f>
        <v>0</v>
      </c>
      <c r="BF2404" s="228">
        <f>IF(N2404="snížená",J2404,0)</f>
        <v>0</v>
      </c>
      <c r="BG2404" s="228">
        <f>IF(N2404="zákl. přenesená",J2404,0)</f>
        <v>0</v>
      </c>
      <c r="BH2404" s="228">
        <f>IF(N2404="sníž. přenesená",J2404,0)</f>
        <v>0</v>
      </c>
      <c r="BI2404" s="228">
        <f>IF(N2404="nulová",J2404,0)</f>
        <v>0</v>
      </c>
      <c r="BJ2404" s="20" t="s">
        <v>78</v>
      </c>
      <c r="BK2404" s="228">
        <f>ROUND(I2404*H2404,2)</f>
        <v>0</v>
      </c>
      <c r="BL2404" s="20" t="s">
        <v>212</v>
      </c>
      <c r="BM2404" s="227" t="s">
        <v>3204</v>
      </c>
    </row>
    <row r="2405" s="2" customFormat="1">
      <c r="A2405" s="41"/>
      <c r="B2405" s="42"/>
      <c r="C2405" s="43"/>
      <c r="D2405" s="229" t="s">
        <v>214</v>
      </c>
      <c r="E2405" s="43"/>
      <c r="F2405" s="230" t="s">
        <v>3205</v>
      </c>
      <c r="G2405" s="43"/>
      <c r="H2405" s="43"/>
      <c r="I2405" s="231"/>
      <c r="J2405" s="43"/>
      <c r="K2405" s="43"/>
      <c r="L2405" s="47"/>
      <c r="M2405" s="232"/>
      <c r="N2405" s="233"/>
      <c r="O2405" s="87"/>
      <c r="P2405" s="87"/>
      <c r="Q2405" s="87"/>
      <c r="R2405" s="87"/>
      <c r="S2405" s="87"/>
      <c r="T2405" s="88"/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T2405" s="20" t="s">
        <v>214</v>
      </c>
      <c r="AU2405" s="20" t="s">
        <v>80</v>
      </c>
    </row>
    <row r="2406" s="14" customFormat="1">
      <c r="A2406" s="14"/>
      <c r="B2406" s="245"/>
      <c r="C2406" s="246"/>
      <c r="D2406" s="236" t="s">
        <v>216</v>
      </c>
      <c r="E2406" s="246"/>
      <c r="F2406" s="248" t="s">
        <v>3206</v>
      </c>
      <c r="G2406" s="246"/>
      <c r="H2406" s="249">
        <v>7800</v>
      </c>
      <c r="I2406" s="250"/>
      <c r="J2406" s="246"/>
      <c r="K2406" s="246"/>
      <c r="L2406" s="251"/>
      <c r="M2406" s="252"/>
      <c r="N2406" s="253"/>
      <c r="O2406" s="253"/>
      <c r="P2406" s="253"/>
      <c r="Q2406" s="253"/>
      <c r="R2406" s="253"/>
      <c r="S2406" s="253"/>
      <c r="T2406" s="25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5" t="s">
        <v>216</v>
      </c>
      <c r="AU2406" s="255" t="s">
        <v>80</v>
      </c>
      <c r="AV2406" s="14" t="s">
        <v>80</v>
      </c>
      <c r="AW2406" s="14" t="s">
        <v>4</v>
      </c>
      <c r="AX2406" s="14" t="s">
        <v>78</v>
      </c>
      <c r="AY2406" s="255" t="s">
        <v>205</v>
      </c>
    </row>
    <row r="2407" s="2" customFormat="1" ht="37.8" customHeight="1">
      <c r="A2407" s="41"/>
      <c r="B2407" s="42"/>
      <c r="C2407" s="216" t="s">
        <v>3207</v>
      </c>
      <c r="D2407" s="216" t="s">
        <v>207</v>
      </c>
      <c r="E2407" s="217" t="s">
        <v>3208</v>
      </c>
      <c r="F2407" s="218" t="s">
        <v>3209</v>
      </c>
      <c r="G2407" s="219" t="s">
        <v>327</v>
      </c>
      <c r="H2407" s="220">
        <v>3750</v>
      </c>
      <c r="I2407" s="221"/>
      <c r="J2407" s="222">
        <f>ROUND(I2407*H2407,2)</f>
        <v>0</v>
      </c>
      <c r="K2407" s="218" t="s">
        <v>211</v>
      </c>
      <c r="L2407" s="47"/>
      <c r="M2407" s="223" t="s">
        <v>19</v>
      </c>
      <c r="N2407" s="224" t="s">
        <v>42</v>
      </c>
      <c r="O2407" s="87"/>
      <c r="P2407" s="225">
        <f>O2407*H2407</f>
        <v>0</v>
      </c>
      <c r="Q2407" s="225">
        <v>0</v>
      </c>
      <c r="R2407" s="225">
        <f>Q2407*H2407</f>
        <v>0</v>
      </c>
      <c r="S2407" s="225">
        <v>0</v>
      </c>
      <c r="T2407" s="226">
        <f>S2407*H2407</f>
        <v>0</v>
      </c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R2407" s="227" t="s">
        <v>212</v>
      </c>
      <c r="AT2407" s="227" t="s">
        <v>207</v>
      </c>
      <c r="AU2407" s="227" t="s">
        <v>80</v>
      </c>
      <c r="AY2407" s="20" t="s">
        <v>205</v>
      </c>
      <c r="BE2407" s="228">
        <f>IF(N2407="základní",J2407,0)</f>
        <v>0</v>
      </c>
      <c r="BF2407" s="228">
        <f>IF(N2407="snížená",J2407,0)</f>
        <v>0</v>
      </c>
      <c r="BG2407" s="228">
        <f>IF(N2407="zákl. přenesená",J2407,0)</f>
        <v>0</v>
      </c>
      <c r="BH2407" s="228">
        <f>IF(N2407="sníž. přenesená",J2407,0)</f>
        <v>0</v>
      </c>
      <c r="BI2407" s="228">
        <f>IF(N2407="nulová",J2407,0)</f>
        <v>0</v>
      </c>
      <c r="BJ2407" s="20" t="s">
        <v>78</v>
      </c>
      <c r="BK2407" s="228">
        <f>ROUND(I2407*H2407,2)</f>
        <v>0</v>
      </c>
      <c r="BL2407" s="20" t="s">
        <v>212</v>
      </c>
      <c r="BM2407" s="227" t="s">
        <v>3210</v>
      </c>
    </row>
    <row r="2408" s="2" customFormat="1">
      <c r="A2408" s="41"/>
      <c r="B2408" s="42"/>
      <c r="C2408" s="43"/>
      <c r="D2408" s="229" t="s">
        <v>214</v>
      </c>
      <c r="E2408" s="43"/>
      <c r="F2408" s="230" t="s">
        <v>3211</v>
      </c>
      <c r="G2408" s="43"/>
      <c r="H2408" s="43"/>
      <c r="I2408" s="231"/>
      <c r="J2408" s="43"/>
      <c r="K2408" s="43"/>
      <c r="L2408" s="47"/>
      <c r="M2408" s="232"/>
      <c r="N2408" s="233"/>
      <c r="O2408" s="87"/>
      <c r="P2408" s="87"/>
      <c r="Q2408" s="87"/>
      <c r="R2408" s="87"/>
      <c r="S2408" s="87"/>
      <c r="T2408" s="88"/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T2408" s="20" t="s">
        <v>214</v>
      </c>
      <c r="AU2408" s="20" t="s">
        <v>80</v>
      </c>
    </row>
    <row r="2409" s="14" customFormat="1">
      <c r="A2409" s="14"/>
      <c r="B2409" s="245"/>
      <c r="C2409" s="246"/>
      <c r="D2409" s="236" t="s">
        <v>216</v>
      </c>
      <c r="E2409" s="246"/>
      <c r="F2409" s="248" t="s">
        <v>3212</v>
      </c>
      <c r="G2409" s="246"/>
      <c r="H2409" s="249">
        <v>3750</v>
      </c>
      <c r="I2409" s="250"/>
      <c r="J2409" s="246"/>
      <c r="K2409" s="246"/>
      <c r="L2409" s="251"/>
      <c r="M2409" s="252"/>
      <c r="N2409" s="253"/>
      <c r="O2409" s="253"/>
      <c r="P2409" s="253"/>
      <c r="Q2409" s="253"/>
      <c r="R2409" s="253"/>
      <c r="S2409" s="253"/>
      <c r="T2409" s="25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T2409" s="255" t="s">
        <v>216</v>
      </c>
      <c r="AU2409" s="255" t="s">
        <v>80</v>
      </c>
      <c r="AV2409" s="14" t="s">
        <v>80</v>
      </c>
      <c r="AW2409" s="14" t="s">
        <v>4</v>
      </c>
      <c r="AX2409" s="14" t="s">
        <v>78</v>
      </c>
      <c r="AY2409" s="255" t="s">
        <v>205</v>
      </c>
    </row>
    <row r="2410" s="2" customFormat="1" ht="33" customHeight="1">
      <c r="A2410" s="41"/>
      <c r="B2410" s="42"/>
      <c r="C2410" s="216" t="s">
        <v>3213</v>
      </c>
      <c r="D2410" s="216" t="s">
        <v>207</v>
      </c>
      <c r="E2410" s="217" t="s">
        <v>3214</v>
      </c>
      <c r="F2410" s="218" t="s">
        <v>3215</v>
      </c>
      <c r="G2410" s="219" t="s">
        <v>279</v>
      </c>
      <c r="H2410" s="220">
        <v>686.08600000000001</v>
      </c>
      <c r="I2410" s="221"/>
      <c r="J2410" s="222">
        <f>ROUND(I2410*H2410,2)</f>
        <v>0</v>
      </c>
      <c r="K2410" s="218" t="s">
        <v>3216</v>
      </c>
      <c r="L2410" s="47"/>
      <c r="M2410" s="223" t="s">
        <v>19</v>
      </c>
      <c r="N2410" s="224" t="s">
        <v>42</v>
      </c>
      <c r="O2410" s="87"/>
      <c r="P2410" s="225">
        <f>O2410*H2410</f>
        <v>0</v>
      </c>
      <c r="Q2410" s="225">
        <v>0</v>
      </c>
      <c r="R2410" s="225">
        <f>Q2410*H2410</f>
        <v>0</v>
      </c>
      <c r="S2410" s="225">
        <v>0</v>
      </c>
      <c r="T2410" s="226">
        <f>S2410*H2410</f>
        <v>0</v>
      </c>
      <c r="U2410" s="41"/>
      <c r="V2410" s="41"/>
      <c r="W2410" s="41"/>
      <c r="X2410" s="41"/>
      <c r="Y2410" s="41"/>
      <c r="Z2410" s="41"/>
      <c r="AA2410" s="41"/>
      <c r="AB2410" s="41"/>
      <c r="AC2410" s="41"/>
      <c r="AD2410" s="41"/>
      <c r="AE2410" s="41"/>
      <c r="AR2410" s="227" t="s">
        <v>212</v>
      </c>
      <c r="AT2410" s="227" t="s">
        <v>207</v>
      </c>
      <c r="AU2410" s="227" t="s">
        <v>80</v>
      </c>
      <c r="AY2410" s="20" t="s">
        <v>205</v>
      </c>
      <c r="BE2410" s="228">
        <f>IF(N2410="základní",J2410,0)</f>
        <v>0</v>
      </c>
      <c r="BF2410" s="228">
        <f>IF(N2410="snížená",J2410,0)</f>
        <v>0</v>
      </c>
      <c r="BG2410" s="228">
        <f>IF(N2410="zákl. přenesená",J2410,0)</f>
        <v>0</v>
      </c>
      <c r="BH2410" s="228">
        <f>IF(N2410="sníž. přenesená",J2410,0)</f>
        <v>0</v>
      </c>
      <c r="BI2410" s="228">
        <f>IF(N2410="nulová",J2410,0)</f>
        <v>0</v>
      </c>
      <c r="BJ2410" s="20" t="s">
        <v>78</v>
      </c>
      <c r="BK2410" s="228">
        <f>ROUND(I2410*H2410,2)</f>
        <v>0</v>
      </c>
      <c r="BL2410" s="20" t="s">
        <v>212</v>
      </c>
      <c r="BM2410" s="227" t="s">
        <v>3217</v>
      </c>
    </row>
    <row r="2411" s="14" customFormat="1">
      <c r="A2411" s="14"/>
      <c r="B2411" s="245"/>
      <c r="C2411" s="246"/>
      <c r="D2411" s="236" t="s">
        <v>216</v>
      </c>
      <c r="E2411" s="247" t="s">
        <v>19</v>
      </c>
      <c r="F2411" s="248" t="s">
        <v>3218</v>
      </c>
      <c r="G2411" s="246"/>
      <c r="H2411" s="249">
        <v>686.08550000000002</v>
      </c>
      <c r="I2411" s="250"/>
      <c r="J2411" s="246"/>
      <c r="K2411" s="246"/>
      <c r="L2411" s="251"/>
      <c r="M2411" s="252"/>
      <c r="N2411" s="253"/>
      <c r="O2411" s="253"/>
      <c r="P2411" s="253"/>
      <c r="Q2411" s="253"/>
      <c r="R2411" s="253"/>
      <c r="S2411" s="253"/>
      <c r="T2411" s="25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55" t="s">
        <v>216</v>
      </c>
      <c r="AU2411" s="255" t="s">
        <v>80</v>
      </c>
      <c r="AV2411" s="14" t="s">
        <v>80</v>
      </c>
      <c r="AW2411" s="14" t="s">
        <v>218</v>
      </c>
      <c r="AX2411" s="14" t="s">
        <v>71</v>
      </c>
      <c r="AY2411" s="255" t="s">
        <v>205</v>
      </c>
    </row>
    <row r="2412" s="2" customFormat="1" ht="44.25" customHeight="1">
      <c r="A2412" s="41"/>
      <c r="B2412" s="42"/>
      <c r="C2412" s="216" t="s">
        <v>3219</v>
      </c>
      <c r="D2412" s="216" t="s">
        <v>207</v>
      </c>
      <c r="E2412" s="217" t="s">
        <v>3220</v>
      </c>
      <c r="F2412" s="218" t="s">
        <v>3221</v>
      </c>
      <c r="G2412" s="219" t="s">
        <v>279</v>
      </c>
      <c r="H2412" s="220">
        <v>8233.0259999999998</v>
      </c>
      <c r="I2412" s="221"/>
      <c r="J2412" s="222">
        <f>ROUND(I2412*H2412,2)</f>
        <v>0</v>
      </c>
      <c r="K2412" s="218" t="s">
        <v>211</v>
      </c>
      <c r="L2412" s="47"/>
      <c r="M2412" s="223" t="s">
        <v>19</v>
      </c>
      <c r="N2412" s="224" t="s">
        <v>42</v>
      </c>
      <c r="O2412" s="87"/>
      <c r="P2412" s="225">
        <f>O2412*H2412</f>
        <v>0</v>
      </c>
      <c r="Q2412" s="225">
        <v>0</v>
      </c>
      <c r="R2412" s="225">
        <f>Q2412*H2412</f>
        <v>0</v>
      </c>
      <c r="S2412" s="225">
        <v>0</v>
      </c>
      <c r="T2412" s="226">
        <f>S2412*H2412</f>
        <v>0</v>
      </c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R2412" s="227" t="s">
        <v>212</v>
      </c>
      <c r="AT2412" s="227" t="s">
        <v>207</v>
      </c>
      <c r="AU2412" s="227" t="s">
        <v>80</v>
      </c>
      <c r="AY2412" s="20" t="s">
        <v>205</v>
      </c>
      <c r="BE2412" s="228">
        <f>IF(N2412="základní",J2412,0)</f>
        <v>0</v>
      </c>
      <c r="BF2412" s="228">
        <f>IF(N2412="snížená",J2412,0)</f>
        <v>0</v>
      </c>
      <c r="BG2412" s="228">
        <f>IF(N2412="zákl. přenesená",J2412,0)</f>
        <v>0</v>
      </c>
      <c r="BH2412" s="228">
        <f>IF(N2412="sníž. přenesená",J2412,0)</f>
        <v>0</v>
      </c>
      <c r="BI2412" s="228">
        <f>IF(N2412="nulová",J2412,0)</f>
        <v>0</v>
      </c>
      <c r="BJ2412" s="20" t="s">
        <v>78</v>
      </c>
      <c r="BK2412" s="228">
        <f>ROUND(I2412*H2412,2)</f>
        <v>0</v>
      </c>
      <c r="BL2412" s="20" t="s">
        <v>212</v>
      </c>
      <c r="BM2412" s="227" t="s">
        <v>3222</v>
      </c>
    </row>
    <row r="2413" s="2" customFormat="1">
      <c r="A2413" s="41"/>
      <c r="B2413" s="42"/>
      <c r="C2413" s="43"/>
      <c r="D2413" s="229" t="s">
        <v>214</v>
      </c>
      <c r="E2413" s="43"/>
      <c r="F2413" s="230" t="s">
        <v>3223</v>
      </c>
      <c r="G2413" s="43"/>
      <c r="H2413" s="43"/>
      <c r="I2413" s="231"/>
      <c r="J2413" s="43"/>
      <c r="K2413" s="43"/>
      <c r="L2413" s="47"/>
      <c r="M2413" s="232"/>
      <c r="N2413" s="233"/>
      <c r="O2413" s="87"/>
      <c r="P2413" s="87"/>
      <c r="Q2413" s="87"/>
      <c r="R2413" s="87"/>
      <c r="S2413" s="87"/>
      <c r="T2413" s="88"/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T2413" s="20" t="s">
        <v>214</v>
      </c>
      <c r="AU2413" s="20" t="s">
        <v>80</v>
      </c>
    </row>
    <row r="2414" s="14" customFormat="1">
      <c r="A2414" s="14"/>
      <c r="B2414" s="245"/>
      <c r="C2414" s="246"/>
      <c r="D2414" s="236" t="s">
        <v>216</v>
      </c>
      <c r="E2414" s="246"/>
      <c r="F2414" s="248" t="s">
        <v>3224</v>
      </c>
      <c r="G2414" s="246"/>
      <c r="H2414" s="249">
        <v>8233.0259999999998</v>
      </c>
      <c r="I2414" s="250"/>
      <c r="J2414" s="246"/>
      <c r="K2414" s="246"/>
      <c r="L2414" s="251"/>
      <c r="M2414" s="252"/>
      <c r="N2414" s="253"/>
      <c r="O2414" s="253"/>
      <c r="P2414" s="253"/>
      <c r="Q2414" s="253"/>
      <c r="R2414" s="253"/>
      <c r="S2414" s="253"/>
      <c r="T2414" s="25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5" t="s">
        <v>216</v>
      </c>
      <c r="AU2414" s="255" t="s">
        <v>80</v>
      </c>
      <c r="AV2414" s="14" t="s">
        <v>80</v>
      </c>
      <c r="AW2414" s="14" t="s">
        <v>4</v>
      </c>
      <c r="AX2414" s="14" t="s">
        <v>78</v>
      </c>
      <c r="AY2414" s="255" t="s">
        <v>205</v>
      </c>
    </row>
    <row r="2415" s="2" customFormat="1" ht="37.8" customHeight="1">
      <c r="A2415" s="41"/>
      <c r="B2415" s="42"/>
      <c r="C2415" s="216" t="s">
        <v>3225</v>
      </c>
      <c r="D2415" s="216" t="s">
        <v>207</v>
      </c>
      <c r="E2415" s="217" t="s">
        <v>3226</v>
      </c>
      <c r="F2415" s="218" t="s">
        <v>3227</v>
      </c>
      <c r="G2415" s="219" t="s">
        <v>279</v>
      </c>
      <c r="H2415" s="220">
        <v>686.08600000000001</v>
      </c>
      <c r="I2415" s="221"/>
      <c r="J2415" s="222">
        <f>ROUND(I2415*H2415,2)</f>
        <v>0</v>
      </c>
      <c r="K2415" s="218" t="s">
        <v>211</v>
      </c>
      <c r="L2415" s="47"/>
      <c r="M2415" s="223" t="s">
        <v>19</v>
      </c>
      <c r="N2415" s="224" t="s">
        <v>42</v>
      </c>
      <c r="O2415" s="87"/>
      <c r="P2415" s="225">
        <f>O2415*H2415</f>
        <v>0</v>
      </c>
      <c r="Q2415" s="225">
        <v>0</v>
      </c>
      <c r="R2415" s="225">
        <f>Q2415*H2415</f>
        <v>0</v>
      </c>
      <c r="S2415" s="225">
        <v>0</v>
      </c>
      <c r="T2415" s="226">
        <f>S2415*H2415</f>
        <v>0</v>
      </c>
      <c r="U2415" s="41"/>
      <c r="V2415" s="41"/>
      <c r="W2415" s="41"/>
      <c r="X2415" s="41"/>
      <c r="Y2415" s="41"/>
      <c r="Z2415" s="41"/>
      <c r="AA2415" s="41"/>
      <c r="AB2415" s="41"/>
      <c r="AC2415" s="41"/>
      <c r="AD2415" s="41"/>
      <c r="AE2415" s="41"/>
      <c r="AR2415" s="227" t="s">
        <v>212</v>
      </c>
      <c r="AT2415" s="227" t="s">
        <v>207</v>
      </c>
      <c r="AU2415" s="227" t="s">
        <v>80</v>
      </c>
      <c r="AY2415" s="20" t="s">
        <v>205</v>
      </c>
      <c r="BE2415" s="228">
        <f>IF(N2415="základní",J2415,0)</f>
        <v>0</v>
      </c>
      <c r="BF2415" s="228">
        <f>IF(N2415="snížená",J2415,0)</f>
        <v>0</v>
      </c>
      <c r="BG2415" s="228">
        <f>IF(N2415="zákl. přenesená",J2415,0)</f>
        <v>0</v>
      </c>
      <c r="BH2415" s="228">
        <f>IF(N2415="sníž. přenesená",J2415,0)</f>
        <v>0</v>
      </c>
      <c r="BI2415" s="228">
        <f>IF(N2415="nulová",J2415,0)</f>
        <v>0</v>
      </c>
      <c r="BJ2415" s="20" t="s">
        <v>78</v>
      </c>
      <c r="BK2415" s="228">
        <f>ROUND(I2415*H2415,2)</f>
        <v>0</v>
      </c>
      <c r="BL2415" s="20" t="s">
        <v>212</v>
      </c>
      <c r="BM2415" s="227" t="s">
        <v>3228</v>
      </c>
    </row>
    <row r="2416" s="2" customFormat="1">
      <c r="A2416" s="41"/>
      <c r="B2416" s="42"/>
      <c r="C2416" s="43"/>
      <c r="D2416" s="229" t="s">
        <v>214</v>
      </c>
      <c r="E2416" s="43"/>
      <c r="F2416" s="230" t="s">
        <v>3229</v>
      </c>
      <c r="G2416" s="43"/>
      <c r="H2416" s="43"/>
      <c r="I2416" s="231"/>
      <c r="J2416" s="43"/>
      <c r="K2416" s="43"/>
      <c r="L2416" s="47"/>
      <c r="M2416" s="232"/>
      <c r="N2416" s="233"/>
      <c r="O2416" s="87"/>
      <c r="P2416" s="87"/>
      <c r="Q2416" s="87"/>
      <c r="R2416" s="87"/>
      <c r="S2416" s="87"/>
      <c r="T2416" s="88"/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T2416" s="20" t="s">
        <v>214</v>
      </c>
      <c r="AU2416" s="20" t="s">
        <v>80</v>
      </c>
    </row>
    <row r="2417" s="14" customFormat="1">
      <c r="A2417" s="14"/>
      <c r="B2417" s="245"/>
      <c r="C2417" s="246"/>
      <c r="D2417" s="236" t="s">
        <v>216</v>
      </c>
      <c r="E2417" s="247" t="s">
        <v>19</v>
      </c>
      <c r="F2417" s="248" t="s">
        <v>3218</v>
      </c>
      <c r="G2417" s="246"/>
      <c r="H2417" s="249">
        <v>686.08550000000002</v>
      </c>
      <c r="I2417" s="250"/>
      <c r="J2417" s="246"/>
      <c r="K2417" s="246"/>
      <c r="L2417" s="251"/>
      <c r="M2417" s="252"/>
      <c r="N2417" s="253"/>
      <c r="O2417" s="253"/>
      <c r="P2417" s="253"/>
      <c r="Q2417" s="253"/>
      <c r="R2417" s="253"/>
      <c r="S2417" s="253"/>
      <c r="T2417" s="25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5" t="s">
        <v>216</v>
      </c>
      <c r="AU2417" s="255" t="s">
        <v>80</v>
      </c>
      <c r="AV2417" s="14" t="s">
        <v>80</v>
      </c>
      <c r="AW2417" s="14" t="s">
        <v>218</v>
      </c>
      <c r="AX2417" s="14" t="s">
        <v>71</v>
      </c>
      <c r="AY2417" s="255" t="s">
        <v>205</v>
      </c>
    </row>
    <row r="2418" s="2" customFormat="1" ht="37.8" customHeight="1">
      <c r="A2418" s="41"/>
      <c r="B2418" s="42"/>
      <c r="C2418" s="216" t="s">
        <v>3230</v>
      </c>
      <c r="D2418" s="216" t="s">
        <v>207</v>
      </c>
      <c r="E2418" s="217" t="s">
        <v>3231</v>
      </c>
      <c r="F2418" s="218" t="s">
        <v>3232</v>
      </c>
      <c r="G2418" s="219" t="s">
        <v>279</v>
      </c>
      <c r="H2418" s="220">
        <v>5</v>
      </c>
      <c r="I2418" s="221"/>
      <c r="J2418" s="222">
        <f>ROUND(I2418*H2418,2)</f>
        <v>0</v>
      </c>
      <c r="K2418" s="218" t="s">
        <v>211</v>
      </c>
      <c r="L2418" s="47"/>
      <c r="M2418" s="223" t="s">
        <v>19</v>
      </c>
      <c r="N2418" s="224" t="s">
        <v>42</v>
      </c>
      <c r="O2418" s="87"/>
      <c r="P2418" s="225">
        <f>O2418*H2418</f>
        <v>0</v>
      </c>
      <c r="Q2418" s="225">
        <v>0</v>
      </c>
      <c r="R2418" s="225">
        <f>Q2418*H2418</f>
        <v>0</v>
      </c>
      <c r="S2418" s="225">
        <v>0</v>
      </c>
      <c r="T2418" s="226">
        <f>S2418*H2418</f>
        <v>0</v>
      </c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R2418" s="227" t="s">
        <v>212</v>
      </c>
      <c r="AT2418" s="227" t="s">
        <v>207</v>
      </c>
      <c r="AU2418" s="227" t="s">
        <v>80</v>
      </c>
      <c r="AY2418" s="20" t="s">
        <v>205</v>
      </c>
      <c r="BE2418" s="228">
        <f>IF(N2418="základní",J2418,0)</f>
        <v>0</v>
      </c>
      <c r="BF2418" s="228">
        <f>IF(N2418="snížená",J2418,0)</f>
        <v>0</v>
      </c>
      <c r="BG2418" s="228">
        <f>IF(N2418="zákl. přenesená",J2418,0)</f>
        <v>0</v>
      </c>
      <c r="BH2418" s="228">
        <f>IF(N2418="sníž. přenesená",J2418,0)</f>
        <v>0</v>
      </c>
      <c r="BI2418" s="228">
        <f>IF(N2418="nulová",J2418,0)</f>
        <v>0</v>
      </c>
      <c r="BJ2418" s="20" t="s">
        <v>78</v>
      </c>
      <c r="BK2418" s="228">
        <f>ROUND(I2418*H2418,2)</f>
        <v>0</v>
      </c>
      <c r="BL2418" s="20" t="s">
        <v>212</v>
      </c>
      <c r="BM2418" s="227" t="s">
        <v>3233</v>
      </c>
    </row>
    <row r="2419" s="2" customFormat="1">
      <c r="A2419" s="41"/>
      <c r="B2419" s="42"/>
      <c r="C2419" s="43"/>
      <c r="D2419" s="229" t="s">
        <v>214</v>
      </c>
      <c r="E2419" s="43"/>
      <c r="F2419" s="230" t="s">
        <v>3234</v>
      </c>
      <c r="G2419" s="43"/>
      <c r="H2419" s="43"/>
      <c r="I2419" s="231"/>
      <c r="J2419" s="43"/>
      <c r="K2419" s="43"/>
      <c r="L2419" s="47"/>
      <c r="M2419" s="232"/>
      <c r="N2419" s="233"/>
      <c r="O2419" s="87"/>
      <c r="P2419" s="87"/>
      <c r="Q2419" s="87"/>
      <c r="R2419" s="87"/>
      <c r="S2419" s="87"/>
      <c r="T2419" s="88"/>
      <c r="U2419" s="41"/>
      <c r="V2419" s="41"/>
      <c r="W2419" s="41"/>
      <c r="X2419" s="41"/>
      <c r="Y2419" s="41"/>
      <c r="Z2419" s="41"/>
      <c r="AA2419" s="41"/>
      <c r="AB2419" s="41"/>
      <c r="AC2419" s="41"/>
      <c r="AD2419" s="41"/>
      <c r="AE2419" s="41"/>
      <c r="AT2419" s="20" t="s">
        <v>214</v>
      </c>
      <c r="AU2419" s="20" t="s">
        <v>80</v>
      </c>
    </row>
    <row r="2420" s="2" customFormat="1" ht="37.8" customHeight="1">
      <c r="A2420" s="41"/>
      <c r="B2420" s="42"/>
      <c r="C2420" s="216" t="s">
        <v>3235</v>
      </c>
      <c r="D2420" s="216" t="s">
        <v>207</v>
      </c>
      <c r="E2420" s="217" t="s">
        <v>3236</v>
      </c>
      <c r="F2420" s="218" t="s">
        <v>3237</v>
      </c>
      <c r="G2420" s="219" t="s">
        <v>279</v>
      </c>
      <c r="H2420" s="220">
        <v>93.423000000000002</v>
      </c>
      <c r="I2420" s="221"/>
      <c r="J2420" s="222">
        <f>ROUND(I2420*H2420,2)</f>
        <v>0</v>
      </c>
      <c r="K2420" s="218" t="s">
        <v>211</v>
      </c>
      <c r="L2420" s="47"/>
      <c r="M2420" s="223" t="s">
        <v>19</v>
      </c>
      <c r="N2420" s="224" t="s">
        <v>42</v>
      </c>
      <c r="O2420" s="87"/>
      <c r="P2420" s="225">
        <f>O2420*H2420</f>
        <v>0</v>
      </c>
      <c r="Q2420" s="225">
        <v>0</v>
      </c>
      <c r="R2420" s="225">
        <f>Q2420*H2420</f>
        <v>0</v>
      </c>
      <c r="S2420" s="225">
        <v>0</v>
      </c>
      <c r="T2420" s="226">
        <f>S2420*H2420</f>
        <v>0</v>
      </c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R2420" s="227" t="s">
        <v>212</v>
      </c>
      <c r="AT2420" s="227" t="s">
        <v>207</v>
      </c>
      <c r="AU2420" s="227" t="s">
        <v>80</v>
      </c>
      <c r="AY2420" s="20" t="s">
        <v>205</v>
      </c>
      <c r="BE2420" s="228">
        <f>IF(N2420="základní",J2420,0)</f>
        <v>0</v>
      </c>
      <c r="BF2420" s="228">
        <f>IF(N2420="snížená",J2420,0)</f>
        <v>0</v>
      </c>
      <c r="BG2420" s="228">
        <f>IF(N2420="zákl. přenesená",J2420,0)</f>
        <v>0</v>
      </c>
      <c r="BH2420" s="228">
        <f>IF(N2420="sníž. přenesená",J2420,0)</f>
        <v>0</v>
      </c>
      <c r="BI2420" s="228">
        <f>IF(N2420="nulová",J2420,0)</f>
        <v>0</v>
      </c>
      <c r="BJ2420" s="20" t="s">
        <v>78</v>
      </c>
      <c r="BK2420" s="228">
        <f>ROUND(I2420*H2420,2)</f>
        <v>0</v>
      </c>
      <c r="BL2420" s="20" t="s">
        <v>212</v>
      </c>
      <c r="BM2420" s="227" t="s">
        <v>3238</v>
      </c>
    </row>
    <row r="2421" s="2" customFormat="1">
      <c r="A2421" s="41"/>
      <c r="B2421" s="42"/>
      <c r="C2421" s="43"/>
      <c r="D2421" s="229" t="s">
        <v>214</v>
      </c>
      <c r="E2421" s="43"/>
      <c r="F2421" s="230" t="s">
        <v>3239</v>
      </c>
      <c r="G2421" s="43"/>
      <c r="H2421" s="43"/>
      <c r="I2421" s="231"/>
      <c r="J2421" s="43"/>
      <c r="K2421" s="43"/>
      <c r="L2421" s="47"/>
      <c r="M2421" s="232"/>
      <c r="N2421" s="233"/>
      <c r="O2421" s="87"/>
      <c r="P2421" s="87"/>
      <c r="Q2421" s="87"/>
      <c r="R2421" s="87"/>
      <c r="S2421" s="87"/>
      <c r="T2421" s="88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T2421" s="20" t="s">
        <v>214</v>
      </c>
      <c r="AU2421" s="20" t="s">
        <v>80</v>
      </c>
    </row>
    <row r="2422" s="14" customFormat="1">
      <c r="A2422" s="14"/>
      <c r="B2422" s="245"/>
      <c r="C2422" s="246"/>
      <c r="D2422" s="236" t="s">
        <v>216</v>
      </c>
      <c r="E2422" s="247" t="s">
        <v>19</v>
      </c>
      <c r="F2422" s="248" t="s">
        <v>3240</v>
      </c>
      <c r="G2422" s="246"/>
      <c r="H2422" s="249">
        <v>19.152000000000001</v>
      </c>
      <c r="I2422" s="250"/>
      <c r="J2422" s="246"/>
      <c r="K2422" s="246"/>
      <c r="L2422" s="251"/>
      <c r="M2422" s="252"/>
      <c r="N2422" s="253"/>
      <c r="O2422" s="253"/>
      <c r="P2422" s="253"/>
      <c r="Q2422" s="253"/>
      <c r="R2422" s="253"/>
      <c r="S2422" s="253"/>
      <c r="T2422" s="25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5" t="s">
        <v>216</v>
      </c>
      <c r="AU2422" s="255" t="s">
        <v>80</v>
      </c>
      <c r="AV2422" s="14" t="s">
        <v>80</v>
      </c>
      <c r="AW2422" s="14" t="s">
        <v>218</v>
      </c>
      <c r="AX2422" s="14" t="s">
        <v>71</v>
      </c>
      <c r="AY2422" s="255" t="s">
        <v>205</v>
      </c>
    </row>
    <row r="2423" s="14" customFormat="1">
      <c r="A2423" s="14"/>
      <c r="B2423" s="245"/>
      <c r="C2423" s="246"/>
      <c r="D2423" s="236" t="s">
        <v>216</v>
      </c>
      <c r="E2423" s="247" t="s">
        <v>19</v>
      </c>
      <c r="F2423" s="248" t="s">
        <v>3241</v>
      </c>
      <c r="G2423" s="246"/>
      <c r="H2423" s="249">
        <v>7.0369999999999999</v>
      </c>
      <c r="I2423" s="250"/>
      <c r="J2423" s="246"/>
      <c r="K2423" s="246"/>
      <c r="L2423" s="251"/>
      <c r="M2423" s="252"/>
      <c r="N2423" s="253"/>
      <c r="O2423" s="253"/>
      <c r="P2423" s="253"/>
      <c r="Q2423" s="253"/>
      <c r="R2423" s="253"/>
      <c r="S2423" s="253"/>
      <c r="T2423" s="25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5" t="s">
        <v>216</v>
      </c>
      <c r="AU2423" s="255" t="s">
        <v>80</v>
      </c>
      <c r="AV2423" s="14" t="s">
        <v>80</v>
      </c>
      <c r="AW2423" s="14" t="s">
        <v>218</v>
      </c>
      <c r="AX2423" s="14" t="s">
        <v>71</v>
      </c>
      <c r="AY2423" s="255" t="s">
        <v>205</v>
      </c>
    </row>
    <row r="2424" s="14" customFormat="1">
      <c r="A2424" s="14"/>
      <c r="B2424" s="245"/>
      <c r="C2424" s="246"/>
      <c r="D2424" s="236" t="s">
        <v>216</v>
      </c>
      <c r="E2424" s="247" t="s">
        <v>19</v>
      </c>
      <c r="F2424" s="248" t="s">
        <v>3242</v>
      </c>
      <c r="G2424" s="246"/>
      <c r="H2424" s="249">
        <v>15.340999999999999</v>
      </c>
      <c r="I2424" s="250"/>
      <c r="J2424" s="246"/>
      <c r="K2424" s="246"/>
      <c r="L2424" s="251"/>
      <c r="M2424" s="252"/>
      <c r="N2424" s="253"/>
      <c r="O2424" s="253"/>
      <c r="P2424" s="253"/>
      <c r="Q2424" s="253"/>
      <c r="R2424" s="253"/>
      <c r="S2424" s="253"/>
      <c r="T2424" s="25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5" t="s">
        <v>216</v>
      </c>
      <c r="AU2424" s="255" t="s">
        <v>80</v>
      </c>
      <c r="AV2424" s="14" t="s">
        <v>80</v>
      </c>
      <c r="AW2424" s="14" t="s">
        <v>218</v>
      </c>
      <c r="AX2424" s="14" t="s">
        <v>71</v>
      </c>
      <c r="AY2424" s="255" t="s">
        <v>205</v>
      </c>
    </row>
    <row r="2425" s="14" customFormat="1">
      <c r="A2425" s="14"/>
      <c r="B2425" s="245"/>
      <c r="C2425" s="246"/>
      <c r="D2425" s="236" t="s">
        <v>216</v>
      </c>
      <c r="E2425" s="247" t="s">
        <v>19</v>
      </c>
      <c r="F2425" s="248" t="s">
        <v>3243</v>
      </c>
      <c r="G2425" s="246"/>
      <c r="H2425" s="249">
        <v>40.938000000000002</v>
      </c>
      <c r="I2425" s="250"/>
      <c r="J2425" s="246"/>
      <c r="K2425" s="246"/>
      <c r="L2425" s="251"/>
      <c r="M2425" s="252"/>
      <c r="N2425" s="253"/>
      <c r="O2425" s="253"/>
      <c r="P2425" s="253"/>
      <c r="Q2425" s="253"/>
      <c r="R2425" s="253"/>
      <c r="S2425" s="253"/>
      <c r="T2425" s="25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5" t="s">
        <v>216</v>
      </c>
      <c r="AU2425" s="255" t="s">
        <v>80</v>
      </c>
      <c r="AV2425" s="14" t="s">
        <v>80</v>
      </c>
      <c r="AW2425" s="14" t="s">
        <v>218</v>
      </c>
      <c r="AX2425" s="14" t="s">
        <v>71</v>
      </c>
      <c r="AY2425" s="255" t="s">
        <v>205</v>
      </c>
    </row>
    <row r="2426" s="14" customFormat="1">
      <c r="A2426" s="14"/>
      <c r="B2426" s="245"/>
      <c r="C2426" s="246"/>
      <c r="D2426" s="236" t="s">
        <v>216</v>
      </c>
      <c r="E2426" s="247" t="s">
        <v>19</v>
      </c>
      <c r="F2426" s="248" t="s">
        <v>3244</v>
      </c>
      <c r="G2426" s="246"/>
      <c r="H2426" s="249">
        <v>10.954799999999999</v>
      </c>
      <c r="I2426" s="250"/>
      <c r="J2426" s="246"/>
      <c r="K2426" s="246"/>
      <c r="L2426" s="251"/>
      <c r="M2426" s="252"/>
      <c r="N2426" s="253"/>
      <c r="O2426" s="253"/>
      <c r="P2426" s="253"/>
      <c r="Q2426" s="253"/>
      <c r="R2426" s="253"/>
      <c r="S2426" s="253"/>
      <c r="T2426" s="25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55" t="s">
        <v>216</v>
      </c>
      <c r="AU2426" s="255" t="s">
        <v>80</v>
      </c>
      <c r="AV2426" s="14" t="s">
        <v>80</v>
      </c>
      <c r="AW2426" s="14" t="s">
        <v>218</v>
      </c>
      <c r="AX2426" s="14" t="s">
        <v>71</v>
      </c>
      <c r="AY2426" s="255" t="s">
        <v>205</v>
      </c>
    </row>
    <row r="2427" s="2" customFormat="1" ht="44.25" customHeight="1">
      <c r="A2427" s="41"/>
      <c r="B2427" s="42"/>
      <c r="C2427" s="216" t="s">
        <v>3245</v>
      </c>
      <c r="D2427" s="216" t="s">
        <v>207</v>
      </c>
      <c r="E2427" s="217" t="s">
        <v>3246</v>
      </c>
      <c r="F2427" s="218" t="s">
        <v>3247</v>
      </c>
      <c r="G2427" s="219" t="s">
        <v>279</v>
      </c>
      <c r="H2427" s="220">
        <v>4.9829999999999997</v>
      </c>
      <c r="I2427" s="221"/>
      <c r="J2427" s="222">
        <f>ROUND(I2427*H2427,2)</f>
        <v>0</v>
      </c>
      <c r="K2427" s="218" t="s">
        <v>211</v>
      </c>
      <c r="L2427" s="47"/>
      <c r="M2427" s="223" t="s">
        <v>19</v>
      </c>
      <c r="N2427" s="224" t="s">
        <v>42</v>
      </c>
      <c r="O2427" s="87"/>
      <c r="P2427" s="225">
        <f>O2427*H2427</f>
        <v>0</v>
      </c>
      <c r="Q2427" s="225">
        <v>0</v>
      </c>
      <c r="R2427" s="225">
        <f>Q2427*H2427</f>
        <v>0</v>
      </c>
      <c r="S2427" s="225">
        <v>0</v>
      </c>
      <c r="T2427" s="226">
        <f>S2427*H2427</f>
        <v>0</v>
      </c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R2427" s="227" t="s">
        <v>212</v>
      </c>
      <c r="AT2427" s="227" t="s">
        <v>207</v>
      </c>
      <c r="AU2427" s="227" t="s">
        <v>80</v>
      </c>
      <c r="AY2427" s="20" t="s">
        <v>205</v>
      </c>
      <c r="BE2427" s="228">
        <f>IF(N2427="základní",J2427,0)</f>
        <v>0</v>
      </c>
      <c r="BF2427" s="228">
        <f>IF(N2427="snížená",J2427,0)</f>
        <v>0</v>
      </c>
      <c r="BG2427" s="228">
        <f>IF(N2427="zákl. přenesená",J2427,0)</f>
        <v>0</v>
      </c>
      <c r="BH2427" s="228">
        <f>IF(N2427="sníž. přenesená",J2427,0)</f>
        <v>0</v>
      </c>
      <c r="BI2427" s="228">
        <f>IF(N2427="nulová",J2427,0)</f>
        <v>0</v>
      </c>
      <c r="BJ2427" s="20" t="s">
        <v>78</v>
      </c>
      <c r="BK2427" s="228">
        <f>ROUND(I2427*H2427,2)</f>
        <v>0</v>
      </c>
      <c r="BL2427" s="20" t="s">
        <v>212</v>
      </c>
      <c r="BM2427" s="227" t="s">
        <v>3248</v>
      </c>
    </row>
    <row r="2428" s="2" customFormat="1">
      <c r="A2428" s="41"/>
      <c r="B2428" s="42"/>
      <c r="C2428" s="43"/>
      <c r="D2428" s="229" t="s">
        <v>214</v>
      </c>
      <c r="E2428" s="43"/>
      <c r="F2428" s="230" t="s">
        <v>3249</v>
      </c>
      <c r="G2428" s="43"/>
      <c r="H2428" s="43"/>
      <c r="I2428" s="231"/>
      <c r="J2428" s="43"/>
      <c r="K2428" s="43"/>
      <c r="L2428" s="47"/>
      <c r="M2428" s="232"/>
      <c r="N2428" s="233"/>
      <c r="O2428" s="87"/>
      <c r="P2428" s="87"/>
      <c r="Q2428" s="87"/>
      <c r="R2428" s="87"/>
      <c r="S2428" s="87"/>
      <c r="T2428" s="88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T2428" s="20" t="s">
        <v>214</v>
      </c>
      <c r="AU2428" s="20" t="s">
        <v>80</v>
      </c>
    </row>
    <row r="2429" s="14" customFormat="1">
      <c r="A2429" s="14"/>
      <c r="B2429" s="245"/>
      <c r="C2429" s="246"/>
      <c r="D2429" s="236" t="s">
        <v>216</v>
      </c>
      <c r="E2429" s="247" t="s">
        <v>19</v>
      </c>
      <c r="F2429" s="248" t="s">
        <v>3250</v>
      </c>
      <c r="G2429" s="246"/>
      <c r="H2429" s="249">
        <v>4.9829999999999997</v>
      </c>
      <c r="I2429" s="250"/>
      <c r="J2429" s="246"/>
      <c r="K2429" s="246"/>
      <c r="L2429" s="251"/>
      <c r="M2429" s="252"/>
      <c r="N2429" s="253"/>
      <c r="O2429" s="253"/>
      <c r="P2429" s="253"/>
      <c r="Q2429" s="253"/>
      <c r="R2429" s="253"/>
      <c r="S2429" s="253"/>
      <c r="T2429" s="25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55" t="s">
        <v>216</v>
      </c>
      <c r="AU2429" s="255" t="s">
        <v>80</v>
      </c>
      <c r="AV2429" s="14" t="s">
        <v>80</v>
      </c>
      <c r="AW2429" s="14" t="s">
        <v>218</v>
      </c>
      <c r="AX2429" s="14" t="s">
        <v>71</v>
      </c>
      <c r="AY2429" s="255" t="s">
        <v>205</v>
      </c>
    </row>
    <row r="2430" s="2" customFormat="1" ht="44.25" customHeight="1">
      <c r="A2430" s="41"/>
      <c r="B2430" s="42"/>
      <c r="C2430" s="216" t="s">
        <v>3251</v>
      </c>
      <c r="D2430" s="216" t="s">
        <v>207</v>
      </c>
      <c r="E2430" s="217" t="s">
        <v>3252</v>
      </c>
      <c r="F2430" s="218" t="s">
        <v>3253</v>
      </c>
      <c r="G2430" s="219" t="s">
        <v>279</v>
      </c>
      <c r="H2430" s="220">
        <v>185.23400000000001</v>
      </c>
      <c r="I2430" s="221"/>
      <c r="J2430" s="222">
        <f>ROUND(I2430*H2430,2)</f>
        <v>0</v>
      </c>
      <c r="K2430" s="218" t="s">
        <v>211</v>
      </c>
      <c r="L2430" s="47"/>
      <c r="M2430" s="223" t="s">
        <v>19</v>
      </c>
      <c r="N2430" s="224" t="s">
        <v>42</v>
      </c>
      <c r="O2430" s="87"/>
      <c r="P2430" s="225">
        <f>O2430*H2430</f>
        <v>0</v>
      </c>
      <c r="Q2430" s="225">
        <v>0</v>
      </c>
      <c r="R2430" s="225">
        <f>Q2430*H2430</f>
        <v>0</v>
      </c>
      <c r="S2430" s="225">
        <v>0</v>
      </c>
      <c r="T2430" s="226">
        <f>S2430*H2430</f>
        <v>0</v>
      </c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R2430" s="227" t="s">
        <v>212</v>
      </c>
      <c r="AT2430" s="227" t="s">
        <v>207</v>
      </c>
      <c r="AU2430" s="227" t="s">
        <v>80</v>
      </c>
      <c r="AY2430" s="20" t="s">
        <v>205</v>
      </c>
      <c r="BE2430" s="228">
        <f>IF(N2430="základní",J2430,0)</f>
        <v>0</v>
      </c>
      <c r="BF2430" s="228">
        <f>IF(N2430="snížená",J2430,0)</f>
        <v>0</v>
      </c>
      <c r="BG2430" s="228">
        <f>IF(N2430="zákl. přenesená",J2430,0)</f>
        <v>0</v>
      </c>
      <c r="BH2430" s="228">
        <f>IF(N2430="sníž. přenesená",J2430,0)</f>
        <v>0</v>
      </c>
      <c r="BI2430" s="228">
        <f>IF(N2430="nulová",J2430,0)</f>
        <v>0</v>
      </c>
      <c r="BJ2430" s="20" t="s">
        <v>78</v>
      </c>
      <c r="BK2430" s="228">
        <f>ROUND(I2430*H2430,2)</f>
        <v>0</v>
      </c>
      <c r="BL2430" s="20" t="s">
        <v>212</v>
      </c>
      <c r="BM2430" s="227" t="s">
        <v>3254</v>
      </c>
    </row>
    <row r="2431" s="2" customFormat="1">
      <c r="A2431" s="41"/>
      <c r="B2431" s="42"/>
      <c r="C2431" s="43"/>
      <c r="D2431" s="229" t="s">
        <v>214</v>
      </c>
      <c r="E2431" s="43"/>
      <c r="F2431" s="230" t="s">
        <v>3255</v>
      </c>
      <c r="G2431" s="43"/>
      <c r="H2431" s="43"/>
      <c r="I2431" s="231"/>
      <c r="J2431" s="43"/>
      <c r="K2431" s="43"/>
      <c r="L2431" s="47"/>
      <c r="M2431" s="232"/>
      <c r="N2431" s="233"/>
      <c r="O2431" s="87"/>
      <c r="P2431" s="87"/>
      <c r="Q2431" s="87"/>
      <c r="R2431" s="87"/>
      <c r="S2431" s="87"/>
      <c r="T2431" s="88"/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T2431" s="20" t="s">
        <v>214</v>
      </c>
      <c r="AU2431" s="20" t="s">
        <v>80</v>
      </c>
    </row>
    <row r="2432" s="2" customFormat="1" ht="44.25" customHeight="1">
      <c r="A2432" s="41"/>
      <c r="B2432" s="42"/>
      <c r="C2432" s="216" t="s">
        <v>3256</v>
      </c>
      <c r="D2432" s="216" t="s">
        <v>207</v>
      </c>
      <c r="E2432" s="217" t="s">
        <v>3257</v>
      </c>
      <c r="F2432" s="218" t="s">
        <v>3258</v>
      </c>
      <c r="G2432" s="219" t="s">
        <v>279</v>
      </c>
      <c r="H2432" s="220">
        <v>440.30000000000001</v>
      </c>
      <c r="I2432" s="221"/>
      <c r="J2432" s="222">
        <f>ROUND(I2432*H2432,2)</f>
        <v>0</v>
      </c>
      <c r="K2432" s="218" t="s">
        <v>211</v>
      </c>
      <c r="L2432" s="47"/>
      <c r="M2432" s="223" t="s">
        <v>19</v>
      </c>
      <c r="N2432" s="224" t="s">
        <v>42</v>
      </c>
      <c r="O2432" s="87"/>
      <c r="P2432" s="225">
        <f>O2432*H2432</f>
        <v>0</v>
      </c>
      <c r="Q2432" s="225">
        <v>0</v>
      </c>
      <c r="R2432" s="225">
        <f>Q2432*H2432</f>
        <v>0</v>
      </c>
      <c r="S2432" s="225">
        <v>0</v>
      </c>
      <c r="T2432" s="226">
        <f>S2432*H2432</f>
        <v>0</v>
      </c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R2432" s="227" t="s">
        <v>212</v>
      </c>
      <c r="AT2432" s="227" t="s">
        <v>207</v>
      </c>
      <c r="AU2432" s="227" t="s">
        <v>80</v>
      </c>
      <c r="AY2432" s="20" t="s">
        <v>205</v>
      </c>
      <c r="BE2432" s="228">
        <f>IF(N2432="základní",J2432,0)</f>
        <v>0</v>
      </c>
      <c r="BF2432" s="228">
        <f>IF(N2432="snížená",J2432,0)</f>
        <v>0</v>
      </c>
      <c r="BG2432" s="228">
        <f>IF(N2432="zákl. přenesená",J2432,0)</f>
        <v>0</v>
      </c>
      <c r="BH2432" s="228">
        <f>IF(N2432="sníž. přenesená",J2432,0)</f>
        <v>0</v>
      </c>
      <c r="BI2432" s="228">
        <f>IF(N2432="nulová",J2432,0)</f>
        <v>0</v>
      </c>
      <c r="BJ2432" s="20" t="s">
        <v>78</v>
      </c>
      <c r="BK2432" s="228">
        <f>ROUND(I2432*H2432,2)</f>
        <v>0</v>
      </c>
      <c r="BL2432" s="20" t="s">
        <v>212</v>
      </c>
      <c r="BM2432" s="227" t="s">
        <v>3259</v>
      </c>
    </row>
    <row r="2433" s="2" customFormat="1">
      <c r="A2433" s="41"/>
      <c r="B2433" s="42"/>
      <c r="C2433" s="43"/>
      <c r="D2433" s="229" t="s">
        <v>214</v>
      </c>
      <c r="E2433" s="43"/>
      <c r="F2433" s="230" t="s">
        <v>3260</v>
      </c>
      <c r="G2433" s="43"/>
      <c r="H2433" s="43"/>
      <c r="I2433" s="231"/>
      <c r="J2433" s="43"/>
      <c r="K2433" s="43"/>
      <c r="L2433" s="47"/>
      <c r="M2433" s="232"/>
      <c r="N2433" s="233"/>
      <c r="O2433" s="87"/>
      <c r="P2433" s="87"/>
      <c r="Q2433" s="87"/>
      <c r="R2433" s="87"/>
      <c r="S2433" s="87"/>
      <c r="T2433" s="88"/>
      <c r="U2433" s="41"/>
      <c r="V2433" s="41"/>
      <c r="W2433" s="41"/>
      <c r="X2433" s="41"/>
      <c r="Y2433" s="41"/>
      <c r="Z2433" s="41"/>
      <c r="AA2433" s="41"/>
      <c r="AB2433" s="41"/>
      <c r="AC2433" s="41"/>
      <c r="AD2433" s="41"/>
      <c r="AE2433" s="41"/>
      <c r="AT2433" s="20" t="s">
        <v>214</v>
      </c>
      <c r="AU2433" s="20" t="s">
        <v>80</v>
      </c>
    </row>
    <row r="2434" s="2" customFormat="1" ht="44.25" customHeight="1">
      <c r="A2434" s="41"/>
      <c r="B2434" s="42"/>
      <c r="C2434" s="216" t="s">
        <v>3261</v>
      </c>
      <c r="D2434" s="216" t="s">
        <v>207</v>
      </c>
      <c r="E2434" s="217" t="s">
        <v>3262</v>
      </c>
      <c r="F2434" s="218" t="s">
        <v>3263</v>
      </c>
      <c r="G2434" s="219" t="s">
        <v>279</v>
      </c>
      <c r="H2434" s="220">
        <v>238.74199999999999</v>
      </c>
      <c r="I2434" s="221"/>
      <c r="J2434" s="222">
        <f>ROUND(I2434*H2434,2)</f>
        <v>0</v>
      </c>
      <c r="K2434" s="218" t="s">
        <v>211</v>
      </c>
      <c r="L2434" s="47"/>
      <c r="M2434" s="223" t="s">
        <v>19</v>
      </c>
      <c r="N2434" s="224" t="s">
        <v>42</v>
      </c>
      <c r="O2434" s="87"/>
      <c r="P2434" s="225">
        <f>O2434*H2434</f>
        <v>0</v>
      </c>
      <c r="Q2434" s="225">
        <v>0</v>
      </c>
      <c r="R2434" s="225">
        <f>Q2434*H2434</f>
        <v>0</v>
      </c>
      <c r="S2434" s="225">
        <v>0</v>
      </c>
      <c r="T2434" s="226">
        <f>S2434*H2434</f>
        <v>0</v>
      </c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R2434" s="227" t="s">
        <v>212</v>
      </c>
      <c r="AT2434" s="227" t="s">
        <v>207</v>
      </c>
      <c r="AU2434" s="227" t="s">
        <v>80</v>
      </c>
      <c r="AY2434" s="20" t="s">
        <v>205</v>
      </c>
      <c r="BE2434" s="228">
        <f>IF(N2434="základní",J2434,0)</f>
        <v>0</v>
      </c>
      <c r="BF2434" s="228">
        <f>IF(N2434="snížená",J2434,0)</f>
        <v>0</v>
      </c>
      <c r="BG2434" s="228">
        <f>IF(N2434="zákl. přenesená",J2434,0)</f>
        <v>0</v>
      </c>
      <c r="BH2434" s="228">
        <f>IF(N2434="sníž. přenesená",J2434,0)</f>
        <v>0</v>
      </c>
      <c r="BI2434" s="228">
        <f>IF(N2434="nulová",J2434,0)</f>
        <v>0</v>
      </c>
      <c r="BJ2434" s="20" t="s">
        <v>78</v>
      </c>
      <c r="BK2434" s="228">
        <f>ROUND(I2434*H2434,2)</f>
        <v>0</v>
      </c>
      <c r="BL2434" s="20" t="s">
        <v>212</v>
      </c>
      <c r="BM2434" s="227" t="s">
        <v>3264</v>
      </c>
    </row>
    <row r="2435" s="2" customFormat="1">
      <c r="A2435" s="41"/>
      <c r="B2435" s="42"/>
      <c r="C2435" s="43"/>
      <c r="D2435" s="229" t="s">
        <v>214</v>
      </c>
      <c r="E2435" s="43"/>
      <c r="F2435" s="230" t="s">
        <v>3265</v>
      </c>
      <c r="G2435" s="43"/>
      <c r="H2435" s="43"/>
      <c r="I2435" s="231"/>
      <c r="J2435" s="43"/>
      <c r="K2435" s="43"/>
      <c r="L2435" s="47"/>
      <c r="M2435" s="232"/>
      <c r="N2435" s="233"/>
      <c r="O2435" s="87"/>
      <c r="P2435" s="87"/>
      <c r="Q2435" s="87"/>
      <c r="R2435" s="87"/>
      <c r="S2435" s="87"/>
      <c r="T2435" s="88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T2435" s="20" t="s">
        <v>214</v>
      </c>
      <c r="AU2435" s="20" t="s">
        <v>80</v>
      </c>
    </row>
    <row r="2436" s="2" customFormat="1" ht="49.05" customHeight="1">
      <c r="A2436" s="41"/>
      <c r="B2436" s="42"/>
      <c r="C2436" s="216" t="s">
        <v>3266</v>
      </c>
      <c r="D2436" s="216" t="s">
        <v>207</v>
      </c>
      <c r="E2436" s="217" t="s">
        <v>3267</v>
      </c>
      <c r="F2436" s="218" t="s">
        <v>3268</v>
      </c>
      <c r="G2436" s="219" t="s">
        <v>279</v>
      </c>
      <c r="H2436" s="220">
        <v>404.48899999999998</v>
      </c>
      <c r="I2436" s="221"/>
      <c r="J2436" s="222">
        <f>ROUND(I2436*H2436,2)</f>
        <v>0</v>
      </c>
      <c r="K2436" s="218" t="s">
        <v>211</v>
      </c>
      <c r="L2436" s="47"/>
      <c r="M2436" s="223" t="s">
        <v>19</v>
      </c>
      <c r="N2436" s="224" t="s">
        <v>42</v>
      </c>
      <c r="O2436" s="87"/>
      <c r="P2436" s="225">
        <f>O2436*H2436</f>
        <v>0</v>
      </c>
      <c r="Q2436" s="225">
        <v>0</v>
      </c>
      <c r="R2436" s="225">
        <f>Q2436*H2436</f>
        <v>0</v>
      </c>
      <c r="S2436" s="225">
        <v>0</v>
      </c>
      <c r="T2436" s="226">
        <f>S2436*H2436</f>
        <v>0</v>
      </c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R2436" s="227" t="s">
        <v>212</v>
      </c>
      <c r="AT2436" s="227" t="s">
        <v>207</v>
      </c>
      <c r="AU2436" s="227" t="s">
        <v>80</v>
      </c>
      <c r="AY2436" s="20" t="s">
        <v>205</v>
      </c>
      <c r="BE2436" s="228">
        <f>IF(N2436="základní",J2436,0)</f>
        <v>0</v>
      </c>
      <c r="BF2436" s="228">
        <f>IF(N2436="snížená",J2436,0)</f>
        <v>0</v>
      </c>
      <c r="BG2436" s="228">
        <f>IF(N2436="zákl. přenesená",J2436,0)</f>
        <v>0</v>
      </c>
      <c r="BH2436" s="228">
        <f>IF(N2436="sníž. přenesená",J2436,0)</f>
        <v>0</v>
      </c>
      <c r="BI2436" s="228">
        <f>IF(N2436="nulová",J2436,0)</f>
        <v>0</v>
      </c>
      <c r="BJ2436" s="20" t="s">
        <v>78</v>
      </c>
      <c r="BK2436" s="228">
        <f>ROUND(I2436*H2436,2)</f>
        <v>0</v>
      </c>
      <c r="BL2436" s="20" t="s">
        <v>212</v>
      </c>
      <c r="BM2436" s="227" t="s">
        <v>3269</v>
      </c>
    </row>
    <row r="2437" s="2" customFormat="1">
      <c r="A2437" s="41"/>
      <c r="B2437" s="42"/>
      <c r="C2437" s="43"/>
      <c r="D2437" s="229" t="s">
        <v>214</v>
      </c>
      <c r="E2437" s="43"/>
      <c r="F2437" s="230" t="s">
        <v>3270</v>
      </c>
      <c r="G2437" s="43"/>
      <c r="H2437" s="43"/>
      <c r="I2437" s="231"/>
      <c r="J2437" s="43"/>
      <c r="K2437" s="43"/>
      <c r="L2437" s="47"/>
      <c r="M2437" s="232"/>
      <c r="N2437" s="233"/>
      <c r="O2437" s="87"/>
      <c r="P2437" s="87"/>
      <c r="Q2437" s="87"/>
      <c r="R2437" s="87"/>
      <c r="S2437" s="87"/>
      <c r="T2437" s="88"/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T2437" s="20" t="s">
        <v>214</v>
      </c>
      <c r="AU2437" s="20" t="s">
        <v>80</v>
      </c>
    </row>
    <row r="2438" s="14" customFormat="1">
      <c r="A2438" s="14"/>
      <c r="B2438" s="245"/>
      <c r="C2438" s="246"/>
      <c r="D2438" s="236" t="s">
        <v>216</v>
      </c>
      <c r="E2438" s="247" t="s">
        <v>19</v>
      </c>
      <c r="F2438" s="248" t="s">
        <v>3271</v>
      </c>
      <c r="G2438" s="246"/>
      <c r="H2438" s="249">
        <v>404.48900000000003</v>
      </c>
      <c r="I2438" s="250"/>
      <c r="J2438" s="246"/>
      <c r="K2438" s="246"/>
      <c r="L2438" s="251"/>
      <c r="M2438" s="252"/>
      <c r="N2438" s="253"/>
      <c r="O2438" s="253"/>
      <c r="P2438" s="253"/>
      <c r="Q2438" s="253"/>
      <c r="R2438" s="253"/>
      <c r="S2438" s="253"/>
      <c r="T2438" s="25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5" t="s">
        <v>216</v>
      </c>
      <c r="AU2438" s="255" t="s">
        <v>80</v>
      </c>
      <c r="AV2438" s="14" t="s">
        <v>80</v>
      </c>
      <c r="AW2438" s="14" t="s">
        <v>218</v>
      </c>
      <c r="AX2438" s="14" t="s">
        <v>71</v>
      </c>
      <c r="AY2438" s="255" t="s">
        <v>205</v>
      </c>
    </row>
    <row r="2439" s="12" customFormat="1" ht="22.8" customHeight="1">
      <c r="A2439" s="12"/>
      <c r="B2439" s="200"/>
      <c r="C2439" s="201"/>
      <c r="D2439" s="202" t="s">
        <v>70</v>
      </c>
      <c r="E2439" s="214" t="s">
        <v>3272</v>
      </c>
      <c r="F2439" s="214" t="s">
        <v>3273</v>
      </c>
      <c r="G2439" s="201"/>
      <c r="H2439" s="201"/>
      <c r="I2439" s="204"/>
      <c r="J2439" s="215">
        <f>BK2439</f>
        <v>0</v>
      </c>
      <c r="K2439" s="201"/>
      <c r="L2439" s="206"/>
      <c r="M2439" s="207"/>
      <c r="N2439" s="208"/>
      <c r="O2439" s="208"/>
      <c r="P2439" s="209">
        <f>SUM(P2440:P2448)</f>
        <v>0</v>
      </c>
      <c r="Q2439" s="208"/>
      <c r="R2439" s="209">
        <f>SUM(R2440:R2448)</f>
        <v>0</v>
      </c>
      <c r="S2439" s="208"/>
      <c r="T2439" s="210">
        <f>SUM(T2440:T2448)</f>
        <v>0</v>
      </c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R2439" s="211" t="s">
        <v>78</v>
      </c>
      <c r="AT2439" s="212" t="s">
        <v>70</v>
      </c>
      <c r="AU2439" s="212" t="s">
        <v>78</v>
      </c>
      <c r="AY2439" s="211" t="s">
        <v>205</v>
      </c>
      <c r="BK2439" s="213">
        <f>SUM(BK2440:BK2448)</f>
        <v>0</v>
      </c>
    </row>
    <row r="2440" s="2" customFormat="1" ht="66.75" customHeight="1">
      <c r="A2440" s="41"/>
      <c r="B2440" s="42"/>
      <c r="C2440" s="216" t="s">
        <v>3274</v>
      </c>
      <c r="D2440" s="216" t="s">
        <v>207</v>
      </c>
      <c r="E2440" s="217" t="s">
        <v>3275</v>
      </c>
      <c r="F2440" s="218" t="s">
        <v>3276</v>
      </c>
      <c r="G2440" s="219" t="s">
        <v>279</v>
      </c>
      <c r="H2440" s="220">
        <v>740.83900000000006</v>
      </c>
      <c r="I2440" s="221"/>
      <c r="J2440" s="222">
        <f>ROUND(I2440*H2440,2)</f>
        <v>0</v>
      </c>
      <c r="K2440" s="218" t="s">
        <v>211</v>
      </c>
      <c r="L2440" s="47"/>
      <c r="M2440" s="223" t="s">
        <v>19</v>
      </c>
      <c r="N2440" s="224" t="s">
        <v>42</v>
      </c>
      <c r="O2440" s="87"/>
      <c r="P2440" s="225">
        <f>O2440*H2440</f>
        <v>0</v>
      </c>
      <c r="Q2440" s="225">
        <v>0</v>
      </c>
      <c r="R2440" s="225">
        <f>Q2440*H2440</f>
        <v>0</v>
      </c>
      <c r="S2440" s="225">
        <v>0</v>
      </c>
      <c r="T2440" s="226">
        <f>S2440*H2440</f>
        <v>0</v>
      </c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R2440" s="227" t="s">
        <v>212</v>
      </c>
      <c r="AT2440" s="227" t="s">
        <v>207</v>
      </c>
      <c r="AU2440" s="227" t="s">
        <v>80</v>
      </c>
      <c r="AY2440" s="20" t="s">
        <v>205</v>
      </c>
      <c r="BE2440" s="228">
        <f>IF(N2440="základní",J2440,0)</f>
        <v>0</v>
      </c>
      <c r="BF2440" s="228">
        <f>IF(N2440="snížená",J2440,0)</f>
        <v>0</v>
      </c>
      <c r="BG2440" s="228">
        <f>IF(N2440="zákl. přenesená",J2440,0)</f>
        <v>0</v>
      </c>
      <c r="BH2440" s="228">
        <f>IF(N2440="sníž. přenesená",J2440,0)</f>
        <v>0</v>
      </c>
      <c r="BI2440" s="228">
        <f>IF(N2440="nulová",J2440,0)</f>
        <v>0</v>
      </c>
      <c r="BJ2440" s="20" t="s">
        <v>78</v>
      </c>
      <c r="BK2440" s="228">
        <f>ROUND(I2440*H2440,2)</f>
        <v>0</v>
      </c>
      <c r="BL2440" s="20" t="s">
        <v>212</v>
      </c>
      <c r="BM2440" s="227" t="s">
        <v>3277</v>
      </c>
    </row>
    <row r="2441" s="2" customFormat="1">
      <c r="A2441" s="41"/>
      <c r="B2441" s="42"/>
      <c r="C2441" s="43"/>
      <c r="D2441" s="229" t="s">
        <v>214</v>
      </c>
      <c r="E2441" s="43"/>
      <c r="F2441" s="230" t="s">
        <v>3278</v>
      </c>
      <c r="G2441" s="43"/>
      <c r="H2441" s="43"/>
      <c r="I2441" s="231"/>
      <c r="J2441" s="43"/>
      <c r="K2441" s="43"/>
      <c r="L2441" s="47"/>
      <c r="M2441" s="232"/>
      <c r="N2441" s="233"/>
      <c r="O2441" s="87"/>
      <c r="P2441" s="87"/>
      <c r="Q2441" s="87"/>
      <c r="R2441" s="87"/>
      <c r="S2441" s="87"/>
      <c r="T2441" s="88"/>
      <c r="U2441" s="41"/>
      <c r="V2441" s="41"/>
      <c r="W2441" s="41"/>
      <c r="X2441" s="41"/>
      <c r="Y2441" s="41"/>
      <c r="Z2441" s="41"/>
      <c r="AA2441" s="41"/>
      <c r="AB2441" s="41"/>
      <c r="AC2441" s="41"/>
      <c r="AD2441" s="41"/>
      <c r="AE2441" s="41"/>
      <c r="AT2441" s="20" t="s">
        <v>214</v>
      </c>
      <c r="AU2441" s="20" t="s">
        <v>80</v>
      </c>
    </row>
    <row r="2442" s="14" customFormat="1">
      <c r="A2442" s="14"/>
      <c r="B2442" s="245"/>
      <c r="C2442" s="246"/>
      <c r="D2442" s="236" t="s">
        <v>216</v>
      </c>
      <c r="E2442" s="247" t="s">
        <v>19</v>
      </c>
      <c r="F2442" s="248" t="s">
        <v>3279</v>
      </c>
      <c r="G2442" s="246"/>
      <c r="H2442" s="249">
        <v>740.83899999999994</v>
      </c>
      <c r="I2442" s="250"/>
      <c r="J2442" s="246"/>
      <c r="K2442" s="246"/>
      <c r="L2442" s="251"/>
      <c r="M2442" s="252"/>
      <c r="N2442" s="253"/>
      <c r="O2442" s="253"/>
      <c r="P2442" s="253"/>
      <c r="Q2442" s="253"/>
      <c r="R2442" s="253"/>
      <c r="S2442" s="253"/>
      <c r="T2442" s="25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5" t="s">
        <v>216</v>
      </c>
      <c r="AU2442" s="255" t="s">
        <v>80</v>
      </c>
      <c r="AV2442" s="14" t="s">
        <v>80</v>
      </c>
      <c r="AW2442" s="14" t="s">
        <v>218</v>
      </c>
      <c r="AX2442" s="14" t="s">
        <v>71</v>
      </c>
      <c r="AY2442" s="255" t="s">
        <v>205</v>
      </c>
    </row>
    <row r="2443" s="2" customFormat="1" ht="66.75" customHeight="1">
      <c r="A2443" s="41"/>
      <c r="B2443" s="42"/>
      <c r="C2443" s="216" t="s">
        <v>3280</v>
      </c>
      <c r="D2443" s="216" t="s">
        <v>207</v>
      </c>
      <c r="E2443" s="217" t="s">
        <v>3281</v>
      </c>
      <c r="F2443" s="218" t="s">
        <v>3282</v>
      </c>
      <c r="G2443" s="219" t="s">
        <v>279</v>
      </c>
      <c r="H2443" s="220">
        <v>462.39299999999997</v>
      </c>
      <c r="I2443" s="221"/>
      <c r="J2443" s="222">
        <f>ROUND(I2443*H2443,2)</f>
        <v>0</v>
      </c>
      <c r="K2443" s="218" t="s">
        <v>211</v>
      </c>
      <c r="L2443" s="47"/>
      <c r="M2443" s="223" t="s">
        <v>19</v>
      </c>
      <c r="N2443" s="224" t="s">
        <v>42</v>
      </c>
      <c r="O2443" s="87"/>
      <c r="P2443" s="225">
        <f>O2443*H2443</f>
        <v>0</v>
      </c>
      <c r="Q2443" s="225">
        <v>0</v>
      </c>
      <c r="R2443" s="225">
        <f>Q2443*H2443</f>
        <v>0</v>
      </c>
      <c r="S2443" s="225">
        <v>0</v>
      </c>
      <c r="T2443" s="226">
        <f>S2443*H2443</f>
        <v>0</v>
      </c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R2443" s="227" t="s">
        <v>212</v>
      </c>
      <c r="AT2443" s="227" t="s">
        <v>207</v>
      </c>
      <c r="AU2443" s="227" t="s">
        <v>80</v>
      </c>
      <c r="AY2443" s="20" t="s">
        <v>205</v>
      </c>
      <c r="BE2443" s="228">
        <f>IF(N2443="základní",J2443,0)</f>
        <v>0</v>
      </c>
      <c r="BF2443" s="228">
        <f>IF(N2443="snížená",J2443,0)</f>
        <v>0</v>
      </c>
      <c r="BG2443" s="228">
        <f>IF(N2443="zákl. přenesená",J2443,0)</f>
        <v>0</v>
      </c>
      <c r="BH2443" s="228">
        <f>IF(N2443="sníž. přenesená",J2443,0)</f>
        <v>0</v>
      </c>
      <c r="BI2443" s="228">
        <f>IF(N2443="nulová",J2443,0)</f>
        <v>0</v>
      </c>
      <c r="BJ2443" s="20" t="s">
        <v>78</v>
      </c>
      <c r="BK2443" s="228">
        <f>ROUND(I2443*H2443,2)</f>
        <v>0</v>
      </c>
      <c r="BL2443" s="20" t="s">
        <v>212</v>
      </c>
      <c r="BM2443" s="227" t="s">
        <v>3283</v>
      </c>
    </row>
    <row r="2444" s="2" customFormat="1">
      <c r="A2444" s="41"/>
      <c r="B2444" s="42"/>
      <c r="C2444" s="43"/>
      <c r="D2444" s="229" t="s">
        <v>214</v>
      </c>
      <c r="E2444" s="43"/>
      <c r="F2444" s="230" t="s">
        <v>3284</v>
      </c>
      <c r="G2444" s="43"/>
      <c r="H2444" s="43"/>
      <c r="I2444" s="231"/>
      <c r="J2444" s="43"/>
      <c r="K2444" s="43"/>
      <c r="L2444" s="47"/>
      <c r="M2444" s="232"/>
      <c r="N2444" s="233"/>
      <c r="O2444" s="87"/>
      <c r="P2444" s="87"/>
      <c r="Q2444" s="87"/>
      <c r="R2444" s="87"/>
      <c r="S2444" s="87"/>
      <c r="T2444" s="88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T2444" s="20" t="s">
        <v>214</v>
      </c>
      <c r="AU2444" s="20" t="s">
        <v>80</v>
      </c>
    </row>
    <row r="2445" s="14" customFormat="1">
      <c r="A2445" s="14"/>
      <c r="B2445" s="245"/>
      <c r="C2445" s="246"/>
      <c r="D2445" s="236" t="s">
        <v>216</v>
      </c>
      <c r="E2445" s="247" t="s">
        <v>19</v>
      </c>
      <c r="F2445" s="248" t="s">
        <v>3285</v>
      </c>
      <c r="G2445" s="246"/>
      <c r="H2445" s="249">
        <v>462.39266666666668</v>
      </c>
      <c r="I2445" s="250"/>
      <c r="J2445" s="246"/>
      <c r="K2445" s="246"/>
      <c r="L2445" s="251"/>
      <c r="M2445" s="252"/>
      <c r="N2445" s="253"/>
      <c r="O2445" s="253"/>
      <c r="P2445" s="253"/>
      <c r="Q2445" s="253"/>
      <c r="R2445" s="253"/>
      <c r="S2445" s="253"/>
      <c r="T2445" s="25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5" t="s">
        <v>216</v>
      </c>
      <c r="AU2445" s="255" t="s">
        <v>80</v>
      </c>
      <c r="AV2445" s="14" t="s">
        <v>80</v>
      </c>
      <c r="AW2445" s="14" t="s">
        <v>218</v>
      </c>
      <c r="AX2445" s="14" t="s">
        <v>71</v>
      </c>
      <c r="AY2445" s="255" t="s">
        <v>205</v>
      </c>
    </row>
    <row r="2446" s="2" customFormat="1" ht="55.5" customHeight="1">
      <c r="A2446" s="41"/>
      <c r="B2446" s="42"/>
      <c r="C2446" s="216" t="s">
        <v>3286</v>
      </c>
      <c r="D2446" s="216" t="s">
        <v>207</v>
      </c>
      <c r="E2446" s="217" t="s">
        <v>3287</v>
      </c>
      <c r="F2446" s="218" t="s">
        <v>3288</v>
      </c>
      <c r="G2446" s="219" t="s">
        <v>279</v>
      </c>
      <c r="H2446" s="220">
        <v>400</v>
      </c>
      <c r="I2446" s="221"/>
      <c r="J2446" s="222">
        <f>ROUND(I2446*H2446,2)</f>
        <v>0</v>
      </c>
      <c r="K2446" s="218" t="s">
        <v>211</v>
      </c>
      <c r="L2446" s="47"/>
      <c r="M2446" s="223" t="s">
        <v>19</v>
      </c>
      <c r="N2446" s="224" t="s">
        <v>42</v>
      </c>
      <c r="O2446" s="87"/>
      <c r="P2446" s="225">
        <f>O2446*H2446</f>
        <v>0</v>
      </c>
      <c r="Q2446" s="225">
        <v>0</v>
      </c>
      <c r="R2446" s="225">
        <f>Q2446*H2446</f>
        <v>0</v>
      </c>
      <c r="S2446" s="225">
        <v>0</v>
      </c>
      <c r="T2446" s="226">
        <f>S2446*H2446</f>
        <v>0</v>
      </c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R2446" s="227" t="s">
        <v>212</v>
      </c>
      <c r="AT2446" s="227" t="s">
        <v>207</v>
      </c>
      <c r="AU2446" s="227" t="s">
        <v>80</v>
      </c>
      <c r="AY2446" s="20" t="s">
        <v>205</v>
      </c>
      <c r="BE2446" s="228">
        <f>IF(N2446="základní",J2446,0)</f>
        <v>0</v>
      </c>
      <c r="BF2446" s="228">
        <f>IF(N2446="snížená",J2446,0)</f>
        <v>0</v>
      </c>
      <c r="BG2446" s="228">
        <f>IF(N2446="zákl. přenesená",J2446,0)</f>
        <v>0</v>
      </c>
      <c r="BH2446" s="228">
        <f>IF(N2446="sníž. přenesená",J2446,0)</f>
        <v>0</v>
      </c>
      <c r="BI2446" s="228">
        <f>IF(N2446="nulová",J2446,0)</f>
        <v>0</v>
      </c>
      <c r="BJ2446" s="20" t="s">
        <v>78</v>
      </c>
      <c r="BK2446" s="228">
        <f>ROUND(I2446*H2446,2)</f>
        <v>0</v>
      </c>
      <c r="BL2446" s="20" t="s">
        <v>212</v>
      </c>
      <c r="BM2446" s="227" t="s">
        <v>3289</v>
      </c>
    </row>
    <row r="2447" s="2" customFormat="1">
      <c r="A2447" s="41"/>
      <c r="B2447" s="42"/>
      <c r="C2447" s="43"/>
      <c r="D2447" s="229" t="s">
        <v>214</v>
      </c>
      <c r="E2447" s="43"/>
      <c r="F2447" s="230" t="s">
        <v>3290</v>
      </c>
      <c r="G2447" s="43"/>
      <c r="H2447" s="43"/>
      <c r="I2447" s="231"/>
      <c r="J2447" s="43"/>
      <c r="K2447" s="43"/>
      <c r="L2447" s="47"/>
      <c r="M2447" s="232"/>
      <c r="N2447" s="233"/>
      <c r="O2447" s="87"/>
      <c r="P2447" s="87"/>
      <c r="Q2447" s="87"/>
      <c r="R2447" s="87"/>
      <c r="S2447" s="87"/>
      <c r="T2447" s="88"/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T2447" s="20" t="s">
        <v>214</v>
      </c>
      <c r="AU2447" s="20" t="s">
        <v>80</v>
      </c>
    </row>
    <row r="2448" s="14" customFormat="1">
      <c r="A2448" s="14"/>
      <c r="B2448" s="245"/>
      <c r="C2448" s="246"/>
      <c r="D2448" s="236" t="s">
        <v>216</v>
      </c>
      <c r="E2448" s="247" t="s">
        <v>19</v>
      </c>
      <c r="F2448" s="248" t="s">
        <v>3291</v>
      </c>
      <c r="G2448" s="246"/>
      <c r="H2448" s="249">
        <v>400</v>
      </c>
      <c r="I2448" s="250"/>
      <c r="J2448" s="246"/>
      <c r="K2448" s="246"/>
      <c r="L2448" s="251"/>
      <c r="M2448" s="252"/>
      <c r="N2448" s="253"/>
      <c r="O2448" s="253"/>
      <c r="P2448" s="253"/>
      <c r="Q2448" s="253"/>
      <c r="R2448" s="253"/>
      <c r="S2448" s="253"/>
      <c r="T2448" s="25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55" t="s">
        <v>216</v>
      </c>
      <c r="AU2448" s="255" t="s">
        <v>80</v>
      </c>
      <c r="AV2448" s="14" t="s">
        <v>80</v>
      </c>
      <c r="AW2448" s="14" t="s">
        <v>218</v>
      </c>
      <c r="AX2448" s="14" t="s">
        <v>71</v>
      </c>
      <c r="AY2448" s="255" t="s">
        <v>205</v>
      </c>
    </row>
    <row r="2449" s="12" customFormat="1" ht="25.92" customHeight="1">
      <c r="A2449" s="12"/>
      <c r="B2449" s="200"/>
      <c r="C2449" s="201"/>
      <c r="D2449" s="202" t="s">
        <v>70</v>
      </c>
      <c r="E2449" s="203" t="s">
        <v>3292</v>
      </c>
      <c r="F2449" s="203" t="s">
        <v>3293</v>
      </c>
      <c r="G2449" s="201"/>
      <c r="H2449" s="201"/>
      <c r="I2449" s="204"/>
      <c r="J2449" s="205">
        <f>BK2449</f>
        <v>0</v>
      </c>
      <c r="K2449" s="201"/>
      <c r="L2449" s="206"/>
      <c r="M2449" s="207"/>
      <c r="N2449" s="208"/>
      <c r="O2449" s="208"/>
      <c r="P2449" s="209">
        <f>P2450+P2547+P2622+P2627+P2633+P2645+P2813+P2855+P2856+P3439+P3651+P3872+P3887+P3902+P4178+P4271+P4364+P4486+P4654</f>
        <v>0</v>
      </c>
      <c r="Q2449" s="208"/>
      <c r="R2449" s="209">
        <f>R2450+R2547+R2622+R2627+R2633+R2645+R2813+R2855+R2856+R3439+R3651+R3872+R3887+R3902+R4178+R4271+R4364+R4486+R4654</f>
        <v>242.665497391076</v>
      </c>
      <c r="S2449" s="208"/>
      <c r="T2449" s="210">
        <f>T2450+T2547+T2622+T2627+T2633+T2645+T2813+T2855+T2856+T3439+T3651+T3872+T3887+T3902+T4178+T4271+T4364+T4486+T4654</f>
        <v>171.81480073999998</v>
      </c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R2449" s="211" t="s">
        <v>80</v>
      </c>
      <c r="AT2449" s="212" t="s">
        <v>70</v>
      </c>
      <c r="AU2449" s="212" t="s">
        <v>71</v>
      </c>
      <c r="AY2449" s="211" t="s">
        <v>205</v>
      </c>
      <c r="BK2449" s="213">
        <f>BK2450+BK2547+BK2622+BK2627+BK2633+BK2645+BK2813+BK2855+BK2856+BK3439+BK3651+BK3872+BK3887+BK3902+BK4178+BK4271+BK4364+BK4486+BK4654</f>
        <v>0</v>
      </c>
    </row>
    <row r="2450" s="12" customFormat="1" ht="22.8" customHeight="1">
      <c r="A2450" s="12"/>
      <c r="B2450" s="200"/>
      <c r="C2450" s="201"/>
      <c r="D2450" s="202" t="s">
        <v>70</v>
      </c>
      <c r="E2450" s="214" t="s">
        <v>3294</v>
      </c>
      <c r="F2450" s="214" t="s">
        <v>3295</v>
      </c>
      <c r="G2450" s="201"/>
      <c r="H2450" s="201"/>
      <c r="I2450" s="204"/>
      <c r="J2450" s="215">
        <f>BK2450</f>
        <v>0</v>
      </c>
      <c r="K2450" s="201"/>
      <c r="L2450" s="206"/>
      <c r="M2450" s="207"/>
      <c r="N2450" s="208"/>
      <c r="O2450" s="208"/>
      <c r="P2450" s="209">
        <f>SUM(P2451:P2546)</f>
        <v>0</v>
      </c>
      <c r="Q2450" s="208"/>
      <c r="R2450" s="209">
        <f>SUM(R2451:R2546)</f>
        <v>6.6684651800000001</v>
      </c>
      <c r="S2450" s="208"/>
      <c r="T2450" s="210">
        <f>SUM(T2451:T2546)</f>
        <v>0.14859900000000001</v>
      </c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R2450" s="211" t="s">
        <v>80</v>
      </c>
      <c r="AT2450" s="212" t="s">
        <v>70</v>
      </c>
      <c r="AU2450" s="212" t="s">
        <v>78</v>
      </c>
      <c r="AY2450" s="211" t="s">
        <v>205</v>
      </c>
      <c r="BK2450" s="213">
        <f>SUM(BK2451:BK2546)</f>
        <v>0</v>
      </c>
    </row>
    <row r="2451" s="2" customFormat="1" ht="33" customHeight="1">
      <c r="A2451" s="41"/>
      <c r="B2451" s="42"/>
      <c r="C2451" s="216" t="s">
        <v>3296</v>
      </c>
      <c r="D2451" s="216" t="s">
        <v>207</v>
      </c>
      <c r="E2451" s="217" t="s">
        <v>3297</v>
      </c>
      <c r="F2451" s="218" t="s">
        <v>3298</v>
      </c>
      <c r="G2451" s="219" t="s">
        <v>306</v>
      </c>
      <c r="H2451" s="220">
        <v>785.10400000000004</v>
      </c>
      <c r="I2451" s="221"/>
      <c r="J2451" s="222">
        <f>ROUND(I2451*H2451,2)</f>
        <v>0</v>
      </c>
      <c r="K2451" s="218" t="s">
        <v>211</v>
      </c>
      <c r="L2451" s="47"/>
      <c r="M2451" s="223" t="s">
        <v>19</v>
      </c>
      <c r="N2451" s="224" t="s">
        <v>42</v>
      </c>
      <c r="O2451" s="87"/>
      <c r="P2451" s="225">
        <f>O2451*H2451</f>
        <v>0</v>
      </c>
      <c r="Q2451" s="225">
        <v>0</v>
      </c>
      <c r="R2451" s="225">
        <f>Q2451*H2451</f>
        <v>0</v>
      </c>
      <c r="S2451" s="225">
        <v>0</v>
      </c>
      <c r="T2451" s="226">
        <f>S2451*H2451</f>
        <v>0</v>
      </c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R2451" s="227" t="s">
        <v>331</v>
      </c>
      <c r="AT2451" s="227" t="s">
        <v>207</v>
      </c>
      <c r="AU2451" s="227" t="s">
        <v>80</v>
      </c>
      <c r="AY2451" s="20" t="s">
        <v>205</v>
      </c>
      <c r="BE2451" s="228">
        <f>IF(N2451="základní",J2451,0)</f>
        <v>0</v>
      </c>
      <c r="BF2451" s="228">
        <f>IF(N2451="snížená",J2451,0)</f>
        <v>0</v>
      </c>
      <c r="BG2451" s="228">
        <f>IF(N2451="zákl. přenesená",J2451,0)</f>
        <v>0</v>
      </c>
      <c r="BH2451" s="228">
        <f>IF(N2451="sníž. přenesená",J2451,0)</f>
        <v>0</v>
      </c>
      <c r="BI2451" s="228">
        <f>IF(N2451="nulová",J2451,0)</f>
        <v>0</v>
      </c>
      <c r="BJ2451" s="20" t="s">
        <v>78</v>
      </c>
      <c r="BK2451" s="228">
        <f>ROUND(I2451*H2451,2)</f>
        <v>0</v>
      </c>
      <c r="BL2451" s="20" t="s">
        <v>331</v>
      </c>
      <c r="BM2451" s="227" t="s">
        <v>3299</v>
      </c>
    </row>
    <row r="2452" s="2" customFormat="1">
      <c r="A2452" s="41"/>
      <c r="B2452" s="42"/>
      <c r="C2452" s="43"/>
      <c r="D2452" s="229" t="s">
        <v>214</v>
      </c>
      <c r="E2452" s="43"/>
      <c r="F2452" s="230" t="s">
        <v>3300</v>
      </c>
      <c r="G2452" s="43"/>
      <c r="H2452" s="43"/>
      <c r="I2452" s="231"/>
      <c r="J2452" s="43"/>
      <c r="K2452" s="43"/>
      <c r="L2452" s="47"/>
      <c r="M2452" s="232"/>
      <c r="N2452" s="233"/>
      <c r="O2452" s="87"/>
      <c r="P2452" s="87"/>
      <c r="Q2452" s="87"/>
      <c r="R2452" s="87"/>
      <c r="S2452" s="87"/>
      <c r="T2452" s="88"/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T2452" s="20" t="s">
        <v>214</v>
      </c>
      <c r="AU2452" s="20" t="s">
        <v>80</v>
      </c>
    </row>
    <row r="2453" s="14" customFormat="1">
      <c r="A2453" s="14"/>
      <c r="B2453" s="245"/>
      <c r="C2453" s="246"/>
      <c r="D2453" s="236" t="s">
        <v>216</v>
      </c>
      <c r="E2453" s="247" t="s">
        <v>19</v>
      </c>
      <c r="F2453" s="248" t="s">
        <v>3301</v>
      </c>
      <c r="G2453" s="246"/>
      <c r="H2453" s="249">
        <v>497.88</v>
      </c>
      <c r="I2453" s="250"/>
      <c r="J2453" s="246"/>
      <c r="K2453" s="246"/>
      <c r="L2453" s="251"/>
      <c r="M2453" s="252"/>
      <c r="N2453" s="253"/>
      <c r="O2453" s="253"/>
      <c r="P2453" s="253"/>
      <c r="Q2453" s="253"/>
      <c r="R2453" s="253"/>
      <c r="S2453" s="253"/>
      <c r="T2453" s="25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55" t="s">
        <v>216</v>
      </c>
      <c r="AU2453" s="255" t="s">
        <v>80</v>
      </c>
      <c r="AV2453" s="14" t="s">
        <v>80</v>
      </c>
      <c r="AW2453" s="14" t="s">
        <v>218</v>
      </c>
      <c r="AX2453" s="14" t="s">
        <v>71</v>
      </c>
      <c r="AY2453" s="255" t="s">
        <v>205</v>
      </c>
    </row>
    <row r="2454" s="14" customFormat="1">
      <c r="A2454" s="14"/>
      <c r="B2454" s="245"/>
      <c r="C2454" s="246"/>
      <c r="D2454" s="236" t="s">
        <v>216</v>
      </c>
      <c r="E2454" s="247" t="s">
        <v>19</v>
      </c>
      <c r="F2454" s="248" t="s">
        <v>3302</v>
      </c>
      <c r="G2454" s="246"/>
      <c r="H2454" s="249">
        <v>6.3112500000000002</v>
      </c>
      <c r="I2454" s="250"/>
      <c r="J2454" s="246"/>
      <c r="K2454" s="246"/>
      <c r="L2454" s="251"/>
      <c r="M2454" s="252"/>
      <c r="N2454" s="253"/>
      <c r="O2454" s="253"/>
      <c r="P2454" s="253"/>
      <c r="Q2454" s="253"/>
      <c r="R2454" s="253"/>
      <c r="S2454" s="253"/>
      <c r="T2454" s="25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5" t="s">
        <v>216</v>
      </c>
      <c r="AU2454" s="255" t="s">
        <v>80</v>
      </c>
      <c r="AV2454" s="14" t="s">
        <v>80</v>
      </c>
      <c r="AW2454" s="14" t="s">
        <v>218</v>
      </c>
      <c r="AX2454" s="14" t="s">
        <v>71</v>
      </c>
      <c r="AY2454" s="255" t="s">
        <v>205</v>
      </c>
    </row>
    <row r="2455" s="14" customFormat="1">
      <c r="A2455" s="14"/>
      <c r="B2455" s="245"/>
      <c r="C2455" s="246"/>
      <c r="D2455" s="236" t="s">
        <v>216</v>
      </c>
      <c r="E2455" s="247" t="s">
        <v>19</v>
      </c>
      <c r="F2455" s="248" t="s">
        <v>3303</v>
      </c>
      <c r="G2455" s="246"/>
      <c r="H2455" s="249">
        <v>1</v>
      </c>
      <c r="I2455" s="250"/>
      <c r="J2455" s="246"/>
      <c r="K2455" s="246"/>
      <c r="L2455" s="251"/>
      <c r="M2455" s="252"/>
      <c r="N2455" s="253"/>
      <c r="O2455" s="253"/>
      <c r="P2455" s="253"/>
      <c r="Q2455" s="253"/>
      <c r="R2455" s="253"/>
      <c r="S2455" s="253"/>
      <c r="T2455" s="25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5" t="s">
        <v>216</v>
      </c>
      <c r="AU2455" s="255" t="s">
        <v>80</v>
      </c>
      <c r="AV2455" s="14" t="s">
        <v>80</v>
      </c>
      <c r="AW2455" s="14" t="s">
        <v>218</v>
      </c>
      <c r="AX2455" s="14" t="s">
        <v>71</v>
      </c>
      <c r="AY2455" s="255" t="s">
        <v>205</v>
      </c>
    </row>
    <row r="2456" s="14" customFormat="1">
      <c r="A2456" s="14"/>
      <c r="B2456" s="245"/>
      <c r="C2456" s="246"/>
      <c r="D2456" s="236" t="s">
        <v>216</v>
      </c>
      <c r="E2456" s="247" t="s">
        <v>19</v>
      </c>
      <c r="F2456" s="248" t="s">
        <v>3304</v>
      </c>
      <c r="G2456" s="246"/>
      <c r="H2456" s="249">
        <v>15.408000000000001</v>
      </c>
      <c r="I2456" s="250"/>
      <c r="J2456" s="246"/>
      <c r="K2456" s="246"/>
      <c r="L2456" s="251"/>
      <c r="M2456" s="252"/>
      <c r="N2456" s="253"/>
      <c r="O2456" s="253"/>
      <c r="P2456" s="253"/>
      <c r="Q2456" s="253"/>
      <c r="R2456" s="253"/>
      <c r="S2456" s="253"/>
      <c r="T2456" s="25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55" t="s">
        <v>216</v>
      </c>
      <c r="AU2456" s="255" t="s">
        <v>80</v>
      </c>
      <c r="AV2456" s="14" t="s">
        <v>80</v>
      </c>
      <c r="AW2456" s="14" t="s">
        <v>218</v>
      </c>
      <c r="AX2456" s="14" t="s">
        <v>71</v>
      </c>
      <c r="AY2456" s="255" t="s">
        <v>205</v>
      </c>
    </row>
    <row r="2457" s="14" customFormat="1">
      <c r="A2457" s="14"/>
      <c r="B2457" s="245"/>
      <c r="C2457" s="246"/>
      <c r="D2457" s="236" t="s">
        <v>216</v>
      </c>
      <c r="E2457" s="247" t="s">
        <v>19</v>
      </c>
      <c r="F2457" s="248" t="s">
        <v>3305</v>
      </c>
      <c r="G2457" s="246"/>
      <c r="H2457" s="249">
        <v>34.875</v>
      </c>
      <c r="I2457" s="250"/>
      <c r="J2457" s="246"/>
      <c r="K2457" s="246"/>
      <c r="L2457" s="251"/>
      <c r="M2457" s="252"/>
      <c r="N2457" s="253"/>
      <c r="O2457" s="253"/>
      <c r="P2457" s="253"/>
      <c r="Q2457" s="253"/>
      <c r="R2457" s="253"/>
      <c r="S2457" s="253"/>
      <c r="T2457" s="25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5" t="s">
        <v>216</v>
      </c>
      <c r="AU2457" s="255" t="s">
        <v>80</v>
      </c>
      <c r="AV2457" s="14" t="s">
        <v>80</v>
      </c>
      <c r="AW2457" s="14" t="s">
        <v>218</v>
      </c>
      <c r="AX2457" s="14" t="s">
        <v>71</v>
      </c>
      <c r="AY2457" s="255" t="s">
        <v>205</v>
      </c>
    </row>
    <row r="2458" s="14" customFormat="1">
      <c r="A2458" s="14"/>
      <c r="B2458" s="245"/>
      <c r="C2458" s="246"/>
      <c r="D2458" s="236" t="s">
        <v>216</v>
      </c>
      <c r="E2458" s="247" t="s">
        <v>19</v>
      </c>
      <c r="F2458" s="248" t="s">
        <v>1938</v>
      </c>
      <c r="G2458" s="246"/>
      <c r="H2458" s="249">
        <v>152.38999999999999</v>
      </c>
      <c r="I2458" s="250"/>
      <c r="J2458" s="246"/>
      <c r="K2458" s="246"/>
      <c r="L2458" s="251"/>
      <c r="M2458" s="252"/>
      <c r="N2458" s="253"/>
      <c r="O2458" s="253"/>
      <c r="P2458" s="253"/>
      <c r="Q2458" s="253"/>
      <c r="R2458" s="253"/>
      <c r="S2458" s="253"/>
      <c r="T2458" s="25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5" t="s">
        <v>216</v>
      </c>
      <c r="AU2458" s="255" t="s">
        <v>80</v>
      </c>
      <c r="AV2458" s="14" t="s">
        <v>80</v>
      </c>
      <c r="AW2458" s="14" t="s">
        <v>218</v>
      </c>
      <c r="AX2458" s="14" t="s">
        <v>71</v>
      </c>
      <c r="AY2458" s="255" t="s">
        <v>205</v>
      </c>
    </row>
    <row r="2459" s="14" customFormat="1">
      <c r="A2459" s="14"/>
      <c r="B2459" s="245"/>
      <c r="C2459" s="246"/>
      <c r="D2459" s="236" t="s">
        <v>216</v>
      </c>
      <c r="E2459" s="247" t="s">
        <v>19</v>
      </c>
      <c r="F2459" s="248" t="s">
        <v>1939</v>
      </c>
      <c r="G2459" s="246"/>
      <c r="H2459" s="249">
        <v>63.729999999999997</v>
      </c>
      <c r="I2459" s="250"/>
      <c r="J2459" s="246"/>
      <c r="K2459" s="246"/>
      <c r="L2459" s="251"/>
      <c r="M2459" s="252"/>
      <c r="N2459" s="253"/>
      <c r="O2459" s="253"/>
      <c r="P2459" s="253"/>
      <c r="Q2459" s="253"/>
      <c r="R2459" s="253"/>
      <c r="S2459" s="253"/>
      <c r="T2459" s="25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5" t="s">
        <v>216</v>
      </c>
      <c r="AU2459" s="255" t="s">
        <v>80</v>
      </c>
      <c r="AV2459" s="14" t="s">
        <v>80</v>
      </c>
      <c r="AW2459" s="14" t="s">
        <v>218</v>
      </c>
      <c r="AX2459" s="14" t="s">
        <v>71</v>
      </c>
      <c r="AY2459" s="255" t="s">
        <v>205</v>
      </c>
    </row>
    <row r="2460" s="14" customFormat="1">
      <c r="A2460" s="14"/>
      <c r="B2460" s="245"/>
      <c r="C2460" s="246"/>
      <c r="D2460" s="236" t="s">
        <v>216</v>
      </c>
      <c r="E2460" s="247" t="s">
        <v>19</v>
      </c>
      <c r="F2460" s="248" t="s">
        <v>3306</v>
      </c>
      <c r="G2460" s="246"/>
      <c r="H2460" s="249">
        <v>13.509349999999998</v>
      </c>
      <c r="I2460" s="250"/>
      <c r="J2460" s="246"/>
      <c r="K2460" s="246"/>
      <c r="L2460" s="251"/>
      <c r="M2460" s="252"/>
      <c r="N2460" s="253"/>
      <c r="O2460" s="253"/>
      <c r="P2460" s="253"/>
      <c r="Q2460" s="253"/>
      <c r="R2460" s="253"/>
      <c r="S2460" s="253"/>
      <c r="T2460" s="25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T2460" s="255" t="s">
        <v>216</v>
      </c>
      <c r="AU2460" s="255" t="s">
        <v>80</v>
      </c>
      <c r="AV2460" s="14" t="s">
        <v>80</v>
      </c>
      <c r="AW2460" s="14" t="s">
        <v>218</v>
      </c>
      <c r="AX2460" s="14" t="s">
        <v>71</v>
      </c>
      <c r="AY2460" s="255" t="s">
        <v>205</v>
      </c>
    </row>
    <row r="2461" s="2" customFormat="1" ht="33" customHeight="1">
      <c r="A2461" s="41"/>
      <c r="B2461" s="42"/>
      <c r="C2461" s="216" t="s">
        <v>3307</v>
      </c>
      <c r="D2461" s="216" t="s">
        <v>207</v>
      </c>
      <c r="E2461" s="217" t="s">
        <v>3308</v>
      </c>
      <c r="F2461" s="218" t="s">
        <v>3309</v>
      </c>
      <c r="G2461" s="219" t="s">
        <v>306</v>
      </c>
      <c r="H2461" s="220">
        <v>79.090999999999994</v>
      </c>
      <c r="I2461" s="221"/>
      <c r="J2461" s="222">
        <f>ROUND(I2461*H2461,2)</f>
        <v>0</v>
      </c>
      <c r="K2461" s="218" t="s">
        <v>211</v>
      </c>
      <c r="L2461" s="47"/>
      <c r="M2461" s="223" t="s">
        <v>19</v>
      </c>
      <c r="N2461" s="224" t="s">
        <v>42</v>
      </c>
      <c r="O2461" s="87"/>
      <c r="P2461" s="225">
        <f>O2461*H2461</f>
        <v>0</v>
      </c>
      <c r="Q2461" s="225">
        <v>0</v>
      </c>
      <c r="R2461" s="225">
        <f>Q2461*H2461</f>
        <v>0</v>
      </c>
      <c r="S2461" s="225">
        <v>0</v>
      </c>
      <c r="T2461" s="226">
        <f>S2461*H2461</f>
        <v>0</v>
      </c>
      <c r="U2461" s="41"/>
      <c r="V2461" s="41"/>
      <c r="W2461" s="41"/>
      <c r="X2461" s="41"/>
      <c r="Y2461" s="41"/>
      <c r="Z2461" s="41"/>
      <c r="AA2461" s="41"/>
      <c r="AB2461" s="41"/>
      <c r="AC2461" s="41"/>
      <c r="AD2461" s="41"/>
      <c r="AE2461" s="41"/>
      <c r="AR2461" s="227" t="s">
        <v>331</v>
      </c>
      <c r="AT2461" s="227" t="s">
        <v>207</v>
      </c>
      <c r="AU2461" s="227" t="s">
        <v>80</v>
      </c>
      <c r="AY2461" s="20" t="s">
        <v>205</v>
      </c>
      <c r="BE2461" s="228">
        <f>IF(N2461="základní",J2461,0)</f>
        <v>0</v>
      </c>
      <c r="BF2461" s="228">
        <f>IF(N2461="snížená",J2461,0)</f>
        <v>0</v>
      </c>
      <c r="BG2461" s="228">
        <f>IF(N2461="zákl. přenesená",J2461,0)</f>
        <v>0</v>
      </c>
      <c r="BH2461" s="228">
        <f>IF(N2461="sníž. přenesená",J2461,0)</f>
        <v>0</v>
      </c>
      <c r="BI2461" s="228">
        <f>IF(N2461="nulová",J2461,0)</f>
        <v>0</v>
      </c>
      <c r="BJ2461" s="20" t="s">
        <v>78</v>
      </c>
      <c r="BK2461" s="228">
        <f>ROUND(I2461*H2461,2)</f>
        <v>0</v>
      </c>
      <c r="BL2461" s="20" t="s">
        <v>331</v>
      </c>
      <c r="BM2461" s="227" t="s">
        <v>3310</v>
      </c>
    </row>
    <row r="2462" s="2" customFormat="1">
      <c r="A2462" s="41"/>
      <c r="B2462" s="42"/>
      <c r="C2462" s="43"/>
      <c r="D2462" s="229" t="s">
        <v>214</v>
      </c>
      <c r="E2462" s="43"/>
      <c r="F2462" s="230" t="s">
        <v>3311</v>
      </c>
      <c r="G2462" s="43"/>
      <c r="H2462" s="43"/>
      <c r="I2462" s="231"/>
      <c r="J2462" s="43"/>
      <c r="K2462" s="43"/>
      <c r="L2462" s="47"/>
      <c r="M2462" s="232"/>
      <c r="N2462" s="233"/>
      <c r="O2462" s="87"/>
      <c r="P2462" s="87"/>
      <c r="Q2462" s="87"/>
      <c r="R2462" s="87"/>
      <c r="S2462" s="87"/>
      <c r="T2462" s="88"/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T2462" s="20" t="s">
        <v>214</v>
      </c>
      <c r="AU2462" s="20" t="s">
        <v>80</v>
      </c>
    </row>
    <row r="2463" s="14" customFormat="1">
      <c r="A2463" s="14"/>
      <c r="B2463" s="245"/>
      <c r="C2463" s="246"/>
      <c r="D2463" s="236" t="s">
        <v>216</v>
      </c>
      <c r="E2463" s="247" t="s">
        <v>19</v>
      </c>
      <c r="F2463" s="248" t="s">
        <v>3312</v>
      </c>
      <c r="G2463" s="246"/>
      <c r="H2463" s="249">
        <v>11.850000000000001</v>
      </c>
      <c r="I2463" s="250"/>
      <c r="J2463" s="246"/>
      <c r="K2463" s="246"/>
      <c r="L2463" s="251"/>
      <c r="M2463" s="252"/>
      <c r="N2463" s="253"/>
      <c r="O2463" s="253"/>
      <c r="P2463" s="253"/>
      <c r="Q2463" s="253"/>
      <c r="R2463" s="253"/>
      <c r="S2463" s="253"/>
      <c r="T2463" s="25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5" t="s">
        <v>216</v>
      </c>
      <c r="AU2463" s="255" t="s">
        <v>80</v>
      </c>
      <c r="AV2463" s="14" t="s">
        <v>80</v>
      </c>
      <c r="AW2463" s="14" t="s">
        <v>218</v>
      </c>
      <c r="AX2463" s="14" t="s">
        <v>71</v>
      </c>
      <c r="AY2463" s="255" t="s">
        <v>205</v>
      </c>
    </row>
    <row r="2464" s="14" customFormat="1">
      <c r="A2464" s="14"/>
      <c r="B2464" s="245"/>
      <c r="C2464" s="246"/>
      <c r="D2464" s="236" t="s">
        <v>216</v>
      </c>
      <c r="E2464" s="247" t="s">
        <v>19</v>
      </c>
      <c r="F2464" s="248" t="s">
        <v>707</v>
      </c>
      <c r="G2464" s="246"/>
      <c r="H2464" s="249">
        <v>9.9480000000000004</v>
      </c>
      <c r="I2464" s="250"/>
      <c r="J2464" s="246"/>
      <c r="K2464" s="246"/>
      <c r="L2464" s="251"/>
      <c r="M2464" s="252"/>
      <c r="N2464" s="253"/>
      <c r="O2464" s="253"/>
      <c r="P2464" s="253"/>
      <c r="Q2464" s="253"/>
      <c r="R2464" s="253"/>
      <c r="S2464" s="253"/>
      <c r="T2464" s="25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5" t="s">
        <v>216</v>
      </c>
      <c r="AU2464" s="255" t="s">
        <v>80</v>
      </c>
      <c r="AV2464" s="14" t="s">
        <v>80</v>
      </c>
      <c r="AW2464" s="14" t="s">
        <v>218</v>
      </c>
      <c r="AX2464" s="14" t="s">
        <v>71</v>
      </c>
      <c r="AY2464" s="255" t="s">
        <v>205</v>
      </c>
    </row>
    <row r="2465" s="14" customFormat="1">
      <c r="A2465" s="14"/>
      <c r="B2465" s="245"/>
      <c r="C2465" s="246"/>
      <c r="D2465" s="236" t="s">
        <v>216</v>
      </c>
      <c r="E2465" s="247" t="s">
        <v>19</v>
      </c>
      <c r="F2465" s="248" t="s">
        <v>3313</v>
      </c>
      <c r="G2465" s="246"/>
      <c r="H2465" s="249">
        <v>57.292999999999999</v>
      </c>
      <c r="I2465" s="250"/>
      <c r="J2465" s="246"/>
      <c r="K2465" s="246"/>
      <c r="L2465" s="251"/>
      <c r="M2465" s="252"/>
      <c r="N2465" s="253"/>
      <c r="O2465" s="253"/>
      <c r="P2465" s="253"/>
      <c r="Q2465" s="253"/>
      <c r="R2465" s="253"/>
      <c r="S2465" s="253"/>
      <c r="T2465" s="25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5" t="s">
        <v>216</v>
      </c>
      <c r="AU2465" s="255" t="s">
        <v>80</v>
      </c>
      <c r="AV2465" s="14" t="s">
        <v>80</v>
      </c>
      <c r="AW2465" s="14" t="s">
        <v>218</v>
      </c>
      <c r="AX2465" s="14" t="s">
        <v>71</v>
      </c>
      <c r="AY2465" s="255" t="s">
        <v>205</v>
      </c>
    </row>
    <row r="2466" s="2" customFormat="1" ht="16.5" customHeight="1">
      <c r="A2466" s="41"/>
      <c r="B2466" s="42"/>
      <c r="C2466" s="278" t="s">
        <v>3314</v>
      </c>
      <c r="D2466" s="278" t="s">
        <v>319</v>
      </c>
      <c r="E2466" s="279" t="s">
        <v>3315</v>
      </c>
      <c r="F2466" s="280" t="s">
        <v>3316</v>
      </c>
      <c r="G2466" s="281" t="s">
        <v>279</v>
      </c>
      <c r="H2466" s="282">
        <v>0.29399999999999998</v>
      </c>
      <c r="I2466" s="283"/>
      <c r="J2466" s="284">
        <f>ROUND(I2466*H2466,2)</f>
        <v>0</v>
      </c>
      <c r="K2466" s="280" t="s">
        <v>211</v>
      </c>
      <c r="L2466" s="285"/>
      <c r="M2466" s="286" t="s">
        <v>19</v>
      </c>
      <c r="N2466" s="287" t="s">
        <v>42</v>
      </c>
      <c r="O2466" s="87"/>
      <c r="P2466" s="225">
        <f>O2466*H2466</f>
        <v>0</v>
      </c>
      <c r="Q2466" s="225">
        <v>1</v>
      </c>
      <c r="R2466" s="225">
        <f>Q2466*H2466</f>
        <v>0.29399999999999998</v>
      </c>
      <c r="S2466" s="225">
        <v>0</v>
      </c>
      <c r="T2466" s="226">
        <f>S2466*H2466</f>
        <v>0</v>
      </c>
      <c r="U2466" s="41"/>
      <c r="V2466" s="41"/>
      <c r="W2466" s="41"/>
      <c r="X2466" s="41"/>
      <c r="Y2466" s="41"/>
      <c r="Z2466" s="41"/>
      <c r="AA2466" s="41"/>
      <c r="AB2466" s="41"/>
      <c r="AC2466" s="41"/>
      <c r="AD2466" s="41"/>
      <c r="AE2466" s="41"/>
      <c r="AR2466" s="227" t="s">
        <v>433</v>
      </c>
      <c r="AT2466" s="227" t="s">
        <v>319</v>
      </c>
      <c r="AU2466" s="227" t="s">
        <v>80</v>
      </c>
      <c r="AY2466" s="20" t="s">
        <v>205</v>
      </c>
      <c r="BE2466" s="228">
        <f>IF(N2466="základní",J2466,0)</f>
        <v>0</v>
      </c>
      <c r="BF2466" s="228">
        <f>IF(N2466="snížená",J2466,0)</f>
        <v>0</v>
      </c>
      <c r="BG2466" s="228">
        <f>IF(N2466="zákl. přenesená",J2466,0)</f>
        <v>0</v>
      </c>
      <c r="BH2466" s="228">
        <f>IF(N2466="sníž. přenesená",J2466,0)</f>
        <v>0</v>
      </c>
      <c r="BI2466" s="228">
        <f>IF(N2466="nulová",J2466,0)</f>
        <v>0</v>
      </c>
      <c r="BJ2466" s="20" t="s">
        <v>78</v>
      </c>
      <c r="BK2466" s="228">
        <f>ROUND(I2466*H2466,2)</f>
        <v>0</v>
      </c>
      <c r="BL2466" s="20" t="s">
        <v>331</v>
      </c>
      <c r="BM2466" s="227" t="s">
        <v>3317</v>
      </c>
    </row>
    <row r="2467" s="14" customFormat="1">
      <c r="A2467" s="14"/>
      <c r="B2467" s="245"/>
      <c r="C2467" s="246"/>
      <c r="D2467" s="236" t="s">
        <v>216</v>
      </c>
      <c r="E2467" s="247" t="s">
        <v>19</v>
      </c>
      <c r="F2467" s="248" t="s">
        <v>3318</v>
      </c>
      <c r="G2467" s="246"/>
      <c r="H2467" s="249">
        <v>864.19500000000005</v>
      </c>
      <c r="I2467" s="250"/>
      <c r="J2467" s="246"/>
      <c r="K2467" s="246"/>
      <c r="L2467" s="251"/>
      <c r="M2467" s="252"/>
      <c r="N2467" s="253"/>
      <c r="O2467" s="253"/>
      <c r="P2467" s="253"/>
      <c r="Q2467" s="253"/>
      <c r="R2467" s="253"/>
      <c r="S2467" s="253"/>
      <c r="T2467" s="25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5" t="s">
        <v>216</v>
      </c>
      <c r="AU2467" s="255" t="s">
        <v>80</v>
      </c>
      <c r="AV2467" s="14" t="s">
        <v>80</v>
      </c>
      <c r="AW2467" s="14" t="s">
        <v>218</v>
      </c>
      <c r="AX2467" s="14" t="s">
        <v>78</v>
      </c>
      <c r="AY2467" s="255" t="s">
        <v>205</v>
      </c>
    </row>
    <row r="2468" s="14" customFormat="1">
      <c r="A2468" s="14"/>
      <c r="B2468" s="245"/>
      <c r="C2468" s="246"/>
      <c r="D2468" s="236" t="s">
        <v>216</v>
      </c>
      <c r="E2468" s="246"/>
      <c r="F2468" s="248" t="s">
        <v>3319</v>
      </c>
      <c r="G2468" s="246"/>
      <c r="H2468" s="249">
        <v>0.29399999999999998</v>
      </c>
      <c r="I2468" s="250"/>
      <c r="J2468" s="246"/>
      <c r="K2468" s="246"/>
      <c r="L2468" s="251"/>
      <c r="M2468" s="252"/>
      <c r="N2468" s="253"/>
      <c r="O2468" s="253"/>
      <c r="P2468" s="253"/>
      <c r="Q2468" s="253"/>
      <c r="R2468" s="253"/>
      <c r="S2468" s="253"/>
      <c r="T2468" s="25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55" t="s">
        <v>216</v>
      </c>
      <c r="AU2468" s="255" t="s">
        <v>80</v>
      </c>
      <c r="AV2468" s="14" t="s">
        <v>80</v>
      </c>
      <c r="AW2468" s="14" t="s">
        <v>4</v>
      </c>
      <c r="AX2468" s="14" t="s">
        <v>78</v>
      </c>
      <c r="AY2468" s="255" t="s">
        <v>205</v>
      </c>
    </row>
    <row r="2469" s="2" customFormat="1" ht="24.15" customHeight="1">
      <c r="A2469" s="41"/>
      <c r="B2469" s="42"/>
      <c r="C2469" s="216" t="s">
        <v>3320</v>
      </c>
      <c r="D2469" s="216" t="s">
        <v>207</v>
      </c>
      <c r="E2469" s="217" t="s">
        <v>3321</v>
      </c>
      <c r="F2469" s="218" t="s">
        <v>3322</v>
      </c>
      <c r="G2469" s="219" t="s">
        <v>327</v>
      </c>
      <c r="H2469" s="220">
        <v>23.481999999999999</v>
      </c>
      <c r="I2469" s="221"/>
      <c r="J2469" s="222">
        <f>ROUND(I2469*H2469,2)</f>
        <v>0</v>
      </c>
      <c r="K2469" s="218" t="s">
        <v>19</v>
      </c>
      <c r="L2469" s="47"/>
      <c r="M2469" s="223" t="s">
        <v>19</v>
      </c>
      <c r="N2469" s="224" t="s">
        <v>42</v>
      </c>
      <c r="O2469" s="87"/>
      <c r="P2469" s="225">
        <f>O2469*H2469</f>
        <v>0</v>
      </c>
      <c r="Q2469" s="225">
        <v>0</v>
      </c>
      <c r="R2469" s="225">
        <f>Q2469*H2469</f>
        <v>0</v>
      </c>
      <c r="S2469" s="225">
        <v>0</v>
      </c>
      <c r="T2469" s="226">
        <f>S2469*H2469</f>
        <v>0</v>
      </c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R2469" s="227" t="s">
        <v>331</v>
      </c>
      <c r="AT2469" s="227" t="s">
        <v>207</v>
      </c>
      <c r="AU2469" s="227" t="s">
        <v>80</v>
      </c>
      <c r="AY2469" s="20" t="s">
        <v>205</v>
      </c>
      <c r="BE2469" s="228">
        <f>IF(N2469="základní",J2469,0)</f>
        <v>0</v>
      </c>
      <c r="BF2469" s="228">
        <f>IF(N2469="snížená",J2469,0)</f>
        <v>0</v>
      </c>
      <c r="BG2469" s="228">
        <f>IF(N2469="zákl. přenesená",J2469,0)</f>
        <v>0</v>
      </c>
      <c r="BH2469" s="228">
        <f>IF(N2469="sníž. přenesená",J2469,0)</f>
        <v>0</v>
      </c>
      <c r="BI2469" s="228">
        <f>IF(N2469="nulová",J2469,0)</f>
        <v>0</v>
      </c>
      <c r="BJ2469" s="20" t="s">
        <v>78</v>
      </c>
      <c r="BK2469" s="228">
        <f>ROUND(I2469*H2469,2)</f>
        <v>0</v>
      </c>
      <c r="BL2469" s="20" t="s">
        <v>331</v>
      </c>
      <c r="BM2469" s="227" t="s">
        <v>3323</v>
      </c>
    </row>
    <row r="2470" s="14" customFormat="1">
      <c r="A2470" s="14"/>
      <c r="B2470" s="245"/>
      <c r="C2470" s="246"/>
      <c r="D2470" s="236" t="s">
        <v>216</v>
      </c>
      <c r="E2470" s="247" t="s">
        <v>19</v>
      </c>
      <c r="F2470" s="248" t="s">
        <v>3324</v>
      </c>
      <c r="G2470" s="246"/>
      <c r="H2470" s="249">
        <v>23.481999999999999</v>
      </c>
      <c r="I2470" s="250"/>
      <c r="J2470" s="246"/>
      <c r="K2470" s="246"/>
      <c r="L2470" s="251"/>
      <c r="M2470" s="252"/>
      <c r="N2470" s="253"/>
      <c r="O2470" s="253"/>
      <c r="P2470" s="253"/>
      <c r="Q2470" s="253"/>
      <c r="R2470" s="253"/>
      <c r="S2470" s="253"/>
      <c r="T2470" s="25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5" t="s">
        <v>216</v>
      </c>
      <c r="AU2470" s="255" t="s">
        <v>80</v>
      </c>
      <c r="AV2470" s="14" t="s">
        <v>80</v>
      </c>
      <c r="AW2470" s="14" t="s">
        <v>218</v>
      </c>
      <c r="AX2470" s="14" t="s">
        <v>71</v>
      </c>
      <c r="AY2470" s="255" t="s">
        <v>205</v>
      </c>
    </row>
    <row r="2471" s="2" customFormat="1" ht="33" customHeight="1">
      <c r="A2471" s="41"/>
      <c r="B2471" s="42"/>
      <c r="C2471" s="216" t="s">
        <v>3325</v>
      </c>
      <c r="D2471" s="216" t="s">
        <v>207</v>
      </c>
      <c r="E2471" s="217" t="s">
        <v>3326</v>
      </c>
      <c r="F2471" s="218" t="s">
        <v>3327</v>
      </c>
      <c r="G2471" s="219" t="s">
        <v>306</v>
      </c>
      <c r="H2471" s="220">
        <v>14.5</v>
      </c>
      <c r="I2471" s="221"/>
      <c r="J2471" s="222">
        <f>ROUND(I2471*H2471,2)</f>
        <v>0</v>
      </c>
      <c r="K2471" s="218" t="s">
        <v>19</v>
      </c>
      <c r="L2471" s="47"/>
      <c r="M2471" s="223" t="s">
        <v>19</v>
      </c>
      <c r="N2471" s="224" t="s">
        <v>42</v>
      </c>
      <c r="O2471" s="87"/>
      <c r="P2471" s="225">
        <f>O2471*H2471</f>
        <v>0</v>
      </c>
      <c r="Q2471" s="225">
        <v>0</v>
      </c>
      <c r="R2471" s="225">
        <f>Q2471*H2471</f>
        <v>0</v>
      </c>
      <c r="S2471" s="225">
        <v>0</v>
      </c>
      <c r="T2471" s="226">
        <f>S2471*H2471</f>
        <v>0</v>
      </c>
      <c r="U2471" s="41"/>
      <c r="V2471" s="41"/>
      <c r="W2471" s="41"/>
      <c r="X2471" s="41"/>
      <c r="Y2471" s="41"/>
      <c r="Z2471" s="41"/>
      <c r="AA2471" s="41"/>
      <c r="AB2471" s="41"/>
      <c r="AC2471" s="41"/>
      <c r="AD2471" s="41"/>
      <c r="AE2471" s="41"/>
      <c r="AR2471" s="227" t="s">
        <v>331</v>
      </c>
      <c r="AT2471" s="227" t="s">
        <v>207</v>
      </c>
      <c r="AU2471" s="227" t="s">
        <v>80</v>
      </c>
      <c r="AY2471" s="20" t="s">
        <v>205</v>
      </c>
      <c r="BE2471" s="228">
        <f>IF(N2471="základní",J2471,0)</f>
        <v>0</v>
      </c>
      <c r="BF2471" s="228">
        <f>IF(N2471="snížená",J2471,0)</f>
        <v>0</v>
      </c>
      <c r="BG2471" s="228">
        <f>IF(N2471="zákl. přenesená",J2471,0)</f>
        <v>0</v>
      </c>
      <c r="BH2471" s="228">
        <f>IF(N2471="sníž. přenesená",J2471,0)</f>
        <v>0</v>
      </c>
      <c r="BI2471" s="228">
        <f>IF(N2471="nulová",J2471,0)</f>
        <v>0</v>
      </c>
      <c r="BJ2471" s="20" t="s">
        <v>78</v>
      </c>
      <c r="BK2471" s="228">
        <f>ROUND(I2471*H2471,2)</f>
        <v>0</v>
      </c>
      <c r="BL2471" s="20" t="s">
        <v>331</v>
      </c>
      <c r="BM2471" s="227" t="s">
        <v>3328</v>
      </c>
    </row>
    <row r="2472" s="14" customFormat="1">
      <c r="A2472" s="14"/>
      <c r="B2472" s="245"/>
      <c r="C2472" s="246"/>
      <c r="D2472" s="236" t="s">
        <v>216</v>
      </c>
      <c r="E2472" s="247" t="s">
        <v>19</v>
      </c>
      <c r="F2472" s="248" t="s">
        <v>3329</v>
      </c>
      <c r="G2472" s="246"/>
      <c r="H2472" s="249">
        <v>14.5</v>
      </c>
      <c r="I2472" s="250"/>
      <c r="J2472" s="246"/>
      <c r="K2472" s="246"/>
      <c r="L2472" s="251"/>
      <c r="M2472" s="252"/>
      <c r="N2472" s="253"/>
      <c r="O2472" s="253"/>
      <c r="P2472" s="253"/>
      <c r="Q2472" s="253"/>
      <c r="R2472" s="253"/>
      <c r="S2472" s="253"/>
      <c r="T2472" s="25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5" t="s">
        <v>216</v>
      </c>
      <c r="AU2472" s="255" t="s">
        <v>80</v>
      </c>
      <c r="AV2472" s="14" t="s">
        <v>80</v>
      </c>
      <c r="AW2472" s="14" t="s">
        <v>218</v>
      </c>
      <c r="AX2472" s="14" t="s">
        <v>71</v>
      </c>
      <c r="AY2472" s="255" t="s">
        <v>205</v>
      </c>
    </row>
    <row r="2473" s="2" customFormat="1" ht="24.15" customHeight="1">
      <c r="A2473" s="41"/>
      <c r="B2473" s="42"/>
      <c r="C2473" s="216" t="s">
        <v>3330</v>
      </c>
      <c r="D2473" s="216" t="s">
        <v>207</v>
      </c>
      <c r="E2473" s="217" t="s">
        <v>3331</v>
      </c>
      <c r="F2473" s="218" t="s">
        <v>3332</v>
      </c>
      <c r="G2473" s="219" t="s">
        <v>306</v>
      </c>
      <c r="H2473" s="220">
        <v>16.282</v>
      </c>
      <c r="I2473" s="221"/>
      <c r="J2473" s="222">
        <f>ROUND(I2473*H2473,2)</f>
        <v>0</v>
      </c>
      <c r="K2473" s="218" t="s">
        <v>19</v>
      </c>
      <c r="L2473" s="47"/>
      <c r="M2473" s="223" t="s">
        <v>19</v>
      </c>
      <c r="N2473" s="224" t="s">
        <v>42</v>
      </c>
      <c r="O2473" s="87"/>
      <c r="P2473" s="225">
        <f>O2473*H2473</f>
        <v>0</v>
      </c>
      <c r="Q2473" s="225">
        <v>0</v>
      </c>
      <c r="R2473" s="225">
        <f>Q2473*H2473</f>
        <v>0</v>
      </c>
      <c r="S2473" s="225">
        <v>0</v>
      </c>
      <c r="T2473" s="226">
        <f>S2473*H2473</f>
        <v>0</v>
      </c>
      <c r="U2473" s="41"/>
      <c r="V2473" s="41"/>
      <c r="W2473" s="41"/>
      <c r="X2473" s="41"/>
      <c r="Y2473" s="41"/>
      <c r="Z2473" s="41"/>
      <c r="AA2473" s="41"/>
      <c r="AB2473" s="41"/>
      <c r="AC2473" s="41"/>
      <c r="AD2473" s="41"/>
      <c r="AE2473" s="41"/>
      <c r="AR2473" s="227" t="s">
        <v>331</v>
      </c>
      <c r="AT2473" s="227" t="s">
        <v>207</v>
      </c>
      <c r="AU2473" s="227" t="s">
        <v>80</v>
      </c>
      <c r="AY2473" s="20" t="s">
        <v>205</v>
      </c>
      <c r="BE2473" s="228">
        <f>IF(N2473="základní",J2473,0)</f>
        <v>0</v>
      </c>
      <c r="BF2473" s="228">
        <f>IF(N2473="snížená",J2473,0)</f>
        <v>0</v>
      </c>
      <c r="BG2473" s="228">
        <f>IF(N2473="zákl. přenesená",J2473,0)</f>
        <v>0</v>
      </c>
      <c r="BH2473" s="228">
        <f>IF(N2473="sníž. přenesená",J2473,0)</f>
        <v>0</v>
      </c>
      <c r="BI2473" s="228">
        <f>IF(N2473="nulová",J2473,0)</f>
        <v>0</v>
      </c>
      <c r="BJ2473" s="20" t="s">
        <v>78</v>
      </c>
      <c r="BK2473" s="228">
        <f>ROUND(I2473*H2473,2)</f>
        <v>0</v>
      </c>
      <c r="BL2473" s="20" t="s">
        <v>331</v>
      </c>
      <c r="BM2473" s="227" t="s">
        <v>3333</v>
      </c>
    </row>
    <row r="2474" s="14" customFormat="1">
      <c r="A2474" s="14"/>
      <c r="B2474" s="245"/>
      <c r="C2474" s="246"/>
      <c r="D2474" s="236" t="s">
        <v>216</v>
      </c>
      <c r="E2474" s="247" t="s">
        <v>19</v>
      </c>
      <c r="F2474" s="248" t="s">
        <v>3334</v>
      </c>
      <c r="G2474" s="246"/>
      <c r="H2474" s="249">
        <v>16.281499999999998</v>
      </c>
      <c r="I2474" s="250"/>
      <c r="J2474" s="246"/>
      <c r="K2474" s="246"/>
      <c r="L2474" s="251"/>
      <c r="M2474" s="252"/>
      <c r="N2474" s="253"/>
      <c r="O2474" s="253"/>
      <c r="P2474" s="253"/>
      <c r="Q2474" s="253"/>
      <c r="R2474" s="253"/>
      <c r="S2474" s="253"/>
      <c r="T2474" s="25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5" t="s">
        <v>216</v>
      </c>
      <c r="AU2474" s="255" t="s">
        <v>80</v>
      </c>
      <c r="AV2474" s="14" t="s">
        <v>80</v>
      </c>
      <c r="AW2474" s="14" t="s">
        <v>218</v>
      </c>
      <c r="AX2474" s="14" t="s">
        <v>71</v>
      </c>
      <c r="AY2474" s="255" t="s">
        <v>205</v>
      </c>
    </row>
    <row r="2475" s="2" customFormat="1" ht="24.15" customHeight="1">
      <c r="A2475" s="41"/>
      <c r="B2475" s="42"/>
      <c r="C2475" s="216" t="s">
        <v>3335</v>
      </c>
      <c r="D2475" s="216" t="s">
        <v>207</v>
      </c>
      <c r="E2475" s="217" t="s">
        <v>3336</v>
      </c>
      <c r="F2475" s="218" t="s">
        <v>3337</v>
      </c>
      <c r="G2475" s="219" t="s">
        <v>306</v>
      </c>
      <c r="H2475" s="220">
        <v>6.9939999999999998</v>
      </c>
      <c r="I2475" s="221"/>
      <c r="J2475" s="222">
        <f>ROUND(I2475*H2475,2)</f>
        <v>0</v>
      </c>
      <c r="K2475" s="218" t="s">
        <v>211</v>
      </c>
      <c r="L2475" s="47"/>
      <c r="M2475" s="223" t="s">
        <v>19</v>
      </c>
      <c r="N2475" s="224" t="s">
        <v>42</v>
      </c>
      <c r="O2475" s="87"/>
      <c r="P2475" s="225">
        <f>O2475*H2475</f>
        <v>0</v>
      </c>
      <c r="Q2475" s="225">
        <v>0</v>
      </c>
      <c r="R2475" s="225">
        <f>Q2475*H2475</f>
        <v>0</v>
      </c>
      <c r="S2475" s="225">
        <v>0</v>
      </c>
      <c r="T2475" s="226">
        <f>S2475*H2475</f>
        <v>0</v>
      </c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R2475" s="227" t="s">
        <v>331</v>
      </c>
      <c r="AT2475" s="227" t="s">
        <v>207</v>
      </c>
      <c r="AU2475" s="227" t="s">
        <v>80</v>
      </c>
      <c r="AY2475" s="20" t="s">
        <v>205</v>
      </c>
      <c r="BE2475" s="228">
        <f>IF(N2475="základní",J2475,0)</f>
        <v>0</v>
      </c>
      <c r="BF2475" s="228">
        <f>IF(N2475="snížená",J2475,0)</f>
        <v>0</v>
      </c>
      <c r="BG2475" s="228">
        <f>IF(N2475="zákl. přenesená",J2475,0)</f>
        <v>0</v>
      </c>
      <c r="BH2475" s="228">
        <f>IF(N2475="sníž. přenesená",J2475,0)</f>
        <v>0</v>
      </c>
      <c r="BI2475" s="228">
        <f>IF(N2475="nulová",J2475,0)</f>
        <v>0</v>
      </c>
      <c r="BJ2475" s="20" t="s">
        <v>78</v>
      </c>
      <c r="BK2475" s="228">
        <f>ROUND(I2475*H2475,2)</f>
        <v>0</v>
      </c>
      <c r="BL2475" s="20" t="s">
        <v>331</v>
      </c>
      <c r="BM2475" s="227" t="s">
        <v>3338</v>
      </c>
    </row>
    <row r="2476" s="2" customFormat="1">
      <c r="A2476" s="41"/>
      <c r="B2476" s="42"/>
      <c r="C2476" s="43"/>
      <c r="D2476" s="229" t="s">
        <v>214</v>
      </c>
      <c r="E2476" s="43"/>
      <c r="F2476" s="230" t="s">
        <v>3339</v>
      </c>
      <c r="G2476" s="43"/>
      <c r="H2476" s="43"/>
      <c r="I2476" s="231"/>
      <c r="J2476" s="43"/>
      <c r="K2476" s="43"/>
      <c r="L2476" s="47"/>
      <c r="M2476" s="232"/>
      <c r="N2476" s="233"/>
      <c r="O2476" s="87"/>
      <c r="P2476" s="87"/>
      <c r="Q2476" s="87"/>
      <c r="R2476" s="87"/>
      <c r="S2476" s="87"/>
      <c r="T2476" s="88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T2476" s="20" t="s">
        <v>214</v>
      </c>
      <c r="AU2476" s="20" t="s">
        <v>80</v>
      </c>
    </row>
    <row r="2477" s="14" customFormat="1">
      <c r="A2477" s="14"/>
      <c r="B2477" s="245"/>
      <c r="C2477" s="246"/>
      <c r="D2477" s="236" t="s">
        <v>216</v>
      </c>
      <c r="E2477" s="247" t="s">
        <v>19</v>
      </c>
      <c r="F2477" s="248" t="s">
        <v>3340</v>
      </c>
      <c r="G2477" s="246"/>
      <c r="H2477" s="249">
        <v>6.9939999999999998</v>
      </c>
      <c r="I2477" s="250"/>
      <c r="J2477" s="246"/>
      <c r="K2477" s="246"/>
      <c r="L2477" s="251"/>
      <c r="M2477" s="252"/>
      <c r="N2477" s="253"/>
      <c r="O2477" s="253"/>
      <c r="P2477" s="253"/>
      <c r="Q2477" s="253"/>
      <c r="R2477" s="253"/>
      <c r="S2477" s="253"/>
      <c r="T2477" s="25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5" t="s">
        <v>216</v>
      </c>
      <c r="AU2477" s="255" t="s">
        <v>80</v>
      </c>
      <c r="AV2477" s="14" t="s">
        <v>80</v>
      </c>
      <c r="AW2477" s="14" t="s">
        <v>218</v>
      </c>
      <c r="AX2477" s="14" t="s">
        <v>71</v>
      </c>
      <c r="AY2477" s="255" t="s">
        <v>205</v>
      </c>
    </row>
    <row r="2478" s="2" customFormat="1" ht="24.15" customHeight="1">
      <c r="A2478" s="41"/>
      <c r="B2478" s="42"/>
      <c r="C2478" s="278" t="s">
        <v>3341</v>
      </c>
      <c r="D2478" s="278" t="s">
        <v>319</v>
      </c>
      <c r="E2478" s="279" t="s">
        <v>3342</v>
      </c>
      <c r="F2478" s="280" t="s">
        <v>3343</v>
      </c>
      <c r="G2478" s="281" t="s">
        <v>306</v>
      </c>
      <c r="H2478" s="282">
        <v>8.1519999999999992</v>
      </c>
      <c r="I2478" s="283"/>
      <c r="J2478" s="284">
        <f>ROUND(I2478*H2478,2)</f>
        <v>0</v>
      </c>
      <c r="K2478" s="280" t="s">
        <v>211</v>
      </c>
      <c r="L2478" s="285"/>
      <c r="M2478" s="286" t="s">
        <v>19</v>
      </c>
      <c r="N2478" s="287" t="s">
        <v>42</v>
      </c>
      <c r="O2478" s="87"/>
      <c r="P2478" s="225">
        <f>O2478*H2478</f>
        <v>0</v>
      </c>
      <c r="Q2478" s="225">
        <v>0.0016999999999999999</v>
      </c>
      <c r="R2478" s="225">
        <f>Q2478*H2478</f>
        <v>0.013858399999999998</v>
      </c>
      <c r="S2478" s="225">
        <v>0</v>
      </c>
      <c r="T2478" s="226">
        <f>S2478*H2478</f>
        <v>0</v>
      </c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R2478" s="227" t="s">
        <v>433</v>
      </c>
      <c r="AT2478" s="227" t="s">
        <v>319</v>
      </c>
      <c r="AU2478" s="227" t="s">
        <v>80</v>
      </c>
      <c r="AY2478" s="20" t="s">
        <v>205</v>
      </c>
      <c r="BE2478" s="228">
        <f>IF(N2478="základní",J2478,0)</f>
        <v>0</v>
      </c>
      <c r="BF2478" s="228">
        <f>IF(N2478="snížená",J2478,0)</f>
        <v>0</v>
      </c>
      <c r="BG2478" s="228">
        <f>IF(N2478="zákl. přenesená",J2478,0)</f>
        <v>0</v>
      </c>
      <c r="BH2478" s="228">
        <f>IF(N2478="sníž. přenesená",J2478,0)</f>
        <v>0</v>
      </c>
      <c r="BI2478" s="228">
        <f>IF(N2478="nulová",J2478,0)</f>
        <v>0</v>
      </c>
      <c r="BJ2478" s="20" t="s">
        <v>78</v>
      </c>
      <c r="BK2478" s="228">
        <f>ROUND(I2478*H2478,2)</f>
        <v>0</v>
      </c>
      <c r="BL2478" s="20" t="s">
        <v>331</v>
      </c>
      <c r="BM2478" s="227" t="s">
        <v>3344</v>
      </c>
    </row>
    <row r="2479" s="14" customFormat="1">
      <c r="A2479" s="14"/>
      <c r="B2479" s="245"/>
      <c r="C2479" s="246"/>
      <c r="D2479" s="236" t="s">
        <v>216</v>
      </c>
      <c r="E2479" s="246"/>
      <c r="F2479" s="248" t="s">
        <v>3345</v>
      </c>
      <c r="G2479" s="246"/>
      <c r="H2479" s="249">
        <v>8.1519999999999992</v>
      </c>
      <c r="I2479" s="250"/>
      <c r="J2479" s="246"/>
      <c r="K2479" s="246"/>
      <c r="L2479" s="251"/>
      <c r="M2479" s="252"/>
      <c r="N2479" s="253"/>
      <c r="O2479" s="253"/>
      <c r="P2479" s="253"/>
      <c r="Q2479" s="253"/>
      <c r="R2479" s="253"/>
      <c r="S2479" s="253"/>
      <c r="T2479" s="25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5" t="s">
        <v>216</v>
      </c>
      <c r="AU2479" s="255" t="s">
        <v>80</v>
      </c>
      <c r="AV2479" s="14" t="s">
        <v>80</v>
      </c>
      <c r="AW2479" s="14" t="s">
        <v>4</v>
      </c>
      <c r="AX2479" s="14" t="s">
        <v>78</v>
      </c>
      <c r="AY2479" s="255" t="s">
        <v>205</v>
      </c>
    </row>
    <row r="2480" s="2" customFormat="1" ht="24.15" customHeight="1">
      <c r="A2480" s="41"/>
      <c r="B2480" s="42"/>
      <c r="C2480" s="216" t="s">
        <v>3346</v>
      </c>
      <c r="D2480" s="216" t="s">
        <v>207</v>
      </c>
      <c r="E2480" s="217" t="s">
        <v>3347</v>
      </c>
      <c r="F2480" s="218" t="s">
        <v>3348</v>
      </c>
      <c r="G2480" s="219" t="s">
        <v>306</v>
      </c>
      <c r="H2480" s="220">
        <v>828.52999999999997</v>
      </c>
      <c r="I2480" s="221"/>
      <c r="J2480" s="222">
        <f>ROUND(I2480*H2480,2)</f>
        <v>0</v>
      </c>
      <c r="K2480" s="218" t="s">
        <v>211</v>
      </c>
      <c r="L2480" s="47"/>
      <c r="M2480" s="223" t="s">
        <v>19</v>
      </c>
      <c r="N2480" s="224" t="s">
        <v>42</v>
      </c>
      <c r="O2480" s="87"/>
      <c r="P2480" s="225">
        <f>O2480*H2480</f>
        <v>0</v>
      </c>
      <c r="Q2480" s="225">
        <v>0.00040000000000000002</v>
      </c>
      <c r="R2480" s="225">
        <f>Q2480*H2480</f>
        <v>0.33141199999999998</v>
      </c>
      <c r="S2480" s="225">
        <v>0</v>
      </c>
      <c r="T2480" s="226">
        <f>S2480*H2480</f>
        <v>0</v>
      </c>
      <c r="U2480" s="41"/>
      <c r="V2480" s="41"/>
      <c r="W2480" s="41"/>
      <c r="X2480" s="41"/>
      <c r="Y2480" s="41"/>
      <c r="Z2480" s="41"/>
      <c r="AA2480" s="41"/>
      <c r="AB2480" s="41"/>
      <c r="AC2480" s="41"/>
      <c r="AD2480" s="41"/>
      <c r="AE2480" s="41"/>
      <c r="AR2480" s="227" t="s">
        <v>331</v>
      </c>
      <c r="AT2480" s="227" t="s">
        <v>207</v>
      </c>
      <c r="AU2480" s="227" t="s">
        <v>80</v>
      </c>
      <c r="AY2480" s="20" t="s">
        <v>205</v>
      </c>
      <c r="BE2480" s="228">
        <f>IF(N2480="základní",J2480,0)</f>
        <v>0</v>
      </c>
      <c r="BF2480" s="228">
        <f>IF(N2480="snížená",J2480,0)</f>
        <v>0</v>
      </c>
      <c r="BG2480" s="228">
        <f>IF(N2480="zákl. přenesená",J2480,0)</f>
        <v>0</v>
      </c>
      <c r="BH2480" s="228">
        <f>IF(N2480="sníž. přenesená",J2480,0)</f>
        <v>0</v>
      </c>
      <c r="BI2480" s="228">
        <f>IF(N2480="nulová",J2480,0)</f>
        <v>0</v>
      </c>
      <c r="BJ2480" s="20" t="s">
        <v>78</v>
      </c>
      <c r="BK2480" s="228">
        <f>ROUND(I2480*H2480,2)</f>
        <v>0</v>
      </c>
      <c r="BL2480" s="20" t="s">
        <v>331</v>
      </c>
      <c r="BM2480" s="227" t="s">
        <v>3349</v>
      </c>
    </row>
    <row r="2481" s="2" customFormat="1">
      <c r="A2481" s="41"/>
      <c r="B2481" s="42"/>
      <c r="C2481" s="43"/>
      <c r="D2481" s="229" t="s">
        <v>214</v>
      </c>
      <c r="E2481" s="43"/>
      <c r="F2481" s="230" t="s">
        <v>3350</v>
      </c>
      <c r="G2481" s="43"/>
      <c r="H2481" s="43"/>
      <c r="I2481" s="231"/>
      <c r="J2481" s="43"/>
      <c r="K2481" s="43"/>
      <c r="L2481" s="47"/>
      <c r="M2481" s="232"/>
      <c r="N2481" s="233"/>
      <c r="O2481" s="87"/>
      <c r="P2481" s="87"/>
      <c r="Q2481" s="87"/>
      <c r="R2481" s="87"/>
      <c r="S2481" s="87"/>
      <c r="T2481" s="88"/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T2481" s="20" t="s">
        <v>214</v>
      </c>
      <c r="AU2481" s="20" t="s">
        <v>80</v>
      </c>
    </row>
    <row r="2482" s="14" customFormat="1">
      <c r="A2482" s="14"/>
      <c r="B2482" s="245"/>
      <c r="C2482" s="246"/>
      <c r="D2482" s="236" t="s">
        <v>216</v>
      </c>
      <c r="E2482" s="247" t="s">
        <v>19</v>
      </c>
      <c r="F2482" s="248" t="s">
        <v>3301</v>
      </c>
      <c r="G2482" s="246"/>
      <c r="H2482" s="249">
        <v>497.88</v>
      </c>
      <c r="I2482" s="250"/>
      <c r="J2482" s="246"/>
      <c r="K2482" s="246"/>
      <c r="L2482" s="251"/>
      <c r="M2482" s="252"/>
      <c r="N2482" s="253"/>
      <c r="O2482" s="253"/>
      <c r="P2482" s="253"/>
      <c r="Q2482" s="253"/>
      <c r="R2482" s="253"/>
      <c r="S2482" s="253"/>
      <c r="T2482" s="25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55" t="s">
        <v>216</v>
      </c>
      <c r="AU2482" s="255" t="s">
        <v>80</v>
      </c>
      <c r="AV2482" s="14" t="s">
        <v>80</v>
      </c>
      <c r="AW2482" s="14" t="s">
        <v>218</v>
      </c>
      <c r="AX2482" s="14" t="s">
        <v>71</v>
      </c>
      <c r="AY2482" s="255" t="s">
        <v>205</v>
      </c>
    </row>
    <row r="2483" s="14" customFormat="1">
      <c r="A2483" s="14"/>
      <c r="B2483" s="245"/>
      <c r="C2483" s="246"/>
      <c r="D2483" s="236" t="s">
        <v>216</v>
      </c>
      <c r="E2483" s="247" t="s">
        <v>19</v>
      </c>
      <c r="F2483" s="248" t="s">
        <v>3302</v>
      </c>
      <c r="G2483" s="246"/>
      <c r="H2483" s="249">
        <v>6.3112500000000002</v>
      </c>
      <c r="I2483" s="250"/>
      <c r="J2483" s="246"/>
      <c r="K2483" s="246"/>
      <c r="L2483" s="251"/>
      <c r="M2483" s="252"/>
      <c r="N2483" s="253"/>
      <c r="O2483" s="253"/>
      <c r="P2483" s="253"/>
      <c r="Q2483" s="253"/>
      <c r="R2483" s="253"/>
      <c r="S2483" s="253"/>
      <c r="T2483" s="25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5" t="s">
        <v>216</v>
      </c>
      <c r="AU2483" s="255" t="s">
        <v>80</v>
      </c>
      <c r="AV2483" s="14" t="s">
        <v>80</v>
      </c>
      <c r="AW2483" s="14" t="s">
        <v>218</v>
      </c>
      <c r="AX2483" s="14" t="s">
        <v>71</v>
      </c>
      <c r="AY2483" s="255" t="s">
        <v>205</v>
      </c>
    </row>
    <row r="2484" s="14" customFormat="1">
      <c r="A2484" s="14"/>
      <c r="B2484" s="245"/>
      <c r="C2484" s="246"/>
      <c r="D2484" s="236" t="s">
        <v>216</v>
      </c>
      <c r="E2484" s="247" t="s">
        <v>19</v>
      </c>
      <c r="F2484" s="248" t="s">
        <v>3351</v>
      </c>
      <c r="G2484" s="246"/>
      <c r="H2484" s="249">
        <v>2</v>
      </c>
      <c r="I2484" s="250"/>
      <c r="J2484" s="246"/>
      <c r="K2484" s="246"/>
      <c r="L2484" s="251"/>
      <c r="M2484" s="252"/>
      <c r="N2484" s="253"/>
      <c r="O2484" s="253"/>
      <c r="P2484" s="253"/>
      <c r="Q2484" s="253"/>
      <c r="R2484" s="253"/>
      <c r="S2484" s="253"/>
      <c r="T2484" s="25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5" t="s">
        <v>216</v>
      </c>
      <c r="AU2484" s="255" t="s">
        <v>80</v>
      </c>
      <c r="AV2484" s="14" t="s">
        <v>80</v>
      </c>
      <c r="AW2484" s="14" t="s">
        <v>218</v>
      </c>
      <c r="AX2484" s="14" t="s">
        <v>71</v>
      </c>
      <c r="AY2484" s="255" t="s">
        <v>205</v>
      </c>
    </row>
    <row r="2485" s="14" customFormat="1">
      <c r="A2485" s="14"/>
      <c r="B2485" s="245"/>
      <c r="C2485" s="246"/>
      <c r="D2485" s="236" t="s">
        <v>216</v>
      </c>
      <c r="E2485" s="247" t="s">
        <v>19</v>
      </c>
      <c r="F2485" s="248" t="s">
        <v>3352</v>
      </c>
      <c r="G2485" s="246"/>
      <c r="H2485" s="249">
        <v>30.816000000000003</v>
      </c>
      <c r="I2485" s="250"/>
      <c r="J2485" s="246"/>
      <c r="K2485" s="246"/>
      <c r="L2485" s="251"/>
      <c r="M2485" s="252"/>
      <c r="N2485" s="253"/>
      <c r="O2485" s="253"/>
      <c r="P2485" s="253"/>
      <c r="Q2485" s="253"/>
      <c r="R2485" s="253"/>
      <c r="S2485" s="253"/>
      <c r="T2485" s="25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5" t="s">
        <v>216</v>
      </c>
      <c r="AU2485" s="255" t="s">
        <v>80</v>
      </c>
      <c r="AV2485" s="14" t="s">
        <v>80</v>
      </c>
      <c r="AW2485" s="14" t="s">
        <v>218</v>
      </c>
      <c r="AX2485" s="14" t="s">
        <v>71</v>
      </c>
      <c r="AY2485" s="255" t="s">
        <v>205</v>
      </c>
    </row>
    <row r="2486" s="14" customFormat="1">
      <c r="A2486" s="14"/>
      <c r="B2486" s="245"/>
      <c r="C2486" s="246"/>
      <c r="D2486" s="236" t="s">
        <v>216</v>
      </c>
      <c r="E2486" s="247" t="s">
        <v>19</v>
      </c>
      <c r="F2486" s="248" t="s">
        <v>3353</v>
      </c>
      <c r="G2486" s="246"/>
      <c r="H2486" s="249">
        <v>34.875</v>
      </c>
      <c r="I2486" s="250"/>
      <c r="J2486" s="246"/>
      <c r="K2486" s="246"/>
      <c r="L2486" s="251"/>
      <c r="M2486" s="252"/>
      <c r="N2486" s="253"/>
      <c r="O2486" s="253"/>
      <c r="P2486" s="253"/>
      <c r="Q2486" s="253"/>
      <c r="R2486" s="253"/>
      <c r="S2486" s="253"/>
      <c r="T2486" s="25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T2486" s="255" t="s">
        <v>216</v>
      </c>
      <c r="AU2486" s="255" t="s">
        <v>80</v>
      </c>
      <c r="AV2486" s="14" t="s">
        <v>80</v>
      </c>
      <c r="AW2486" s="14" t="s">
        <v>218</v>
      </c>
      <c r="AX2486" s="14" t="s">
        <v>71</v>
      </c>
      <c r="AY2486" s="255" t="s">
        <v>205</v>
      </c>
    </row>
    <row r="2487" s="14" customFormat="1">
      <c r="A2487" s="14"/>
      <c r="B2487" s="245"/>
      <c r="C2487" s="246"/>
      <c r="D2487" s="236" t="s">
        <v>216</v>
      </c>
      <c r="E2487" s="247" t="s">
        <v>19</v>
      </c>
      <c r="F2487" s="248" t="s">
        <v>1938</v>
      </c>
      <c r="G2487" s="246"/>
      <c r="H2487" s="249">
        <v>152.38999999999999</v>
      </c>
      <c r="I2487" s="250"/>
      <c r="J2487" s="246"/>
      <c r="K2487" s="246"/>
      <c r="L2487" s="251"/>
      <c r="M2487" s="252"/>
      <c r="N2487" s="253"/>
      <c r="O2487" s="253"/>
      <c r="P2487" s="253"/>
      <c r="Q2487" s="253"/>
      <c r="R2487" s="253"/>
      <c r="S2487" s="253"/>
      <c r="T2487" s="25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5" t="s">
        <v>216</v>
      </c>
      <c r="AU2487" s="255" t="s">
        <v>80</v>
      </c>
      <c r="AV2487" s="14" t="s">
        <v>80</v>
      </c>
      <c r="AW2487" s="14" t="s">
        <v>218</v>
      </c>
      <c r="AX2487" s="14" t="s">
        <v>71</v>
      </c>
      <c r="AY2487" s="255" t="s">
        <v>205</v>
      </c>
    </row>
    <row r="2488" s="14" customFormat="1">
      <c r="A2488" s="14"/>
      <c r="B2488" s="245"/>
      <c r="C2488" s="246"/>
      <c r="D2488" s="236" t="s">
        <v>216</v>
      </c>
      <c r="E2488" s="247" t="s">
        <v>19</v>
      </c>
      <c r="F2488" s="248" t="s">
        <v>1939</v>
      </c>
      <c r="G2488" s="246"/>
      <c r="H2488" s="249">
        <v>63.729999999999997</v>
      </c>
      <c r="I2488" s="250"/>
      <c r="J2488" s="246"/>
      <c r="K2488" s="246"/>
      <c r="L2488" s="251"/>
      <c r="M2488" s="252"/>
      <c r="N2488" s="253"/>
      <c r="O2488" s="253"/>
      <c r="P2488" s="253"/>
      <c r="Q2488" s="253"/>
      <c r="R2488" s="253"/>
      <c r="S2488" s="253"/>
      <c r="T2488" s="25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5" t="s">
        <v>216</v>
      </c>
      <c r="AU2488" s="255" t="s">
        <v>80</v>
      </c>
      <c r="AV2488" s="14" t="s">
        <v>80</v>
      </c>
      <c r="AW2488" s="14" t="s">
        <v>218</v>
      </c>
      <c r="AX2488" s="14" t="s">
        <v>71</v>
      </c>
      <c r="AY2488" s="255" t="s">
        <v>205</v>
      </c>
    </row>
    <row r="2489" s="15" customFormat="1">
      <c r="A2489" s="15"/>
      <c r="B2489" s="256"/>
      <c r="C2489" s="257"/>
      <c r="D2489" s="236" t="s">
        <v>216</v>
      </c>
      <c r="E2489" s="258" t="s">
        <v>19</v>
      </c>
      <c r="F2489" s="259" t="s">
        <v>238</v>
      </c>
      <c r="G2489" s="257"/>
      <c r="H2489" s="260">
        <v>788.00225</v>
      </c>
      <c r="I2489" s="261"/>
      <c r="J2489" s="257"/>
      <c r="K2489" s="257"/>
      <c r="L2489" s="262"/>
      <c r="M2489" s="263"/>
      <c r="N2489" s="264"/>
      <c r="O2489" s="264"/>
      <c r="P2489" s="264"/>
      <c r="Q2489" s="264"/>
      <c r="R2489" s="264"/>
      <c r="S2489" s="264"/>
      <c r="T2489" s="26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T2489" s="266" t="s">
        <v>216</v>
      </c>
      <c r="AU2489" s="266" t="s">
        <v>80</v>
      </c>
      <c r="AV2489" s="15" t="s">
        <v>97</v>
      </c>
      <c r="AW2489" s="15" t="s">
        <v>218</v>
      </c>
      <c r="AX2489" s="15" t="s">
        <v>71</v>
      </c>
      <c r="AY2489" s="266" t="s">
        <v>205</v>
      </c>
    </row>
    <row r="2490" s="14" customFormat="1">
      <c r="A2490" s="14"/>
      <c r="B2490" s="245"/>
      <c r="C2490" s="246"/>
      <c r="D2490" s="236" t="s">
        <v>216</v>
      </c>
      <c r="E2490" s="247" t="s">
        <v>19</v>
      </c>
      <c r="F2490" s="248" t="s">
        <v>3354</v>
      </c>
      <c r="G2490" s="246"/>
      <c r="H2490" s="249">
        <v>40.528049999999993</v>
      </c>
      <c r="I2490" s="250"/>
      <c r="J2490" s="246"/>
      <c r="K2490" s="246"/>
      <c r="L2490" s="251"/>
      <c r="M2490" s="252"/>
      <c r="N2490" s="253"/>
      <c r="O2490" s="253"/>
      <c r="P2490" s="253"/>
      <c r="Q2490" s="253"/>
      <c r="R2490" s="253"/>
      <c r="S2490" s="253"/>
      <c r="T2490" s="25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5" t="s">
        <v>216</v>
      </c>
      <c r="AU2490" s="255" t="s">
        <v>80</v>
      </c>
      <c r="AV2490" s="14" t="s">
        <v>80</v>
      </c>
      <c r="AW2490" s="14" t="s">
        <v>218</v>
      </c>
      <c r="AX2490" s="14" t="s">
        <v>71</v>
      </c>
      <c r="AY2490" s="255" t="s">
        <v>205</v>
      </c>
    </row>
    <row r="2491" s="15" customFormat="1">
      <c r="A2491" s="15"/>
      <c r="B2491" s="256"/>
      <c r="C2491" s="257"/>
      <c r="D2491" s="236" t="s">
        <v>216</v>
      </c>
      <c r="E2491" s="258" t="s">
        <v>19</v>
      </c>
      <c r="F2491" s="259" t="s">
        <v>238</v>
      </c>
      <c r="G2491" s="257"/>
      <c r="H2491" s="260">
        <v>40.528049999999993</v>
      </c>
      <c r="I2491" s="261"/>
      <c r="J2491" s="257"/>
      <c r="K2491" s="257"/>
      <c r="L2491" s="262"/>
      <c r="M2491" s="263"/>
      <c r="N2491" s="264"/>
      <c r="O2491" s="264"/>
      <c r="P2491" s="264"/>
      <c r="Q2491" s="264"/>
      <c r="R2491" s="264"/>
      <c r="S2491" s="264"/>
      <c r="T2491" s="26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T2491" s="266" t="s">
        <v>216</v>
      </c>
      <c r="AU2491" s="266" t="s">
        <v>80</v>
      </c>
      <c r="AV2491" s="15" t="s">
        <v>97</v>
      </c>
      <c r="AW2491" s="15" t="s">
        <v>218</v>
      </c>
      <c r="AX2491" s="15" t="s">
        <v>71</v>
      </c>
      <c r="AY2491" s="266" t="s">
        <v>205</v>
      </c>
    </row>
    <row r="2492" s="16" customFormat="1">
      <c r="A2492" s="16"/>
      <c r="B2492" s="267"/>
      <c r="C2492" s="268"/>
      <c r="D2492" s="236" t="s">
        <v>216</v>
      </c>
      <c r="E2492" s="269" t="s">
        <v>19</v>
      </c>
      <c r="F2492" s="270" t="s">
        <v>243</v>
      </c>
      <c r="G2492" s="268"/>
      <c r="H2492" s="271">
        <v>828.53030000000001</v>
      </c>
      <c r="I2492" s="272"/>
      <c r="J2492" s="268"/>
      <c r="K2492" s="268"/>
      <c r="L2492" s="273"/>
      <c r="M2492" s="274"/>
      <c r="N2492" s="275"/>
      <c r="O2492" s="275"/>
      <c r="P2492" s="275"/>
      <c r="Q2492" s="275"/>
      <c r="R2492" s="275"/>
      <c r="S2492" s="275"/>
      <c r="T2492" s="27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T2492" s="277" t="s">
        <v>216</v>
      </c>
      <c r="AU2492" s="277" t="s">
        <v>80</v>
      </c>
      <c r="AV2492" s="16" t="s">
        <v>212</v>
      </c>
      <c r="AW2492" s="16" t="s">
        <v>218</v>
      </c>
      <c r="AX2492" s="16" t="s">
        <v>78</v>
      </c>
      <c r="AY2492" s="277" t="s">
        <v>205</v>
      </c>
    </row>
    <row r="2493" s="2" customFormat="1" ht="33" customHeight="1">
      <c r="A2493" s="41"/>
      <c r="B2493" s="42"/>
      <c r="C2493" s="216" t="s">
        <v>3355</v>
      </c>
      <c r="D2493" s="216" t="s">
        <v>207</v>
      </c>
      <c r="E2493" s="217" t="s">
        <v>3356</v>
      </c>
      <c r="F2493" s="218" t="s">
        <v>3357</v>
      </c>
      <c r="G2493" s="219" t="s">
        <v>306</v>
      </c>
      <c r="H2493" s="220">
        <v>13.509</v>
      </c>
      <c r="I2493" s="221"/>
      <c r="J2493" s="222">
        <f>ROUND(I2493*H2493,2)</f>
        <v>0</v>
      </c>
      <c r="K2493" s="218" t="s">
        <v>211</v>
      </c>
      <c r="L2493" s="47"/>
      <c r="M2493" s="223" t="s">
        <v>19</v>
      </c>
      <c r="N2493" s="224" t="s">
        <v>42</v>
      </c>
      <c r="O2493" s="87"/>
      <c r="P2493" s="225">
        <f>O2493*H2493</f>
        <v>0</v>
      </c>
      <c r="Q2493" s="225">
        <v>0</v>
      </c>
      <c r="R2493" s="225">
        <f>Q2493*H2493</f>
        <v>0</v>
      </c>
      <c r="S2493" s="225">
        <v>0.010999999999999999</v>
      </c>
      <c r="T2493" s="226">
        <f>S2493*H2493</f>
        <v>0.14859900000000001</v>
      </c>
      <c r="U2493" s="41"/>
      <c r="V2493" s="41"/>
      <c r="W2493" s="41"/>
      <c r="X2493" s="41"/>
      <c r="Y2493" s="41"/>
      <c r="Z2493" s="41"/>
      <c r="AA2493" s="41"/>
      <c r="AB2493" s="41"/>
      <c r="AC2493" s="41"/>
      <c r="AD2493" s="41"/>
      <c r="AE2493" s="41"/>
      <c r="AR2493" s="227" t="s">
        <v>331</v>
      </c>
      <c r="AT2493" s="227" t="s">
        <v>207</v>
      </c>
      <c r="AU2493" s="227" t="s">
        <v>80</v>
      </c>
      <c r="AY2493" s="20" t="s">
        <v>205</v>
      </c>
      <c r="BE2493" s="228">
        <f>IF(N2493="základní",J2493,0)</f>
        <v>0</v>
      </c>
      <c r="BF2493" s="228">
        <f>IF(N2493="snížená",J2493,0)</f>
        <v>0</v>
      </c>
      <c r="BG2493" s="228">
        <f>IF(N2493="zákl. přenesená",J2493,0)</f>
        <v>0</v>
      </c>
      <c r="BH2493" s="228">
        <f>IF(N2493="sníž. přenesená",J2493,0)</f>
        <v>0</v>
      </c>
      <c r="BI2493" s="228">
        <f>IF(N2493="nulová",J2493,0)</f>
        <v>0</v>
      </c>
      <c r="BJ2493" s="20" t="s">
        <v>78</v>
      </c>
      <c r="BK2493" s="228">
        <f>ROUND(I2493*H2493,2)</f>
        <v>0</v>
      </c>
      <c r="BL2493" s="20" t="s">
        <v>331</v>
      </c>
      <c r="BM2493" s="227" t="s">
        <v>3358</v>
      </c>
    </row>
    <row r="2494" s="2" customFormat="1">
      <c r="A2494" s="41"/>
      <c r="B2494" s="42"/>
      <c r="C2494" s="43"/>
      <c r="D2494" s="229" t="s">
        <v>214</v>
      </c>
      <c r="E2494" s="43"/>
      <c r="F2494" s="230" t="s">
        <v>3359</v>
      </c>
      <c r="G2494" s="43"/>
      <c r="H2494" s="43"/>
      <c r="I2494" s="231"/>
      <c r="J2494" s="43"/>
      <c r="K2494" s="43"/>
      <c r="L2494" s="47"/>
      <c r="M2494" s="232"/>
      <c r="N2494" s="233"/>
      <c r="O2494" s="87"/>
      <c r="P2494" s="87"/>
      <c r="Q2494" s="87"/>
      <c r="R2494" s="87"/>
      <c r="S2494" s="87"/>
      <c r="T2494" s="88"/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T2494" s="20" t="s">
        <v>214</v>
      </c>
      <c r="AU2494" s="20" t="s">
        <v>80</v>
      </c>
    </row>
    <row r="2495" s="14" customFormat="1">
      <c r="A2495" s="14"/>
      <c r="B2495" s="245"/>
      <c r="C2495" s="246"/>
      <c r="D2495" s="236" t="s">
        <v>216</v>
      </c>
      <c r="E2495" s="247" t="s">
        <v>19</v>
      </c>
      <c r="F2495" s="248" t="s">
        <v>3306</v>
      </c>
      <c r="G2495" s="246"/>
      <c r="H2495" s="249">
        <v>13.509349999999998</v>
      </c>
      <c r="I2495" s="250"/>
      <c r="J2495" s="246"/>
      <c r="K2495" s="246"/>
      <c r="L2495" s="251"/>
      <c r="M2495" s="252"/>
      <c r="N2495" s="253"/>
      <c r="O2495" s="253"/>
      <c r="P2495" s="253"/>
      <c r="Q2495" s="253"/>
      <c r="R2495" s="253"/>
      <c r="S2495" s="253"/>
      <c r="T2495" s="25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5" t="s">
        <v>216</v>
      </c>
      <c r="AU2495" s="255" t="s">
        <v>80</v>
      </c>
      <c r="AV2495" s="14" t="s">
        <v>80</v>
      </c>
      <c r="AW2495" s="14" t="s">
        <v>218</v>
      </c>
      <c r="AX2495" s="14" t="s">
        <v>71</v>
      </c>
      <c r="AY2495" s="255" t="s">
        <v>205</v>
      </c>
    </row>
    <row r="2496" s="2" customFormat="1" ht="24.15" customHeight="1">
      <c r="A2496" s="41"/>
      <c r="B2496" s="42"/>
      <c r="C2496" s="216" t="s">
        <v>3360</v>
      </c>
      <c r="D2496" s="216" t="s">
        <v>207</v>
      </c>
      <c r="E2496" s="217" t="s">
        <v>3361</v>
      </c>
      <c r="F2496" s="218" t="s">
        <v>3362</v>
      </c>
      <c r="G2496" s="219" t="s">
        <v>306</v>
      </c>
      <c r="H2496" s="220">
        <v>79.090999999999994</v>
      </c>
      <c r="I2496" s="221"/>
      <c r="J2496" s="222">
        <f>ROUND(I2496*H2496,2)</f>
        <v>0</v>
      </c>
      <c r="K2496" s="218" t="s">
        <v>211</v>
      </c>
      <c r="L2496" s="47"/>
      <c r="M2496" s="223" t="s">
        <v>19</v>
      </c>
      <c r="N2496" s="224" t="s">
        <v>42</v>
      </c>
      <c r="O2496" s="87"/>
      <c r="P2496" s="225">
        <f>O2496*H2496</f>
        <v>0</v>
      </c>
      <c r="Q2496" s="225">
        <v>0.00040000000000000002</v>
      </c>
      <c r="R2496" s="225">
        <f>Q2496*H2496</f>
        <v>0.031636400000000002</v>
      </c>
      <c r="S2496" s="225">
        <v>0</v>
      </c>
      <c r="T2496" s="226">
        <f>S2496*H2496</f>
        <v>0</v>
      </c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R2496" s="227" t="s">
        <v>331</v>
      </c>
      <c r="AT2496" s="227" t="s">
        <v>207</v>
      </c>
      <c r="AU2496" s="227" t="s">
        <v>80</v>
      </c>
      <c r="AY2496" s="20" t="s">
        <v>205</v>
      </c>
      <c r="BE2496" s="228">
        <f>IF(N2496="základní",J2496,0)</f>
        <v>0</v>
      </c>
      <c r="BF2496" s="228">
        <f>IF(N2496="snížená",J2496,0)</f>
        <v>0</v>
      </c>
      <c r="BG2496" s="228">
        <f>IF(N2496="zákl. přenesená",J2496,0)</f>
        <v>0</v>
      </c>
      <c r="BH2496" s="228">
        <f>IF(N2496="sníž. přenesená",J2496,0)</f>
        <v>0</v>
      </c>
      <c r="BI2496" s="228">
        <f>IF(N2496="nulová",J2496,0)</f>
        <v>0</v>
      </c>
      <c r="BJ2496" s="20" t="s">
        <v>78</v>
      </c>
      <c r="BK2496" s="228">
        <f>ROUND(I2496*H2496,2)</f>
        <v>0</v>
      </c>
      <c r="BL2496" s="20" t="s">
        <v>331</v>
      </c>
      <c r="BM2496" s="227" t="s">
        <v>3363</v>
      </c>
    </row>
    <row r="2497" s="2" customFormat="1">
      <c r="A2497" s="41"/>
      <c r="B2497" s="42"/>
      <c r="C2497" s="43"/>
      <c r="D2497" s="229" t="s">
        <v>214</v>
      </c>
      <c r="E2497" s="43"/>
      <c r="F2497" s="230" t="s">
        <v>3364</v>
      </c>
      <c r="G2497" s="43"/>
      <c r="H2497" s="43"/>
      <c r="I2497" s="231"/>
      <c r="J2497" s="43"/>
      <c r="K2497" s="43"/>
      <c r="L2497" s="47"/>
      <c r="M2497" s="232"/>
      <c r="N2497" s="233"/>
      <c r="O2497" s="87"/>
      <c r="P2497" s="87"/>
      <c r="Q2497" s="87"/>
      <c r="R2497" s="87"/>
      <c r="S2497" s="87"/>
      <c r="T2497" s="88"/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T2497" s="20" t="s">
        <v>214</v>
      </c>
      <c r="AU2497" s="20" t="s">
        <v>80</v>
      </c>
    </row>
    <row r="2498" s="14" customFormat="1">
      <c r="A2498" s="14"/>
      <c r="B2498" s="245"/>
      <c r="C2498" s="246"/>
      <c r="D2498" s="236" t="s">
        <v>216</v>
      </c>
      <c r="E2498" s="247" t="s">
        <v>19</v>
      </c>
      <c r="F2498" s="248" t="s">
        <v>3312</v>
      </c>
      <c r="G2498" s="246"/>
      <c r="H2498" s="249">
        <v>11.850000000000001</v>
      </c>
      <c r="I2498" s="250"/>
      <c r="J2498" s="246"/>
      <c r="K2498" s="246"/>
      <c r="L2498" s="251"/>
      <c r="M2498" s="252"/>
      <c r="N2498" s="253"/>
      <c r="O2498" s="253"/>
      <c r="P2498" s="253"/>
      <c r="Q2498" s="253"/>
      <c r="R2498" s="253"/>
      <c r="S2498" s="253"/>
      <c r="T2498" s="25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5" t="s">
        <v>216</v>
      </c>
      <c r="AU2498" s="255" t="s">
        <v>80</v>
      </c>
      <c r="AV2498" s="14" t="s">
        <v>80</v>
      </c>
      <c r="AW2498" s="14" t="s">
        <v>218</v>
      </c>
      <c r="AX2498" s="14" t="s">
        <v>71</v>
      </c>
      <c r="AY2498" s="255" t="s">
        <v>205</v>
      </c>
    </row>
    <row r="2499" s="14" customFormat="1">
      <c r="A2499" s="14"/>
      <c r="B2499" s="245"/>
      <c r="C2499" s="246"/>
      <c r="D2499" s="236" t="s">
        <v>216</v>
      </c>
      <c r="E2499" s="247" t="s">
        <v>19</v>
      </c>
      <c r="F2499" s="248" t="s">
        <v>707</v>
      </c>
      <c r="G2499" s="246"/>
      <c r="H2499" s="249">
        <v>9.9480000000000004</v>
      </c>
      <c r="I2499" s="250"/>
      <c r="J2499" s="246"/>
      <c r="K2499" s="246"/>
      <c r="L2499" s="251"/>
      <c r="M2499" s="252"/>
      <c r="N2499" s="253"/>
      <c r="O2499" s="253"/>
      <c r="P2499" s="253"/>
      <c r="Q2499" s="253"/>
      <c r="R2499" s="253"/>
      <c r="S2499" s="253"/>
      <c r="T2499" s="25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5" t="s">
        <v>216</v>
      </c>
      <c r="AU2499" s="255" t="s">
        <v>80</v>
      </c>
      <c r="AV2499" s="14" t="s">
        <v>80</v>
      </c>
      <c r="AW2499" s="14" t="s">
        <v>218</v>
      </c>
      <c r="AX2499" s="14" t="s">
        <v>71</v>
      </c>
      <c r="AY2499" s="255" t="s">
        <v>205</v>
      </c>
    </row>
    <row r="2500" s="14" customFormat="1">
      <c r="A2500" s="14"/>
      <c r="B2500" s="245"/>
      <c r="C2500" s="246"/>
      <c r="D2500" s="236" t="s">
        <v>216</v>
      </c>
      <c r="E2500" s="247" t="s">
        <v>19</v>
      </c>
      <c r="F2500" s="248" t="s">
        <v>3365</v>
      </c>
      <c r="G2500" s="246"/>
      <c r="H2500" s="249">
        <v>57.292999999999999</v>
      </c>
      <c r="I2500" s="250"/>
      <c r="J2500" s="246"/>
      <c r="K2500" s="246"/>
      <c r="L2500" s="251"/>
      <c r="M2500" s="252"/>
      <c r="N2500" s="253"/>
      <c r="O2500" s="253"/>
      <c r="P2500" s="253"/>
      <c r="Q2500" s="253"/>
      <c r="R2500" s="253"/>
      <c r="S2500" s="253"/>
      <c r="T2500" s="25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5" t="s">
        <v>216</v>
      </c>
      <c r="AU2500" s="255" t="s">
        <v>80</v>
      </c>
      <c r="AV2500" s="14" t="s">
        <v>80</v>
      </c>
      <c r="AW2500" s="14" t="s">
        <v>218</v>
      </c>
      <c r="AX2500" s="14" t="s">
        <v>71</v>
      </c>
      <c r="AY2500" s="255" t="s">
        <v>205</v>
      </c>
    </row>
    <row r="2501" s="2" customFormat="1" ht="49.05" customHeight="1">
      <c r="A2501" s="41"/>
      <c r="B2501" s="42"/>
      <c r="C2501" s="278" t="s">
        <v>3366</v>
      </c>
      <c r="D2501" s="278" t="s">
        <v>319</v>
      </c>
      <c r="E2501" s="279" t="s">
        <v>3367</v>
      </c>
      <c r="F2501" s="280" t="s">
        <v>3368</v>
      </c>
      <c r="G2501" s="281" t="s">
        <v>306</v>
      </c>
      <c r="H2501" s="282">
        <v>1075.2149999999999</v>
      </c>
      <c r="I2501" s="283"/>
      <c r="J2501" s="284">
        <f>ROUND(I2501*H2501,2)</f>
        <v>0</v>
      </c>
      <c r="K2501" s="280" t="s">
        <v>211</v>
      </c>
      <c r="L2501" s="285"/>
      <c r="M2501" s="286" t="s">
        <v>19</v>
      </c>
      <c r="N2501" s="287" t="s">
        <v>42</v>
      </c>
      <c r="O2501" s="87"/>
      <c r="P2501" s="225">
        <f>O2501*H2501</f>
        <v>0</v>
      </c>
      <c r="Q2501" s="225">
        <v>0.0054000000000000003</v>
      </c>
      <c r="R2501" s="225">
        <f>Q2501*H2501</f>
        <v>5.8061609999999995</v>
      </c>
      <c r="S2501" s="225">
        <v>0</v>
      </c>
      <c r="T2501" s="226">
        <f>S2501*H2501</f>
        <v>0</v>
      </c>
      <c r="U2501" s="41"/>
      <c r="V2501" s="41"/>
      <c r="W2501" s="41"/>
      <c r="X2501" s="41"/>
      <c r="Y2501" s="41"/>
      <c r="Z2501" s="41"/>
      <c r="AA2501" s="41"/>
      <c r="AB2501" s="41"/>
      <c r="AC2501" s="41"/>
      <c r="AD2501" s="41"/>
      <c r="AE2501" s="41"/>
      <c r="AR2501" s="227" t="s">
        <v>433</v>
      </c>
      <c r="AT2501" s="227" t="s">
        <v>319</v>
      </c>
      <c r="AU2501" s="227" t="s">
        <v>80</v>
      </c>
      <c r="AY2501" s="20" t="s">
        <v>205</v>
      </c>
      <c r="BE2501" s="228">
        <f>IF(N2501="základní",J2501,0)</f>
        <v>0</v>
      </c>
      <c r="BF2501" s="228">
        <f>IF(N2501="snížená",J2501,0)</f>
        <v>0</v>
      </c>
      <c r="BG2501" s="228">
        <f>IF(N2501="zákl. přenesená",J2501,0)</f>
        <v>0</v>
      </c>
      <c r="BH2501" s="228">
        <f>IF(N2501="sníž. přenesená",J2501,0)</f>
        <v>0</v>
      </c>
      <c r="BI2501" s="228">
        <f>IF(N2501="nulová",J2501,0)</f>
        <v>0</v>
      </c>
      <c r="BJ2501" s="20" t="s">
        <v>78</v>
      </c>
      <c r="BK2501" s="228">
        <f>ROUND(I2501*H2501,2)</f>
        <v>0</v>
      </c>
      <c r="BL2501" s="20" t="s">
        <v>331</v>
      </c>
      <c r="BM2501" s="227" t="s">
        <v>3369</v>
      </c>
    </row>
    <row r="2502" s="14" customFormat="1">
      <c r="A2502" s="14"/>
      <c r="B2502" s="245"/>
      <c r="C2502" s="246"/>
      <c r="D2502" s="236" t="s">
        <v>216</v>
      </c>
      <c r="E2502" s="247" t="s">
        <v>19</v>
      </c>
      <c r="F2502" s="248" t="s">
        <v>3370</v>
      </c>
      <c r="G2502" s="246"/>
      <c r="H2502" s="249">
        <v>880.60199999999998</v>
      </c>
      <c r="I2502" s="250"/>
      <c r="J2502" s="246"/>
      <c r="K2502" s="246"/>
      <c r="L2502" s="251"/>
      <c r="M2502" s="252"/>
      <c r="N2502" s="253"/>
      <c r="O2502" s="253"/>
      <c r="P2502" s="253"/>
      <c r="Q2502" s="253"/>
      <c r="R2502" s="253"/>
      <c r="S2502" s="253"/>
      <c r="T2502" s="25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5" t="s">
        <v>216</v>
      </c>
      <c r="AU2502" s="255" t="s">
        <v>80</v>
      </c>
      <c r="AV2502" s="14" t="s">
        <v>80</v>
      </c>
      <c r="AW2502" s="14" t="s">
        <v>218</v>
      </c>
      <c r="AX2502" s="14" t="s">
        <v>78</v>
      </c>
      <c r="AY2502" s="255" t="s">
        <v>205</v>
      </c>
    </row>
    <row r="2503" s="14" customFormat="1">
      <c r="A2503" s="14"/>
      <c r="B2503" s="245"/>
      <c r="C2503" s="246"/>
      <c r="D2503" s="236" t="s">
        <v>216</v>
      </c>
      <c r="E2503" s="246"/>
      <c r="F2503" s="248" t="s">
        <v>3371</v>
      </c>
      <c r="G2503" s="246"/>
      <c r="H2503" s="249">
        <v>1075.2149999999999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5" t="s">
        <v>216</v>
      </c>
      <c r="AU2503" s="255" t="s">
        <v>80</v>
      </c>
      <c r="AV2503" s="14" t="s">
        <v>80</v>
      </c>
      <c r="AW2503" s="14" t="s">
        <v>4</v>
      </c>
      <c r="AX2503" s="14" t="s">
        <v>78</v>
      </c>
      <c r="AY2503" s="255" t="s">
        <v>205</v>
      </c>
    </row>
    <row r="2504" s="2" customFormat="1" ht="49.05" customHeight="1">
      <c r="A2504" s="41"/>
      <c r="B2504" s="42"/>
      <c r="C2504" s="278" t="s">
        <v>3372</v>
      </c>
      <c r="D2504" s="278" t="s">
        <v>319</v>
      </c>
      <c r="E2504" s="279" t="s">
        <v>3373</v>
      </c>
      <c r="F2504" s="280" t="s">
        <v>3374</v>
      </c>
      <c r="G2504" s="281" t="s">
        <v>306</v>
      </c>
      <c r="H2504" s="282">
        <v>16.494</v>
      </c>
      <c r="I2504" s="283"/>
      <c r="J2504" s="284">
        <f>ROUND(I2504*H2504,2)</f>
        <v>0</v>
      </c>
      <c r="K2504" s="280" t="s">
        <v>211</v>
      </c>
      <c r="L2504" s="285"/>
      <c r="M2504" s="286" t="s">
        <v>19</v>
      </c>
      <c r="N2504" s="287" t="s">
        <v>42</v>
      </c>
      <c r="O2504" s="87"/>
      <c r="P2504" s="225">
        <f>O2504*H2504</f>
        <v>0</v>
      </c>
      <c r="Q2504" s="225">
        <v>0.0047999999999999996</v>
      </c>
      <c r="R2504" s="225">
        <f>Q2504*H2504</f>
        <v>0.079171199999999997</v>
      </c>
      <c r="S2504" s="225">
        <v>0</v>
      </c>
      <c r="T2504" s="226">
        <f>S2504*H2504</f>
        <v>0</v>
      </c>
      <c r="U2504" s="41"/>
      <c r="V2504" s="41"/>
      <c r="W2504" s="41"/>
      <c r="X2504" s="41"/>
      <c r="Y2504" s="41"/>
      <c r="Z2504" s="41"/>
      <c r="AA2504" s="41"/>
      <c r="AB2504" s="41"/>
      <c r="AC2504" s="41"/>
      <c r="AD2504" s="41"/>
      <c r="AE2504" s="41"/>
      <c r="AR2504" s="227" t="s">
        <v>433</v>
      </c>
      <c r="AT2504" s="227" t="s">
        <v>319</v>
      </c>
      <c r="AU2504" s="227" t="s">
        <v>80</v>
      </c>
      <c r="AY2504" s="20" t="s">
        <v>205</v>
      </c>
      <c r="BE2504" s="228">
        <f>IF(N2504="základní",J2504,0)</f>
        <v>0</v>
      </c>
      <c r="BF2504" s="228">
        <f>IF(N2504="snížená",J2504,0)</f>
        <v>0</v>
      </c>
      <c r="BG2504" s="228">
        <f>IF(N2504="zákl. přenesená",J2504,0)</f>
        <v>0</v>
      </c>
      <c r="BH2504" s="228">
        <f>IF(N2504="sníž. přenesená",J2504,0)</f>
        <v>0</v>
      </c>
      <c r="BI2504" s="228">
        <f>IF(N2504="nulová",J2504,0)</f>
        <v>0</v>
      </c>
      <c r="BJ2504" s="20" t="s">
        <v>78</v>
      </c>
      <c r="BK2504" s="228">
        <f>ROUND(I2504*H2504,2)</f>
        <v>0</v>
      </c>
      <c r="BL2504" s="20" t="s">
        <v>331</v>
      </c>
      <c r="BM2504" s="227" t="s">
        <v>3375</v>
      </c>
    </row>
    <row r="2505" s="14" customFormat="1">
      <c r="A2505" s="14"/>
      <c r="B2505" s="245"/>
      <c r="C2505" s="246"/>
      <c r="D2505" s="236" t="s">
        <v>216</v>
      </c>
      <c r="E2505" s="247" t="s">
        <v>19</v>
      </c>
      <c r="F2505" s="248" t="s">
        <v>3306</v>
      </c>
      <c r="G2505" s="246"/>
      <c r="H2505" s="249">
        <v>13.509349999999998</v>
      </c>
      <c r="I2505" s="250"/>
      <c r="J2505" s="246"/>
      <c r="K2505" s="246"/>
      <c r="L2505" s="251"/>
      <c r="M2505" s="252"/>
      <c r="N2505" s="253"/>
      <c r="O2505" s="253"/>
      <c r="P2505" s="253"/>
      <c r="Q2505" s="253"/>
      <c r="R2505" s="253"/>
      <c r="S2505" s="253"/>
      <c r="T2505" s="25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5" t="s">
        <v>216</v>
      </c>
      <c r="AU2505" s="255" t="s">
        <v>80</v>
      </c>
      <c r="AV2505" s="14" t="s">
        <v>80</v>
      </c>
      <c r="AW2505" s="14" t="s">
        <v>218</v>
      </c>
      <c r="AX2505" s="14" t="s">
        <v>71</v>
      </c>
      <c r="AY2505" s="255" t="s">
        <v>205</v>
      </c>
    </row>
    <row r="2506" s="14" customFormat="1">
      <c r="A2506" s="14"/>
      <c r="B2506" s="245"/>
      <c r="C2506" s="246"/>
      <c r="D2506" s="236" t="s">
        <v>216</v>
      </c>
      <c r="E2506" s="246"/>
      <c r="F2506" s="248" t="s">
        <v>3376</v>
      </c>
      <c r="G2506" s="246"/>
      <c r="H2506" s="249">
        <v>16.494</v>
      </c>
      <c r="I2506" s="250"/>
      <c r="J2506" s="246"/>
      <c r="K2506" s="246"/>
      <c r="L2506" s="251"/>
      <c r="M2506" s="252"/>
      <c r="N2506" s="253"/>
      <c r="O2506" s="253"/>
      <c r="P2506" s="253"/>
      <c r="Q2506" s="253"/>
      <c r="R2506" s="253"/>
      <c r="S2506" s="253"/>
      <c r="T2506" s="25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5" t="s">
        <v>216</v>
      </c>
      <c r="AU2506" s="255" t="s">
        <v>80</v>
      </c>
      <c r="AV2506" s="14" t="s">
        <v>80</v>
      </c>
      <c r="AW2506" s="14" t="s">
        <v>4</v>
      </c>
      <c r="AX2506" s="14" t="s">
        <v>78</v>
      </c>
      <c r="AY2506" s="255" t="s">
        <v>205</v>
      </c>
    </row>
    <row r="2507" s="2" customFormat="1" ht="49.05" customHeight="1">
      <c r="A2507" s="41"/>
      <c r="B2507" s="42"/>
      <c r="C2507" s="278" t="s">
        <v>3377</v>
      </c>
      <c r="D2507" s="278" t="s">
        <v>319</v>
      </c>
      <c r="E2507" s="279" t="s">
        <v>3378</v>
      </c>
      <c r="F2507" s="280" t="s">
        <v>3379</v>
      </c>
      <c r="G2507" s="281" t="s">
        <v>306</v>
      </c>
      <c r="H2507" s="282">
        <v>16.494</v>
      </c>
      <c r="I2507" s="283"/>
      <c r="J2507" s="284">
        <f>ROUND(I2507*H2507,2)</f>
        <v>0</v>
      </c>
      <c r="K2507" s="280" t="s">
        <v>211</v>
      </c>
      <c r="L2507" s="285"/>
      <c r="M2507" s="286" t="s">
        <v>19</v>
      </c>
      <c r="N2507" s="287" t="s">
        <v>42</v>
      </c>
      <c r="O2507" s="87"/>
      <c r="P2507" s="225">
        <f>O2507*H2507</f>
        <v>0</v>
      </c>
      <c r="Q2507" s="225">
        <v>0.0047999999999999996</v>
      </c>
      <c r="R2507" s="225">
        <f>Q2507*H2507</f>
        <v>0.079171199999999997</v>
      </c>
      <c r="S2507" s="225">
        <v>0</v>
      </c>
      <c r="T2507" s="226">
        <f>S2507*H2507</f>
        <v>0</v>
      </c>
      <c r="U2507" s="41"/>
      <c r="V2507" s="41"/>
      <c r="W2507" s="41"/>
      <c r="X2507" s="41"/>
      <c r="Y2507" s="41"/>
      <c r="Z2507" s="41"/>
      <c r="AA2507" s="41"/>
      <c r="AB2507" s="41"/>
      <c r="AC2507" s="41"/>
      <c r="AD2507" s="41"/>
      <c r="AE2507" s="41"/>
      <c r="AR2507" s="227" t="s">
        <v>433</v>
      </c>
      <c r="AT2507" s="227" t="s">
        <v>319</v>
      </c>
      <c r="AU2507" s="227" t="s">
        <v>80</v>
      </c>
      <c r="AY2507" s="20" t="s">
        <v>205</v>
      </c>
      <c r="BE2507" s="228">
        <f>IF(N2507="základní",J2507,0)</f>
        <v>0</v>
      </c>
      <c r="BF2507" s="228">
        <f>IF(N2507="snížená",J2507,0)</f>
        <v>0</v>
      </c>
      <c r="BG2507" s="228">
        <f>IF(N2507="zákl. přenesená",J2507,0)</f>
        <v>0</v>
      </c>
      <c r="BH2507" s="228">
        <f>IF(N2507="sníž. přenesená",J2507,0)</f>
        <v>0</v>
      </c>
      <c r="BI2507" s="228">
        <f>IF(N2507="nulová",J2507,0)</f>
        <v>0</v>
      </c>
      <c r="BJ2507" s="20" t="s">
        <v>78</v>
      </c>
      <c r="BK2507" s="228">
        <f>ROUND(I2507*H2507,2)</f>
        <v>0</v>
      </c>
      <c r="BL2507" s="20" t="s">
        <v>331</v>
      </c>
      <c r="BM2507" s="227" t="s">
        <v>3380</v>
      </c>
    </row>
    <row r="2508" s="14" customFormat="1">
      <c r="A2508" s="14"/>
      <c r="B2508" s="245"/>
      <c r="C2508" s="246"/>
      <c r="D2508" s="236" t="s">
        <v>216</v>
      </c>
      <c r="E2508" s="247" t="s">
        <v>19</v>
      </c>
      <c r="F2508" s="248" t="s">
        <v>3306</v>
      </c>
      <c r="G2508" s="246"/>
      <c r="H2508" s="249">
        <v>13.509349999999998</v>
      </c>
      <c r="I2508" s="250"/>
      <c r="J2508" s="246"/>
      <c r="K2508" s="246"/>
      <c r="L2508" s="251"/>
      <c r="M2508" s="252"/>
      <c r="N2508" s="253"/>
      <c r="O2508" s="253"/>
      <c r="P2508" s="253"/>
      <c r="Q2508" s="253"/>
      <c r="R2508" s="253"/>
      <c r="S2508" s="253"/>
      <c r="T2508" s="25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5" t="s">
        <v>216</v>
      </c>
      <c r="AU2508" s="255" t="s">
        <v>80</v>
      </c>
      <c r="AV2508" s="14" t="s">
        <v>80</v>
      </c>
      <c r="AW2508" s="14" t="s">
        <v>218</v>
      </c>
      <c r="AX2508" s="14" t="s">
        <v>71</v>
      </c>
      <c r="AY2508" s="255" t="s">
        <v>205</v>
      </c>
    </row>
    <row r="2509" s="14" customFormat="1">
      <c r="A2509" s="14"/>
      <c r="B2509" s="245"/>
      <c r="C2509" s="246"/>
      <c r="D2509" s="236" t="s">
        <v>216</v>
      </c>
      <c r="E2509" s="246"/>
      <c r="F2509" s="248" t="s">
        <v>3376</v>
      </c>
      <c r="G2509" s="246"/>
      <c r="H2509" s="249">
        <v>16.494</v>
      </c>
      <c r="I2509" s="250"/>
      <c r="J2509" s="246"/>
      <c r="K2509" s="246"/>
      <c r="L2509" s="251"/>
      <c r="M2509" s="252"/>
      <c r="N2509" s="253"/>
      <c r="O2509" s="253"/>
      <c r="P2509" s="253"/>
      <c r="Q2509" s="253"/>
      <c r="R2509" s="253"/>
      <c r="S2509" s="253"/>
      <c r="T2509" s="25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55" t="s">
        <v>216</v>
      </c>
      <c r="AU2509" s="255" t="s">
        <v>80</v>
      </c>
      <c r="AV2509" s="14" t="s">
        <v>80</v>
      </c>
      <c r="AW2509" s="14" t="s">
        <v>4</v>
      </c>
      <c r="AX2509" s="14" t="s">
        <v>78</v>
      </c>
      <c r="AY2509" s="255" t="s">
        <v>205</v>
      </c>
    </row>
    <row r="2510" s="2" customFormat="1" ht="24.15" customHeight="1">
      <c r="A2510" s="41"/>
      <c r="B2510" s="42"/>
      <c r="C2510" s="216" t="s">
        <v>3381</v>
      </c>
      <c r="D2510" s="216" t="s">
        <v>207</v>
      </c>
      <c r="E2510" s="217" t="s">
        <v>3382</v>
      </c>
      <c r="F2510" s="218" t="s">
        <v>3383</v>
      </c>
      <c r="G2510" s="219" t="s">
        <v>306</v>
      </c>
      <c r="H2510" s="220">
        <v>9.9480000000000004</v>
      </c>
      <c r="I2510" s="221"/>
      <c r="J2510" s="222">
        <f>ROUND(I2510*H2510,2)</f>
        <v>0</v>
      </c>
      <c r="K2510" s="218" t="s">
        <v>211</v>
      </c>
      <c r="L2510" s="47"/>
      <c r="M2510" s="223" t="s">
        <v>19</v>
      </c>
      <c r="N2510" s="224" t="s">
        <v>42</v>
      </c>
      <c r="O2510" s="87"/>
      <c r="P2510" s="225">
        <f>O2510*H2510</f>
        <v>0</v>
      </c>
      <c r="Q2510" s="225">
        <v>5.0000000000000002E-05</v>
      </c>
      <c r="R2510" s="225">
        <f>Q2510*H2510</f>
        <v>0.00049740000000000006</v>
      </c>
      <c r="S2510" s="225">
        <v>0</v>
      </c>
      <c r="T2510" s="226">
        <f>S2510*H2510</f>
        <v>0</v>
      </c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R2510" s="227" t="s">
        <v>331</v>
      </c>
      <c r="AT2510" s="227" t="s">
        <v>207</v>
      </c>
      <c r="AU2510" s="227" t="s">
        <v>80</v>
      </c>
      <c r="AY2510" s="20" t="s">
        <v>205</v>
      </c>
      <c r="BE2510" s="228">
        <f>IF(N2510="základní",J2510,0)</f>
        <v>0</v>
      </c>
      <c r="BF2510" s="228">
        <f>IF(N2510="snížená",J2510,0)</f>
        <v>0</v>
      </c>
      <c r="BG2510" s="228">
        <f>IF(N2510="zákl. přenesená",J2510,0)</f>
        <v>0</v>
      </c>
      <c r="BH2510" s="228">
        <f>IF(N2510="sníž. přenesená",J2510,0)</f>
        <v>0</v>
      </c>
      <c r="BI2510" s="228">
        <f>IF(N2510="nulová",J2510,0)</f>
        <v>0</v>
      </c>
      <c r="BJ2510" s="20" t="s">
        <v>78</v>
      </c>
      <c r="BK2510" s="228">
        <f>ROUND(I2510*H2510,2)</f>
        <v>0</v>
      </c>
      <c r="BL2510" s="20" t="s">
        <v>331</v>
      </c>
      <c r="BM2510" s="227" t="s">
        <v>3384</v>
      </c>
    </row>
    <row r="2511" s="2" customFormat="1">
      <c r="A2511" s="41"/>
      <c r="B2511" s="42"/>
      <c r="C2511" s="43"/>
      <c r="D2511" s="229" t="s">
        <v>214</v>
      </c>
      <c r="E2511" s="43"/>
      <c r="F2511" s="230" t="s">
        <v>3385</v>
      </c>
      <c r="G2511" s="43"/>
      <c r="H2511" s="43"/>
      <c r="I2511" s="231"/>
      <c r="J2511" s="43"/>
      <c r="K2511" s="43"/>
      <c r="L2511" s="47"/>
      <c r="M2511" s="232"/>
      <c r="N2511" s="233"/>
      <c r="O2511" s="87"/>
      <c r="P2511" s="87"/>
      <c r="Q2511" s="87"/>
      <c r="R2511" s="87"/>
      <c r="S2511" s="87"/>
      <c r="T2511" s="88"/>
      <c r="U2511" s="41"/>
      <c r="V2511" s="41"/>
      <c r="W2511" s="41"/>
      <c r="X2511" s="41"/>
      <c r="Y2511" s="41"/>
      <c r="Z2511" s="41"/>
      <c r="AA2511" s="41"/>
      <c r="AB2511" s="41"/>
      <c r="AC2511" s="41"/>
      <c r="AD2511" s="41"/>
      <c r="AE2511" s="41"/>
      <c r="AT2511" s="20" t="s">
        <v>214</v>
      </c>
      <c r="AU2511" s="20" t="s">
        <v>80</v>
      </c>
    </row>
    <row r="2512" s="14" customFormat="1">
      <c r="A2512" s="14"/>
      <c r="B2512" s="245"/>
      <c r="C2512" s="246"/>
      <c r="D2512" s="236" t="s">
        <v>216</v>
      </c>
      <c r="E2512" s="247" t="s">
        <v>19</v>
      </c>
      <c r="F2512" s="248" t="s">
        <v>707</v>
      </c>
      <c r="G2512" s="246"/>
      <c r="H2512" s="249">
        <v>9.9480000000000004</v>
      </c>
      <c r="I2512" s="250"/>
      <c r="J2512" s="246"/>
      <c r="K2512" s="246"/>
      <c r="L2512" s="251"/>
      <c r="M2512" s="252"/>
      <c r="N2512" s="253"/>
      <c r="O2512" s="253"/>
      <c r="P2512" s="253"/>
      <c r="Q2512" s="253"/>
      <c r="R2512" s="253"/>
      <c r="S2512" s="253"/>
      <c r="T2512" s="25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5" t="s">
        <v>216</v>
      </c>
      <c r="AU2512" s="255" t="s">
        <v>80</v>
      </c>
      <c r="AV2512" s="14" t="s">
        <v>80</v>
      </c>
      <c r="AW2512" s="14" t="s">
        <v>218</v>
      </c>
      <c r="AX2512" s="14" t="s">
        <v>71</v>
      </c>
      <c r="AY2512" s="255" t="s">
        <v>205</v>
      </c>
    </row>
    <row r="2513" s="2" customFormat="1" ht="24.15" customHeight="1">
      <c r="A2513" s="41"/>
      <c r="B2513" s="42"/>
      <c r="C2513" s="278" t="s">
        <v>3386</v>
      </c>
      <c r="D2513" s="278" t="s">
        <v>319</v>
      </c>
      <c r="E2513" s="279" t="s">
        <v>3387</v>
      </c>
      <c r="F2513" s="280" t="s">
        <v>3388</v>
      </c>
      <c r="G2513" s="281" t="s">
        <v>306</v>
      </c>
      <c r="H2513" s="282">
        <v>12.147</v>
      </c>
      <c r="I2513" s="283"/>
      <c r="J2513" s="284">
        <f>ROUND(I2513*H2513,2)</f>
        <v>0</v>
      </c>
      <c r="K2513" s="280" t="s">
        <v>211</v>
      </c>
      <c r="L2513" s="285"/>
      <c r="M2513" s="286" t="s">
        <v>19</v>
      </c>
      <c r="N2513" s="287" t="s">
        <v>42</v>
      </c>
      <c r="O2513" s="87"/>
      <c r="P2513" s="225">
        <f>O2513*H2513</f>
        <v>0</v>
      </c>
      <c r="Q2513" s="225">
        <v>0.00029999999999999997</v>
      </c>
      <c r="R2513" s="225">
        <f>Q2513*H2513</f>
        <v>0.0036440999999999999</v>
      </c>
      <c r="S2513" s="225">
        <v>0</v>
      </c>
      <c r="T2513" s="226">
        <f>S2513*H2513</f>
        <v>0</v>
      </c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R2513" s="227" t="s">
        <v>433</v>
      </c>
      <c r="AT2513" s="227" t="s">
        <v>319</v>
      </c>
      <c r="AU2513" s="227" t="s">
        <v>80</v>
      </c>
      <c r="AY2513" s="20" t="s">
        <v>205</v>
      </c>
      <c r="BE2513" s="228">
        <f>IF(N2513="základní",J2513,0)</f>
        <v>0</v>
      </c>
      <c r="BF2513" s="228">
        <f>IF(N2513="snížená",J2513,0)</f>
        <v>0</v>
      </c>
      <c r="BG2513" s="228">
        <f>IF(N2513="zákl. přenesená",J2513,0)</f>
        <v>0</v>
      </c>
      <c r="BH2513" s="228">
        <f>IF(N2513="sníž. přenesená",J2513,0)</f>
        <v>0</v>
      </c>
      <c r="BI2513" s="228">
        <f>IF(N2513="nulová",J2513,0)</f>
        <v>0</v>
      </c>
      <c r="BJ2513" s="20" t="s">
        <v>78</v>
      </c>
      <c r="BK2513" s="228">
        <f>ROUND(I2513*H2513,2)</f>
        <v>0</v>
      </c>
      <c r="BL2513" s="20" t="s">
        <v>331</v>
      </c>
      <c r="BM2513" s="227" t="s">
        <v>3389</v>
      </c>
    </row>
    <row r="2514" s="14" customFormat="1">
      <c r="A2514" s="14"/>
      <c r="B2514" s="245"/>
      <c r="C2514" s="246"/>
      <c r="D2514" s="236" t="s">
        <v>216</v>
      </c>
      <c r="E2514" s="246"/>
      <c r="F2514" s="248" t="s">
        <v>3390</v>
      </c>
      <c r="G2514" s="246"/>
      <c r="H2514" s="249">
        <v>12.147</v>
      </c>
      <c r="I2514" s="250"/>
      <c r="J2514" s="246"/>
      <c r="K2514" s="246"/>
      <c r="L2514" s="251"/>
      <c r="M2514" s="252"/>
      <c r="N2514" s="253"/>
      <c r="O2514" s="253"/>
      <c r="P2514" s="253"/>
      <c r="Q2514" s="253"/>
      <c r="R2514" s="253"/>
      <c r="S2514" s="253"/>
      <c r="T2514" s="25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5" t="s">
        <v>216</v>
      </c>
      <c r="AU2514" s="255" t="s">
        <v>80</v>
      </c>
      <c r="AV2514" s="14" t="s">
        <v>80</v>
      </c>
      <c r="AW2514" s="14" t="s">
        <v>4</v>
      </c>
      <c r="AX2514" s="14" t="s">
        <v>78</v>
      </c>
      <c r="AY2514" s="255" t="s">
        <v>205</v>
      </c>
    </row>
    <row r="2515" s="2" customFormat="1" ht="37.8" customHeight="1">
      <c r="A2515" s="41"/>
      <c r="B2515" s="42"/>
      <c r="C2515" s="216" t="s">
        <v>3391</v>
      </c>
      <c r="D2515" s="216" t="s">
        <v>207</v>
      </c>
      <c r="E2515" s="217" t="s">
        <v>3392</v>
      </c>
      <c r="F2515" s="218" t="s">
        <v>3393</v>
      </c>
      <c r="G2515" s="219" t="s">
        <v>306</v>
      </c>
      <c r="H2515" s="220">
        <v>18.259</v>
      </c>
      <c r="I2515" s="221"/>
      <c r="J2515" s="222">
        <f>ROUND(I2515*H2515,2)</f>
        <v>0</v>
      </c>
      <c r="K2515" s="218" t="s">
        <v>211</v>
      </c>
      <c r="L2515" s="47"/>
      <c r="M2515" s="223" t="s">
        <v>19</v>
      </c>
      <c r="N2515" s="224" t="s">
        <v>42</v>
      </c>
      <c r="O2515" s="87"/>
      <c r="P2515" s="225">
        <f>O2515*H2515</f>
        <v>0</v>
      </c>
      <c r="Q2515" s="225">
        <v>0</v>
      </c>
      <c r="R2515" s="225">
        <f>Q2515*H2515</f>
        <v>0</v>
      </c>
      <c r="S2515" s="225">
        <v>0</v>
      </c>
      <c r="T2515" s="226">
        <f>S2515*H2515</f>
        <v>0</v>
      </c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R2515" s="227" t="s">
        <v>331</v>
      </c>
      <c r="AT2515" s="227" t="s">
        <v>207</v>
      </c>
      <c r="AU2515" s="227" t="s">
        <v>80</v>
      </c>
      <c r="AY2515" s="20" t="s">
        <v>205</v>
      </c>
      <c r="BE2515" s="228">
        <f>IF(N2515="základní",J2515,0)</f>
        <v>0</v>
      </c>
      <c r="BF2515" s="228">
        <f>IF(N2515="snížená",J2515,0)</f>
        <v>0</v>
      </c>
      <c r="BG2515" s="228">
        <f>IF(N2515="zákl. přenesená",J2515,0)</f>
        <v>0</v>
      </c>
      <c r="BH2515" s="228">
        <f>IF(N2515="sníž. přenesená",J2515,0)</f>
        <v>0</v>
      </c>
      <c r="BI2515" s="228">
        <f>IF(N2515="nulová",J2515,0)</f>
        <v>0</v>
      </c>
      <c r="BJ2515" s="20" t="s">
        <v>78</v>
      </c>
      <c r="BK2515" s="228">
        <f>ROUND(I2515*H2515,2)</f>
        <v>0</v>
      </c>
      <c r="BL2515" s="20" t="s">
        <v>331</v>
      </c>
      <c r="BM2515" s="227" t="s">
        <v>3394</v>
      </c>
    </row>
    <row r="2516" s="2" customFormat="1">
      <c r="A2516" s="41"/>
      <c r="B2516" s="42"/>
      <c r="C2516" s="43"/>
      <c r="D2516" s="229" t="s">
        <v>214</v>
      </c>
      <c r="E2516" s="43"/>
      <c r="F2516" s="230" t="s">
        <v>3395</v>
      </c>
      <c r="G2516" s="43"/>
      <c r="H2516" s="43"/>
      <c r="I2516" s="231"/>
      <c r="J2516" s="43"/>
      <c r="K2516" s="43"/>
      <c r="L2516" s="47"/>
      <c r="M2516" s="232"/>
      <c r="N2516" s="233"/>
      <c r="O2516" s="87"/>
      <c r="P2516" s="87"/>
      <c r="Q2516" s="87"/>
      <c r="R2516" s="87"/>
      <c r="S2516" s="87"/>
      <c r="T2516" s="88"/>
      <c r="U2516" s="41"/>
      <c r="V2516" s="41"/>
      <c r="W2516" s="41"/>
      <c r="X2516" s="41"/>
      <c r="Y2516" s="41"/>
      <c r="Z2516" s="41"/>
      <c r="AA2516" s="41"/>
      <c r="AB2516" s="41"/>
      <c r="AC2516" s="41"/>
      <c r="AD2516" s="41"/>
      <c r="AE2516" s="41"/>
      <c r="AT2516" s="20" t="s">
        <v>214</v>
      </c>
      <c r="AU2516" s="20" t="s">
        <v>80</v>
      </c>
    </row>
    <row r="2517" s="14" customFormat="1">
      <c r="A2517" s="14"/>
      <c r="B2517" s="245"/>
      <c r="C2517" s="246"/>
      <c r="D2517" s="236" t="s">
        <v>216</v>
      </c>
      <c r="E2517" s="247" t="s">
        <v>19</v>
      </c>
      <c r="F2517" s="248" t="s">
        <v>3302</v>
      </c>
      <c r="G2517" s="246"/>
      <c r="H2517" s="249">
        <v>6.3112500000000002</v>
      </c>
      <c r="I2517" s="250"/>
      <c r="J2517" s="246"/>
      <c r="K2517" s="246"/>
      <c r="L2517" s="251"/>
      <c r="M2517" s="252"/>
      <c r="N2517" s="253"/>
      <c r="O2517" s="253"/>
      <c r="P2517" s="253"/>
      <c r="Q2517" s="253"/>
      <c r="R2517" s="253"/>
      <c r="S2517" s="253"/>
      <c r="T2517" s="25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5" t="s">
        <v>216</v>
      </c>
      <c r="AU2517" s="255" t="s">
        <v>80</v>
      </c>
      <c r="AV2517" s="14" t="s">
        <v>80</v>
      </c>
      <c r="AW2517" s="14" t="s">
        <v>218</v>
      </c>
      <c r="AX2517" s="14" t="s">
        <v>71</v>
      </c>
      <c r="AY2517" s="255" t="s">
        <v>205</v>
      </c>
    </row>
    <row r="2518" s="14" customFormat="1">
      <c r="A2518" s="14"/>
      <c r="B2518" s="245"/>
      <c r="C2518" s="246"/>
      <c r="D2518" s="236" t="s">
        <v>216</v>
      </c>
      <c r="E2518" s="247" t="s">
        <v>19</v>
      </c>
      <c r="F2518" s="248" t="s">
        <v>3351</v>
      </c>
      <c r="G2518" s="246"/>
      <c r="H2518" s="249">
        <v>2</v>
      </c>
      <c r="I2518" s="250"/>
      <c r="J2518" s="246"/>
      <c r="K2518" s="246"/>
      <c r="L2518" s="251"/>
      <c r="M2518" s="252"/>
      <c r="N2518" s="253"/>
      <c r="O2518" s="253"/>
      <c r="P2518" s="253"/>
      <c r="Q2518" s="253"/>
      <c r="R2518" s="253"/>
      <c r="S2518" s="253"/>
      <c r="T2518" s="25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5" t="s">
        <v>216</v>
      </c>
      <c r="AU2518" s="255" t="s">
        <v>80</v>
      </c>
      <c r="AV2518" s="14" t="s">
        <v>80</v>
      </c>
      <c r="AW2518" s="14" t="s">
        <v>218</v>
      </c>
      <c r="AX2518" s="14" t="s">
        <v>71</v>
      </c>
      <c r="AY2518" s="255" t="s">
        <v>205</v>
      </c>
    </row>
    <row r="2519" s="14" customFormat="1">
      <c r="A2519" s="14"/>
      <c r="B2519" s="245"/>
      <c r="C2519" s="246"/>
      <c r="D2519" s="236" t="s">
        <v>216</v>
      </c>
      <c r="E2519" s="247" t="s">
        <v>19</v>
      </c>
      <c r="F2519" s="248" t="s">
        <v>707</v>
      </c>
      <c r="G2519" s="246"/>
      <c r="H2519" s="249">
        <v>9.9480000000000004</v>
      </c>
      <c r="I2519" s="250"/>
      <c r="J2519" s="246"/>
      <c r="K2519" s="246"/>
      <c r="L2519" s="251"/>
      <c r="M2519" s="252"/>
      <c r="N2519" s="253"/>
      <c r="O2519" s="253"/>
      <c r="P2519" s="253"/>
      <c r="Q2519" s="253"/>
      <c r="R2519" s="253"/>
      <c r="S2519" s="253"/>
      <c r="T2519" s="25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5" t="s">
        <v>216</v>
      </c>
      <c r="AU2519" s="255" t="s">
        <v>80</v>
      </c>
      <c r="AV2519" s="14" t="s">
        <v>80</v>
      </c>
      <c r="AW2519" s="14" t="s">
        <v>218</v>
      </c>
      <c r="AX2519" s="14" t="s">
        <v>71</v>
      </c>
      <c r="AY2519" s="255" t="s">
        <v>205</v>
      </c>
    </row>
    <row r="2520" s="2" customFormat="1" ht="37.8" customHeight="1">
      <c r="A2520" s="41"/>
      <c r="B2520" s="42"/>
      <c r="C2520" s="216" t="s">
        <v>3396</v>
      </c>
      <c r="D2520" s="216" t="s">
        <v>207</v>
      </c>
      <c r="E2520" s="217" t="s">
        <v>3397</v>
      </c>
      <c r="F2520" s="218" t="s">
        <v>3398</v>
      </c>
      <c r="G2520" s="219" t="s">
        <v>306</v>
      </c>
      <c r="H2520" s="220">
        <v>18.259</v>
      </c>
      <c r="I2520" s="221"/>
      <c r="J2520" s="222">
        <f>ROUND(I2520*H2520,2)</f>
        <v>0</v>
      </c>
      <c r="K2520" s="218" t="s">
        <v>211</v>
      </c>
      <c r="L2520" s="47"/>
      <c r="M2520" s="223" t="s">
        <v>19</v>
      </c>
      <c r="N2520" s="224" t="s">
        <v>42</v>
      </c>
      <c r="O2520" s="87"/>
      <c r="P2520" s="225">
        <f>O2520*H2520</f>
        <v>0</v>
      </c>
      <c r="Q2520" s="225">
        <v>0</v>
      </c>
      <c r="R2520" s="225">
        <f>Q2520*H2520</f>
        <v>0</v>
      </c>
      <c r="S2520" s="225">
        <v>0</v>
      </c>
      <c r="T2520" s="226">
        <f>S2520*H2520</f>
        <v>0</v>
      </c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R2520" s="227" t="s">
        <v>331</v>
      </c>
      <c r="AT2520" s="227" t="s">
        <v>207</v>
      </c>
      <c r="AU2520" s="227" t="s">
        <v>80</v>
      </c>
      <c r="AY2520" s="20" t="s">
        <v>205</v>
      </c>
      <c r="BE2520" s="228">
        <f>IF(N2520="základní",J2520,0)</f>
        <v>0</v>
      </c>
      <c r="BF2520" s="228">
        <f>IF(N2520="snížená",J2520,0)</f>
        <v>0</v>
      </c>
      <c r="BG2520" s="228">
        <f>IF(N2520="zákl. přenesená",J2520,0)</f>
        <v>0</v>
      </c>
      <c r="BH2520" s="228">
        <f>IF(N2520="sníž. přenesená",J2520,0)</f>
        <v>0</v>
      </c>
      <c r="BI2520" s="228">
        <f>IF(N2520="nulová",J2520,0)</f>
        <v>0</v>
      </c>
      <c r="BJ2520" s="20" t="s">
        <v>78</v>
      </c>
      <c r="BK2520" s="228">
        <f>ROUND(I2520*H2520,2)</f>
        <v>0</v>
      </c>
      <c r="BL2520" s="20" t="s">
        <v>331</v>
      </c>
      <c r="BM2520" s="227" t="s">
        <v>3399</v>
      </c>
    </row>
    <row r="2521" s="2" customFormat="1">
      <c r="A2521" s="41"/>
      <c r="B2521" s="42"/>
      <c r="C2521" s="43"/>
      <c r="D2521" s="229" t="s">
        <v>214</v>
      </c>
      <c r="E2521" s="43"/>
      <c r="F2521" s="230" t="s">
        <v>3400</v>
      </c>
      <c r="G2521" s="43"/>
      <c r="H2521" s="43"/>
      <c r="I2521" s="231"/>
      <c r="J2521" s="43"/>
      <c r="K2521" s="43"/>
      <c r="L2521" s="47"/>
      <c r="M2521" s="232"/>
      <c r="N2521" s="233"/>
      <c r="O2521" s="87"/>
      <c r="P2521" s="87"/>
      <c r="Q2521" s="87"/>
      <c r="R2521" s="87"/>
      <c r="S2521" s="87"/>
      <c r="T2521" s="88"/>
      <c r="U2521" s="41"/>
      <c r="V2521" s="41"/>
      <c r="W2521" s="41"/>
      <c r="X2521" s="41"/>
      <c r="Y2521" s="41"/>
      <c r="Z2521" s="41"/>
      <c r="AA2521" s="41"/>
      <c r="AB2521" s="41"/>
      <c r="AC2521" s="41"/>
      <c r="AD2521" s="41"/>
      <c r="AE2521" s="41"/>
      <c r="AT2521" s="20" t="s">
        <v>214</v>
      </c>
      <c r="AU2521" s="20" t="s">
        <v>80</v>
      </c>
    </row>
    <row r="2522" s="14" customFormat="1">
      <c r="A2522" s="14"/>
      <c r="B2522" s="245"/>
      <c r="C2522" s="246"/>
      <c r="D2522" s="236" t="s">
        <v>216</v>
      </c>
      <c r="E2522" s="247" t="s">
        <v>19</v>
      </c>
      <c r="F2522" s="248" t="s">
        <v>3302</v>
      </c>
      <c r="G2522" s="246"/>
      <c r="H2522" s="249">
        <v>6.3112500000000002</v>
      </c>
      <c r="I2522" s="250"/>
      <c r="J2522" s="246"/>
      <c r="K2522" s="246"/>
      <c r="L2522" s="251"/>
      <c r="M2522" s="252"/>
      <c r="N2522" s="253"/>
      <c r="O2522" s="253"/>
      <c r="P2522" s="253"/>
      <c r="Q2522" s="253"/>
      <c r="R2522" s="253"/>
      <c r="S2522" s="253"/>
      <c r="T2522" s="25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5" t="s">
        <v>216</v>
      </c>
      <c r="AU2522" s="255" t="s">
        <v>80</v>
      </c>
      <c r="AV2522" s="14" t="s">
        <v>80</v>
      </c>
      <c r="AW2522" s="14" t="s">
        <v>218</v>
      </c>
      <c r="AX2522" s="14" t="s">
        <v>71</v>
      </c>
      <c r="AY2522" s="255" t="s">
        <v>205</v>
      </c>
    </row>
    <row r="2523" s="14" customFormat="1">
      <c r="A2523" s="14"/>
      <c r="B2523" s="245"/>
      <c r="C2523" s="246"/>
      <c r="D2523" s="236" t="s">
        <v>216</v>
      </c>
      <c r="E2523" s="247" t="s">
        <v>19</v>
      </c>
      <c r="F2523" s="248" t="s">
        <v>3351</v>
      </c>
      <c r="G2523" s="246"/>
      <c r="H2523" s="249">
        <v>2</v>
      </c>
      <c r="I2523" s="250"/>
      <c r="J2523" s="246"/>
      <c r="K2523" s="246"/>
      <c r="L2523" s="251"/>
      <c r="M2523" s="252"/>
      <c r="N2523" s="253"/>
      <c r="O2523" s="253"/>
      <c r="P2523" s="253"/>
      <c r="Q2523" s="253"/>
      <c r="R2523" s="253"/>
      <c r="S2523" s="253"/>
      <c r="T2523" s="25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5" t="s">
        <v>216</v>
      </c>
      <c r="AU2523" s="255" t="s">
        <v>80</v>
      </c>
      <c r="AV2523" s="14" t="s">
        <v>80</v>
      </c>
      <c r="AW2523" s="14" t="s">
        <v>218</v>
      </c>
      <c r="AX2523" s="14" t="s">
        <v>71</v>
      </c>
      <c r="AY2523" s="255" t="s">
        <v>205</v>
      </c>
    </row>
    <row r="2524" s="14" customFormat="1">
      <c r="A2524" s="14"/>
      <c r="B2524" s="245"/>
      <c r="C2524" s="246"/>
      <c r="D2524" s="236" t="s">
        <v>216</v>
      </c>
      <c r="E2524" s="247" t="s">
        <v>19</v>
      </c>
      <c r="F2524" s="248" t="s">
        <v>707</v>
      </c>
      <c r="G2524" s="246"/>
      <c r="H2524" s="249">
        <v>9.9480000000000004</v>
      </c>
      <c r="I2524" s="250"/>
      <c r="J2524" s="246"/>
      <c r="K2524" s="246"/>
      <c r="L2524" s="251"/>
      <c r="M2524" s="252"/>
      <c r="N2524" s="253"/>
      <c r="O2524" s="253"/>
      <c r="P2524" s="253"/>
      <c r="Q2524" s="253"/>
      <c r="R2524" s="253"/>
      <c r="S2524" s="253"/>
      <c r="T2524" s="25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55" t="s">
        <v>216</v>
      </c>
      <c r="AU2524" s="255" t="s">
        <v>80</v>
      </c>
      <c r="AV2524" s="14" t="s">
        <v>80</v>
      </c>
      <c r="AW2524" s="14" t="s">
        <v>218</v>
      </c>
      <c r="AX2524" s="14" t="s">
        <v>71</v>
      </c>
      <c r="AY2524" s="255" t="s">
        <v>205</v>
      </c>
    </row>
    <row r="2525" s="2" customFormat="1" ht="24.15" customHeight="1">
      <c r="A2525" s="41"/>
      <c r="B2525" s="42"/>
      <c r="C2525" s="216" t="s">
        <v>3401</v>
      </c>
      <c r="D2525" s="216" t="s">
        <v>207</v>
      </c>
      <c r="E2525" s="217" t="s">
        <v>3402</v>
      </c>
      <c r="F2525" s="218" t="s">
        <v>3403</v>
      </c>
      <c r="G2525" s="219" t="s">
        <v>306</v>
      </c>
      <c r="H2525" s="220">
        <v>9.9480000000000004</v>
      </c>
      <c r="I2525" s="221"/>
      <c r="J2525" s="222">
        <f>ROUND(I2525*H2525,2)</f>
        <v>0</v>
      </c>
      <c r="K2525" s="218" t="s">
        <v>211</v>
      </c>
      <c r="L2525" s="47"/>
      <c r="M2525" s="223" t="s">
        <v>19</v>
      </c>
      <c r="N2525" s="224" t="s">
        <v>42</v>
      </c>
      <c r="O2525" s="87"/>
      <c r="P2525" s="225">
        <f>O2525*H2525</f>
        <v>0</v>
      </c>
      <c r="Q2525" s="225">
        <v>0</v>
      </c>
      <c r="R2525" s="225">
        <f>Q2525*H2525</f>
        <v>0</v>
      </c>
      <c r="S2525" s="225">
        <v>0</v>
      </c>
      <c r="T2525" s="226">
        <f>S2525*H2525</f>
        <v>0</v>
      </c>
      <c r="U2525" s="41"/>
      <c r="V2525" s="41"/>
      <c r="W2525" s="41"/>
      <c r="X2525" s="41"/>
      <c r="Y2525" s="41"/>
      <c r="Z2525" s="41"/>
      <c r="AA2525" s="41"/>
      <c r="AB2525" s="41"/>
      <c r="AC2525" s="41"/>
      <c r="AD2525" s="41"/>
      <c r="AE2525" s="41"/>
      <c r="AR2525" s="227" t="s">
        <v>331</v>
      </c>
      <c r="AT2525" s="227" t="s">
        <v>207</v>
      </c>
      <c r="AU2525" s="227" t="s">
        <v>80</v>
      </c>
      <c r="AY2525" s="20" t="s">
        <v>205</v>
      </c>
      <c r="BE2525" s="228">
        <f>IF(N2525="základní",J2525,0)</f>
        <v>0</v>
      </c>
      <c r="BF2525" s="228">
        <f>IF(N2525="snížená",J2525,0)</f>
        <v>0</v>
      </c>
      <c r="BG2525" s="228">
        <f>IF(N2525="zákl. přenesená",J2525,0)</f>
        <v>0</v>
      </c>
      <c r="BH2525" s="228">
        <f>IF(N2525="sníž. přenesená",J2525,0)</f>
        <v>0</v>
      </c>
      <c r="BI2525" s="228">
        <f>IF(N2525="nulová",J2525,0)</f>
        <v>0</v>
      </c>
      <c r="BJ2525" s="20" t="s">
        <v>78</v>
      </c>
      <c r="BK2525" s="228">
        <f>ROUND(I2525*H2525,2)</f>
        <v>0</v>
      </c>
      <c r="BL2525" s="20" t="s">
        <v>331</v>
      </c>
      <c r="BM2525" s="227" t="s">
        <v>3404</v>
      </c>
    </row>
    <row r="2526" s="2" customFormat="1">
      <c r="A2526" s="41"/>
      <c r="B2526" s="42"/>
      <c r="C2526" s="43"/>
      <c r="D2526" s="229" t="s">
        <v>214</v>
      </c>
      <c r="E2526" s="43"/>
      <c r="F2526" s="230" t="s">
        <v>3405</v>
      </c>
      <c r="G2526" s="43"/>
      <c r="H2526" s="43"/>
      <c r="I2526" s="231"/>
      <c r="J2526" s="43"/>
      <c r="K2526" s="43"/>
      <c r="L2526" s="47"/>
      <c r="M2526" s="232"/>
      <c r="N2526" s="233"/>
      <c r="O2526" s="87"/>
      <c r="P2526" s="87"/>
      <c r="Q2526" s="87"/>
      <c r="R2526" s="87"/>
      <c r="S2526" s="87"/>
      <c r="T2526" s="88"/>
      <c r="U2526" s="41"/>
      <c r="V2526" s="41"/>
      <c r="W2526" s="41"/>
      <c r="X2526" s="41"/>
      <c r="Y2526" s="41"/>
      <c r="Z2526" s="41"/>
      <c r="AA2526" s="41"/>
      <c r="AB2526" s="41"/>
      <c r="AC2526" s="41"/>
      <c r="AD2526" s="41"/>
      <c r="AE2526" s="41"/>
      <c r="AT2526" s="20" t="s">
        <v>214</v>
      </c>
      <c r="AU2526" s="20" t="s">
        <v>80</v>
      </c>
    </row>
    <row r="2527" s="2" customFormat="1" ht="24.15" customHeight="1">
      <c r="A2527" s="41"/>
      <c r="B2527" s="42"/>
      <c r="C2527" s="216" t="s">
        <v>3406</v>
      </c>
      <c r="D2527" s="216" t="s">
        <v>207</v>
      </c>
      <c r="E2527" s="217" t="s">
        <v>3407</v>
      </c>
      <c r="F2527" s="218" t="s">
        <v>3408</v>
      </c>
      <c r="G2527" s="219" t="s">
        <v>306</v>
      </c>
      <c r="H2527" s="220">
        <v>34.875</v>
      </c>
      <c r="I2527" s="221"/>
      <c r="J2527" s="222">
        <f>ROUND(I2527*H2527,2)</f>
        <v>0</v>
      </c>
      <c r="K2527" s="218" t="s">
        <v>211</v>
      </c>
      <c r="L2527" s="47"/>
      <c r="M2527" s="223" t="s">
        <v>19</v>
      </c>
      <c r="N2527" s="224" t="s">
        <v>42</v>
      </c>
      <c r="O2527" s="87"/>
      <c r="P2527" s="225">
        <f>O2527*H2527</f>
        <v>0</v>
      </c>
      <c r="Q2527" s="225">
        <v>0</v>
      </c>
      <c r="R2527" s="225">
        <f>Q2527*H2527</f>
        <v>0</v>
      </c>
      <c r="S2527" s="225">
        <v>0</v>
      </c>
      <c r="T2527" s="226">
        <f>S2527*H2527</f>
        <v>0</v>
      </c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R2527" s="227" t="s">
        <v>331</v>
      </c>
      <c r="AT2527" s="227" t="s">
        <v>207</v>
      </c>
      <c r="AU2527" s="227" t="s">
        <v>80</v>
      </c>
      <c r="AY2527" s="20" t="s">
        <v>205</v>
      </c>
      <c r="BE2527" s="228">
        <f>IF(N2527="základní",J2527,0)</f>
        <v>0</v>
      </c>
      <c r="BF2527" s="228">
        <f>IF(N2527="snížená",J2527,0)</f>
        <v>0</v>
      </c>
      <c r="BG2527" s="228">
        <f>IF(N2527="zákl. přenesená",J2527,0)</f>
        <v>0</v>
      </c>
      <c r="BH2527" s="228">
        <f>IF(N2527="sníž. přenesená",J2527,0)</f>
        <v>0</v>
      </c>
      <c r="BI2527" s="228">
        <f>IF(N2527="nulová",J2527,0)</f>
        <v>0</v>
      </c>
      <c r="BJ2527" s="20" t="s">
        <v>78</v>
      </c>
      <c r="BK2527" s="228">
        <f>ROUND(I2527*H2527,2)</f>
        <v>0</v>
      </c>
      <c r="BL2527" s="20" t="s">
        <v>331</v>
      </c>
      <c r="BM2527" s="227" t="s">
        <v>3409</v>
      </c>
    </row>
    <row r="2528" s="2" customFormat="1">
      <c r="A2528" s="41"/>
      <c r="B2528" s="42"/>
      <c r="C2528" s="43"/>
      <c r="D2528" s="229" t="s">
        <v>214</v>
      </c>
      <c r="E2528" s="43"/>
      <c r="F2528" s="230" t="s">
        <v>3410</v>
      </c>
      <c r="G2528" s="43"/>
      <c r="H2528" s="43"/>
      <c r="I2528" s="231"/>
      <c r="J2528" s="43"/>
      <c r="K2528" s="43"/>
      <c r="L2528" s="47"/>
      <c r="M2528" s="232"/>
      <c r="N2528" s="233"/>
      <c r="O2528" s="87"/>
      <c r="P2528" s="87"/>
      <c r="Q2528" s="87"/>
      <c r="R2528" s="87"/>
      <c r="S2528" s="87"/>
      <c r="T2528" s="88"/>
      <c r="U2528" s="41"/>
      <c r="V2528" s="41"/>
      <c r="W2528" s="41"/>
      <c r="X2528" s="41"/>
      <c r="Y2528" s="41"/>
      <c r="Z2528" s="41"/>
      <c r="AA2528" s="41"/>
      <c r="AB2528" s="41"/>
      <c r="AC2528" s="41"/>
      <c r="AD2528" s="41"/>
      <c r="AE2528" s="41"/>
      <c r="AT2528" s="20" t="s">
        <v>214</v>
      </c>
      <c r="AU2528" s="20" t="s">
        <v>80</v>
      </c>
    </row>
    <row r="2529" s="14" customFormat="1">
      <c r="A2529" s="14"/>
      <c r="B2529" s="245"/>
      <c r="C2529" s="246"/>
      <c r="D2529" s="236" t="s">
        <v>216</v>
      </c>
      <c r="E2529" s="247" t="s">
        <v>19</v>
      </c>
      <c r="F2529" s="248" t="s">
        <v>3411</v>
      </c>
      <c r="G2529" s="246"/>
      <c r="H2529" s="249">
        <v>34.875</v>
      </c>
      <c r="I2529" s="250"/>
      <c r="J2529" s="246"/>
      <c r="K2529" s="246"/>
      <c r="L2529" s="251"/>
      <c r="M2529" s="252"/>
      <c r="N2529" s="253"/>
      <c r="O2529" s="253"/>
      <c r="P2529" s="253"/>
      <c r="Q2529" s="253"/>
      <c r="R2529" s="253"/>
      <c r="S2529" s="253"/>
      <c r="T2529" s="25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5" t="s">
        <v>216</v>
      </c>
      <c r="AU2529" s="255" t="s">
        <v>80</v>
      </c>
      <c r="AV2529" s="14" t="s">
        <v>80</v>
      </c>
      <c r="AW2529" s="14" t="s">
        <v>218</v>
      </c>
      <c r="AX2529" s="14" t="s">
        <v>71</v>
      </c>
      <c r="AY2529" s="255" t="s">
        <v>205</v>
      </c>
    </row>
    <row r="2530" s="2" customFormat="1" ht="24.15" customHeight="1">
      <c r="A2530" s="41"/>
      <c r="B2530" s="42"/>
      <c r="C2530" s="216" t="s">
        <v>3412</v>
      </c>
      <c r="D2530" s="216" t="s">
        <v>207</v>
      </c>
      <c r="E2530" s="217" t="s">
        <v>3413</v>
      </c>
      <c r="F2530" s="218" t="s">
        <v>3414</v>
      </c>
      <c r="G2530" s="219" t="s">
        <v>327</v>
      </c>
      <c r="H2530" s="220">
        <v>12.435000000000001</v>
      </c>
      <c r="I2530" s="221"/>
      <c r="J2530" s="222">
        <f>ROUND(I2530*H2530,2)</f>
        <v>0</v>
      </c>
      <c r="K2530" s="218" t="s">
        <v>211</v>
      </c>
      <c r="L2530" s="47"/>
      <c r="M2530" s="223" t="s">
        <v>19</v>
      </c>
      <c r="N2530" s="224" t="s">
        <v>42</v>
      </c>
      <c r="O2530" s="87"/>
      <c r="P2530" s="225">
        <f>O2530*H2530</f>
        <v>0</v>
      </c>
      <c r="Q2530" s="225">
        <v>4.0000000000000003E-05</v>
      </c>
      <c r="R2530" s="225">
        <f>Q2530*H2530</f>
        <v>0.00049740000000000006</v>
      </c>
      <c r="S2530" s="225">
        <v>0</v>
      </c>
      <c r="T2530" s="226">
        <f>S2530*H2530</f>
        <v>0</v>
      </c>
      <c r="U2530" s="41"/>
      <c r="V2530" s="41"/>
      <c r="W2530" s="41"/>
      <c r="X2530" s="41"/>
      <c r="Y2530" s="41"/>
      <c r="Z2530" s="41"/>
      <c r="AA2530" s="41"/>
      <c r="AB2530" s="41"/>
      <c r="AC2530" s="41"/>
      <c r="AD2530" s="41"/>
      <c r="AE2530" s="41"/>
      <c r="AR2530" s="227" t="s">
        <v>331</v>
      </c>
      <c r="AT2530" s="227" t="s">
        <v>207</v>
      </c>
      <c r="AU2530" s="227" t="s">
        <v>80</v>
      </c>
      <c r="AY2530" s="20" t="s">
        <v>205</v>
      </c>
      <c r="BE2530" s="228">
        <f>IF(N2530="základní",J2530,0)</f>
        <v>0</v>
      </c>
      <c r="BF2530" s="228">
        <f>IF(N2530="snížená",J2530,0)</f>
        <v>0</v>
      </c>
      <c r="BG2530" s="228">
        <f>IF(N2530="zákl. přenesená",J2530,0)</f>
        <v>0</v>
      </c>
      <c r="BH2530" s="228">
        <f>IF(N2530="sníž. přenesená",J2530,0)</f>
        <v>0</v>
      </c>
      <c r="BI2530" s="228">
        <f>IF(N2530="nulová",J2530,0)</f>
        <v>0</v>
      </c>
      <c r="BJ2530" s="20" t="s">
        <v>78</v>
      </c>
      <c r="BK2530" s="228">
        <f>ROUND(I2530*H2530,2)</f>
        <v>0</v>
      </c>
      <c r="BL2530" s="20" t="s">
        <v>331</v>
      </c>
      <c r="BM2530" s="227" t="s">
        <v>3415</v>
      </c>
    </row>
    <row r="2531" s="2" customFormat="1">
      <c r="A2531" s="41"/>
      <c r="B2531" s="42"/>
      <c r="C2531" s="43"/>
      <c r="D2531" s="229" t="s">
        <v>214</v>
      </c>
      <c r="E2531" s="43"/>
      <c r="F2531" s="230" t="s">
        <v>3416</v>
      </c>
      <c r="G2531" s="43"/>
      <c r="H2531" s="43"/>
      <c r="I2531" s="231"/>
      <c r="J2531" s="43"/>
      <c r="K2531" s="43"/>
      <c r="L2531" s="47"/>
      <c r="M2531" s="232"/>
      <c r="N2531" s="233"/>
      <c r="O2531" s="87"/>
      <c r="P2531" s="87"/>
      <c r="Q2531" s="87"/>
      <c r="R2531" s="87"/>
      <c r="S2531" s="87"/>
      <c r="T2531" s="88"/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T2531" s="20" t="s">
        <v>214</v>
      </c>
      <c r="AU2531" s="20" t="s">
        <v>80</v>
      </c>
    </row>
    <row r="2532" s="14" customFormat="1">
      <c r="A2532" s="14"/>
      <c r="B2532" s="245"/>
      <c r="C2532" s="246"/>
      <c r="D2532" s="236" t="s">
        <v>216</v>
      </c>
      <c r="E2532" s="247" t="s">
        <v>19</v>
      </c>
      <c r="F2532" s="248" t="s">
        <v>3417</v>
      </c>
      <c r="G2532" s="246"/>
      <c r="H2532" s="249">
        <v>12.435000000000001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5" t="s">
        <v>216</v>
      </c>
      <c r="AU2532" s="255" t="s">
        <v>80</v>
      </c>
      <c r="AV2532" s="14" t="s">
        <v>80</v>
      </c>
      <c r="AW2532" s="14" t="s">
        <v>218</v>
      </c>
      <c r="AX2532" s="14" t="s">
        <v>71</v>
      </c>
      <c r="AY2532" s="255" t="s">
        <v>205</v>
      </c>
    </row>
    <row r="2533" s="2" customFormat="1" ht="21.75" customHeight="1">
      <c r="A2533" s="41"/>
      <c r="B2533" s="42"/>
      <c r="C2533" s="278" t="s">
        <v>3418</v>
      </c>
      <c r="D2533" s="278" t="s">
        <v>319</v>
      </c>
      <c r="E2533" s="279" t="s">
        <v>3419</v>
      </c>
      <c r="F2533" s="280" t="s">
        <v>3420</v>
      </c>
      <c r="G2533" s="281" t="s">
        <v>327</v>
      </c>
      <c r="H2533" s="282">
        <v>12.683999999999999</v>
      </c>
      <c r="I2533" s="283"/>
      <c r="J2533" s="284">
        <f>ROUND(I2533*H2533,2)</f>
        <v>0</v>
      </c>
      <c r="K2533" s="280" t="s">
        <v>211</v>
      </c>
      <c r="L2533" s="285"/>
      <c r="M2533" s="286" t="s">
        <v>19</v>
      </c>
      <c r="N2533" s="287" t="s">
        <v>42</v>
      </c>
      <c r="O2533" s="87"/>
      <c r="P2533" s="225">
        <f>O2533*H2533</f>
        <v>0</v>
      </c>
      <c r="Q2533" s="225">
        <v>0.00012</v>
      </c>
      <c r="R2533" s="225">
        <f>Q2533*H2533</f>
        <v>0.0015220799999999999</v>
      </c>
      <c r="S2533" s="225">
        <v>0</v>
      </c>
      <c r="T2533" s="226">
        <f>S2533*H2533</f>
        <v>0</v>
      </c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R2533" s="227" t="s">
        <v>433</v>
      </c>
      <c r="AT2533" s="227" t="s">
        <v>319</v>
      </c>
      <c r="AU2533" s="227" t="s">
        <v>80</v>
      </c>
      <c r="AY2533" s="20" t="s">
        <v>205</v>
      </c>
      <c r="BE2533" s="228">
        <f>IF(N2533="základní",J2533,0)</f>
        <v>0</v>
      </c>
      <c r="BF2533" s="228">
        <f>IF(N2533="snížená",J2533,0)</f>
        <v>0</v>
      </c>
      <c r="BG2533" s="228">
        <f>IF(N2533="zákl. přenesená",J2533,0)</f>
        <v>0</v>
      </c>
      <c r="BH2533" s="228">
        <f>IF(N2533="sníž. přenesená",J2533,0)</f>
        <v>0</v>
      </c>
      <c r="BI2533" s="228">
        <f>IF(N2533="nulová",J2533,0)</f>
        <v>0</v>
      </c>
      <c r="BJ2533" s="20" t="s">
        <v>78</v>
      </c>
      <c r="BK2533" s="228">
        <f>ROUND(I2533*H2533,2)</f>
        <v>0</v>
      </c>
      <c r="BL2533" s="20" t="s">
        <v>331</v>
      </c>
      <c r="BM2533" s="227" t="s">
        <v>3421</v>
      </c>
    </row>
    <row r="2534" s="14" customFormat="1">
      <c r="A2534" s="14"/>
      <c r="B2534" s="245"/>
      <c r="C2534" s="246"/>
      <c r="D2534" s="236" t="s">
        <v>216</v>
      </c>
      <c r="E2534" s="246"/>
      <c r="F2534" s="248" t="s">
        <v>3422</v>
      </c>
      <c r="G2534" s="246"/>
      <c r="H2534" s="249">
        <v>12.683999999999999</v>
      </c>
      <c r="I2534" s="250"/>
      <c r="J2534" s="246"/>
      <c r="K2534" s="246"/>
      <c r="L2534" s="251"/>
      <c r="M2534" s="252"/>
      <c r="N2534" s="253"/>
      <c r="O2534" s="253"/>
      <c r="P2534" s="253"/>
      <c r="Q2534" s="253"/>
      <c r="R2534" s="253"/>
      <c r="S2534" s="253"/>
      <c r="T2534" s="25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5" t="s">
        <v>216</v>
      </c>
      <c r="AU2534" s="255" t="s">
        <v>80</v>
      </c>
      <c r="AV2534" s="14" t="s">
        <v>80</v>
      </c>
      <c r="AW2534" s="14" t="s">
        <v>4</v>
      </c>
      <c r="AX2534" s="14" t="s">
        <v>78</v>
      </c>
      <c r="AY2534" s="255" t="s">
        <v>205</v>
      </c>
    </row>
    <row r="2535" s="2" customFormat="1" ht="24.15" customHeight="1">
      <c r="A2535" s="41"/>
      <c r="B2535" s="42"/>
      <c r="C2535" s="216" t="s">
        <v>3423</v>
      </c>
      <c r="D2535" s="216" t="s">
        <v>207</v>
      </c>
      <c r="E2535" s="217" t="s">
        <v>3424</v>
      </c>
      <c r="F2535" s="218" t="s">
        <v>3425</v>
      </c>
      <c r="G2535" s="219" t="s">
        <v>306</v>
      </c>
      <c r="H2535" s="220">
        <v>9.9480000000000004</v>
      </c>
      <c r="I2535" s="221"/>
      <c r="J2535" s="222">
        <f>ROUND(I2535*H2535,2)</f>
        <v>0</v>
      </c>
      <c r="K2535" s="218" t="s">
        <v>211</v>
      </c>
      <c r="L2535" s="47"/>
      <c r="M2535" s="223" t="s">
        <v>19</v>
      </c>
      <c r="N2535" s="224" t="s">
        <v>42</v>
      </c>
      <c r="O2535" s="87"/>
      <c r="P2535" s="225">
        <f>O2535*H2535</f>
        <v>0</v>
      </c>
      <c r="Q2535" s="225">
        <v>0</v>
      </c>
      <c r="R2535" s="225">
        <f>Q2535*H2535</f>
        <v>0</v>
      </c>
      <c r="S2535" s="225">
        <v>0</v>
      </c>
      <c r="T2535" s="226">
        <f>S2535*H2535</f>
        <v>0</v>
      </c>
      <c r="U2535" s="41"/>
      <c r="V2535" s="41"/>
      <c r="W2535" s="41"/>
      <c r="X2535" s="41"/>
      <c r="Y2535" s="41"/>
      <c r="Z2535" s="41"/>
      <c r="AA2535" s="41"/>
      <c r="AB2535" s="41"/>
      <c r="AC2535" s="41"/>
      <c r="AD2535" s="41"/>
      <c r="AE2535" s="41"/>
      <c r="AR2535" s="227" t="s">
        <v>331</v>
      </c>
      <c r="AT2535" s="227" t="s">
        <v>207</v>
      </c>
      <c r="AU2535" s="227" t="s">
        <v>80</v>
      </c>
      <c r="AY2535" s="20" t="s">
        <v>205</v>
      </c>
      <c r="BE2535" s="228">
        <f>IF(N2535="základní",J2535,0)</f>
        <v>0</v>
      </c>
      <c r="BF2535" s="228">
        <f>IF(N2535="snížená",J2535,0)</f>
        <v>0</v>
      </c>
      <c r="BG2535" s="228">
        <f>IF(N2535="zákl. přenesená",J2535,0)</f>
        <v>0</v>
      </c>
      <c r="BH2535" s="228">
        <f>IF(N2535="sníž. přenesená",J2535,0)</f>
        <v>0</v>
      </c>
      <c r="BI2535" s="228">
        <f>IF(N2535="nulová",J2535,0)</f>
        <v>0</v>
      </c>
      <c r="BJ2535" s="20" t="s">
        <v>78</v>
      </c>
      <c r="BK2535" s="228">
        <f>ROUND(I2535*H2535,2)</f>
        <v>0</v>
      </c>
      <c r="BL2535" s="20" t="s">
        <v>331</v>
      </c>
      <c r="BM2535" s="227" t="s">
        <v>3426</v>
      </c>
    </row>
    <row r="2536" s="2" customFormat="1">
      <c r="A2536" s="41"/>
      <c r="B2536" s="42"/>
      <c r="C2536" s="43"/>
      <c r="D2536" s="229" t="s">
        <v>214</v>
      </c>
      <c r="E2536" s="43"/>
      <c r="F2536" s="230" t="s">
        <v>3427</v>
      </c>
      <c r="G2536" s="43"/>
      <c r="H2536" s="43"/>
      <c r="I2536" s="231"/>
      <c r="J2536" s="43"/>
      <c r="K2536" s="43"/>
      <c r="L2536" s="47"/>
      <c r="M2536" s="232"/>
      <c r="N2536" s="233"/>
      <c r="O2536" s="87"/>
      <c r="P2536" s="87"/>
      <c r="Q2536" s="87"/>
      <c r="R2536" s="87"/>
      <c r="S2536" s="87"/>
      <c r="T2536" s="88"/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T2536" s="20" t="s">
        <v>214</v>
      </c>
      <c r="AU2536" s="20" t="s">
        <v>80</v>
      </c>
    </row>
    <row r="2537" s="14" customFormat="1">
      <c r="A2537" s="14"/>
      <c r="B2537" s="245"/>
      <c r="C2537" s="246"/>
      <c r="D2537" s="236" t="s">
        <v>216</v>
      </c>
      <c r="E2537" s="247" t="s">
        <v>19</v>
      </c>
      <c r="F2537" s="248" t="s">
        <v>707</v>
      </c>
      <c r="G2537" s="246"/>
      <c r="H2537" s="249">
        <v>9.9480000000000004</v>
      </c>
      <c r="I2537" s="250"/>
      <c r="J2537" s="246"/>
      <c r="K2537" s="246"/>
      <c r="L2537" s="251"/>
      <c r="M2537" s="252"/>
      <c r="N2537" s="253"/>
      <c r="O2537" s="253"/>
      <c r="P2537" s="253"/>
      <c r="Q2537" s="253"/>
      <c r="R2537" s="253"/>
      <c r="S2537" s="253"/>
      <c r="T2537" s="25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55" t="s">
        <v>216</v>
      </c>
      <c r="AU2537" s="255" t="s">
        <v>80</v>
      </c>
      <c r="AV2537" s="14" t="s">
        <v>80</v>
      </c>
      <c r="AW2537" s="14" t="s">
        <v>218</v>
      </c>
      <c r="AX2537" s="14" t="s">
        <v>71</v>
      </c>
      <c r="AY2537" s="255" t="s">
        <v>205</v>
      </c>
    </row>
    <row r="2538" s="2" customFormat="1" ht="24.15" customHeight="1">
      <c r="A2538" s="41"/>
      <c r="B2538" s="42"/>
      <c r="C2538" s="278" t="s">
        <v>3428</v>
      </c>
      <c r="D2538" s="278" t="s">
        <v>319</v>
      </c>
      <c r="E2538" s="279" t="s">
        <v>3429</v>
      </c>
      <c r="F2538" s="280" t="s">
        <v>3430</v>
      </c>
      <c r="G2538" s="281" t="s">
        <v>306</v>
      </c>
      <c r="H2538" s="282">
        <v>53.787999999999997</v>
      </c>
      <c r="I2538" s="283"/>
      <c r="J2538" s="284">
        <f>ROUND(I2538*H2538,2)</f>
        <v>0</v>
      </c>
      <c r="K2538" s="280" t="s">
        <v>211</v>
      </c>
      <c r="L2538" s="285"/>
      <c r="M2538" s="286" t="s">
        <v>19</v>
      </c>
      <c r="N2538" s="287" t="s">
        <v>42</v>
      </c>
      <c r="O2538" s="87"/>
      <c r="P2538" s="225">
        <f>O2538*H2538</f>
        <v>0</v>
      </c>
      <c r="Q2538" s="225">
        <v>0.00050000000000000001</v>
      </c>
      <c r="R2538" s="225">
        <f>Q2538*H2538</f>
        <v>0.026893999999999998</v>
      </c>
      <c r="S2538" s="225">
        <v>0</v>
      </c>
      <c r="T2538" s="226">
        <f>S2538*H2538</f>
        <v>0</v>
      </c>
      <c r="U2538" s="41"/>
      <c r="V2538" s="41"/>
      <c r="W2538" s="41"/>
      <c r="X2538" s="41"/>
      <c r="Y2538" s="41"/>
      <c r="Z2538" s="41"/>
      <c r="AA2538" s="41"/>
      <c r="AB2538" s="41"/>
      <c r="AC2538" s="41"/>
      <c r="AD2538" s="41"/>
      <c r="AE2538" s="41"/>
      <c r="AR2538" s="227" t="s">
        <v>433</v>
      </c>
      <c r="AT2538" s="227" t="s">
        <v>319</v>
      </c>
      <c r="AU2538" s="227" t="s">
        <v>80</v>
      </c>
      <c r="AY2538" s="20" t="s">
        <v>205</v>
      </c>
      <c r="BE2538" s="228">
        <f>IF(N2538="základní",J2538,0)</f>
        <v>0</v>
      </c>
      <c r="BF2538" s="228">
        <f>IF(N2538="snížená",J2538,0)</f>
        <v>0</v>
      </c>
      <c r="BG2538" s="228">
        <f>IF(N2538="zákl. přenesená",J2538,0)</f>
        <v>0</v>
      </c>
      <c r="BH2538" s="228">
        <f>IF(N2538="sníž. přenesená",J2538,0)</f>
        <v>0</v>
      </c>
      <c r="BI2538" s="228">
        <f>IF(N2538="nulová",J2538,0)</f>
        <v>0</v>
      </c>
      <c r="BJ2538" s="20" t="s">
        <v>78</v>
      </c>
      <c r="BK2538" s="228">
        <f>ROUND(I2538*H2538,2)</f>
        <v>0</v>
      </c>
      <c r="BL2538" s="20" t="s">
        <v>331</v>
      </c>
      <c r="BM2538" s="227" t="s">
        <v>3431</v>
      </c>
    </row>
    <row r="2539" s="14" customFormat="1">
      <c r="A2539" s="14"/>
      <c r="B2539" s="245"/>
      <c r="C2539" s="246"/>
      <c r="D2539" s="236" t="s">
        <v>216</v>
      </c>
      <c r="E2539" s="247" t="s">
        <v>19</v>
      </c>
      <c r="F2539" s="248" t="s">
        <v>3432</v>
      </c>
      <c r="G2539" s="246"/>
      <c r="H2539" s="249">
        <v>44.823</v>
      </c>
      <c r="I2539" s="250"/>
      <c r="J2539" s="246"/>
      <c r="K2539" s="246"/>
      <c r="L2539" s="251"/>
      <c r="M2539" s="252"/>
      <c r="N2539" s="253"/>
      <c r="O2539" s="253"/>
      <c r="P2539" s="253"/>
      <c r="Q2539" s="253"/>
      <c r="R2539" s="253"/>
      <c r="S2539" s="253"/>
      <c r="T2539" s="25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5" t="s">
        <v>216</v>
      </c>
      <c r="AU2539" s="255" t="s">
        <v>80</v>
      </c>
      <c r="AV2539" s="14" t="s">
        <v>80</v>
      </c>
      <c r="AW2539" s="14" t="s">
        <v>218</v>
      </c>
      <c r="AX2539" s="14" t="s">
        <v>71</v>
      </c>
      <c r="AY2539" s="255" t="s">
        <v>205</v>
      </c>
    </row>
    <row r="2540" s="14" customFormat="1">
      <c r="A2540" s="14"/>
      <c r="B2540" s="245"/>
      <c r="C2540" s="246"/>
      <c r="D2540" s="236" t="s">
        <v>216</v>
      </c>
      <c r="E2540" s="246"/>
      <c r="F2540" s="248" t="s">
        <v>3433</v>
      </c>
      <c r="G2540" s="246"/>
      <c r="H2540" s="249">
        <v>53.787999999999997</v>
      </c>
      <c r="I2540" s="250"/>
      <c r="J2540" s="246"/>
      <c r="K2540" s="246"/>
      <c r="L2540" s="251"/>
      <c r="M2540" s="252"/>
      <c r="N2540" s="253"/>
      <c r="O2540" s="253"/>
      <c r="P2540" s="253"/>
      <c r="Q2540" s="253"/>
      <c r="R2540" s="253"/>
      <c r="S2540" s="253"/>
      <c r="T2540" s="25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5" t="s">
        <v>216</v>
      </c>
      <c r="AU2540" s="255" t="s">
        <v>80</v>
      </c>
      <c r="AV2540" s="14" t="s">
        <v>80</v>
      </c>
      <c r="AW2540" s="14" t="s">
        <v>4</v>
      </c>
      <c r="AX2540" s="14" t="s">
        <v>78</v>
      </c>
      <c r="AY2540" s="255" t="s">
        <v>205</v>
      </c>
    </row>
    <row r="2541" s="2" customFormat="1" ht="44.25" customHeight="1">
      <c r="A2541" s="41"/>
      <c r="B2541" s="42"/>
      <c r="C2541" s="216" t="s">
        <v>3434</v>
      </c>
      <c r="D2541" s="216" t="s">
        <v>207</v>
      </c>
      <c r="E2541" s="217" t="s">
        <v>3435</v>
      </c>
      <c r="F2541" s="218" t="s">
        <v>3436</v>
      </c>
      <c r="G2541" s="219" t="s">
        <v>306</v>
      </c>
      <c r="H2541" s="220">
        <v>8.3109999999999999</v>
      </c>
      <c r="I2541" s="221"/>
      <c r="J2541" s="222">
        <f>ROUND(I2541*H2541,2)</f>
        <v>0</v>
      </c>
      <c r="K2541" s="218" t="s">
        <v>211</v>
      </c>
      <c r="L2541" s="47"/>
      <c r="M2541" s="223" t="s">
        <v>19</v>
      </c>
      <c r="N2541" s="224" t="s">
        <v>42</v>
      </c>
      <c r="O2541" s="87"/>
      <c r="P2541" s="225">
        <f>O2541*H2541</f>
        <v>0</v>
      </c>
      <c r="Q2541" s="225">
        <v>0</v>
      </c>
      <c r="R2541" s="225">
        <f>Q2541*H2541</f>
        <v>0</v>
      </c>
      <c r="S2541" s="225">
        <v>0</v>
      </c>
      <c r="T2541" s="226">
        <f>S2541*H2541</f>
        <v>0</v>
      </c>
      <c r="U2541" s="41"/>
      <c r="V2541" s="41"/>
      <c r="W2541" s="41"/>
      <c r="X2541" s="41"/>
      <c r="Y2541" s="41"/>
      <c r="Z2541" s="41"/>
      <c r="AA2541" s="41"/>
      <c r="AB2541" s="41"/>
      <c r="AC2541" s="41"/>
      <c r="AD2541" s="41"/>
      <c r="AE2541" s="41"/>
      <c r="AR2541" s="227" t="s">
        <v>331</v>
      </c>
      <c r="AT2541" s="227" t="s">
        <v>207</v>
      </c>
      <c r="AU2541" s="227" t="s">
        <v>80</v>
      </c>
      <c r="AY2541" s="20" t="s">
        <v>205</v>
      </c>
      <c r="BE2541" s="228">
        <f>IF(N2541="základní",J2541,0)</f>
        <v>0</v>
      </c>
      <c r="BF2541" s="228">
        <f>IF(N2541="snížená",J2541,0)</f>
        <v>0</v>
      </c>
      <c r="BG2541" s="228">
        <f>IF(N2541="zákl. přenesená",J2541,0)</f>
        <v>0</v>
      </c>
      <c r="BH2541" s="228">
        <f>IF(N2541="sníž. přenesená",J2541,0)</f>
        <v>0</v>
      </c>
      <c r="BI2541" s="228">
        <f>IF(N2541="nulová",J2541,0)</f>
        <v>0</v>
      </c>
      <c r="BJ2541" s="20" t="s">
        <v>78</v>
      </c>
      <c r="BK2541" s="228">
        <f>ROUND(I2541*H2541,2)</f>
        <v>0</v>
      </c>
      <c r="BL2541" s="20" t="s">
        <v>331</v>
      </c>
      <c r="BM2541" s="227" t="s">
        <v>3437</v>
      </c>
    </row>
    <row r="2542" s="2" customFormat="1">
      <c r="A2542" s="41"/>
      <c r="B2542" s="42"/>
      <c r="C2542" s="43"/>
      <c r="D2542" s="229" t="s">
        <v>214</v>
      </c>
      <c r="E2542" s="43"/>
      <c r="F2542" s="230" t="s">
        <v>3438</v>
      </c>
      <c r="G2542" s="43"/>
      <c r="H2542" s="43"/>
      <c r="I2542" s="231"/>
      <c r="J2542" s="43"/>
      <c r="K2542" s="43"/>
      <c r="L2542" s="47"/>
      <c r="M2542" s="232"/>
      <c r="N2542" s="233"/>
      <c r="O2542" s="87"/>
      <c r="P2542" s="87"/>
      <c r="Q2542" s="87"/>
      <c r="R2542" s="87"/>
      <c r="S2542" s="87"/>
      <c r="T2542" s="88"/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T2542" s="20" t="s">
        <v>214</v>
      </c>
      <c r="AU2542" s="20" t="s">
        <v>80</v>
      </c>
    </row>
    <row r="2543" s="14" customFormat="1">
      <c r="A2543" s="14"/>
      <c r="B2543" s="245"/>
      <c r="C2543" s="246"/>
      <c r="D2543" s="236" t="s">
        <v>216</v>
      </c>
      <c r="E2543" s="247" t="s">
        <v>19</v>
      </c>
      <c r="F2543" s="248" t="s">
        <v>3302</v>
      </c>
      <c r="G2543" s="246"/>
      <c r="H2543" s="249">
        <v>6.3112500000000002</v>
      </c>
      <c r="I2543" s="250"/>
      <c r="J2543" s="246"/>
      <c r="K2543" s="246"/>
      <c r="L2543" s="251"/>
      <c r="M2543" s="252"/>
      <c r="N2543" s="253"/>
      <c r="O2543" s="253"/>
      <c r="P2543" s="253"/>
      <c r="Q2543" s="253"/>
      <c r="R2543" s="253"/>
      <c r="S2543" s="253"/>
      <c r="T2543" s="25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55" t="s">
        <v>216</v>
      </c>
      <c r="AU2543" s="255" t="s">
        <v>80</v>
      </c>
      <c r="AV2543" s="14" t="s">
        <v>80</v>
      </c>
      <c r="AW2543" s="14" t="s">
        <v>218</v>
      </c>
      <c r="AX2543" s="14" t="s">
        <v>71</v>
      </c>
      <c r="AY2543" s="255" t="s">
        <v>205</v>
      </c>
    </row>
    <row r="2544" s="14" customFormat="1">
      <c r="A2544" s="14"/>
      <c r="B2544" s="245"/>
      <c r="C2544" s="246"/>
      <c r="D2544" s="236" t="s">
        <v>216</v>
      </c>
      <c r="E2544" s="247" t="s">
        <v>19</v>
      </c>
      <c r="F2544" s="248" t="s">
        <v>3351</v>
      </c>
      <c r="G2544" s="246"/>
      <c r="H2544" s="249">
        <v>2</v>
      </c>
      <c r="I2544" s="250"/>
      <c r="J2544" s="246"/>
      <c r="K2544" s="246"/>
      <c r="L2544" s="251"/>
      <c r="M2544" s="252"/>
      <c r="N2544" s="253"/>
      <c r="O2544" s="253"/>
      <c r="P2544" s="253"/>
      <c r="Q2544" s="253"/>
      <c r="R2544" s="253"/>
      <c r="S2544" s="253"/>
      <c r="T2544" s="25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55" t="s">
        <v>216</v>
      </c>
      <c r="AU2544" s="255" t="s">
        <v>80</v>
      </c>
      <c r="AV2544" s="14" t="s">
        <v>80</v>
      </c>
      <c r="AW2544" s="14" t="s">
        <v>218</v>
      </c>
      <c r="AX2544" s="14" t="s">
        <v>71</v>
      </c>
      <c r="AY2544" s="255" t="s">
        <v>205</v>
      </c>
    </row>
    <row r="2545" s="2" customFormat="1" ht="55.5" customHeight="1">
      <c r="A2545" s="41"/>
      <c r="B2545" s="42"/>
      <c r="C2545" s="216" t="s">
        <v>3439</v>
      </c>
      <c r="D2545" s="216" t="s">
        <v>207</v>
      </c>
      <c r="E2545" s="217" t="s">
        <v>3440</v>
      </c>
      <c r="F2545" s="218" t="s">
        <v>3441</v>
      </c>
      <c r="G2545" s="219" t="s">
        <v>279</v>
      </c>
      <c r="H2545" s="220">
        <v>6.6680000000000001</v>
      </c>
      <c r="I2545" s="221"/>
      <c r="J2545" s="222">
        <f>ROUND(I2545*H2545,2)</f>
        <v>0</v>
      </c>
      <c r="K2545" s="218" t="s">
        <v>211</v>
      </c>
      <c r="L2545" s="47"/>
      <c r="M2545" s="223" t="s">
        <v>19</v>
      </c>
      <c r="N2545" s="224" t="s">
        <v>42</v>
      </c>
      <c r="O2545" s="87"/>
      <c r="P2545" s="225">
        <f>O2545*H2545</f>
        <v>0</v>
      </c>
      <c r="Q2545" s="225">
        <v>0</v>
      </c>
      <c r="R2545" s="225">
        <f>Q2545*H2545</f>
        <v>0</v>
      </c>
      <c r="S2545" s="225">
        <v>0</v>
      </c>
      <c r="T2545" s="226">
        <f>S2545*H2545</f>
        <v>0</v>
      </c>
      <c r="U2545" s="41"/>
      <c r="V2545" s="41"/>
      <c r="W2545" s="41"/>
      <c r="X2545" s="41"/>
      <c r="Y2545" s="41"/>
      <c r="Z2545" s="41"/>
      <c r="AA2545" s="41"/>
      <c r="AB2545" s="41"/>
      <c r="AC2545" s="41"/>
      <c r="AD2545" s="41"/>
      <c r="AE2545" s="41"/>
      <c r="AR2545" s="227" t="s">
        <v>331</v>
      </c>
      <c r="AT2545" s="227" t="s">
        <v>207</v>
      </c>
      <c r="AU2545" s="227" t="s">
        <v>80</v>
      </c>
      <c r="AY2545" s="20" t="s">
        <v>205</v>
      </c>
      <c r="BE2545" s="228">
        <f>IF(N2545="základní",J2545,0)</f>
        <v>0</v>
      </c>
      <c r="BF2545" s="228">
        <f>IF(N2545="snížená",J2545,0)</f>
        <v>0</v>
      </c>
      <c r="BG2545" s="228">
        <f>IF(N2545="zákl. přenesená",J2545,0)</f>
        <v>0</v>
      </c>
      <c r="BH2545" s="228">
        <f>IF(N2545="sníž. přenesená",J2545,0)</f>
        <v>0</v>
      </c>
      <c r="BI2545" s="228">
        <f>IF(N2545="nulová",J2545,0)</f>
        <v>0</v>
      </c>
      <c r="BJ2545" s="20" t="s">
        <v>78</v>
      </c>
      <c r="BK2545" s="228">
        <f>ROUND(I2545*H2545,2)</f>
        <v>0</v>
      </c>
      <c r="BL2545" s="20" t="s">
        <v>331</v>
      </c>
      <c r="BM2545" s="227" t="s">
        <v>3442</v>
      </c>
    </row>
    <row r="2546" s="2" customFormat="1">
      <c r="A2546" s="41"/>
      <c r="B2546" s="42"/>
      <c r="C2546" s="43"/>
      <c r="D2546" s="229" t="s">
        <v>214</v>
      </c>
      <c r="E2546" s="43"/>
      <c r="F2546" s="230" t="s">
        <v>3443</v>
      </c>
      <c r="G2546" s="43"/>
      <c r="H2546" s="43"/>
      <c r="I2546" s="231"/>
      <c r="J2546" s="43"/>
      <c r="K2546" s="43"/>
      <c r="L2546" s="47"/>
      <c r="M2546" s="232"/>
      <c r="N2546" s="233"/>
      <c r="O2546" s="87"/>
      <c r="P2546" s="87"/>
      <c r="Q2546" s="87"/>
      <c r="R2546" s="87"/>
      <c r="S2546" s="87"/>
      <c r="T2546" s="88"/>
      <c r="U2546" s="41"/>
      <c r="V2546" s="41"/>
      <c r="W2546" s="41"/>
      <c r="X2546" s="41"/>
      <c r="Y2546" s="41"/>
      <c r="Z2546" s="41"/>
      <c r="AA2546" s="41"/>
      <c r="AB2546" s="41"/>
      <c r="AC2546" s="41"/>
      <c r="AD2546" s="41"/>
      <c r="AE2546" s="41"/>
      <c r="AT2546" s="20" t="s">
        <v>214</v>
      </c>
      <c r="AU2546" s="20" t="s">
        <v>80</v>
      </c>
    </row>
    <row r="2547" s="12" customFormat="1" ht="22.8" customHeight="1">
      <c r="A2547" s="12"/>
      <c r="B2547" s="200"/>
      <c r="C2547" s="201"/>
      <c r="D2547" s="202" t="s">
        <v>70</v>
      </c>
      <c r="E2547" s="214" t="s">
        <v>3444</v>
      </c>
      <c r="F2547" s="214" t="s">
        <v>3445</v>
      </c>
      <c r="G2547" s="201"/>
      <c r="H2547" s="201"/>
      <c r="I2547" s="204"/>
      <c r="J2547" s="215">
        <f>BK2547</f>
        <v>0</v>
      </c>
      <c r="K2547" s="201"/>
      <c r="L2547" s="206"/>
      <c r="M2547" s="207"/>
      <c r="N2547" s="208"/>
      <c r="O2547" s="208"/>
      <c r="P2547" s="209">
        <f>SUM(P2548:P2621)</f>
        <v>0</v>
      </c>
      <c r="Q2547" s="208"/>
      <c r="R2547" s="209">
        <f>SUM(R2548:R2621)</f>
        <v>11.59711076</v>
      </c>
      <c r="S2547" s="208"/>
      <c r="T2547" s="210">
        <f>SUM(T2548:T2621)</f>
        <v>4.8344659999999999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R2547" s="211" t="s">
        <v>80</v>
      </c>
      <c r="AT2547" s="212" t="s">
        <v>70</v>
      </c>
      <c r="AU2547" s="212" t="s">
        <v>78</v>
      </c>
      <c r="AY2547" s="211" t="s">
        <v>205</v>
      </c>
      <c r="BK2547" s="213">
        <f>SUM(BK2548:BK2621)</f>
        <v>0</v>
      </c>
    </row>
    <row r="2548" s="2" customFormat="1" ht="44.25" customHeight="1">
      <c r="A2548" s="41"/>
      <c r="B2548" s="42"/>
      <c r="C2548" s="216" t="s">
        <v>3446</v>
      </c>
      <c r="D2548" s="216" t="s">
        <v>207</v>
      </c>
      <c r="E2548" s="217" t="s">
        <v>3447</v>
      </c>
      <c r="F2548" s="218" t="s">
        <v>3448</v>
      </c>
      <c r="G2548" s="219" t="s">
        <v>306</v>
      </c>
      <c r="H2548" s="220">
        <v>1855.336</v>
      </c>
      <c r="I2548" s="221"/>
      <c r="J2548" s="222">
        <f>ROUND(I2548*H2548,2)</f>
        <v>0</v>
      </c>
      <c r="K2548" s="218" t="s">
        <v>211</v>
      </c>
      <c r="L2548" s="47"/>
      <c r="M2548" s="223" t="s">
        <v>19</v>
      </c>
      <c r="N2548" s="224" t="s">
        <v>42</v>
      </c>
      <c r="O2548" s="87"/>
      <c r="P2548" s="225">
        <f>O2548*H2548</f>
        <v>0</v>
      </c>
      <c r="Q2548" s="225">
        <v>0</v>
      </c>
      <c r="R2548" s="225">
        <f>Q2548*H2548</f>
        <v>0</v>
      </c>
      <c r="S2548" s="225">
        <v>0</v>
      </c>
      <c r="T2548" s="226">
        <f>S2548*H2548</f>
        <v>0</v>
      </c>
      <c r="U2548" s="41"/>
      <c r="V2548" s="41"/>
      <c r="W2548" s="41"/>
      <c r="X2548" s="41"/>
      <c r="Y2548" s="41"/>
      <c r="Z2548" s="41"/>
      <c r="AA2548" s="41"/>
      <c r="AB2548" s="41"/>
      <c r="AC2548" s="41"/>
      <c r="AD2548" s="41"/>
      <c r="AE2548" s="41"/>
      <c r="AR2548" s="227" t="s">
        <v>331</v>
      </c>
      <c r="AT2548" s="227" t="s">
        <v>207</v>
      </c>
      <c r="AU2548" s="227" t="s">
        <v>80</v>
      </c>
      <c r="AY2548" s="20" t="s">
        <v>205</v>
      </c>
      <c r="BE2548" s="228">
        <f>IF(N2548="základní",J2548,0)</f>
        <v>0</v>
      </c>
      <c r="BF2548" s="228">
        <f>IF(N2548="snížená",J2548,0)</f>
        <v>0</v>
      </c>
      <c r="BG2548" s="228">
        <f>IF(N2548="zákl. přenesená",J2548,0)</f>
        <v>0</v>
      </c>
      <c r="BH2548" s="228">
        <f>IF(N2548="sníž. přenesená",J2548,0)</f>
        <v>0</v>
      </c>
      <c r="BI2548" s="228">
        <f>IF(N2548="nulová",J2548,0)</f>
        <v>0</v>
      </c>
      <c r="BJ2548" s="20" t="s">
        <v>78</v>
      </c>
      <c r="BK2548" s="228">
        <f>ROUND(I2548*H2548,2)</f>
        <v>0</v>
      </c>
      <c r="BL2548" s="20" t="s">
        <v>331</v>
      </c>
      <c r="BM2548" s="227" t="s">
        <v>3449</v>
      </c>
    </row>
    <row r="2549" s="2" customFormat="1">
      <c r="A2549" s="41"/>
      <c r="B2549" s="42"/>
      <c r="C2549" s="43"/>
      <c r="D2549" s="229" t="s">
        <v>214</v>
      </c>
      <c r="E2549" s="43"/>
      <c r="F2549" s="230" t="s">
        <v>3450</v>
      </c>
      <c r="G2549" s="43"/>
      <c r="H2549" s="43"/>
      <c r="I2549" s="231"/>
      <c r="J2549" s="43"/>
      <c r="K2549" s="43"/>
      <c r="L2549" s="47"/>
      <c r="M2549" s="232"/>
      <c r="N2549" s="233"/>
      <c r="O2549" s="87"/>
      <c r="P2549" s="87"/>
      <c r="Q2549" s="87"/>
      <c r="R2549" s="87"/>
      <c r="S2549" s="87"/>
      <c r="T2549" s="88"/>
      <c r="U2549" s="41"/>
      <c r="V2549" s="41"/>
      <c r="W2549" s="41"/>
      <c r="X2549" s="41"/>
      <c r="Y2549" s="41"/>
      <c r="Z2549" s="41"/>
      <c r="AA2549" s="41"/>
      <c r="AB2549" s="41"/>
      <c r="AC2549" s="41"/>
      <c r="AD2549" s="41"/>
      <c r="AE2549" s="41"/>
      <c r="AT2549" s="20" t="s">
        <v>214</v>
      </c>
      <c r="AU2549" s="20" t="s">
        <v>80</v>
      </c>
    </row>
    <row r="2550" s="13" customFormat="1">
      <c r="A2550" s="13"/>
      <c r="B2550" s="234"/>
      <c r="C2550" s="235"/>
      <c r="D2550" s="236" t="s">
        <v>216</v>
      </c>
      <c r="E2550" s="237" t="s">
        <v>19</v>
      </c>
      <c r="F2550" s="238" t="s">
        <v>3451</v>
      </c>
      <c r="G2550" s="235"/>
      <c r="H2550" s="237" t="s">
        <v>19</v>
      </c>
      <c r="I2550" s="239"/>
      <c r="J2550" s="235"/>
      <c r="K2550" s="235"/>
      <c r="L2550" s="240"/>
      <c r="M2550" s="241"/>
      <c r="N2550" s="242"/>
      <c r="O2550" s="242"/>
      <c r="P2550" s="242"/>
      <c r="Q2550" s="242"/>
      <c r="R2550" s="242"/>
      <c r="S2550" s="242"/>
      <c r="T2550" s="24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44" t="s">
        <v>216</v>
      </c>
      <c r="AU2550" s="244" t="s">
        <v>80</v>
      </c>
      <c r="AV2550" s="13" t="s">
        <v>78</v>
      </c>
      <c r="AW2550" s="13" t="s">
        <v>218</v>
      </c>
      <c r="AX2550" s="13" t="s">
        <v>71</v>
      </c>
      <c r="AY2550" s="244" t="s">
        <v>205</v>
      </c>
    </row>
    <row r="2551" s="13" customFormat="1">
      <c r="A2551" s="13"/>
      <c r="B2551" s="234"/>
      <c r="C2551" s="235"/>
      <c r="D2551" s="236" t="s">
        <v>216</v>
      </c>
      <c r="E2551" s="237" t="s">
        <v>19</v>
      </c>
      <c r="F2551" s="238" t="s">
        <v>2630</v>
      </c>
      <c r="G2551" s="235"/>
      <c r="H2551" s="237" t="s">
        <v>19</v>
      </c>
      <c r="I2551" s="239"/>
      <c r="J2551" s="235"/>
      <c r="K2551" s="235"/>
      <c r="L2551" s="240"/>
      <c r="M2551" s="241"/>
      <c r="N2551" s="242"/>
      <c r="O2551" s="242"/>
      <c r="P2551" s="242"/>
      <c r="Q2551" s="242"/>
      <c r="R2551" s="242"/>
      <c r="S2551" s="242"/>
      <c r="T2551" s="24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4" t="s">
        <v>216</v>
      </c>
      <c r="AU2551" s="244" t="s">
        <v>80</v>
      </c>
      <c r="AV2551" s="13" t="s">
        <v>78</v>
      </c>
      <c r="AW2551" s="13" t="s">
        <v>218</v>
      </c>
      <c r="AX2551" s="13" t="s">
        <v>71</v>
      </c>
      <c r="AY2551" s="244" t="s">
        <v>205</v>
      </c>
    </row>
    <row r="2552" s="14" customFormat="1">
      <c r="A2552" s="14"/>
      <c r="B2552" s="245"/>
      <c r="C2552" s="246"/>
      <c r="D2552" s="236" t="s">
        <v>216</v>
      </c>
      <c r="E2552" s="247" t="s">
        <v>19</v>
      </c>
      <c r="F2552" s="248" t="s">
        <v>3452</v>
      </c>
      <c r="G2552" s="246"/>
      <c r="H2552" s="249">
        <v>403.99585000000002</v>
      </c>
      <c r="I2552" s="250"/>
      <c r="J2552" s="246"/>
      <c r="K2552" s="246"/>
      <c r="L2552" s="251"/>
      <c r="M2552" s="252"/>
      <c r="N2552" s="253"/>
      <c r="O2552" s="253"/>
      <c r="P2552" s="253"/>
      <c r="Q2552" s="253"/>
      <c r="R2552" s="253"/>
      <c r="S2552" s="253"/>
      <c r="T2552" s="25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5" t="s">
        <v>216</v>
      </c>
      <c r="AU2552" s="255" t="s">
        <v>80</v>
      </c>
      <c r="AV2552" s="14" t="s">
        <v>80</v>
      </c>
      <c r="AW2552" s="14" t="s">
        <v>218</v>
      </c>
      <c r="AX2552" s="14" t="s">
        <v>71</v>
      </c>
      <c r="AY2552" s="255" t="s">
        <v>205</v>
      </c>
    </row>
    <row r="2553" s="14" customFormat="1">
      <c r="A2553" s="14"/>
      <c r="B2553" s="245"/>
      <c r="C2553" s="246"/>
      <c r="D2553" s="236" t="s">
        <v>216</v>
      </c>
      <c r="E2553" s="247" t="s">
        <v>19</v>
      </c>
      <c r="F2553" s="248" t="s">
        <v>3453</v>
      </c>
      <c r="G2553" s="246"/>
      <c r="H2553" s="249">
        <v>337.64625000000001</v>
      </c>
      <c r="I2553" s="250"/>
      <c r="J2553" s="246"/>
      <c r="K2553" s="246"/>
      <c r="L2553" s="251"/>
      <c r="M2553" s="252"/>
      <c r="N2553" s="253"/>
      <c r="O2553" s="253"/>
      <c r="P2553" s="253"/>
      <c r="Q2553" s="253"/>
      <c r="R2553" s="253"/>
      <c r="S2553" s="253"/>
      <c r="T2553" s="25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55" t="s">
        <v>216</v>
      </c>
      <c r="AU2553" s="255" t="s">
        <v>80</v>
      </c>
      <c r="AV2553" s="14" t="s">
        <v>80</v>
      </c>
      <c r="AW2553" s="14" t="s">
        <v>218</v>
      </c>
      <c r="AX2553" s="14" t="s">
        <v>71</v>
      </c>
      <c r="AY2553" s="255" t="s">
        <v>205</v>
      </c>
    </row>
    <row r="2554" s="14" customFormat="1">
      <c r="A2554" s="14"/>
      <c r="B2554" s="245"/>
      <c r="C2554" s="246"/>
      <c r="D2554" s="236" t="s">
        <v>216</v>
      </c>
      <c r="E2554" s="247" t="s">
        <v>19</v>
      </c>
      <c r="F2554" s="248" t="s">
        <v>3454</v>
      </c>
      <c r="G2554" s="246"/>
      <c r="H2554" s="249">
        <v>135.13851249999999</v>
      </c>
      <c r="I2554" s="250"/>
      <c r="J2554" s="246"/>
      <c r="K2554" s="246"/>
      <c r="L2554" s="251"/>
      <c r="M2554" s="252"/>
      <c r="N2554" s="253"/>
      <c r="O2554" s="253"/>
      <c r="P2554" s="253"/>
      <c r="Q2554" s="253"/>
      <c r="R2554" s="253"/>
      <c r="S2554" s="253"/>
      <c r="T2554" s="25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55" t="s">
        <v>216</v>
      </c>
      <c r="AU2554" s="255" t="s">
        <v>80</v>
      </c>
      <c r="AV2554" s="14" t="s">
        <v>80</v>
      </c>
      <c r="AW2554" s="14" t="s">
        <v>218</v>
      </c>
      <c r="AX2554" s="14" t="s">
        <v>71</v>
      </c>
      <c r="AY2554" s="255" t="s">
        <v>205</v>
      </c>
    </row>
    <row r="2555" s="13" customFormat="1">
      <c r="A2555" s="13"/>
      <c r="B2555" s="234"/>
      <c r="C2555" s="235"/>
      <c r="D2555" s="236" t="s">
        <v>216</v>
      </c>
      <c r="E2555" s="237" t="s">
        <v>19</v>
      </c>
      <c r="F2555" s="238" t="s">
        <v>3455</v>
      </c>
      <c r="G2555" s="235"/>
      <c r="H2555" s="237" t="s">
        <v>19</v>
      </c>
      <c r="I2555" s="239"/>
      <c r="J2555" s="235"/>
      <c r="K2555" s="235"/>
      <c r="L2555" s="240"/>
      <c r="M2555" s="241"/>
      <c r="N2555" s="242"/>
      <c r="O2555" s="242"/>
      <c r="P2555" s="242"/>
      <c r="Q2555" s="242"/>
      <c r="R2555" s="242"/>
      <c r="S2555" s="242"/>
      <c r="T2555" s="24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44" t="s">
        <v>216</v>
      </c>
      <c r="AU2555" s="244" t="s">
        <v>80</v>
      </c>
      <c r="AV2555" s="13" t="s">
        <v>78</v>
      </c>
      <c r="AW2555" s="13" t="s">
        <v>218</v>
      </c>
      <c r="AX2555" s="13" t="s">
        <v>71</v>
      </c>
      <c r="AY2555" s="244" t="s">
        <v>205</v>
      </c>
    </row>
    <row r="2556" s="14" customFormat="1">
      <c r="A2556" s="14"/>
      <c r="B2556" s="245"/>
      <c r="C2556" s="246"/>
      <c r="D2556" s="236" t="s">
        <v>216</v>
      </c>
      <c r="E2556" s="247" t="s">
        <v>19</v>
      </c>
      <c r="F2556" s="248" t="s">
        <v>3456</v>
      </c>
      <c r="G2556" s="246"/>
      <c r="H2556" s="249">
        <v>180.06710000000001</v>
      </c>
      <c r="I2556" s="250"/>
      <c r="J2556" s="246"/>
      <c r="K2556" s="246"/>
      <c r="L2556" s="251"/>
      <c r="M2556" s="252"/>
      <c r="N2556" s="253"/>
      <c r="O2556" s="253"/>
      <c r="P2556" s="253"/>
      <c r="Q2556" s="253"/>
      <c r="R2556" s="253"/>
      <c r="S2556" s="253"/>
      <c r="T2556" s="25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5" t="s">
        <v>216</v>
      </c>
      <c r="AU2556" s="255" t="s">
        <v>80</v>
      </c>
      <c r="AV2556" s="14" t="s">
        <v>80</v>
      </c>
      <c r="AW2556" s="14" t="s">
        <v>218</v>
      </c>
      <c r="AX2556" s="14" t="s">
        <v>71</v>
      </c>
      <c r="AY2556" s="255" t="s">
        <v>205</v>
      </c>
    </row>
    <row r="2557" s="14" customFormat="1">
      <c r="A2557" s="14"/>
      <c r="B2557" s="245"/>
      <c r="C2557" s="246"/>
      <c r="D2557" s="236" t="s">
        <v>216</v>
      </c>
      <c r="E2557" s="247" t="s">
        <v>19</v>
      </c>
      <c r="F2557" s="248" t="s">
        <v>3457</v>
      </c>
      <c r="G2557" s="246"/>
      <c r="H2557" s="249">
        <v>58.899999999999999</v>
      </c>
      <c r="I2557" s="250"/>
      <c r="J2557" s="246"/>
      <c r="K2557" s="246"/>
      <c r="L2557" s="251"/>
      <c r="M2557" s="252"/>
      <c r="N2557" s="253"/>
      <c r="O2557" s="253"/>
      <c r="P2557" s="253"/>
      <c r="Q2557" s="253"/>
      <c r="R2557" s="253"/>
      <c r="S2557" s="253"/>
      <c r="T2557" s="25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T2557" s="255" t="s">
        <v>216</v>
      </c>
      <c r="AU2557" s="255" t="s">
        <v>80</v>
      </c>
      <c r="AV2557" s="14" t="s">
        <v>80</v>
      </c>
      <c r="AW2557" s="14" t="s">
        <v>218</v>
      </c>
      <c r="AX2557" s="14" t="s">
        <v>71</v>
      </c>
      <c r="AY2557" s="255" t="s">
        <v>205</v>
      </c>
    </row>
    <row r="2558" s="14" customFormat="1">
      <c r="A2558" s="14"/>
      <c r="B2558" s="245"/>
      <c r="C2558" s="246"/>
      <c r="D2558" s="236" t="s">
        <v>216</v>
      </c>
      <c r="E2558" s="247" t="s">
        <v>19</v>
      </c>
      <c r="F2558" s="248" t="s">
        <v>3458</v>
      </c>
      <c r="G2558" s="246"/>
      <c r="H2558" s="249">
        <v>174.43899999999999</v>
      </c>
      <c r="I2558" s="250"/>
      <c r="J2558" s="246"/>
      <c r="K2558" s="246"/>
      <c r="L2558" s="251"/>
      <c r="M2558" s="252"/>
      <c r="N2558" s="253"/>
      <c r="O2558" s="253"/>
      <c r="P2558" s="253"/>
      <c r="Q2558" s="253"/>
      <c r="R2558" s="253"/>
      <c r="S2558" s="253"/>
      <c r="T2558" s="25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5" t="s">
        <v>216</v>
      </c>
      <c r="AU2558" s="255" t="s">
        <v>80</v>
      </c>
      <c r="AV2558" s="14" t="s">
        <v>80</v>
      </c>
      <c r="AW2558" s="14" t="s">
        <v>218</v>
      </c>
      <c r="AX2558" s="14" t="s">
        <v>71</v>
      </c>
      <c r="AY2558" s="255" t="s">
        <v>205</v>
      </c>
    </row>
    <row r="2559" s="14" customFormat="1">
      <c r="A2559" s="14"/>
      <c r="B2559" s="245"/>
      <c r="C2559" s="246"/>
      <c r="D2559" s="236" t="s">
        <v>216</v>
      </c>
      <c r="E2559" s="247" t="s">
        <v>19</v>
      </c>
      <c r="F2559" s="248" t="s">
        <v>3459</v>
      </c>
      <c r="G2559" s="246"/>
      <c r="H2559" s="249">
        <v>194.26974999999999</v>
      </c>
      <c r="I2559" s="250"/>
      <c r="J2559" s="246"/>
      <c r="K2559" s="246"/>
      <c r="L2559" s="251"/>
      <c r="M2559" s="252"/>
      <c r="N2559" s="253"/>
      <c r="O2559" s="253"/>
      <c r="P2559" s="253"/>
      <c r="Q2559" s="253"/>
      <c r="R2559" s="253"/>
      <c r="S2559" s="253"/>
      <c r="T2559" s="25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55" t="s">
        <v>216</v>
      </c>
      <c r="AU2559" s="255" t="s">
        <v>80</v>
      </c>
      <c r="AV2559" s="14" t="s">
        <v>80</v>
      </c>
      <c r="AW2559" s="14" t="s">
        <v>218</v>
      </c>
      <c r="AX2559" s="14" t="s">
        <v>71</v>
      </c>
      <c r="AY2559" s="255" t="s">
        <v>205</v>
      </c>
    </row>
    <row r="2560" s="15" customFormat="1">
      <c r="A2560" s="15"/>
      <c r="B2560" s="256"/>
      <c r="C2560" s="257"/>
      <c r="D2560" s="236" t="s">
        <v>216</v>
      </c>
      <c r="E2560" s="258" t="s">
        <v>19</v>
      </c>
      <c r="F2560" s="259" t="s">
        <v>238</v>
      </c>
      <c r="G2560" s="257"/>
      <c r="H2560" s="260">
        <v>1484.4564625</v>
      </c>
      <c r="I2560" s="261"/>
      <c r="J2560" s="257"/>
      <c r="K2560" s="257"/>
      <c r="L2560" s="262"/>
      <c r="M2560" s="263"/>
      <c r="N2560" s="264"/>
      <c r="O2560" s="264"/>
      <c r="P2560" s="264"/>
      <c r="Q2560" s="264"/>
      <c r="R2560" s="264"/>
      <c r="S2560" s="264"/>
      <c r="T2560" s="26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T2560" s="266" t="s">
        <v>216</v>
      </c>
      <c r="AU2560" s="266" t="s">
        <v>80</v>
      </c>
      <c r="AV2560" s="15" t="s">
        <v>97</v>
      </c>
      <c r="AW2560" s="15" t="s">
        <v>218</v>
      </c>
      <c r="AX2560" s="15" t="s">
        <v>71</v>
      </c>
      <c r="AY2560" s="266" t="s">
        <v>205</v>
      </c>
    </row>
    <row r="2561" s="14" customFormat="1">
      <c r="A2561" s="14"/>
      <c r="B2561" s="245"/>
      <c r="C2561" s="246"/>
      <c r="D2561" s="236" t="s">
        <v>216</v>
      </c>
      <c r="E2561" s="247" t="s">
        <v>19</v>
      </c>
      <c r="F2561" s="248" t="s">
        <v>3460</v>
      </c>
      <c r="G2561" s="246"/>
      <c r="H2561" s="249">
        <v>82.760000000000005</v>
      </c>
      <c r="I2561" s="250"/>
      <c r="J2561" s="246"/>
      <c r="K2561" s="246"/>
      <c r="L2561" s="251"/>
      <c r="M2561" s="252"/>
      <c r="N2561" s="253"/>
      <c r="O2561" s="253"/>
      <c r="P2561" s="253"/>
      <c r="Q2561" s="253"/>
      <c r="R2561" s="253"/>
      <c r="S2561" s="253"/>
      <c r="T2561" s="25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5" t="s">
        <v>216</v>
      </c>
      <c r="AU2561" s="255" t="s">
        <v>80</v>
      </c>
      <c r="AV2561" s="14" t="s">
        <v>80</v>
      </c>
      <c r="AW2561" s="14" t="s">
        <v>218</v>
      </c>
      <c r="AX2561" s="14" t="s">
        <v>71</v>
      </c>
      <c r="AY2561" s="255" t="s">
        <v>205</v>
      </c>
    </row>
    <row r="2562" s="15" customFormat="1">
      <c r="A2562" s="15"/>
      <c r="B2562" s="256"/>
      <c r="C2562" s="257"/>
      <c r="D2562" s="236" t="s">
        <v>216</v>
      </c>
      <c r="E2562" s="258" t="s">
        <v>19</v>
      </c>
      <c r="F2562" s="259" t="s">
        <v>238</v>
      </c>
      <c r="G2562" s="257"/>
      <c r="H2562" s="260">
        <v>82.760000000000005</v>
      </c>
      <c r="I2562" s="261"/>
      <c r="J2562" s="257"/>
      <c r="K2562" s="257"/>
      <c r="L2562" s="262"/>
      <c r="M2562" s="263"/>
      <c r="N2562" s="264"/>
      <c r="O2562" s="264"/>
      <c r="P2562" s="264"/>
      <c r="Q2562" s="264"/>
      <c r="R2562" s="264"/>
      <c r="S2562" s="264"/>
      <c r="T2562" s="26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T2562" s="266" t="s">
        <v>216</v>
      </c>
      <c r="AU2562" s="266" t="s">
        <v>80</v>
      </c>
      <c r="AV2562" s="15" t="s">
        <v>97</v>
      </c>
      <c r="AW2562" s="15" t="s">
        <v>218</v>
      </c>
      <c r="AX2562" s="15" t="s">
        <v>71</v>
      </c>
      <c r="AY2562" s="266" t="s">
        <v>205</v>
      </c>
    </row>
    <row r="2563" s="13" customFormat="1">
      <c r="A2563" s="13"/>
      <c r="B2563" s="234"/>
      <c r="C2563" s="235"/>
      <c r="D2563" s="236" t="s">
        <v>216</v>
      </c>
      <c r="E2563" s="237" t="s">
        <v>19</v>
      </c>
      <c r="F2563" s="238" t="s">
        <v>3461</v>
      </c>
      <c r="G2563" s="235"/>
      <c r="H2563" s="237" t="s">
        <v>19</v>
      </c>
      <c r="I2563" s="239"/>
      <c r="J2563" s="235"/>
      <c r="K2563" s="235"/>
      <c r="L2563" s="240"/>
      <c r="M2563" s="241"/>
      <c r="N2563" s="242"/>
      <c r="O2563" s="242"/>
      <c r="P2563" s="242"/>
      <c r="Q2563" s="242"/>
      <c r="R2563" s="242"/>
      <c r="S2563" s="242"/>
      <c r="T2563" s="24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4" t="s">
        <v>216</v>
      </c>
      <c r="AU2563" s="244" t="s">
        <v>80</v>
      </c>
      <c r="AV2563" s="13" t="s">
        <v>78</v>
      </c>
      <c r="AW2563" s="13" t="s">
        <v>218</v>
      </c>
      <c r="AX2563" s="13" t="s">
        <v>71</v>
      </c>
      <c r="AY2563" s="244" t="s">
        <v>205</v>
      </c>
    </row>
    <row r="2564" s="14" customFormat="1">
      <c r="A2564" s="14"/>
      <c r="B2564" s="245"/>
      <c r="C2564" s="246"/>
      <c r="D2564" s="236" t="s">
        <v>216</v>
      </c>
      <c r="E2564" s="247" t="s">
        <v>19</v>
      </c>
      <c r="F2564" s="248" t="s">
        <v>3462</v>
      </c>
      <c r="G2564" s="246"/>
      <c r="H2564" s="249">
        <v>102.02500000000001</v>
      </c>
      <c r="I2564" s="250"/>
      <c r="J2564" s="246"/>
      <c r="K2564" s="246"/>
      <c r="L2564" s="251"/>
      <c r="M2564" s="252"/>
      <c r="N2564" s="253"/>
      <c r="O2564" s="253"/>
      <c r="P2564" s="253"/>
      <c r="Q2564" s="253"/>
      <c r="R2564" s="253"/>
      <c r="S2564" s="253"/>
      <c r="T2564" s="25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5" t="s">
        <v>216</v>
      </c>
      <c r="AU2564" s="255" t="s">
        <v>80</v>
      </c>
      <c r="AV2564" s="14" t="s">
        <v>80</v>
      </c>
      <c r="AW2564" s="14" t="s">
        <v>218</v>
      </c>
      <c r="AX2564" s="14" t="s">
        <v>71</v>
      </c>
      <c r="AY2564" s="255" t="s">
        <v>205</v>
      </c>
    </row>
    <row r="2565" s="14" customFormat="1">
      <c r="A2565" s="14"/>
      <c r="B2565" s="245"/>
      <c r="C2565" s="246"/>
      <c r="D2565" s="236" t="s">
        <v>216</v>
      </c>
      <c r="E2565" s="247" t="s">
        <v>19</v>
      </c>
      <c r="F2565" s="248" t="s">
        <v>3463</v>
      </c>
      <c r="G2565" s="246"/>
      <c r="H2565" s="249">
        <v>108.77500000000001</v>
      </c>
      <c r="I2565" s="250"/>
      <c r="J2565" s="246"/>
      <c r="K2565" s="246"/>
      <c r="L2565" s="251"/>
      <c r="M2565" s="252"/>
      <c r="N2565" s="253"/>
      <c r="O2565" s="253"/>
      <c r="P2565" s="253"/>
      <c r="Q2565" s="253"/>
      <c r="R2565" s="253"/>
      <c r="S2565" s="253"/>
      <c r="T2565" s="25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5" t="s">
        <v>216</v>
      </c>
      <c r="AU2565" s="255" t="s">
        <v>80</v>
      </c>
      <c r="AV2565" s="14" t="s">
        <v>80</v>
      </c>
      <c r="AW2565" s="14" t="s">
        <v>218</v>
      </c>
      <c r="AX2565" s="14" t="s">
        <v>71</v>
      </c>
      <c r="AY2565" s="255" t="s">
        <v>205</v>
      </c>
    </row>
    <row r="2566" s="15" customFormat="1">
      <c r="A2566" s="15"/>
      <c r="B2566" s="256"/>
      <c r="C2566" s="257"/>
      <c r="D2566" s="236" t="s">
        <v>216</v>
      </c>
      <c r="E2566" s="258" t="s">
        <v>19</v>
      </c>
      <c r="F2566" s="259" t="s">
        <v>238</v>
      </c>
      <c r="G2566" s="257"/>
      <c r="H2566" s="260">
        <v>210.80000000000001</v>
      </c>
      <c r="I2566" s="261"/>
      <c r="J2566" s="257"/>
      <c r="K2566" s="257"/>
      <c r="L2566" s="262"/>
      <c r="M2566" s="263"/>
      <c r="N2566" s="264"/>
      <c r="O2566" s="264"/>
      <c r="P2566" s="264"/>
      <c r="Q2566" s="264"/>
      <c r="R2566" s="264"/>
      <c r="S2566" s="264"/>
      <c r="T2566" s="26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T2566" s="266" t="s">
        <v>216</v>
      </c>
      <c r="AU2566" s="266" t="s">
        <v>80</v>
      </c>
      <c r="AV2566" s="15" t="s">
        <v>97</v>
      </c>
      <c r="AW2566" s="15" t="s">
        <v>218</v>
      </c>
      <c r="AX2566" s="15" t="s">
        <v>71</v>
      </c>
      <c r="AY2566" s="266" t="s">
        <v>205</v>
      </c>
    </row>
    <row r="2567" s="13" customFormat="1">
      <c r="A2567" s="13"/>
      <c r="B2567" s="234"/>
      <c r="C2567" s="235"/>
      <c r="D2567" s="236" t="s">
        <v>216</v>
      </c>
      <c r="E2567" s="237" t="s">
        <v>19</v>
      </c>
      <c r="F2567" s="238" t="s">
        <v>3464</v>
      </c>
      <c r="G2567" s="235"/>
      <c r="H2567" s="237" t="s">
        <v>19</v>
      </c>
      <c r="I2567" s="239"/>
      <c r="J2567" s="235"/>
      <c r="K2567" s="235"/>
      <c r="L2567" s="240"/>
      <c r="M2567" s="241"/>
      <c r="N2567" s="242"/>
      <c r="O2567" s="242"/>
      <c r="P2567" s="242"/>
      <c r="Q2567" s="242"/>
      <c r="R2567" s="242"/>
      <c r="S2567" s="242"/>
      <c r="T2567" s="24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4" t="s">
        <v>216</v>
      </c>
      <c r="AU2567" s="244" t="s">
        <v>80</v>
      </c>
      <c r="AV2567" s="13" t="s">
        <v>78</v>
      </c>
      <c r="AW2567" s="13" t="s">
        <v>218</v>
      </c>
      <c r="AX2567" s="13" t="s">
        <v>71</v>
      </c>
      <c r="AY2567" s="244" t="s">
        <v>205</v>
      </c>
    </row>
    <row r="2568" s="14" customFormat="1">
      <c r="A2568" s="14"/>
      <c r="B2568" s="245"/>
      <c r="C2568" s="246"/>
      <c r="D2568" s="236" t="s">
        <v>216</v>
      </c>
      <c r="E2568" s="247" t="s">
        <v>19</v>
      </c>
      <c r="F2568" s="248" t="s">
        <v>3465</v>
      </c>
      <c r="G2568" s="246"/>
      <c r="H2568" s="249">
        <v>62.439500000000002</v>
      </c>
      <c r="I2568" s="250"/>
      <c r="J2568" s="246"/>
      <c r="K2568" s="246"/>
      <c r="L2568" s="251"/>
      <c r="M2568" s="252"/>
      <c r="N2568" s="253"/>
      <c r="O2568" s="253"/>
      <c r="P2568" s="253"/>
      <c r="Q2568" s="253"/>
      <c r="R2568" s="253"/>
      <c r="S2568" s="253"/>
      <c r="T2568" s="25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5" t="s">
        <v>216</v>
      </c>
      <c r="AU2568" s="255" t="s">
        <v>80</v>
      </c>
      <c r="AV2568" s="14" t="s">
        <v>80</v>
      </c>
      <c r="AW2568" s="14" t="s">
        <v>218</v>
      </c>
      <c r="AX2568" s="14" t="s">
        <v>71</v>
      </c>
      <c r="AY2568" s="255" t="s">
        <v>205</v>
      </c>
    </row>
    <row r="2569" s="15" customFormat="1">
      <c r="A2569" s="15"/>
      <c r="B2569" s="256"/>
      <c r="C2569" s="257"/>
      <c r="D2569" s="236" t="s">
        <v>216</v>
      </c>
      <c r="E2569" s="258" t="s">
        <v>19</v>
      </c>
      <c r="F2569" s="259" t="s">
        <v>238</v>
      </c>
      <c r="G2569" s="257"/>
      <c r="H2569" s="260">
        <v>62.439500000000002</v>
      </c>
      <c r="I2569" s="261"/>
      <c r="J2569" s="257"/>
      <c r="K2569" s="257"/>
      <c r="L2569" s="262"/>
      <c r="M2569" s="263"/>
      <c r="N2569" s="264"/>
      <c r="O2569" s="264"/>
      <c r="P2569" s="264"/>
      <c r="Q2569" s="264"/>
      <c r="R2569" s="264"/>
      <c r="S2569" s="264"/>
      <c r="T2569" s="26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T2569" s="266" t="s">
        <v>216</v>
      </c>
      <c r="AU2569" s="266" t="s">
        <v>80</v>
      </c>
      <c r="AV2569" s="15" t="s">
        <v>97</v>
      </c>
      <c r="AW2569" s="15" t="s">
        <v>218</v>
      </c>
      <c r="AX2569" s="15" t="s">
        <v>71</v>
      </c>
      <c r="AY2569" s="266" t="s">
        <v>205</v>
      </c>
    </row>
    <row r="2570" s="14" customFormat="1">
      <c r="A2570" s="14"/>
      <c r="B2570" s="245"/>
      <c r="C2570" s="246"/>
      <c r="D2570" s="236" t="s">
        <v>216</v>
      </c>
      <c r="E2570" s="247" t="s">
        <v>19</v>
      </c>
      <c r="F2570" s="248" t="s">
        <v>927</v>
      </c>
      <c r="G2570" s="246"/>
      <c r="H2570" s="249">
        <v>14.880000000000001</v>
      </c>
      <c r="I2570" s="250"/>
      <c r="J2570" s="246"/>
      <c r="K2570" s="246"/>
      <c r="L2570" s="251"/>
      <c r="M2570" s="252"/>
      <c r="N2570" s="253"/>
      <c r="O2570" s="253"/>
      <c r="P2570" s="253"/>
      <c r="Q2570" s="253"/>
      <c r="R2570" s="253"/>
      <c r="S2570" s="253"/>
      <c r="T2570" s="25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5" t="s">
        <v>216</v>
      </c>
      <c r="AU2570" s="255" t="s">
        <v>80</v>
      </c>
      <c r="AV2570" s="14" t="s">
        <v>80</v>
      </c>
      <c r="AW2570" s="14" t="s">
        <v>218</v>
      </c>
      <c r="AX2570" s="14" t="s">
        <v>71</v>
      </c>
      <c r="AY2570" s="255" t="s">
        <v>205</v>
      </c>
    </row>
    <row r="2571" s="16" customFormat="1">
      <c r="A2571" s="16"/>
      <c r="B2571" s="267"/>
      <c r="C2571" s="268"/>
      <c r="D2571" s="236" t="s">
        <v>216</v>
      </c>
      <c r="E2571" s="269" t="s">
        <v>19</v>
      </c>
      <c r="F2571" s="270" t="s">
        <v>243</v>
      </c>
      <c r="G2571" s="268"/>
      <c r="H2571" s="271">
        <v>1855.3359625000001</v>
      </c>
      <c r="I2571" s="272"/>
      <c r="J2571" s="268"/>
      <c r="K2571" s="268"/>
      <c r="L2571" s="273"/>
      <c r="M2571" s="274"/>
      <c r="N2571" s="275"/>
      <c r="O2571" s="275"/>
      <c r="P2571" s="275"/>
      <c r="Q2571" s="275"/>
      <c r="R2571" s="275"/>
      <c r="S2571" s="275"/>
      <c r="T2571" s="27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T2571" s="277" t="s">
        <v>216</v>
      </c>
      <c r="AU2571" s="277" t="s">
        <v>80</v>
      </c>
      <c r="AV2571" s="16" t="s">
        <v>212</v>
      </c>
      <c r="AW2571" s="16" t="s">
        <v>218</v>
      </c>
      <c r="AX2571" s="16" t="s">
        <v>78</v>
      </c>
      <c r="AY2571" s="277" t="s">
        <v>205</v>
      </c>
    </row>
    <row r="2572" s="2" customFormat="1" ht="24.15" customHeight="1">
      <c r="A2572" s="41"/>
      <c r="B2572" s="42"/>
      <c r="C2572" s="278" t="s">
        <v>3466</v>
      </c>
      <c r="D2572" s="278" t="s">
        <v>319</v>
      </c>
      <c r="E2572" s="279" t="s">
        <v>3467</v>
      </c>
      <c r="F2572" s="280" t="s">
        <v>3468</v>
      </c>
      <c r="G2572" s="281" t="s">
        <v>306</v>
      </c>
      <c r="H2572" s="282">
        <v>1558.6790000000001</v>
      </c>
      <c r="I2572" s="283"/>
      <c r="J2572" s="284">
        <f>ROUND(I2572*H2572,2)</f>
        <v>0</v>
      </c>
      <c r="K2572" s="280" t="s">
        <v>211</v>
      </c>
      <c r="L2572" s="285"/>
      <c r="M2572" s="286" t="s">
        <v>19</v>
      </c>
      <c r="N2572" s="287" t="s">
        <v>42</v>
      </c>
      <c r="O2572" s="87"/>
      <c r="P2572" s="225">
        <f>O2572*H2572</f>
        <v>0</v>
      </c>
      <c r="Q2572" s="225">
        <v>0.0054000000000000003</v>
      </c>
      <c r="R2572" s="225">
        <f>Q2572*H2572</f>
        <v>8.4168666000000005</v>
      </c>
      <c r="S2572" s="225">
        <v>0</v>
      </c>
      <c r="T2572" s="226">
        <f>S2572*H2572</f>
        <v>0</v>
      </c>
      <c r="U2572" s="41"/>
      <c r="V2572" s="41"/>
      <c r="W2572" s="41"/>
      <c r="X2572" s="41"/>
      <c r="Y2572" s="41"/>
      <c r="Z2572" s="41"/>
      <c r="AA2572" s="41"/>
      <c r="AB2572" s="41"/>
      <c r="AC2572" s="41"/>
      <c r="AD2572" s="41"/>
      <c r="AE2572" s="41"/>
      <c r="AR2572" s="227" t="s">
        <v>433</v>
      </c>
      <c r="AT2572" s="227" t="s">
        <v>319</v>
      </c>
      <c r="AU2572" s="227" t="s">
        <v>80</v>
      </c>
      <c r="AY2572" s="20" t="s">
        <v>205</v>
      </c>
      <c r="BE2572" s="228">
        <f>IF(N2572="základní",J2572,0)</f>
        <v>0</v>
      </c>
      <c r="BF2572" s="228">
        <f>IF(N2572="snížená",J2572,0)</f>
        <v>0</v>
      </c>
      <c r="BG2572" s="228">
        <f>IF(N2572="zákl. přenesená",J2572,0)</f>
        <v>0</v>
      </c>
      <c r="BH2572" s="228">
        <f>IF(N2572="sníž. přenesená",J2572,0)</f>
        <v>0</v>
      </c>
      <c r="BI2572" s="228">
        <f>IF(N2572="nulová",J2572,0)</f>
        <v>0</v>
      </c>
      <c r="BJ2572" s="20" t="s">
        <v>78</v>
      </c>
      <c r="BK2572" s="228">
        <f>ROUND(I2572*H2572,2)</f>
        <v>0</v>
      </c>
      <c r="BL2572" s="20" t="s">
        <v>331</v>
      </c>
      <c r="BM2572" s="227" t="s">
        <v>3469</v>
      </c>
    </row>
    <row r="2573" s="14" customFormat="1">
      <c r="A2573" s="14"/>
      <c r="B2573" s="245"/>
      <c r="C2573" s="246"/>
      <c r="D2573" s="236" t="s">
        <v>216</v>
      </c>
      <c r="E2573" s="247" t="s">
        <v>19</v>
      </c>
      <c r="F2573" s="248" t="s">
        <v>3470</v>
      </c>
      <c r="G2573" s="246"/>
      <c r="H2573" s="249">
        <v>1484.4559999999999</v>
      </c>
      <c r="I2573" s="250"/>
      <c r="J2573" s="246"/>
      <c r="K2573" s="246"/>
      <c r="L2573" s="251"/>
      <c r="M2573" s="252"/>
      <c r="N2573" s="253"/>
      <c r="O2573" s="253"/>
      <c r="P2573" s="253"/>
      <c r="Q2573" s="253"/>
      <c r="R2573" s="253"/>
      <c r="S2573" s="253"/>
      <c r="T2573" s="25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5" t="s">
        <v>216</v>
      </c>
      <c r="AU2573" s="255" t="s">
        <v>80</v>
      </c>
      <c r="AV2573" s="14" t="s">
        <v>80</v>
      </c>
      <c r="AW2573" s="14" t="s">
        <v>218</v>
      </c>
      <c r="AX2573" s="14" t="s">
        <v>78</v>
      </c>
      <c r="AY2573" s="255" t="s">
        <v>205</v>
      </c>
    </row>
    <row r="2574" s="14" customFormat="1">
      <c r="A2574" s="14"/>
      <c r="B2574" s="245"/>
      <c r="C2574" s="246"/>
      <c r="D2574" s="236" t="s">
        <v>216</v>
      </c>
      <c r="E2574" s="246"/>
      <c r="F2574" s="248" t="s">
        <v>3471</v>
      </c>
      <c r="G2574" s="246"/>
      <c r="H2574" s="249">
        <v>1558.6790000000001</v>
      </c>
      <c r="I2574" s="250"/>
      <c r="J2574" s="246"/>
      <c r="K2574" s="246"/>
      <c r="L2574" s="251"/>
      <c r="M2574" s="252"/>
      <c r="N2574" s="253"/>
      <c r="O2574" s="253"/>
      <c r="P2574" s="253"/>
      <c r="Q2574" s="253"/>
      <c r="R2574" s="253"/>
      <c r="S2574" s="253"/>
      <c r="T2574" s="25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5" t="s">
        <v>216</v>
      </c>
      <c r="AU2574" s="255" t="s">
        <v>80</v>
      </c>
      <c r="AV2574" s="14" t="s">
        <v>80</v>
      </c>
      <c r="AW2574" s="14" t="s">
        <v>4</v>
      </c>
      <c r="AX2574" s="14" t="s">
        <v>78</v>
      </c>
      <c r="AY2574" s="255" t="s">
        <v>205</v>
      </c>
    </row>
    <row r="2575" s="2" customFormat="1" ht="24.15" customHeight="1">
      <c r="A2575" s="41"/>
      <c r="B2575" s="42"/>
      <c r="C2575" s="278" t="s">
        <v>3472</v>
      </c>
      <c r="D2575" s="278" t="s">
        <v>319</v>
      </c>
      <c r="E2575" s="279" t="s">
        <v>3473</v>
      </c>
      <c r="F2575" s="280" t="s">
        <v>3474</v>
      </c>
      <c r="G2575" s="281" t="s">
        <v>306</v>
      </c>
      <c r="H2575" s="282">
        <v>373.80000000000001</v>
      </c>
      <c r="I2575" s="283"/>
      <c r="J2575" s="284">
        <f>ROUND(I2575*H2575,2)</f>
        <v>0</v>
      </c>
      <c r="K2575" s="280" t="s">
        <v>211</v>
      </c>
      <c r="L2575" s="285"/>
      <c r="M2575" s="286" t="s">
        <v>19</v>
      </c>
      <c r="N2575" s="287" t="s">
        <v>42</v>
      </c>
      <c r="O2575" s="87"/>
      <c r="P2575" s="225">
        <f>O2575*H2575</f>
        <v>0</v>
      </c>
      <c r="Q2575" s="225">
        <v>0.0060000000000000001</v>
      </c>
      <c r="R2575" s="225">
        <f>Q2575*H2575</f>
        <v>2.2427999999999999</v>
      </c>
      <c r="S2575" s="225">
        <v>0</v>
      </c>
      <c r="T2575" s="226">
        <f>S2575*H2575</f>
        <v>0</v>
      </c>
      <c r="U2575" s="41"/>
      <c r="V2575" s="41"/>
      <c r="W2575" s="41"/>
      <c r="X2575" s="41"/>
      <c r="Y2575" s="41"/>
      <c r="Z2575" s="41"/>
      <c r="AA2575" s="41"/>
      <c r="AB2575" s="41"/>
      <c r="AC2575" s="41"/>
      <c r="AD2575" s="41"/>
      <c r="AE2575" s="41"/>
      <c r="AR2575" s="227" t="s">
        <v>433</v>
      </c>
      <c r="AT2575" s="227" t="s">
        <v>319</v>
      </c>
      <c r="AU2575" s="227" t="s">
        <v>80</v>
      </c>
      <c r="AY2575" s="20" t="s">
        <v>205</v>
      </c>
      <c r="BE2575" s="228">
        <f>IF(N2575="základní",J2575,0)</f>
        <v>0</v>
      </c>
      <c r="BF2575" s="228">
        <f>IF(N2575="snížená",J2575,0)</f>
        <v>0</v>
      </c>
      <c r="BG2575" s="228">
        <f>IF(N2575="zákl. přenesená",J2575,0)</f>
        <v>0</v>
      </c>
      <c r="BH2575" s="228">
        <f>IF(N2575="sníž. přenesená",J2575,0)</f>
        <v>0</v>
      </c>
      <c r="BI2575" s="228">
        <f>IF(N2575="nulová",J2575,0)</f>
        <v>0</v>
      </c>
      <c r="BJ2575" s="20" t="s">
        <v>78</v>
      </c>
      <c r="BK2575" s="228">
        <f>ROUND(I2575*H2575,2)</f>
        <v>0</v>
      </c>
      <c r="BL2575" s="20" t="s">
        <v>331</v>
      </c>
      <c r="BM2575" s="227" t="s">
        <v>3475</v>
      </c>
    </row>
    <row r="2576" s="14" customFormat="1">
      <c r="A2576" s="14"/>
      <c r="B2576" s="245"/>
      <c r="C2576" s="246"/>
      <c r="D2576" s="236" t="s">
        <v>216</v>
      </c>
      <c r="E2576" s="247" t="s">
        <v>19</v>
      </c>
      <c r="F2576" s="248" t="s">
        <v>3476</v>
      </c>
      <c r="G2576" s="246"/>
      <c r="H2576" s="249">
        <v>356</v>
      </c>
      <c r="I2576" s="250"/>
      <c r="J2576" s="246"/>
      <c r="K2576" s="246"/>
      <c r="L2576" s="251"/>
      <c r="M2576" s="252"/>
      <c r="N2576" s="253"/>
      <c r="O2576" s="253"/>
      <c r="P2576" s="253"/>
      <c r="Q2576" s="253"/>
      <c r="R2576" s="253"/>
      <c r="S2576" s="253"/>
      <c r="T2576" s="25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5" t="s">
        <v>216</v>
      </c>
      <c r="AU2576" s="255" t="s">
        <v>80</v>
      </c>
      <c r="AV2576" s="14" t="s">
        <v>80</v>
      </c>
      <c r="AW2576" s="14" t="s">
        <v>218</v>
      </c>
      <c r="AX2576" s="14" t="s">
        <v>71</v>
      </c>
      <c r="AY2576" s="255" t="s">
        <v>205</v>
      </c>
    </row>
    <row r="2577" s="14" customFormat="1">
      <c r="A2577" s="14"/>
      <c r="B2577" s="245"/>
      <c r="C2577" s="246"/>
      <c r="D2577" s="236" t="s">
        <v>216</v>
      </c>
      <c r="E2577" s="246"/>
      <c r="F2577" s="248" t="s">
        <v>3477</v>
      </c>
      <c r="G2577" s="246"/>
      <c r="H2577" s="249">
        <v>373.80000000000001</v>
      </c>
      <c r="I2577" s="250"/>
      <c r="J2577" s="246"/>
      <c r="K2577" s="246"/>
      <c r="L2577" s="251"/>
      <c r="M2577" s="252"/>
      <c r="N2577" s="253"/>
      <c r="O2577" s="253"/>
      <c r="P2577" s="253"/>
      <c r="Q2577" s="253"/>
      <c r="R2577" s="253"/>
      <c r="S2577" s="253"/>
      <c r="T2577" s="25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5" t="s">
        <v>216</v>
      </c>
      <c r="AU2577" s="255" t="s">
        <v>80</v>
      </c>
      <c r="AV2577" s="14" t="s">
        <v>80</v>
      </c>
      <c r="AW2577" s="14" t="s">
        <v>4</v>
      </c>
      <c r="AX2577" s="14" t="s">
        <v>78</v>
      </c>
      <c r="AY2577" s="255" t="s">
        <v>205</v>
      </c>
    </row>
    <row r="2578" s="2" customFormat="1" ht="33" customHeight="1">
      <c r="A2578" s="41"/>
      <c r="B2578" s="42"/>
      <c r="C2578" s="278" t="s">
        <v>3478</v>
      </c>
      <c r="D2578" s="278" t="s">
        <v>319</v>
      </c>
      <c r="E2578" s="279" t="s">
        <v>3479</v>
      </c>
      <c r="F2578" s="280" t="s">
        <v>3480</v>
      </c>
      <c r="G2578" s="281" t="s">
        <v>306</v>
      </c>
      <c r="H2578" s="282">
        <v>15.624000000000001</v>
      </c>
      <c r="I2578" s="283"/>
      <c r="J2578" s="284">
        <f>ROUND(I2578*H2578,2)</f>
        <v>0</v>
      </c>
      <c r="K2578" s="280" t="s">
        <v>211</v>
      </c>
      <c r="L2578" s="285"/>
      <c r="M2578" s="286" t="s">
        <v>19</v>
      </c>
      <c r="N2578" s="287" t="s">
        <v>42</v>
      </c>
      <c r="O2578" s="87"/>
      <c r="P2578" s="225">
        <f>O2578*H2578</f>
        <v>0</v>
      </c>
      <c r="Q2578" s="225">
        <v>0.002</v>
      </c>
      <c r="R2578" s="225">
        <f>Q2578*H2578</f>
        <v>0.031248000000000001</v>
      </c>
      <c r="S2578" s="225">
        <v>0</v>
      </c>
      <c r="T2578" s="226">
        <f>S2578*H2578</f>
        <v>0</v>
      </c>
      <c r="U2578" s="41"/>
      <c r="V2578" s="41"/>
      <c r="W2578" s="41"/>
      <c r="X2578" s="41"/>
      <c r="Y2578" s="41"/>
      <c r="Z2578" s="41"/>
      <c r="AA2578" s="41"/>
      <c r="AB2578" s="41"/>
      <c r="AC2578" s="41"/>
      <c r="AD2578" s="41"/>
      <c r="AE2578" s="41"/>
      <c r="AR2578" s="227" t="s">
        <v>433</v>
      </c>
      <c r="AT2578" s="227" t="s">
        <v>319</v>
      </c>
      <c r="AU2578" s="227" t="s">
        <v>80</v>
      </c>
      <c r="AY2578" s="20" t="s">
        <v>205</v>
      </c>
      <c r="BE2578" s="228">
        <f>IF(N2578="základní",J2578,0)</f>
        <v>0</v>
      </c>
      <c r="BF2578" s="228">
        <f>IF(N2578="snížená",J2578,0)</f>
        <v>0</v>
      </c>
      <c r="BG2578" s="228">
        <f>IF(N2578="zákl. přenesená",J2578,0)</f>
        <v>0</v>
      </c>
      <c r="BH2578" s="228">
        <f>IF(N2578="sníž. přenesená",J2578,0)</f>
        <v>0</v>
      </c>
      <c r="BI2578" s="228">
        <f>IF(N2578="nulová",J2578,0)</f>
        <v>0</v>
      </c>
      <c r="BJ2578" s="20" t="s">
        <v>78</v>
      </c>
      <c r="BK2578" s="228">
        <f>ROUND(I2578*H2578,2)</f>
        <v>0</v>
      </c>
      <c r="BL2578" s="20" t="s">
        <v>331</v>
      </c>
      <c r="BM2578" s="227" t="s">
        <v>3481</v>
      </c>
    </row>
    <row r="2579" s="14" customFormat="1">
      <c r="A2579" s="14"/>
      <c r="B2579" s="245"/>
      <c r="C2579" s="246"/>
      <c r="D2579" s="236" t="s">
        <v>216</v>
      </c>
      <c r="E2579" s="247" t="s">
        <v>19</v>
      </c>
      <c r="F2579" s="248" t="s">
        <v>927</v>
      </c>
      <c r="G2579" s="246"/>
      <c r="H2579" s="249">
        <v>14.880000000000001</v>
      </c>
      <c r="I2579" s="250"/>
      <c r="J2579" s="246"/>
      <c r="K2579" s="246"/>
      <c r="L2579" s="251"/>
      <c r="M2579" s="252"/>
      <c r="N2579" s="253"/>
      <c r="O2579" s="253"/>
      <c r="P2579" s="253"/>
      <c r="Q2579" s="253"/>
      <c r="R2579" s="253"/>
      <c r="S2579" s="253"/>
      <c r="T2579" s="25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55" t="s">
        <v>216</v>
      </c>
      <c r="AU2579" s="255" t="s">
        <v>80</v>
      </c>
      <c r="AV2579" s="14" t="s">
        <v>80</v>
      </c>
      <c r="AW2579" s="14" t="s">
        <v>218</v>
      </c>
      <c r="AX2579" s="14" t="s">
        <v>71</v>
      </c>
      <c r="AY2579" s="255" t="s">
        <v>205</v>
      </c>
    </row>
    <row r="2580" s="14" customFormat="1">
      <c r="A2580" s="14"/>
      <c r="B2580" s="245"/>
      <c r="C2580" s="246"/>
      <c r="D2580" s="236" t="s">
        <v>216</v>
      </c>
      <c r="E2580" s="246"/>
      <c r="F2580" s="248" t="s">
        <v>3482</v>
      </c>
      <c r="G2580" s="246"/>
      <c r="H2580" s="249">
        <v>15.624000000000001</v>
      </c>
      <c r="I2580" s="250"/>
      <c r="J2580" s="246"/>
      <c r="K2580" s="246"/>
      <c r="L2580" s="251"/>
      <c r="M2580" s="252"/>
      <c r="N2580" s="253"/>
      <c r="O2580" s="253"/>
      <c r="P2580" s="253"/>
      <c r="Q2580" s="253"/>
      <c r="R2580" s="253"/>
      <c r="S2580" s="253"/>
      <c r="T2580" s="25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5" t="s">
        <v>216</v>
      </c>
      <c r="AU2580" s="255" t="s">
        <v>80</v>
      </c>
      <c r="AV2580" s="14" t="s">
        <v>80</v>
      </c>
      <c r="AW2580" s="14" t="s">
        <v>4</v>
      </c>
      <c r="AX2580" s="14" t="s">
        <v>78</v>
      </c>
      <c r="AY2580" s="255" t="s">
        <v>205</v>
      </c>
    </row>
    <row r="2581" s="2" customFormat="1" ht="55.5" customHeight="1">
      <c r="A2581" s="41"/>
      <c r="B2581" s="42"/>
      <c r="C2581" s="216" t="s">
        <v>3483</v>
      </c>
      <c r="D2581" s="216" t="s">
        <v>207</v>
      </c>
      <c r="E2581" s="217" t="s">
        <v>3484</v>
      </c>
      <c r="F2581" s="218" t="s">
        <v>3485</v>
      </c>
      <c r="G2581" s="219" t="s">
        <v>306</v>
      </c>
      <c r="H2581" s="220">
        <v>770.20100000000002</v>
      </c>
      <c r="I2581" s="221"/>
      <c r="J2581" s="222">
        <f>ROUND(I2581*H2581,2)</f>
        <v>0</v>
      </c>
      <c r="K2581" s="218" t="s">
        <v>211</v>
      </c>
      <c r="L2581" s="47"/>
      <c r="M2581" s="223" t="s">
        <v>19</v>
      </c>
      <c r="N2581" s="224" t="s">
        <v>42</v>
      </c>
      <c r="O2581" s="87"/>
      <c r="P2581" s="225">
        <f>O2581*H2581</f>
        <v>0</v>
      </c>
      <c r="Q2581" s="225">
        <v>0</v>
      </c>
      <c r="R2581" s="225">
        <f>Q2581*H2581</f>
        <v>0</v>
      </c>
      <c r="S2581" s="225">
        <v>0.0060000000000000001</v>
      </c>
      <c r="T2581" s="226">
        <f>S2581*H2581</f>
        <v>4.6212059999999999</v>
      </c>
      <c r="U2581" s="41"/>
      <c r="V2581" s="41"/>
      <c r="W2581" s="41"/>
      <c r="X2581" s="41"/>
      <c r="Y2581" s="41"/>
      <c r="Z2581" s="41"/>
      <c r="AA2581" s="41"/>
      <c r="AB2581" s="41"/>
      <c r="AC2581" s="41"/>
      <c r="AD2581" s="41"/>
      <c r="AE2581" s="41"/>
      <c r="AR2581" s="227" t="s">
        <v>331</v>
      </c>
      <c r="AT2581" s="227" t="s">
        <v>207</v>
      </c>
      <c r="AU2581" s="227" t="s">
        <v>80</v>
      </c>
      <c r="AY2581" s="20" t="s">
        <v>205</v>
      </c>
      <c r="BE2581" s="228">
        <f>IF(N2581="základní",J2581,0)</f>
        <v>0</v>
      </c>
      <c r="BF2581" s="228">
        <f>IF(N2581="snížená",J2581,0)</f>
        <v>0</v>
      </c>
      <c r="BG2581" s="228">
        <f>IF(N2581="zákl. přenesená",J2581,0)</f>
        <v>0</v>
      </c>
      <c r="BH2581" s="228">
        <f>IF(N2581="sníž. přenesená",J2581,0)</f>
        <v>0</v>
      </c>
      <c r="BI2581" s="228">
        <f>IF(N2581="nulová",J2581,0)</f>
        <v>0</v>
      </c>
      <c r="BJ2581" s="20" t="s">
        <v>78</v>
      </c>
      <c r="BK2581" s="228">
        <f>ROUND(I2581*H2581,2)</f>
        <v>0</v>
      </c>
      <c r="BL2581" s="20" t="s">
        <v>331</v>
      </c>
      <c r="BM2581" s="227" t="s">
        <v>3486</v>
      </c>
    </row>
    <row r="2582" s="2" customFormat="1">
      <c r="A2582" s="41"/>
      <c r="B2582" s="42"/>
      <c r="C2582" s="43"/>
      <c r="D2582" s="229" t="s">
        <v>214</v>
      </c>
      <c r="E2582" s="43"/>
      <c r="F2582" s="230" t="s">
        <v>3487</v>
      </c>
      <c r="G2582" s="43"/>
      <c r="H2582" s="43"/>
      <c r="I2582" s="231"/>
      <c r="J2582" s="43"/>
      <c r="K2582" s="43"/>
      <c r="L2582" s="47"/>
      <c r="M2582" s="232"/>
      <c r="N2582" s="233"/>
      <c r="O2582" s="87"/>
      <c r="P2582" s="87"/>
      <c r="Q2582" s="87"/>
      <c r="R2582" s="87"/>
      <c r="S2582" s="87"/>
      <c r="T2582" s="88"/>
      <c r="U2582" s="41"/>
      <c r="V2582" s="41"/>
      <c r="W2582" s="41"/>
      <c r="X2582" s="41"/>
      <c r="Y2582" s="41"/>
      <c r="Z2582" s="41"/>
      <c r="AA2582" s="41"/>
      <c r="AB2582" s="41"/>
      <c r="AC2582" s="41"/>
      <c r="AD2582" s="41"/>
      <c r="AE2582" s="41"/>
      <c r="AT2582" s="20" t="s">
        <v>214</v>
      </c>
      <c r="AU2582" s="20" t="s">
        <v>80</v>
      </c>
    </row>
    <row r="2583" s="14" customFormat="1">
      <c r="A2583" s="14"/>
      <c r="B2583" s="245"/>
      <c r="C2583" s="246"/>
      <c r="D2583" s="236" t="s">
        <v>216</v>
      </c>
      <c r="E2583" s="247" t="s">
        <v>19</v>
      </c>
      <c r="F2583" s="248" t="s">
        <v>3488</v>
      </c>
      <c r="G2583" s="246"/>
      <c r="H2583" s="249">
        <v>386.55399999999997</v>
      </c>
      <c r="I2583" s="250"/>
      <c r="J2583" s="246"/>
      <c r="K2583" s="246"/>
      <c r="L2583" s="251"/>
      <c r="M2583" s="252"/>
      <c r="N2583" s="253"/>
      <c r="O2583" s="253"/>
      <c r="P2583" s="253"/>
      <c r="Q2583" s="253"/>
      <c r="R2583" s="253"/>
      <c r="S2583" s="253"/>
      <c r="T2583" s="25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5" t="s">
        <v>216</v>
      </c>
      <c r="AU2583" s="255" t="s">
        <v>80</v>
      </c>
      <c r="AV2583" s="14" t="s">
        <v>80</v>
      </c>
      <c r="AW2583" s="14" t="s">
        <v>218</v>
      </c>
      <c r="AX2583" s="14" t="s">
        <v>71</v>
      </c>
      <c r="AY2583" s="255" t="s">
        <v>205</v>
      </c>
    </row>
    <row r="2584" s="13" customFormat="1">
      <c r="A2584" s="13"/>
      <c r="B2584" s="234"/>
      <c r="C2584" s="235"/>
      <c r="D2584" s="236" t="s">
        <v>216</v>
      </c>
      <c r="E2584" s="237" t="s">
        <v>19</v>
      </c>
      <c r="F2584" s="238" t="s">
        <v>3455</v>
      </c>
      <c r="G2584" s="235"/>
      <c r="H2584" s="237" t="s">
        <v>19</v>
      </c>
      <c r="I2584" s="239"/>
      <c r="J2584" s="235"/>
      <c r="K2584" s="235"/>
      <c r="L2584" s="240"/>
      <c r="M2584" s="241"/>
      <c r="N2584" s="242"/>
      <c r="O2584" s="242"/>
      <c r="P2584" s="242"/>
      <c r="Q2584" s="242"/>
      <c r="R2584" s="242"/>
      <c r="S2584" s="242"/>
      <c r="T2584" s="24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44" t="s">
        <v>216</v>
      </c>
      <c r="AU2584" s="244" t="s">
        <v>80</v>
      </c>
      <c r="AV2584" s="13" t="s">
        <v>78</v>
      </c>
      <c r="AW2584" s="13" t="s">
        <v>218</v>
      </c>
      <c r="AX2584" s="13" t="s">
        <v>71</v>
      </c>
      <c r="AY2584" s="244" t="s">
        <v>205</v>
      </c>
    </row>
    <row r="2585" s="14" customFormat="1">
      <c r="A2585" s="14"/>
      <c r="B2585" s="245"/>
      <c r="C2585" s="246"/>
      <c r="D2585" s="236" t="s">
        <v>216</v>
      </c>
      <c r="E2585" s="247" t="s">
        <v>19</v>
      </c>
      <c r="F2585" s="248" t="s">
        <v>3489</v>
      </c>
      <c r="G2585" s="246"/>
      <c r="H2585" s="249">
        <v>180.06700000000001</v>
      </c>
      <c r="I2585" s="250"/>
      <c r="J2585" s="246"/>
      <c r="K2585" s="246"/>
      <c r="L2585" s="251"/>
      <c r="M2585" s="252"/>
      <c r="N2585" s="253"/>
      <c r="O2585" s="253"/>
      <c r="P2585" s="253"/>
      <c r="Q2585" s="253"/>
      <c r="R2585" s="253"/>
      <c r="S2585" s="253"/>
      <c r="T2585" s="25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5" t="s">
        <v>216</v>
      </c>
      <c r="AU2585" s="255" t="s">
        <v>80</v>
      </c>
      <c r="AV2585" s="14" t="s">
        <v>80</v>
      </c>
      <c r="AW2585" s="14" t="s">
        <v>218</v>
      </c>
      <c r="AX2585" s="14" t="s">
        <v>71</v>
      </c>
      <c r="AY2585" s="255" t="s">
        <v>205</v>
      </c>
    </row>
    <row r="2586" s="14" customFormat="1">
      <c r="A2586" s="14"/>
      <c r="B2586" s="245"/>
      <c r="C2586" s="246"/>
      <c r="D2586" s="236" t="s">
        <v>216</v>
      </c>
      <c r="E2586" s="247" t="s">
        <v>19</v>
      </c>
      <c r="F2586" s="248" t="s">
        <v>3490</v>
      </c>
      <c r="G2586" s="246"/>
      <c r="H2586" s="249">
        <v>174.43900000000002</v>
      </c>
      <c r="I2586" s="250"/>
      <c r="J2586" s="246"/>
      <c r="K2586" s="246"/>
      <c r="L2586" s="251"/>
      <c r="M2586" s="252"/>
      <c r="N2586" s="253"/>
      <c r="O2586" s="253"/>
      <c r="P2586" s="253"/>
      <c r="Q2586" s="253"/>
      <c r="R2586" s="253"/>
      <c r="S2586" s="253"/>
      <c r="T2586" s="25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5" t="s">
        <v>216</v>
      </c>
      <c r="AU2586" s="255" t="s">
        <v>80</v>
      </c>
      <c r="AV2586" s="14" t="s">
        <v>80</v>
      </c>
      <c r="AW2586" s="14" t="s">
        <v>218</v>
      </c>
      <c r="AX2586" s="14" t="s">
        <v>71</v>
      </c>
      <c r="AY2586" s="255" t="s">
        <v>205</v>
      </c>
    </row>
    <row r="2587" s="14" customFormat="1">
      <c r="A2587" s="14"/>
      <c r="B2587" s="245"/>
      <c r="C2587" s="246"/>
      <c r="D2587" s="236" t="s">
        <v>216</v>
      </c>
      <c r="E2587" s="247" t="s">
        <v>19</v>
      </c>
      <c r="F2587" s="248" t="s">
        <v>3491</v>
      </c>
      <c r="G2587" s="246"/>
      <c r="H2587" s="249">
        <v>29.140499999999999</v>
      </c>
      <c r="I2587" s="250"/>
      <c r="J2587" s="246"/>
      <c r="K2587" s="246"/>
      <c r="L2587" s="251"/>
      <c r="M2587" s="252"/>
      <c r="N2587" s="253"/>
      <c r="O2587" s="253"/>
      <c r="P2587" s="253"/>
      <c r="Q2587" s="253"/>
      <c r="R2587" s="253"/>
      <c r="S2587" s="253"/>
      <c r="T2587" s="25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55" t="s">
        <v>216</v>
      </c>
      <c r="AU2587" s="255" t="s">
        <v>80</v>
      </c>
      <c r="AV2587" s="14" t="s">
        <v>80</v>
      </c>
      <c r="AW2587" s="14" t="s">
        <v>218</v>
      </c>
      <c r="AX2587" s="14" t="s">
        <v>71</v>
      </c>
      <c r="AY2587" s="255" t="s">
        <v>205</v>
      </c>
    </row>
    <row r="2588" s="2" customFormat="1" ht="55.5" customHeight="1">
      <c r="A2588" s="41"/>
      <c r="B2588" s="42"/>
      <c r="C2588" s="216" t="s">
        <v>3492</v>
      </c>
      <c r="D2588" s="216" t="s">
        <v>207</v>
      </c>
      <c r="E2588" s="217" t="s">
        <v>3493</v>
      </c>
      <c r="F2588" s="218" t="s">
        <v>3494</v>
      </c>
      <c r="G2588" s="219" t="s">
        <v>306</v>
      </c>
      <c r="H2588" s="220">
        <v>13.509</v>
      </c>
      <c r="I2588" s="221"/>
      <c r="J2588" s="222">
        <f>ROUND(I2588*H2588,2)</f>
        <v>0</v>
      </c>
      <c r="K2588" s="218" t="s">
        <v>211</v>
      </c>
      <c r="L2588" s="47"/>
      <c r="M2588" s="223" t="s">
        <v>19</v>
      </c>
      <c r="N2588" s="224" t="s">
        <v>42</v>
      </c>
      <c r="O2588" s="87"/>
      <c r="P2588" s="225">
        <f>O2588*H2588</f>
        <v>0</v>
      </c>
      <c r="Q2588" s="225">
        <v>0</v>
      </c>
      <c r="R2588" s="225">
        <f>Q2588*H2588</f>
        <v>0</v>
      </c>
      <c r="S2588" s="225">
        <v>0.014999999999999999</v>
      </c>
      <c r="T2588" s="226">
        <f>S2588*H2588</f>
        <v>0.20263500000000001</v>
      </c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R2588" s="227" t="s">
        <v>331</v>
      </c>
      <c r="AT2588" s="227" t="s">
        <v>207</v>
      </c>
      <c r="AU2588" s="227" t="s">
        <v>80</v>
      </c>
      <c r="AY2588" s="20" t="s">
        <v>205</v>
      </c>
      <c r="BE2588" s="228">
        <f>IF(N2588="základní",J2588,0)</f>
        <v>0</v>
      </c>
      <c r="BF2588" s="228">
        <f>IF(N2588="snížená",J2588,0)</f>
        <v>0</v>
      </c>
      <c r="BG2588" s="228">
        <f>IF(N2588="zákl. přenesená",J2588,0)</f>
        <v>0</v>
      </c>
      <c r="BH2588" s="228">
        <f>IF(N2588="sníž. přenesená",J2588,0)</f>
        <v>0</v>
      </c>
      <c r="BI2588" s="228">
        <f>IF(N2588="nulová",J2588,0)</f>
        <v>0</v>
      </c>
      <c r="BJ2588" s="20" t="s">
        <v>78</v>
      </c>
      <c r="BK2588" s="228">
        <f>ROUND(I2588*H2588,2)</f>
        <v>0</v>
      </c>
      <c r="BL2588" s="20" t="s">
        <v>331</v>
      </c>
      <c r="BM2588" s="227" t="s">
        <v>3495</v>
      </c>
    </row>
    <row r="2589" s="2" customFormat="1">
      <c r="A2589" s="41"/>
      <c r="B2589" s="42"/>
      <c r="C2589" s="43"/>
      <c r="D2589" s="229" t="s">
        <v>214</v>
      </c>
      <c r="E2589" s="43"/>
      <c r="F2589" s="230" t="s">
        <v>3496</v>
      </c>
      <c r="G2589" s="43"/>
      <c r="H2589" s="43"/>
      <c r="I2589" s="231"/>
      <c r="J2589" s="43"/>
      <c r="K2589" s="43"/>
      <c r="L2589" s="47"/>
      <c r="M2589" s="232"/>
      <c r="N2589" s="233"/>
      <c r="O2589" s="87"/>
      <c r="P2589" s="87"/>
      <c r="Q2589" s="87"/>
      <c r="R2589" s="87"/>
      <c r="S2589" s="87"/>
      <c r="T2589" s="88"/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T2589" s="20" t="s">
        <v>214</v>
      </c>
      <c r="AU2589" s="20" t="s">
        <v>80</v>
      </c>
    </row>
    <row r="2590" s="14" customFormat="1">
      <c r="A2590" s="14"/>
      <c r="B2590" s="245"/>
      <c r="C2590" s="246"/>
      <c r="D2590" s="236" t="s">
        <v>216</v>
      </c>
      <c r="E2590" s="247" t="s">
        <v>19</v>
      </c>
      <c r="F2590" s="248" t="s">
        <v>3306</v>
      </c>
      <c r="G2590" s="246"/>
      <c r="H2590" s="249">
        <v>13.509349999999998</v>
      </c>
      <c r="I2590" s="250"/>
      <c r="J2590" s="246"/>
      <c r="K2590" s="246"/>
      <c r="L2590" s="251"/>
      <c r="M2590" s="252"/>
      <c r="N2590" s="253"/>
      <c r="O2590" s="253"/>
      <c r="P2590" s="253"/>
      <c r="Q2590" s="253"/>
      <c r="R2590" s="253"/>
      <c r="S2590" s="253"/>
      <c r="T2590" s="25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5" t="s">
        <v>216</v>
      </c>
      <c r="AU2590" s="255" t="s">
        <v>80</v>
      </c>
      <c r="AV2590" s="14" t="s">
        <v>80</v>
      </c>
      <c r="AW2590" s="14" t="s">
        <v>218</v>
      </c>
      <c r="AX2590" s="14" t="s">
        <v>71</v>
      </c>
      <c r="AY2590" s="255" t="s">
        <v>205</v>
      </c>
    </row>
    <row r="2591" s="2" customFormat="1" ht="37.8" customHeight="1">
      <c r="A2591" s="41"/>
      <c r="B2591" s="42"/>
      <c r="C2591" s="216" t="s">
        <v>3497</v>
      </c>
      <c r="D2591" s="216" t="s">
        <v>207</v>
      </c>
      <c r="E2591" s="217" t="s">
        <v>3498</v>
      </c>
      <c r="F2591" s="218" t="s">
        <v>3499</v>
      </c>
      <c r="G2591" s="219" t="s">
        <v>306</v>
      </c>
      <c r="H2591" s="220">
        <v>216.12000000000001</v>
      </c>
      <c r="I2591" s="221"/>
      <c r="J2591" s="222">
        <f>ROUND(I2591*H2591,2)</f>
        <v>0</v>
      </c>
      <c r="K2591" s="218" t="s">
        <v>211</v>
      </c>
      <c r="L2591" s="47"/>
      <c r="M2591" s="223" t="s">
        <v>19</v>
      </c>
      <c r="N2591" s="224" t="s">
        <v>42</v>
      </c>
      <c r="O2591" s="87"/>
      <c r="P2591" s="225">
        <f>O2591*H2591</f>
        <v>0</v>
      </c>
      <c r="Q2591" s="225">
        <v>0</v>
      </c>
      <c r="R2591" s="225">
        <f>Q2591*H2591</f>
        <v>0</v>
      </c>
      <c r="S2591" s="225">
        <v>0</v>
      </c>
      <c r="T2591" s="226">
        <f>S2591*H2591</f>
        <v>0</v>
      </c>
      <c r="U2591" s="41"/>
      <c r="V2591" s="41"/>
      <c r="W2591" s="41"/>
      <c r="X2591" s="41"/>
      <c r="Y2591" s="41"/>
      <c r="Z2591" s="41"/>
      <c r="AA2591" s="41"/>
      <c r="AB2591" s="41"/>
      <c r="AC2591" s="41"/>
      <c r="AD2591" s="41"/>
      <c r="AE2591" s="41"/>
      <c r="AR2591" s="227" t="s">
        <v>331</v>
      </c>
      <c r="AT2591" s="227" t="s">
        <v>207</v>
      </c>
      <c r="AU2591" s="227" t="s">
        <v>80</v>
      </c>
      <c r="AY2591" s="20" t="s">
        <v>205</v>
      </c>
      <c r="BE2591" s="228">
        <f>IF(N2591="základní",J2591,0)</f>
        <v>0</v>
      </c>
      <c r="BF2591" s="228">
        <f>IF(N2591="snížená",J2591,0)</f>
        <v>0</v>
      </c>
      <c r="BG2591" s="228">
        <f>IF(N2591="zákl. přenesená",J2591,0)</f>
        <v>0</v>
      </c>
      <c r="BH2591" s="228">
        <f>IF(N2591="sníž. přenesená",J2591,0)</f>
        <v>0</v>
      </c>
      <c r="BI2591" s="228">
        <f>IF(N2591="nulová",J2591,0)</f>
        <v>0</v>
      </c>
      <c r="BJ2591" s="20" t="s">
        <v>78</v>
      </c>
      <c r="BK2591" s="228">
        <f>ROUND(I2591*H2591,2)</f>
        <v>0</v>
      </c>
      <c r="BL2591" s="20" t="s">
        <v>331</v>
      </c>
      <c r="BM2591" s="227" t="s">
        <v>3500</v>
      </c>
    </row>
    <row r="2592" s="2" customFormat="1">
      <c r="A2592" s="41"/>
      <c r="B2592" s="42"/>
      <c r="C2592" s="43"/>
      <c r="D2592" s="229" t="s">
        <v>214</v>
      </c>
      <c r="E2592" s="43"/>
      <c r="F2592" s="230" t="s">
        <v>3501</v>
      </c>
      <c r="G2592" s="43"/>
      <c r="H2592" s="43"/>
      <c r="I2592" s="231"/>
      <c r="J2592" s="43"/>
      <c r="K2592" s="43"/>
      <c r="L2592" s="47"/>
      <c r="M2592" s="232"/>
      <c r="N2592" s="233"/>
      <c r="O2592" s="87"/>
      <c r="P2592" s="87"/>
      <c r="Q2592" s="87"/>
      <c r="R2592" s="87"/>
      <c r="S2592" s="87"/>
      <c r="T2592" s="88"/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T2592" s="20" t="s">
        <v>214</v>
      </c>
      <c r="AU2592" s="20" t="s">
        <v>80</v>
      </c>
    </row>
    <row r="2593" s="14" customFormat="1">
      <c r="A2593" s="14"/>
      <c r="B2593" s="245"/>
      <c r="C2593" s="246"/>
      <c r="D2593" s="236" t="s">
        <v>216</v>
      </c>
      <c r="E2593" s="247" t="s">
        <v>19</v>
      </c>
      <c r="F2593" s="248" t="s">
        <v>3502</v>
      </c>
      <c r="G2593" s="246"/>
      <c r="H2593" s="249">
        <v>152.38999999999999</v>
      </c>
      <c r="I2593" s="250"/>
      <c r="J2593" s="246"/>
      <c r="K2593" s="246"/>
      <c r="L2593" s="251"/>
      <c r="M2593" s="252"/>
      <c r="N2593" s="253"/>
      <c r="O2593" s="253"/>
      <c r="P2593" s="253"/>
      <c r="Q2593" s="253"/>
      <c r="R2593" s="253"/>
      <c r="S2593" s="253"/>
      <c r="T2593" s="25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5" t="s">
        <v>216</v>
      </c>
      <c r="AU2593" s="255" t="s">
        <v>80</v>
      </c>
      <c r="AV2593" s="14" t="s">
        <v>80</v>
      </c>
      <c r="AW2593" s="14" t="s">
        <v>218</v>
      </c>
      <c r="AX2593" s="14" t="s">
        <v>71</v>
      </c>
      <c r="AY2593" s="255" t="s">
        <v>205</v>
      </c>
    </row>
    <row r="2594" s="14" customFormat="1">
      <c r="A2594" s="14"/>
      <c r="B2594" s="245"/>
      <c r="C2594" s="246"/>
      <c r="D2594" s="236" t="s">
        <v>216</v>
      </c>
      <c r="E2594" s="247" t="s">
        <v>19</v>
      </c>
      <c r="F2594" s="248" t="s">
        <v>1939</v>
      </c>
      <c r="G2594" s="246"/>
      <c r="H2594" s="249">
        <v>63.729999999999997</v>
      </c>
      <c r="I2594" s="250"/>
      <c r="J2594" s="246"/>
      <c r="K2594" s="246"/>
      <c r="L2594" s="251"/>
      <c r="M2594" s="252"/>
      <c r="N2594" s="253"/>
      <c r="O2594" s="253"/>
      <c r="P2594" s="253"/>
      <c r="Q2594" s="253"/>
      <c r="R2594" s="253"/>
      <c r="S2594" s="253"/>
      <c r="T2594" s="25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55" t="s">
        <v>216</v>
      </c>
      <c r="AU2594" s="255" t="s">
        <v>80</v>
      </c>
      <c r="AV2594" s="14" t="s">
        <v>80</v>
      </c>
      <c r="AW2594" s="14" t="s">
        <v>218</v>
      </c>
      <c r="AX2594" s="14" t="s">
        <v>71</v>
      </c>
      <c r="AY2594" s="255" t="s">
        <v>205</v>
      </c>
    </row>
    <row r="2595" s="2" customFormat="1" ht="24.15" customHeight="1">
      <c r="A2595" s="41"/>
      <c r="B2595" s="42"/>
      <c r="C2595" s="278" t="s">
        <v>3503</v>
      </c>
      <c r="D2595" s="278" t="s">
        <v>319</v>
      </c>
      <c r="E2595" s="279" t="s">
        <v>3504</v>
      </c>
      <c r="F2595" s="280" t="s">
        <v>3505</v>
      </c>
      <c r="G2595" s="281" t="s">
        <v>306</v>
      </c>
      <c r="H2595" s="282">
        <v>226.92599999999999</v>
      </c>
      <c r="I2595" s="283"/>
      <c r="J2595" s="284">
        <f>ROUND(I2595*H2595,2)</f>
        <v>0</v>
      </c>
      <c r="K2595" s="280" t="s">
        <v>211</v>
      </c>
      <c r="L2595" s="285"/>
      <c r="M2595" s="286" t="s">
        <v>19</v>
      </c>
      <c r="N2595" s="287" t="s">
        <v>42</v>
      </c>
      <c r="O2595" s="87"/>
      <c r="P2595" s="225">
        <f>O2595*H2595</f>
        <v>0</v>
      </c>
      <c r="Q2595" s="225">
        <v>0.0025000000000000001</v>
      </c>
      <c r="R2595" s="225">
        <f>Q2595*H2595</f>
        <v>0.56731500000000001</v>
      </c>
      <c r="S2595" s="225">
        <v>0</v>
      </c>
      <c r="T2595" s="226">
        <f>S2595*H2595</f>
        <v>0</v>
      </c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R2595" s="227" t="s">
        <v>433</v>
      </c>
      <c r="AT2595" s="227" t="s">
        <v>319</v>
      </c>
      <c r="AU2595" s="227" t="s">
        <v>80</v>
      </c>
      <c r="AY2595" s="20" t="s">
        <v>205</v>
      </c>
      <c r="BE2595" s="228">
        <f>IF(N2595="základní",J2595,0)</f>
        <v>0</v>
      </c>
      <c r="BF2595" s="228">
        <f>IF(N2595="snížená",J2595,0)</f>
        <v>0</v>
      </c>
      <c r="BG2595" s="228">
        <f>IF(N2595="zákl. přenesená",J2595,0)</f>
        <v>0</v>
      </c>
      <c r="BH2595" s="228">
        <f>IF(N2595="sníž. přenesená",J2595,0)</f>
        <v>0</v>
      </c>
      <c r="BI2595" s="228">
        <f>IF(N2595="nulová",J2595,0)</f>
        <v>0</v>
      </c>
      <c r="BJ2595" s="20" t="s">
        <v>78</v>
      </c>
      <c r="BK2595" s="228">
        <f>ROUND(I2595*H2595,2)</f>
        <v>0</v>
      </c>
      <c r="BL2595" s="20" t="s">
        <v>331</v>
      </c>
      <c r="BM2595" s="227" t="s">
        <v>3506</v>
      </c>
    </row>
    <row r="2596" s="14" customFormat="1">
      <c r="A2596" s="14"/>
      <c r="B2596" s="245"/>
      <c r="C2596" s="246"/>
      <c r="D2596" s="236" t="s">
        <v>216</v>
      </c>
      <c r="E2596" s="246"/>
      <c r="F2596" s="248" t="s">
        <v>3507</v>
      </c>
      <c r="G2596" s="246"/>
      <c r="H2596" s="249">
        <v>226.92599999999999</v>
      </c>
      <c r="I2596" s="250"/>
      <c r="J2596" s="246"/>
      <c r="K2596" s="246"/>
      <c r="L2596" s="251"/>
      <c r="M2596" s="252"/>
      <c r="N2596" s="253"/>
      <c r="O2596" s="253"/>
      <c r="P2596" s="253"/>
      <c r="Q2596" s="253"/>
      <c r="R2596" s="253"/>
      <c r="S2596" s="253"/>
      <c r="T2596" s="25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5" t="s">
        <v>216</v>
      </c>
      <c r="AU2596" s="255" t="s">
        <v>80</v>
      </c>
      <c r="AV2596" s="14" t="s">
        <v>80</v>
      </c>
      <c r="AW2596" s="14" t="s">
        <v>4</v>
      </c>
      <c r="AX2596" s="14" t="s">
        <v>78</v>
      </c>
      <c r="AY2596" s="255" t="s">
        <v>205</v>
      </c>
    </row>
    <row r="2597" s="2" customFormat="1" ht="44.25" customHeight="1">
      <c r="A2597" s="41"/>
      <c r="B2597" s="42"/>
      <c r="C2597" s="216" t="s">
        <v>3508</v>
      </c>
      <c r="D2597" s="216" t="s">
        <v>207</v>
      </c>
      <c r="E2597" s="217" t="s">
        <v>3509</v>
      </c>
      <c r="F2597" s="218" t="s">
        <v>3510</v>
      </c>
      <c r="G2597" s="219" t="s">
        <v>306</v>
      </c>
      <c r="H2597" s="220">
        <v>4.25</v>
      </c>
      <c r="I2597" s="221"/>
      <c r="J2597" s="222">
        <f>ROUND(I2597*H2597,2)</f>
        <v>0</v>
      </c>
      <c r="K2597" s="218" t="s">
        <v>211</v>
      </c>
      <c r="L2597" s="47"/>
      <c r="M2597" s="223" t="s">
        <v>19</v>
      </c>
      <c r="N2597" s="224" t="s">
        <v>42</v>
      </c>
      <c r="O2597" s="87"/>
      <c r="P2597" s="225">
        <f>O2597*H2597</f>
        <v>0</v>
      </c>
      <c r="Q2597" s="225">
        <v>0</v>
      </c>
      <c r="R2597" s="225">
        <f>Q2597*H2597</f>
        <v>0</v>
      </c>
      <c r="S2597" s="225">
        <v>0.0025000000000000001</v>
      </c>
      <c r="T2597" s="226">
        <f>S2597*H2597</f>
        <v>0.010625000000000001</v>
      </c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R2597" s="227" t="s">
        <v>331</v>
      </c>
      <c r="AT2597" s="227" t="s">
        <v>207</v>
      </c>
      <c r="AU2597" s="227" t="s">
        <v>80</v>
      </c>
      <c r="AY2597" s="20" t="s">
        <v>205</v>
      </c>
      <c r="BE2597" s="228">
        <f>IF(N2597="základní",J2597,0)</f>
        <v>0</v>
      </c>
      <c r="BF2597" s="228">
        <f>IF(N2597="snížená",J2597,0)</f>
        <v>0</v>
      </c>
      <c r="BG2597" s="228">
        <f>IF(N2597="zákl. přenesená",J2597,0)</f>
        <v>0</v>
      </c>
      <c r="BH2597" s="228">
        <f>IF(N2597="sníž. přenesená",J2597,0)</f>
        <v>0</v>
      </c>
      <c r="BI2597" s="228">
        <f>IF(N2597="nulová",J2597,0)</f>
        <v>0</v>
      </c>
      <c r="BJ2597" s="20" t="s">
        <v>78</v>
      </c>
      <c r="BK2597" s="228">
        <f>ROUND(I2597*H2597,2)</f>
        <v>0</v>
      </c>
      <c r="BL2597" s="20" t="s">
        <v>331</v>
      </c>
      <c r="BM2597" s="227" t="s">
        <v>3511</v>
      </c>
    </row>
    <row r="2598" s="2" customFormat="1">
      <c r="A2598" s="41"/>
      <c r="B2598" s="42"/>
      <c r="C2598" s="43"/>
      <c r="D2598" s="229" t="s">
        <v>214</v>
      </c>
      <c r="E2598" s="43"/>
      <c r="F2598" s="230" t="s">
        <v>3512</v>
      </c>
      <c r="G2598" s="43"/>
      <c r="H2598" s="43"/>
      <c r="I2598" s="231"/>
      <c r="J2598" s="43"/>
      <c r="K2598" s="43"/>
      <c r="L2598" s="47"/>
      <c r="M2598" s="232"/>
      <c r="N2598" s="233"/>
      <c r="O2598" s="87"/>
      <c r="P2598" s="87"/>
      <c r="Q2598" s="87"/>
      <c r="R2598" s="87"/>
      <c r="S2598" s="87"/>
      <c r="T2598" s="88"/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T2598" s="20" t="s">
        <v>214</v>
      </c>
      <c r="AU2598" s="20" t="s">
        <v>80</v>
      </c>
    </row>
    <row r="2599" s="14" customFormat="1">
      <c r="A2599" s="14"/>
      <c r="B2599" s="245"/>
      <c r="C2599" s="246"/>
      <c r="D2599" s="236" t="s">
        <v>216</v>
      </c>
      <c r="E2599" s="247" t="s">
        <v>19</v>
      </c>
      <c r="F2599" s="248" t="s">
        <v>3513</v>
      </c>
      <c r="G2599" s="246"/>
      <c r="H2599" s="249">
        <v>4.25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55" t="s">
        <v>216</v>
      </c>
      <c r="AU2599" s="255" t="s">
        <v>80</v>
      </c>
      <c r="AV2599" s="14" t="s">
        <v>80</v>
      </c>
      <c r="AW2599" s="14" t="s">
        <v>218</v>
      </c>
      <c r="AX2599" s="14" t="s">
        <v>71</v>
      </c>
      <c r="AY2599" s="255" t="s">
        <v>205</v>
      </c>
    </row>
    <row r="2600" s="2" customFormat="1" ht="44.25" customHeight="1">
      <c r="A2600" s="41"/>
      <c r="B2600" s="42"/>
      <c r="C2600" s="216" t="s">
        <v>3514</v>
      </c>
      <c r="D2600" s="216" t="s">
        <v>207</v>
      </c>
      <c r="E2600" s="217" t="s">
        <v>3515</v>
      </c>
      <c r="F2600" s="218" t="s">
        <v>3516</v>
      </c>
      <c r="G2600" s="219" t="s">
        <v>306</v>
      </c>
      <c r="H2600" s="220">
        <v>16.928000000000001</v>
      </c>
      <c r="I2600" s="221"/>
      <c r="J2600" s="222">
        <f>ROUND(I2600*H2600,2)</f>
        <v>0</v>
      </c>
      <c r="K2600" s="218" t="s">
        <v>211</v>
      </c>
      <c r="L2600" s="47"/>
      <c r="M2600" s="223" t="s">
        <v>19</v>
      </c>
      <c r="N2600" s="224" t="s">
        <v>42</v>
      </c>
      <c r="O2600" s="87"/>
      <c r="P2600" s="225">
        <f>O2600*H2600</f>
        <v>0</v>
      </c>
      <c r="Q2600" s="225">
        <v>0.0060000000000000001</v>
      </c>
      <c r="R2600" s="225">
        <f>Q2600*H2600</f>
        <v>0.10156800000000001</v>
      </c>
      <c r="S2600" s="225">
        <v>0</v>
      </c>
      <c r="T2600" s="226">
        <f>S2600*H2600</f>
        <v>0</v>
      </c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R2600" s="227" t="s">
        <v>331</v>
      </c>
      <c r="AT2600" s="227" t="s">
        <v>207</v>
      </c>
      <c r="AU2600" s="227" t="s">
        <v>80</v>
      </c>
      <c r="AY2600" s="20" t="s">
        <v>205</v>
      </c>
      <c r="BE2600" s="228">
        <f>IF(N2600="základní",J2600,0)</f>
        <v>0</v>
      </c>
      <c r="BF2600" s="228">
        <f>IF(N2600="snížená",J2600,0)</f>
        <v>0</v>
      </c>
      <c r="BG2600" s="228">
        <f>IF(N2600="zákl. přenesená",J2600,0)</f>
        <v>0</v>
      </c>
      <c r="BH2600" s="228">
        <f>IF(N2600="sníž. přenesená",J2600,0)</f>
        <v>0</v>
      </c>
      <c r="BI2600" s="228">
        <f>IF(N2600="nulová",J2600,0)</f>
        <v>0</v>
      </c>
      <c r="BJ2600" s="20" t="s">
        <v>78</v>
      </c>
      <c r="BK2600" s="228">
        <f>ROUND(I2600*H2600,2)</f>
        <v>0</v>
      </c>
      <c r="BL2600" s="20" t="s">
        <v>331</v>
      </c>
      <c r="BM2600" s="227" t="s">
        <v>3517</v>
      </c>
    </row>
    <row r="2601" s="2" customFormat="1">
      <c r="A2601" s="41"/>
      <c r="B2601" s="42"/>
      <c r="C2601" s="43"/>
      <c r="D2601" s="229" t="s">
        <v>214</v>
      </c>
      <c r="E2601" s="43"/>
      <c r="F2601" s="230" t="s">
        <v>3518</v>
      </c>
      <c r="G2601" s="43"/>
      <c r="H2601" s="43"/>
      <c r="I2601" s="231"/>
      <c r="J2601" s="43"/>
      <c r="K2601" s="43"/>
      <c r="L2601" s="47"/>
      <c r="M2601" s="232"/>
      <c r="N2601" s="233"/>
      <c r="O2601" s="87"/>
      <c r="P2601" s="87"/>
      <c r="Q2601" s="87"/>
      <c r="R2601" s="87"/>
      <c r="S2601" s="87"/>
      <c r="T2601" s="88"/>
      <c r="U2601" s="41"/>
      <c r="V2601" s="41"/>
      <c r="W2601" s="41"/>
      <c r="X2601" s="41"/>
      <c r="Y2601" s="41"/>
      <c r="Z2601" s="41"/>
      <c r="AA2601" s="41"/>
      <c r="AB2601" s="41"/>
      <c r="AC2601" s="41"/>
      <c r="AD2601" s="41"/>
      <c r="AE2601" s="41"/>
      <c r="AT2601" s="20" t="s">
        <v>214</v>
      </c>
      <c r="AU2601" s="20" t="s">
        <v>80</v>
      </c>
    </row>
    <row r="2602" s="14" customFormat="1">
      <c r="A2602" s="14"/>
      <c r="B2602" s="245"/>
      <c r="C2602" s="246"/>
      <c r="D2602" s="236" t="s">
        <v>216</v>
      </c>
      <c r="E2602" s="247" t="s">
        <v>19</v>
      </c>
      <c r="F2602" s="248" t="s">
        <v>789</v>
      </c>
      <c r="G2602" s="246"/>
      <c r="H2602" s="249">
        <v>16.927499999999998</v>
      </c>
      <c r="I2602" s="250"/>
      <c r="J2602" s="246"/>
      <c r="K2602" s="246"/>
      <c r="L2602" s="251"/>
      <c r="M2602" s="252"/>
      <c r="N2602" s="253"/>
      <c r="O2602" s="253"/>
      <c r="P2602" s="253"/>
      <c r="Q2602" s="253"/>
      <c r="R2602" s="253"/>
      <c r="S2602" s="253"/>
      <c r="T2602" s="25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5" t="s">
        <v>216</v>
      </c>
      <c r="AU2602" s="255" t="s">
        <v>80</v>
      </c>
      <c r="AV2602" s="14" t="s">
        <v>80</v>
      </c>
      <c r="AW2602" s="14" t="s">
        <v>218</v>
      </c>
      <c r="AX2602" s="14" t="s">
        <v>71</v>
      </c>
      <c r="AY2602" s="255" t="s">
        <v>205</v>
      </c>
    </row>
    <row r="2603" s="2" customFormat="1" ht="24.15" customHeight="1">
      <c r="A2603" s="41"/>
      <c r="B2603" s="42"/>
      <c r="C2603" s="278" t="s">
        <v>3519</v>
      </c>
      <c r="D2603" s="278" t="s">
        <v>319</v>
      </c>
      <c r="E2603" s="279" t="s">
        <v>3520</v>
      </c>
      <c r="F2603" s="280" t="s">
        <v>3521</v>
      </c>
      <c r="G2603" s="281" t="s">
        <v>306</v>
      </c>
      <c r="H2603" s="282">
        <v>17.774000000000001</v>
      </c>
      <c r="I2603" s="283"/>
      <c r="J2603" s="284">
        <f>ROUND(I2603*H2603,2)</f>
        <v>0</v>
      </c>
      <c r="K2603" s="280" t="s">
        <v>211</v>
      </c>
      <c r="L2603" s="285"/>
      <c r="M2603" s="286" t="s">
        <v>19</v>
      </c>
      <c r="N2603" s="287" t="s">
        <v>42</v>
      </c>
      <c r="O2603" s="87"/>
      <c r="P2603" s="225">
        <f>O2603*H2603</f>
        <v>0</v>
      </c>
      <c r="Q2603" s="225">
        <v>0.0077499999999999999</v>
      </c>
      <c r="R2603" s="225">
        <f>Q2603*H2603</f>
        <v>0.1377485</v>
      </c>
      <c r="S2603" s="225">
        <v>0</v>
      </c>
      <c r="T2603" s="226">
        <f>S2603*H2603</f>
        <v>0</v>
      </c>
      <c r="U2603" s="41"/>
      <c r="V2603" s="41"/>
      <c r="W2603" s="41"/>
      <c r="X2603" s="41"/>
      <c r="Y2603" s="41"/>
      <c r="Z2603" s="41"/>
      <c r="AA2603" s="41"/>
      <c r="AB2603" s="41"/>
      <c r="AC2603" s="41"/>
      <c r="AD2603" s="41"/>
      <c r="AE2603" s="41"/>
      <c r="AR2603" s="227" t="s">
        <v>433</v>
      </c>
      <c r="AT2603" s="227" t="s">
        <v>319</v>
      </c>
      <c r="AU2603" s="227" t="s">
        <v>80</v>
      </c>
      <c r="AY2603" s="20" t="s">
        <v>205</v>
      </c>
      <c r="BE2603" s="228">
        <f>IF(N2603="základní",J2603,0)</f>
        <v>0</v>
      </c>
      <c r="BF2603" s="228">
        <f>IF(N2603="snížená",J2603,0)</f>
        <v>0</v>
      </c>
      <c r="BG2603" s="228">
        <f>IF(N2603="zákl. přenesená",J2603,0)</f>
        <v>0</v>
      </c>
      <c r="BH2603" s="228">
        <f>IF(N2603="sníž. přenesená",J2603,0)</f>
        <v>0</v>
      </c>
      <c r="BI2603" s="228">
        <f>IF(N2603="nulová",J2603,0)</f>
        <v>0</v>
      </c>
      <c r="BJ2603" s="20" t="s">
        <v>78</v>
      </c>
      <c r="BK2603" s="228">
        <f>ROUND(I2603*H2603,2)</f>
        <v>0</v>
      </c>
      <c r="BL2603" s="20" t="s">
        <v>331</v>
      </c>
      <c r="BM2603" s="227" t="s">
        <v>3522</v>
      </c>
    </row>
    <row r="2604" s="14" customFormat="1">
      <c r="A2604" s="14"/>
      <c r="B2604" s="245"/>
      <c r="C2604" s="246"/>
      <c r="D2604" s="236" t="s">
        <v>216</v>
      </c>
      <c r="E2604" s="246"/>
      <c r="F2604" s="248" t="s">
        <v>3523</v>
      </c>
      <c r="G2604" s="246"/>
      <c r="H2604" s="249">
        <v>17.774000000000001</v>
      </c>
      <c r="I2604" s="250"/>
      <c r="J2604" s="246"/>
      <c r="K2604" s="246"/>
      <c r="L2604" s="251"/>
      <c r="M2604" s="252"/>
      <c r="N2604" s="253"/>
      <c r="O2604" s="253"/>
      <c r="P2604" s="253"/>
      <c r="Q2604" s="253"/>
      <c r="R2604" s="253"/>
      <c r="S2604" s="253"/>
      <c r="T2604" s="25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5" t="s">
        <v>216</v>
      </c>
      <c r="AU2604" s="255" t="s">
        <v>80</v>
      </c>
      <c r="AV2604" s="14" t="s">
        <v>80</v>
      </c>
      <c r="AW2604" s="14" t="s">
        <v>4</v>
      </c>
      <c r="AX2604" s="14" t="s">
        <v>78</v>
      </c>
      <c r="AY2604" s="255" t="s">
        <v>205</v>
      </c>
    </row>
    <row r="2605" s="2" customFormat="1" ht="44.25" customHeight="1">
      <c r="A2605" s="41"/>
      <c r="B2605" s="42"/>
      <c r="C2605" s="216" t="s">
        <v>3524</v>
      </c>
      <c r="D2605" s="216" t="s">
        <v>207</v>
      </c>
      <c r="E2605" s="217" t="s">
        <v>3525</v>
      </c>
      <c r="F2605" s="218" t="s">
        <v>3526</v>
      </c>
      <c r="G2605" s="219" t="s">
        <v>306</v>
      </c>
      <c r="H2605" s="220">
        <v>6.218</v>
      </c>
      <c r="I2605" s="221"/>
      <c r="J2605" s="222">
        <f>ROUND(I2605*H2605,2)</f>
        <v>0</v>
      </c>
      <c r="K2605" s="218" t="s">
        <v>211</v>
      </c>
      <c r="L2605" s="47"/>
      <c r="M2605" s="223" t="s">
        <v>19</v>
      </c>
      <c r="N2605" s="224" t="s">
        <v>42</v>
      </c>
      <c r="O2605" s="87"/>
      <c r="P2605" s="225">
        <f>O2605*H2605</f>
        <v>0</v>
      </c>
      <c r="Q2605" s="225">
        <v>0.0030000000000000001</v>
      </c>
      <c r="R2605" s="225">
        <f>Q2605*H2605</f>
        <v>0.018654</v>
      </c>
      <c r="S2605" s="225">
        <v>0</v>
      </c>
      <c r="T2605" s="226">
        <f>S2605*H2605</f>
        <v>0</v>
      </c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R2605" s="227" t="s">
        <v>331</v>
      </c>
      <c r="AT2605" s="227" t="s">
        <v>207</v>
      </c>
      <c r="AU2605" s="227" t="s">
        <v>80</v>
      </c>
      <c r="AY2605" s="20" t="s">
        <v>205</v>
      </c>
      <c r="BE2605" s="228">
        <f>IF(N2605="základní",J2605,0)</f>
        <v>0</v>
      </c>
      <c r="BF2605" s="228">
        <f>IF(N2605="snížená",J2605,0)</f>
        <v>0</v>
      </c>
      <c r="BG2605" s="228">
        <f>IF(N2605="zákl. přenesená",J2605,0)</f>
        <v>0</v>
      </c>
      <c r="BH2605" s="228">
        <f>IF(N2605="sníž. přenesená",J2605,0)</f>
        <v>0</v>
      </c>
      <c r="BI2605" s="228">
        <f>IF(N2605="nulová",J2605,0)</f>
        <v>0</v>
      </c>
      <c r="BJ2605" s="20" t="s">
        <v>78</v>
      </c>
      <c r="BK2605" s="228">
        <f>ROUND(I2605*H2605,2)</f>
        <v>0</v>
      </c>
      <c r="BL2605" s="20" t="s">
        <v>331</v>
      </c>
      <c r="BM2605" s="227" t="s">
        <v>3527</v>
      </c>
    </row>
    <row r="2606" s="2" customFormat="1">
      <c r="A2606" s="41"/>
      <c r="B2606" s="42"/>
      <c r="C2606" s="43"/>
      <c r="D2606" s="229" t="s">
        <v>214</v>
      </c>
      <c r="E2606" s="43"/>
      <c r="F2606" s="230" t="s">
        <v>3528</v>
      </c>
      <c r="G2606" s="43"/>
      <c r="H2606" s="43"/>
      <c r="I2606" s="231"/>
      <c r="J2606" s="43"/>
      <c r="K2606" s="43"/>
      <c r="L2606" s="47"/>
      <c r="M2606" s="232"/>
      <c r="N2606" s="233"/>
      <c r="O2606" s="87"/>
      <c r="P2606" s="87"/>
      <c r="Q2606" s="87"/>
      <c r="R2606" s="87"/>
      <c r="S2606" s="87"/>
      <c r="T2606" s="88"/>
      <c r="U2606" s="41"/>
      <c r="V2606" s="41"/>
      <c r="W2606" s="41"/>
      <c r="X2606" s="41"/>
      <c r="Y2606" s="41"/>
      <c r="Z2606" s="41"/>
      <c r="AA2606" s="41"/>
      <c r="AB2606" s="41"/>
      <c r="AC2606" s="41"/>
      <c r="AD2606" s="41"/>
      <c r="AE2606" s="41"/>
      <c r="AT2606" s="20" t="s">
        <v>214</v>
      </c>
      <c r="AU2606" s="20" t="s">
        <v>80</v>
      </c>
    </row>
    <row r="2607" s="14" customFormat="1">
      <c r="A2607" s="14"/>
      <c r="B2607" s="245"/>
      <c r="C2607" s="246"/>
      <c r="D2607" s="236" t="s">
        <v>216</v>
      </c>
      <c r="E2607" s="247" t="s">
        <v>19</v>
      </c>
      <c r="F2607" s="248" t="s">
        <v>3529</v>
      </c>
      <c r="G2607" s="246"/>
      <c r="H2607" s="249">
        <v>6.2175000000000002</v>
      </c>
      <c r="I2607" s="250"/>
      <c r="J2607" s="246"/>
      <c r="K2607" s="246"/>
      <c r="L2607" s="251"/>
      <c r="M2607" s="252"/>
      <c r="N2607" s="253"/>
      <c r="O2607" s="253"/>
      <c r="P2607" s="253"/>
      <c r="Q2607" s="253"/>
      <c r="R2607" s="253"/>
      <c r="S2607" s="253"/>
      <c r="T2607" s="25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5" t="s">
        <v>216</v>
      </c>
      <c r="AU2607" s="255" t="s">
        <v>80</v>
      </c>
      <c r="AV2607" s="14" t="s">
        <v>80</v>
      </c>
      <c r="AW2607" s="14" t="s">
        <v>218</v>
      </c>
      <c r="AX2607" s="14" t="s">
        <v>71</v>
      </c>
      <c r="AY2607" s="255" t="s">
        <v>205</v>
      </c>
    </row>
    <row r="2608" s="2" customFormat="1" ht="24.15" customHeight="1">
      <c r="A2608" s="41"/>
      <c r="B2608" s="42"/>
      <c r="C2608" s="278" t="s">
        <v>3530</v>
      </c>
      <c r="D2608" s="278" t="s">
        <v>319</v>
      </c>
      <c r="E2608" s="279" t="s">
        <v>3531</v>
      </c>
      <c r="F2608" s="280" t="s">
        <v>3532</v>
      </c>
      <c r="G2608" s="281" t="s">
        <v>306</v>
      </c>
      <c r="H2608" s="282">
        <v>6.5289999999999999</v>
      </c>
      <c r="I2608" s="283"/>
      <c r="J2608" s="284">
        <f>ROUND(I2608*H2608,2)</f>
        <v>0</v>
      </c>
      <c r="K2608" s="280" t="s">
        <v>211</v>
      </c>
      <c r="L2608" s="285"/>
      <c r="M2608" s="286" t="s">
        <v>19</v>
      </c>
      <c r="N2608" s="287" t="s">
        <v>42</v>
      </c>
      <c r="O2608" s="87"/>
      <c r="P2608" s="225">
        <f>O2608*H2608</f>
        <v>0</v>
      </c>
      <c r="Q2608" s="225">
        <v>0.00089999999999999998</v>
      </c>
      <c r="R2608" s="225">
        <f>Q2608*H2608</f>
        <v>0.0058760999999999996</v>
      </c>
      <c r="S2608" s="225">
        <v>0</v>
      </c>
      <c r="T2608" s="226">
        <f>S2608*H2608</f>
        <v>0</v>
      </c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R2608" s="227" t="s">
        <v>433</v>
      </c>
      <c r="AT2608" s="227" t="s">
        <v>319</v>
      </c>
      <c r="AU2608" s="227" t="s">
        <v>80</v>
      </c>
      <c r="AY2608" s="20" t="s">
        <v>205</v>
      </c>
      <c r="BE2608" s="228">
        <f>IF(N2608="základní",J2608,0)</f>
        <v>0</v>
      </c>
      <c r="BF2608" s="228">
        <f>IF(N2608="snížená",J2608,0)</f>
        <v>0</v>
      </c>
      <c r="BG2608" s="228">
        <f>IF(N2608="zákl. přenesená",J2608,0)</f>
        <v>0</v>
      </c>
      <c r="BH2608" s="228">
        <f>IF(N2608="sníž. přenesená",J2608,0)</f>
        <v>0</v>
      </c>
      <c r="BI2608" s="228">
        <f>IF(N2608="nulová",J2608,0)</f>
        <v>0</v>
      </c>
      <c r="BJ2608" s="20" t="s">
        <v>78</v>
      </c>
      <c r="BK2608" s="228">
        <f>ROUND(I2608*H2608,2)</f>
        <v>0</v>
      </c>
      <c r="BL2608" s="20" t="s">
        <v>331</v>
      </c>
      <c r="BM2608" s="227" t="s">
        <v>3533</v>
      </c>
    </row>
    <row r="2609" s="14" customFormat="1">
      <c r="A2609" s="14"/>
      <c r="B2609" s="245"/>
      <c r="C2609" s="246"/>
      <c r="D2609" s="236" t="s">
        <v>216</v>
      </c>
      <c r="E2609" s="246"/>
      <c r="F2609" s="248" t="s">
        <v>3534</v>
      </c>
      <c r="G2609" s="246"/>
      <c r="H2609" s="249">
        <v>6.5289999999999999</v>
      </c>
      <c r="I2609" s="250"/>
      <c r="J2609" s="246"/>
      <c r="K2609" s="246"/>
      <c r="L2609" s="251"/>
      <c r="M2609" s="252"/>
      <c r="N2609" s="253"/>
      <c r="O2609" s="253"/>
      <c r="P2609" s="253"/>
      <c r="Q2609" s="253"/>
      <c r="R2609" s="253"/>
      <c r="S2609" s="253"/>
      <c r="T2609" s="25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5" t="s">
        <v>216</v>
      </c>
      <c r="AU2609" s="255" t="s">
        <v>80</v>
      </c>
      <c r="AV2609" s="14" t="s">
        <v>80</v>
      </c>
      <c r="AW2609" s="14" t="s">
        <v>4</v>
      </c>
      <c r="AX2609" s="14" t="s">
        <v>78</v>
      </c>
      <c r="AY2609" s="255" t="s">
        <v>205</v>
      </c>
    </row>
    <row r="2610" s="2" customFormat="1" ht="44.25" customHeight="1">
      <c r="A2610" s="41"/>
      <c r="B2610" s="42"/>
      <c r="C2610" s="216" t="s">
        <v>3535</v>
      </c>
      <c r="D2610" s="216" t="s">
        <v>207</v>
      </c>
      <c r="E2610" s="217" t="s">
        <v>3536</v>
      </c>
      <c r="F2610" s="218" t="s">
        <v>3537</v>
      </c>
      <c r="G2610" s="219" t="s">
        <v>306</v>
      </c>
      <c r="H2610" s="220">
        <v>13.509</v>
      </c>
      <c r="I2610" s="221"/>
      <c r="J2610" s="222">
        <f>ROUND(I2610*H2610,2)</f>
        <v>0</v>
      </c>
      <c r="K2610" s="218" t="s">
        <v>211</v>
      </c>
      <c r="L2610" s="47"/>
      <c r="M2610" s="223" t="s">
        <v>19</v>
      </c>
      <c r="N2610" s="224" t="s">
        <v>42</v>
      </c>
      <c r="O2610" s="87"/>
      <c r="P2610" s="225">
        <f>O2610*H2610</f>
        <v>0</v>
      </c>
      <c r="Q2610" s="225">
        <v>0.00116</v>
      </c>
      <c r="R2610" s="225">
        <f>Q2610*H2610</f>
        <v>0.015670440000000001</v>
      </c>
      <c r="S2610" s="225">
        <v>0</v>
      </c>
      <c r="T2610" s="226">
        <f>S2610*H2610</f>
        <v>0</v>
      </c>
      <c r="U2610" s="41"/>
      <c r="V2610" s="41"/>
      <c r="W2610" s="41"/>
      <c r="X2610" s="41"/>
      <c r="Y2610" s="41"/>
      <c r="Z2610" s="41"/>
      <c r="AA2610" s="41"/>
      <c r="AB2610" s="41"/>
      <c r="AC2610" s="41"/>
      <c r="AD2610" s="41"/>
      <c r="AE2610" s="41"/>
      <c r="AR2610" s="227" t="s">
        <v>331</v>
      </c>
      <c r="AT2610" s="227" t="s">
        <v>207</v>
      </c>
      <c r="AU2610" s="227" t="s">
        <v>80</v>
      </c>
      <c r="AY2610" s="20" t="s">
        <v>205</v>
      </c>
      <c r="BE2610" s="228">
        <f>IF(N2610="základní",J2610,0)</f>
        <v>0</v>
      </c>
      <c r="BF2610" s="228">
        <f>IF(N2610="snížená",J2610,0)</f>
        <v>0</v>
      </c>
      <c r="BG2610" s="228">
        <f>IF(N2610="zákl. přenesená",J2610,0)</f>
        <v>0</v>
      </c>
      <c r="BH2610" s="228">
        <f>IF(N2610="sníž. přenesená",J2610,0)</f>
        <v>0</v>
      </c>
      <c r="BI2610" s="228">
        <f>IF(N2610="nulová",J2610,0)</f>
        <v>0</v>
      </c>
      <c r="BJ2610" s="20" t="s">
        <v>78</v>
      </c>
      <c r="BK2610" s="228">
        <f>ROUND(I2610*H2610,2)</f>
        <v>0</v>
      </c>
      <c r="BL2610" s="20" t="s">
        <v>331</v>
      </c>
      <c r="BM2610" s="227" t="s">
        <v>3538</v>
      </c>
    </row>
    <row r="2611" s="2" customFormat="1">
      <c r="A2611" s="41"/>
      <c r="B2611" s="42"/>
      <c r="C2611" s="43"/>
      <c r="D2611" s="229" t="s">
        <v>214</v>
      </c>
      <c r="E2611" s="43"/>
      <c r="F2611" s="230" t="s">
        <v>3539</v>
      </c>
      <c r="G2611" s="43"/>
      <c r="H2611" s="43"/>
      <c r="I2611" s="231"/>
      <c r="J2611" s="43"/>
      <c r="K2611" s="43"/>
      <c r="L2611" s="47"/>
      <c r="M2611" s="232"/>
      <c r="N2611" s="233"/>
      <c r="O2611" s="87"/>
      <c r="P2611" s="87"/>
      <c r="Q2611" s="87"/>
      <c r="R2611" s="87"/>
      <c r="S2611" s="87"/>
      <c r="T2611" s="88"/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T2611" s="20" t="s">
        <v>214</v>
      </c>
      <c r="AU2611" s="20" t="s">
        <v>80</v>
      </c>
    </row>
    <row r="2612" s="14" customFormat="1">
      <c r="A2612" s="14"/>
      <c r="B2612" s="245"/>
      <c r="C2612" s="246"/>
      <c r="D2612" s="236" t="s">
        <v>216</v>
      </c>
      <c r="E2612" s="247" t="s">
        <v>19</v>
      </c>
      <c r="F2612" s="248" t="s">
        <v>3306</v>
      </c>
      <c r="G2612" s="246"/>
      <c r="H2612" s="249">
        <v>13.509349999999998</v>
      </c>
      <c r="I2612" s="250"/>
      <c r="J2612" s="246"/>
      <c r="K2612" s="246"/>
      <c r="L2612" s="251"/>
      <c r="M2612" s="252"/>
      <c r="N2612" s="253"/>
      <c r="O2612" s="253"/>
      <c r="P2612" s="253"/>
      <c r="Q2612" s="253"/>
      <c r="R2612" s="253"/>
      <c r="S2612" s="253"/>
      <c r="T2612" s="25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5" t="s">
        <v>216</v>
      </c>
      <c r="AU2612" s="255" t="s">
        <v>80</v>
      </c>
      <c r="AV2612" s="14" t="s">
        <v>80</v>
      </c>
      <c r="AW2612" s="14" t="s">
        <v>218</v>
      </c>
      <c r="AX2612" s="14" t="s">
        <v>71</v>
      </c>
      <c r="AY2612" s="255" t="s">
        <v>205</v>
      </c>
    </row>
    <row r="2613" s="2" customFormat="1" ht="21.75" customHeight="1">
      <c r="A2613" s="41"/>
      <c r="B2613" s="42"/>
      <c r="C2613" s="278" t="s">
        <v>3540</v>
      </c>
      <c r="D2613" s="278" t="s">
        <v>319</v>
      </c>
      <c r="E2613" s="279" t="s">
        <v>3541</v>
      </c>
      <c r="F2613" s="280" t="s">
        <v>3542</v>
      </c>
      <c r="G2613" s="281" t="s">
        <v>306</v>
      </c>
      <c r="H2613" s="282">
        <v>14.183999999999999</v>
      </c>
      <c r="I2613" s="283"/>
      <c r="J2613" s="284">
        <f>ROUND(I2613*H2613,2)</f>
        <v>0</v>
      </c>
      <c r="K2613" s="280" t="s">
        <v>19</v>
      </c>
      <c r="L2613" s="285"/>
      <c r="M2613" s="286" t="s">
        <v>19</v>
      </c>
      <c r="N2613" s="287" t="s">
        <v>42</v>
      </c>
      <c r="O2613" s="87"/>
      <c r="P2613" s="225">
        <f>O2613*H2613</f>
        <v>0</v>
      </c>
      <c r="Q2613" s="225">
        <v>0.0030000000000000001</v>
      </c>
      <c r="R2613" s="225">
        <f>Q2613*H2613</f>
        <v>0.042552</v>
      </c>
      <c r="S2613" s="225">
        <v>0</v>
      </c>
      <c r="T2613" s="226">
        <f>S2613*H2613</f>
        <v>0</v>
      </c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R2613" s="227" t="s">
        <v>433</v>
      </c>
      <c r="AT2613" s="227" t="s">
        <v>319</v>
      </c>
      <c r="AU2613" s="227" t="s">
        <v>80</v>
      </c>
      <c r="AY2613" s="20" t="s">
        <v>205</v>
      </c>
      <c r="BE2613" s="228">
        <f>IF(N2613="základní",J2613,0)</f>
        <v>0</v>
      </c>
      <c r="BF2613" s="228">
        <f>IF(N2613="snížená",J2613,0)</f>
        <v>0</v>
      </c>
      <c r="BG2613" s="228">
        <f>IF(N2613="zákl. přenesená",J2613,0)</f>
        <v>0</v>
      </c>
      <c r="BH2613" s="228">
        <f>IF(N2613="sníž. přenesená",J2613,0)</f>
        <v>0</v>
      </c>
      <c r="BI2613" s="228">
        <f>IF(N2613="nulová",J2613,0)</f>
        <v>0</v>
      </c>
      <c r="BJ2613" s="20" t="s">
        <v>78</v>
      </c>
      <c r="BK2613" s="228">
        <f>ROUND(I2613*H2613,2)</f>
        <v>0</v>
      </c>
      <c r="BL2613" s="20" t="s">
        <v>331</v>
      </c>
      <c r="BM2613" s="227" t="s">
        <v>3543</v>
      </c>
    </row>
    <row r="2614" s="14" customFormat="1">
      <c r="A2614" s="14"/>
      <c r="B2614" s="245"/>
      <c r="C2614" s="246"/>
      <c r="D2614" s="236" t="s">
        <v>216</v>
      </c>
      <c r="E2614" s="247" t="s">
        <v>19</v>
      </c>
      <c r="F2614" s="248" t="s">
        <v>3306</v>
      </c>
      <c r="G2614" s="246"/>
      <c r="H2614" s="249">
        <v>13.509349999999998</v>
      </c>
      <c r="I2614" s="250"/>
      <c r="J2614" s="246"/>
      <c r="K2614" s="246"/>
      <c r="L2614" s="251"/>
      <c r="M2614" s="252"/>
      <c r="N2614" s="253"/>
      <c r="O2614" s="253"/>
      <c r="P2614" s="253"/>
      <c r="Q2614" s="253"/>
      <c r="R2614" s="253"/>
      <c r="S2614" s="253"/>
      <c r="T2614" s="25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55" t="s">
        <v>216</v>
      </c>
      <c r="AU2614" s="255" t="s">
        <v>80</v>
      </c>
      <c r="AV2614" s="14" t="s">
        <v>80</v>
      </c>
      <c r="AW2614" s="14" t="s">
        <v>218</v>
      </c>
      <c r="AX2614" s="14" t="s">
        <v>71</v>
      </c>
      <c r="AY2614" s="255" t="s">
        <v>205</v>
      </c>
    </row>
    <row r="2615" s="14" customFormat="1">
      <c r="A2615" s="14"/>
      <c r="B2615" s="245"/>
      <c r="C2615" s="246"/>
      <c r="D2615" s="236" t="s">
        <v>216</v>
      </c>
      <c r="E2615" s="246"/>
      <c r="F2615" s="248" t="s">
        <v>3544</v>
      </c>
      <c r="G2615" s="246"/>
      <c r="H2615" s="249">
        <v>14.183999999999999</v>
      </c>
      <c r="I2615" s="250"/>
      <c r="J2615" s="246"/>
      <c r="K2615" s="246"/>
      <c r="L2615" s="251"/>
      <c r="M2615" s="252"/>
      <c r="N2615" s="253"/>
      <c r="O2615" s="253"/>
      <c r="P2615" s="253"/>
      <c r="Q2615" s="253"/>
      <c r="R2615" s="253"/>
      <c r="S2615" s="253"/>
      <c r="T2615" s="25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5" t="s">
        <v>216</v>
      </c>
      <c r="AU2615" s="255" t="s">
        <v>80</v>
      </c>
      <c r="AV2615" s="14" t="s">
        <v>80</v>
      </c>
      <c r="AW2615" s="14" t="s">
        <v>4</v>
      </c>
      <c r="AX2615" s="14" t="s">
        <v>78</v>
      </c>
      <c r="AY2615" s="255" t="s">
        <v>205</v>
      </c>
    </row>
    <row r="2616" s="2" customFormat="1" ht="16.5" customHeight="1">
      <c r="A2616" s="41"/>
      <c r="B2616" s="42"/>
      <c r="C2616" s="216" t="s">
        <v>3545</v>
      </c>
      <c r="D2616" s="216" t="s">
        <v>207</v>
      </c>
      <c r="E2616" s="217" t="s">
        <v>3546</v>
      </c>
      <c r="F2616" s="218" t="s">
        <v>3547</v>
      </c>
      <c r="G2616" s="219" t="s">
        <v>327</v>
      </c>
      <c r="H2616" s="220">
        <v>24.870000000000001</v>
      </c>
      <c r="I2616" s="221"/>
      <c r="J2616" s="222">
        <f>ROUND(I2616*H2616,2)</f>
        <v>0</v>
      </c>
      <c r="K2616" s="218" t="s">
        <v>19</v>
      </c>
      <c r="L2616" s="47"/>
      <c r="M2616" s="223" t="s">
        <v>19</v>
      </c>
      <c r="N2616" s="224" t="s">
        <v>42</v>
      </c>
      <c r="O2616" s="87"/>
      <c r="P2616" s="225">
        <f>O2616*H2616</f>
        <v>0</v>
      </c>
      <c r="Q2616" s="225">
        <v>0.00022000000000000001</v>
      </c>
      <c r="R2616" s="225">
        <f>Q2616*H2616</f>
        <v>0.0054714000000000004</v>
      </c>
      <c r="S2616" s="225">
        <v>0</v>
      </c>
      <c r="T2616" s="226">
        <f>S2616*H2616</f>
        <v>0</v>
      </c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R2616" s="227" t="s">
        <v>331</v>
      </c>
      <c r="AT2616" s="227" t="s">
        <v>207</v>
      </c>
      <c r="AU2616" s="227" t="s">
        <v>80</v>
      </c>
      <c r="AY2616" s="20" t="s">
        <v>205</v>
      </c>
      <c r="BE2616" s="228">
        <f>IF(N2616="základní",J2616,0)</f>
        <v>0</v>
      </c>
      <c r="BF2616" s="228">
        <f>IF(N2616="snížená",J2616,0)</f>
        <v>0</v>
      </c>
      <c r="BG2616" s="228">
        <f>IF(N2616="zákl. přenesená",J2616,0)</f>
        <v>0</v>
      </c>
      <c r="BH2616" s="228">
        <f>IF(N2616="sníž. přenesená",J2616,0)</f>
        <v>0</v>
      </c>
      <c r="BI2616" s="228">
        <f>IF(N2616="nulová",J2616,0)</f>
        <v>0</v>
      </c>
      <c r="BJ2616" s="20" t="s">
        <v>78</v>
      </c>
      <c r="BK2616" s="228">
        <f>ROUND(I2616*H2616,2)</f>
        <v>0</v>
      </c>
      <c r="BL2616" s="20" t="s">
        <v>331</v>
      </c>
      <c r="BM2616" s="227" t="s">
        <v>3548</v>
      </c>
    </row>
    <row r="2617" s="14" customFormat="1">
      <c r="A2617" s="14"/>
      <c r="B2617" s="245"/>
      <c r="C2617" s="246"/>
      <c r="D2617" s="236" t="s">
        <v>216</v>
      </c>
      <c r="E2617" s="247" t="s">
        <v>19</v>
      </c>
      <c r="F2617" s="248" t="s">
        <v>3549</v>
      </c>
      <c r="G2617" s="246"/>
      <c r="H2617" s="249">
        <v>24.870000000000001</v>
      </c>
      <c r="I2617" s="250"/>
      <c r="J2617" s="246"/>
      <c r="K2617" s="246"/>
      <c r="L2617" s="251"/>
      <c r="M2617" s="252"/>
      <c r="N2617" s="253"/>
      <c r="O2617" s="253"/>
      <c r="P2617" s="253"/>
      <c r="Q2617" s="253"/>
      <c r="R2617" s="253"/>
      <c r="S2617" s="253"/>
      <c r="T2617" s="25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5" t="s">
        <v>216</v>
      </c>
      <c r="AU2617" s="255" t="s">
        <v>80</v>
      </c>
      <c r="AV2617" s="14" t="s">
        <v>80</v>
      </c>
      <c r="AW2617" s="14" t="s">
        <v>218</v>
      </c>
      <c r="AX2617" s="14" t="s">
        <v>71</v>
      </c>
      <c r="AY2617" s="255" t="s">
        <v>205</v>
      </c>
    </row>
    <row r="2618" s="2" customFormat="1" ht="24.15" customHeight="1">
      <c r="A2618" s="41"/>
      <c r="B2618" s="42"/>
      <c r="C2618" s="278" t="s">
        <v>3550</v>
      </c>
      <c r="D2618" s="278" t="s">
        <v>319</v>
      </c>
      <c r="E2618" s="279" t="s">
        <v>3551</v>
      </c>
      <c r="F2618" s="280" t="s">
        <v>3552</v>
      </c>
      <c r="G2618" s="281" t="s">
        <v>327</v>
      </c>
      <c r="H2618" s="282">
        <v>29.844000000000001</v>
      </c>
      <c r="I2618" s="283"/>
      <c r="J2618" s="284">
        <f>ROUND(I2618*H2618,2)</f>
        <v>0</v>
      </c>
      <c r="K2618" s="280" t="s">
        <v>211</v>
      </c>
      <c r="L2618" s="285"/>
      <c r="M2618" s="286" t="s">
        <v>19</v>
      </c>
      <c r="N2618" s="287" t="s">
        <v>42</v>
      </c>
      <c r="O2618" s="87"/>
      <c r="P2618" s="225">
        <f>O2618*H2618</f>
        <v>0</v>
      </c>
      <c r="Q2618" s="225">
        <v>0.00038000000000000002</v>
      </c>
      <c r="R2618" s="225">
        <f>Q2618*H2618</f>
        <v>0.01134072</v>
      </c>
      <c r="S2618" s="225">
        <v>0</v>
      </c>
      <c r="T2618" s="226">
        <f>S2618*H2618</f>
        <v>0</v>
      </c>
      <c r="U2618" s="41"/>
      <c r="V2618" s="41"/>
      <c r="W2618" s="41"/>
      <c r="X2618" s="41"/>
      <c r="Y2618" s="41"/>
      <c r="Z2618" s="41"/>
      <c r="AA2618" s="41"/>
      <c r="AB2618" s="41"/>
      <c r="AC2618" s="41"/>
      <c r="AD2618" s="41"/>
      <c r="AE2618" s="41"/>
      <c r="AR2618" s="227" t="s">
        <v>433</v>
      </c>
      <c r="AT2618" s="227" t="s">
        <v>319</v>
      </c>
      <c r="AU2618" s="227" t="s">
        <v>80</v>
      </c>
      <c r="AY2618" s="20" t="s">
        <v>205</v>
      </c>
      <c r="BE2618" s="228">
        <f>IF(N2618="základní",J2618,0)</f>
        <v>0</v>
      </c>
      <c r="BF2618" s="228">
        <f>IF(N2618="snížená",J2618,0)</f>
        <v>0</v>
      </c>
      <c r="BG2618" s="228">
        <f>IF(N2618="zákl. přenesená",J2618,0)</f>
        <v>0</v>
      </c>
      <c r="BH2618" s="228">
        <f>IF(N2618="sníž. přenesená",J2618,0)</f>
        <v>0</v>
      </c>
      <c r="BI2618" s="228">
        <f>IF(N2618="nulová",J2618,0)</f>
        <v>0</v>
      </c>
      <c r="BJ2618" s="20" t="s">
        <v>78</v>
      </c>
      <c r="BK2618" s="228">
        <f>ROUND(I2618*H2618,2)</f>
        <v>0</v>
      </c>
      <c r="BL2618" s="20" t="s">
        <v>331</v>
      </c>
      <c r="BM2618" s="227" t="s">
        <v>3553</v>
      </c>
    </row>
    <row r="2619" s="14" customFormat="1">
      <c r="A2619" s="14"/>
      <c r="B2619" s="245"/>
      <c r="C2619" s="246"/>
      <c r="D2619" s="236" t="s">
        <v>216</v>
      </c>
      <c r="E2619" s="246"/>
      <c r="F2619" s="248" t="s">
        <v>3554</v>
      </c>
      <c r="G2619" s="246"/>
      <c r="H2619" s="249">
        <v>29.844000000000001</v>
      </c>
      <c r="I2619" s="250"/>
      <c r="J2619" s="246"/>
      <c r="K2619" s="246"/>
      <c r="L2619" s="251"/>
      <c r="M2619" s="252"/>
      <c r="N2619" s="253"/>
      <c r="O2619" s="253"/>
      <c r="P2619" s="253"/>
      <c r="Q2619" s="253"/>
      <c r="R2619" s="253"/>
      <c r="S2619" s="253"/>
      <c r="T2619" s="25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5" t="s">
        <v>216</v>
      </c>
      <c r="AU2619" s="255" t="s">
        <v>80</v>
      </c>
      <c r="AV2619" s="14" t="s">
        <v>80</v>
      </c>
      <c r="AW2619" s="14" t="s">
        <v>4</v>
      </c>
      <c r="AX2619" s="14" t="s">
        <v>78</v>
      </c>
      <c r="AY2619" s="255" t="s">
        <v>205</v>
      </c>
    </row>
    <row r="2620" s="2" customFormat="1" ht="55.5" customHeight="1">
      <c r="A2620" s="41"/>
      <c r="B2620" s="42"/>
      <c r="C2620" s="216" t="s">
        <v>3555</v>
      </c>
      <c r="D2620" s="216" t="s">
        <v>207</v>
      </c>
      <c r="E2620" s="217" t="s">
        <v>3556</v>
      </c>
      <c r="F2620" s="218" t="s">
        <v>3557</v>
      </c>
      <c r="G2620" s="219" t="s">
        <v>279</v>
      </c>
      <c r="H2620" s="220">
        <v>11.597</v>
      </c>
      <c r="I2620" s="221"/>
      <c r="J2620" s="222">
        <f>ROUND(I2620*H2620,2)</f>
        <v>0</v>
      </c>
      <c r="K2620" s="218" t="s">
        <v>211</v>
      </c>
      <c r="L2620" s="47"/>
      <c r="M2620" s="223" t="s">
        <v>19</v>
      </c>
      <c r="N2620" s="224" t="s">
        <v>42</v>
      </c>
      <c r="O2620" s="87"/>
      <c r="P2620" s="225">
        <f>O2620*H2620</f>
        <v>0</v>
      </c>
      <c r="Q2620" s="225">
        <v>0</v>
      </c>
      <c r="R2620" s="225">
        <f>Q2620*H2620</f>
        <v>0</v>
      </c>
      <c r="S2620" s="225">
        <v>0</v>
      </c>
      <c r="T2620" s="226">
        <f>S2620*H2620</f>
        <v>0</v>
      </c>
      <c r="U2620" s="41"/>
      <c r="V2620" s="41"/>
      <c r="W2620" s="41"/>
      <c r="X2620" s="41"/>
      <c r="Y2620" s="41"/>
      <c r="Z2620" s="41"/>
      <c r="AA2620" s="41"/>
      <c r="AB2620" s="41"/>
      <c r="AC2620" s="41"/>
      <c r="AD2620" s="41"/>
      <c r="AE2620" s="41"/>
      <c r="AR2620" s="227" t="s">
        <v>331</v>
      </c>
      <c r="AT2620" s="227" t="s">
        <v>207</v>
      </c>
      <c r="AU2620" s="227" t="s">
        <v>80</v>
      </c>
      <c r="AY2620" s="20" t="s">
        <v>205</v>
      </c>
      <c r="BE2620" s="228">
        <f>IF(N2620="základní",J2620,0)</f>
        <v>0</v>
      </c>
      <c r="BF2620" s="228">
        <f>IF(N2620="snížená",J2620,0)</f>
        <v>0</v>
      </c>
      <c r="BG2620" s="228">
        <f>IF(N2620="zákl. přenesená",J2620,0)</f>
        <v>0</v>
      </c>
      <c r="BH2620" s="228">
        <f>IF(N2620="sníž. přenesená",J2620,0)</f>
        <v>0</v>
      </c>
      <c r="BI2620" s="228">
        <f>IF(N2620="nulová",J2620,0)</f>
        <v>0</v>
      </c>
      <c r="BJ2620" s="20" t="s">
        <v>78</v>
      </c>
      <c r="BK2620" s="228">
        <f>ROUND(I2620*H2620,2)</f>
        <v>0</v>
      </c>
      <c r="BL2620" s="20" t="s">
        <v>331</v>
      </c>
      <c r="BM2620" s="227" t="s">
        <v>3558</v>
      </c>
    </row>
    <row r="2621" s="2" customFormat="1">
      <c r="A2621" s="41"/>
      <c r="B2621" s="42"/>
      <c r="C2621" s="43"/>
      <c r="D2621" s="229" t="s">
        <v>214</v>
      </c>
      <c r="E2621" s="43"/>
      <c r="F2621" s="230" t="s">
        <v>3559</v>
      </c>
      <c r="G2621" s="43"/>
      <c r="H2621" s="43"/>
      <c r="I2621" s="231"/>
      <c r="J2621" s="43"/>
      <c r="K2621" s="43"/>
      <c r="L2621" s="47"/>
      <c r="M2621" s="232"/>
      <c r="N2621" s="233"/>
      <c r="O2621" s="87"/>
      <c r="P2621" s="87"/>
      <c r="Q2621" s="87"/>
      <c r="R2621" s="87"/>
      <c r="S2621" s="87"/>
      <c r="T2621" s="88"/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T2621" s="20" t="s">
        <v>214</v>
      </c>
      <c r="AU2621" s="20" t="s">
        <v>80</v>
      </c>
    </row>
    <row r="2622" s="12" customFormat="1" ht="22.8" customHeight="1">
      <c r="A2622" s="12"/>
      <c r="B2622" s="200"/>
      <c r="C2622" s="201"/>
      <c r="D2622" s="202" t="s">
        <v>70</v>
      </c>
      <c r="E2622" s="214" t="s">
        <v>3560</v>
      </c>
      <c r="F2622" s="214" t="s">
        <v>3561</v>
      </c>
      <c r="G2622" s="201"/>
      <c r="H2622" s="201"/>
      <c r="I2622" s="204"/>
      <c r="J2622" s="215">
        <f>BK2622</f>
        <v>0</v>
      </c>
      <c r="K2622" s="201"/>
      <c r="L2622" s="206"/>
      <c r="M2622" s="207"/>
      <c r="N2622" s="208"/>
      <c r="O2622" s="208"/>
      <c r="P2622" s="209">
        <f>SUM(P2623:P2626)</f>
        <v>0</v>
      </c>
      <c r="Q2622" s="208"/>
      <c r="R2622" s="209">
        <f>SUM(R2623:R2626)</f>
        <v>0.0011999999999999999</v>
      </c>
      <c r="S2622" s="208"/>
      <c r="T2622" s="210">
        <f>SUM(T2623:T2626)</f>
        <v>0</v>
      </c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R2622" s="211" t="s">
        <v>80</v>
      </c>
      <c r="AT2622" s="212" t="s">
        <v>70</v>
      </c>
      <c r="AU2622" s="212" t="s">
        <v>78</v>
      </c>
      <c r="AY2622" s="211" t="s">
        <v>205</v>
      </c>
      <c r="BK2622" s="213">
        <f>SUM(BK2623:BK2626)</f>
        <v>0</v>
      </c>
    </row>
    <row r="2623" s="2" customFormat="1" ht="24.15" customHeight="1">
      <c r="A2623" s="41"/>
      <c r="B2623" s="42"/>
      <c r="C2623" s="216" t="s">
        <v>3562</v>
      </c>
      <c r="D2623" s="216" t="s">
        <v>207</v>
      </c>
      <c r="E2623" s="217" t="s">
        <v>3563</v>
      </c>
      <c r="F2623" s="218" t="s">
        <v>3564</v>
      </c>
      <c r="G2623" s="219" t="s">
        <v>448</v>
      </c>
      <c r="H2623" s="220">
        <v>2</v>
      </c>
      <c r="I2623" s="221"/>
      <c r="J2623" s="222">
        <f>ROUND(I2623*H2623,2)</f>
        <v>0</v>
      </c>
      <c r="K2623" s="218" t="s">
        <v>211</v>
      </c>
      <c r="L2623" s="47"/>
      <c r="M2623" s="223" t="s">
        <v>19</v>
      </c>
      <c r="N2623" s="224" t="s">
        <v>42</v>
      </c>
      <c r="O2623" s="87"/>
      <c r="P2623" s="225">
        <f>O2623*H2623</f>
        <v>0</v>
      </c>
      <c r="Q2623" s="225">
        <v>0</v>
      </c>
      <c r="R2623" s="225">
        <f>Q2623*H2623</f>
        <v>0</v>
      </c>
      <c r="S2623" s="225">
        <v>0</v>
      </c>
      <c r="T2623" s="226">
        <f>S2623*H2623</f>
        <v>0</v>
      </c>
      <c r="U2623" s="41"/>
      <c r="V2623" s="41"/>
      <c r="W2623" s="41"/>
      <c r="X2623" s="41"/>
      <c r="Y2623" s="41"/>
      <c r="Z2623" s="41"/>
      <c r="AA2623" s="41"/>
      <c r="AB2623" s="41"/>
      <c r="AC2623" s="41"/>
      <c r="AD2623" s="41"/>
      <c r="AE2623" s="41"/>
      <c r="AR2623" s="227" t="s">
        <v>331</v>
      </c>
      <c r="AT2623" s="227" t="s">
        <v>207</v>
      </c>
      <c r="AU2623" s="227" t="s">
        <v>80</v>
      </c>
      <c r="AY2623" s="20" t="s">
        <v>205</v>
      </c>
      <c r="BE2623" s="228">
        <f>IF(N2623="základní",J2623,0)</f>
        <v>0</v>
      </c>
      <c r="BF2623" s="228">
        <f>IF(N2623="snížená",J2623,0)</f>
        <v>0</v>
      </c>
      <c r="BG2623" s="228">
        <f>IF(N2623="zákl. přenesená",J2623,0)</f>
        <v>0</v>
      </c>
      <c r="BH2623" s="228">
        <f>IF(N2623="sníž. přenesená",J2623,0)</f>
        <v>0</v>
      </c>
      <c r="BI2623" s="228">
        <f>IF(N2623="nulová",J2623,0)</f>
        <v>0</v>
      </c>
      <c r="BJ2623" s="20" t="s">
        <v>78</v>
      </c>
      <c r="BK2623" s="228">
        <f>ROUND(I2623*H2623,2)</f>
        <v>0</v>
      </c>
      <c r="BL2623" s="20" t="s">
        <v>331</v>
      </c>
      <c r="BM2623" s="227" t="s">
        <v>3565</v>
      </c>
    </row>
    <row r="2624" s="2" customFormat="1">
      <c r="A2624" s="41"/>
      <c r="B2624" s="42"/>
      <c r="C2624" s="43"/>
      <c r="D2624" s="229" t="s">
        <v>214</v>
      </c>
      <c r="E2624" s="43"/>
      <c r="F2624" s="230" t="s">
        <v>3566</v>
      </c>
      <c r="G2624" s="43"/>
      <c r="H2624" s="43"/>
      <c r="I2624" s="231"/>
      <c r="J2624" s="43"/>
      <c r="K2624" s="43"/>
      <c r="L2624" s="47"/>
      <c r="M2624" s="232"/>
      <c r="N2624" s="233"/>
      <c r="O2624" s="87"/>
      <c r="P2624" s="87"/>
      <c r="Q2624" s="87"/>
      <c r="R2624" s="87"/>
      <c r="S2624" s="87"/>
      <c r="T2624" s="88"/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T2624" s="20" t="s">
        <v>214</v>
      </c>
      <c r="AU2624" s="20" t="s">
        <v>80</v>
      </c>
    </row>
    <row r="2625" s="14" customFormat="1">
      <c r="A2625" s="14"/>
      <c r="B2625" s="245"/>
      <c r="C2625" s="246"/>
      <c r="D2625" s="236" t="s">
        <v>216</v>
      </c>
      <c r="E2625" s="247" t="s">
        <v>19</v>
      </c>
      <c r="F2625" s="248" t="s">
        <v>3567</v>
      </c>
      <c r="G2625" s="246"/>
      <c r="H2625" s="249">
        <v>2</v>
      </c>
      <c r="I2625" s="250"/>
      <c r="J2625" s="246"/>
      <c r="K2625" s="246"/>
      <c r="L2625" s="251"/>
      <c r="M2625" s="252"/>
      <c r="N2625" s="253"/>
      <c r="O2625" s="253"/>
      <c r="P2625" s="253"/>
      <c r="Q2625" s="253"/>
      <c r="R2625" s="253"/>
      <c r="S2625" s="253"/>
      <c r="T2625" s="25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5" t="s">
        <v>216</v>
      </c>
      <c r="AU2625" s="255" t="s">
        <v>80</v>
      </c>
      <c r="AV2625" s="14" t="s">
        <v>80</v>
      </c>
      <c r="AW2625" s="14" t="s">
        <v>218</v>
      </c>
      <c r="AX2625" s="14" t="s">
        <v>71</v>
      </c>
      <c r="AY2625" s="255" t="s">
        <v>205</v>
      </c>
    </row>
    <row r="2626" s="2" customFormat="1" ht="24.15" customHeight="1">
      <c r="A2626" s="41"/>
      <c r="B2626" s="42"/>
      <c r="C2626" s="278" t="s">
        <v>3568</v>
      </c>
      <c r="D2626" s="278" t="s">
        <v>319</v>
      </c>
      <c r="E2626" s="279" t="s">
        <v>3569</v>
      </c>
      <c r="F2626" s="280" t="s">
        <v>3570</v>
      </c>
      <c r="G2626" s="281" t="s">
        <v>448</v>
      </c>
      <c r="H2626" s="282">
        <v>2</v>
      </c>
      <c r="I2626" s="283"/>
      <c r="J2626" s="284">
        <f>ROUND(I2626*H2626,2)</f>
        <v>0</v>
      </c>
      <c r="K2626" s="280" t="s">
        <v>211</v>
      </c>
      <c r="L2626" s="285"/>
      <c r="M2626" s="286" t="s">
        <v>19</v>
      </c>
      <c r="N2626" s="287" t="s">
        <v>42</v>
      </c>
      <c r="O2626" s="87"/>
      <c r="P2626" s="225">
        <f>O2626*H2626</f>
        <v>0</v>
      </c>
      <c r="Q2626" s="225">
        <v>0.00059999999999999995</v>
      </c>
      <c r="R2626" s="225">
        <f>Q2626*H2626</f>
        <v>0.0011999999999999999</v>
      </c>
      <c r="S2626" s="225">
        <v>0</v>
      </c>
      <c r="T2626" s="226">
        <f>S2626*H2626</f>
        <v>0</v>
      </c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R2626" s="227" t="s">
        <v>433</v>
      </c>
      <c r="AT2626" s="227" t="s">
        <v>319</v>
      </c>
      <c r="AU2626" s="227" t="s">
        <v>80</v>
      </c>
      <c r="AY2626" s="20" t="s">
        <v>205</v>
      </c>
      <c r="BE2626" s="228">
        <f>IF(N2626="základní",J2626,0)</f>
        <v>0</v>
      </c>
      <c r="BF2626" s="228">
        <f>IF(N2626="snížená",J2626,0)</f>
        <v>0</v>
      </c>
      <c r="BG2626" s="228">
        <f>IF(N2626="zákl. přenesená",J2626,0)</f>
        <v>0</v>
      </c>
      <c r="BH2626" s="228">
        <f>IF(N2626="sníž. přenesená",J2626,0)</f>
        <v>0</v>
      </c>
      <c r="BI2626" s="228">
        <f>IF(N2626="nulová",J2626,0)</f>
        <v>0</v>
      </c>
      <c r="BJ2626" s="20" t="s">
        <v>78</v>
      </c>
      <c r="BK2626" s="228">
        <f>ROUND(I2626*H2626,2)</f>
        <v>0</v>
      </c>
      <c r="BL2626" s="20" t="s">
        <v>331</v>
      </c>
      <c r="BM2626" s="227" t="s">
        <v>3571</v>
      </c>
    </row>
    <row r="2627" s="12" customFormat="1" ht="22.8" customHeight="1">
      <c r="A2627" s="12"/>
      <c r="B2627" s="200"/>
      <c r="C2627" s="201"/>
      <c r="D2627" s="202" t="s">
        <v>70</v>
      </c>
      <c r="E2627" s="214" t="s">
        <v>3572</v>
      </c>
      <c r="F2627" s="214" t="s">
        <v>3573</v>
      </c>
      <c r="G2627" s="201"/>
      <c r="H2627" s="201"/>
      <c r="I2627" s="204"/>
      <c r="J2627" s="215">
        <f>BK2627</f>
        <v>0</v>
      </c>
      <c r="K2627" s="201"/>
      <c r="L2627" s="206"/>
      <c r="M2627" s="207"/>
      <c r="N2627" s="208"/>
      <c r="O2627" s="208"/>
      <c r="P2627" s="209">
        <f>SUM(P2628:P2632)</f>
        <v>0</v>
      </c>
      <c r="Q2627" s="208"/>
      <c r="R2627" s="209">
        <f>SUM(R2628:R2632)</f>
        <v>2.1779999999999999</v>
      </c>
      <c r="S2627" s="208"/>
      <c r="T2627" s="210">
        <f>SUM(T2628:T2632)</f>
        <v>0</v>
      </c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R2627" s="211" t="s">
        <v>80</v>
      </c>
      <c r="AT2627" s="212" t="s">
        <v>70</v>
      </c>
      <c r="AU2627" s="212" t="s">
        <v>78</v>
      </c>
      <c r="AY2627" s="211" t="s">
        <v>205</v>
      </c>
      <c r="BK2627" s="213">
        <f>SUM(BK2628:BK2632)</f>
        <v>0</v>
      </c>
    </row>
    <row r="2628" s="2" customFormat="1" ht="37.8" customHeight="1">
      <c r="A2628" s="41"/>
      <c r="B2628" s="42"/>
      <c r="C2628" s="216" t="s">
        <v>3574</v>
      </c>
      <c r="D2628" s="216" t="s">
        <v>207</v>
      </c>
      <c r="E2628" s="217" t="s">
        <v>3575</v>
      </c>
      <c r="F2628" s="218" t="s">
        <v>3576</v>
      </c>
      <c r="G2628" s="219" t="s">
        <v>448</v>
      </c>
      <c r="H2628" s="220">
        <v>1</v>
      </c>
      <c r="I2628" s="221"/>
      <c r="J2628" s="222">
        <f>ROUND(I2628*H2628,2)</f>
        <v>0</v>
      </c>
      <c r="K2628" s="218" t="s">
        <v>211</v>
      </c>
      <c r="L2628" s="47"/>
      <c r="M2628" s="223" t="s">
        <v>19</v>
      </c>
      <c r="N2628" s="224" t="s">
        <v>42</v>
      </c>
      <c r="O2628" s="87"/>
      <c r="P2628" s="225">
        <f>O2628*H2628</f>
        <v>0</v>
      </c>
      <c r="Q2628" s="225">
        <v>0</v>
      </c>
      <c r="R2628" s="225">
        <f>Q2628*H2628</f>
        <v>0</v>
      </c>
      <c r="S2628" s="225">
        <v>0</v>
      </c>
      <c r="T2628" s="226">
        <f>S2628*H2628</f>
        <v>0</v>
      </c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R2628" s="227" t="s">
        <v>331</v>
      </c>
      <c r="AT2628" s="227" t="s">
        <v>207</v>
      </c>
      <c r="AU2628" s="227" t="s">
        <v>80</v>
      </c>
      <c r="AY2628" s="20" t="s">
        <v>205</v>
      </c>
      <c r="BE2628" s="228">
        <f>IF(N2628="základní",J2628,0)</f>
        <v>0</v>
      </c>
      <c r="BF2628" s="228">
        <f>IF(N2628="snížená",J2628,0)</f>
        <v>0</v>
      </c>
      <c r="BG2628" s="228">
        <f>IF(N2628="zákl. přenesená",J2628,0)</f>
        <v>0</v>
      </c>
      <c r="BH2628" s="228">
        <f>IF(N2628="sníž. přenesená",J2628,0)</f>
        <v>0</v>
      </c>
      <c r="BI2628" s="228">
        <f>IF(N2628="nulová",J2628,0)</f>
        <v>0</v>
      </c>
      <c r="BJ2628" s="20" t="s">
        <v>78</v>
      </c>
      <c r="BK2628" s="228">
        <f>ROUND(I2628*H2628,2)</f>
        <v>0</v>
      </c>
      <c r="BL2628" s="20" t="s">
        <v>331</v>
      </c>
      <c r="BM2628" s="227" t="s">
        <v>3577</v>
      </c>
    </row>
    <row r="2629" s="2" customFormat="1">
      <c r="A2629" s="41"/>
      <c r="B2629" s="42"/>
      <c r="C2629" s="43"/>
      <c r="D2629" s="229" t="s">
        <v>214</v>
      </c>
      <c r="E2629" s="43"/>
      <c r="F2629" s="230" t="s">
        <v>3578</v>
      </c>
      <c r="G2629" s="43"/>
      <c r="H2629" s="43"/>
      <c r="I2629" s="231"/>
      <c r="J2629" s="43"/>
      <c r="K2629" s="43"/>
      <c r="L2629" s="47"/>
      <c r="M2629" s="232"/>
      <c r="N2629" s="233"/>
      <c r="O2629" s="87"/>
      <c r="P2629" s="87"/>
      <c r="Q2629" s="87"/>
      <c r="R2629" s="87"/>
      <c r="S2629" s="87"/>
      <c r="T2629" s="88"/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T2629" s="20" t="s">
        <v>214</v>
      </c>
      <c r="AU2629" s="20" t="s">
        <v>80</v>
      </c>
    </row>
    <row r="2630" s="2" customFormat="1" ht="55.5" customHeight="1">
      <c r="A2630" s="41"/>
      <c r="B2630" s="42"/>
      <c r="C2630" s="278" t="s">
        <v>3579</v>
      </c>
      <c r="D2630" s="278" t="s">
        <v>319</v>
      </c>
      <c r="E2630" s="279" t="s">
        <v>3580</v>
      </c>
      <c r="F2630" s="280" t="s">
        <v>3581</v>
      </c>
      <c r="G2630" s="281" t="s">
        <v>3582</v>
      </c>
      <c r="H2630" s="282">
        <v>1</v>
      </c>
      <c r="I2630" s="283"/>
      <c r="J2630" s="284">
        <f>ROUND(I2630*H2630,2)</f>
        <v>0</v>
      </c>
      <c r="K2630" s="280" t="s">
        <v>19</v>
      </c>
      <c r="L2630" s="285"/>
      <c r="M2630" s="286" t="s">
        <v>19</v>
      </c>
      <c r="N2630" s="287" t="s">
        <v>42</v>
      </c>
      <c r="O2630" s="87"/>
      <c r="P2630" s="225">
        <f>O2630*H2630</f>
        <v>0</v>
      </c>
      <c r="Q2630" s="225">
        <v>2.1779999999999999</v>
      </c>
      <c r="R2630" s="225">
        <f>Q2630*H2630</f>
        <v>2.1779999999999999</v>
      </c>
      <c r="S2630" s="225">
        <v>0</v>
      </c>
      <c r="T2630" s="226">
        <f>S2630*H2630</f>
        <v>0</v>
      </c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  <c r="AE2630" s="41"/>
      <c r="AR2630" s="227" t="s">
        <v>433</v>
      </c>
      <c r="AT2630" s="227" t="s">
        <v>319</v>
      </c>
      <c r="AU2630" s="227" t="s">
        <v>80</v>
      </c>
      <c r="AY2630" s="20" t="s">
        <v>205</v>
      </c>
      <c r="BE2630" s="228">
        <f>IF(N2630="základní",J2630,0)</f>
        <v>0</v>
      </c>
      <c r="BF2630" s="228">
        <f>IF(N2630="snížená",J2630,0)</f>
        <v>0</v>
      </c>
      <c r="BG2630" s="228">
        <f>IF(N2630="zákl. přenesená",J2630,0)</f>
        <v>0</v>
      </c>
      <c r="BH2630" s="228">
        <f>IF(N2630="sníž. přenesená",J2630,0)</f>
        <v>0</v>
      </c>
      <c r="BI2630" s="228">
        <f>IF(N2630="nulová",J2630,0)</f>
        <v>0</v>
      </c>
      <c r="BJ2630" s="20" t="s">
        <v>78</v>
      </c>
      <c r="BK2630" s="228">
        <f>ROUND(I2630*H2630,2)</f>
        <v>0</v>
      </c>
      <c r="BL2630" s="20" t="s">
        <v>331</v>
      </c>
      <c r="BM2630" s="227" t="s">
        <v>3583</v>
      </c>
    </row>
    <row r="2631" s="2" customFormat="1" ht="55.5" customHeight="1">
      <c r="A2631" s="41"/>
      <c r="B2631" s="42"/>
      <c r="C2631" s="216" t="s">
        <v>3584</v>
      </c>
      <c r="D2631" s="216" t="s">
        <v>207</v>
      </c>
      <c r="E2631" s="217" t="s">
        <v>3585</v>
      </c>
      <c r="F2631" s="218" t="s">
        <v>3586</v>
      </c>
      <c r="G2631" s="219" t="s">
        <v>279</v>
      </c>
      <c r="H2631" s="220">
        <v>2.1779999999999999</v>
      </c>
      <c r="I2631" s="221"/>
      <c r="J2631" s="222">
        <f>ROUND(I2631*H2631,2)</f>
        <v>0</v>
      </c>
      <c r="K2631" s="218" t="s">
        <v>211</v>
      </c>
      <c r="L2631" s="47"/>
      <c r="M2631" s="223" t="s">
        <v>19</v>
      </c>
      <c r="N2631" s="224" t="s">
        <v>42</v>
      </c>
      <c r="O2631" s="87"/>
      <c r="P2631" s="225">
        <f>O2631*H2631</f>
        <v>0</v>
      </c>
      <c r="Q2631" s="225">
        <v>0</v>
      </c>
      <c r="R2631" s="225">
        <f>Q2631*H2631</f>
        <v>0</v>
      </c>
      <c r="S2631" s="225">
        <v>0</v>
      </c>
      <c r="T2631" s="226">
        <f>S2631*H2631</f>
        <v>0</v>
      </c>
      <c r="U2631" s="41"/>
      <c r="V2631" s="41"/>
      <c r="W2631" s="41"/>
      <c r="X2631" s="41"/>
      <c r="Y2631" s="41"/>
      <c r="Z2631" s="41"/>
      <c r="AA2631" s="41"/>
      <c r="AB2631" s="41"/>
      <c r="AC2631" s="41"/>
      <c r="AD2631" s="41"/>
      <c r="AE2631" s="41"/>
      <c r="AR2631" s="227" t="s">
        <v>331</v>
      </c>
      <c r="AT2631" s="227" t="s">
        <v>207</v>
      </c>
      <c r="AU2631" s="227" t="s">
        <v>80</v>
      </c>
      <c r="AY2631" s="20" t="s">
        <v>205</v>
      </c>
      <c r="BE2631" s="228">
        <f>IF(N2631="základní",J2631,0)</f>
        <v>0</v>
      </c>
      <c r="BF2631" s="228">
        <f>IF(N2631="snížená",J2631,0)</f>
        <v>0</v>
      </c>
      <c r="BG2631" s="228">
        <f>IF(N2631="zákl. přenesená",J2631,0)</f>
        <v>0</v>
      </c>
      <c r="BH2631" s="228">
        <f>IF(N2631="sníž. přenesená",J2631,0)</f>
        <v>0</v>
      </c>
      <c r="BI2631" s="228">
        <f>IF(N2631="nulová",J2631,0)</f>
        <v>0</v>
      </c>
      <c r="BJ2631" s="20" t="s">
        <v>78</v>
      </c>
      <c r="BK2631" s="228">
        <f>ROUND(I2631*H2631,2)</f>
        <v>0</v>
      </c>
      <c r="BL2631" s="20" t="s">
        <v>331</v>
      </c>
      <c r="BM2631" s="227" t="s">
        <v>3587</v>
      </c>
    </row>
    <row r="2632" s="2" customFormat="1">
      <c r="A2632" s="41"/>
      <c r="B2632" s="42"/>
      <c r="C2632" s="43"/>
      <c r="D2632" s="229" t="s">
        <v>214</v>
      </c>
      <c r="E2632" s="43"/>
      <c r="F2632" s="230" t="s">
        <v>3588</v>
      </c>
      <c r="G2632" s="43"/>
      <c r="H2632" s="43"/>
      <c r="I2632" s="231"/>
      <c r="J2632" s="43"/>
      <c r="K2632" s="43"/>
      <c r="L2632" s="47"/>
      <c r="M2632" s="232"/>
      <c r="N2632" s="233"/>
      <c r="O2632" s="87"/>
      <c r="P2632" s="87"/>
      <c r="Q2632" s="87"/>
      <c r="R2632" s="87"/>
      <c r="S2632" s="87"/>
      <c r="T2632" s="88"/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T2632" s="20" t="s">
        <v>214</v>
      </c>
      <c r="AU2632" s="20" t="s">
        <v>80</v>
      </c>
    </row>
    <row r="2633" s="12" customFormat="1" ht="22.8" customHeight="1">
      <c r="A2633" s="12"/>
      <c r="B2633" s="200"/>
      <c r="C2633" s="201"/>
      <c r="D2633" s="202" t="s">
        <v>70</v>
      </c>
      <c r="E2633" s="214" t="s">
        <v>3589</v>
      </c>
      <c r="F2633" s="214" t="s">
        <v>3590</v>
      </c>
      <c r="G2633" s="201"/>
      <c r="H2633" s="201"/>
      <c r="I2633" s="204"/>
      <c r="J2633" s="215">
        <f>BK2633</f>
        <v>0</v>
      </c>
      <c r="K2633" s="201"/>
      <c r="L2633" s="206"/>
      <c r="M2633" s="207"/>
      <c r="N2633" s="208"/>
      <c r="O2633" s="208"/>
      <c r="P2633" s="209">
        <f>SUM(P2634:P2644)</f>
        <v>0</v>
      </c>
      <c r="Q2633" s="208"/>
      <c r="R2633" s="209">
        <f>SUM(R2634:R2644)</f>
        <v>3.0794800000000002</v>
      </c>
      <c r="S2633" s="208"/>
      <c r="T2633" s="210">
        <f>SUM(T2634:T2644)</f>
        <v>0.1212</v>
      </c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R2633" s="211" t="s">
        <v>80</v>
      </c>
      <c r="AT2633" s="212" t="s">
        <v>70</v>
      </c>
      <c r="AU2633" s="212" t="s">
        <v>78</v>
      </c>
      <c r="AY2633" s="211" t="s">
        <v>205</v>
      </c>
      <c r="BK2633" s="213">
        <f>SUM(BK2634:BK2644)</f>
        <v>0</v>
      </c>
    </row>
    <row r="2634" s="2" customFormat="1" ht="49.05" customHeight="1">
      <c r="A2634" s="41"/>
      <c r="B2634" s="42"/>
      <c r="C2634" s="216" t="s">
        <v>3591</v>
      </c>
      <c r="D2634" s="216" t="s">
        <v>207</v>
      </c>
      <c r="E2634" s="217" t="s">
        <v>3592</v>
      </c>
      <c r="F2634" s="218" t="s">
        <v>3593</v>
      </c>
      <c r="G2634" s="219" t="s">
        <v>448</v>
      </c>
      <c r="H2634" s="220">
        <v>2</v>
      </c>
      <c r="I2634" s="221"/>
      <c r="J2634" s="222">
        <f>ROUND(I2634*H2634,2)</f>
        <v>0</v>
      </c>
      <c r="K2634" s="218" t="s">
        <v>211</v>
      </c>
      <c r="L2634" s="47"/>
      <c r="M2634" s="223" t="s">
        <v>19</v>
      </c>
      <c r="N2634" s="224" t="s">
        <v>42</v>
      </c>
      <c r="O2634" s="87"/>
      <c r="P2634" s="225">
        <f>O2634*H2634</f>
        <v>0</v>
      </c>
      <c r="Q2634" s="225">
        <v>4.0000000000000003E-05</v>
      </c>
      <c r="R2634" s="225">
        <f>Q2634*H2634</f>
        <v>8.0000000000000007E-05</v>
      </c>
      <c r="S2634" s="225">
        <v>0</v>
      </c>
      <c r="T2634" s="226">
        <f>S2634*H2634</f>
        <v>0</v>
      </c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  <c r="AE2634" s="41"/>
      <c r="AR2634" s="227" t="s">
        <v>331</v>
      </c>
      <c r="AT2634" s="227" t="s">
        <v>207</v>
      </c>
      <c r="AU2634" s="227" t="s">
        <v>80</v>
      </c>
      <c r="AY2634" s="20" t="s">
        <v>205</v>
      </c>
      <c r="BE2634" s="228">
        <f>IF(N2634="základní",J2634,0)</f>
        <v>0</v>
      </c>
      <c r="BF2634" s="228">
        <f>IF(N2634="snížená",J2634,0)</f>
        <v>0</v>
      </c>
      <c r="BG2634" s="228">
        <f>IF(N2634="zákl. přenesená",J2634,0)</f>
        <v>0</v>
      </c>
      <c r="BH2634" s="228">
        <f>IF(N2634="sníž. přenesená",J2634,0)</f>
        <v>0</v>
      </c>
      <c r="BI2634" s="228">
        <f>IF(N2634="nulová",J2634,0)</f>
        <v>0</v>
      </c>
      <c r="BJ2634" s="20" t="s">
        <v>78</v>
      </c>
      <c r="BK2634" s="228">
        <f>ROUND(I2634*H2634,2)</f>
        <v>0</v>
      </c>
      <c r="BL2634" s="20" t="s">
        <v>331</v>
      </c>
      <c r="BM2634" s="227" t="s">
        <v>3594</v>
      </c>
    </row>
    <row r="2635" s="2" customFormat="1">
      <c r="A2635" s="41"/>
      <c r="B2635" s="42"/>
      <c r="C2635" s="43"/>
      <c r="D2635" s="229" t="s">
        <v>214</v>
      </c>
      <c r="E2635" s="43"/>
      <c r="F2635" s="230" t="s">
        <v>3595</v>
      </c>
      <c r="G2635" s="43"/>
      <c r="H2635" s="43"/>
      <c r="I2635" s="231"/>
      <c r="J2635" s="43"/>
      <c r="K2635" s="43"/>
      <c r="L2635" s="47"/>
      <c r="M2635" s="232"/>
      <c r="N2635" s="233"/>
      <c r="O2635" s="87"/>
      <c r="P2635" s="87"/>
      <c r="Q2635" s="87"/>
      <c r="R2635" s="87"/>
      <c r="S2635" s="87"/>
      <c r="T2635" s="88"/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  <c r="AE2635" s="41"/>
      <c r="AT2635" s="20" t="s">
        <v>214</v>
      </c>
      <c r="AU2635" s="20" t="s">
        <v>80</v>
      </c>
    </row>
    <row r="2636" s="2" customFormat="1" ht="21.75" customHeight="1">
      <c r="A2636" s="41"/>
      <c r="B2636" s="42"/>
      <c r="C2636" s="278" t="s">
        <v>3596</v>
      </c>
      <c r="D2636" s="278" t="s">
        <v>319</v>
      </c>
      <c r="E2636" s="279" t="s">
        <v>3597</v>
      </c>
      <c r="F2636" s="280" t="s">
        <v>3598</v>
      </c>
      <c r="G2636" s="281" t="s">
        <v>448</v>
      </c>
      <c r="H2636" s="282">
        <v>2</v>
      </c>
      <c r="I2636" s="283"/>
      <c r="J2636" s="284">
        <f>ROUND(I2636*H2636,2)</f>
        <v>0</v>
      </c>
      <c r="K2636" s="280" t="s">
        <v>19</v>
      </c>
      <c r="L2636" s="285"/>
      <c r="M2636" s="286" t="s">
        <v>19</v>
      </c>
      <c r="N2636" s="287" t="s">
        <v>42</v>
      </c>
      <c r="O2636" s="87"/>
      <c r="P2636" s="225">
        <f>O2636*H2636</f>
        <v>0</v>
      </c>
      <c r="Q2636" s="225">
        <v>1.4410000000000001</v>
      </c>
      <c r="R2636" s="225">
        <f>Q2636*H2636</f>
        <v>2.8820000000000001</v>
      </c>
      <c r="S2636" s="225">
        <v>0</v>
      </c>
      <c r="T2636" s="226">
        <f>S2636*H2636</f>
        <v>0</v>
      </c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R2636" s="227" t="s">
        <v>433</v>
      </c>
      <c r="AT2636" s="227" t="s">
        <v>319</v>
      </c>
      <c r="AU2636" s="227" t="s">
        <v>80</v>
      </c>
      <c r="AY2636" s="20" t="s">
        <v>205</v>
      </c>
      <c r="BE2636" s="228">
        <f>IF(N2636="základní",J2636,0)</f>
        <v>0</v>
      </c>
      <c r="BF2636" s="228">
        <f>IF(N2636="snížená",J2636,0)</f>
        <v>0</v>
      </c>
      <c r="BG2636" s="228">
        <f>IF(N2636="zákl. přenesená",J2636,0)</f>
        <v>0</v>
      </c>
      <c r="BH2636" s="228">
        <f>IF(N2636="sníž. přenesená",J2636,0)</f>
        <v>0</v>
      </c>
      <c r="BI2636" s="228">
        <f>IF(N2636="nulová",J2636,0)</f>
        <v>0</v>
      </c>
      <c r="BJ2636" s="20" t="s">
        <v>78</v>
      </c>
      <c r="BK2636" s="228">
        <f>ROUND(I2636*H2636,2)</f>
        <v>0</v>
      </c>
      <c r="BL2636" s="20" t="s">
        <v>331</v>
      </c>
      <c r="BM2636" s="227" t="s">
        <v>3599</v>
      </c>
    </row>
    <row r="2637" s="2" customFormat="1" ht="16.5" customHeight="1">
      <c r="A2637" s="41"/>
      <c r="B2637" s="42"/>
      <c r="C2637" s="278" t="s">
        <v>3600</v>
      </c>
      <c r="D2637" s="278" t="s">
        <v>319</v>
      </c>
      <c r="E2637" s="279" t="s">
        <v>3601</v>
      </c>
      <c r="F2637" s="280" t="s">
        <v>3602</v>
      </c>
      <c r="G2637" s="281" t="s">
        <v>448</v>
      </c>
      <c r="H2637" s="282">
        <v>2</v>
      </c>
      <c r="I2637" s="283"/>
      <c r="J2637" s="284">
        <f>ROUND(I2637*H2637,2)</f>
        <v>0</v>
      </c>
      <c r="K2637" s="280" t="s">
        <v>19</v>
      </c>
      <c r="L2637" s="285"/>
      <c r="M2637" s="286" t="s">
        <v>19</v>
      </c>
      <c r="N2637" s="287" t="s">
        <v>42</v>
      </c>
      <c r="O2637" s="87"/>
      <c r="P2637" s="225">
        <f>O2637*H2637</f>
        <v>0</v>
      </c>
      <c r="Q2637" s="225">
        <v>0.02</v>
      </c>
      <c r="R2637" s="225">
        <f>Q2637*H2637</f>
        <v>0.040000000000000001</v>
      </c>
      <c r="S2637" s="225">
        <v>0</v>
      </c>
      <c r="T2637" s="226">
        <f>S2637*H2637</f>
        <v>0</v>
      </c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R2637" s="227" t="s">
        <v>433</v>
      </c>
      <c r="AT2637" s="227" t="s">
        <v>319</v>
      </c>
      <c r="AU2637" s="227" t="s">
        <v>80</v>
      </c>
      <c r="AY2637" s="20" t="s">
        <v>205</v>
      </c>
      <c r="BE2637" s="228">
        <f>IF(N2637="základní",J2637,0)</f>
        <v>0</v>
      </c>
      <c r="BF2637" s="228">
        <f>IF(N2637="snížená",J2637,0)</f>
        <v>0</v>
      </c>
      <c r="BG2637" s="228">
        <f>IF(N2637="zákl. přenesená",J2637,0)</f>
        <v>0</v>
      </c>
      <c r="BH2637" s="228">
        <f>IF(N2637="sníž. přenesená",J2637,0)</f>
        <v>0</v>
      </c>
      <c r="BI2637" s="228">
        <f>IF(N2637="nulová",J2637,0)</f>
        <v>0</v>
      </c>
      <c r="BJ2637" s="20" t="s">
        <v>78</v>
      </c>
      <c r="BK2637" s="228">
        <f>ROUND(I2637*H2637,2)</f>
        <v>0</v>
      </c>
      <c r="BL2637" s="20" t="s">
        <v>331</v>
      </c>
      <c r="BM2637" s="227" t="s">
        <v>3603</v>
      </c>
    </row>
    <row r="2638" s="2" customFormat="1" ht="16.5" customHeight="1">
      <c r="A2638" s="41"/>
      <c r="B2638" s="42"/>
      <c r="C2638" s="278" t="s">
        <v>3604</v>
      </c>
      <c r="D2638" s="278" t="s">
        <v>319</v>
      </c>
      <c r="E2638" s="279" t="s">
        <v>3605</v>
      </c>
      <c r="F2638" s="280" t="s">
        <v>3606</v>
      </c>
      <c r="G2638" s="281" t="s">
        <v>448</v>
      </c>
      <c r="H2638" s="282">
        <v>8</v>
      </c>
      <c r="I2638" s="283"/>
      <c r="J2638" s="284">
        <f>ROUND(I2638*H2638,2)</f>
        <v>0</v>
      </c>
      <c r="K2638" s="280" t="s">
        <v>19</v>
      </c>
      <c r="L2638" s="285"/>
      <c r="M2638" s="286" t="s">
        <v>19</v>
      </c>
      <c r="N2638" s="287" t="s">
        <v>42</v>
      </c>
      <c r="O2638" s="87"/>
      <c r="P2638" s="225">
        <f>O2638*H2638</f>
        <v>0</v>
      </c>
      <c r="Q2638" s="225">
        <v>0.01</v>
      </c>
      <c r="R2638" s="225">
        <f>Q2638*H2638</f>
        <v>0.080000000000000002</v>
      </c>
      <c r="S2638" s="225">
        <v>0</v>
      </c>
      <c r="T2638" s="226">
        <f>S2638*H2638</f>
        <v>0</v>
      </c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  <c r="AE2638" s="41"/>
      <c r="AR2638" s="227" t="s">
        <v>433</v>
      </c>
      <c r="AT2638" s="227" t="s">
        <v>319</v>
      </c>
      <c r="AU2638" s="227" t="s">
        <v>80</v>
      </c>
      <c r="AY2638" s="20" t="s">
        <v>205</v>
      </c>
      <c r="BE2638" s="228">
        <f>IF(N2638="základní",J2638,0)</f>
        <v>0</v>
      </c>
      <c r="BF2638" s="228">
        <f>IF(N2638="snížená",J2638,0)</f>
        <v>0</v>
      </c>
      <c r="BG2638" s="228">
        <f>IF(N2638="zákl. přenesená",J2638,0)</f>
        <v>0</v>
      </c>
      <c r="BH2638" s="228">
        <f>IF(N2638="sníž. přenesená",J2638,0)</f>
        <v>0</v>
      </c>
      <c r="BI2638" s="228">
        <f>IF(N2638="nulová",J2638,0)</f>
        <v>0</v>
      </c>
      <c r="BJ2638" s="20" t="s">
        <v>78</v>
      </c>
      <c r="BK2638" s="228">
        <f>ROUND(I2638*H2638,2)</f>
        <v>0</v>
      </c>
      <c r="BL2638" s="20" t="s">
        <v>331</v>
      </c>
      <c r="BM2638" s="227" t="s">
        <v>3607</v>
      </c>
    </row>
    <row r="2639" s="2" customFormat="1" ht="21.75" customHeight="1">
      <c r="A2639" s="41"/>
      <c r="B2639" s="42"/>
      <c r="C2639" s="278" t="s">
        <v>3608</v>
      </c>
      <c r="D2639" s="278" t="s">
        <v>319</v>
      </c>
      <c r="E2639" s="279" t="s">
        <v>3609</v>
      </c>
      <c r="F2639" s="280" t="s">
        <v>3610</v>
      </c>
      <c r="G2639" s="281" t="s">
        <v>448</v>
      </c>
      <c r="H2639" s="282">
        <v>2</v>
      </c>
      <c r="I2639" s="283"/>
      <c r="J2639" s="284">
        <f>ROUND(I2639*H2639,2)</f>
        <v>0</v>
      </c>
      <c r="K2639" s="280" t="s">
        <v>19</v>
      </c>
      <c r="L2639" s="285"/>
      <c r="M2639" s="286" t="s">
        <v>19</v>
      </c>
      <c r="N2639" s="287" t="s">
        <v>42</v>
      </c>
      <c r="O2639" s="87"/>
      <c r="P2639" s="225">
        <f>O2639*H2639</f>
        <v>0</v>
      </c>
      <c r="Q2639" s="225">
        <v>0.019349999999999999</v>
      </c>
      <c r="R2639" s="225">
        <f>Q2639*H2639</f>
        <v>0.038699999999999998</v>
      </c>
      <c r="S2639" s="225">
        <v>0</v>
      </c>
      <c r="T2639" s="226">
        <f>S2639*H2639</f>
        <v>0</v>
      </c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R2639" s="227" t="s">
        <v>433</v>
      </c>
      <c r="AT2639" s="227" t="s">
        <v>319</v>
      </c>
      <c r="AU2639" s="227" t="s">
        <v>80</v>
      </c>
      <c r="AY2639" s="20" t="s">
        <v>205</v>
      </c>
      <c r="BE2639" s="228">
        <f>IF(N2639="základní",J2639,0)</f>
        <v>0</v>
      </c>
      <c r="BF2639" s="228">
        <f>IF(N2639="snížená",J2639,0)</f>
        <v>0</v>
      </c>
      <c r="BG2639" s="228">
        <f>IF(N2639="zákl. přenesená",J2639,0)</f>
        <v>0</v>
      </c>
      <c r="BH2639" s="228">
        <f>IF(N2639="sníž. přenesená",J2639,0)</f>
        <v>0</v>
      </c>
      <c r="BI2639" s="228">
        <f>IF(N2639="nulová",J2639,0)</f>
        <v>0</v>
      </c>
      <c r="BJ2639" s="20" t="s">
        <v>78</v>
      </c>
      <c r="BK2639" s="228">
        <f>ROUND(I2639*H2639,2)</f>
        <v>0</v>
      </c>
      <c r="BL2639" s="20" t="s">
        <v>331</v>
      </c>
      <c r="BM2639" s="227" t="s">
        <v>3611</v>
      </c>
    </row>
    <row r="2640" s="2" customFormat="1" ht="21.75" customHeight="1">
      <c r="A2640" s="41"/>
      <c r="B2640" s="42"/>
      <c r="C2640" s="278" t="s">
        <v>3612</v>
      </c>
      <c r="D2640" s="278" t="s">
        <v>319</v>
      </c>
      <c r="E2640" s="279" t="s">
        <v>3613</v>
      </c>
      <c r="F2640" s="280" t="s">
        <v>3614</v>
      </c>
      <c r="G2640" s="281" t="s">
        <v>448</v>
      </c>
      <c r="H2640" s="282">
        <v>2</v>
      </c>
      <c r="I2640" s="283"/>
      <c r="J2640" s="284">
        <f>ROUND(I2640*H2640,2)</f>
        <v>0</v>
      </c>
      <c r="K2640" s="280" t="s">
        <v>19</v>
      </c>
      <c r="L2640" s="285"/>
      <c r="M2640" s="286" t="s">
        <v>19</v>
      </c>
      <c r="N2640" s="287" t="s">
        <v>42</v>
      </c>
      <c r="O2640" s="87"/>
      <c r="P2640" s="225">
        <f>O2640*H2640</f>
        <v>0</v>
      </c>
      <c r="Q2640" s="225">
        <v>0.019349999999999999</v>
      </c>
      <c r="R2640" s="225">
        <f>Q2640*H2640</f>
        <v>0.038699999999999998</v>
      </c>
      <c r="S2640" s="225">
        <v>0</v>
      </c>
      <c r="T2640" s="226">
        <f>S2640*H2640</f>
        <v>0</v>
      </c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R2640" s="227" t="s">
        <v>433</v>
      </c>
      <c r="AT2640" s="227" t="s">
        <v>319</v>
      </c>
      <c r="AU2640" s="227" t="s">
        <v>80</v>
      </c>
      <c r="AY2640" s="20" t="s">
        <v>205</v>
      </c>
      <c r="BE2640" s="228">
        <f>IF(N2640="základní",J2640,0)</f>
        <v>0</v>
      </c>
      <c r="BF2640" s="228">
        <f>IF(N2640="snížená",J2640,0)</f>
        <v>0</v>
      </c>
      <c r="BG2640" s="228">
        <f>IF(N2640="zákl. přenesená",J2640,0)</f>
        <v>0</v>
      </c>
      <c r="BH2640" s="228">
        <f>IF(N2640="sníž. přenesená",J2640,0)</f>
        <v>0</v>
      </c>
      <c r="BI2640" s="228">
        <f>IF(N2640="nulová",J2640,0)</f>
        <v>0</v>
      </c>
      <c r="BJ2640" s="20" t="s">
        <v>78</v>
      </c>
      <c r="BK2640" s="228">
        <f>ROUND(I2640*H2640,2)</f>
        <v>0</v>
      </c>
      <c r="BL2640" s="20" t="s">
        <v>331</v>
      </c>
      <c r="BM2640" s="227" t="s">
        <v>3615</v>
      </c>
    </row>
    <row r="2641" s="2" customFormat="1" ht="24.15" customHeight="1">
      <c r="A2641" s="41"/>
      <c r="B2641" s="42"/>
      <c r="C2641" s="216" t="s">
        <v>3616</v>
      </c>
      <c r="D2641" s="216" t="s">
        <v>207</v>
      </c>
      <c r="E2641" s="217" t="s">
        <v>3617</v>
      </c>
      <c r="F2641" s="218" t="s">
        <v>3618</v>
      </c>
      <c r="G2641" s="219" t="s">
        <v>448</v>
      </c>
      <c r="H2641" s="220">
        <v>3</v>
      </c>
      <c r="I2641" s="221"/>
      <c r="J2641" s="222">
        <f>ROUND(I2641*H2641,2)</f>
        <v>0</v>
      </c>
      <c r="K2641" s="218" t="s">
        <v>211</v>
      </c>
      <c r="L2641" s="47"/>
      <c r="M2641" s="223" t="s">
        <v>19</v>
      </c>
      <c r="N2641" s="224" t="s">
        <v>42</v>
      </c>
      <c r="O2641" s="87"/>
      <c r="P2641" s="225">
        <f>O2641*H2641</f>
        <v>0</v>
      </c>
      <c r="Q2641" s="225">
        <v>0</v>
      </c>
      <c r="R2641" s="225">
        <f>Q2641*H2641</f>
        <v>0</v>
      </c>
      <c r="S2641" s="225">
        <v>0.040399999999999998</v>
      </c>
      <c r="T2641" s="226">
        <f>S2641*H2641</f>
        <v>0.1212</v>
      </c>
      <c r="U2641" s="41"/>
      <c r="V2641" s="41"/>
      <c r="W2641" s="41"/>
      <c r="X2641" s="41"/>
      <c r="Y2641" s="41"/>
      <c r="Z2641" s="41"/>
      <c r="AA2641" s="41"/>
      <c r="AB2641" s="41"/>
      <c r="AC2641" s="41"/>
      <c r="AD2641" s="41"/>
      <c r="AE2641" s="41"/>
      <c r="AR2641" s="227" t="s">
        <v>331</v>
      </c>
      <c r="AT2641" s="227" t="s">
        <v>207</v>
      </c>
      <c r="AU2641" s="227" t="s">
        <v>80</v>
      </c>
      <c r="AY2641" s="20" t="s">
        <v>205</v>
      </c>
      <c r="BE2641" s="228">
        <f>IF(N2641="základní",J2641,0)</f>
        <v>0</v>
      </c>
      <c r="BF2641" s="228">
        <f>IF(N2641="snížená",J2641,0)</f>
        <v>0</v>
      </c>
      <c r="BG2641" s="228">
        <f>IF(N2641="zákl. přenesená",J2641,0)</f>
        <v>0</v>
      </c>
      <c r="BH2641" s="228">
        <f>IF(N2641="sníž. přenesená",J2641,0)</f>
        <v>0</v>
      </c>
      <c r="BI2641" s="228">
        <f>IF(N2641="nulová",J2641,0)</f>
        <v>0</v>
      </c>
      <c r="BJ2641" s="20" t="s">
        <v>78</v>
      </c>
      <c r="BK2641" s="228">
        <f>ROUND(I2641*H2641,2)</f>
        <v>0</v>
      </c>
      <c r="BL2641" s="20" t="s">
        <v>331</v>
      </c>
      <c r="BM2641" s="227" t="s">
        <v>3619</v>
      </c>
    </row>
    <row r="2642" s="2" customFormat="1">
      <c r="A2642" s="41"/>
      <c r="B2642" s="42"/>
      <c r="C2642" s="43"/>
      <c r="D2642" s="229" t="s">
        <v>214</v>
      </c>
      <c r="E2642" s="43"/>
      <c r="F2642" s="230" t="s">
        <v>3620</v>
      </c>
      <c r="G2642" s="43"/>
      <c r="H2642" s="43"/>
      <c r="I2642" s="231"/>
      <c r="J2642" s="43"/>
      <c r="K2642" s="43"/>
      <c r="L2642" s="47"/>
      <c r="M2642" s="232"/>
      <c r="N2642" s="233"/>
      <c r="O2642" s="87"/>
      <c r="P2642" s="87"/>
      <c r="Q2642" s="87"/>
      <c r="R2642" s="87"/>
      <c r="S2642" s="87"/>
      <c r="T2642" s="88"/>
      <c r="U2642" s="41"/>
      <c r="V2642" s="41"/>
      <c r="W2642" s="41"/>
      <c r="X2642" s="41"/>
      <c r="Y2642" s="41"/>
      <c r="Z2642" s="41"/>
      <c r="AA2642" s="41"/>
      <c r="AB2642" s="41"/>
      <c r="AC2642" s="41"/>
      <c r="AD2642" s="41"/>
      <c r="AE2642" s="41"/>
      <c r="AT2642" s="20" t="s">
        <v>214</v>
      </c>
      <c r="AU2642" s="20" t="s">
        <v>80</v>
      </c>
    </row>
    <row r="2643" s="2" customFormat="1" ht="49.05" customHeight="1">
      <c r="A2643" s="41"/>
      <c r="B2643" s="42"/>
      <c r="C2643" s="216" t="s">
        <v>3621</v>
      </c>
      <c r="D2643" s="216" t="s">
        <v>207</v>
      </c>
      <c r="E2643" s="217" t="s">
        <v>3622</v>
      </c>
      <c r="F2643" s="218" t="s">
        <v>3623</v>
      </c>
      <c r="G2643" s="219" t="s">
        <v>279</v>
      </c>
      <c r="H2643" s="220">
        <v>3.0790000000000002</v>
      </c>
      <c r="I2643" s="221"/>
      <c r="J2643" s="222">
        <f>ROUND(I2643*H2643,2)</f>
        <v>0</v>
      </c>
      <c r="K2643" s="218" t="s">
        <v>211</v>
      </c>
      <c r="L2643" s="47"/>
      <c r="M2643" s="223" t="s">
        <v>19</v>
      </c>
      <c r="N2643" s="224" t="s">
        <v>42</v>
      </c>
      <c r="O2643" s="87"/>
      <c r="P2643" s="225">
        <f>O2643*H2643</f>
        <v>0</v>
      </c>
      <c r="Q2643" s="225">
        <v>0</v>
      </c>
      <c r="R2643" s="225">
        <f>Q2643*H2643</f>
        <v>0</v>
      </c>
      <c r="S2643" s="225">
        <v>0</v>
      </c>
      <c r="T2643" s="226">
        <f>S2643*H2643</f>
        <v>0</v>
      </c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  <c r="AE2643" s="41"/>
      <c r="AR2643" s="227" t="s">
        <v>331</v>
      </c>
      <c r="AT2643" s="227" t="s">
        <v>207</v>
      </c>
      <c r="AU2643" s="227" t="s">
        <v>80</v>
      </c>
      <c r="AY2643" s="20" t="s">
        <v>205</v>
      </c>
      <c r="BE2643" s="228">
        <f>IF(N2643="základní",J2643,0)</f>
        <v>0</v>
      </c>
      <c r="BF2643" s="228">
        <f>IF(N2643="snížená",J2643,0)</f>
        <v>0</v>
      </c>
      <c r="BG2643" s="228">
        <f>IF(N2643="zákl. přenesená",J2643,0)</f>
        <v>0</v>
      </c>
      <c r="BH2643" s="228">
        <f>IF(N2643="sníž. přenesená",J2643,0)</f>
        <v>0</v>
      </c>
      <c r="BI2643" s="228">
        <f>IF(N2643="nulová",J2643,0)</f>
        <v>0</v>
      </c>
      <c r="BJ2643" s="20" t="s">
        <v>78</v>
      </c>
      <c r="BK2643" s="228">
        <f>ROUND(I2643*H2643,2)</f>
        <v>0</v>
      </c>
      <c r="BL2643" s="20" t="s">
        <v>331</v>
      </c>
      <c r="BM2643" s="227" t="s">
        <v>3624</v>
      </c>
    </row>
    <row r="2644" s="2" customFormat="1">
      <c r="A2644" s="41"/>
      <c r="B2644" s="42"/>
      <c r="C2644" s="43"/>
      <c r="D2644" s="229" t="s">
        <v>214</v>
      </c>
      <c r="E2644" s="43"/>
      <c r="F2644" s="230" t="s">
        <v>3625</v>
      </c>
      <c r="G2644" s="43"/>
      <c r="H2644" s="43"/>
      <c r="I2644" s="231"/>
      <c r="J2644" s="43"/>
      <c r="K2644" s="43"/>
      <c r="L2644" s="47"/>
      <c r="M2644" s="232"/>
      <c r="N2644" s="233"/>
      <c r="O2644" s="87"/>
      <c r="P2644" s="87"/>
      <c r="Q2644" s="87"/>
      <c r="R2644" s="87"/>
      <c r="S2644" s="87"/>
      <c r="T2644" s="88"/>
      <c r="U2644" s="41"/>
      <c r="V2644" s="41"/>
      <c r="W2644" s="41"/>
      <c r="X2644" s="41"/>
      <c r="Y2644" s="41"/>
      <c r="Z2644" s="41"/>
      <c r="AA2644" s="41"/>
      <c r="AB2644" s="41"/>
      <c r="AC2644" s="41"/>
      <c r="AD2644" s="41"/>
      <c r="AE2644" s="41"/>
      <c r="AT2644" s="20" t="s">
        <v>214</v>
      </c>
      <c r="AU2644" s="20" t="s">
        <v>80</v>
      </c>
    </row>
    <row r="2645" s="12" customFormat="1" ht="22.8" customHeight="1">
      <c r="A2645" s="12"/>
      <c r="B2645" s="200"/>
      <c r="C2645" s="201"/>
      <c r="D2645" s="202" t="s">
        <v>70</v>
      </c>
      <c r="E2645" s="214" t="s">
        <v>3626</v>
      </c>
      <c r="F2645" s="214" t="s">
        <v>3627</v>
      </c>
      <c r="G2645" s="201"/>
      <c r="H2645" s="201"/>
      <c r="I2645" s="204"/>
      <c r="J2645" s="215">
        <f>BK2645</f>
        <v>0</v>
      </c>
      <c r="K2645" s="201"/>
      <c r="L2645" s="206"/>
      <c r="M2645" s="207"/>
      <c r="N2645" s="208"/>
      <c r="O2645" s="208"/>
      <c r="P2645" s="209">
        <f>SUM(P2646:P2812)</f>
        <v>0</v>
      </c>
      <c r="Q2645" s="208"/>
      <c r="R2645" s="209">
        <f>SUM(R2646:R2812)</f>
        <v>40.672788539999992</v>
      </c>
      <c r="S2645" s="208"/>
      <c r="T2645" s="210">
        <f>SUM(T2646:T2812)</f>
        <v>15.341245900000001</v>
      </c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R2645" s="211" t="s">
        <v>80</v>
      </c>
      <c r="AT2645" s="212" t="s">
        <v>70</v>
      </c>
      <c r="AU2645" s="212" t="s">
        <v>78</v>
      </c>
      <c r="AY2645" s="211" t="s">
        <v>205</v>
      </c>
      <c r="BK2645" s="213">
        <f>SUM(BK2646:BK2812)</f>
        <v>0</v>
      </c>
    </row>
    <row r="2646" s="2" customFormat="1" ht="24.15" customHeight="1">
      <c r="A2646" s="41"/>
      <c r="B2646" s="42"/>
      <c r="C2646" s="216" t="s">
        <v>3628</v>
      </c>
      <c r="D2646" s="216" t="s">
        <v>207</v>
      </c>
      <c r="E2646" s="217" t="s">
        <v>3629</v>
      </c>
      <c r="F2646" s="218" t="s">
        <v>3630</v>
      </c>
      <c r="G2646" s="219" t="s">
        <v>210</v>
      </c>
      <c r="H2646" s="220">
        <v>0.27800000000000002</v>
      </c>
      <c r="I2646" s="221"/>
      <c r="J2646" s="222">
        <f>ROUND(I2646*H2646,2)</f>
        <v>0</v>
      </c>
      <c r="K2646" s="218" t="s">
        <v>211</v>
      </c>
      <c r="L2646" s="47"/>
      <c r="M2646" s="223" t="s">
        <v>19</v>
      </c>
      <c r="N2646" s="224" t="s">
        <v>42</v>
      </c>
      <c r="O2646" s="87"/>
      <c r="P2646" s="225">
        <f>O2646*H2646</f>
        <v>0</v>
      </c>
      <c r="Q2646" s="225">
        <v>0</v>
      </c>
      <c r="R2646" s="225">
        <f>Q2646*H2646</f>
        <v>0</v>
      </c>
      <c r="S2646" s="225">
        <v>0</v>
      </c>
      <c r="T2646" s="226">
        <f>S2646*H2646</f>
        <v>0</v>
      </c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R2646" s="227" t="s">
        <v>331</v>
      </c>
      <c r="AT2646" s="227" t="s">
        <v>207</v>
      </c>
      <c r="AU2646" s="227" t="s">
        <v>80</v>
      </c>
      <c r="AY2646" s="20" t="s">
        <v>205</v>
      </c>
      <c r="BE2646" s="228">
        <f>IF(N2646="základní",J2646,0)</f>
        <v>0</v>
      </c>
      <c r="BF2646" s="228">
        <f>IF(N2646="snížená",J2646,0)</f>
        <v>0</v>
      </c>
      <c r="BG2646" s="228">
        <f>IF(N2646="zákl. přenesená",J2646,0)</f>
        <v>0</v>
      </c>
      <c r="BH2646" s="228">
        <f>IF(N2646="sníž. přenesená",J2646,0)</f>
        <v>0</v>
      </c>
      <c r="BI2646" s="228">
        <f>IF(N2646="nulová",J2646,0)</f>
        <v>0</v>
      </c>
      <c r="BJ2646" s="20" t="s">
        <v>78</v>
      </c>
      <c r="BK2646" s="228">
        <f>ROUND(I2646*H2646,2)</f>
        <v>0</v>
      </c>
      <c r="BL2646" s="20" t="s">
        <v>331</v>
      </c>
      <c r="BM2646" s="227" t="s">
        <v>3631</v>
      </c>
    </row>
    <row r="2647" s="2" customFormat="1">
      <c r="A2647" s="41"/>
      <c r="B2647" s="42"/>
      <c r="C2647" s="43"/>
      <c r="D2647" s="229" t="s">
        <v>214</v>
      </c>
      <c r="E2647" s="43"/>
      <c r="F2647" s="230" t="s">
        <v>3632</v>
      </c>
      <c r="G2647" s="43"/>
      <c r="H2647" s="43"/>
      <c r="I2647" s="231"/>
      <c r="J2647" s="43"/>
      <c r="K2647" s="43"/>
      <c r="L2647" s="47"/>
      <c r="M2647" s="232"/>
      <c r="N2647" s="233"/>
      <c r="O2647" s="87"/>
      <c r="P2647" s="87"/>
      <c r="Q2647" s="87"/>
      <c r="R2647" s="87"/>
      <c r="S2647" s="87"/>
      <c r="T2647" s="88"/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T2647" s="20" t="s">
        <v>214</v>
      </c>
      <c r="AU2647" s="20" t="s">
        <v>80</v>
      </c>
    </row>
    <row r="2648" s="14" customFormat="1">
      <c r="A2648" s="14"/>
      <c r="B2648" s="245"/>
      <c r="C2648" s="246"/>
      <c r="D2648" s="236" t="s">
        <v>216</v>
      </c>
      <c r="E2648" s="247" t="s">
        <v>19</v>
      </c>
      <c r="F2648" s="248" t="s">
        <v>3633</v>
      </c>
      <c r="G2648" s="246"/>
      <c r="H2648" s="249">
        <v>0.27800000000000002</v>
      </c>
      <c r="I2648" s="250"/>
      <c r="J2648" s="246"/>
      <c r="K2648" s="246"/>
      <c r="L2648" s="251"/>
      <c r="M2648" s="252"/>
      <c r="N2648" s="253"/>
      <c r="O2648" s="253"/>
      <c r="P2648" s="253"/>
      <c r="Q2648" s="253"/>
      <c r="R2648" s="253"/>
      <c r="S2648" s="253"/>
      <c r="T2648" s="25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55" t="s">
        <v>216</v>
      </c>
      <c r="AU2648" s="255" t="s">
        <v>80</v>
      </c>
      <c r="AV2648" s="14" t="s">
        <v>80</v>
      </c>
      <c r="AW2648" s="14" t="s">
        <v>218</v>
      </c>
      <c r="AX2648" s="14" t="s">
        <v>71</v>
      </c>
      <c r="AY2648" s="255" t="s">
        <v>205</v>
      </c>
    </row>
    <row r="2649" s="2" customFormat="1" ht="33" customHeight="1">
      <c r="A2649" s="41"/>
      <c r="B2649" s="42"/>
      <c r="C2649" s="216" t="s">
        <v>3634</v>
      </c>
      <c r="D2649" s="216" t="s">
        <v>207</v>
      </c>
      <c r="E2649" s="217" t="s">
        <v>3635</v>
      </c>
      <c r="F2649" s="218" t="s">
        <v>3636</v>
      </c>
      <c r="G2649" s="219" t="s">
        <v>448</v>
      </c>
      <c r="H2649" s="220">
        <v>4</v>
      </c>
      <c r="I2649" s="221"/>
      <c r="J2649" s="222">
        <f>ROUND(I2649*H2649,2)</f>
        <v>0</v>
      </c>
      <c r="K2649" s="218" t="s">
        <v>211</v>
      </c>
      <c r="L2649" s="47"/>
      <c r="M2649" s="223" t="s">
        <v>19</v>
      </c>
      <c r="N2649" s="224" t="s">
        <v>42</v>
      </c>
      <c r="O2649" s="87"/>
      <c r="P2649" s="225">
        <f>O2649*H2649</f>
        <v>0</v>
      </c>
      <c r="Q2649" s="225">
        <v>0</v>
      </c>
      <c r="R2649" s="225">
        <f>Q2649*H2649</f>
        <v>0</v>
      </c>
      <c r="S2649" s="225">
        <v>0</v>
      </c>
      <c r="T2649" s="226">
        <f>S2649*H2649</f>
        <v>0</v>
      </c>
      <c r="U2649" s="41"/>
      <c r="V2649" s="41"/>
      <c r="W2649" s="41"/>
      <c r="X2649" s="41"/>
      <c r="Y2649" s="41"/>
      <c r="Z2649" s="41"/>
      <c r="AA2649" s="41"/>
      <c r="AB2649" s="41"/>
      <c r="AC2649" s="41"/>
      <c r="AD2649" s="41"/>
      <c r="AE2649" s="41"/>
      <c r="AR2649" s="227" t="s">
        <v>331</v>
      </c>
      <c r="AT2649" s="227" t="s">
        <v>207</v>
      </c>
      <c r="AU2649" s="227" t="s">
        <v>80</v>
      </c>
      <c r="AY2649" s="20" t="s">
        <v>205</v>
      </c>
      <c r="BE2649" s="228">
        <f>IF(N2649="základní",J2649,0)</f>
        <v>0</v>
      </c>
      <c r="BF2649" s="228">
        <f>IF(N2649="snížená",J2649,0)</f>
        <v>0</v>
      </c>
      <c r="BG2649" s="228">
        <f>IF(N2649="zákl. přenesená",J2649,0)</f>
        <v>0</v>
      </c>
      <c r="BH2649" s="228">
        <f>IF(N2649="sníž. přenesená",J2649,0)</f>
        <v>0</v>
      </c>
      <c r="BI2649" s="228">
        <f>IF(N2649="nulová",J2649,0)</f>
        <v>0</v>
      </c>
      <c r="BJ2649" s="20" t="s">
        <v>78</v>
      </c>
      <c r="BK2649" s="228">
        <f>ROUND(I2649*H2649,2)</f>
        <v>0</v>
      </c>
      <c r="BL2649" s="20" t="s">
        <v>331</v>
      </c>
      <c r="BM2649" s="227" t="s">
        <v>3637</v>
      </c>
    </row>
    <row r="2650" s="2" customFormat="1">
      <c r="A2650" s="41"/>
      <c r="B2650" s="42"/>
      <c r="C2650" s="43"/>
      <c r="D2650" s="229" t="s">
        <v>214</v>
      </c>
      <c r="E2650" s="43"/>
      <c r="F2650" s="230" t="s">
        <v>3638</v>
      </c>
      <c r="G2650" s="43"/>
      <c r="H2650" s="43"/>
      <c r="I2650" s="231"/>
      <c r="J2650" s="43"/>
      <c r="K2650" s="43"/>
      <c r="L2650" s="47"/>
      <c r="M2650" s="232"/>
      <c r="N2650" s="233"/>
      <c r="O2650" s="87"/>
      <c r="P2650" s="87"/>
      <c r="Q2650" s="87"/>
      <c r="R2650" s="87"/>
      <c r="S2650" s="87"/>
      <c r="T2650" s="88"/>
      <c r="U2650" s="41"/>
      <c r="V2650" s="41"/>
      <c r="W2650" s="41"/>
      <c r="X2650" s="41"/>
      <c r="Y2650" s="41"/>
      <c r="Z2650" s="41"/>
      <c r="AA2650" s="41"/>
      <c r="AB2650" s="41"/>
      <c r="AC2650" s="41"/>
      <c r="AD2650" s="41"/>
      <c r="AE2650" s="41"/>
      <c r="AT2650" s="20" t="s">
        <v>214</v>
      </c>
      <c r="AU2650" s="20" t="s">
        <v>80</v>
      </c>
    </row>
    <row r="2651" s="14" customFormat="1">
      <c r="A2651" s="14"/>
      <c r="B2651" s="245"/>
      <c r="C2651" s="246"/>
      <c r="D2651" s="236" t="s">
        <v>216</v>
      </c>
      <c r="E2651" s="247" t="s">
        <v>19</v>
      </c>
      <c r="F2651" s="248" t="s">
        <v>3639</v>
      </c>
      <c r="G2651" s="246"/>
      <c r="H2651" s="249">
        <v>4</v>
      </c>
      <c r="I2651" s="250"/>
      <c r="J2651" s="246"/>
      <c r="K2651" s="246"/>
      <c r="L2651" s="251"/>
      <c r="M2651" s="252"/>
      <c r="N2651" s="253"/>
      <c r="O2651" s="253"/>
      <c r="P2651" s="253"/>
      <c r="Q2651" s="253"/>
      <c r="R2651" s="253"/>
      <c r="S2651" s="253"/>
      <c r="T2651" s="25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55" t="s">
        <v>216</v>
      </c>
      <c r="AU2651" s="255" t="s">
        <v>80</v>
      </c>
      <c r="AV2651" s="14" t="s">
        <v>80</v>
      </c>
      <c r="AW2651" s="14" t="s">
        <v>218</v>
      </c>
      <c r="AX2651" s="14" t="s">
        <v>71</v>
      </c>
      <c r="AY2651" s="255" t="s">
        <v>205</v>
      </c>
    </row>
    <row r="2652" s="2" customFormat="1" ht="37.8" customHeight="1">
      <c r="A2652" s="41"/>
      <c r="B2652" s="42"/>
      <c r="C2652" s="216" t="s">
        <v>3640</v>
      </c>
      <c r="D2652" s="216" t="s">
        <v>207</v>
      </c>
      <c r="E2652" s="217" t="s">
        <v>3641</v>
      </c>
      <c r="F2652" s="218" t="s">
        <v>3642</v>
      </c>
      <c r="G2652" s="219" t="s">
        <v>210</v>
      </c>
      <c r="H2652" s="220">
        <v>1.238</v>
      </c>
      <c r="I2652" s="221"/>
      <c r="J2652" s="222">
        <f>ROUND(I2652*H2652,2)</f>
        <v>0</v>
      </c>
      <c r="K2652" s="218" t="s">
        <v>211</v>
      </c>
      <c r="L2652" s="47"/>
      <c r="M2652" s="223" t="s">
        <v>19</v>
      </c>
      <c r="N2652" s="224" t="s">
        <v>42</v>
      </c>
      <c r="O2652" s="87"/>
      <c r="P2652" s="225">
        <f>O2652*H2652</f>
        <v>0</v>
      </c>
      <c r="Q2652" s="225">
        <v>0.00189</v>
      </c>
      <c r="R2652" s="225">
        <f>Q2652*H2652</f>
        <v>0.0023398199999999998</v>
      </c>
      <c r="S2652" s="225">
        <v>0</v>
      </c>
      <c r="T2652" s="226">
        <f>S2652*H2652</f>
        <v>0</v>
      </c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R2652" s="227" t="s">
        <v>331</v>
      </c>
      <c r="AT2652" s="227" t="s">
        <v>207</v>
      </c>
      <c r="AU2652" s="227" t="s">
        <v>80</v>
      </c>
      <c r="AY2652" s="20" t="s">
        <v>205</v>
      </c>
      <c r="BE2652" s="228">
        <f>IF(N2652="základní",J2652,0)</f>
        <v>0</v>
      </c>
      <c r="BF2652" s="228">
        <f>IF(N2652="snížená",J2652,0)</f>
        <v>0</v>
      </c>
      <c r="BG2652" s="228">
        <f>IF(N2652="zákl. přenesená",J2652,0)</f>
        <v>0</v>
      </c>
      <c r="BH2652" s="228">
        <f>IF(N2652="sníž. přenesená",J2652,0)</f>
        <v>0</v>
      </c>
      <c r="BI2652" s="228">
        <f>IF(N2652="nulová",J2652,0)</f>
        <v>0</v>
      </c>
      <c r="BJ2652" s="20" t="s">
        <v>78</v>
      </c>
      <c r="BK2652" s="228">
        <f>ROUND(I2652*H2652,2)</f>
        <v>0</v>
      </c>
      <c r="BL2652" s="20" t="s">
        <v>331</v>
      </c>
      <c r="BM2652" s="227" t="s">
        <v>3643</v>
      </c>
    </row>
    <row r="2653" s="2" customFormat="1">
      <c r="A2653" s="41"/>
      <c r="B2653" s="42"/>
      <c r="C2653" s="43"/>
      <c r="D2653" s="229" t="s">
        <v>214</v>
      </c>
      <c r="E2653" s="43"/>
      <c r="F2653" s="230" t="s">
        <v>3644</v>
      </c>
      <c r="G2653" s="43"/>
      <c r="H2653" s="43"/>
      <c r="I2653" s="231"/>
      <c r="J2653" s="43"/>
      <c r="K2653" s="43"/>
      <c r="L2653" s="47"/>
      <c r="M2653" s="232"/>
      <c r="N2653" s="233"/>
      <c r="O2653" s="87"/>
      <c r="P2653" s="87"/>
      <c r="Q2653" s="87"/>
      <c r="R2653" s="87"/>
      <c r="S2653" s="87"/>
      <c r="T2653" s="88"/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T2653" s="20" t="s">
        <v>214</v>
      </c>
      <c r="AU2653" s="20" t="s">
        <v>80</v>
      </c>
    </row>
    <row r="2654" s="14" customFormat="1">
      <c r="A2654" s="14"/>
      <c r="B2654" s="245"/>
      <c r="C2654" s="246"/>
      <c r="D2654" s="236" t="s">
        <v>216</v>
      </c>
      <c r="E2654" s="247" t="s">
        <v>19</v>
      </c>
      <c r="F2654" s="248" t="s">
        <v>3645</v>
      </c>
      <c r="G2654" s="246"/>
      <c r="H2654" s="249">
        <v>1.125</v>
      </c>
      <c r="I2654" s="250"/>
      <c r="J2654" s="246"/>
      <c r="K2654" s="246"/>
      <c r="L2654" s="251"/>
      <c r="M2654" s="252"/>
      <c r="N2654" s="253"/>
      <c r="O2654" s="253"/>
      <c r="P2654" s="253"/>
      <c r="Q2654" s="253"/>
      <c r="R2654" s="253"/>
      <c r="S2654" s="253"/>
      <c r="T2654" s="25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5" t="s">
        <v>216</v>
      </c>
      <c r="AU2654" s="255" t="s">
        <v>80</v>
      </c>
      <c r="AV2654" s="14" t="s">
        <v>80</v>
      </c>
      <c r="AW2654" s="14" t="s">
        <v>218</v>
      </c>
      <c r="AX2654" s="14" t="s">
        <v>71</v>
      </c>
      <c r="AY2654" s="255" t="s">
        <v>205</v>
      </c>
    </row>
    <row r="2655" s="14" customFormat="1">
      <c r="A2655" s="14"/>
      <c r="B2655" s="245"/>
      <c r="C2655" s="246"/>
      <c r="D2655" s="236" t="s">
        <v>216</v>
      </c>
      <c r="E2655" s="246"/>
      <c r="F2655" s="248" t="s">
        <v>3646</v>
      </c>
      <c r="G2655" s="246"/>
      <c r="H2655" s="249">
        <v>1.238</v>
      </c>
      <c r="I2655" s="250"/>
      <c r="J2655" s="246"/>
      <c r="K2655" s="246"/>
      <c r="L2655" s="251"/>
      <c r="M2655" s="252"/>
      <c r="N2655" s="253"/>
      <c r="O2655" s="253"/>
      <c r="P2655" s="253"/>
      <c r="Q2655" s="253"/>
      <c r="R2655" s="253"/>
      <c r="S2655" s="253"/>
      <c r="T2655" s="25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5" t="s">
        <v>216</v>
      </c>
      <c r="AU2655" s="255" t="s">
        <v>80</v>
      </c>
      <c r="AV2655" s="14" t="s">
        <v>80</v>
      </c>
      <c r="AW2655" s="14" t="s">
        <v>4</v>
      </c>
      <c r="AX2655" s="14" t="s">
        <v>78</v>
      </c>
      <c r="AY2655" s="255" t="s">
        <v>205</v>
      </c>
    </row>
    <row r="2656" s="2" customFormat="1" ht="33" customHeight="1">
      <c r="A2656" s="41"/>
      <c r="B2656" s="42"/>
      <c r="C2656" s="216" t="s">
        <v>3647</v>
      </c>
      <c r="D2656" s="216" t="s">
        <v>207</v>
      </c>
      <c r="E2656" s="217" t="s">
        <v>3648</v>
      </c>
      <c r="F2656" s="218" t="s">
        <v>3649</v>
      </c>
      <c r="G2656" s="219" t="s">
        <v>448</v>
      </c>
      <c r="H2656" s="220">
        <v>110</v>
      </c>
      <c r="I2656" s="221"/>
      <c r="J2656" s="222">
        <f>ROUND(I2656*H2656,2)</f>
        <v>0</v>
      </c>
      <c r="K2656" s="218" t="s">
        <v>211</v>
      </c>
      <c r="L2656" s="47"/>
      <c r="M2656" s="223" t="s">
        <v>19</v>
      </c>
      <c r="N2656" s="224" t="s">
        <v>42</v>
      </c>
      <c r="O2656" s="87"/>
      <c r="P2656" s="225">
        <f>O2656*H2656</f>
        <v>0</v>
      </c>
      <c r="Q2656" s="225">
        <v>0.0026700000000000001</v>
      </c>
      <c r="R2656" s="225">
        <f>Q2656*H2656</f>
        <v>0.29370000000000002</v>
      </c>
      <c r="S2656" s="225">
        <v>0</v>
      </c>
      <c r="T2656" s="226">
        <f>S2656*H2656</f>
        <v>0</v>
      </c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R2656" s="227" t="s">
        <v>331</v>
      </c>
      <c r="AT2656" s="227" t="s">
        <v>207</v>
      </c>
      <c r="AU2656" s="227" t="s">
        <v>80</v>
      </c>
      <c r="AY2656" s="20" t="s">
        <v>205</v>
      </c>
      <c r="BE2656" s="228">
        <f>IF(N2656="základní",J2656,0)</f>
        <v>0</v>
      </c>
      <c r="BF2656" s="228">
        <f>IF(N2656="snížená",J2656,0)</f>
        <v>0</v>
      </c>
      <c r="BG2656" s="228">
        <f>IF(N2656="zákl. přenesená",J2656,0)</f>
        <v>0</v>
      </c>
      <c r="BH2656" s="228">
        <f>IF(N2656="sníž. přenesená",J2656,0)</f>
        <v>0</v>
      </c>
      <c r="BI2656" s="228">
        <f>IF(N2656="nulová",J2656,0)</f>
        <v>0</v>
      </c>
      <c r="BJ2656" s="20" t="s">
        <v>78</v>
      </c>
      <c r="BK2656" s="228">
        <f>ROUND(I2656*H2656,2)</f>
        <v>0</v>
      </c>
      <c r="BL2656" s="20" t="s">
        <v>331</v>
      </c>
      <c r="BM2656" s="227" t="s">
        <v>3650</v>
      </c>
    </row>
    <row r="2657" s="2" customFormat="1">
      <c r="A2657" s="41"/>
      <c r="B2657" s="42"/>
      <c r="C2657" s="43"/>
      <c r="D2657" s="229" t="s">
        <v>214</v>
      </c>
      <c r="E2657" s="43"/>
      <c r="F2657" s="230" t="s">
        <v>3651</v>
      </c>
      <c r="G2657" s="43"/>
      <c r="H2657" s="43"/>
      <c r="I2657" s="231"/>
      <c r="J2657" s="43"/>
      <c r="K2657" s="43"/>
      <c r="L2657" s="47"/>
      <c r="M2657" s="232"/>
      <c r="N2657" s="233"/>
      <c r="O2657" s="87"/>
      <c r="P2657" s="87"/>
      <c r="Q2657" s="87"/>
      <c r="R2657" s="87"/>
      <c r="S2657" s="87"/>
      <c r="T2657" s="88"/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T2657" s="20" t="s">
        <v>214</v>
      </c>
      <c r="AU2657" s="20" t="s">
        <v>80</v>
      </c>
    </row>
    <row r="2658" s="14" customFormat="1">
      <c r="A2658" s="14"/>
      <c r="B2658" s="245"/>
      <c r="C2658" s="246"/>
      <c r="D2658" s="236" t="s">
        <v>216</v>
      </c>
      <c r="E2658" s="247" t="s">
        <v>19</v>
      </c>
      <c r="F2658" s="248" t="s">
        <v>3652</v>
      </c>
      <c r="G2658" s="246"/>
      <c r="H2658" s="249">
        <v>75</v>
      </c>
      <c r="I2658" s="250"/>
      <c r="J2658" s="246"/>
      <c r="K2658" s="246"/>
      <c r="L2658" s="251"/>
      <c r="M2658" s="252"/>
      <c r="N2658" s="253"/>
      <c r="O2658" s="253"/>
      <c r="P2658" s="253"/>
      <c r="Q2658" s="253"/>
      <c r="R2658" s="253"/>
      <c r="S2658" s="253"/>
      <c r="T2658" s="25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55" t="s">
        <v>216</v>
      </c>
      <c r="AU2658" s="255" t="s">
        <v>80</v>
      </c>
      <c r="AV2658" s="14" t="s">
        <v>80</v>
      </c>
      <c r="AW2658" s="14" t="s">
        <v>218</v>
      </c>
      <c r="AX2658" s="14" t="s">
        <v>71</v>
      </c>
      <c r="AY2658" s="255" t="s">
        <v>205</v>
      </c>
    </row>
    <row r="2659" s="14" customFormat="1">
      <c r="A2659" s="14"/>
      <c r="B2659" s="245"/>
      <c r="C2659" s="246"/>
      <c r="D2659" s="236" t="s">
        <v>216</v>
      </c>
      <c r="E2659" s="247" t="s">
        <v>19</v>
      </c>
      <c r="F2659" s="248" t="s">
        <v>3653</v>
      </c>
      <c r="G2659" s="246"/>
      <c r="H2659" s="249">
        <v>15</v>
      </c>
      <c r="I2659" s="250"/>
      <c r="J2659" s="246"/>
      <c r="K2659" s="246"/>
      <c r="L2659" s="251"/>
      <c r="M2659" s="252"/>
      <c r="N2659" s="253"/>
      <c r="O2659" s="253"/>
      <c r="P2659" s="253"/>
      <c r="Q2659" s="253"/>
      <c r="R2659" s="253"/>
      <c r="S2659" s="253"/>
      <c r="T2659" s="25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55" t="s">
        <v>216</v>
      </c>
      <c r="AU2659" s="255" t="s">
        <v>80</v>
      </c>
      <c r="AV2659" s="14" t="s">
        <v>80</v>
      </c>
      <c r="AW2659" s="14" t="s">
        <v>218</v>
      </c>
      <c r="AX2659" s="14" t="s">
        <v>71</v>
      </c>
      <c r="AY2659" s="255" t="s">
        <v>205</v>
      </c>
    </row>
    <row r="2660" s="14" customFormat="1">
      <c r="A2660" s="14"/>
      <c r="B2660" s="245"/>
      <c r="C2660" s="246"/>
      <c r="D2660" s="236" t="s">
        <v>216</v>
      </c>
      <c r="E2660" s="247" t="s">
        <v>19</v>
      </c>
      <c r="F2660" s="248" t="s">
        <v>3654</v>
      </c>
      <c r="G2660" s="246"/>
      <c r="H2660" s="249">
        <v>20</v>
      </c>
      <c r="I2660" s="250"/>
      <c r="J2660" s="246"/>
      <c r="K2660" s="246"/>
      <c r="L2660" s="251"/>
      <c r="M2660" s="252"/>
      <c r="N2660" s="253"/>
      <c r="O2660" s="253"/>
      <c r="P2660" s="253"/>
      <c r="Q2660" s="253"/>
      <c r="R2660" s="253"/>
      <c r="S2660" s="253"/>
      <c r="T2660" s="25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55" t="s">
        <v>216</v>
      </c>
      <c r="AU2660" s="255" t="s">
        <v>80</v>
      </c>
      <c r="AV2660" s="14" t="s">
        <v>80</v>
      </c>
      <c r="AW2660" s="14" t="s">
        <v>218</v>
      </c>
      <c r="AX2660" s="14" t="s">
        <v>71</v>
      </c>
      <c r="AY2660" s="255" t="s">
        <v>205</v>
      </c>
    </row>
    <row r="2661" s="2" customFormat="1" ht="24.15" customHeight="1">
      <c r="A2661" s="41"/>
      <c r="B2661" s="42"/>
      <c r="C2661" s="278" t="s">
        <v>3655</v>
      </c>
      <c r="D2661" s="278" t="s">
        <v>319</v>
      </c>
      <c r="E2661" s="279" t="s">
        <v>3656</v>
      </c>
      <c r="F2661" s="280" t="s">
        <v>3657</v>
      </c>
      <c r="G2661" s="281" t="s">
        <v>279</v>
      </c>
      <c r="H2661" s="282">
        <v>0.27800000000000002</v>
      </c>
      <c r="I2661" s="283"/>
      <c r="J2661" s="284">
        <f>ROUND(I2661*H2661,2)</f>
        <v>0</v>
      </c>
      <c r="K2661" s="280" t="s">
        <v>211</v>
      </c>
      <c r="L2661" s="285"/>
      <c r="M2661" s="286" t="s">
        <v>19</v>
      </c>
      <c r="N2661" s="287" t="s">
        <v>42</v>
      </c>
      <c r="O2661" s="87"/>
      <c r="P2661" s="225">
        <f>O2661*H2661</f>
        <v>0</v>
      </c>
      <c r="Q2661" s="225">
        <v>1</v>
      </c>
      <c r="R2661" s="225">
        <f>Q2661*H2661</f>
        <v>0.27800000000000002</v>
      </c>
      <c r="S2661" s="225">
        <v>0</v>
      </c>
      <c r="T2661" s="226">
        <f>S2661*H2661</f>
        <v>0</v>
      </c>
      <c r="U2661" s="41"/>
      <c r="V2661" s="41"/>
      <c r="W2661" s="41"/>
      <c r="X2661" s="41"/>
      <c r="Y2661" s="41"/>
      <c r="Z2661" s="41"/>
      <c r="AA2661" s="41"/>
      <c r="AB2661" s="41"/>
      <c r="AC2661" s="41"/>
      <c r="AD2661" s="41"/>
      <c r="AE2661" s="41"/>
      <c r="AR2661" s="227" t="s">
        <v>433</v>
      </c>
      <c r="AT2661" s="227" t="s">
        <v>319</v>
      </c>
      <c r="AU2661" s="227" t="s">
        <v>80</v>
      </c>
      <c r="AY2661" s="20" t="s">
        <v>205</v>
      </c>
      <c r="BE2661" s="228">
        <f>IF(N2661="základní",J2661,0)</f>
        <v>0</v>
      </c>
      <c r="BF2661" s="228">
        <f>IF(N2661="snížená",J2661,0)</f>
        <v>0</v>
      </c>
      <c r="BG2661" s="228">
        <f>IF(N2661="zákl. přenesená",J2661,0)</f>
        <v>0</v>
      </c>
      <c r="BH2661" s="228">
        <f>IF(N2661="sníž. přenesená",J2661,0)</f>
        <v>0</v>
      </c>
      <c r="BI2661" s="228">
        <f>IF(N2661="nulová",J2661,0)</f>
        <v>0</v>
      </c>
      <c r="BJ2661" s="20" t="s">
        <v>78</v>
      </c>
      <c r="BK2661" s="228">
        <f>ROUND(I2661*H2661,2)</f>
        <v>0</v>
      </c>
      <c r="BL2661" s="20" t="s">
        <v>331</v>
      </c>
      <c r="BM2661" s="227" t="s">
        <v>3658</v>
      </c>
    </row>
    <row r="2662" s="14" customFormat="1">
      <c r="A2662" s="14"/>
      <c r="B2662" s="245"/>
      <c r="C2662" s="246"/>
      <c r="D2662" s="236" t="s">
        <v>216</v>
      </c>
      <c r="E2662" s="247" t="s">
        <v>19</v>
      </c>
      <c r="F2662" s="248" t="s">
        <v>3659</v>
      </c>
      <c r="G2662" s="246"/>
      <c r="H2662" s="249">
        <v>0.255</v>
      </c>
      <c r="I2662" s="250"/>
      <c r="J2662" s="246"/>
      <c r="K2662" s="246"/>
      <c r="L2662" s="251"/>
      <c r="M2662" s="252"/>
      <c r="N2662" s="253"/>
      <c r="O2662" s="253"/>
      <c r="P2662" s="253"/>
      <c r="Q2662" s="253"/>
      <c r="R2662" s="253"/>
      <c r="S2662" s="253"/>
      <c r="T2662" s="25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55" t="s">
        <v>216</v>
      </c>
      <c r="AU2662" s="255" t="s">
        <v>80</v>
      </c>
      <c r="AV2662" s="14" t="s">
        <v>80</v>
      </c>
      <c r="AW2662" s="14" t="s">
        <v>218</v>
      </c>
      <c r="AX2662" s="14" t="s">
        <v>71</v>
      </c>
      <c r="AY2662" s="255" t="s">
        <v>205</v>
      </c>
    </row>
    <row r="2663" s="14" customFormat="1">
      <c r="A2663" s="14"/>
      <c r="B2663" s="245"/>
      <c r="C2663" s="246"/>
      <c r="D2663" s="236" t="s">
        <v>216</v>
      </c>
      <c r="E2663" s="246"/>
      <c r="F2663" s="248" t="s">
        <v>3660</v>
      </c>
      <c r="G2663" s="246"/>
      <c r="H2663" s="249">
        <v>0.27800000000000002</v>
      </c>
      <c r="I2663" s="250"/>
      <c r="J2663" s="246"/>
      <c r="K2663" s="246"/>
      <c r="L2663" s="251"/>
      <c r="M2663" s="252"/>
      <c r="N2663" s="253"/>
      <c r="O2663" s="253"/>
      <c r="P2663" s="253"/>
      <c r="Q2663" s="253"/>
      <c r="R2663" s="253"/>
      <c r="S2663" s="253"/>
      <c r="T2663" s="25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55" t="s">
        <v>216</v>
      </c>
      <c r="AU2663" s="255" t="s">
        <v>80</v>
      </c>
      <c r="AV2663" s="14" t="s">
        <v>80</v>
      </c>
      <c r="AW2663" s="14" t="s">
        <v>4</v>
      </c>
      <c r="AX2663" s="14" t="s">
        <v>78</v>
      </c>
      <c r="AY2663" s="255" t="s">
        <v>205</v>
      </c>
    </row>
    <row r="2664" s="2" customFormat="1" ht="21.75" customHeight="1">
      <c r="A2664" s="41"/>
      <c r="B2664" s="42"/>
      <c r="C2664" s="278" t="s">
        <v>3661</v>
      </c>
      <c r="D2664" s="278" t="s">
        <v>319</v>
      </c>
      <c r="E2664" s="279" t="s">
        <v>3662</v>
      </c>
      <c r="F2664" s="280" t="s">
        <v>3663</v>
      </c>
      <c r="G2664" s="281" t="s">
        <v>448</v>
      </c>
      <c r="H2664" s="282">
        <v>35</v>
      </c>
      <c r="I2664" s="283"/>
      <c r="J2664" s="284">
        <f>ROUND(I2664*H2664,2)</f>
        <v>0</v>
      </c>
      <c r="K2664" s="280" t="s">
        <v>19</v>
      </c>
      <c r="L2664" s="285"/>
      <c r="M2664" s="286" t="s">
        <v>19</v>
      </c>
      <c r="N2664" s="287" t="s">
        <v>42</v>
      </c>
      <c r="O2664" s="87"/>
      <c r="P2664" s="225">
        <f>O2664*H2664</f>
        <v>0</v>
      </c>
      <c r="Q2664" s="225">
        <v>0.00020000000000000001</v>
      </c>
      <c r="R2664" s="225">
        <f>Q2664*H2664</f>
        <v>0.0070000000000000001</v>
      </c>
      <c r="S2664" s="225">
        <v>0</v>
      </c>
      <c r="T2664" s="226">
        <f>S2664*H2664</f>
        <v>0</v>
      </c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R2664" s="227" t="s">
        <v>433</v>
      </c>
      <c r="AT2664" s="227" t="s">
        <v>319</v>
      </c>
      <c r="AU2664" s="227" t="s">
        <v>80</v>
      </c>
      <c r="AY2664" s="20" t="s">
        <v>205</v>
      </c>
      <c r="BE2664" s="228">
        <f>IF(N2664="základní",J2664,0)</f>
        <v>0</v>
      </c>
      <c r="BF2664" s="228">
        <f>IF(N2664="snížená",J2664,0)</f>
        <v>0</v>
      </c>
      <c r="BG2664" s="228">
        <f>IF(N2664="zákl. přenesená",J2664,0)</f>
        <v>0</v>
      </c>
      <c r="BH2664" s="228">
        <f>IF(N2664="sníž. přenesená",J2664,0)</f>
        <v>0</v>
      </c>
      <c r="BI2664" s="228">
        <f>IF(N2664="nulová",J2664,0)</f>
        <v>0</v>
      </c>
      <c r="BJ2664" s="20" t="s">
        <v>78</v>
      </c>
      <c r="BK2664" s="228">
        <f>ROUND(I2664*H2664,2)</f>
        <v>0</v>
      </c>
      <c r="BL2664" s="20" t="s">
        <v>331</v>
      </c>
      <c r="BM2664" s="227" t="s">
        <v>3664</v>
      </c>
    </row>
    <row r="2665" s="14" customFormat="1">
      <c r="A2665" s="14"/>
      <c r="B2665" s="245"/>
      <c r="C2665" s="246"/>
      <c r="D2665" s="236" t="s">
        <v>216</v>
      </c>
      <c r="E2665" s="247" t="s">
        <v>19</v>
      </c>
      <c r="F2665" s="248" t="s">
        <v>3665</v>
      </c>
      <c r="G2665" s="246"/>
      <c r="H2665" s="249">
        <v>35</v>
      </c>
      <c r="I2665" s="250"/>
      <c r="J2665" s="246"/>
      <c r="K2665" s="246"/>
      <c r="L2665" s="251"/>
      <c r="M2665" s="252"/>
      <c r="N2665" s="253"/>
      <c r="O2665" s="253"/>
      <c r="P2665" s="253"/>
      <c r="Q2665" s="253"/>
      <c r="R2665" s="253"/>
      <c r="S2665" s="253"/>
      <c r="T2665" s="25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5" t="s">
        <v>216</v>
      </c>
      <c r="AU2665" s="255" t="s">
        <v>80</v>
      </c>
      <c r="AV2665" s="14" t="s">
        <v>80</v>
      </c>
      <c r="AW2665" s="14" t="s">
        <v>218</v>
      </c>
      <c r="AX2665" s="14" t="s">
        <v>71</v>
      </c>
      <c r="AY2665" s="255" t="s">
        <v>205</v>
      </c>
    </row>
    <row r="2666" s="2" customFormat="1" ht="37.8" customHeight="1">
      <c r="A2666" s="41"/>
      <c r="B2666" s="42"/>
      <c r="C2666" s="216" t="s">
        <v>3666</v>
      </c>
      <c r="D2666" s="216" t="s">
        <v>207</v>
      </c>
      <c r="E2666" s="217" t="s">
        <v>3667</v>
      </c>
      <c r="F2666" s="218" t="s">
        <v>3668</v>
      </c>
      <c r="G2666" s="219" t="s">
        <v>448</v>
      </c>
      <c r="H2666" s="220">
        <v>75</v>
      </c>
      <c r="I2666" s="221"/>
      <c r="J2666" s="222">
        <f>ROUND(I2666*H2666,2)</f>
        <v>0</v>
      </c>
      <c r="K2666" s="218" t="s">
        <v>211</v>
      </c>
      <c r="L2666" s="47"/>
      <c r="M2666" s="223" t="s">
        <v>19</v>
      </c>
      <c r="N2666" s="224" t="s">
        <v>42</v>
      </c>
      <c r="O2666" s="87"/>
      <c r="P2666" s="225">
        <f>O2666*H2666</f>
        <v>0</v>
      </c>
      <c r="Q2666" s="225">
        <v>0</v>
      </c>
      <c r="R2666" s="225">
        <f>Q2666*H2666</f>
        <v>0</v>
      </c>
      <c r="S2666" s="225">
        <v>0</v>
      </c>
      <c r="T2666" s="226">
        <f>S2666*H2666</f>
        <v>0</v>
      </c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R2666" s="227" t="s">
        <v>331</v>
      </c>
      <c r="AT2666" s="227" t="s">
        <v>207</v>
      </c>
      <c r="AU2666" s="227" t="s">
        <v>80</v>
      </c>
      <c r="AY2666" s="20" t="s">
        <v>205</v>
      </c>
      <c r="BE2666" s="228">
        <f>IF(N2666="základní",J2666,0)</f>
        <v>0</v>
      </c>
      <c r="BF2666" s="228">
        <f>IF(N2666="snížená",J2666,0)</f>
        <v>0</v>
      </c>
      <c r="BG2666" s="228">
        <f>IF(N2666="zákl. přenesená",J2666,0)</f>
        <v>0</v>
      </c>
      <c r="BH2666" s="228">
        <f>IF(N2666="sníž. přenesená",J2666,0)</f>
        <v>0</v>
      </c>
      <c r="BI2666" s="228">
        <f>IF(N2666="nulová",J2666,0)</f>
        <v>0</v>
      </c>
      <c r="BJ2666" s="20" t="s">
        <v>78</v>
      </c>
      <c r="BK2666" s="228">
        <f>ROUND(I2666*H2666,2)</f>
        <v>0</v>
      </c>
      <c r="BL2666" s="20" t="s">
        <v>331</v>
      </c>
      <c r="BM2666" s="227" t="s">
        <v>3669</v>
      </c>
    </row>
    <row r="2667" s="2" customFormat="1">
      <c r="A2667" s="41"/>
      <c r="B2667" s="42"/>
      <c r="C2667" s="43"/>
      <c r="D2667" s="229" t="s">
        <v>214</v>
      </c>
      <c r="E2667" s="43"/>
      <c r="F2667" s="230" t="s">
        <v>3670</v>
      </c>
      <c r="G2667" s="43"/>
      <c r="H2667" s="43"/>
      <c r="I2667" s="231"/>
      <c r="J2667" s="43"/>
      <c r="K2667" s="43"/>
      <c r="L2667" s="47"/>
      <c r="M2667" s="232"/>
      <c r="N2667" s="233"/>
      <c r="O2667" s="87"/>
      <c r="P2667" s="87"/>
      <c r="Q2667" s="87"/>
      <c r="R2667" s="87"/>
      <c r="S2667" s="87"/>
      <c r="T2667" s="88"/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T2667" s="20" t="s">
        <v>214</v>
      </c>
      <c r="AU2667" s="20" t="s">
        <v>80</v>
      </c>
    </row>
    <row r="2668" s="14" customFormat="1">
      <c r="A2668" s="14"/>
      <c r="B2668" s="245"/>
      <c r="C2668" s="246"/>
      <c r="D2668" s="236" t="s">
        <v>216</v>
      </c>
      <c r="E2668" s="247" t="s">
        <v>19</v>
      </c>
      <c r="F2668" s="248" t="s">
        <v>3671</v>
      </c>
      <c r="G2668" s="246"/>
      <c r="H2668" s="249">
        <v>75</v>
      </c>
      <c r="I2668" s="250"/>
      <c r="J2668" s="246"/>
      <c r="K2668" s="246"/>
      <c r="L2668" s="251"/>
      <c r="M2668" s="252"/>
      <c r="N2668" s="253"/>
      <c r="O2668" s="253"/>
      <c r="P2668" s="253"/>
      <c r="Q2668" s="253"/>
      <c r="R2668" s="253"/>
      <c r="S2668" s="253"/>
      <c r="T2668" s="25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5" t="s">
        <v>216</v>
      </c>
      <c r="AU2668" s="255" t="s">
        <v>80</v>
      </c>
      <c r="AV2668" s="14" t="s">
        <v>80</v>
      </c>
      <c r="AW2668" s="14" t="s">
        <v>218</v>
      </c>
      <c r="AX2668" s="14" t="s">
        <v>71</v>
      </c>
      <c r="AY2668" s="255" t="s">
        <v>205</v>
      </c>
    </row>
    <row r="2669" s="2" customFormat="1" ht="16.5" customHeight="1">
      <c r="A2669" s="41"/>
      <c r="B2669" s="42"/>
      <c r="C2669" s="278" t="s">
        <v>3672</v>
      </c>
      <c r="D2669" s="278" t="s">
        <v>319</v>
      </c>
      <c r="E2669" s="279" t="s">
        <v>3673</v>
      </c>
      <c r="F2669" s="280" t="s">
        <v>3674</v>
      </c>
      <c r="G2669" s="281" t="s">
        <v>327</v>
      </c>
      <c r="H2669" s="282">
        <v>20.437999999999999</v>
      </c>
      <c r="I2669" s="283"/>
      <c r="J2669" s="284">
        <f>ROUND(I2669*H2669,2)</f>
        <v>0</v>
      </c>
      <c r="K2669" s="280" t="s">
        <v>211</v>
      </c>
      <c r="L2669" s="285"/>
      <c r="M2669" s="286" t="s">
        <v>19</v>
      </c>
      <c r="N2669" s="287" t="s">
        <v>42</v>
      </c>
      <c r="O2669" s="87"/>
      <c r="P2669" s="225">
        <f>O2669*H2669</f>
        <v>0</v>
      </c>
      <c r="Q2669" s="225">
        <v>0.00077999999999999999</v>
      </c>
      <c r="R2669" s="225">
        <f>Q2669*H2669</f>
        <v>0.01594164</v>
      </c>
      <c r="S2669" s="225">
        <v>0</v>
      </c>
      <c r="T2669" s="226">
        <f>S2669*H2669</f>
        <v>0</v>
      </c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R2669" s="227" t="s">
        <v>433</v>
      </c>
      <c r="AT2669" s="227" t="s">
        <v>319</v>
      </c>
      <c r="AU2669" s="227" t="s">
        <v>80</v>
      </c>
      <c r="AY2669" s="20" t="s">
        <v>205</v>
      </c>
      <c r="BE2669" s="228">
        <f>IF(N2669="základní",J2669,0)</f>
        <v>0</v>
      </c>
      <c r="BF2669" s="228">
        <f>IF(N2669="snížená",J2669,0)</f>
        <v>0</v>
      </c>
      <c r="BG2669" s="228">
        <f>IF(N2669="zákl. přenesená",J2669,0)</f>
        <v>0</v>
      </c>
      <c r="BH2669" s="228">
        <f>IF(N2669="sníž. přenesená",J2669,0)</f>
        <v>0</v>
      </c>
      <c r="BI2669" s="228">
        <f>IF(N2669="nulová",J2669,0)</f>
        <v>0</v>
      </c>
      <c r="BJ2669" s="20" t="s">
        <v>78</v>
      </c>
      <c r="BK2669" s="228">
        <f>ROUND(I2669*H2669,2)</f>
        <v>0</v>
      </c>
      <c r="BL2669" s="20" t="s">
        <v>331</v>
      </c>
      <c r="BM2669" s="227" t="s">
        <v>3675</v>
      </c>
    </row>
    <row r="2670" s="14" customFormat="1">
      <c r="A2670" s="14"/>
      <c r="B2670" s="245"/>
      <c r="C2670" s="246"/>
      <c r="D2670" s="236" t="s">
        <v>216</v>
      </c>
      <c r="E2670" s="247" t="s">
        <v>19</v>
      </c>
      <c r="F2670" s="248" t="s">
        <v>3676</v>
      </c>
      <c r="G2670" s="246"/>
      <c r="H2670" s="249">
        <v>18.75</v>
      </c>
      <c r="I2670" s="250"/>
      <c r="J2670" s="246"/>
      <c r="K2670" s="246"/>
      <c r="L2670" s="251"/>
      <c r="M2670" s="252"/>
      <c r="N2670" s="253"/>
      <c r="O2670" s="253"/>
      <c r="P2670" s="253"/>
      <c r="Q2670" s="253"/>
      <c r="R2670" s="253"/>
      <c r="S2670" s="253"/>
      <c r="T2670" s="25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5" t="s">
        <v>216</v>
      </c>
      <c r="AU2670" s="255" t="s">
        <v>80</v>
      </c>
      <c r="AV2670" s="14" t="s">
        <v>80</v>
      </c>
      <c r="AW2670" s="14" t="s">
        <v>218</v>
      </c>
      <c r="AX2670" s="14" t="s">
        <v>78</v>
      </c>
      <c r="AY2670" s="255" t="s">
        <v>205</v>
      </c>
    </row>
    <row r="2671" s="14" customFormat="1">
      <c r="A2671" s="14"/>
      <c r="B2671" s="245"/>
      <c r="C2671" s="246"/>
      <c r="D2671" s="236" t="s">
        <v>216</v>
      </c>
      <c r="E2671" s="246"/>
      <c r="F2671" s="248" t="s">
        <v>3677</v>
      </c>
      <c r="G2671" s="246"/>
      <c r="H2671" s="249">
        <v>20.437999999999999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5" t="s">
        <v>216</v>
      </c>
      <c r="AU2671" s="255" t="s">
        <v>80</v>
      </c>
      <c r="AV2671" s="14" t="s">
        <v>80</v>
      </c>
      <c r="AW2671" s="14" t="s">
        <v>4</v>
      </c>
      <c r="AX2671" s="14" t="s">
        <v>78</v>
      </c>
      <c r="AY2671" s="255" t="s">
        <v>205</v>
      </c>
    </row>
    <row r="2672" s="2" customFormat="1">
      <c r="A2672" s="41"/>
      <c r="B2672" s="42"/>
      <c r="C2672" s="278" t="s">
        <v>3678</v>
      </c>
      <c r="D2672" s="278" t="s">
        <v>319</v>
      </c>
      <c r="E2672" s="279" t="s">
        <v>3679</v>
      </c>
      <c r="F2672" s="280" t="s">
        <v>3680</v>
      </c>
      <c r="G2672" s="281" t="s">
        <v>3681</v>
      </c>
      <c r="H2672" s="282">
        <v>0.75</v>
      </c>
      <c r="I2672" s="283"/>
      <c r="J2672" s="284">
        <f>ROUND(I2672*H2672,2)</f>
        <v>0</v>
      </c>
      <c r="K2672" s="280" t="s">
        <v>211</v>
      </c>
      <c r="L2672" s="285"/>
      <c r="M2672" s="286" t="s">
        <v>19</v>
      </c>
      <c r="N2672" s="287" t="s">
        <v>42</v>
      </c>
      <c r="O2672" s="87"/>
      <c r="P2672" s="225">
        <f>O2672*H2672</f>
        <v>0</v>
      </c>
      <c r="Q2672" s="225">
        <v>0.0063</v>
      </c>
      <c r="R2672" s="225">
        <f>Q2672*H2672</f>
        <v>0.004725</v>
      </c>
      <c r="S2672" s="225">
        <v>0</v>
      </c>
      <c r="T2672" s="226">
        <f>S2672*H2672</f>
        <v>0</v>
      </c>
      <c r="U2672" s="41"/>
      <c r="V2672" s="41"/>
      <c r="W2672" s="41"/>
      <c r="X2672" s="41"/>
      <c r="Y2672" s="41"/>
      <c r="Z2672" s="41"/>
      <c r="AA2672" s="41"/>
      <c r="AB2672" s="41"/>
      <c r="AC2672" s="41"/>
      <c r="AD2672" s="41"/>
      <c r="AE2672" s="41"/>
      <c r="AR2672" s="227" t="s">
        <v>433</v>
      </c>
      <c r="AT2672" s="227" t="s">
        <v>319</v>
      </c>
      <c r="AU2672" s="227" t="s">
        <v>80</v>
      </c>
      <c r="AY2672" s="20" t="s">
        <v>205</v>
      </c>
      <c r="BE2672" s="228">
        <f>IF(N2672="základní",J2672,0)</f>
        <v>0</v>
      </c>
      <c r="BF2672" s="228">
        <f>IF(N2672="snížená",J2672,0)</f>
        <v>0</v>
      </c>
      <c r="BG2672" s="228">
        <f>IF(N2672="zákl. přenesená",J2672,0)</f>
        <v>0</v>
      </c>
      <c r="BH2672" s="228">
        <f>IF(N2672="sníž. přenesená",J2672,0)</f>
        <v>0</v>
      </c>
      <c r="BI2672" s="228">
        <f>IF(N2672="nulová",J2672,0)</f>
        <v>0</v>
      </c>
      <c r="BJ2672" s="20" t="s">
        <v>78</v>
      </c>
      <c r="BK2672" s="228">
        <f>ROUND(I2672*H2672,2)</f>
        <v>0</v>
      </c>
      <c r="BL2672" s="20" t="s">
        <v>331</v>
      </c>
      <c r="BM2672" s="227" t="s">
        <v>3682</v>
      </c>
    </row>
    <row r="2673" s="2" customFormat="1" ht="24.15" customHeight="1">
      <c r="A2673" s="41"/>
      <c r="B2673" s="42"/>
      <c r="C2673" s="278" t="s">
        <v>3683</v>
      </c>
      <c r="D2673" s="278" t="s">
        <v>319</v>
      </c>
      <c r="E2673" s="279" t="s">
        <v>3684</v>
      </c>
      <c r="F2673" s="280" t="s">
        <v>3685</v>
      </c>
      <c r="G2673" s="281" t="s">
        <v>3681</v>
      </c>
      <c r="H2673" s="282">
        <v>0.75</v>
      </c>
      <c r="I2673" s="283"/>
      <c r="J2673" s="284">
        <f>ROUND(I2673*H2673,2)</f>
        <v>0</v>
      </c>
      <c r="K2673" s="280" t="s">
        <v>211</v>
      </c>
      <c r="L2673" s="285"/>
      <c r="M2673" s="286" t="s">
        <v>19</v>
      </c>
      <c r="N2673" s="287" t="s">
        <v>42</v>
      </c>
      <c r="O2673" s="87"/>
      <c r="P2673" s="225">
        <f>O2673*H2673</f>
        <v>0</v>
      </c>
      <c r="Q2673" s="225">
        <v>0.00038000000000000002</v>
      </c>
      <c r="R2673" s="225">
        <f>Q2673*H2673</f>
        <v>0.00028499999999999999</v>
      </c>
      <c r="S2673" s="225">
        <v>0</v>
      </c>
      <c r="T2673" s="226">
        <f>S2673*H2673</f>
        <v>0</v>
      </c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R2673" s="227" t="s">
        <v>433</v>
      </c>
      <c r="AT2673" s="227" t="s">
        <v>319</v>
      </c>
      <c r="AU2673" s="227" t="s">
        <v>80</v>
      </c>
      <c r="AY2673" s="20" t="s">
        <v>205</v>
      </c>
      <c r="BE2673" s="228">
        <f>IF(N2673="základní",J2673,0)</f>
        <v>0</v>
      </c>
      <c r="BF2673" s="228">
        <f>IF(N2673="snížená",J2673,0)</f>
        <v>0</v>
      </c>
      <c r="BG2673" s="228">
        <f>IF(N2673="zákl. přenesená",J2673,0)</f>
        <v>0</v>
      </c>
      <c r="BH2673" s="228">
        <f>IF(N2673="sníž. přenesená",J2673,0)</f>
        <v>0</v>
      </c>
      <c r="BI2673" s="228">
        <f>IF(N2673="nulová",J2673,0)</f>
        <v>0</v>
      </c>
      <c r="BJ2673" s="20" t="s">
        <v>78</v>
      </c>
      <c r="BK2673" s="228">
        <f>ROUND(I2673*H2673,2)</f>
        <v>0</v>
      </c>
      <c r="BL2673" s="20" t="s">
        <v>331</v>
      </c>
      <c r="BM2673" s="227" t="s">
        <v>3686</v>
      </c>
    </row>
    <row r="2674" s="2" customFormat="1" ht="24.15" customHeight="1">
      <c r="A2674" s="41"/>
      <c r="B2674" s="42"/>
      <c r="C2674" s="278" t="s">
        <v>3687</v>
      </c>
      <c r="D2674" s="278" t="s">
        <v>319</v>
      </c>
      <c r="E2674" s="279" t="s">
        <v>3688</v>
      </c>
      <c r="F2674" s="280" t="s">
        <v>3689</v>
      </c>
      <c r="G2674" s="281" t="s">
        <v>3681</v>
      </c>
      <c r="H2674" s="282">
        <v>1.5</v>
      </c>
      <c r="I2674" s="283"/>
      <c r="J2674" s="284">
        <f>ROUND(I2674*H2674,2)</f>
        <v>0</v>
      </c>
      <c r="K2674" s="280" t="s">
        <v>211</v>
      </c>
      <c r="L2674" s="285"/>
      <c r="M2674" s="286" t="s">
        <v>19</v>
      </c>
      <c r="N2674" s="287" t="s">
        <v>42</v>
      </c>
      <c r="O2674" s="87"/>
      <c r="P2674" s="225">
        <f>O2674*H2674</f>
        <v>0</v>
      </c>
      <c r="Q2674" s="225">
        <v>0.00173</v>
      </c>
      <c r="R2674" s="225">
        <f>Q2674*H2674</f>
        <v>0.0025950000000000001</v>
      </c>
      <c r="S2674" s="225">
        <v>0</v>
      </c>
      <c r="T2674" s="226">
        <f>S2674*H2674</f>
        <v>0</v>
      </c>
      <c r="U2674" s="41"/>
      <c r="V2674" s="41"/>
      <c r="W2674" s="41"/>
      <c r="X2674" s="41"/>
      <c r="Y2674" s="41"/>
      <c r="Z2674" s="41"/>
      <c r="AA2674" s="41"/>
      <c r="AB2674" s="41"/>
      <c r="AC2674" s="41"/>
      <c r="AD2674" s="41"/>
      <c r="AE2674" s="41"/>
      <c r="AR2674" s="227" t="s">
        <v>433</v>
      </c>
      <c r="AT2674" s="227" t="s">
        <v>319</v>
      </c>
      <c r="AU2674" s="227" t="s">
        <v>80</v>
      </c>
      <c r="AY2674" s="20" t="s">
        <v>205</v>
      </c>
      <c r="BE2674" s="228">
        <f>IF(N2674="základní",J2674,0)</f>
        <v>0</v>
      </c>
      <c r="BF2674" s="228">
        <f>IF(N2674="snížená",J2674,0)</f>
        <v>0</v>
      </c>
      <c r="BG2674" s="228">
        <f>IF(N2674="zákl. přenesená",J2674,0)</f>
        <v>0</v>
      </c>
      <c r="BH2674" s="228">
        <f>IF(N2674="sníž. přenesená",J2674,0)</f>
        <v>0</v>
      </c>
      <c r="BI2674" s="228">
        <f>IF(N2674="nulová",J2674,0)</f>
        <v>0</v>
      </c>
      <c r="BJ2674" s="20" t="s">
        <v>78</v>
      </c>
      <c r="BK2674" s="228">
        <f>ROUND(I2674*H2674,2)</f>
        <v>0</v>
      </c>
      <c r="BL2674" s="20" t="s">
        <v>331</v>
      </c>
      <c r="BM2674" s="227" t="s">
        <v>3690</v>
      </c>
    </row>
    <row r="2675" s="14" customFormat="1">
      <c r="A2675" s="14"/>
      <c r="B2675" s="245"/>
      <c r="C2675" s="246"/>
      <c r="D2675" s="236" t="s">
        <v>216</v>
      </c>
      <c r="E2675" s="247" t="s">
        <v>19</v>
      </c>
      <c r="F2675" s="248" t="s">
        <v>3691</v>
      </c>
      <c r="G2675" s="246"/>
      <c r="H2675" s="249">
        <v>1.5</v>
      </c>
      <c r="I2675" s="250"/>
      <c r="J2675" s="246"/>
      <c r="K2675" s="246"/>
      <c r="L2675" s="251"/>
      <c r="M2675" s="252"/>
      <c r="N2675" s="253"/>
      <c r="O2675" s="253"/>
      <c r="P2675" s="253"/>
      <c r="Q2675" s="253"/>
      <c r="R2675" s="253"/>
      <c r="S2675" s="253"/>
      <c r="T2675" s="25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5" t="s">
        <v>216</v>
      </c>
      <c r="AU2675" s="255" t="s">
        <v>80</v>
      </c>
      <c r="AV2675" s="14" t="s">
        <v>80</v>
      </c>
      <c r="AW2675" s="14" t="s">
        <v>218</v>
      </c>
      <c r="AX2675" s="14" t="s">
        <v>71</v>
      </c>
      <c r="AY2675" s="255" t="s">
        <v>205</v>
      </c>
    </row>
    <row r="2676" s="2" customFormat="1" ht="44.25" customHeight="1">
      <c r="A2676" s="41"/>
      <c r="B2676" s="42"/>
      <c r="C2676" s="216" t="s">
        <v>3692</v>
      </c>
      <c r="D2676" s="216" t="s">
        <v>207</v>
      </c>
      <c r="E2676" s="217" t="s">
        <v>3693</v>
      </c>
      <c r="F2676" s="218" t="s">
        <v>3694</v>
      </c>
      <c r="G2676" s="219" t="s">
        <v>327</v>
      </c>
      <c r="H2676" s="220">
        <v>23.039999999999999</v>
      </c>
      <c r="I2676" s="221"/>
      <c r="J2676" s="222">
        <f>ROUND(I2676*H2676,2)</f>
        <v>0</v>
      </c>
      <c r="K2676" s="218" t="s">
        <v>211</v>
      </c>
      <c r="L2676" s="47"/>
      <c r="M2676" s="223" t="s">
        <v>19</v>
      </c>
      <c r="N2676" s="224" t="s">
        <v>42</v>
      </c>
      <c r="O2676" s="87"/>
      <c r="P2676" s="225">
        <f>O2676*H2676</f>
        <v>0</v>
      </c>
      <c r="Q2676" s="225">
        <v>0</v>
      </c>
      <c r="R2676" s="225">
        <f>Q2676*H2676</f>
        <v>0</v>
      </c>
      <c r="S2676" s="225">
        <v>0</v>
      </c>
      <c r="T2676" s="226">
        <f>S2676*H2676</f>
        <v>0</v>
      </c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R2676" s="227" t="s">
        <v>331</v>
      </c>
      <c r="AT2676" s="227" t="s">
        <v>207</v>
      </c>
      <c r="AU2676" s="227" t="s">
        <v>80</v>
      </c>
      <c r="AY2676" s="20" t="s">
        <v>205</v>
      </c>
      <c r="BE2676" s="228">
        <f>IF(N2676="základní",J2676,0)</f>
        <v>0</v>
      </c>
      <c r="BF2676" s="228">
        <f>IF(N2676="snížená",J2676,0)</f>
        <v>0</v>
      </c>
      <c r="BG2676" s="228">
        <f>IF(N2676="zákl. přenesená",J2676,0)</f>
        <v>0</v>
      </c>
      <c r="BH2676" s="228">
        <f>IF(N2676="sníž. přenesená",J2676,0)</f>
        <v>0</v>
      </c>
      <c r="BI2676" s="228">
        <f>IF(N2676="nulová",J2676,0)</f>
        <v>0</v>
      </c>
      <c r="BJ2676" s="20" t="s">
        <v>78</v>
      </c>
      <c r="BK2676" s="228">
        <f>ROUND(I2676*H2676,2)</f>
        <v>0</v>
      </c>
      <c r="BL2676" s="20" t="s">
        <v>331</v>
      </c>
      <c r="BM2676" s="227" t="s">
        <v>3695</v>
      </c>
    </row>
    <row r="2677" s="2" customFormat="1">
      <c r="A2677" s="41"/>
      <c r="B2677" s="42"/>
      <c r="C2677" s="43"/>
      <c r="D2677" s="229" t="s">
        <v>214</v>
      </c>
      <c r="E2677" s="43"/>
      <c r="F2677" s="230" t="s">
        <v>3696</v>
      </c>
      <c r="G2677" s="43"/>
      <c r="H2677" s="43"/>
      <c r="I2677" s="231"/>
      <c r="J2677" s="43"/>
      <c r="K2677" s="43"/>
      <c r="L2677" s="47"/>
      <c r="M2677" s="232"/>
      <c r="N2677" s="233"/>
      <c r="O2677" s="87"/>
      <c r="P2677" s="87"/>
      <c r="Q2677" s="87"/>
      <c r="R2677" s="87"/>
      <c r="S2677" s="87"/>
      <c r="T2677" s="88"/>
      <c r="U2677" s="41"/>
      <c r="V2677" s="41"/>
      <c r="W2677" s="41"/>
      <c r="X2677" s="41"/>
      <c r="Y2677" s="41"/>
      <c r="Z2677" s="41"/>
      <c r="AA2677" s="41"/>
      <c r="AB2677" s="41"/>
      <c r="AC2677" s="41"/>
      <c r="AD2677" s="41"/>
      <c r="AE2677" s="41"/>
      <c r="AT2677" s="20" t="s">
        <v>214</v>
      </c>
      <c r="AU2677" s="20" t="s">
        <v>80</v>
      </c>
    </row>
    <row r="2678" s="14" customFormat="1">
      <c r="A2678" s="14"/>
      <c r="B2678" s="245"/>
      <c r="C2678" s="246"/>
      <c r="D2678" s="236" t="s">
        <v>216</v>
      </c>
      <c r="E2678" s="247" t="s">
        <v>19</v>
      </c>
      <c r="F2678" s="248" t="s">
        <v>3697</v>
      </c>
      <c r="G2678" s="246"/>
      <c r="H2678" s="249">
        <v>23.039999999999999</v>
      </c>
      <c r="I2678" s="250"/>
      <c r="J2678" s="246"/>
      <c r="K2678" s="246"/>
      <c r="L2678" s="251"/>
      <c r="M2678" s="252"/>
      <c r="N2678" s="253"/>
      <c r="O2678" s="253"/>
      <c r="P2678" s="253"/>
      <c r="Q2678" s="253"/>
      <c r="R2678" s="253"/>
      <c r="S2678" s="253"/>
      <c r="T2678" s="25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5" t="s">
        <v>216</v>
      </c>
      <c r="AU2678" s="255" t="s">
        <v>80</v>
      </c>
      <c r="AV2678" s="14" t="s">
        <v>80</v>
      </c>
      <c r="AW2678" s="14" t="s">
        <v>218</v>
      </c>
      <c r="AX2678" s="14" t="s">
        <v>71</v>
      </c>
      <c r="AY2678" s="255" t="s">
        <v>205</v>
      </c>
    </row>
    <row r="2679" s="2" customFormat="1" ht="21.75" customHeight="1">
      <c r="A2679" s="41"/>
      <c r="B2679" s="42"/>
      <c r="C2679" s="278" t="s">
        <v>3698</v>
      </c>
      <c r="D2679" s="278" t="s">
        <v>319</v>
      </c>
      <c r="E2679" s="279" t="s">
        <v>3699</v>
      </c>
      <c r="F2679" s="280" t="s">
        <v>3700</v>
      </c>
      <c r="G2679" s="281" t="s">
        <v>210</v>
      </c>
      <c r="H2679" s="282">
        <v>0.16200000000000001</v>
      </c>
      <c r="I2679" s="283"/>
      <c r="J2679" s="284">
        <f>ROUND(I2679*H2679,2)</f>
        <v>0</v>
      </c>
      <c r="K2679" s="280" t="s">
        <v>211</v>
      </c>
      <c r="L2679" s="285"/>
      <c r="M2679" s="286" t="s">
        <v>19</v>
      </c>
      <c r="N2679" s="287" t="s">
        <v>42</v>
      </c>
      <c r="O2679" s="87"/>
      <c r="P2679" s="225">
        <f>O2679*H2679</f>
        <v>0</v>
      </c>
      <c r="Q2679" s="225">
        <v>0.55000000000000004</v>
      </c>
      <c r="R2679" s="225">
        <f>Q2679*H2679</f>
        <v>0.089100000000000013</v>
      </c>
      <c r="S2679" s="225">
        <v>0</v>
      </c>
      <c r="T2679" s="226">
        <f>S2679*H2679</f>
        <v>0</v>
      </c>
      <c r="U2679" s="41"/>
      <c r="V2679" s="41"/>
      <c r="W2679" s="41"/>
      <c r="X2679" s="41"/>
      <c r="Y2679" s="41"/>
      <c r="Z2679" s="41"/>
      <c r="AA2679" s="41"/>
      <c r="AB2679" s="41"/>
      <c r="AC2679" s="41"/>
      <c r="AD2679" s="41"/>
      <c r="AE2679" s="41"/>
      <c r="AR2679" s="227" t="s">
        <v>433</v>
      </c>
      <c r="AT2679" s="227" t="s">
        <v>319</v>
      </c>
      <c r="AU2679" s="227" t="s">
        <v>80</v>
      </c>
      <c r="AY2679" s="20" t="s">
        <v>205</v>
      </c>
      <c r="BE2679" s="228">
        <f>IF(N2679="základní",J2679,0)</f>
        <v>0</v>
      </c>
      <c r="BF2679" s="228">
        <f>IF(N2679="snížená",J2679,0)</f>
        <v>0</v>
      </c>
      <c r="BG2679" s="228">
        <f>IF(N2679="zákl. přenesená",J2679,0)</f>
        <v>0</v>
      </c>
      <c r="BH2679" s="228">
        <f>IF(N2679="sníž. přenesená",J2679,0)</f>
        <v>0</v>
      </c>
      <c r="BI2679" s="228">
        <f>IF(N2679="nulová",J2679,0)</f>
        <v>0</v>
      </c>
      <c r="BJ2679" s="20" t="s">
        <v>78</v>
      </c>
      <c r="BK2679" s="228">
        <f>ROUND(I2679*H2679,2)</f>
        <v>0</v>
      </c>
      <c r="BL2679" s="20" t="s">
        <v>331</v>
      </c>
      <c r="BM2679" s="227" t="s">
        <v>3701</v>
      </c>
    </row>
    <row r="2680" s="14" customFormat="1">
      <c r="A2680" s="14"/>
      <c r="B2680" s="245"/>
      <c r="C2680" s="246"/>
      <c r="D2680" s="236" t="s">
        <v>216</v>
      </c>
      <c r="E2680" s="247" t="s">
        <v>19</v>
      </c>
      <c r="F2680" s="248" t="s">
        <v>3702</v>
      </c>
      <c r="G2680" s="246"/>
      <c r="H2680" s="249">
        <v>0.147456</v>
      </c>
      <c r="I2680" s="250"/>
      <c r="J2680" s="246"/>
      <c r="K2680" s="246"/>
      <c r="L2680" s="251"/>
      <c r="M2680" s="252"/>
      <c r="N2680" s="253"/>
      <c r="O2680" s="253"/>
      <c r="P2680" s="253"/>
      <c r="Q2680" s="253"/>
      <c r="R2680" s="253"/>
      <c r="S2680" s="253"/>
      <c r="T2680" s="25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5" t="s">
        <v>216</v>
      </c>
      <c r="AU2680" s="255" t="s">
        <v>80</v>
      </c>
      <c r="AV2680" s="14" t="s">
        <v>80</v>
      </c>
      <c r="AW2680" s="14" t="s">
        <v>218</v>
      </c>
      <c r="AX2680" s="14" t="s">
        <v>78</v>
      </c>
      <c r="AY2680" s="255" t="s">
        <v>205</v>
      </c>
    </row>
    <row r="2681" s="14" customFormat="1">
      <c r="A2681" s="14"/>
      <c r="B2681" s="245"/>
      <c r="C2681" s="246"/>
      <c r="D2681" s="236" t="s">
        <v>216</v>
      </c>
      <c r="E2681" s="246"/>
      <c r="F2681" s="248" t="s">
        <v>3703</v>
      </c>
      <c r="G2681" s="246"/>
      <c r="H2681" s="249">
        <v>0.16200000000000001</v>
      </c>
      <c r="I2681" s="250"/>
      <c r="J2681" s="246"/>
      <c r="K2681" s="246"/>
      <c r="L2681" s="251"/>
      <c r="M2681" s="252"/>
      <c r="N2681" s="253"/>
      <c r="O2681" s="253"/>
      <c r="P2681" s="253"/>
      <c r="Q2681" s="253"/>
      <c r="R2681" s="253"/>
      <c r="S2681" s="253"/>
      <c r="T2681" s="25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5" t="s">
        <v>216</v>
      </c>
      <c r="AU2681" s="255" t="s">
        <v>80</v>
      </c>
      <c r="AV2681" s="14" t="s">
        <v>80</v>
      </c>
      <c r="AW2681" s="14" t="s">
        <v>4</v>
      </c>
      <c r="AX2681" s="14" t="s">
        <v>78</v>
      </c>
      <c r="AY2681" s="255" t="s">
        <v>205</v>
      </c>
    </row>
    <row r="2682" s="2" customFormat="1" ht="16.5" customHeight="1">
      <c r="A2682" s="41"/>
      <c r="B2682" s="42"/>
      <c r="C2682" s="216" t="s">
        <v>3704</v>
      </c>
      <c r="D2682" s="216" t="s">
        <v>207</v>
      </c>
      <c r="E2682" s="217" t="s">
        <v>3705</v>
      </c>
      <c r="F2682" s="218" t="s">
        <v>3706</v>
      </c>
      <c r="G2682" s="219" t="s">
        <v>306</v>
      </c>
      <c r="H2682" s="220">
        <v>13.586</v>
      </c>
      <c r="I2682" s="221"/>
      <c r="J2682" s="222">
        <f>ROUND(I2682*H2682,2)</f>
        <v>0</v>
      </c>
      <c r="K2682" s="218" t="s">
        <v>19</v>
      </c>
      <c r="L2682" s="47"/>
      <c r="M2682" s="223" t="s">
        <v>19</v>
      </c>
      <c r="N2682" s="224" t="s">
        <v>42</v>
      </c>
      <c r="O2682" s="87"/>
      <c r="P2682" s="225">
        <f>O2682*H2682</f>
        <v>0</v>
      </c>
      <c r="Q2682" s="225">
        <v>0</v>
      </c>
      <c r="R2682" s="225">
        <f>Q2682*H2682</f>
        <v>0</v>
      </c>
      <c r="S2682" s="225">
        <v>0</v>
      </c>
      <c r="T2682" s="226">
        <f>S2682*H2682</f>
        <v>0</v>
      </c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R2682" s="227" t="s">
        <v>331</v>
      </c>
      <c r="AT2682" s="227" t="s">
        <v>207</v>
      </c>
      <c r="AU2682" s="227" t="s">
        <v>80</v>
      </c>
      <c r="AY2682" s="20" t="s">
        <v>205</v>
      </c>
      <c r="BE2682" s="228">
        <f>IF(N2682="základní",J2682,0)</f>
        <v>0</v>
      </c>
      <c r="BF2682" s="228">
        <f>IF(N2682="snížená",J2682,0)</f>
        <v>0</v>
      </c>
      <c r="BG2682" s="228">
        <f>IF(N2682="zákl. přenesená",J2682,0)</f>
        <v>0</v>
      </c>
      <c r="BH2682" s="228">
        <f>IF(N2682="sníž. přenesená",J2682,0)</f>
        <v>0</v>
      </c>
      <c r="BI2682" s="228">
        <f>IF(N2682="nulová",J2682,0)</f>
        <v>0</v>
      </c>
      <c r="BJ2682" s="20" t="s">
        <v>78</v>
      </c>
      <c r="BK2682" s="228">
        <f>ROUND(I2682*H2682,2)</f>
        <v>0</v>
      </c>
      <c r="BL2682" s="20" t="s">
        <v>331</v>
      </c>
      <c r="BM2682" s="227" t="s">
        <v>3707</v>
      </c>
    </row>
    <row r="2683" s="14" customFormat="1">
      <c r="A2683" s="14"/>
      <c r="B2683" s="245"/>
      <c r="C2683" s="246"/>
      <c r="D2683" s="236" t="s">
        <v>216</v>
      </c>
      <c r="E2683" s="247" t="s">
        <v>19</v>
      </c>
      <c r="F2683" s="248" t="s">
        <v>3708</v>
      </c>
      <c r="G2683" s="246"/>
      <c r="H2683" s="249">
        <v>4.0800000000000001</v>
      </c>
      <c r="I2683" s="250"/>
      <c r="J2683" s="246"/>
      <c r="K2683" s="246"/>
      <c r="L2683" s="251"/>
      <c r="M2683" s="252"/>
      <c r="N2683" s="253"/>
      <c r="O2683" s="253"/>
      <c r="P2683" s="253"/>
      <c r="Q2683" s="253"/>
      <c r="R2683" s="253"/>
      <c r="S2683" s="253"/>
      <c r="T2683" s="25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55" t="s">
        <v>216</v>
      </c>
      <c r="AU2683" s="255" t="s">
        <v>80</v>
      </c>
      <c r="AV2683" s="14" t="s">
        <v>80</v>
      </c>
      <c r="AW2683" s="14" t="s">
        <v>218</v>
      </c>
      <c r="AX2683" s="14" t="s">
        <v>71</v>
      </c>
      <c r="AY2683" s="255" t="s">
        <v>205</v>
      </c>
    </row>
    <row r="2684" s="14" customFormat="1">
      <c r="A2684" s="14"/>
      <c r="B2684" s="245"/>
      <c r="C2684" s="246"/>
      <c r="D2684" s="236" t="s">
        <v>216</v>
      </c>
      <c r="E2684" s="247" t="s">
        <v>19</v>
      </c>
      <c r="F2684" s="248" t="s">
        <v>3709</v>
      </c>
      <c r="G2684" s="246"/>
      <c r="H2684" s="249">
        <v>9.5061999999999998</v>
      </c>
      <c r="I2684" s="250"/>
      <c r="J2684" s="246"/>
      <c r="K2684" s="246"/>
      <c r="L2684" s="251"/>
      <c r="M2684" s="252"/>
      <c r="N2684" s="253"/>
      <c r="O2684" s="253"/>
      <c r="P2684" s="253"/>
      <c r="Q2684" s="253"/>
      <c r="R2684" s="253"/>
      <c r="S2684" s="253"/>
      <c r="T2684" s="25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5" t="s">
        <v>216</v>
      </c>
      <c r="AU2684" s="255" t="s">
        <v>80</v>
      </c>
      <c r="AV2684" s="14" t="s">
        <v>80</v>
      </c>
      <c r="AW2684" s="14" t="s">
        <v>218</v>
      </c>
      <c r="AX2684" s="14" t="s">
        <v>71</v>
      </c>
      <c r="AY2684" s="255" t="s">
        <v>205</v>
      </c>
    </row>
    <row r="2685" s="2" customFormat="1" ht="24.15" customHeight="1">
      <c r="A2685" s="41"/>
      <c r="B2685" s="42"/>
      <c r="C2685" s="278" t="s">
        <v>3710</v>
      </c>
      <c r="D2685" s="278" t="s">
        <v>319</v>
      </c>
      <c r="E2685" s="279" t="s">
        <v>3711</v>
      </c>
      <c r="F2685" s="280" t="s">
        <v>3712</v>
      </c>
      <c r="G2685" s="281" t="s">
        <v>306</v>
      </c>
      <c r="H2685" s="282">
        <v>14.945</v>
      </c>
      <c r="I2685" s="283"/>
      <c r="J2685" s="284">
        <f>ROUND(I2685*H2685,2)</f>
        <v>0</v>
      </c>
      <c r="K2685" s="280" t="s">
        <v>211</v>
      </c>
      <c r="L2685" s="285"/>
      <c r="M2685" s="286" t="s">
        <v>19</v>
      </c>
      <c r="N2685" s="287" t="s">
        <v>42</v>
      </c>
      <c r="O2685" s="87"/>
      <c r="P2685" s="225">
        <f>O2685*H2685</f>
        <v>0</v>
      </c>
      <c r="Q2685" s="225">
        <v>0.012800000000000001</v>
      </c>
      <c r="R2685" s="225">
        <f>Q2685*H2685</f>
        <v>0.19129600000000002</v>
      </c>
      <c r="S2685" s="225">
        <v>0</v>
      </c>
      <c r="T2685" s="226">
        <f>S2685*H2685</f>
        <v>0</v>
      </c>
      <c r="U2685" s="41"/>
      <c r="V2685" s="41"/>
      <c r="W2685" s="41"/>
      <c r="X2685" s="41"/>
      <c r="Y2685" s="41"/>
      <c r="Z2685" s="41"/>
      <c r="AA2685" s="41"/>
      <c r="AB2685" s="41"/>
      <c r="AC2685" s="41"/>
      <c r="AD2685" s="41"/>
      <c r="AE2685" s="41"/>
      <c r="AR2685" s="227" t="s">
        <v>433</v>
      </c>
      <c r="AT2685" s="227" t="s">
        <v>319</v>
      </c>
      <c r="AU2685" s="227" t="s">
        <v>80</v>
      </c>
      <c r="AY2685" s="20" t="s">
        <v>205</v>
      </c>
      <c r="BE2685" s="228">
        <f>IF(N2685="základní",J2685,0)</f>
        <v>0</v>
      </c>
      <c r="BF2685" s="228">
        <f>IF(N2685="snížená",J2685,0)</f>
        <v>0</v>
      </c>
      <c r="BG2685" s="228">
        <f>IF(N2685="zákl. přenesená",J2685,0)</f>
        <v>0</v>
      </c>
      <c r="BH2685" s="228">
        <f>IF(N2685="sníž. přenesená",J2685,0)</f>
        <v>0</v>
      </c>
      <c r="BI2685" s="228">
        <f>IF(N2685="nulová",J2685,0)</f>
        <v>0</v>
      </c>
      <c r="BJ2685" s="20" t="s">
        <v>78</v>
      </c>
      <c r="BK2685" s="228">
        <f>ROUND(I2685*H2685,2)</f>
        <v>0</v>
      </c>
      <c r="BL2685" s="20" t="s">
        <v>331</v>
      </c>
      <c r="BM2685" s="227" t="s">
        <v>3713</v>
      </c>
    </row>
    <row r="2686" s="14" customFormat="1">
      <c r="A2686" s="14"/>
      <c r="B2686" s="245"/>
      <c r="C2686" s="246"/>
      <c r="D2686" s="236" t="s">
        <v>216</v>
      </c>
      <c r="E2686" s="246"/>
      <c r="F2686" s="248" t="s">
        <v>3714</v>
      </c>
      <c r="G2686" s="246"/>
      <c r="H2686" s="249">
        <v>14.945</v>
      </c>
      <c r="I2686" s="250"/>
      <c r="J2686" s="246"/>
      <c r="K2686" s="246"/>
      <c r="L2686" s="251"/>
      <c r="M2686" s="252"/>
      <c r="N2686" s="253"/>
      <c r="O2686" s="253"/>
      <c r="P2686" s="253"/>
      <c r="Q2686" s="253"/>
      <c r="R2686" s="253"/>
      <c r="S2686" s="253"/>
      <c r="T2686" s="25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55" t="s">
        <v>216</v>
      </c>
      <c r="AU2686" s="255" t="s">
        <v>80</v>
      </c>
      <c r="AV2686" s="14" t="s">
        <v>80</v>
      </c>
      <c r="AW2686" s="14" t="s">
        <v>4</v>
      </c>
      <c r="AX2686" s="14" t="s">
        <v>78</v>
      </c>
      <c r="AY2686" s="255" t="s">
        <v>205</v>
      </c>
    </row>
    <row r="2687" s="2" customFormat="1" ht="24.15" customHeight="1">
      <c r="A2687" s="41"/>
      <c r="B2687" s="42"/>
      <c r="C2687" s="216" t="s">
        <v>3715</v>
      </c>
      <c r="D2687" s="216" t="s">
        <v>207</v>
      </c>
      <c r="E2687" s="217" t="s">
        <v>3716</v>
      </c>
      <c r="F2687" s="218" t="s">
        <v>3717</v>
      </c>
      <c r="G2687" s="219" t="s">
        <v>210</v>
      </c>
      <c r="H2687" s="220">
        <v>0.44600000000000001</v>
      </c>
      <c r="I2687" s="221"/>
      <c r="J2687" s="222">
        <f>ROUND(I2687*H2687,2)</f>
        <v>0</v>
      </c>
      <c r="K2687" s="218" t="s">
        <v>211</v>
      </c>
      <c r="L2687" s="47"/>
      <c r="M2687" s="223" t="s">
        <v>19</v>
      </c>
      <c r="N2687" s="224" t="s">
        <v>42</v>
      </c>
      <c r="O2687" s="87"/>
      <c r="P2687" s="225">
        <f>O2687*H2687</f>
        <v>0</v>
      </c>
      <c r="Q2687" s="225">
        <v>0.01192</v>
      </c>
      <c r="R2687" s="225">
        <f>Q2687*H2687</f>
        <v>0.0053163200000000002</v>
      </c>
      <c r="S2687" s="225">
        <v>0</v>
      </c>
      <c r="T2687" s="226">
        <f>S2687*H2687</f>
        <v>0</v>
      </c>
      <c r="U2687" s="41"/>
      <c r="V2687" s="41"/>
      <c r="W2687" s="41"/>
      <c r="X2687" s="41"/>
      <c r="Y2687" s="41"/>
      <c r="Z2687" s="41"/>
      <c r="AA2687" s="41"/>
      <c r="AB2687" s="41"/>
      <c r="AC2687" s="41"/>
      <c r="AD2687" s="41"/>
      <c r="AE2687" s="41"/>
      <c r="AR2687" s="227" t="s">
        <v>331</v>
      </c>
      <c r="AT2687" s="227" t="s">
        <v>207</v>
      </c>
      <c r="AU2687" s="227" t="s">
        <v>80</v>
      </c>
      <c r="AY2687" s="20" t="s">
        <v>205</v>
      </c>
      <c r="BE2687" s="228">
        <f>IF(N2687="základní",J2687,0)</f>
        <v>0</v>
      </c>
      <c r="BF2687" s="228">
        <f>IF(N2687="snížená",J2687,0)</f>
        <v>0</v>
      </c>
      <c r="BG2687" s="228">
        <f>IF(N2687="zákl. přenesená",J2687,0)</f>
        <v>0</v>
      </c>
      <c r="BH2687" s="228">
        <f>IF(N2687="sníž. přenesená",J2687,0)</f>
        <v>0</v>
      </c>
      <c r="BI2687" s="228">
        <f>IF(N2687="nulová",J2687,0)</f>
        <v>0</v>
      </c>
      <c r="BJ2687" s="20" t="s">
        <v>78</v>
      </c>
      <c r="BK2687" s="228">
        <f>ROUND(I2687*H2687,2)</f>
        <v>0</v>
      </c>
      <c r="BL2687" s="20" t="s">
        <v>331</v>
      </c>
      <c r="BM2687" s="227" t="s">
        <v>3718</v>
      </c>
    </row>
    <row r="2688" s="2" customFormat="1">
      <c r="A2688" s="41"/>
      <c r="B2688" s="42"/>
      <c r="C2688" s="43"/>
      <c r="D2688" s="229" t="s">
        <v>214</v>
      </c>
      <c r="E2688" s="43"/>
      <c r="F2688" s="230" t="s">
        <v>3719</v>
      </c>
      <c r="G2688" s="43"/>
      <c r="H2688" s="43"/>
      <c r="I2688" s="231"/>
      <c r="J2688" s="43"/>
      <c r="K2688" s="43"/>
      <c r="L2688" s="47"/>
      <c r="M2688" s="232"/>
      <c r="N2688" s="233"/>
      <c r="O2688" s="87"/>
      <c r="P2688" s="87"/>
      <c r="Q2688" s="87"/>
      <c r="R2688" s="87"/>
      <c r="S2688" s="87"/>
      <c r="T2688" s="88"/>
      <c r="U2688" s="41"/>
      <c r="V2688" s="41"/>
      <c r="W2688" s="41"/>
      <c r="X2688" s="41"/>
      <c r="Y2688" s="41"/>
      <c r="Z2688" s="41"/>
      <c r="AA2688" s="41"/>
      <c r="AB2688" s="41"/>
      <c r="AC2688" s="41"/>
      <c r="AD2688" s="41"/>
      <c r="AE2688" s="41"/>
      <c r="AT2688" s="20" t="s">
        <v>214</v>
      </c>
      <c r="AU2688" s="20" t="s">
        <v>80</v>
      </c>
    </row>
    <row r="2689" s="14" customFormat="1">
      <c r="A2689" s="14"/>
      <c r="B2689" s="245"/>
      <c r="C2689" s="246"/>
      <c r="D2689" s="236" t="s">
        <v>216</v>
      </c>
      <c r="E2689" s="247" t="s">
        <v>19</v>
      </c>
      <c r="F2689" s="248" t="s">
        <v>3720</v>
      </c>
      <c r="G2689" s="246"/>
      <c r="H2689" s="249">
        <v>0.44617272727272717</v>
      </c>
      <c r="I2689" s="250"/>
      <c r="J2689" s="246"/>
      <c r="K2689" s="246"/>
      <c r="L2689" s="251"/>
      <c r="M2689" s="252"/>
      <c r="N2689" s="253"/>
      <c r="O2689" s="253"/>
      <c r="P2689" s="253"/>
      <c r="Q2689" s="253"/>
      <c r="R2689" s="253"/>
      <c r="S2689" s="253"/>
      <c r="T2689" s="25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55" t="s">
        <v>216</v>
      </c>
      <c r="AU2689" s="255" t="s">
        <v>80</v>
      </c>
      <c r="AV2689" s="14" t="s">
        <v>80</v>
      </c>
      <c r="AW2689" s="14" t="s">
        <v>218</v>
      </c>
      <c r="AX2689" s="14" t="s">
        <v>71</v>
      </c>
      <c r="AY2689" s="255" t="s">
        <v>205</v>
      </c>
    </row>
    <row r="2690" s="2" customFormat="1" ht="24.15" customHeight="1">
      <c r="A2690" s="41"/>
      <c r="B2690" s="42"/>
      <c r="C2690" s="216" t="s">
        <v>3721</v>
      </c>
      <c r="D2690" s="216" t="s">
        <v>207</v>
      </c>
      <c r="E2690" s="217" t="s">
        <v>3722</v>
      </c>
      <c r="F2690" s="218" t="s">
        <v>3723</v>
      </c>
      <c r="G2690" s="219" t="s">
        <v>327</v>
      </c>
      <c r="H2690" s="220">
        <v>21.120000000000001</v>
      </c>
      <c r="I2690" s="221"/>
      <c r="J2690" s="222">
        <f>ROUND(I2690*H2690,2)</f>
        <v>0</v>
      </c>
      <c r="K2690" s="218" t="s">
        <v>211</v>
      </c>
      <c r="L2690" s="47"/>
      <c r="M2690" s="223" t="s">
        <v>19</v>
      </c>
      <c r="N2690" s="224" t="s">
        <v>42</v>
      </c>
      <c r="O2690" s="87"/>
      <c r="P2690" s="225">
        <f>O2690*H2690</f>
        <v>0</v>
      </c>
      <c r="Q2690" s="225">
        <v>0.0051000000000000004</v>
      </c>
      <c r="R2690" s="225">
        <f>Q2690*H2690</f>
        <v>0.10771200000000002</v>
      </c>
      <c r="S2690" s="225">
        <v>0</v>
      </c>
      <c r="T2690" s="226">
        <f>S2690*H2690</f>
        <v>0</v>
      </c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R2690" s="227" t="s">
        <v>331</v>
      </c>
      <c r="AT2690" s="227" t="s">
        <v>207</v>
      </c>
      <c r="AU2690" s="227" t="s">
        <v>80</v>
      </c>
      <c r="AY2690" s="20" t="s">
        <v>205</v>
      </c>
      <c r="BE2690" s="228">
        <f>IF(N2690="základní",J2690,0)</f>
        <v>0</v>
      </c>
      <c r="BF2690" s="228">
        <f>IF(N2690="snížená",J2690,0)</f>
        <v>0</v>
      </c>
      <c r="BG2690" s="228">
        <f>IF(N2690="zákl. přenesená",J2690,0)</f>
        <v>0</v>
      </c>
      <c r="BH2690" s="228">
        <f>IF(N2690="sníž. přenesená",J2690,0)</f>
        <v>0</v>
      </c>
      <c r="BI2690" s="228">
        <f>IF(N2690="nulová",J2690,0)</f>
        <v>0</v>
      </c>
      <c r="BJ2690" s="20" t="s">
        <v>78</v>
      </c>
      <c r="BK2690" s="228">
        <f>ROUND(I2690*H2690,2)</f>
        <v>0</v>
      </c>
      <c r="BL2690" s="20" t="s">
        <v>331</v>
      </c>
      <c r="BM2690" s="227" t="s">
        <v>3724</v>
      </c>
    </row>
    <row r="2691" s="2" customFormat="1">
      <c r="A2691" s="41"/>
      <c r="B2691" s="42"/>
      <c r="C2691" s="43"/>
      <c r="D2691" s="229" t="s">
        <v>214</v>
      </c>
      <c r="E2691" s="43"/>
      <c r="F2691" s="230" t="s">
        <v>3725</v>
      </c>
      <c r="G2691" s="43"/>
      <c r="H2691" s="43"/>
      <c r="I2691" s="231"/>
      <c r="J2691" s="43"/>
      <c r="K2691" s="43"/>
      <c r="L2691" s="47"/>
      <c r="M2691" s="232"/>
      <c r="N2691" s="233"/>
      <c r="O2691" s="87"/>
      <c r="P2691" s="87"/>
      <c r="Q2691" s="87"/>
      <c r="R2691" s="87"/>
      <c r="S2691" s="87"/>
      <c r="T2691" s="88"/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  <c r="AE2691" s="41"/>
      <c r="AT2691" s="20" t="s">
        <v>214</v>
      </c>
      <c r="AU2691" s="20" t="s">
        <v>80</v>
      </c>
    </row>
    <row r="2692" s="14" customFormat="1">
      <c r="A2692" s="14"/>
      <c r="B2692" s="245"/>
      <c r="C2692" s="246"/>
      <c r="D2692" s="236" t="s">
        <v>216</v>
      </c>
      <c r="E2692" s="247" t="s">
        <v>19</v>
      </c>
      <c r="F2692" s="248" t="s">
        <v>3726</v>
      </c>
      <c r="G2692" s="246"/>
      <c r="H2692" s="249">
        <v>8.3999999999999986</v>
      </c>
      <c r="I2692" s="250"/>
      <c r="J2692" s="246"/>
      <c r="K2692" s="246"/>
      <c r="L2692" s="251"/>
      <c r="M2692" s="252"/>
      <c r="N2692" s="253"/>
      <c r="O2692" s="253"/>
      <c r="P2692" s="253"/>
      <c r="Q2692" s="253"/>
      <c r="R2692" s="253"/>
      <c r="S2692" s="253"/>
      <c r="T2692" s="25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5" t="s">
        <v>216</v>
      </c>
      <c r="AU2692" s="255" t="s">
        <v>80</v>
      </c>
      <c r="AV2692" s="14" t="s">
        <v>80</v>
      </c>
      <c r="AW2692" s="14" t="s">
        <v>218</v>
      </c>
      <c r="AX2692" s="14" t="s">
        <v>71</v>
      </c>
      <c r="AY2692" s="255" t="s">
        <v>205</v>
      </c>
    </row>
    <row r="2693" s="14" customFormat="1">
      <c r="A2693" s="14"/>
      <c r="B2693" s="245"/>
      <c r="C2693" s="246"/>
      <c r="D2693" s="236" t="s">
        <v>216</v>
      </c>
      <c r="E2693" s="247" t="s">
        <v>19</v>
      </c>
      <c r="F2693" s="248" t="s">
        <v>3727</v>
      </c>
      <c r="G2693" s="246"/>
      <c r="H2693" s="249">
        <v>3.5999999999999996</v>
      </c>
      <c r="I2693" s="250"/>
      <c r="J2693" s="246"/>
      <c r="K2693" s="246"/>
      <c r="L2693" s="251"/>
      <c r="M2693" s="252"/>
      <c r="N2693" s="253"/>
      <c r="O2693" s="253"/>
      <c r="P2693" s="253"/>
      <c r="Q2693" s="253"/>
      <c r="R2693" s="253"/>
      <c r="S2693" s="253"/>
      <c r="T2693" s="25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5" t="s">
        <v>216</v>
      </c>
      <c r="AU2693" s="255" t="s">
        <v>80</v>
      </c>
      <c r="AV2693" s="14" t="s">
        <v>80</v>
      </c>
      <c r="AW2693" s="14" t="s">
        <v>218</v>
      </c>
      <c r="AX2693" s="14" t="s">
        <v>71</v>
      </c>
      <c r="AY2693" s="255" t="s">
        <v>205</v>
      </c>
    </row>
    <row r="2694" s="14" customFormat="1">
      <c r="A2694" s="14"/>
      <c r="B2694" s="245"/>
      <c r="C2694" s="246"/>
      <c r="D2694" s="236" t="s">
        <v>216</v>
      </c>
      <c r="E2694" s="247" t="s">
        <v>19</v>
      </c>
      <c r="F2694" s="248" t="s">
        <v>3728</v>
      </c>
      <c r="G2694" s="246"/>
      <c r="H2694" s="249">
        <v>5.7199999999999998</v>
      </c>
      <c r="I2694" s="250"/>
      <c r="J2694" s="246"/>
      <c r="K2694" s="246"/>
      <c r="L2694" s="251"/>
      <c r="M2694" s="252"/>
      <c r="N2694" s="253"/>
      <c r="O2694" s="253"/>
      <c r="P2694" s="253"/>
      <c r="Q2694" s="253"/>
      <c r="R2694" s="253"/>
      <c r="S2694" s="253"/>
      <c r="T2694" s="25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5" t="s">
        <v>216</v>
      </c>
      <c r="AU2694" s="255" t="s">
        <v>80</v>
      </c>
      <c r="AV2694" s="14" t="s">
        <v>80</v>
      </c>
      <c r="AW2694" s="14" t="s">
        <v>218</v>
      </c>
      <c r="AX2694" s="14" t="s">
        <v>71</v>
      </c>
      <c r="AY2694" s="255" t="s">
        <v>205</v>
      </c>
    </row>
    <row r="2695" s="14" customFormat="1">
      <c r="A2695" s="14"/>
      <c r="B2695" s="245"/>
      <c r="C2695" s="246"/>
      <c r="D2695" s="236" t="s">
        <v>216</v>
      </c>
      <c r="E2695" s="247" t="s">
        <v>19</v>
      </c>
      <c r="F2695" s="248" t="s">
        <v>3729</v>
      </c>
      <c r="G2695" s="246"/>
      <c r="H2695" s="249">
        <v>3.3999999999999999</v>
      </c>
      <c r="I2695" s="250"/>
      <c r="J2695" s="246"/>
      <c r="K2695" s="246"/>
      <c r="L2695" s="251"/>
      <c r="M2695" s="252"/>
      <c r="N2695" s="253"/>
      <c r="O2695" s="253"/>
      <c r="P2695" s="253"/>
      <c r="Q2695" s="253"/>
      <c r="R2695" s="253"/>
      <c r="S2695" s="253"/>
      <c r="T2695" s="25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5" t="s">
        <v>216</v>
      </c>
      <c r="AU2695" s="255" t="s">
        <v>80</v>
      </c>
      <c r="AV2695" s="14" t="s">
        <v>80</v>
      </c>
      <c r="AW2695" s="14" t="s">
        <v>218</v>
      </c>
      <c r="AX2695" s="14" t="s">
        <v>71</v>
      </c>
      <c r="AY2695" s="255" t="s">
        <v>205</v>
      </c>
    </row>
    <row r="2696" s="2" customFormat="1" ht="37.8" customHeight="1">
      <c r="A2696" s="41"/>
      <c r="B2696" s="42"/>
      <c r="C2696" s="216" t="s">
        <v>3730</v>
      </c>
      <c r="D2696" s="216" t="s">
        <v>207</v>
      </c>
      <c r="E2696" s="217" t="s">
        <v>3731</v>
      </c>
      <c r="F2696" s="218" t="s">
        <v>3732</v>
      </c>
      <c r="G2696" s="219" t="s">
        <v>327</v>
      </c>
      <c r="H2696" s="220">
        <v>1.3999999999999999</v>
      </c>
      <c r="I2696" s="221"/>
      <c r="J2696" s="222">
        <f>ROUND(I2696*H2696,2)</f>
        <v>0</v>
      </c>
      <c r="K2696" s="218" t="s">
        <v>211</v>
      </c>
      <c r="L2696" s="47"/>
      <c r="M2696" s="223" t="s">
        <v>19</v>
      </c>
      <c r="N2696" s="224" t="s">
        <v>42</v>
      </c>
      <c r="O2696" s="87"/>
      <c r="P2696" s="225">
        <f>O2696*H2696</f>
        <v>0</v>
      </c>
      <c r="Q2696" s="225">
        <v>0</v>
      </c>
      <c r="R2696" s="225">
        <f>Q2696*H2696</f>
        <v>0</v>
      </c>
      <c r="S2696" s="225">
        <v>0.10000000000000001</v>
      </c>
      <c r="T2696" s="226">
        <f>S2696*H2696</f>
        <v>0.13999999999999999</v>
      </c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  <c r="AE2696" s="41"/>
      <c r="AR2696" s="227" t="s">
        <v>331</v>
      </c>
      <c r="AT2696" s="227" t="s">
        <v>207</v>
      </c>
      <c r="AU2696" s="227" t="s">
        <v>80</v>
      </c>
      <c r="AY2696" s="20" t="s">
        <v>205</v>
      </c>
      <c r="BE2696" s="228">
        <f>IF(N2696="základní",J2696,0)</f>
        <v>0</v>
      </c>
      <c r="BF2696" s="228">
        <f>IF(N2696="snížená",J2696,0)</f>
        <v>0</v>
      </c>
      <c r="BG2696" s="228">
        <f>IF(N2696="zákl. přenesená",J2696,0)</f>
        <v>0</v>
      </c>
      <c r="BH2696" s="228">
        <f>IF(N2696="sníž. přenesená",J2696,0)</f>
        <v>0</v>
      </c>
      <c r="BI2696" s="228">
        <f>IF(N2696="nulová",J2696,0)</f>
        <v>0</v>
      </c>
      <c r="BJ2696" s="20" t="s">
        <v>78</v>
      </c>
      <c r="BK2696" s="228">
        <f>ROUND(I2696*H2696,2)</f>
        <v>0</v>
      </c>
      <c r="BL2696" s="20" t="s">
        <v>331</v>
      </c>
      <c r="BM2696" s="227" t="s">
        <v>3733</v>
      </c>
    </row>
    <row r="2697" s="2" customFormat="1">
      <c r="A2697" s="41"/>
      <c r="B2697" s="42"/>
      <c r="C2697" s="43"/>
      <c r="D2697" s="229" t="s">
        <v>214</v>
      </c>
      <c r="E2697" s="43"/>
      <c r="F2697" s="230" t="s">
        <v>3734</v>
      </c>
      <c r="G2697" s="43"/>
      <c r="H2697" s="43"/>
      <c r="I2697" s="231"/>
      <c r="J2697" s="43"/>
      <c r="K2697" s="43"/>
      <c r="L2697" s="47"/>
      <c r="M2697" s="232"/>
      <c r="N2697" s="233"/>
      <c r="O2697" s="87"/>
      <c r="P2697" s="87"/>
      <c r="Q2697" s="87"/>
      <c r="R2697" s="87"/>
      <c r="S2697" s="87"/>
      <c r="T2697" s="88"/>
      <c r="U2697" s="41"/>
      <c r="V2697" s="41"/>
      <c r="W2697" s="41"/>
      <c r="X2697" s="41"/>
      <c r="Y2697" s="41"/>
      <c r="Z2697" s="41"/>
      <c r="AA2697" s="41"/>
      <c r="AB2697" s="41"/>
      <c r="AC2697" s="41"/>
      <c r="AD2697" s="41"/>
      <c r="AE2697" s="41"/>
      <c r="AT2697" s="20" t="s">
        <v>214</v>
      </c>
      <c r="AU2697" s="20" t="s">
        <v>80</v>
      </c>
    </row>
    <row r="2698" s="14" customFormat="1">
      <c r="A2698" s="14"/>
      <c r="B2698" s="245"/>
      <c r="C2698" s="246"/>
      <c r="D2698" s="236" t="s">
        <v>216</v>
      </c>
      <c r="E2698" s="247" t="s">
        <v>19</v>
      </c>
      <c r="F2698" s="248" t="s">
        <v>3735</v>
      </c>
      <c r="G2698" s="246"/>
      <c r="H2698" s="249">
        <v>1.3999999999999999</v>
      </c>
      <c r="I2698" s="250"/>
      <c r="J2698" s="246"/>
      <c r="K2698" s="246"/>
      <c r="L2698" s="251"/>
      <c r="M2698" s="252"/>
      <c r="N2698" s="253"/>
      <c r="O2698" s="253"/>
      <c r="P2698" s="253"/>
      <c r="Q2698" s="253"/>
      <c r="R2698" s="253"/>
      <c r="S2698" s="253"/>
      <c r="T2698" s="25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55" t="s">
        <v>216</v>
      </c>
      <c r="AU2698" s="255" t="s">
        <v>80</v>
      </c>
      <c r="AV2698" s="14" t="s">
        <v>80</v>
      </c>
      <c r="AW2698" s="14" t="s">
        <v>218</v>
      </c>
      <c r="AX2698" s="14" t="s">
        <v>71</v>
      </c>
      <c r="AY2698" s="255" t="s">
        <v>205</v>
      </c>
    </row>
    <row r="2699" s="2" customFormat="1" ht="33" customHeight="1">
      <c r="A2699" s="41"/>
      <c r="B2699" s="42"/>
      <c r="C2699" s="216" t="s">
        <v>3736</v>
      </c>
      <c r="D2699" s="216" t="s">
        <v>207</v>
      </c>
      <c r="E2699" s="217" t="s">
        <v>3737</v>
      </c>
      <c r="F2699" s="218" t="s">
        <v>3738</v>
      </c>
      <c r="G2699" s="219" t="s">
        <v>306</v>
      </c>
      <c r="H2699" s="220">
        <v>67.599999999999994</v>
      </c>
      <c r="I2699" s="221"/>
      <c r="J2699" s="222">
        <f>ROUND(I2699*H2699,2)</f>
        <v>0</v>
      </c>
      <c r="K2699" s="218" t="s">
        <v>19</v>
      </c>
      <c r="L2699" s="47"/>
      <c r="M2699" s="223" t="s">
        <v>19</v>
      </c>
      <c r="N2699" s="224" t="s">
        <v>42</v>
      </c>
      <c r="O2699" s="87"/>
      <c r="P2699" s="225">
        <f>O2699*H2699</f>
        <v>0</v>
      </c>
      <c r="Q2699" s="225">
        <v>5.8E-05</v>
      </c>
      <c r="R2699" s="225">
        <f>Q2699*H2699</f>
        <v>0.0039207999999999995</v>
      </c>
      <c r="S2699" s="225">
        <v>0</v>
      </c>
      <c r="T2699" s="226">
        <f>S2699*H2699</f>
        <v>0</v>
      </c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R2699" s="227" t="s">
        <v>331</v>
      </c>
      <c r="AT2699" s="227" t="s">
        <v>207</v>
      </c>
      <c r="AU2699" s="227" t="s">
        <v>80</v>
      </c>
      <c r="AY2699" s="20" t="s">
        <v>205</v>
      </c>
      <c r="BE2699" s="228">
        <f>IF(N2699="základní",J2699,0)</f>
        <v>0</v>
      </c>
      <c r="BF2699" s="228">
        <f>IF(N2699="snížená",J2699,0)</f>
        <v>0</v>
      </c>
      <c r="BG2699" s="228">
        <f>IF(N2699="zákl. přenesená",J2699,0)</f>
        <v>0</v>
      </c>
      <c r="BH2699" s="228">
        <f>IF(N2699="sníž. přenesená",J2699,0)</f>
        <v>0</v>
      </c>
      <c r="BI2699" s="228">
        <f>IF(N2699="nulová",J2699,0)</f>
        <v>0</v>
      </c>
      <c r="BJ2699" s="20" t="s">
        <v>78</v>
      </c>
      <c r="BK2699" s="228">
        <f>ROUND(I2699*H2699,2)</f>
        <v>0</v>
      </c>
      <c r="BL2699" s="20" t="s">
        <v>331</v>
      </c>
      <c r="BM2699" s="227" t="s">
        <v>3739</v>
      </c>
    </row>
    <row r="2700" s="14" customFormat="1">
      <c r="A2700" s="14"/>
      <c r="B2700" s="245"/>
      <c r="C2700" s="246"/>
      <c r="D2700" s="236" t="s">
        <v>216</v>
      </c>
      <c r="E2700" s="247" t="s">
        <v>19</v>
      </c>
      <c r="F2700" s="248" t="s">
        <v>3740</v>
      </c>
      <c r="G2700" s="246"/>
      <c r="H2700" s="249">
        <v>67.599999999999994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5" t="s">
        <v>216</v>
      </c>
      <c r="AU2700" s="255" t="s">
        <v>80</v>
      </c>
      <c r="AV2700" s="14" t="s">
        <v>80</v>
      </c>
      <c r="AW2700" s="14" t="s">
        <v>218</v>
      </c>
      <c r="AX2700" s="14" t="s">
        <v>71</v>
      </c>
      <c r="AY2700" s="255" t="s">
        <v>205</v>
      </c>
    </row>
    <row r="2701" s="2" customFormat="1" ht="16.5" customHeight="1">
      <c r="A2701" s="41"/>
      <c r="B2701" s="42"/>
      <c r="C2701" s="278" t="s">
        <v>3741</v>
      </c>
      <c r="D2701" s="278" t="s">
        <v>319</v>
      </c>
      <c r="E2701" s="279" t="s">
        <v>3742</v>
      </c>
      <c r="F2701" s="280" t="s">
        <v>3743</v>
      </c>
      <c r="G2701" s="281" t="s">
        <v>306</v>
      </c>
      <c r="H2701" s="282">
        <v>73.007999999999996</v>
      </c>
      <c r="I2701" s="283"/>
      <c r="J2701" s="284">
        <f>ROUND(I2701*H2701,2)</f>
        <v>0</v>
      </c>
      <c r="K2701" s="280" t="s">
        <v>19</v>
      </c>
      <c r="L2701" s="285"/>
      <c r="M2701" s="286" t="s">
        <v>19</v>
      </c>
      <c r="N2701" s="287" t="s">
        <v>42</v>
      </c>
      <c r="O2701" s="87"/>
      <c r="P2701" s="225">
        <f>O2701*H2701</f>
        <v>0</v>
      </c>
      <c r="Q2701" s="225">
        <v>0.0206</v>
      </c>
      <c r="R2701" s="225">
        <f>Q2701*H2701</f>
        <v>1.5039647999999999</v>
      </c>
      <c r="S2701" s="225">
        <v>0</v>
      </c>
      <c r="T2701" s="226">
        <f>S2701*H2701</f>
        <v>0</v>
      </c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  <c r="AE2701" s="41"/>
      <c r="AR2701" s="227" t="s">
        <v>433</v>
      </c>
      <c r="AT2701" s="227" t="s">
        <v>319</v>
      </c>
      <c r="AU2701" s="227" t="s">
        <v>80</v>
      </c>
      <c r="AY2701" s="20" t="s">
        <v>205</v>
      </c>
      <c r="BE2701" s="228">
        <f>IF(N2701="základní",J2701,0)</f>
        <v>0</v>
      </c>
      <c r="BF2701" s="228">
        <f>IF(N2701="snížená",J2701,0)</f>
        <v>0</v>
      </c>
      <c r="BG2701" s="228">
        <f>IF(N2701="zákl. přenesená",J2701,0)</f>
        <v>0</v>
      </c>
      <c r="BH2701" s="228">
        <f>IF(N2701="sníž. přenesená",J2701,0)</f>
        <v>0</v>
      </c>
      <c r="BI2701" s="228">
        <f>IF(N2701="nulová",J2701,0)</f>
        <v>0</v>
      </c>
      <c r="BJ2701" s="20" t="s">
        <v>78</v>
      </c>
      <c r="BK2701" s="228">
        <f>ROUND(I2701*H2701,2)</f>
        <v>0</v>
      </c>
      <c r="BL2701" s="20" t="s">
        <v>331</v>
      </c>
      <c r="BM2701" s="227" t="s">
        <v>3744</v>
      </c>
    </row>
    <row r="2702" s="14" customFormat="1">
      <c r="A2702" s="14"/>
      <c r="B2702" s="245"/>
      <c r="C2702" s="246"/>
      <c r="D2702" s="236" t="s">
        <v>216</v>
      </c>
      <c r="E2702" s="246"/>
      <c r="F2702" s="248" t="s">
        <v>3745</v>
      </c>
      <c r="G2702" s="246"/>
      <c r="H2702" s="249">
        <v>73.007999999999996</v>
      </c>
      <c r="I2702" s="250"/>
      <c r="J2702" s="246"/>
      <c r="K2702" s="246"/>
      <c r="L2702" s="251"/>
      <c r="M2702" s="252"/>
      <c r="N2702" s="253"/>
      <c r="O2702" s="253"/>
      <c r="P2702" s="253"/>
      <c r="Q2702" s="253"/>
      <c r="R2702" s="253"/>
      <c r="S2702" s="253"/>
      <c r="T2702" s="25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55" t="s">
        <v>216</v>
      </c>
      <c r="AU2702" s="255" t="s">
        <v>80</v>
      </c>
      <c r="AV2702" s="14" t="s">
        <v>80</v>
      </c>
      <c r="AW2702" s="14" t="s">
        <v>4</v>
      </c>
      <c r="AX2702" s="14" t="s">
        <v>78</v>
      </c>
      <c r="AY2702" s="255" t="s">
        <v>205</v>
      </c>
    </row>
    <row r="2703" s="2" customFormat="1" ht="37.8" customHeight="1">
      <c r="A2703" s="41"/>
      <c r="B2703" s="42"/>
      <c r="C2703" s="216" t="s">
        <v>3746</v>
      </c>
      <c r="D2703" s="216" t="s">
        <v>207</v>
      </c>
      <c r="E2703" s="217" t="s">
        <v>3747</v>
      </c>
      <c r="F2703" s="218" t="s">
        <v>3748</v>
      </c>
      <c r="G2703" s="219" t="s">
        <v>306</v>
      </c>
      <c r="H2703" s="220">
        <v>66.010000000000005</v>
      </c>
      <c r="I2703" s="221"/>
      <c r="J2703" s="222">
        <f>ROUND(I2703*H2703,2)</f>
        <v>0</v>
      </c>
      <c r="K2703" s="218" t="s">
        <v>211</v>
      </c>
      <c r="L2703" s="47"/>
      <c r="M2703" s="223" t="s">
        <v>19</v>
      </c>
      <c r="N2703" s="224" t="s">
        <v>42</v>
      </c>
      <c r="O2703" s="87"/>
      <c r="P2703" s="225">
        <f>O2703*H2703</f>
        <v>0</v>
      </c>
      <c r="Q2703" s="225">
        <v>0.019560000000000001</v>
      </c>
      <c r="R2703" s="225">
        <f>Q2703*H2703</f>
        <v>1.2911556000000002</v>
      </c>
      <c r="S2703" s="225">
        <v>0</v>
      </c>
      <c r="T2703" s="226">
        <f>S2703*H2703</f>
        <v>0</v>
      </c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R2703" s="227" t="s">
        <v>331</v>
      </c>
      <c r="AT2703" s="227" t="s">
        <v>207</v>
      </c>
      <c r="AU2703" s="227" t="s">
        <v>80</v>
      </c>
      <c r="AY2703" s="20" t="s">
        <v>205</v>
      </c>
      <c r="BE2703" s="228">
        <f>IF(N2703="základní",J2703,0)</f>
        <v>0</v>
      </c>
      <c r="BF2703" s="228">
        <f>IF(N2703="snížená",J2703,0)</f>
        <v>0</v>
      </c>
      <c r="BG2703" s="228">
        <f>IF(N2703="zákl. přenesená",J2703,0)</f>
        <v>0</v>
      </c>
      <c r="BH2703" s="228">
        <f>IF(N2703="sníž. přenesená",J2703,0)</f>
        <v>0</v>
      </c>
      <c r="BI2703" s="228">
        <f>IF(N2703="nulová",J2703,0)</f>
        <v>0</v>
      </c>
      <c r="BJ2703" s="20" t="s">
        <v>78</v>
      </c>
      <c r="BK2703" s="228">
        <f>ROUND(I2703*H2703,2)</f>
        <v>0</v>
      </c>
      <c r="BL2703" s="20" t="s">
        <v>331</v>
      </c>
      <c r="BM2703" s="227" t="s">
        <v>3749</v>
      </c>
    </row>
    <row r="2704" s="2" customFormat="1">
      <c r="A2704" s="41"/>
      <c r="B2704" s="42"/>
      <c r="C2704" s="43"/>
      <c r="D2704" s="229" t="s">
        <v>214</v>
      </c>
      <c r="E2704" s="43"/>
      <c r="F2704" s="230" t="s">
        <v>3750</v>
      </c>
      <c r="G2704" s="43"/>
      <c r="H2704" s="43"/>
      <c r="I2704" s="231"/>
      <c r="J2704" s="43"/>
      <c r="K2704" s="43"/>
      <c r="L2704" s="47"/>
      <c r="M2704" s="232"/>
      <c r="N2704" s="233"/>
      <c r="O2704" s="87"/>
      <c r="P2704" s="87"/>
      <c r="Q2704" s="87"/>
      <c r="R2704" s="87"/>
      <c r="S2704" s="87"/>
      <c r="T2704" s="88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T2704" s="20" t="s">
        <v>214</v>
      </c>
      <c r="AU2704" s="20" t="s">
        <v>80</v>
      </c>
    </row>
    <row r="2705" s="13" customFormat="1">
      <c r="A2705" s="13"/>
      <c r="B2705" s="234"/>
      <c r="C2705" s="235"/>
      <c r="D2705" s="236" t="s">
        <v>216</v>
      </c>
      <c r="E2705" s="237" t="s">
        <v>19</v>
      </c>
      <c r="F2705" s="238" t="s">
        <v>3751</v>
      </c>
      <c r="G2705" s="235"/>
      <c r="H2705" s="237" t="s">
        <v>19</v>
      </c>
      <c r="I2705" s="239"/>
      <c r="J2705" s="235"/>
      <c r="K2705" s="235"/>
      <c r="L2705" s="240"/>
      <c r="M2705" s="241"/>
      <c r="N2705" s="242"/>
      <c r="O2705" s="242"/>
      <c r="P2705" s="242"/>
      <c r="Q2705" s="242"/>
      <c r="R2705" s="242"/>
      <c r="S2705" s="242"/>
      <c r="T2705" s="24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4" t="s">
        <v>216</v>
      </c>
      <c r="AU2705" s="244" t="s">
        <v>80</v>
      </c>
      <c r="AV2705" s="13" t="s">
        <v>78</v>
      </c>
      <c r="AW2705" s="13" t="s">
        <v>218</v>
      </c>
      <c r="AX2705" s="13" t="s">
        <v>71</v>
      </c>
      <c r="AY2705" s="244" t="s">
        <v>205</v>
      </c>
    </row>
    <row r="2706" s="14" customFormat="1">
      <c r="A2706" s="14"/>
      <c r="B2706" s="245"/>
      <c r="C2706" s="246"/>
      <c r="D2706" s="236" t="s">
        <v>216</v>
      </c>
      <c r="E2706" s="247" t="s">
        <v>19</v>
      </c>
      <c r="F2706" s="248" t="s">
        <v>3752</v>
      </c>
      <c r="G2706" s="246"/>
      <c r="H2706" s="249">
        <v>33.07</v>
      </c>
      <c r="I2706" s="250"/>
      <c r="J2706" s="246"/>
      <c r="K2706" s="246"/>
      <c r="L2706" s="251"/>
      <c r="M2706" s="252"/>
      <c r="N2706" s="253"/>
      <c r="O2706" s="253"/>
      <c r="P2706" s="253"/>
      <c r="Q2706" s="253"/>
      <c r="R2706" s="253"/>
      <c r="S2706" s="253"/>
      <c r="T2706" s="25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5" t="s">
        <v>216</v>
      </c>
      <c r="AU2706" s="255" t="s">
        <v>80</v>
      </c>
      <c r="AV2706" s="14" t="s">
        <v>80</v>
      </c>
      <c r="AW2706" s="14" t="s">
        <v>218</v>
      </c>
      <c r="AX2706" s="14" t="s">
        <v>71</v>
      </c>
      <c r="AY2706" s="255" t="s">
        <v>205</v>
      </c>
    </row>
    <row r="2707" s="14" customFormat="1">
      <c r="A2707" s="14"/>
      <c r="B2707" s="245"/>
      <c r="C2707" s="246"/>
      <c r="D2707" s="236" t="s">
        <v>216</v>
      </c>
      <c r="E2707" s="247" t="s">
        <v>19</v>
      </c>
      <c r="F2707" s="248" t="s">
        <v>3753</v>
      </c>
      <c r="G2707" s="246"/>
      <c r="H2707" s="249">
        <v>26.079999999999998</v>
      </c>
      <c r="I2707" s="250"/>
      <c r="J2707" s="246"/>
      <c r="K2707" s="246"/>
      <c r="L2707" s="251"/>
      <c r="M2707" s="252"/>
      <c r="N2707" s="253"/>
      <c r="O2707" s="253"/>
      <c r="P2707" s="253"/>
      <c r="Q2707" s="253"/>
      <c r="R2707" s="253"/>
      <c r="S2707" s="253"/>
      <c r="T2707" s="25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55" t="s">
        <v>216</v>
      </c>
      <c r="AU2707" s="255" t="s">
        <v>80</v>
      </c>
      <c r="AV2707" s="14" t="s">
        <v>80</v>
      </c>
      <c r="AW2707" s="14" t="s">
        <v>218</v>
      </c>
      <c r="AX2707" s="14" t="s">
        <v>71</v>
      </c>
      <c r="AY2707" s="255" t="s">
        <v>205</v>
      </c>
    </row>
    <row r="2708" s="14" customFormat="1">
      <c r="A2708" s="14"/>
      <c r="B2708" s="245"/>
      <c r="C2708" s="246"/>
      <c r="D2708" s="236" t="s">
        <v>216</v>
      </c>
      <c r="E2708" s="247" t="s">
        <v>19</v>
      </c>
      <c r="F2708" s="248" t="s">
        <v>3754</v>
      </c>
      <c r="G2708" s="246"/>
      <c r="H2708" s="249">
        <v>6.8600000000000003</v>
      </c>
      <c r="I2708" s="250"/>
      <c r="J2708" s="246"/>
      <c r="K2708" s="246"/>
      <c r="L2708" s="251"/>
      <c r="M2708" s="252"/>
      <c r="N2708" s="253"/>
      <c r="O2708" s="253"/>
      <c r="P2708" s="253"/>
      <c r="Q2708" s="253"/>
      <c r="R2708" s="253"/>
      <c r="S2708" s="253"/>
      <c r="T2708" s="25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5" t="s">
        <v>216</v>
      </c>
      <c r="AU2708" s="255" t="s">
        <v>80</v>
      </c>
      <c r="AV2708" s="14" t="s">
        <v>80</v>
      </c>
      <c r="AW2708" s="14" t="s">
        <v>218</v>
      </c>
      <c r="AX2708" s="14" t="s">
        <v>71</v>
      </c>
      <c r="AY2708" s="255" t="s">
        <v>205</v>
      </c>
    </row>
    <row r="2709" s="2" customFormat="1" ht="16.5" customHeight="1">
      <c r="A2709" s="41"/>
      <c r="B2709" s="42"/>
      <c r="C2709" s="216" t="s">
        <v>3755</v>
      </c>
      <c r="D2709" s="216" t="s">
        <v>207</v>
      </c>
      <c r="E2709" s="217" t="s">
        <v>3756</v>
      </c>
      <c r="F2709" s="218" t="s">
        <v>3757</v>
      </c>
      <c r="G2709" s="219" t="s">
        <v>306</v>
      </c>
      <c r="H2709" s="220">
        <v>171.94999999999999</v>
      </c>
      <c r="I2709" s="221"/>
      <c r="J2709" s="222">
        <f>ROUND(I2709*H2709,2)</f>
        <v>0</v>
      </c>
      <c r="K2709" s="218" t="s">
        <v>19</v>
      </c>
      <c r="L2709" s="47"/>
      <c r="M2709" s="223" t="s">
        <v>19</v>
      </c>
      <c r="N2709" s="224" t="s">
        <v>42</v>
      </c>
      <c r="O2709" s="87"/>
      <c r="P2709" s="225">
        <f>O2709*H2709</f>
        <v>0</v>
      </c>
      <c r="Q2709" s="225">
        <v>0.00013200000000000001</v>
      </c>
      <c r="R2709" s="225">
        <f>Q2709*H2709</f>
        <v>0.0226974</v>
      </c>
      <c r="S2709" s="225">
        <v>0</v>
      </c>
      <c r="T2709" s="226">
        <f>S2709*H2709</f>
        <v>0</v>
      </c>
      <c r="U2709" s="41"/>
      <c r="V2709" s="41"/>
      <c r="W2709" s="41"/>
      <c r="X2709" s="41"/>
      <c r="Y2709" s="41"/>
      <c r="Z2709" s="41"/>
      <c r="AA2709" s="41"/>
      <c r="AB2709" s="41"/>
      <c r="AC2709" s="41"/>
      <c r="AD2709" s="41"/>
      <c r="AE2709" s="41"/>
      <c r="AR2709" s="227" t="s">
        <v>212</v>
      </c>
      <c r="AT2709" s="227" t="s">
        <v>207</v>
      </c>
      <c r="AU2709" s="227" t="s">
        <v>80</v>
      </c>
      <c r="AY2709" s="20" t="s">
        <v>205</v>
      </c>
      <c r="BE2709" s="228">
        <f>IF(N2709="základní",J2709,0)</f>
        <v>0</v>
      </c>
      <c r="BF2709" s="228">
        <f>IF(N2709="snížená",J2709,0)</f>
        <v>0</v>
      </c>
      <c r="BG2709" s="228">
        <f>IF(N2709="zákl. přenesená",J2709,0)</f>
        <v>0</v>
      </c>
      <c r="BH2709" s="228">
        <f>IF(N2709="sníž. přenesená",J2709,0)</f>
        <v>0</v>
      </c>
      <c r="BI2709" s="228">
        <f>IF(N2709="nulová",J2709,0)</f>
        <v>0</v>
      </c>
      <c r="BJ2709" s="20" t="s">
        <v>78</v>
      </c>
      <c r="BK2709" s="228">
        <f>ROUND(I2709*H2709,2)</f>
        <v>0</v>
      </c>
      <c r="BL2709" s="20" t="s">
        <v>212</v>
      </c>
      <c r="BM2709" s="227" t="s">
        <v>3758</v>
      </c>
    </row>
    <row r="2710" s="13" customFormat="1">
      <c r="A2710" s="13"/>
      <c r="B2710" s="234"/>
      <c r="C2710" s="235"/>
      <c r="D2710" s="236" t="s">
        <v>216</v>
      </c>
      <c r="E2710" s="237" t="s">
        <v>19</v>
      </c>
      <c r="F2710" s="238" t="s">
        <v>3751</v>
      </c>
      <c r="G2710" s="235"/>
      <c r="H2710" s="237" t="s">
        <v>19</v>
      </c>
      <c r="I2710" s="239"/>
      <c r="J2710" s="235"/>
      <c r="K2710" s="235"/>
      <c r="L2710" s="240"/>
      <c r="M2710" s="241"/>
      <c r="N2710" s="242"/>
      <c r="O2710" s="242"/>
      <c r="P2710" s="242"/>
      <c r="Q2710" s="242"/>
      <c r="R2710" s="242"/>
      <c r="S2710" s="242"/>
      <c r="T2710" s="24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44" t="s">
        <v>216</v>
      </c>
      <c r="AU2710" s="244" t="s">
        <v>80</v>
      </c>
      <c r="AV2710" s="13" t="s">
        <v>78</v>
      </c>
      <c r="AW2710" s="13" t="s">
        <v>218</v>
      </c>
      <c r="AX2710" s="13" t="s">
        <v>71</v>
      </c>
      <c r="AY2710" s="244" t="s">
        <v>205</v>
      </c>
    </row>
    <row r="2711" s="14" customFormat="1">
      <c r="A2711" s="14"/>
      <c r="B2711" s="245"/>
      <c r="C2711" s="246"/>
      <c r="D2711" s="236" t="s">
        <v>216</v>
      </c>
      <c r="E2711" s="247" t="s">
        <v>19</v>
      </c>
      <c r="F2711" s="248" t="s">
        <v>3759</v>
      </c>
      <c r="G2711" s="246"/>
      <c r="H2711" s="249">
        <v>119.78999999999999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5" t="s">
        <v>216</v>
      </c>
      <c r="AU2711" s="255" t="s">
        <v>80</v>
      </c>
      <c r="AV2711" s="14" t="s">
        <v>80</v>
      </c>
      <c r="AW2711" s="14" t="s">
        <v>218</v>
      </c>
      <c r="AX2711" s="14" t="s">
        <v>71</v>
      </c>
      <c r="AY2711" s="255" t="s">
        <v>205</v>
      </c>
    </row>
    <row r="2712" s="14" customFormat="1">
      <c r="A2712" s="14"/>
      <c r="B2712" s="245"/>
      <c r="C2712" s="246"/>
      <c r="D2712" s="236" t="s">
        <v>216</v>
      </c>
      <c r="E2712" s="247" t="s">
        <v>19</v>
      </c>
      <c r="F2712" s="248" t="s">
        <v>3760</v>
      </c>
      <c r="G2712" s="246"/>
      <c r="H2712" s="249">
        <v>52.159999999999997</v>
      </c>
      <c r="I2712" s="250"/>
      <c r="J2712" s="246"/>
      <c r="K2712" s="246"/>
      <c r="L2712" s="251"/>
      <c r="M2712" s="252"/>
      <c r="N2712" s="253"/>
      <c r="O2712" s="253"/>
      <c r="P2712" s="253"/>
      <c r="Q2712" s="253"/>
      <c r="R2712" s="253"/>
      <c r="S2712" s="253"/>
      <c r="T2712" s="25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5" t="s">
        <v>216</v>
      </c>
      <c r="AU2712" s="255" t="s">
        <v>80</v>
      </c>
      <c r="AV2712" s="14" t="s">
        <v>80</v>
      </c>
      <c r="AW2712" s="14" t="s">
        <v>218</v>
      </c>
      <c r="AX2712" s="14" t="s">
        <v>71</v>
      </c>
      <c r="AY2712" s="255" t="s">
        <v>205</v>
      </c>
    </row>
    <row r="2713" s="2" customFormat="1" ht="37.8" customHeight="1">
      <c r="A2713" s="41"/>
      <c r="B2713" s="42"/>
      <c r="C2713" s="216" t="s">
        <v>3761</v>
      </c>
      <c r="D2713" s="216" t="s">
        <v>207</v>
      </c>
      <c r="E2713" s="217" t="s">
        <v>3762</v>
      </c>
      <c r="F2713" s="218" t="s">
        <v>3763</v>
      </c>
      <c r="G2713" s="219" t="s">
        <v>306</v>
      </c>
      <c r="H2713" s="220">
        <v>64.754999999999995</v>
      </c>
      <c r="I2713" s="221"/>
      <c r="J2713" s="222">
        <f>ROUND(I2713*H2713,2)</f>
        <v>0</v>
      </c>
      <c r="K2713" s="218" t="s">
        <v>211</v>
      </c>
      <c r="L2713" s="47"/>
      <c r="M2713" s="223" t="s">
        <v>19</v>
      </c>
      <c r="N2713" s="224" t="s">
        <v>42</v>
      </c>
      <c r="O2713" s="87"/>
      <c r="P2713" s="225">
        <f>O2713*H2713</f>
        <v>0</v>
      </c>
      <c r="Q2713" s="225">
        <v>0</v>
      </c>
      <c r="R2713" s="225">
        <f>Q2713*H2713</f>
        <v>0</v>
      </c>
      <c r="S2713" s="225">
        <v>0.015779999999999999</v>
      </c>
      <c r="T2713" s="226">
        <f>S2713*H2713</f>
        <v>1.0218338999999999</v>
      </c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R2713" s="227" t="s">
        <v>331</v>
      </c>
      <c r="AT2713" s="227" t="s">
        <v>207</v>
      </c>
      <c r="AU2713" s="227" t="s">
        <v>80</v>
      </c>
      <c r="AY2713" s="20" t="s">
        <v>205</v>
      </c>
      <c r="BE2713" s="228">
        <f>IF(N2713="základní",J2713,0)</f>
        <v>0</v>
      </c>
      <c r="BF2713" s="228">
        <f>IF(N2713="snížená",J2713,0)</f>
        <v>0</v>
      </c>
      <c r="BG2713" s="228">
        <f>IF(N2713="zákl. přenesená",J2713,0)</f>
        <v>0</v>
      </c>
      <c r="BH2713" s="228">
        <f>IF(N2713="sníž. přenesená",J2713,0)</f>
        <v>0</v>
      </c>
      <c r="BI2713" s="228">
        <f>IF(N2713="nulová",J2713,0)</f>
        <v>0</v>
      </c>
      <c r="BJ2713" s="20" t="s">
        <v>78</v>
      </c>
      <c r="BK2713" s="228">
        <f>ROUND(I2713*H2713,2)</f>
        <v>0</v>
      </c>
      <c r="BL2713" s="20" t="s">
        <v>331</v>
      </c>
      <c r="BM2713" s="227" t="s">
        <v>3764</v>
      </c>
    </row>
    <row r="2714" s="2" customFormat="1">
      <c r="A2714" s="41"/>
      <c r="B2714" s="42"/>
      <c r="C2714" s="43"/>
      <c r="D2714" s="229" t="s">
        <v>214</v>
      </c>
      <c r="E2714" s="43"/>
      <c r="F2714" s="230" t="s">
        <v>3765</v>
      </c>
      <c r="G2714" s="43"/>
      <c r="H2714" s="43"/>
      <c r="I2714" s="231"/>
      <c r="J2714" s="43"/>
      <c r="K2714" s="43"/>
      <c r="L2714" s="47"/>
      <c r="M2714" s="232"/>
      <c r="N2714" s="233"/>
      <c r="O2714" s="87"/>
      <c r="P2714" s="87"/>
      <c r="Q2714" s="87"/>
      <c r="R2714" s="87"/>
      <c r="S2714" s="87"/>
      <c r="T2714" s="88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T2714" s="20" t="s">
        <v>214</v>
      </c>
      <c r="AU2714" s="20" t="s">
        <v>80</v>
      </c>
    </row>
    <row r="2715" s="14" customFormat="1">
      <c r="A2715" s="14"/>
      <c r="B2715" s="245"/>
      <c r="C2715" s="246"/>
      <c r="D2715" s="236" t="s">
        <v>216</v>
      </c>
      <c r="E2715" s="247" t="s">
        <v>19</v>
      </c>
      <c r="F2715" s="248" t="s">
        <v>3766</v>
      </c>
      <c r="G2715" s="246"/>
      <c r="H2715" s="249">
        <v>64.754750000000001</v>
      </c>
      <c r="I2715" s="250"/>
      <c r="J2715" s="246"/>
      <c r="K2715" s="246"/>
      <c r="L2715" s="251"/>
      <c r="M2715" s="252"/>
      <c r="N2715" s="253"/>
      <c r="O2715" s="253"/>
      <c r="P2715" s="253"/>
      <c r="Q2715" s="253"/>
      <c r="R2715" s="253"/>
      <c r="S2715" s="253"/>
      <c r="T2715" s="25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5" t="s">
        <v>216</v>
      </c>
      <c r="AU2715" s="255" t="s">
        <v>80</v>
      </c>
      <c r="AV2715" s="14" t="s">
        <v>80</v>
      </c>
      <c r="AW2715" s="14" t="s">
        <v>218</v>
      </c>
      <c r="AX2715" s="14" t="s">
        <v>71</v>
      </c>
      <c r="AY2715" s="255" t="s">
        <v>205</v>
      </c>
    </row>
    <row r="2716" s="2" customFormat="1" ht="24.15" customHeight="1">
      <c r="A2716" s="41"/>
      <c r="B2716" s="42"/>
      <c r="C2716" s="216" t="s">
        <v>3767</v>
      </c>
      <c r="D2716" s="216" t="s">
        <v>207</v>
      </c>
      <c r="E2716" s="217" t="s">
        <v>3768</v>
      </c>
      <c r="F2716" s="218" t="s">
        <v>3769</v>
      </c>
      <c r="G2716" s="219" t="s">
        <v>306</v>
      </c>
      <c r="H2716" s="220">
        <v>1840.4559999999999</v>
      </c>
      <c r="I2716" s="221"/>
      <c r="J2716" s="222">
        <f>ROUND(I2716*H2716,2)</f>
        <v>0</v>
      </c>
      <c r="K2716" s="218" t="s">
        <v>211</v>
      </c>
      <c r="L2716" s="47"/>
      <c r="M2716" s="223" t="s">
        <v>19</v>
      </c>
      <c r="N2716" s="224" t="s">
        <v>42</v>
      </c>
      <c r="O2716" s="87"/>
      <c r="P2716" s="225">
        <f>O2716*H2716</f>
        <v>0</v>
      </c>
      <c r="Q2716" s="225">
        <v>0</v>
      </c>
      <c r="R2716" s="225">
        <f>Q2716*H2716</f>
        <v>0</v>
      </c>
      <c r="S2716" s="225">
        <v>0</v>
      </c>
      <c r="T2716" s="226">
        <f>S2716*H2716</f>
        <v>0</v>
      </c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R2716" s="227" t="s">
        <v>331</v>
      </c>
      <c r="AT2716" s="227" t="s">
        <v>207</v>
      </c>
      <c r="AU2716" s="227" t="s">
        <v>80</v>
      </c>
      <c r="AY2716" s="20" t="s">
        <v>205</v>
      </c>
      <c r="BE2716" s="228">
        <f>IF(N2716="základní",J2716,0)</f>
        <v>0</v>
      </c>
      <c r="BF2716" s="228">
        <f>IF(N2716="snížená",J2716,0)</f>
        <v>0</v>
      </c>
      <c r="BG2716" s="228">
        <f>IF(N2716="zákl. přenesená",J2716,0)</f>
        <v>0</v>
      </c>
      <c r="BH2716" s="228">
        <f>IF(N2716="sníž. přenesená",J2716,0)</f>
        <v>0</v>
      </c>
      <c r="BI2716" s="228">
        <f>IF(N2716="nulová",J2716,0)</f>
        <v>0</v>
      </c>
      <c r="BJ2716" s="20" t="s">
        <v>78</v>
      </c>
      <c r="BK2716" s="228">
        <f>ROUND(I2716*H2716,2)</f>
        <v>0</v>
      </c>
      <c r="BL2716" s="20" t="s">
        <v>331</v>
      </c>
      <c r="BM2716" s="227" t="s">
        <v>3770</v>
      </c>
    </row>
    <row r="2717" s="2" customFormat="1">
      <c r="A2717" s="41"/>
      <c r="B2717" s="42"/>
      <c r="C2717" s="43"/>
      <c r="D2717" s="229" t="s">
        <v>214</v>
      </c>
      <c r="E2717" s="43"/>
      <c r="F2717" s="230" t="s">
        <v>3771</v>
      </c>
      <c r="G2717" s="43"/>
      <c r="H2717" s="43"/>
      <c r="I2717" s="231"/>
      <c r="J2717" s="43"/>
      <c r="K2717" s="43"/>
      <c r="L2717" s="47"/>
      <c r="M2717" s="232"/>
      <c r="N2717" s="233"/>
      <c r="O2717" s="87"/>
      <c r="P2717" s="87"/>
      <c r="Q2717" s="87"/>
      <c r="R2717" s="87"/>
      <c r="S2717" s="87"/>
      <c r="T2717" s="88"/>
      <c r="U2717" s="41"/>
      <c r="V2717" s="41"/>
      <c r="W2717" s="41"/>
      <c r="X2717" s="41"/>
      <c r="Y2717" s="41"/>
      <c r="Z2717" s="41"/>
      <c r="AA2717" s="41"/>
      <c r="AB2717" s="41"/>
      <c r="AC2717" s="41"/>
      <c r="AD2717" s="41"/>
      <c r="AE2717" s="41"/>
      <c r="AT2717" s="20" t="s">
        <v>214</v>
      </c>
      <c r="AU2717" s="20" t="s">
        <v>80</v>
      </c>
    </row>
    <row r="2718" s="14" customFormat="1">
      <c r="A2718" s="14"/>
      <c r="B2718" s="245"/>
      <c r="C2718" s="246"/>
      <c r="D2718" s="236" t="s">
        <v>216</v>
      </c>
      <c r="E2718" s="247" t="s">
        <v>19</v>
      </c>
      <c r="F2718" s="248" t="s">
        <v>3772</v>
      </c>
      <c r="G2718" s="246"/>
      <c r="H2718" s="249">
        <v>1484.4559999999999</v>
      </c>
      <c r="I2718" s="250"/>
      <c r="J2718" s="246"/>
      <c r="K2718" s="246"/>
      <c r="L2718" s="251"/>
      <c r="M2718" s="252"/>
      <c r="N2718" s="253"/>
      <c r="O2718" s="253"/>
      <c r="P2718" s="253"/>
      <c r="Q2718" s="253"/>
      <c r="R2718" s="253"/>
      <c r="S2718" s="253"/>
      <c r="T2718" s="25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5" t="s">
        <v>216</v>
      </c>
      <c r="AU2718" s="255" t="s">
        <v>80</v>
      </c>
      <c r="AV2718" s="14" t="s">
        <v>80</v>
      </c>
      <c r="AW2718" s="14" t="s">
        <v>218</v>
      </c>
      <c r="AX2718" s="14" t="s">
        <v>71</v>
      </c>
      <c r="AY2718" s="255" t="s">
        <v>205</v>
      </c>
    </row>
    <row r="2719" s="14" customFormat="1">
      <c r="A2719" s="14"/>
      <c r="B2719" s="245"/>
      <c r="C2719" s="246"/>
      <c r="D2719" s="236" t="s">
        <v>216</v>
      </c>
      <c r="E2719" s="247" t="s">
        <v>19</v>
      </c>
      <c r="F2719" s="248" t="s">
        <v>3773</v>
      </c>
      <c r="G2719" s="246"/>
      <c r="H2719" s="249">
        <v>356</v>
      </c>
      <c r="I2719" s="250"/>
      <c r="J2719" s="246"/>
      <c r="K2719" s="246"/>
      <c r="L2719" s="251"/>
      <c r="M2719" s="252"/>
      <c r="N2719" s="253"/>
      <c r="O2719" s="253"/>
      <c r="P2719" s="253"/>
      <c r="Q2719" s="253"/>
      <c r="R2719" s="253"/>
      <c r="S2719" s="253"/>
      <c r="T2719" s="25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5" t="s">
        <v>216</v>
      </c>
      <c r="AU2719" s="255" t="s">
        <v>80</v>
      </c>
      <c r="AV2719" s="14" t="s">
        <v>80</v>
      </c>
      <c r="AW2719" s="14" t="s">
        <v>218</v>
      </c>
      <c r="AX2719" s="14" t="s">
        <v>71</v>
      </c>
      <c r="AY2719" s="255" t="s">
        <v>205</v>
      </c>
    </row>
    <row r="2720" s="2" customFormat="1" ht="21.75" customHeight="1">
      <c r="A2720" s="41"/>
      <c r="B2720" s="42"/>
      <c r="C2720" s="278" t="s">
        <v>3774</v>
      </c>
      <c r="D2720" s="278" t="s">
        <v>319</v>
      </c>
      <c r="E2720" s="279" t="s">
        <v>3775</v>
      </c>
      <c r="F2720" s="280" t="s">
        <v>3776</v>
      </c>
      <c r="G2720" s="281" t="s">
        <v>210</v>
      </c>
      <c r="H2720" s="282">
        <v>45.572000000000003</v>
      </c>
      <c r="I2720" s="283"/>
      <c r="J2720" s="284">
        <f>ROUND(I2720*H2720,2)</f>
        <v>0</v>
      </c>
      <c r="K2720" s="280" t="s">
        <v>211</v>
      </c>
      <c r="L2720" s="285"/>
      <c r="M2720" s="286" t="s">
        <v>19</v>
      </c>
      <c r="N2720" s="287" t="s">
        <v>42</v>
      </c>
      <c r="O2720" s="87"/>
      <c r="P2720" s="225">
        <f>O2720*H2720</f>
        <v>0</v>
      </c>
      <c r="Q2720" s="225">
        <v>0.55000000000000004</v>
      </c>
      <c r="R2720" s="225">
        <f>Q2720*H2720</f>
        <v>25.064600000000002</v>
      </c>
      <c r="S2720" s="225">
        <v>0</v>
      </c>
      <c r="T2720" s="226">
        <f>S2720*H2720</f>
        <v>0</v>
      </c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R2720" s="227" t="s">
        <v>433</v>
      </c>
      <c r="AT2720" s="227" t="s">
        <v>319</v>
      </c>
      <c r="AU2720" s="227" t="s">
        <v>80</v>
      </c>
      <c r="AY2720" s="20" t="s">
        <v>205</v>
      </c>
      <c r="BE2720" s="228">
        <f>IF(N2720="základní",J2720,0)</f>
        <v>0</v>
      </c>
      <c r="BF2720" s="228">
        <f>IF(N2720="snížená",J2720,0)</f>
        <v>0</v>
      </c>
      <c r="BG2720" s="228">
        <f>IF(N2720="zákl. přenesená",J2720,0)</f>
        <v>0</v>
      </c>
      <c r="BH2720" s="228">
        <f>IF(N2720="sníž. přenesená",J2720,0)</f>
        <v>0</v>
      </c>
      <c r="BI2720" s="228">
        <f>IF(N2720="nulová",J2720,0)</f>
        <v>0</v>
      </c>
      <c r="BJ2720" s="20" t="s">
        <v>78</v>
      </c>
      <c r="BK2720" s="228">
        <f>ROUND(I2720*H2720,2)</f>
        <v>0</v>
      </c>
      <c r="BL2720" s="20" t="s">
        <v>331</v>
      </c>
      <c r="BM2720" s="227" t="s">
        <v>3777</v>
      </c>
    </row>
    <row r="2721" s="14" customFormat="1">
      <c r="A2721" s="14"/>
      <c r="B2721" s="245"/>
      <c r="C2721" s="246"/>
      <c r="D2721" s="236" t="s">
        <v>216</v>
      </c>
      <c r="E2721" s="247" t="s">
        <v>19</v>
      </c>
      <c r="F2721" s="248" t="s">
        <v>3778</v>
      </c>
      <c r="G2721" s="246"/>
      <c r="H2721" s="249">
        <v>41.429400000000001</v>
      </c>
      <c r="I2721" s="250"/>
      <c r="J2721" s="246"/>
      <c r="K2721" s="246"/>
      <c r="L2721" s="251"/>
      <c r="M2721" s="252"/>
      <c r="N2721" s="253"/>
      <c r="O2721" s="253"/>
      <c r="P2721" s="253"/>
      <c r="Q2721" s="253"/>
      <c r="R2721" s="253"/>
      <c r="S2721" s="253"/>
      <c r="T2721" s="25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5" t="s">
        <v>216</v>
      </c>
      <c r="AU2721" s="255" t="s">
        <v>80</v>
      </c>
      <c r="AV2721" s="14" t="s">
        <v>80</v>
      </c>
      <c r="AW2721" s="14" t="s">
        <v>218</v>
      </c>
      <c r="AX2721" s="14" t="s">
        <v>71</v>
      </c>
      <c r="AY2721" s="255" t="s">
        <v>205</v>
      </c>
    </row>
    <row r="2722" s="14" customFormat="1">
      <c r="A2722" s="14"/>
      <c r="B2722" s="245"/>
      <c r="C2722" s="246"/>
      <c r="D2722" s="236" t="s">
        <v>216</v>
      </c>
      <c r="E2722" s="246"/>
      <c r="F2722" s="248" t="s">
        <v>3779</v>
      </c>
      <c r="G2722" s="246"/>
      <c r="H2722" s="249">
        <v>45.572000000000003</v>
      </c>
      <c r="I2722" s="250"/>
      <c r="J2722" s="246"/>
      <c r="K2722" s="246"/>
      <c r="L2722" s="251"/>
      <c r="M2722" s="252"/>
      <c r="N2722" s="253"/>
      <c r="O2722" s="253"/>
      <c r="P2722" s="253"/>
      <c r="Q2722" s="253"/>
      <c r="R2722" s="253"/>
      <c r="S2722" s="253"/>
      <c r="T2722" s="25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5" t="s">
        <v>216</v>
      </c>
      <c r="AU2722" s="255" t="s">
        <v>80</v>
      </c>
      <c r="AV2722" s="14" t="s">
        <v>80</v>
      </c>
      <c r="AW2722" s="14" t="s">
        <v>4</v>
      </c>
      <c r="AX2722" s="14" t="s">
        <v>78</v>
      </c>
      <c r="AY2722" s="255" t="s">
        <v>205</v>
      </c>
    </row>
    <row r="2723" s="2" customFormat="1" ht="24.15" customHeight="1">
      <c r="A2723" s="41"/>
      <c r="B2723" s="42"/>
      <c r="C2723" s="278" t="s">
        <v>3780</v>
      </c>
      <c r="D2723" s="278" t="s">
        <v>319</v>
      </c>
      <c r="E2723" s="279" t="s">
        <v>3781</v>
      </c>
      <c r="F2723" s="280" t="s">
        <v>3782</v>
      </c>
      <c r="G2723" s="281" t="s">
        <v>210</v>
      </c>
      <c r="H2723" s="282">
        <v>4.5819999999999999</v>
      </c>
      <c r="I2723" s="283"/>
      <c r="J2723" s="284">
        <f>ROUND(I2723*H2723,2)</f>
        <v>0</v>
      </c>
      <c r="K2723" s="280" t="s">
        <v>19</v>
      </c>
      <c r="L2723" s="285"/>
      <c r="M2723" s="286" t="s">
        <v>19</v>
      </c>
      <c r="N2723" s="287" t="s">
        <v>42</v>
      </c>
      <c r="O2723" s="87"/>
      <c r="P2723" s="225">
        <f>O2723*H2723</f>
        <v>0</v>
      </c>
      <c r="Q2723" s="225">
        <v>0.55000000000000004</v>
      </c>
      <c r="R2723" s="225">
        <f>Q2723*H2723</f>
        <v>2.5201000000000002</v>
      </c>
      <c r="S2723" s="225">
        <v>0</v>
      </c>
      <c r="T2723" s="226">
        <f>S2723*H2723</f>
        <v>0</v>
      </c>
      <c r="U2723" s="41"/>
      <c r="V2723" s="41"/>
      <c r="W2723" s="41"/>
      <c r="X2723" s="41"/>
      <c r="Y2723" s="41"/>
      <c r="Z2723" s="41"/>
      <c r="AA2723" s="41"/>
      <c r="AB2723" s="41"/>
      <c r="AC2723" s="41"/>
      <c r="AD2723" s="41"/>
      <c r="AE2723" s="41"/>
      <c r="AR2723" s="227" t="s">
        <v>433</v>
      </c>
      <c r="AT2723" s="227" t="s">
        <v>319</v>
      </c>
      <c r="AU2723" s="227" t="s">
        <v>80</v>
      </c>
      <c r="AY2723" s="20" t="s">
        <v>205</v>
      </c>
      <c r="BE2723" s="228">
        <f>IF(N2723="základní",J2723,0)</f>
        <v>0</v>
      </c>
      <c r="BF2723" s="228">
        <f>IF(N2723="snížená",J2723,0)</f>
        <v>0</v>
      </c>
      <c r="BG2723" s="228">
        <f>IF(N2723="zákl. přenesená",J2723,0)</f>
        <v>0</v>
      </c>
      <c r="BH2723" s="228">
        <f>IF(N2723="sníž. přenesená",J2723,0)</f>
        <v>0</v>
      </c>
      <c r="BI2723" s="228">
        <f>IF(N2723="nulová",J2723,0)</f>
        <v>0</v>
      </c>
      <c r="BJ2723" s="20" t="s">
        <v>78</v>
      </c>
      <c r="BK2723" s="228">
        <f>ROUND(I2723*H2723,2)</f>
        <v>0</v>
      </c>
      <c r="BL2723" s="20" t="s">
        <v>331</v>
      </c>
      <c r="BM2723" s="227" t="s">
        <v>3783</v>
      </c>
    </row>
    <row r="2724" s="14" customFormat="1">
      <c r="A2724" s="14"/>
      <c r="B2724" s="245"/>
      <c r="C2724" s="246"/>
      <c r="D2724" s="236" t="s">
        <v>216</v>
      </c>
      <c r="E2724" s="247" t="s">
        <v>19</v>
      </c>
      <c r="F2724" s="248" t="s">
        <v>3784</v>
      </c>
      <c r="G2724" s="246"/>
      <c r="H2724" s="249">
        <v>4.5817649999999999</v>
      </c>
      <c r="I2724" s="250"/>
      <c r="J2724" s="246"/>
      <c r="K2724" s="246"/>
      <c r="L2724" s="251"/>
      <c r="M2724" s="252"/>
      <c r="N2724" s="253"/>
      <c r="O2724" s="253"/>
      <c r="P2724" s="253"/>
      <c r="Q2724" s="253"/>
      <c r="R2724" s="253"/>
      <c r="S2724" s="253"/>
      <c r="T2724" s="25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5" t="s">
        <v>216</v>
      </c>
      <c r="AU2724" s="255" t="s">
        <v>80</v>
      </c>
      <c r="AV2724" s="14" t="s">
        <v>80</v>
      </c>
      <c r="AW2724" s="14" t="s">
        <v>218</v>
      </c>
      <c r="AX2724" s="14" t="s">
        <v>71</v>
      </c>
      <c r="AY2724" s="255" t="s">
        <v>205</v>
      </c>
    </row>
    <row r="2725" s="2" customFormat="1" ht="24.15" customHeight="1">
      <c r="A2725" s="41"/>
      <c r="B2725" s="42"/>
      <c r="C2725" s="216" t="s">
        <v>3785</v>
      </c>
      <c r="D2725" s="216" t="s">
        <v>207</v>
      </c>
      <c r="E2725" s="217" t="s">
        <v>3786</v>
      </c>
      <c r="F2725" s="218" t="s">
        <v>3787</v>
      </c>
      <c r="G2725" s="219" t="s">
        <v>306</v>
      </c>
      <c r="H2725" s="220">
        <v>4.9450000000000003</v>
      </c>
      <c r="I2725" s="221"/>
      <c r="J2725" s="222">
        <f>ROUND(I2725*H2725,2)</f>
        <v>0</v>
      </c>
      <c r="K2725" s="218" t="s">
        <v>211</v>
      </c>
      <c r="L2725" s="47"/>
      <c r="M2725" s="223" t="s">
        <v>19</v>
      </c>
      <c r="N2725" s="224" t="s">
        <v>42</v>
      </c>
      <c r="O2725" s="87"/>
      <c r="P2725" s="225">
        <f>O2725*H2725</f>
        <v>0</v>
      </c>
      <c r="Q2725" s="225">
        <v>0</v>
      </c>
      <c r="R2725" s="225">
        <f>Q2725*H2725</f>
        <v>0</v>
      </c>
      <c r="S2725" s="225">
        <v>0.024</v>
      </c>
      <c r="T2725" s="226">
        <f>S2725*H2725</f>
        <v>0.11868000000000001</v>
      </c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R2725" s="227" t="s">
        <v>331</v>
      </c>
      <c r="AT2725" s="227" t="s">
        <v>207</v>
      </c>
      <c r="AU2725" s="227" t="s">
        <v>80</v>
      </c>
      <c r="AY2725" s="20" t="s">
        <v>205</v>
      </c>
      <c r="BE2725" s="228">
        <f>IF(N2725="základní",J2725,0)</f>
        <v>0</v>
      </c>
      <c r="BF2725" s="228">
        <f>IF(N2725="snížená",J2725,0)</f>
        <v>0</v>
      </c>
      <c r="BG2725" s="228">
        <f>IF(N2725="zákl. přenesená",J2725,0)</f>
        <v>0</v>
      </c>
      <c r="BH2725" s="228">
        <f>IF(N2725="sníž. přenesená",J2725,0)</f>
        <v>0</v>
      </c>
      <c r="BI2725" s="228">
        <f>IF(N2725="nulová",J2725,0)</f>
        <v>0</v>
      </c>
      <c r="BJ2725" s="20" t="s">
        <v>78</v>
      </c>
      <c r="BK2725" s="228">
        <f>ROUND(I2725*H2725,2)</f>
        <v>0</v>
      </c>
      <c r="BL2725" s="20" t="s">
        <v>331</v>
      </c>
      <c r="BM2725" s="227" t="s">
        <v>3788</v>
      </c>
    </row>
    <row r="2726" s="2" customFormat="1">
      <c r="A2726" s="41"/>
      <c r="B2726" s="42"/>
      <c r="C2726" s="43"/>
      <c r="D2726" s="229" t="s">
        <v>214</v>
      </c>
      <c r="E2726" s="43"/>
      <c r="F2726" s="230" t="s">
        <v>3789</v>
      </c>
      <c r="G2726" s="43"/>
      <c r="H2726" s="43"/>
      <c r="I2726" s="231"/>
      <c r="J2726" s="43"/>
      <c r="K2726" s="43"/>
      <c r="L2726" s="47"/>
      <c r="M2726" s="232"/>
      <c r="N2726" s="233"/>
      <c r="O2726" s="87"/>
      <c r="P2726" s="87"/>
      <c r="Q2726" s="87"/>
      <c r="R2726" s="87"/>
      <c r="S2726" s="87"/>
      <c r="T2726" s="88"/>
      <c r="U2726" s="41"/>
      <c r="V2726" s="41"/>
      <c r="W2726" s="41"/>
      <c r="X2726" s="41"/>
      <c r="Y2726" s="41"/>
      <c r="Z2726" s="41"/>
      <c r="AA2726" s="41"/>
      <c r="AB2726" s="41"/>
      <c r="AC2726" s="41"/>
      <c r="AD2726" s="41"/>
      <c r="AE2726" s="41"/>
      <c r="AT2726" s="20" t="s">
        <v>214</v>
      </c>
      <c r="AU2726" s="20" t="s">
        <v>80</v>
      </c>
    </row>
    <row r="2727" s="14" customFormat="1">
      <c r="A2727" s="14"/>
      <c r="B2727" s="245"/>
      <c r="C2727" s="246"/>
      <c r="D2727" s="236" t="s">
        <v>216</v>
      </c>
      <c r="E2727" s="247" t="s">
        <v>19</v>
      </c>
      <c r="F2727" s="248" t="s">
        <v>3790</v>
      </c>
      <c r="G2727" s="246"/>
      <c r="H2727" s="249">
        <v>4.9450000000000003</v>
      </c>
      <c r="I2727" s="250"/>
      <c r="J2727" s="246"/>
      <c r="K2727" s="246"/>
      <c r="L2727" s="251"/>
      <c r="M2727" s="252"/>
      <c r="N2727" s="253"/>
      <c r="O2727" s="253"/>
      <c r="P2727" s="253"/>
      <c r="Q2727" s="253"/>
      <c r="R2727" s="253"/>
      <c r="S2727" s="253"/>
      <c r="T2727" s="25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5" t="s">
        <v>216</v>
      </c>
      <c r="AU2727" s="255" t="s">
        <v>80</v>
      </c>
      <c r="AV2727" s="14" t="s">
        <v>80</v>
      </c>
      <c r="AW2727" s="14" t="s">
        <v>218</v>
      </c>
      <c r="AX2727" s="14" t="s">
        <v>71</v>
      </c>
      <c r="AY2727" s="255" t="s">
        <v>205</v>
      </c>
    </row>
    <row r="2728" s="2" customFormat="1" ht="16.5" customHeight="1">
      <c r="A2728" s="41"/>
      <c r="B2728" s="42"/>
      <c r="C2728" s="216" t="s">
        <v>3791</v>
      </c>
      <c r="D2728" s="216" t="s">
        <v>207</v>
      </c>
      <c r="E2728" s="217" t="s">
        <v>3792</v>
      </c>
      <c r="F2728" s="218" t="s">
        <v>3793</v>
      </c>
      <c r="G2728" s="219" t="s">
        <v>306</v>
      </c>
      <c r="H2728" s="220">
        <v>4.9450000000000003</v>
      </c>
      <c r="I2728" s="221"/>
      <c r="J2728" s="222">
        <f>ROUND(I2728*H2728,2)</f>
        <v>0</v>
      </c>
      <c r="K2728" s="218" t="s">
        <v>211</v>
      </c>
      <c r="L2728" s="47"/>
      <c r="M2728" s="223" t="s">
        <v>19</v>
      </c>
      <c r="N2728" s="224" t="s">
        <v>42</v>
      </c>
      <c r="O2728" s="87"/>
      <c r="P2728" s="225">
        <f>O2728*H2728</f>
        <v>0</v>
      </c>
      <c r="Q2728" s="225">
        <v>0</v>
      </c>
      <c r="R2728" s="225">
        <f>Q2728*H2728</f>
        <v>0</v>
      </c>
      <c r="S2728" s="225">
        <v>0</v>
      </c>
      <c r="T2728" s="226">
        <f>S2728*H2728</f>
        <v>0</v>
      </c>
      <c r="U2728" s="41"/>
      <c r="V2728" s="41"/>
      <c r="W2728" s="41"/>
      <c r="X2728" s="41"/>
      <c r="Y2728" s="41"/>
      <c r="Z2728" s="41"/>
      <c r="AA2728" s="41"/>
      <c r="AB2728" s="41"/>
      <c r="AC2728" s="41"/>
      <c r="AD2728" s="41"/>
      <c r="AE2728" s="41"/>
      <c r="AR2728" s="227" t="s">
        <v>331</v>
      </c>
      <c r="AT2728" s="227" t="s">
        <v>207</v>
      </c>
      <c r="AU2728" s="227" t="s">
        <v>80</v>
      </c>
      <c r="AY2728" s="20" t="s">
        <v>205</v>
      </c>
      <c r="BE2728" s="228">
        <f>IF(N2728="základní",J2728,0)</f>
        <v>0</v>
      </c>
      <c r="BF2728" s="228">
        <f>IF(N2728="snížená",J2728,0)</f>
        <v>0</v>
      </c>
      <c r="BG2728" s="228">
        <f>IF(N2728="zákl. přenesená",J2728,0)</f>
        <v>0</v>
      </c>
      <c r="BH2728" s="228">
        <f>IF(N2728="sníž. přenesená",J2728,0)</f>
        <v>0</v>
      </c>
      <c r="BI2728" s="228">
        <f>IF(N2728="nulová",J2728,0)</f>
        <v>0</v>
      </c>
      <c r="BJ2728" s="20" t="s">
        <v>78</v>
      </c>
      <c r="BK2728" s="228">
        <f>ROUND(I2728*H2728,2)</f>
        <v>0</v>
      </c>
      <c r="BL2728" s="20" t="s">
        <v>331</v>
      </c>
      <c r="BM2728" s="227" t="s">
        <v>3794</v>
      </c>
    </row>
    <row r="2729" s="2" customFormat="1">
      <c r="A2729" s="41"/>
      <c r="B2729" s="42"/>
      <c r="C2729" s="43"/>
      <c r="D2729" s="229" t="s">
        <v>214</v>
      </c>
      <c r="E2729" s="43"/>
      <c r="F2729" s="230" t="s">
        <v>3795</v>
      </c>
      <c r="G2729" s="43"/>
      <c r="H2729" s="43"/>
      <c r="I2729" s="231"/>
      <c r="J2729" s="43"/>
      <c r="K2729" s="43"/>
      <c r="L2729" s="47"/>
      <c r="M2729" s="232"/>
      <c r="N2729" s="233"/>
      <c r="O2729" s="87"/>
      <c r="P2729" s="87"/>
      <c r="Q2729" s="87"/>
      <c r="R2729" s="87"/>
      <c r="S2729" s="87"/>
      <c r="T2729" s="88"/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T2729" s="20" t="s">
        <v>214</v>
      </c>
      <c r="AU2729" s="20" t="s">
        <v>80</v>
      </c>
    </row>
    <row r="2730" s="14" customFormat="1">
      <c r="A2730" s="14"/>
      <c r="B2730" s="245"/>
      <c r="C2730" s="246"/>
      <c r="D2730" s="236" t="s">
        <v>216</v>
      </c>
      <c r="E2730" s="247" t="s">
        <v>19</v>
      </c>
      <c r="F2730" s="248" t="s">
        <v>3790</v>
      </c>
      <c r="G2730" s="246"/>
      <c r="H2730" s="249">
        <v>4.9449999999999994</v>
      </c>
      <c r="I2730" s="250"/>
      <c r="J2730" s="246"/>
      <c r="K2730" s="246"/>
      <c r="L2730" s="251"/>
      <c r="M2730" s="252"/>
      <c r="N2730" s="253"/>
      <c r="O2730" s="253"/>
      <c r="P2730" s="253"/>
      <c r="Q2730" s="253"/>
      <c r="R2730" s="253"/>
      <c r="S2730" s="253"/>
      <c r="T2730" s="25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5" t="s">
        <v>216</v>
      </c>
      <c r="AU2730" s="255" t="s">
        <v>80</v>
      </c>
      <c r="AV2730" s="14" t="s">
        <v>80</v>
      </c>
      <c r="AW2730" s="14" t="s">
        <v>218</v>
      </c>
      <c r="AX2730" s="14" t="s">
        <v>71</v>
      </c>
      <c r="AY2730" s="255" t="s">
        <v>205</v>
      </c>
    </row>
    <row r="2731" s="2" customFormat="1" ht="24.15" customHeight="1">
      <c r="A2731" s="41"/>
      <c r="B2731" s="42"/>
      <c r="C2731" s="278" t="s">
        <v>3796</v>
      </c>
      <c r="D2731" s="278" t="s">
        <v>319</v>
      </c>
      <c r="E2731" s="279" t="s">
        <v>3797</v>
      </c>
      <c r="F2731" s="280" t="s">
        <v>3798</v>
      </c>
      <c r="G2731" s="281" t="s">
        <v>210</v>
      </c>
      <c r="H2731" s="282">
        <v>0.218</v>
      </c>
      <c r="I2731" s="283"/>
      <c r="J2731" s="284">
        <f>ROUND(I2731*H2731,2)</f>
        <v>0</v>
      </c>
      <c r="K2731" s="280" t="s">
        <v>211</v>
      </c>
      <c r="L2731" s="285"/>
      <c r="M2731" s="286" t="s">
        <v>19</v>
      </c>
      <c r="N2731" s="287" t="s">
        <v>42</v>
      </c>
      <c r="O2731" s="87"/>
      <c r="P2731" s="225">
        <f>O2731*H2731</f>
        <v>0</v>
      </c>
      <c r="Q2731" s="225">
        <v>0.55000000000000004</v>
      </c>
      <c r="R2731" s="225">
        <f>Q2731*H2731</f>
        <v>0.11990000000000001</v>
      </c>
      <c r="S2731" s="225">
        <v>0</v>
      </c>
      <c r="T2731" s="226">
        <f>S2731*H2731</f>
        <v>0</v>
      </c>
      <c r="U2731" s="41"/>
      <c r="V2731" s="41"/>
      <c r="W2731" s="41"/>
      <c r="X2731" s="41"/>
      <c r="Y2731" s="41"/>
      <c r="Z2731" s="41"/>
      <c r="AA2731" s="41"/>
      <c r="AB2731" s="41"/>
      <c r="AC2731" s="41"/>
      <c r="AD2731" s="41"/>
      <c r="AE2731" s="41"/>
      <c r="AR2731" s="227" t="s">
        <v>433</v>
      </c>
      <c r="AT2731" s="227" t="s">
        <v>319</v>
      </c>
      <c r="AU2731" s="227" t="s">
        <v>80</v>
      </c>
      <c r="AY2731" s="20" t="s">
        <v>205</v>
      </c>
      <c r="BE2731" s="228">
        <f>IF(N2731="základní",J2731,0)</f>
        <v>0</v>
      </c>
      <c r="BF2731" s="228">
        <f>IF(N2731="snížená",J2731,0)</f>
        <v>0</v>
      </c>
      <c r="BG2731" s="228">
        <f>IF(N2731="zákl. přenesená",J2731,0)</f>
        <v>0</v>
      </c>
      <c r="BH2731" s="228">
        <f>IF(N2731="sníž. přenesená",J2731,0)</f>
        <v>0</v>
      </c>
      <c r="BI2731" s="228">
        <f>IF(N2731="nulová",J2731,0)</f>
        <v>0</v>
      </c>
      <c r="BJ2731" s="20" t="s">
        <v>78</v>
      </c>
      <c r="BK2731" s="228">
        <f>ROUND(I2731*H2731,2)</f>
        <v>0</v>
      </c>
      <c r="BL2731" s="20" t="s">
        <v>331</v>
      </c>
      <c r="BM2731" s="227" t="s">
        <v>3799</v>
      </c>
    </row>
    <row r="2732" s="14" customFormat="1">
      <c r="A2732" s="14"/>
      <c r="B2732" s="245"/>
      <c r="C2732" s="246"/>
      <c r="D2732" s="236" t="s">
        <v>216</v>
      </c>
      <c r="E2732" s="247" t="s">
        <v>19</v>
      </c>
      <c r="F2732" s="248" t="s">
        <v>3800</v>
      </c>
      <c r="G2732" s="246"/>
      <c r="H2732" s="249">
        <v>0.1978</v>
      </c>
      <c r="I2732" s="250"/>
      <c r="J2732" s="246"/>
      <c r="K2732" s="246"/>
      <c r="L2732" s="251"/>
      <c r="M2732" s="252"/>
      <c r="N2732" s="253"/>
      <c r="O2732" s="253"/>
      <c r="P2732" s="253"/>
      <c r="Q2732" s="253"/>
      <c r="R2732" s="253"/>
      <c r="S2732" s="253"/>
      <c r="T2732" s="25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5" t="s">
        <v>216</v>
      </c>
      <c r="AU2732" s="255" t="s">
        <v>80</v>
      </c>
      <c r="AV2732" s="14" t="s">
        <v>80</v>
      </c>
      <c r="AW2732" s="14" t="s">
        <v>218</v>
      </c>
      <c r="AX2732" s="14" t="s">
        <v>78</v>
      </c>
      <c r="AY2732" s="255" t="s">
        <v>205</v>
      </c>
    </row>
    <row r="2733" s="14" customFormat="1">
      <c r="A2733" s="14"/>
      <c r="B2733" s="245"/>
      <c r="C2733" s="246"/>
      <c r="D2733" s="236" t="s">
        <v>216</v>
      </c>
      <c r="E2733" s="246"/>
      <c r="F2733" s="248" t="s">
        <v>3801</v>
      </c>
      <c r="G2733" s="246"/>
      <c r="H2733" s="249">
        <v>0.218</v>
      </c>
      <c r="I2733" s="250"/>
      <c r="J2733" s="246"/>
      <c r="K2733" s="246"/>
      <c r="L2733" s="251"/>
      <c r="M2733" s="252"/>
      <c r="N2733" s="253"/>
      <c r="O2733" s="253"/>
      <c r="P2733" s="253"/>
      <c r="Q2733" s="253"/>
      <c r="R2733" s="253"/>
      <c r="S2733" s="253"/>
      <c r="T2733" s="25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T2733" s="255" t="s">
        <v>216</v>
      </c>
      <c r="AU2733" s="255" t="s">
        <v>80</v>
      </c>
      <c r="AV2733" s="14" t="s">
        <v>80</v>
      </c>
      <c r="AW2733" s="14" t="s">
        <v>4</v>
      </c>
      <c r="AX2733" s="14" t="s">
        <v>78</v>
      </c>
      <c r="AY2733" s="255" t="s">
        <v>205</v>
      </c>
    </row>
    <row r="2734" s="2" customFormat="1" ht="24.15" customHeight="1">
      <c r="A2734" s="41"/>
      <c r="B2734" s="42"/>
      <c r="C2734" s="216" t="s">
        <v>3802</v>
      </c>
      <c r="D2734" s="216" t="s">
        <v>207</v>
      </c>
      <c r="E2734" s="217" t="s">
        <v>3803</v>
      </c>
      <c r="F2734" s="218" t="s">
        <v>3804</v>
      </c>
      <c r="G2734" s="219" t="s">
        <v>306</v>
      </c>
      <c r="H2734" s="220">
        <v>356</v>
      </c>
      <c r="I2734" s="221"/>
      <c r="J2734" s="222">
        <f>ROUND(I2734*H2734,2)</f>
        <v>0</v>
      </c>
      <c r="K2734" s="218" t="s">
        <v>211</v>
      </c>
      <c r="L2734" s="47"/>
      <c r="M2734" s="223" t="s">
        <v>19</v>
      </c>
      <c r="N2734" s="224" t="s">
        <v>42</v>
      </c>
      <c r="O2734" s="87"/>
      <c r="P2734" s="225">
        <f>O2734*H2734</f>
        <v>0</v>
      </c>
      <c r="Q2734" s="225">
        <v>0</v>
      </c>
      <c r="R2734" s="225">
        <f>Q2734*H2734</f>
        <v>0</v>
      </c>
      <c r="S2734" s="225">
        <v>0</v>
      </c>
      <c r="T2734" s="226">
        <f>S2734*H2734</f>
        <v>0</v>
      </c>
      <c r="U2734" s="41"/>
      <c r="V2734" s="41"/>
      <c r="W2734" s="41"/>
      <c r="X2734" s="41"/>
      <c r="Y2734" s="41"/>
      <c r="Z2734" s="41"/>
      <c r="AA2734" s="41"/>
      <c r="AB2734" s="41"/>
      <c r="AC2734" s="41"/>
      <c r="AD2734" s="41"/>
      <c r="AE2734" s="41"/>
      <c r="AR2734" s="227" t="s">
        <v>331</v>
      </c>
      <c r="AT2734" s="227" t="s">
        <v>207</v>
      </c>
      <c r="AU2734" s="227" t="s">
        <v>80</v>
      </c>
      <c r="AY2734" s="20" t="s">
        <v>205</v>
      </c>
      <c r="BE2734" s="228">
        <f>IF(N2734="základní",J2734,0)</f>
        <v>0</v>
      </c>
      <c r="BF2734" s="228">
        <f>IF(N2734="snížená",J2734,0)</f>
        <v>0</v>
      </c>
      <c r="BG2734" s="228">
        <f>IF(N2734="zákl. přenesená",J2734,0)</f>
        <v>0</v>
      </c>
      <c r="BH2734" s="228">
        <f>IF(N2734="sníž. přenesená",J2734,0)</f>
        <v>0</v>
      </c>
      <c r="BI2734" s="228">
        <f>IF(N2734="nulová",J2734,0)</f>
        <v>0</v>
      </c>
      <c r="BJ2734" s="20" t="s">
        <v>78</v>
      </c>
      <c r="BK2734" s="228">
        <f>ROUND(I2734*H2734,2)</f>
        <v>0</v>
      </c>
      <c r="BL2734" s="20" t="s">
        <v>331</v>
      </c>
      <c r="BM2734" s="227" t="s">
        <v>3805</v>
      </c>
    </row>
    <row r="2735" s="2" customFormat="1">
      <c r="A2735" s="41"/>
      <c r="B2735" s="42"/>
      <c r="C2735" s="43"/>
      <c r="D2735" s="229" t="s">
        <v>214</v>
      </c>
      <c r="E2735" s="43"/>
      <c r="F2735" s="230" t="s">
        <v>3806</v>
      </c>
      <c r="G2735" s="43"/>
      <c r="H2735" s="43"/>
      <c r="I2735" s="231"/>
      <c r="J2735" s="43"/>
      <c r="K2735" s="43"/>
      <c r="L2735" s="47"/>
      <c r="M2735" s="232"/>
      <c r="N2735" s="233"/>
      <c r="O2735" s="87"/>
      <c r="P2735" s="87"/>
      <c r="Q2735" s="87"/>
      <c r="R2735" s="87"/>
      <c r="S2735" s="87"/>
      <c r="T2735" s="88"/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T2735" s="20" t="s">
        <v>214</v>
      </c>
      <c r="AU2735" s="20" t="s">
        <v>80</v>
      </c>
    </row>
    <row r="2736" s="14" customFormat="1">
      <c r="A2736" s="14"/>
      <c r="B2736" s="245"/>
      <c r="C2736" s="246"/>
      <c r="D2736" s="236" t="s">
        <v>216</v>
      </c>
      <c r="E2736" s="247" t="s">
        <v>19</v>
      </c>
      <c r="F2736" s="248" t="s">
        <v>3773</v>
      </c>
      <c r="G2736" s="246"/>
      <c r="H2736" s="249">
        <v>356</v>
      </c>
      <c r="I2736" s="250"/>
      <c r="J2736" s="246"/>
      <c r="K2736" s="246"/>
      <c r="L2736" s="251"/>
      <c r="M2736" s="252"/>
      <c r="N2736" s="253"/>
      <c r="O2736" s="253"/>
      <c r="P2736" s="253"/>
      <c r="Q2736" s="253"/>
      <c r="R2736" s="253"/>
      <c r="S2736" s="253"/>
      <c r="T2736" s="25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5" t="s">
        <v>216</v>
      </c>
      <c r="AU2736" s="255" t="s">
        <v>80</v>
      </c>
      <c r="AV2736" s="14" t="s">
        <v>80</v>
      </c>
      <c r="AW2736" s="14" t="s">
        <v>218</v>
      </c>
      <c r="AX2736" s="14" t="s">
        <v>71</v>
      </c>
      <c r="AY2736" s="255" t="s">
        <v>205</v>
      </c>
    </row>
    <row r="2737" s="2" customFormat="1" ht="21.75" customHeight="1">
      <c r="A2737" s="41"/>
      <c r="B2737" s="42"/>
      <c r="C2737" s="278" t="s">
        <v>3807</v>
      </c>
      <c r="D2737" s="278" t="s">
        <v>319</v>
      </c>
      <c r="E2737" s="279" t="s">
        <v>3699</v>
      </c>
      <c r="F2737" s="280" t="s">
        <v>3700</v>
      </c>
      <c r="G2737" s="281" t="s">
        <v>210</v>
      </c>
      <c r="H2737" s="282">
        <v>9.4570000000000007</v>
      </c>
      <c r="I2737" s="283"/>
      <c r="J2737" s="284">
        <f>ROUND(I2737*H2737,2)</f>
        <v>0</v>
      </c>
      <c r="K2737" s="280" t="s">
        <v>211</v>
      </c>
      <c r="L2737" s="285"/>
      <c r="M2737" s="286" t="s">
        <v>19</v>
      </c>
      <c r="N2737" s="287" t="s">
        <v>42</v>
      </c>
      <c r="O2737" s="87"/>
      <c r="P2737" s="225">
        <f>O2737*H2737</f>
        <v>0</v>
      </c>
      <c r="Q2737" s="225">
        <v>0.55000000000000004</v>
      </c>
      <c r="R2737" s="225">
        <f>Q2737*H2737</f>
        <v>5.2013500000000006</v>
      </c>
      <c r="S2737" s="225">
        <v>0</v>
      </c>
      <c r="T2737" s="226">
        <f>S2737*H2737</f>
        <v>0</v>
      </c>
      <c r="U2737" s="41"/>
      <c r="V2737" s="41"/>
      <c r="W2737" s="41"/>
      <c r="X2737" s="41"/>
      <c r="Y2737" s="41"/>
      <c r="Z2737" s="41"/>
      <c r="AA2737" s="41"/>
      <c r="AB2737" s="41"/>
      <c r="AC2737" s="41"/>
      <c r="AD2737" s="41"/>
      <c r="AE2737" s="41"/>
      <c r="AR2737" s="227" t="s">
        <v>433</v>
      </c>
      <c r="AT2737" s="227" t="s">
        <v>319</v>
      </c>
      <c r="AU2737" s="227" t="s">
        <v>80</v>
      </c>
      <c r="AY2737" s="20" t="s">
        <v>205</v>
      </c>
      <c r="BE2737" s="228">
        <f>IF(N2737="základní",J2737,0)</f>
        <v>0</v>
      </c>
      <c r="BF2737" s="228">
        <f>IF(N2737="snížená",J2737,0)</f>
        <v>0</v>
      </c>
      <c r="BG2737" s="228">
        <f>IF(N2737="zákl. přenesená",J2737,0)</f>
        <v>0</v>
      </c>
      <c r="BH2737" s="228">
        <f>IF(N2737="sníž. přenesená",J2737,0)</f>
        <v>0</v>
      </c>
      <c r="BI2737" s="228">
        <f>IF(N2737="nulová",J2737,0)</f>
        <v>0</v>
      </c>
      <c r="BJ2737" s="20" t="s">
        <v>78</v>
      </c>
      <c r="BK2737" s="228">
        <f>ROUND(I2737*H2737,2)</f>
        <v>0</v>
      </c>
      <c r="BL2737" s="20" t="s">
        <v>331</v>
      </c>
      <c r="BM2737" s="227" t="s">
        <v>3808</v>
      </c>
    </row>
    <row r="2738" s="14" customFormat="1">
      <c r="A2738" s="14"/>
      <c r="B2738" s="245"/>
      <c r="C2738" s="246"/>
      <c r="D2738" s="236" t="s">
        <v>216</v>
      </c>
      <c r="E2738" s="247" t="s">
        <v>19</v>
      </c>
      <c r="F2738" s="248" t="s">
        <v>3809</v>
      </c>
      <c r="G2738" s="246"/>
      <c r="H2738" s="249">
        <v>7.4760000000000009</v>
      </c>
      <c r="I2738" s="250"/>
      <c r="J2738" s="246"/>
      <c r="K2738" s="246"/>
      <c r="L2738" s="251"/>
      <c r="M2738" s="252"/>
      <c r="N2738" s="253"/>
      <c r="O2738" s="253"/>
      <c r="P2738" s="253"/>
      <c r="Q2738" s="253"/>
      <c r="R2738" s="253"/>
      <c r="S2738" s="253"/>
      <c r="T2738" s="25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55" t="s">
        <v>216</v>
      </c>
      <c r="AU2738" s="255" t="s">
        <v>80</v>
      </c>
      <c r="AV2738" s="14" t="s">
        <v>80</v>
      </c>
      <c r="AW2738" s="14" t="s">
        <v>218</v>
      </c>
      <c r="AX2738" s="14" t="s">
        <v>71</v>
      </c>
      <c r="AY2738" s="255" t="s">
        <v>205</v>
      </c>
    </row>
    <row r="2739" s="14" customFormat="1">
      <c r="A2739" s="14"/>
      <c r="B2739" s="245"/>
      <c r="C2739" s="246"/>
      <c r="D2739" s="236" t="s">
        <v>216</v>
      </c>
      <c r="E2739" s="247" t="s">
        <v>19</v>
      </c>
      <c r="F2739" s="248" t="s">
        <v>3810</v>
      </c>
      <c r="G2739" s="246"/>
      <c r="H2739" s="249">
        <v>1.1214</v>
      </c>
      <c r="I2739" s="250"/>
      <c r="J2739" s="246"/>
      <c r="K2739" s="246"/>
      <c r="L2739" s="251"/>
      <c r="M2739" s="252"/>
      <c r="N2739" s="253"/>
      <c r="O2739" s="253"/>
      <c r="P2739" s="253"/>
      <c r="Q2739" s="253"/>
      <c r="R2739" s="253"/>
      <c r="S2739" s="253"/>
      <c r="T2739" s="25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55" t="s">
        <v>216</v>
      </c>
      <c r="AU2739" s="255" t="s">
        <v>80</v>
      </c>
      <c r="AV2739" s="14" t="s">
        <v>80</v>
      </c>
      <c r="AW2739" s="14" t="s">
        <v>218</v>
      </c>
      <c r="AX2739" s="14" t="s">
        <v>71</v>
      </c>
      <c r="AY2739" s="255" t="s">
        <v>205</v>
      </c>
    </row>
    <row r="2740" s="14" customFormat="1">
      <c r="A2740" s="14"/>
      <c r="B2740" s="245"/>
      <c r="C2740" s="246"/>
      <c r="D2740" s="236" t="s">
        <v>216</v>
      </c>
      <c r="E2740" s="246"/>
      <c r="F2740" s="248" t="s">
        <v>3811</v>
      </c>
      <c r="G2740" s="246"/>
      <c r="H2740" s="249">
        <v>9.4570000000000007</v>
      </c>
      <c r="I2740" s="250"/>
      <c r="J2740" s="246"/>
      <c r="K2740" s="246"/>
      <c r="L2740" s="251"/>
      <c r="M2740" s="252"/>
      <c r="N2740" s="253"/>
      <c r="O2740" s="253"/>
      <c r="P2740" s="253"/>
      <c r="Q2740" s="253"/>
      <c r="R2740" s="253"/>
      <c r="S2740" s="253"/>
      <c r="T2740" s="25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5" t="s">
        <v>216</v>
      </c>
      <c r="AU2740" s="255" t="s">
        <v>80</v>
      </c>
      <c r="AV2740" s="14" t="s">
        <v>80</v>
      </c>
      <c r="AW2740" s="14" t="s">
        <v>4</v>
      </c>
      <c r="AX2740" s="14" t="s">
        <v>78</v>
      </c>
      <c r="AY2740" s="255" t="s">
        <v>205</v>
      </c>
    </row>
    <row r="2741" s="2" customFormat="1" ht="33" customHeight="1">
      <c r="A2741" s="41"/>
      <c r="B2741" s="42"/>
      <c r="C2741" s="216" t="s">
        <v>3812</v>
      </c>
      <c r="D2741" s="216" t="s">
        <v>207</v>
      </c>
      <c r="E2741" s="217" t="s">
        <v>3813</v>
      </c>
      <c r="F2741" s="218" t="s">
        <v>3814</v>
      </c>
      <c r="G2741" s="219" t="s">
        <v>306</v>
      </c>
      <c r="H2741" s="220">
        <v>22.600000000000001</v>
      </c>
      <c r="I2741" s="221"/>
      <c r="J2741" s="222">
        <f>ROUND(I2741*H2741,2)</f>
        <v>0</v>
      </c>
      <c r="K2741" s="218" t="s">
        <v>211</v>
      </c>
      <c r="L2741" s="47"/>
      <c r="M2741" s="223" t="s">
        <v>19</v>
      </c>
      <c r="N2741" s="224" t="s">
        <v>42</v>
      </c>
      <c r="O2741" s="87"/>
      <c r="P2741" s="225">
        <f>O2741*H2741</f>
        <v>0</v>
      </c>
      <c r="Q2741" s="225">
        <v>0</v>
      </c>
      <c r="R2741" s="225">
        <f>Q2741*H2741</f>
        <v>0</v>
      </c>
      <c r="S2741" s="225">
        <v>0.029999999999999999</v>
      </c>
      <c r="T2741" s="226">
        <f>S2741*H2741</f>
        <v>0.67800000000000005</v>
      </c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R2741" s="227" t="s">
        <v>331</v>
      </c>
      <c r="AT2741" s="227" t="s">
        <v>207</v>
      </c>
      <c r="AU2741" s="227" t="s">
        <v>80</v>
      </c>
      <c r="AY2741" s="20" t="s">
        <v>205</v>
      </c>
      <c r="BE2741" s="228">
        <f>IF(N2741="základní",J2741,0)</f>
        <v>0</v>
      </c>
      <c r="BF2741" s="228">
        <f>IF(N2741="snížená",J2741,0)</f>
        <v>0</v>
      </c>
      <c r="BG2741" s="228">
        <f>IF(N2741="zákl. přenesená",J2741,0)</f>
        <v>0</v>
      </c>
      <c r="BH2741" s="228">
        <f>IF(N2741="sníž. přenesená",J2741,0)</f>
        <v>0</v>
      </c>
      <c r="BI2741" s="228">
        <f>IF(N2741="nulová",J2741,0)</f>
        <v>0</v>
      </c>
      <c r="BJ2741" s="20" t="s">
        <v>78</v>
      </c>
      <c r="BK2741" s="228">
        <f>ROUND(I2741*H2741,2)</f>
        <v>0</v>
      </c>
      <c r="BL2741" s="20" t="s">
        <v>331</v>
      </c>
      <c r="BM2741" s="227" t="s">
        <v>3815</v>
      </c>
    </row>
    <row r="2742" s="2" customFormat="1">
      <c r="A2742" s="41"/>
      <c r="B2742" s="42"/>
      <c r="C2742" s="43"/>
      <c r="D2742" s="229" t="s">
        <v>214</v>
      </c>
      <c r="E2742" s="43"/>
      <c r="F2742" s="230" t="s">
        <v>3816</v>
      </c>
      <c r="G2742" s="43"/>
      <c r="H2742" s="43"/>
      <c r="I2742" s="231"/>
      <c r="J2742" s="43"/>
      <c r="K2742" s="43"/>
      <c r="L2742" s="47"/>
      <c r="M2742" s="232"/>
      <c r="N2742" s="233"/>
      <c r="O2742" s="87"/>
      <c r="P2742" s="87"/>
      <c r="Q2742" s="87"/>
      <c r="R2742" s="87"/>
      <c r="S2742" s="87"/>
      <c r="T2742" s="88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T2742" s="20" t="s">
        <v>214</v>
      </c>
      <c r="AU2742" s="20" t="s">
        <v>80</v>
      </c>
    </row>
    <row r="2743" s="13" customFormat="1">
      <c r="A2743" s="13"/>
      <c r="B2743" s="234"/>
      <c r="C2743" s="235"/>
      <c r="D2743" s="236" t="s">
        <v>216</v>
      </c>
      <c r="E2743" s="237" t="s">
        <v>19</v>
      </c>
      <c r="F2743" s="238" t="s">
        <v>3817</v>
      </c>
      <c r="G2743" s="235"/>
      <c r="H2743" s="237" t="s">
        <v>19</v>
      </c>
      <c r="I2743" s="239"/>
      <c r="J2743" s="235"/>
      <c r="K2743" s="235"/>
      <c r="L2743" s="240"/>
      <c r="M2743" s="241"/>
      <c r="N2743" s="242"/>
      <c r="O2743" s="242"/>
      <c r="P2743" s="242"/>
      <c r="Q2743" s="242"/>
      <c r="R2743" s="242"/>
      <c r="S2743" s="242"/>
      <c r="T2743" s="24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44" t="s">
        <v>216</v>
      </c>
      <c r="AU2743" s="244" t="s">
        <v>80</v>
      </c>
      <c r="AV2743" s="13" t="s">
        <v>78</v>
      </c>
      <c r="AW2743" s="13" t="s">
        <v>218</v>
      </c>
      <c r="AX2743" s="13" t="s">
        <v>71</v>
      </c>
      <c r="AY2743" s="244" t="s">
        <v>205</v>
      </c>
    </row>
    <row r="2744" s="14" customFormat="1">
      <c r="A2744" s="14"/>
      <c r="B2744" s="245"/>
      <c r="C2744" s="246"/>
      <c r="D2744" s="236" t="s">
        <v>216</v>
      </c>
      <c r="E2744" s="247" t="s">
        <v>19</v>
      </c>
      <c r="F2744" s="248" t="s">
        <v>3818</v>
      </c>
      <c r="G2744" s="246"/>
      <c r="H2744" s="249">
        <v>22.600000000000001</v>
      </c>
      <c r="I2744" s="250"/>
      <c r="J2744" s="246"/>
      <c r="K2744" s="246"/>
      <c r="L2744" s="251"/>
      <c r="M2744" s="252"/>
      <c r="N2744" s="253"/>
      <c r="O2744" s="253"/>
      <c r="P2744" s="253"/>
      <c r="Q2744" s="253"/>
      <c r="R2744" s="253"/>
      <c r="S2744" s="253"/>
      <c r="T2744" s="25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55" t="s">
        <v>216</v>
      </c>
      <c r="AU2744" s="255" t="s">
        <v>80</v>
      </c>
      <c r="AV2744" s="14" t="s">
        <v>80</v>
      </c>
      <c r="AW2744" s="14" t="s">
        <v>218</v>
      </c>
      <c r="AX2744" s="14" t="s">
        <v>71</v>
      </c>
      <c r="AY2744" s="255" t="s">
        <v>205</v>
      </c>
    </row>
    <row r="2745" s="2" customFormat="1" ht="24.15" customHeight="1">
      <c r="A2745" s="41"/>
      <c r="B2745" s="42"/>
      <c r="C2745" s="216" t="s">
        <v>3819</v>
      </c>
      <c r="D2745" s="216" t="s">
        <v>207</v>
      </c>
      <c r="E2745" s="217" t="s">
        <v>3820</v>
      </c>
      <c r="F2745" s="218" t="s">
        <v>3821</v>
      </c>
      <c r="G2745" s="219" t="s">
        <v>306</v>
      </c>
      <c r="H2745" s="220">
        <v>610.90200000000004</v>
      </c>
      <c r="I2745" s="221"/>
      <c r="J2745" s="222">
        <f>ROUND(I2745*H2745,2)</f>
        <v>0</v>
      </c>
      <c r="K2745" s="218" t="s">
        <v>211</v>
      </c>
      <c r="L2745" s="47"/>
      <c r="M2745" s="223" t="s">
        <v>19</v>
      </c>
      <c r="N2745" s="224" t="s">
        <v>42</v>
      </c>
      <c r="O2745" s="87"/>
      <c r="P2745" s="225">
        <f>O2745*H2745</f>
        <v>0</v>
      </c>
      <c r="Q2745" s="225">
        <v>0</v>
      </c>
      <c r="R2745" s="225">
        <f>Q2745*H2745</f>
        <v>0</v>
      </c>
      <c r="S2745" s="225">
        <v>0.016</v>
      </c>
      <c r="T2745" s="226">
        <f>S2745*H2745</f>
        <v>9.7744320000000009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7" t="s">
        <v>331</v>
      </c>
      <c r="AT2745" s="227" t="s">
        <v>207</v>
      </c>
      <c r="AU2745" s="227" t="s">
        <v>80</v>
      </c>
      <c r="AY2745" s="20" t="s">
        <v>205</v>
      </c>
      <c r="BE2745" s="228">
        <f>IF(N2745="základní",J2745,0)</f>
        <v>0</v>
      </c>
      <c r="BF2745" s="228">
        <f>IF(N2745="snížená",J2745,0)</f>
        <v>0</v>
      </c>
      <c r="BG2745" s="228">
        <f>IF(N2745="zákl. přenesená",J2745,0)</f>
        <v>0</v>
      </c>
      <c r="BH2745" s="228">
        <f>IF(N2745="sníž. přenesená",J2745,0)</f>
        <v>0</v>
      </c>
      <c r="BI2745" s="228">
        <f>IF(N2745="nulová",J2745,0)</f>
        <v>0</v>
      </c>
      <c r="BJ2745" s="20" t="s">
        <v>78</v>
      </c>
      <c r="BK2745" s="228">
        <f>ROUND(I2745*H2745,2)</f>
        <v>0</v>
      </c>
      <c r="BL2745" s="20" t="s">
        <v>331</v>
      </c>
      <c r="BM2745" s="227" t="s">
        <v>3822</v>
      </c>
    </row>
    <row r="2746" s="2" customFormat="1">
      <c r="A2746" s="41"/>
      <c r="B2746" s="42"/>
      <c r="C2746" s="43"/>
      <c r="D2746" s="229" t="s">
        <v>214</v>
      </c>
      <c r="E2746" s="43"/>
      <c r="F2746" s="230" t="s">
        <v>3823</v>
      </c>
      <c r="G2746" s="43"/>
      <c r="H2746" s="43"/>
      <c r="I2746" s="231"/>
      <c r="J2746" s="43"/>
      <c r="K2746" s="43"/>
      <c r="L2746" s="47"/>
      <c r="M2746" s="232"/>
      <c r="N2746" s="233"/>
      <c r="O2746" s="87"/>
      <c r="P2746" s="87"/>
      <c r="Q2746" s="87"/>
      <c r="R2746" s="87"/>
      <c r="S2746" s="87"/>
      <c r="T2746" s="88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T2746" s="20" t="s">
        <v>214</v>
      </c>
      <c r="AU2746" s="20" t="s">
        <v>80</v>
      </c>
    </row>
    <row r="2747" s="13" customFormat="1">
      <c r="A2747" s="13"/>
      <c r="B2747" s="234"/>
      <c r="C2747" s="235"/>
      <c r="D2747" s="236" t="s">
        <v>216</v>
      </c>
      <c r="E2747" s="237" t="s">
        <v>19</v>
      </c>
      <c r="F2747" s="238" t="s">
        <v>3824</v>
      </c>
      <c r="G2747" s="235"/>
      <c r="H2747" s="237" t="s">
        <v>19</v>
      </c>
      <c r="I2747" s="239"/>
      <c r="J2747" s="235"/>
      <c r="K2747" s="235"/>
      <c r="L2747" s="240"/>
      <c r="M2747" s="241"/>
      <c r="N2747" s="242"/>
      <c r="O2747" s="242"/>
      <c r="P2747" s="242"/>
      <c r="Q2747" s="242"/>
      <c r="R2747" s="242"/>
      <c r="S2747" s="242"/>
      <c r="T2747" s="24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4" t="s">
        <v>216</v>
      </c>
      <c r="AU2747" s="244" t="s">
        <v>80</v>
      </c>
      <c r="AV2747" s="13" t="s">
        <v>78</v>
      </c>
      <c r="AW2747" s="13" t="s">
        <v>218</v>
      </c>
      <c r="AX2747" s="13" t="s">
        <v>71</v>
      </c>
      <c r="AY2747" s="244" t="s">
        <v>205</v>
      </c>
    </row>
    <row r="2748" s="14" customFormat="1">
      <c r="A2748" s="14"/>
      <c r="B2748" s="245"/>
      <c r="C2748" s="246"/>
      <c r="D2748" s="236" t="s">
        <v>216</v>
      </c>
      <c r="E2748" s="247" t="s">
        <v>19</v>
      </c>
      <c r="F2748" s="248" t="s">
        <v>3825</v>
      </c>
      <c r="G2748" s="246"/>
      <c r="H2748" s="249">
        <v>250.731</v>
      </c>
      <c r="I2748" s="250"/>
      <c r="J2748" s="246"/>
      <c r="K2748" s="246"/>
      <c r="L2748" s="251"/>
      <c r="M2748" s="252"/>
      <c r="N2748" s="253"/>
      <c r="O2748" s="253"/>
      <c r="P2748" s="253"/>
      <c r="Q2748" s="253"/>
      <c r="R2748" s="253"/>
      <c r="S2748" s="253"/>
      <c r="T2748" s="25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5" t="s">
        <v>216</v>
      </c>
      <c r="AU2748" s="255" t="s">
        <v>80</v>
      </c>
      <c r="AV2748" s="14" t="s">
        <v>80</v>
      </c>
      <c r="AW2748" s="14" t="s">
        <v>218</v>
      </c>
      <c r="AX2748" s="14" t="s">
        <v>71</v>
      </c>
      <c r="AY2748" s="255" t="s">
        <v>205</v>
      </c>
    </row>
    <row r="2749" s="13" customFormat="1">
      <c r="A2749" s="13"/>
      <c r="B2749" s="234"/>
      <c r="C2749" s="235"/>
      <c r="D2749" s="236" t="s">
        <v>216</v>
      </c>
      <c r="E2749" s="237" t="s">
        <v>19</v>
      </c>
      <c r="F2749" s="238" t="s">
        <v>3826</v>
      </c>
      <c r="G2749" s="235"/>
      <c r="H2749" s="237" t="s">
        <v>19</v>
      </c>
      <c r="I2749" s="239"/>
      <c r="J2749" s="235"/>
      <c r="K2749" s="235"/>
      <c r="L2749" s="240"/>
      <c r="M2749" s="241"/>
      <c r="N2749" s="242"/>
      <c r="O2749" s="242"/>
      <c r="P2749" s="242"/>
      <c r="Q2749" s="242"/>
      <c r="R2749" s="242"/>
      <c r="S2749" s="242"/>
      <c r="T2749" s="24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4" t="s">
        <v>216</v>
      </c>
      <c r="AU2749" s="244" t="s">
        <v>80</v>
      </c>
      <c r="AV2749" s="13" t="s">
        <v>78</v>
      </c>
      <c r="AW2749" s="13" t="s">
        <v>218</v>
      </c>
      <c r="AX2749" s="13" t="s">
        <v>71</v>
      </c>
      <c r="AY2749" s="244" t="s">
        <v>205</v>
      </c>
    </row>
    <row r="2750" s="14" customFormat="1">
      <c r="A2750" s="14"/>
      <c r="B2750" s="245"/>
      <c r="C2750" s="246"/>
      <c r="D2750" s="236" t="s">
        <v>216</v>
      </c>
      <c r="E2750" s="247" t="s">
        <v>19</v>
      </c>
      <c r="F2750" s="248" t="s">
        <v>3827</v>
      </c>
      <c r="G2750" s="246"/>
      <c r="H2750" s="249">
        <v>136.59710000000001</v>
      </c>
      <c r="I2750" s="250"/>
      <c r="J2750" s="246"/>
      <c r="K2750" s="246"/>
      <c r="L2750" s="251"/>
      <c r="M2750" s="252"/>
      <c r="N2750" s="253"/>
      <c r="O2750" s="253"/>
      <c r="P2750" s="253"/>
      <c r="Q2750" s="253"/>
      <c r="R2750" s="253"/>
      <c r="S2750" s="253"/>
      <c r="T2750" s="25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5" t="s">
        <v>216</v>
      </c>
      <c r="AU2750" s="255" t="s">
        <v>80</v>
      </c>
      <c r="AV2750" s="14" t="s">
        <v>80</v>
      </c>
      <c r="AW2750" s="14" t="s">
        <v>218</v>
      </c>
      <c r="AX2750" s="14" t="s">
        <v>71</v>
      </c>
      <c r="AY2750" s="255" t="s">
        <v>205</v>
      </c>
    </row>
    <row r="2751" s="14" customFormat="1">
      <c r="A2751" s="14"/>
      <c r="B2751" s="245"/>
      <c r="C2751" s="246"/>
      <c r="D2751" s="236" t="s">
        <v>216</v>
      </c>
      <c r="E2751" s="247" t="s">
        <v>19</v>
      </c>
      <c r="F2751" s="248" t="s">
        <v>3828</v>
      </c>
      <c r="G2751" s="246"/>
      <c r="H2751" s="249">
        <v>126.43899999999999</v>
      </c>
      <c r="I2751" s="250"/>
      <c r="J2751" s="246"/>
      <c r="K2751" s="246"/>
      <c r="L2751" s="251"/>
      <c r="M2751" s="252"/>
      <c r="N2751" s="253"/>
      <c r="O2751" s="253"/>
      <c r="P2751" s="253"/>
      <c r="Q2751" s="253"/>
      <c r="R2751" s="253"/>
      <c r="S2751" s="253"/>
      <c r="T2751" s="25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55" t="s">
        <v>216</v>
      </c>
      <c r="AU2751" s="255" t="s">
        <v>80</v>
      </c>
      <c r="AV2751" s="14" t="s">
        <v>80</v>
      </c>
      <c r="AW2751" s="14" t="s">
        <v>218</v>
      </c>
      <c r="AX2751" s="14" t="s">
        <v>71</v>
      </c>
      <c r="AY2751" s="255" t="s">
        <v>205</v>
      </c>
    </row>
    <row r="2752" s="14" customFormat="1">
      <c r="A2752" s="14"/>
      <c r="B2752" s="245"/>
      <c r="C2752" s="246"/>
      <c r="D2752" s="236" t="s">
        <v>216</v>
      </c>
      <c r="E2752" s="247" t="s">
        <v>19</v>
      </c>
      <c r="F2752" s="248" t="s">
        <v>3829</v>
      </c>
      <c r="G2752" s="246"/>
      <c r="H2752" s="249">
        <v>97.135000000000005</v>
      </c>
      <c r="I2752" s="250"/>
      <c r="J2752" s="246"/>
      <c r="K2752" s="246"/>
      <c r="L2752" s="251"/>
      <c r="M2752" s="252"/>
      <c r="N2752" s="253"/>
      <c r="O2752" s="253"/>
      <c r="P2752" s="253"/>
      <c r="Q2752" s="253"/>
      <c r="R2752" s="253"/>
      <c r="S2752" s="253"/>
      <c r="T2752" s="25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5" t="s">
        <v>216</v>
      </c>
      <c r="AU2752" s="255" t="s">
        <v>80</v>
      </c>
      <c r="AV2752" s="14" t="s">
        <v>80</v>
      </c>
      <c r="AW2752" s="14" t="s">
        <v>218</v>
      </c>
      <c r="AX2752" s="14" t="s">
        <v>71</v>
      </c>
      <c r="AY2752" s="255" t="s">
        <v>205</v>
      </c>
    </row>
    <row r="2753" s="2" customFormat="1" ht="24.15" customHeight="1">
      <c r="A2753" s="41"/>
      <c r="B2753" s="42"/>
      <c r="C2753" s="216" t="s">
        <v>3830</v>
      </c>
      <c r="D2753" s="216" t="s">
        <v>207</v>
      </c>
      <c r="E2753" s="217" t="s">
        <v>3831</v>
      </c>
      <c r="F2753" s="218" t="s">
        <v>3832</v>
      </c>
      <c r="G2753" s="219" t="s">
        <v>306</v>
      </c>
      <c r="H2753" s="220">
        <v>2001.6110000000001</v>
      </c>
      <c r="I2753" s="221"/>
      <c r="J2753" s="222">
        <f>ROUND(I2753*H2753,2)</f>
        <v>0</v>
      </c>
      <c r="K2753" s="218" t="s">
        <v>211</v>
      </c>
      <c r="L2753" s="47"/>
      <c r="M2753" s="223" t="s">
        <v>19</v>
      </c>
      <c r="N2753" s="224" t="s">
        <v>42</v>
      </c>
      <c r="O2753" s="87"/>
      <c r="P2753" s="225">
        <f>O2753*H2753</f>
        <v>0</v>
      </c>
      <c r="Q2753" s="225">
        <v>0.00018000000000000001</v>
      </c>
      <c r="R2753" s="225">
        <f>Q2753*H2753</f>
        <v>0.36028998000000007</v>
      </c>
      <c r="S2753" s="225">
        <v>0</v>
      </c>
      <c r="T2753" s="226">
        <f>S2753*H2753</f>
        <v>0</v>
      </c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R2753" s="227" t="s">
        <v>331</v>
      </c>
      <c r="AT2753" s="227" t="s">
        <v>207</v>
      </c>
      <c r="AU2753" s="227" t="s">
        <v>80</v>
      </c>
      <c r="AY2753" s="20" t="s">
        <v>205</v>
      </c>
      <c r="BE2753" s="228">
        <f>IF(N2753="základní",J2753,0)</f>
        <v>0</v>
      </c>
      <c r="BF2753" s="228">
        <f>IF(N2753="snížená",J2753,0)</f>
        <v>0</v>
      </c>
      <c r="BG2753" s="228">
        <f>IF(N2753="zákl. přenesená",J2753,0)</f>
        <v>0</v>
      </c>
      <c r="BH2753" s="228">
        <f>IF(N2753="sníž. přenesená",J2753,0)</f>
        <v>0</v>
      </c>
      <c r="BI2753" s="228">
        <f>IF(N2753="nulová",J2753,0)</f>
        <v>0</v>
      </c>
      <c r="BJ2753" s="20" t="s">
        <v>78</v>
      </c>
      <c r="BK2753" s="228">
        <f>ROUND(I2753*H2753,2)</f>
        <v>0</v>
      </c>
      <c r="BL2753" s="20" t="s">
        <v>331</v>
      </c>
      <c r="BM2753" s="227" t="s">
        <v>3833</v>
      </c>
    </row>
    <row r="2754" s="2" customFormat="1">
      <c r="A2754" s="41"/>
      <c r="B2754" s="42"/>
      <c r="C2754" s="43"/>
      <c r="D2754" s="229" t="s">
        <v>214</v>
      </c>
      <c r="E2754" s="43"/>
      <c r="F2754" s="230" t="s">
        <v>3834</v>
      </c>
      <c r="G2754" s="43"/>
      <c r="H2754" s="43"/>
      <c r="I2754" s="231"/>
      <c r="J2754" s="43"/>
      <c r="K2754" s="43"/>
      <c r="L2754" s="47"/>
      <c r="M2754" s="232"/>
      <c r="N2754" s="233"/>
      <c r="O2754" s="87"/>
      <c r="P2754" s="87"/>
      <c r="Q2754" s="87"/>
      <c r="R2754" s="87"/>
      <c r="S2754" s="87"/>
      <c r="T2754" s="88"/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T2754" s="20" t="s">
        <v>214</v>
      </c>
      <c r="AU2754" s="20" t="s">
        <v>80</v>
      </c>
    </row>
    <row r="2755" s="14" customFormat="1">
      <c r="A2755" s="14"/>
      <c r="B2755" s="245"/>
      <c r="C2755" s="246"/>
      <c r="D2755" s="236" t="s">
        <v>216</v>
      </c>
      <c r="E2755" s="247" t="s">
        <v>19</v>
      </c>
      <c r="F2755" s="248" t="s">
        <v>3835</v>
      </c>
      <c r="G2755" s="246"/>
      <c r="H2755" s="249">
        <v>2001.6109999999997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5" t="s">
        <v>216</v>
      </c>
      <c r="AU2755" s="255" t="s">
        <v>80</v>
      </c>
      <c r="AV2755" s="14" t="s">
        <v>80</v>
      </c>
      <c r="AW2755" s="14" t="s">
        <v>218</v>
      </c>
      <c r="AX2755" s="14" t="s">
        <v>71</v>
      </c>
      <c r="AY2755" s="255" t="s">
        <v>205</v>
      </c>
    </row>
    <row r="2756" s="2" customFormat="1" ht="37.8" customHeight="1">
      <c r="A2756" s="41"/>
      <c r="B2756" s="42"/>
      <c r="C2756" s="216" t="s">
        <v>3836</v>
      </c>
      <c r="D2756" s="216" t="s">
        <v>207</v>
      </c>
      <c r="E2756" s="217" t="s">
        <v>3837</v>
      </c>
      <c r="F2756" s="218" t="s">
        <v>3838</v>
      </c>
      <c r="G2756" s="219" t="s">
        <v>327</v>
      </c>
      <c r="H2756" s="220">
        <v>63.25</v>
      </c>
      <c r="I2756" s="221"/>
      <c r="J2756" s="222">
        <f>ROUND(I2756*H2756,2)</f>
        <v>0</v>
      </c>
      <c r="K2756" s="218" t="s">
        <v>211</v>
      </c>
      <c r="L2756" s="47"/>
      <c r="M2756" s="223" t="s">
        <v>19</v>
      </c>
      <c r="N2756" s="224" t="s">
        <v>42</v>
      </c>
      <c r="O2756" s="87"/>
      <c r="P2756" s="225">
        <f>O2756*H2756</f>
        <v>0</v>
      </c>
      <c r="Q2756" s="225">
        <v>0</v>
      </c>
      <c r="R2756" s="225">
        <f>Q2756*H2756</f>
        <v>0</v>
      </c>
      <c r="S2756" s="225">
        <v>0.01</v>
      </c>
      <c r="T2756" s="226">
        <f>S2756*H2756</f>
        <v>0.63250000000000006</v>
      </c>
      <c r="U2756" s="41"/>
      <c r="V2756" s="41"/>
      <c r="W2756" s="41"/>
      <c r="X2756" s="41"/>
      <c r="Y2756" s="41"/>
      <c r="Z2756" s="41"/>
      <c r="AA2756" s="41"/>
      <c r="AB2756" s="41"/>
      <c r="AC2756" s="41"/>
      <c r="AD2756" s="41"/>
      <c r="AE2756" s="41"/>
      <c r="AR2756" s="227" t="s">
        <v>331</v>
      </c>
      <c r="AT2756" s="227" t="s">
        <v>207</v>
      </c>
      <c r="AU2756" s="227" t="s">
        <v>80</v>
      </c>
      <c r="AY2756" s="20" t="s">
        <v>205</v>
      </c>
      <c r="BE2756" s="228">
        <f>IF(N2756="základní",J2756,0)</f>
        <v>0</v>
      </c>
      <c r="BF2756" s="228">
        <f>IF(N2756="snížená",J2756,0)</f>
        <v>0</v>
      </c>
      <c r="BG2756" s="228">
        <f>IF(N2756="zákl. přenesená",J2756,0)</f>
        <v>0</v>
      </c>
      <c r="BH2756" s="228">
        <f>IF(N2756="sníž. přenesená",J2756,0)</f>
        <v>0</v>
      </c>
      <c r="BI2756" s="228">
        <f>IF(N2756="nulová",J2756,0)</f>
        <v>0</v>
      </c>
      <c r="BJ2756" s="20" t="s">
        <v>78</v>
      </c>
      <c r="BK2756" s="228">
        <f>ROUND(I2756*H2756,2)</f>
        <v>0</v>
      </c>
      <c r="BL2756" s="20" t="s">
        <v>331</v>
      </c>
      <c r="BM2756" s="227" t="s">
        <v>3839</v>
      </c>
    </row>
    <row r="2757" s="2" customFormat="1">
      <c r="A2757" s="41"/>
      <c r="B2757" s="42"/>
      <c r="C2757" s="43"/>
      <c r="D2757" s="229" t="s">
        <v>214</v>
      </c>
      <c r="E2757" s="43"/>
      <c r="F2757" s="230" t="s">
        <v>3840</v>
      </c>
      <c r="G2757" s="43"/>
      <c r="H2757" s="43"/>
      <c r="I2757" s="231"/>
      <c r="J2757" s="43"/>
      <c r="K2757" s="43"/>
      <c r="L2757" s="47"/>
      <c r="M2757" s="232"/>
      <c r="N2757" s="233"/>
      <c r="O2757" s="87"/>
      <c r="P2757" s="87"/>
      <c r="Q2757" s="87"/>
      <c r="R2757" s="87"/>
      <c r="S2757" s="87"/>
      <c r="T2757" s="88"/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T2757" s="20" t="s">
        <v>214</v>
      </c>
      <c r="AU2757" s="20" t="s">
        <v>80</v>
      </c>
    </row>
    <row r="2758" s="14" customFormat="1">
      <c r="A2758" s="14"/>
      <c r="B2758" s="245"/>
      <c r="C2758" s="246"/>
      <c r="D2758" s="236" t="s">
        <v>216</v>
      </c>
      <c r="E2758" s="247" t="s">
        <v>19</v>
      </c>
      <c r="F2758" s="248" t="s">
        <v>3841</v>
      </c>
      <c r="G2758" s="246"/>
      <c r="H2758" s="249">
        <v>63.25</v>
      </c>
      <c r="I2758" s="250"/>
      <c r="J2758" s="246"/>
      <c r="K2758" s="246"/>
      <c r="L2758" s="251"/>
      <c r="M2758" s="252"/>
      <c r="N2758" s="253"/>
      <c r="O2758" s="253"/>
      <c r="P2758" s="253"/>
      <c r="Q2758" s="253"/>
      <c r="R2758" s="253"/>
      <c r="S2758" s="253"/>
      <c r="T2758" s="25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5" t="s">
        <v>216</v>
      </c>
      <c r="AU2758" s="255" t="s">
        <v>80</v>
      </c>
      <c r="AV2758" s="14" t="s">
        <v>80</v>
      </c>
      <c r="AW2758" s="14" t="s">
        <v>218</v>
      </c>
      <c r="AX2758" s="14" t="s">
        <v>71</v>
      </c>
      <c r="AY2758" s="255" t="s">
        <v>205</v>
      </c>
    </row>
    <row r="2759" s="2" customFormat="1" ht="37.8" customHeight="1">
      <c r="A2759" s="41"/>
      <c r="B2759" s="42"/>
      <c r="C2759" s="216" t="s">
        <v>3842</v>
      </c>
      <c r="D2759" s="216" t="s">
        <v>207</v>
      </c>
      <c r="E2759" s="217" t="s">
        <v>3843</v>
      </c>
      <c r="F2759" s="218" t="s">
        <v>3844</v>
      </c>
      <c r="G2759" s="219" t="s">
        <v>327</v>
      </c>
      <c r="H2759" s="220">
        <v>233.86000000000001</v>
      </c>
      <c r="I2759" s="221"/>
      <c r="J2759" s="222">
        <f>ROUND(I2759*H2759,2)</f>
        <v>0</v>
      </c>
      <c r="K2759" s="218" t="s">
        <v>211</v>
      </c>
      <c r="L2759" s="47"/>
      <c r="M2759" s="223" t="s">
        <v>19</v>
      </c>
      <c r="N2759" s="224" t="s">
        <v>42</v>
      </c>
      <c r="O2759" s="87"/>
      <c r="P2759" s="225">
        <f>O2759*H2759</f>
        <v>0</v>
      </c>
      <c r="Q2759" s="225">
        <v>0</v>
      </c>
      <c r="R2759" s="225">
        <f>Q2759*H2759</f>
        <v>0</v>
      </c>
      <c r="S2759" s="225">
        <v>0</v>
      </c>
      <c r="T2759" s="226">
        <f>S2759*H2759</f>
        <v>0</v>
      </c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R2759" s="227" t="s">
        <v>331</v>
      </c>
      <c r="AT2759" s="227" t="s">
        <v>207</v>
      </c>
      <c r="AU2759" s="227" t="s">
        <v>80</v>
      </c>
      <c r="AY2759" s="20" t="s">
        <v>205</v>
      </c>
      <c r="BE2759" s="228">
        <f>IF(N2759="základní",J2759,0)</f>
        <v>0</v>
      </c>
      <c r="BF2759" s="228">
        <f>IF(N2759="snížená",J2759,0)</f>
        <v>0</v>
      </c>
      <c r="BG2759" s="228">
        <f>IF(N2759="zákl. přenesená",J2759,0)</f>
        <v>0</v>
      </c>
      <c r="BH2759" s="228">
        <f>IF(N2759="sníž. přenesená",J2759,0)</f>
        <v>0</v>
      </c>
      <c r="BI2759" s="228">
        <f>IF(N2759="nulová",J2759,0)</f>
        <v>0</v>
      </c>
      <c r="BJ2759" s="20" t="s">
        <v>78</v>
      </c>
      <c r="BK2759" s="228">
        <f>ROUND(I2759*H2759,2)</f>
        <v>0</v>
      </c>
      <c r="BL2759" s="20" t="s">
        <v>331</v>
      </c>
      <c r="BM2759" s="227" t="s">
        <v>3845</v>
      </c>
    </row>
    <row r="2760" s="2" customFormat="1">
      <c r="A2760" s="41"/>
      <c r="B2760" s="42"/>
      <c r="C2760" s="43"/>
      <c r="D2760" s="229" t="s">
        <v>214</v>
      </c>
      <c r="E2760" s="43"/>
      <c r="F2760" s="230" t="s">
        <v>3846</v>
      </c>
      <c r="G2760" s="43"/>
      <c r="H2760" s="43"/>
      <c r="I2760" s="231"/>
      <c r="J2760" s="43"/>
      <c r="K2760" s="43"/>
      <c r="L2760" s="47"/>
      <c r="M2760" s="232"/>
      <c r="N2760" s="233"/>
      <c r="O2760" s="87"/>
      <c r="P2760" s="87"/>
      <c r="Q2760" s="87"/>
      <c r="R2760" s="87"/>
      <c r="S2760" s="87"/>
      <c r="T2760" s="88"/>
      <c r="U2760" s="41"/>
      <c r="V2760" s="41"/>
      <c r="W2760" s="41"/>
      <c r="X2760" s="41"/>
      <c r="Y2760" s="41"/>
      <c r="Z2760" s="41"/>
      <c r="AA2760" s="41"/>
      <c r="AB2760" s="41"/>
      <c r="AC2760" s="41"/>
      <c r="AD2760" s="41"/>
      <c r="AE2760" s="41"/>
      <c r="AT2760" s="20" t="s">
        <v>214</v>
      </c>
      <c r="AU2760" s="20" t="s">
        <v>80</v>
      </c>
    </row>
    <row r="2761" s="14" customFormat="1">
      <c r="A2761" s="14"/>
      <c r="B2761" s="245"/>
      <c r="C2761" s="246"/>
      <c r="D2761" s="236" t="s">
        <v>216</v>
      </c>
      <c r="E2761" s="247" t="s">
        <v>19</v>
      </c>
      <c r="F2761" s="248" t="s">
        <v>3847</v>
      </c>
      <c r="G2761" s="246"/>
      <c r="H2761" s="249">
        <v>233.86000000000001</v>
      </c>
      <c r="I2761" s="250"/>
      <c r="J2761" s="246"/>
      <c r="K2761" s="246"/>
      <c r="L2761" s="251"/>
      <c r="M2761" s="252"/>
      <c r="N2761" s="253"/>
      <c r="O2761" s="253"/>
      <c r="P2761" s="253"/>
      <c r="Q2761" s="253"/>
      <c r="R2761" s="253"/>
      <c r="S2761" s="253"/>
      <c r="T2761" s="25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T2761" s="255" t="s">
        <v>216</v>
      </c>
      <c r="AU2761" s="255" t="s">
        <v>80</v>
      </c>
      <c r="AV2761" s="14" t="s">
        <v>80</v>
      </c>
      <c r="AW2761" s="14" t="s">
        <v>218</v>
      </c>
      <c r="AX2761" s="14" t="s">
        <v>71</v>
      </c>
      <c r="AY2761" s="255" t="s">
        <v>205</v>
      </c>
    </row>
    <row r="2762" s="2" customFormat="1" ht="37.8" customHeight="1">
      <c r="A2762" s="41"/>
      <c r="B2762" s="42"/>
      <c r="C2762" s="216" t="s">
        <v>3848</v>
      </c>
      <c r="D2762" s="216" t="s">
        <v>207</v>
      </c>
      <c r="E2762" s="217" t="s">
        <v>3849</v>
      </c>
      <c r="F2762" s="218" t="s">
        <v>3850</v>
      </c>
      <c r="G2762" s="219" t="s">
        <v>327</v>
      </c>
      <c r="H2762" s="220">
        <v>40.649999999999999</v>
      </c>
      <c r="I2762" s="221"/>
      <c r="J2762" s="222">
        <f>ROUND(I2762*H2762,2)</f>
        <v>0</v>
      </c>
      <c r="K2762" s="218" t="s">
        <v>211</v>
      </c>
      <c r="L2762" s="47"/>
      <c r="M2762" s="223" t="s">
        <v>19</v>
      </c>
      <c r="N2762" s="224" t="s">
        <v>42</v>
      </c>
      <c r="O2762" s="87"/>
      <c r="P2762" s="225">
        <f>O2762*H2762</f>
        <v>0</v>
      </c>
      <c r="Q2762" s="225">
        <v>0</v>
      </c>
      <c r="R2762" s="225">
        <f>Q2762*H2762</f>
        <v>0</v>
      </c>
      <c r="S2762" s="225">
        <v>0</v>
      </c>
      <c r="T2762" s="226">
        <f>S2762*H2762</f>
        <v>0</v>
      </c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R2762" s="227" t="s">
        <v>331</v>
      </c>
      <c r="AT2762" s="227" t="s">
        <v>207</v>
      </c>
      <c r="AU2762" s="227" t="s">
        <v>80</v>
      </c>
      <c r="AY2762" s="20" t="s">
        <v>205</v>
      </c>
      <c r="BE2762" s="228">
        <f>IF(N2762="základní",J2762,0)</f>
        <v>0</v>
      </c>
      <c r="BF2762" s="228">
        <f>IF(N2762="snížená",J2762,0)</f>
        <v>0</v>
      </c>
      <c r="BG2762" s="228">
        <f>IF(N2762="zákl. přenesená",J2762,0)</f>
        <v>0</v>
      </c>
      <c r="BH2762" s="228">
        <f>IF(N2762="sníž. přenesená",J2762,0)</f>
        <v>0</v>
      </c>
      <c r="BI2762" s="228">
        <f>IF(N2762="nulová",J2762,0)</f>
        <v>0</v>
      </c>
      <c r="BJ2762" s="20" t="s">
        <v>78</v>
      </c>
      <c r="BK2762" s="228">
        <f>ROUND(I2762*H2762,2)</f>
        <v>0</v>
      </c>
      <c r="BL2762" s="20" t="s">
        <v>331</v>
      </c>
      <c r="BM2762" s="227" t="s">
        <v>3851</v>
      </c>
    </row>
    <row r="2763" s="2" customFormat="1">
      <c r="A2763" s="41"/>
      <c r="B2763" s="42"/>
      <c r="C2763" s="43"/>
      <c r="D2763" s="229" t="s">
        <v>214</v>
      </c>
      <c r="E2763" s="43"/>
      <c r="F2763" s="230" t="s">
        <v>3852</v>
      </c>
      <c r="G2763" s="43"/>
      <c r="H2763" s="43"/>
      <c r="I2763" s="231"/>
      <c r="J2763" s="43"/>
      <c r="K2763" s="43"/>
      <c r="L2763" s="47"/>
      <c r="M2763" s="232"/>
      <c r="N2763" s="233"/>
      <c r="O2763" s="87"/>
      <c r="P2763" s="87"/>
      <c r="Q2763" s="87"/>
      <c r="R2763" s="87"/>
      <c r="S2763" s="87"/>
      <c r="T2763" s="88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  <c r="AE2763" s="41"/>
      <c r="AT2763" s="20" t="s">
        <v>214</v>
      </c>
      <c r="AU2763" s="20" t="s">
        <v>80</v>
      </c>
    </row>
    <row r="2764" s="14" customFormat="1">
      <c r="A2764" s="14"/>
      <c r="B2764" s="245"/>
      <c r="C2764" s="246"/>
      <c r="D2764" s="236" t="s">
        <v>216</v>
      </c>
      <c r="E2764" s="247" t="s">
        <v>19</v>
      </c>
      <c r="F2764" s="248" t="s">
        <v>3853</v>
      </c>
      <c r="G2764" s="246"/>
      <c r="H2764" s="249">
        <v>40.649999999999999</v>
      </c>
      <c r="I2764" s="250"/>
      <c r="J2764" s="246"/>
      <c r="K2764" s="246"/>
      <c r="L2764" s="251"/>
      <c r="M2764" s="252"/>
      <c r="N2764" s="253"/>
      <c r="O2764" s="253"/>
      <c r="P2764" s="253"/>
      <c r="Q2764" s="253"/>
      <c r="R2764" s="253"/>
      <c r="S2764" s="253"/>
      <c r="T2764" s="25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5" t="s">
        <v>216</v>
      </c>
      <c r="AU2764" s="255" t="s">
        <v>80</v>
      </c>
      <c r="AV2764" s="14" t="s">
        <v>80</v>
      </c>
      <c r="AW2764" s="14" t="s">
        <v>218</v>
      </c>
      <c r="AX2764" s="14" t="s">
        <v>71</v>
      </c>
      <c r="AY2764" s="255" t="s">
        <v>205</v>
      </c>
    </row>
    <row r="2765" s="2" customFormat="1" ht="21.75" customHeight="1">
      <c r="A2765" s="41"/>
      <c r="B2765" s="42"/>
      <c r="C2765" s="278" t="s">
        <v>3854</v>
      </c>
      <c r="D2765" s="278" t="s">
        <v>319</v>
      </c>
      <c r="E2765" s="279" t="s">
        <v>3855</v>
      </c>
      <c r="F2765" s="280" t="s">
        <v>3856</v>
      </c>
      <c r="G2765" s="281" t="s">
        <v>210</v>
      </c>
      <c r="H2765" s="282">
        <v>2.7240000000000002</v>
      </c>
      <c r="I2765" s="283"/>
      <c r="J2765" s="284">
        <f>ROUND(I2765*H2765,2)</f>
        <v>0</v>
      </c>
      <c r="K2765" s="280" t="s">
        <v>211</v>
      </c>
      <c r="L2765" s="285"/>
      <c r="M2765" s="286" t="s">
        <v>19</v>
      </c>
      <c r="N2765" s="287" t="s">
        <v>42</v>
      </c>
      <c r="O2765" s="87"/>
      <c r="P2765" s="225">
        <f>O2765*H2765</f>
        <v>0</v>
      </c>
      <c r="Q2765" s="225">
        <v>0.44</v>
      </c>
      <c r="R2765" s="225">
        <f>Q2765*H2765</f>
        <v>1.1985600000000001</v>
      </c>
      <c r="S2765" s="225">
        <v>0</v>
      </c>
      <c r="T2765" s="226">
        <f>S2765*H2765</f>
        <v>0</v>
      </c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R2765" s="227" t="s">
        <v>433</v>
      </c>
      <c r="AT2765" s="227" t="s">
        <v>319</v>
      </c>
      <c r="AU2765" s="227" t="s">
        <v>80</v>
      </c>
      <c r="AY2765" s="20" t="s">
        <v>205</v>
      </c>
      <c r="BE2765" s="228">
        <f>IF(N2765="základní",J2765,0)</f>
        <v>0</v>
      </c>
      <c r="BF2765" s="228">
        <f>IF(N2765="snížená",J2765,0)</f>
        <v>0</v>
      </c>
      <c r="BG2765" s="228">
        <f>IF(N2765="zákl. přenesená",J2765,0)</f>
        <v>0</v>
      </c>
      <c r="BH2765" s="228">
        <f>IF(N2765="sníž. přenesená",J2765,0)</f>
        <v>0</v>
      </c>
      <c r="BI2765" s="228">
        <f>IF(N2765="nulová",J2765,0)</f>
        <v>0</v>
      </c>
      <c r="BJ2765" s="20" t="s">
        <v>78</v>
      </c>
      <c r="BK2765" s="228">
        <f>ROUND(I2765*H2765,2)</f>
        <v>0</v>
      </c>
      <c r="BL2765" s="20" t="s">
        <v>331</v>
      </c>
      <c r="BM2765" s="227" t="s">
        <v>3857</v>
      </c>
    </row>
    <row r="2766" s="14" customFormat="1">
      <c r="A2766" s="14"/>
      <c r="B2766" s="245"/>
      <c r="C2766" s="246"/>
      <c r="D2766" s="236" t="s">
        <v>216</v>
      </c>
      <c r="E2766" s="247" t="s">
        <v>19</v>
      </c>
      <c r="F2766" s="248" t="s">
        <v>3858</v>
      </c>
      <c r="G2766" s="246"/>
      <c r="H2766" s="249">
        <v>2.4759419999999999</v>
      </c>
      <c r="I2766" s="250"/>
      <c r="J2766" s="246"/>
      <c r="K2766" s="246"/>
      <c r="L2766" s="251"/>
      <c r="M2766" s="252"/>
      <c r="N2766" s="253"/>
      <c r="O2766" s="253"/>
      <c r="P2766" s="253"/>
      <c r="Q2766" s="253"/>
      <c r="R2766" s="253"/>
      <c r="S2766" s="253"/>
      <c r="T2766" s="25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5" t="s">
        <v>216</v>
      </c>
      <c r="AU2766" s="255" t="s">
        <v>80</v>
      </c>
      <c r="AV2766" s="14" t="s">
        <v>80</v>
      </c>
      <c r="AW2766" s="14" t="s">
        <v>218</v>
      </c>
      <c r="AX2766" s="14" t="s">
        <v>71</v>
      </c>
      <c r="AY2766" s="255" t="s">
        <v>205</v>
      </c>
    </row>
    <row r="2767" s="14" customFormat="1">
      <c r="A2767" s="14"/>
      <c r="B2767" s="245"/>
      <c r="C2767" s="246"/>
      <c r="D2767" s="236" t="s">
        <v>216</v>
      </c>
      <c r="E2767" s="246"/>
      <c r="F2767" s="248" t="s">
        <v>3859</v>
      </c>
      <c r="G2767" s="246"/>
      <c r="H2767" s="249">
        <v>2.7240000000000002</v>
      </c>
      <c r="I2767" s="250"/>
      <c r="J2767" s="246"/>
      <c r="K2767" s="246"/>
      <c r="L2767" s="251"/>
      <c r="M2767" s="252"/>
      <c r="N2767" s="253"/>
      <c r="O2767" s="253"/>
      <c r="P2767" s="253"/>
      <c r="Q2767" s="253"/>
      <c r="R2767" s="253"/>
      <c r="S2767" s="253"/>
      <c r="T2767" s="25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5" t="s">
        <v>216</v>
      </c>
      <c r="AU2767" s="255" t="s">
        <v>80</v>
      </c>
      <c r="AV2767" s="14" t="s">
        <v>80</v>
      </c>
      <c r="AW2767" s="14" t="s">
        <v>4</v>
      </c>
      <c r="AX2767" s="14" t="s">
        <v>78</v>
      </c>
      <c r="AY2767" s="255" t="s">
        <v>205</v>
      </c>
    </row>
    <row r="2768" s="2" customFormat="1" ht="44.25" customHeight="1">
      <c r="A2768" s="41"/>
      <c r="B2768" s="42"/>
      <c r="C2768" s="216" t="s">
        <v>3860</v>
      </c>
      <c r="D2768" s="216" t="s">
        <v>207</v>
      </c>
      <c r="E2768" s="217" t="s">
        <v>3861</v>
      </c>
      <c r="F2768" s="218" t="s">
        <v>3862</v>
      </c>
      <c r="G2768" s="219" t="s">
        <v>327</v>
      </c>
      <c r="H2768" s="220">
        <v>222.96000000000001</v>
      </c>
      <c r="I2768" s="221"/>
      <c r="J2768" s="222">
        <f>ROUND(I2768*H2768,2)</f>
        <v>0</v>
      </c>
      <c r="K2768" s="218" t="s">
        <v>211</v>
      </c>
      <c r="L2768" s="47"/>
      <c r="M2768" s="223" t="s">
        <v>19</v>
      </c>
      <c r="N2768" s="224" t="s">
        <v>42</v>
      </c>
      <c r="O2768" s="87"/>
      <c r="P2768" s="225">
        <f>O2768*H2768</f>
        <v>0</v>
      </c>
      <c r="Q2768" s="225">
        <v>0</v>
      </c>
      <c r="R2768" s="225">
        <f>Q2768*H2768</f>
        <v>0</v>
      </c>
      <c r="S2768" s="225">
        <v>0</v>
      </c>
      <c r="T2768" s="226">
        <f>S2768*H2768</f>
        <v>0</v>
      </c>
      <c r="U2768" s="41"/>
      <c r="V2768" s="41"/>
      <c r="W2768" s="41"/>
      <c r="X2768" s="41"/>
      <c r="Y2768" s="41"/>
      <c r="Z2768" s="41"/>
      <c r="AA2768" s="41"/>
      <c r="AB2768" s="41"/>
      <c r="AC2768" s="41"/>
      <c r="AD2768" s="41"/>
      <c r="AE2768" s="41"/>
      <c r="AR2768" s="227" t="s">
        <v>331</v>
      </c>
      <c r="AT2768" s="227" t="s">
        <v>207</v>
      </c>
      <c r="AU2768" s="227" t="s">
        <v>80</v>
      </c>
      <c r="AY2768" s="20" t="s">
        <v>205</v>
      </c>
      <c r="BE2768" s="228">
        <f>IF(N2768="základní",J2768,0)</f>
        <v>0</v>
      </c>
      <c r="BF2768" s="228">
        <f>IF(N2768="snížená",J2768,0)</f>
        <v>0</v>
      </c>
      <c r="BG2768" s="228">
        <f>IF(N2768="zákl. přenesená",J2768,0)</f>
        <v>0</v>
      </c>
      <c r="BH2768" s="228">
        <f>IF(N2768="sníž. přenesená",J2768,0)</f>
        <v>0</v>
      </c>
      <c r="BI2768" s="228">
        <f>IF(N2768="nulová",J2768,0)</f>
        <v>0</v>
      </c>
      <c r="BJ2768" s="20" t="s">
        <v>78</v>
      </c>
      <c r="BK2768" s="228">
        <f>ROUND(I2768*H2768,2)</f>
        <v>0</v>
      </c>
      <c r="BL2768" s="20" t="s">
        <v>331</v>
      </c>
      <c r="BM2768" s="227" t="s">
        <v>3863</v>
      </c>
    </row>
    <row r="2769" s="2" customFormat="1">
      <c r="A2769" s="41"/>
      <c r="B2769" s="42"/>
      <c r="C2769" s="43"/>
      <c r="D2769" s="229" t="s">
        <v>214</v>
      </c>
      <c r="E2769" s="43"/>
      <c r="F2769" s="230" t="s">
        <v>3864</v>
      </c>
      <c r="G2769" s="43"/>
      <c r="H2769" s="43"/>
      <c r="I2769" s="231"/>
      <c r="J2769" s="43"/>
      <c r="K2769" s="43"/>
      <c r="L2769" s="47"/>
      <c r="M2769" s="232"/>
      <c r="N2769" s="233"/>
      <c r="O2769" s="87"/>
      <c r="P2769" s="87"/>
      <c r="Q2769" s="87"/>
      <c r="R2769" s="87"/>
      <c r="S2769" s="87"/>
      <c r="T2769" s="88"/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T2769" s="20" t="s">
        <v>214</v>
      </c>
      <c r="AU2769" s="20" t="s">
        <v>80</v>
      </c>
    </row>
    <row r="2770" s="13" customFormat="1">
      <c r="A2770" s="13"/>
      <c r="B2770" s="234"/>
      <c r="C2770" s="235"/>
      <c r="D2770" s="236" t="s">
        <v>216</v>
      </c>
      <c r="E2770" s="237" t="s">
        <v>19</v>
      </c>
      <c r="F2770" s="238" t="s">
        <v>3865</v>
      </c>
      <c r="G2770" s="235"/>
      <c r="H2770" s="237" t="s">
        <v>19</v>
      </c>
      <c r="I2770" s="239"/>
      <c r="J2770" s="235"/>
      <c r="K2770" s="235"/>
      <c r="L2770" s="240"/>
      <c r="M2770" s="241"/>
      <c r="N2770" s="242"/>
      <c r="O2770" s="242"/>
      <c r="P2770" s="242"/>
      <c r="Q2770" s="242"/>
      <c r="R2770" s="242"/>
      <c r="S2770" s="242"/>
      <c r="T2770" s="24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44" t="s">
        <v>216</v>
      </c>
      <c r="AU2770" s="244" t="s">
        <v>80</v>
      </c>
      <c r="AV2770" s="13" t="s">
        <v>78</v>
      </c>
      <c r="AW2770" s="13" t="s">
        <v>218</v>
      </c>
      <c r="AX2770" s="13" t="s">
        <v>71</v>
      </c>
      <c r="AY2770" s="244" t="s">
        <v>205</v>
      </c>
    </row>
    <row r="2771" s="14" customFormat="1">
      <c r="A2771" s="14"/>
      <c r="B2771" s="245"/>
      <c r="C2771" s="246"/>
      <c r="D2771" s="236" t="s">
        <v>216</v>
      </c>
      <c r="E2771" s="247" t="s">
        <v>19</v>
      </c>
      <c r="F2771" s="248" t="s">
        <v>3866</v>
      </c>
      <c r="G2771" s="246"/>
      <c r="H2771" s="249">
        <v>104.2</v>
      </c>
      <c r="I2771" s="250"/>
      <c r="J2771" s="246"/>
      <c r="K2771" s="246"/>
      <c r="L2771" s="251"/>
      <c r="M2771" s="252"/>
      <c r="N2771" s="253"/>
      <c r="O2771" s="253"/>
      <c r="P2771" s="253"/>
      <c r="Q2771" s="253"/>
      <c r="R2771" s="253"/>
      <c r="S2771" s="253"/>
      <c r="T2771" s="25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55" t="s">
        <v>216</v>
      </c>
      <c r="AU2771" s="255" t="s">
        <v>80</v>
      </c>
      <c r="AV2771" s="14" t="s">
        <v>80</v>
      </c>
      <c r="AW2771" s="14" t="s">
        <v>218</v>
      </c>
      <c r="AX2771" s="14" t="s">
        <v>71</v>
      </c>
      <c r="AY2771" s="255" t="s">
        <v>205</v>
      </c>
    </row>
    <row r="2772" s="14" customFormat="1">
      <c r="A2772" s="14"/>
      <c r="B2772" s="245"/>
      <c r="C2772" s="246"/>
      <c r="D2772" s="236" t="s">
        <v>216</v>
      </c>
      <c r="E2772" s="247" t="s">
        <v>19</v>
      </c>
      <c r="F2772" s="248" t="s">
        <v>3867</v>
      </c>
      <c r="G2772" s="246"/>
      <c r="H2772" s="249">
        <v>96.469999999999999</v>
      </c>
      <c r="I2772" s="250"/>
      <c r="J2772" s="246"/>
      <c r="K2772" s="246"/>
      <c r="L2772" s="251"/>
      <c r="M2772" s="252"/>
      <c r="N2772" s="253"/>
      <c r="O2772" s="253"/>
      <c r="P2772" s="253"/>
      <c r="Q2772" s="253"/>
      <c r="R2772" s="253"/>
      <c r="S2772" s="253"/>
      <c r="T2772" s="25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5" t="s">
        <v>216</v>
      </c>
      <c r="AU2772" s="255" t="s">
        <v>80</v>
      </c>
      <c r="AV2772" s="14" t="s">
        <v>80</v>
      </c>
      <c r="AW2772" s="14" t="s">
        <v>218</v>
      </c>
      <c r="AX2772" s="14" t="s">
        <v>71</v>
      </c>
      <c r="AY2772" s="255" t="s">
        <v>205</v>
      </c>
    </row>
    <row r="2773" s="14" customFormat="1">
      <c r="A2773" s="14"/>
      <c r="B2773" s="245"/>
      <c r="C2773" s="246"/>
      <c r="D2773" s="236" t="s">
        <v>216</v>
      </c>
      <c r="E2773" s="247" t="s">
        <v>19</v>
      </c>
      <c r="F2773" s="248" t="s">
        <v>3868</v>
      </c>
      <c r="G2773" s="246"/>
      <c r="H2773" s="249">
        <v>22.289999999999999</v>
      </c>
      <c r="I2773" s="250"/>
      <c r="J2773" s="246"/>
      <c r="K2773" s="246"/>
      <c r="L2773" s="251"/>
      <c r="M2773" s="252"/>
      <c r="N2773" s="253"/>
      <c r="O2773" s="253"/>
      <c r="P2773" s="253"/>
      <c r="Q2773" s="253"/>
      <c r="R2773" s="253"/>
      <c r="S2773" s="253"/>
      <c r="T2773" s="25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55" t="s">
        <v>216</v>
      </c>
      <c r="AU2773" s="255" t="s">
        <v>80</v>
      </c>
      <c r="AV2773" s="14" t="s">
        <v>80</v>
      </c>
      <c r="AW2773" s="14" t="s">
        <v>218</v>
      </c>
      <c r="AX2773" s="14" t="s">
        <v>71</v>
      </c>
      <c r="AY2773" s="255" t="s">
        <v>205</v>
      </c>
    </row>
    <row r="2774" s="2" customFormat="1" ht="21.75" customHeight="1">
      <c r="A2774" s="41"/>
      <c r="B2774" s="42"/>
      <c r="C2774" s="278" t="s">
        <v>3869</v>
      </c>
      <c r="D2774" s="278" t="s">
        <v>319</v>
      </c>
      <c r="E2774" s="279" t="s">
        <v>3699</v>
      </c>
      <c r="F2774" s="280" t="s">
        <v>3700</v>
      </c>
      <c r="G2774" s="281" t="s">
        <v>210</v>
      </c>
      <c r="H2774" s="282">
        <v>2.3220000000000001</v>
      </c>
      <c r="I2774" s="283"/>
      <c r="J2774" s="284">
        <f>ROUND(I2774*H2774,2)</f>
        <v>0</v>
      </c>
      <c r="K2774" s="280" t="s">
        <v>211</v>
      </c>
      <c r="L2774" s="285"/>
      <c r="M2774" s="286" t="s">
        <v>19</v>
      </c>
      <c r="N2774" s="287" t="s">
        <v>42</v>
      </c>
      <c r="O2774" s="87"/>
      <c r="P2774" s="225">
        <f>O2774*H2774</f>
        <v>0</v>
      </c>
      <c r="Q2774" s="225">
        <v>0.55000000000000004</v>
      </c>
      <c r="R2774" s="225">
        <f>Q2774*H2774</f>
        <v>1.2771000000000001</v>
      </c>
      <c r="S2774" s="225">
        <v>0</v>
      </c>
      <c r="T2774" s="226">
        <f>S2774*H2774</f>
        <v>0</v>
      </c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R2774" s="227" t="s">
        <v>433</v>
      </c>
      <c r="AT2774" s="227" t="s">
        <v>319</v>
      </c>
      <c r="AU2774" s="227" t="s">
        <v>80</v>
      </c>
      <c r="AY2774" s="20" t="s">
        <v>205</v>
      </c>
      <c r="BE2774" s="228">
        <f>IF(N2774="základní",J2774,0)</f>
        <v>0</v>
      </c>
      <c r="BF2774" s="228">
        <f>IF(N2774="snížená",J2774,0)</f>
        <v>0</v>
      </c>
      <c r="BG2774" s="228">
        <f>IF(N2774="zákl. přenesená",J2774,0)</f>
        <v>0</v>
      </c>
      <c r="BH2774" s="228">
        <f>IF(N2774="sníž. přenesená",J2774,0)</f>
        <v>0</v>
      </c>
      <c r="BI2774" s="228">
        <f>IF(N2774="nulová",J2774,0)</f>
        <v>0</v>
      </c>
      <c r="BJ2774" s="20" t="s">
        <v>78</v>
      </c>
      <c r="BK2774" s="228">
        <f>ROUND(I2774*H2774,2)</f>
        <v>0</v>
      </c>
      <c r="BL2774" s="20" t="s">
        <v>331</v>
      </c>
      <c r="BM2774" s="227" t="s">
        <v>3870</v>
      </c>
    </row>
    <row r="2775" s="14" customFormat="1">
      <c r="A2775" s="14"/>
      <c r="B2775" s="245"/>
      <c r="C2775" s="246"/>
      <c r="D2775" s="236" t="s">
        <v>216</v>
      </c>
      <c r="E2775" s="247" t="s">
        <v>19</v>
      </c>
      <c r="F2775" s="248" t="s">
        <v>3871</v>
      </c>
      <c r="G2775" s="246"/>
      <c r="H2775" s="249">
        <v>2.1113405000000003</v>
      </c>
      <c r="I2775" s="250"/>
      <c r="J2775" s="246"/>
      <c r="K2775" s="246"/>
      <c r="L2775" s="251"/>
      <c r="M2775" s="252"/>
      <c r="N2775" s="253"/>
      <c r="O2775" s="253"/>
      <c r="P2775" s="253"/>
      <c r="Q2775" s="253"/>
      <c r="R2775" s="253"/>
      <c r="S2775" s="253"/>
      <c r="T2775" s="25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55" t="s">
        <v>216</v>
      </c>
      <c r="AU2775" s="255" t="s">
        <v>80</v>
      </c>
      <c r="AV2775" s="14" t="s">
        <v>80</v>
      </c>
      <c r="AW2775" s="14" t="s">
        <v>218</v>
      </c>
      <c r="AX2775" s="14" t="s">
        <v>78</v>
      </c>
      <c r="AY2775" s="255" t="s">
        <v>205</v>
      </c>
    </row>
    <row r="2776" s="14" customFormat="1">
      <c r="A2776" s="14"/>
      <c r="B2776" s="245"/>
      <c r="C2776" s="246"/>
      <c r="D2776" s="236" t="s">
        <v>216</v>
      </c>
      <c r="E2776" s="246"/>
      <c r="F2776" s="248" t="s">
        <v>3872</v>
      </c>
      <c r="G2776" s="246"/>
      <c r="H2776" s="249">
        <v>2.3220000000000001</v>
      </c>
      <c r="I2776" s="250"/>
      <c r="J2776" s="246"/>
      <c r="K2776" s="246"/>
      <c r="L2776" s="251"/>
      <c r="M2776" s="252"/>
      <c r="N2776" s="253"/>
      <c r="O2776" s="253"/>
      <c r="P2776" s="253"/>
      <c r="Q2776" s="253"/>
      <c r="R2776" s="253"/>
      <c r="S2776" s="253"/>
      <c r="T2776" s="25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55" t="s">
        <v>216</v>
      </c>
      <c r="AU2776" s="255" t="s">
        <v>80</v>
      </c>
      <c r="AV2776" s="14" t="s">
        <v>80</v>
      </c>
      <c r="AW2776" s="14" t="s">
        <v>4</v>
      </c>
      <c r="AX2776" s="14" t="s">
        <v>78</v>
      </c>
      <c r="AY2776" s="255" t="s">
        <v>205</v>
      </c>
    </row>
    <row r="2777" s="2" customFormat="1" ht="37.8" customHeight="1">
      <c r="A2777" s="41"/>
      <c r="B2777" s="42"/>
      <c r="C2777" s="216" t="s">
        <v>3873</v>
      </c>
      <c r="D2777" s="216" t="s">
        <v>207</v>
      </c>
      <c r="E2777" s="217" t="s">
        <v>3874</v>
      </c>
      <c r="F2777" s="218" t="s">
        <v>3875</v>
      </c>
      <c r="G2777" s="219" t="s">
        <v>306</v>
      </c>
      <c r="H2777" s="220">
        <v>11.4</v>
      </c>
      <c r="I2777" s="221"/>
      <c r="J2777" s="222">
        <f>ROUND(I2777*H2777,2)</f>
        <v>0</v>
      </c>
      <c r="K2777" s="218" t="s">
        <v>211</v>
      </c>
      <c r="L2777" s="47"/>
      <c r="M2777" s="223" t="s">
        <v>19</v>
      </c>
      <c r="N2777" s="224" t="s">
        <v>42</v>
      </c>
      <c r="O2777" s="87"/>
      <c r="P2777" s="225">
        <f>O2777*H2777</f>
        <v>0</v>
      </c>
      <c r="Q2777" s="225">
        <v>0</v>
      </c>
      <c r="R2777" s="225">
        <f>Q2777*H2777</f>
        <v>0</v>
      </c>
      <c r="S2777" s="225">
        <v>0</v>
      </c>
      <c r="T2777" s="226">
        <f>S2777*H2777</f>
        <v>0</v>
      </c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R2777" s="227" t="s">
        <v>331</v>
      </c>
      <c r="AT2777" s="227" t="s">
        <v>207</v>
      </c>
      <c r="AU2777" s="227" t="s">
        <v>80</v>
      </c>
      <c r="AY2777" s="20" t="s">
        <v>205</v>
      </c>
      <c r="BE2777" s="228">
        <f>IF(N2777="základní",J2777,0)</f>
        <v>0</v>
      </c>
      <c r="BF2777" s="228">
        <f>IF(N2777="snížená",J2777,0)</f>
        <v>0</v>
      </c>
      <c r="BG2777" s="228">
        <f>IF(N2777="zákl. přenesená",J2777,0)</f>
        <v>0</v>
      </c>
      <c r="BH2777" s="228">
        <f>IF(N2777="sníž. přenesená",J2777,0)</f>
        <v>0</v>
      </c>
      <c r="BI2777" s="228">
        <f>IF(N2777="nulová",J2777,0)</f>
        <v>0</v>
      </c>
      <c r="BJ2777" s="20" t="s">
        <v>78</v>
      </c>
      <c r="BK2777" s="228">
        <f>ROUND(I2777*H2777,2)</f>
        <v>0</v>
      </c>
      <c r="BL2777" s="20" t="s">
        <v>331</v>
      </c>
      <c r="BM2777" s="227" t="s">
        <v>3876</v>
      </c>
    </row>
    <row r="2778" s="2" customFormat="1">
      <c r="A2778" s="41"/>
      <c r="B2778" s="42"/>
      <c r="C2778" s="43"/>
      <c r="D2778" s="229" t="s">
        <v>214</v>
      </c>
      <c r="E2778" s="43"/>
      <c r="F2778" s="230" t="s">
        <v>3877</v>
      </c>
      <c r="G2778" s="43"/>
      <c r="H2778" s="43"/>
      <c r="I2778" s="231"/>
      <c r="J2778" s="43"/>
      <c r="K2778" s="43"/>
      <c r="L2778" s="47"/>
      <c r="M2778" s="232"/>
      <c r="N2778" s="233"/>
      <c r="O2778" s="87"/>
      <c r="P2778" s="87"/>
      <c r="Q2778" s="87"/>
      <c r="R2778" s="87"/>
      <c r="S2778" s="87"/>
      <c r="T2778" s="88"/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T2778" s="20" t="s">
        <v>214</v>
      </c>
      <c r="AU2778" s="20" t="s">
        <v>80</v>
      </c>
    </row>
    <row r="2779" s="14" customFormat="1">
      <c r="A2779" s="14"/>
      <c r="B2779" s="245"/>
      <c r="C2779" s="246"/>
      <c r="D2779" s="236" t="s">
        <v>216</v>
      </c>
      <c r="E2779" s="247" t="s">
        <v>19</v>
      </c>
      <c r="F2779" s="248" t="s">
        <v>3878</v>
      </c>
      <c r="G2779" s="246"/>
      <c r="H2779" s="249">
        <v>11.4</v>
      </c>
      <c r="I2779" s="250"/>
      <c r="J2779" s="246"/>
      <c r="K2779" s="246"/>
      <c r="L2779" s="251"/>
      <c r="M2779" s="252"/>
      <c r="N2779" s="253"/>
      <c r="O2779" s="253"/>
      <c r="P2779" s="253"/>
      <c r="Q2779" s="253"/>
      <c r="R2779" s="253"/>
      <c r="S2779" s="253"/>
      <c r="T2779" s="25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55" t="s">
        <v>216</v>
      </c>
      <c r="AU2779" s="255" t="s">
        <v>80</v>
      </c>
      <c r="AV2779" s="14" t="s">
        <v>80</v>
      </c>
      <c r="AW2779" s="14" t="s">
        <v>218</v>
      </c>
      <c r="AX2779" s="14" t="s">
        <v>71</v>
      </c>
      <c r="AY2779" s="255" t="s">
        <v>205</v>
      </c>
    </row>
    <row r="2780" s="2" customFormat="1" ht="24.15" customHeight="1">
      <c r="A2780" s="41"/>
      <c r="B2780" s="42"/>
      <c r="C2780" s="278" t="s">
        <v>3879</v>
      </c>
      <c r="D2780" s="278" t="s">
        <v>319</v>
      </c>
      <c r="E2780" s="279" t="s">
        <v>3880</v>
      </c>
      <c r="F2780" s="280" t="s">
        <v>3881</v>
      </c>
      <c r="G2780" s="281" t="s">
        <v>210</v>
      </c>
      <c r="H2780" s="282">
        <v>0.314</v>
      </c>
      <c r="I2780" s="283"/>
      <c r="J2780" s="284">
        <f>ROUND(I2780*H2780,2)</f>
        <v>0</v>
      </c>
      <c r="K2780" s="280" t="s">
        <v>211</v>
      </c>
      <c r="L2780" s="285"/>
      <c r="M2780" s="286" t="s">
        <v>19</v>
      </c>
      <c r="N2780" s="287" t="s">
        <v>42</v>
      </c>
      <c r="O2780" s="87"/>
      <c r="P2780" s="225">
        <f>O2780*H2780</f>
        <v>0</v>
      </c>
      <c r="Q2780" s="225">
        <v>0.55000000000000004</v>
      </c>
      <c r="R2780" s="225">
        <f>Q2780*H2780</f>
        <v>0.17270000000000002</v>
      </c>
      <c r="S2780" s="225">
        <v>0</v>
      </c>
      <c r="T2780" s="226">
        <f>S2780*H2780</f>
        <v>0</v>
      </c>
      <c r="U2780" s="41"/>
      <c r="V2780" s="41"/>
      <c r="W2780" s="41"/>
      <c r="X2780" s="41"/>
      <c r="Y2780" s="41"/>
      <c r="Z2780" s="41"/>
      <c r="AA2780" s="41"/>
      <c r="AB2780" s="41"/>
      <c r="AC2780" s="41"/>
      <c r="AD2780" s="41"/>
      <c r="AE2780" s="41"/>
      <c r="AR2780" s="227" t="s">
        <v>433</v>
      </c>
      <c r="AT2780" s="227" t="s">
        <v>319</v>
      </c>
      <c r="AU2780" s="227" t="s">
        <v>80</v>
      </c>
      <c r="AY2780" s="20" t="s">
        <v>205</v>
      </c>
      <c r="BE2780" s="228">
        <f>IF(N2780="základní",J2780,0)</f>
        <v>0</v>
      </c>
      <c r="BF2780" s="228">
        <f>IF(N2780="snížená",J2780,0)</f>
        <v>0</v>
      </c>
      <c r="BG2780" s="228">
        <f>IF(N2780="zákl. přenesená",J2780,0)</f>
        <v>0</v>
      </c>
      <c r="BH2780" s="228">
        <f>IF(N2780="sníž. přenesená",J2780,0)</f>
        <v>0</v>
      </c>
      <c r="BI2780" s="228">
        <f>IF(N2780="nulová",J2780,0)</f>
        <v>0</v>
      </c>
      <c r="BJ2780" s="20" t="s">
        <v>78</v>
      </c>
      <c r="BK2780" s="228">
        <f>ROUND(I2780*H2780,2)</f>
        <v>0</v>
      </c>
      <c r="BL2780" s="20" t="s">
        <v>331</v>
      </c>
      <c r="BM2780" s="227" t="s">
        <v>3882</v>
      </c>
    </row>
    <row r="2781" s="14" customFormat="1">
      <c r="A2781" s="14"/>
      <c r="B2781" s="245"/>
      <c r="C2781" s="246"/>
      <c r="D2781" s="236" t="s">
        <v>216</v>
      </c>
      <c r="E2781" s="247" t="s">
        <v>19</v>
      </c>
      <c r="F2781" s="248" t="s">
        <v>3883</v>
      </c>
      <c r="G2781" s="246"/>
      <c r="H2781" s="249">
        <v>0.28500000000000003</v>
      </c>
      <c r="I2781" s="250"/>
      <c r="J2781" s="246"/>
      <c r="K2781" s="246"/>
      <c r="L2781" s="251"/>
      <c r="M2781" s="252"/>
      <c r="N2781" s="253"/>
      <c r="O2781" s="253"/>
      <c r="P2781" s="253"/>
      <c r="Q2781" s="253"/>
      <c r="R2781" s="253"/>
      <c r="S2781" s="253"/>
      <c r="T2781" s="25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55" t="s">
        <v>216</v>
      </c>
      <c r="AU2781" s="255" t="s">
        <v>80</v>
      </c>
      <c r="AV2781" s="14" t="s">
        <v>80</v>
      </c>
      <c r="AW2781" s="14" t="s">
        <v>218</v>
      </c>
      <c r="AX2781" s="14" t="s">
        <v>78</v>
      </c>
      <c r="AY2781" s="255" t="s">
        <v>205</v>
      </c>
    </row>
    <row r="2782" s="14" customFormat="1">
      <c r="A2782" s="14"/>
      <c r="B2782" s="245"/>
      <c r="C2782" s="246"/>
      <c r="D2782" s="236" t="s">
        <v>216</v>
      </c>
      <c r="E2782" s="246"/>
      <c r="F2782" s="248" t="s">
        <v>3884</v>
      </c>
      <c r="G2782" s="246"/>
      <c r="H2782" s="249">
        <v>0.314</v>
      </c>
      <c r="I2782" s="250"/>
      <c r="J2782" s="246"/>
      <c r="K2782" s="246"/>
      <c r="L2782" s="251"/>
      <c r="M2782" s="252"/>
      <c r="N2782" s="253"/>
      <c r="O2782" s="253"/>
      <c r="P2782" s="253"/>
      <c r="Q2782" s="253"/>
      <c r="R2782" s="253"/>
      <c r="S2782" s="253"/>
      <c r="T2782" s="25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5" t="s">
        <v>216</v>
      </c>
      <c r="AU2782" s="255" t="s">
        <v>80</v>
      </c>
      <c r="AV2782" s="14" t="s">
        <v>80</v>
      </c>
      <c r="AW2782" s="14" t="s">
        <v>4</v>
      </c>
      <c r="AX2782" s="14" t="s">
        <v>78</v>
      </c>
      <c r="AY2782" s="255" t="s">
        <v>205</v>
      </c>
    </row>
    <row r="2783" s="2" customFormat="1" ht="16.5" customHeight="1">
      <c r="A2783" s="41"/>
      <c r="B2783" s="42"/>
      <c r="C2783" s="278" t="s">
        <v>3885</v>
      </c>
      <c r="D2783" s="278" t="s">
        <v>319</v>
      </c>
      <c r="E2783" s="279" t="s">
        <v>3886</v>
      </c>
      <c r="F2783" s="280" t="s">
        <v>3887</v>
      </c>
      <c r="G2783" s="281" t="s">
        <v>210</v>
      </c>
      <c r="H2783" s="282">
        <v>0.090999999999999998</v>
      </c>
      <c r="I2783" s="283"/>
      <c r="J2783" s="284">
        <f>ROUND(I2783*H2783,2)</f>
        <v>0</v>
      </c>
      <c r="K2783" s="280" t="s">
        <v>211</v>
      </c>
      <c r="L2783" s="285"/>
      <c r="M2783" s="286" t="s">
        <v>19</v>
      </c>
      <c r="N2783" s="287" t="s">
        <v>42</v>
      </c>
      <c r="O2783" s="87"/>
      <c r="P2783" s="225">
        <f>O2783*H2783</f>
        <v>0</v>
      </c>
      <c r="Q2783" s="225">
        <v>0.55000000000000004</v>
      </c>
      <c r="R2783" s="225">
        <f>Q2783*H2783</f>
        <v>0.050050000000000004</v>
      </c>
      <c r="S2783" s="225">
        <v>0</v>
      </c>
      <c r="T2783" s="226">
        <f>S2783*H2783</f>
        <v>0</v>
      </c>
      <c r="U2783" s="41"/>
      <c r="V2783" s="41"/>
      <c r="W2783" s="41"/>
      <c r="X2783" s="41"/>
      <c r="Y2783" s="41"/>
      <c r="Z2783" s="41"/>
      <c r="AA2783" s="41"/>
      <c r="AB2783" s="41"/>
      <c r="AC2783" s="41"/>
      <c r="AD2783" s="41"/>
      <c r="AE2783" s="41"/>
      <c r="AR2783" s="227" t="s">
        <v>433</v>
      </c>
      <c r="AT2783" s="227" t="s">
        <v>319</v>
      </c>
      <c r="AU2783" s="227" t="s">
        <v>80</v>
      </c>
      <c r="AY2783" s="20" t="s">
        <v>205</v>
      </c>
      <c r="BE2783" s="228">
        <f>IF(N2783="základní",J2783,0)</f>
        <v>0</v>
      </c>
      <c r="BF2783" s="228">
        <f>IF(N2783="snížená",J2783,0)</f>
        <v>0</v>
      </c>
      <c r="BG2783" s="228">
        <f>IF(N2783="zákl. přenesená",J2783,0)</f>
        <v>0</v>
      </c>
      <c r="BH2783" s="228">
        <f>IF(N2783="sníž. přenesená",J2783,0)</f>
        <v>0</v>
      </c>
      <c r="BI2783" s="228">
        <f>IF(N2783="nulová",J2783,0)</f>
        <v>0</v>
      </c>
      <c r="BJ2783" s="20" t="s">
        <v>78</v>
      </c>
      <c r="BK2783" s="228">
        <f>ROUND(I2783*H2783,2)</f>
        <v>0</v>
      </c>
      <c r="BL2783" s="20" t="s">
        <v>331</v>
      </c>
      <c r="BM2783" s="227" t="s">
        <v>3888</v>
      </c>
    </row>
    <row r="2784" s="14" customFormat="1">
      <c r="A2784" s="14"/>
      <c r="B2784" s="245"/>
      <c r="C2784" s="246"/>
      <c r="D2784" s="236" t="s">
        <v>216</v>
      </c>
      <c r="E2784" s="247" t="s">
        <v>19</v>
      </c>
      <c r="F2784" s="248" t="s">
        <v>3889</v>
      </c>
      <c r="G2784" s="246"/>
      <c r="H2784" s="249">
        <v>0.083040000000000003</v>
      </c>
      <c r="I2784" s="250"/>
      <c r="J2784" s="246"/>
      <c r="K2784" s="246"/>
      <c r="L2784" s="251"/>
      <c r="M2784" s="252"/>
      <c r="N2784" s="253"/>
      <c r="O2784" s="253"/>
      <c r="P2784" s="253"/>
      <c r="Q2784" s="253"/>
      <c r="R2784" s="253"/>
      <c r="S2784" s="253"/>
      <c r="T2784" s="25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5" t="s">
        <v>216</v>
      </c>
      <c r="AU2784" s="255" t="s">
        <v>80</v>
      </c>
      <c r="AV2784" s="14" t="s">
        <v>80</v>
      </c>
      <c r="AW2784" s="14" t="s">
        <v>218</v>
      </c>
      <c r="AX2784" s="14" t="s">
        <v>71</v>
      </c>
      <c r="AY2784" s="255" t="s">
        <v>205</v>
      </c>
    </row>
    <row r="2785" s="14" customFormat="1">
      <c r="A2785" s="14"/>
      <c r="B2785" s="245"/>
      <c r="C2785" s="246"/>
      <c r="D2785" s="236" t="s">
        <v>216</v>
      </c>
      <c r="E2785" s="246"/>
      <c r="F2785" s="248" t="s">
        <v>3890</v>
      </c>
      <c r="G2785" s="246"/>
      <c r="H2785" s="249">
        <v>0.090999999999999998</v>
      </c>
      <c r="I2785" s="250"/>
      <c r="J2785" s="246"/>
      <c r="K2785" s="246"/>
      <c r="L2785" s="251"/>
      <c r="M2785" s="252"/>
      <c r="N2785" s="253"/>
      <c r="O2785" s="253"/>
      <c r="P2785" s="253"/>
      <c r="Q2785" s="253"/>
      <c r="R2785" s="253"/>
      <c r="S2785" s="253"/>
      <c r="T2785" s="25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5" t="s">
        <v>216</v>
      </c>
      <c r="AU2785" s="255" t="s">
        <v>80</v>
      </c>
      <c r="AV2785" s="14" t="s">
        <v>80</v>
      </c>
      <c r="AW2785" s="14" t="s">
        <v>4</v>
      </c>
      <c r="AX2785" s="14" t="s">
        <v>78</v>
      </c>
      <c r="AY2785" s="255" t="s">
        <v>205</v>
      </c>
    </row>
    <row r="2786" s="2" customFormat="1" ht="33" customHeight="1">
      <c r="A2786" s="41"/>
      <c r="B2786" s="42"/>
      <c r="C2786" s="216" t="s">
        <v>3891</v>
      </c>
      <c r="D2786" s="216" t="s">
        <v>207</v>
      </c>
      <c r="E2786" s="217" t="s">
        <v>3892</v>
      </c>
      <c r="F2786" s="218" t="s">
        <v>3893</v>
      </c>
      <c r="G2786" s="219" t="s">
        <v>306</v>
      </c>
      <c r="H2786" s="220">
        <v>11.4</v>
      </c>
      <c r="I2786" s="221"/>
      <c r="J2786" s="222">
        <f>ROUND(I2786*H2786,2)</f>
        <v>0</v>
      </c>
      <c r="K2786" s="218" t="s">
        <v>211</v>
      </c>
      <c r="L2786" s="47"/>
      <c r="M2786" s="223" t="s">
        <v>19</v>
      </c>
      <c r="N2786" s="224" t="s">
        <v>42</v>
      </c>
      <c r="O2786" s="87"/>
      <c r="P2786" s="225">
        <f>O2786*H2786</f>
        <v>0</v>
      </c>
      <c r="Q2786" s="225">
        <v>0</v>
      </c>
      <c r="R2786" s="225">
        <f>Q2786*H2786</f>
        <v>0</v>
      </c>
      <c r="S2786" s="225">
        <v>0.014</v>
      </c>
      <c r="T2786" s="226">
        <f>S2786*H2786</f>
        <v>0.15960000000000002</v>
      </c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R2786" s="227" t="s">
        <v>331</v>
      </c>
      <c r="AT2786" s="227" t="s">
        <v>207</v>
      </c>
      <c r="AU2786" s="227" t="s">
        <v>80</v>
      </c>
      <c r="AY2786" s="20" t="s">
        <v>205</v>
      </c>
      <c r="BE2786" s="228">
        <f>IF(N2786="základní",J2786,0)</f>
        <v>0</v>
      </c>
      <c r="BF2786" s="228">
        <f>IF(N2786="snížená",J2786,0)</f>
        <v>0</v>
      </c>
      <c r="BG2786" s="228">
        <f>IF(N2786="zákl. přenesená",J2786,0)</f>
        <v>0</v>
      </c>
      <c r="BH2786" s="228">
        <f>IF(N2786="sníž. přenesená",J2786,0)</f>
        <v>0</v>
      </c>
      <c r="BI2786" s="228">
        <f>IF(N2786="nulová",J2786,0)</f>
        <v>0</v>
      </c>
      <c r="BJ2786" s="20" t="s">
        <v>78</v>
      </c>
      <c r="BK2786" s="228">
        <f>ROUND(I2786*H2786,2)</f>
        <v>0</v>
      </c>
      <c r="BL2786" s="20" t="s">
        <v>331</v>
      </c>
      <c r="BM2786" s="227" t="s">
        <v>3894</v>
      </c>
    </row>
    <row r="2787" s="2" customFormat="1">
      <c r="A2787" s="41"/>
      <c r="B2787" s="42"/>
      <c r="C2787" s="43"/>
      <c r="D2787" s="229" t="s">
        <v>214</v>
      </c>
      <c r="E2787" s="43"/>
      <c r="F2787" s="230" t="s">
        <v>3895</v>
      </c>
      <c r="G2787" s="43"/>
      <c r="H2787" s="43"/>
      <c r="I2787" s="231"/>
      <c r="J2787" s="43"/>
      <c r="K2787" s="43"/>
      <c r="L2787" s="47"/>
      <c r="M2787" s="232"/>
      <c r="N2787" s="233"/>
      <c r="O2787" s="87"/>
      <c r="P2787" s="87"/>
      <c r="Q2787" s="87"/>
      <c r="R2787" s="87"/>
      <c r="S2787" s="87"/>
      <c r="T2787" s="88"/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T2787" s="20" t="s">
        <v>214</v>
      </c>
      <c r="AU2787" s="20" t="s">
        <v>80</v>
      </c>
    </row>
    <row r="2788" s="14" customFormat="1">
      <c r="A2788" s="14"/>
      <c r="B2788" s="245"/>
      <c r="C2788" s="246"/>
      <c r="D2788" s="236" t="s">
        <v>216</v>
      </c>
      <c r="E2788" s="247" t="s">
        <v>19</v>
      </c>
      <c r="F2788" s="248" t="s">
        <v>3878</v>
      </c>
      <c r="G2788" s="246"/>
      <c r="H2788" s="249">
        <v>11.4</v>
      </c>
      <c r="I2788" s="250"/>
      <c r="J2788" s="246"/>
      <c r="K2788" s="246"/>
      <c r="L2788" s="251"/>
      <c r="M2788" s="252"/>
      <c r="N2788" s="253"/>
      <c r="O2788" s="253"/>
      <c r="P2788" s="253"/>
      <c r="Q2788" s="253"/>
      <c r="R2788" s="253"/>
      <c r="S2788" s="253"/>
      <c r="T2788" s="25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5" t="s">
        <v>216</v>
      </c>
      <c r="AU2788" s="255" t="s">
        <v>80</v>
      </c>
      <c r="AV2788" s="14" t="s">
        <v>80</v>
      </c>
      <c r="AW2788" s="14" t="s">
        <v>218</v>
      </c>
      <c r="AX2788" s="14" t="s">
        <v>71</v>
      </c>
      <c r="AY2788" s="255" t="s">
        <v>205</v>
      </c>
    </row>
    <row r="2789" s="2" customFormat="1" ht="37.8" customHeight="1">
      <c r="A2789" s="41"/>
      <c r="B2789" s="42"/>
      <c r="C2789" s="216" t="s">
        <v>3896</v>
      </c>
      <c r="D2789" s="216" t="s">
        <v>207</v>
      </c>
      <c r="E2789" s="217" t="s">
        <v>3897</v>
      </c>
      <c r="F2789" s="218" t="s">
        <v>3898</v>
      </c>
      <c r="G2789" s="219" t="s">
        <v>327</v>
      </c>
      <c r="H2789" s="220">
        <v>22.5</v>
      </c>
      <c r="I2789" s="221"/>
      <c r="J2789" s="222">
        <f>ROUND(I2789*H2789,2)</f>
        <v>0</v>
      </c>
      <c r="K2789" s="218" t="s">
        <v>211</v>
      </c>
      <c r="L2789" s="47"/>
      <c r="M2789" s="223" t="s">
        <v>19</v>
      </c>
      <c r="N2789" s="224" t="s">
        <v>42</v>
      </c>
      <c r="O2789" s="87"/>
      <c r="P2789" s="225">
        <f>O2789*H2789</f>
        <v>0</v>
      </c>
      <c r="Q2789" s="225">
        <v>0</v>
      </c>
      <c r="R2789" s="225">
        <f>Q2789*H2789</f>
        <v>0</v>
      </c>
      <c r="S2789" s="225">
        <v>0</v>
      </c>
      <c r="T2789" s="226">
        <f>S2789*H2789</f>
        <v>0</v>
      </c>
      <c r="U2789" s="41"/>
      <c r="V2789" s="41"/>
      <c r="W2789" s="41"/>
      <c r="X2789" s="41"/>
      <c r="Y2789" s="41"/>
      <c r="Z2789" s="41"/>
      <c r="AA2789" s="41"/>
      <c r="AB2789" s="41"/>
      <c r="AC2789" s="41"/>
      <c r="AD2789" s="41"/>
      <c r="AE2789" s="41"/>
      <c r="AR2789" s="227" t="s">
        <v>331</v>
      </c>
      <c r="AT2789" s="227" t="s">
        <v>207</v>
      </c>
      <c r="AU2789" s="227" t="s">
        <v>80</v>
      </c>
      <c r="AY2789" s="20" t="s">
        <v>205</v>
      </c>
      <c r="BE2789" s="228">
        <f>IF(N2789="základní",J2789,0)</f>
        <v>0</v>
      </c>
      <c r="BF2789" s="228">
        <f>IF(N2789="snížená",J2789,0)</f>
        <v>0</v>
      </c>
      <c r="BG2789" s="228">
        <f>IF(N2789="zákl. přenesená",J2789,0)</f>
        <v>0</v>
      </c>
      <c r="BH2789" s="228">
        <f>IF(N2789="sníž. přenesená",J2789,0)</f>
        <v>0</v>
      </c>
      <c r="BI2789" s="228">
        <f>IF(N2789="nulová",J2789,0)</f>
        <v>0</v>
      </c>
      <c r="BJ2789" s="20" t="s">
        <v>78</v>
      </c>
      <c r="BK2789" s="228">
        <f>ROUND(I2789*H2789,2)</f>
        <v>0</v>
      </c>
      <c r="BL2789" s="20" t="s">
        <v>331</v>
      </c>
      <c r="BM2789" s="227" t="s">
        <v>3899</v>
      </c>
    </row>
    <row r="2790" s="2" customFormat="1">
      <c r="A2790" s="41"/>
      <c r="B2790" s="42"/>
      <c r="C2790" s="43"/>
      <c r="D2790" s="229" t="s">
        <v>214</v>
      </c>
      <c r="E2790" s="43"/>
      <c r="F2790" s="230" t="s">
        <v>3900</v>
      </c>
      <c r="G2790" s="43"/>
      <c r="H2790" s="43"/>
      <c r="I2790" s="231"/>
      <c r="J2790" s="43"/>
      <c r="K2790" s="43"/>
      <c r="L2790" s="47"/>
      <c r="M2790" s="232"/>
      <c r="N2790" s="233"/>
      <c r="O2790" s="87"/>
      <c r="P2790" s="87"/>
      <c r="Q2790" s="87"/>
      <c r="R2790" s="87"/>
      <c r="S2790" s="87"/>
      <c r="T2790" s="88"/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T2790" s="20" t="s">
        <v>214</v>
      </c>
      <c r="AU2790" s="20" t="s">
        <v>80</v>
      </c>
    </row>
    <row r="2791" s="14" customFormat="1">
      <c r="A2791" s="14"/>
      <c r="B2791" s="245"/>
      <c r="C2791" s="246"/>
      <c r="D2791" s="236" t="s">
        <v>216</v>
      </c>
      <c r="E2791" s="247" t="s">
        <v>19</v>
      </c>
      <c r="F2791" s="248" t="s">
        <v>3901</v>
      </c>
      <c r="G2791" s="246"/>
      <c r="H2791" s="249">
        <v>22.5</v>
      </c>
      <c r="I2791" s="250"/>
      <c r="J2791" s="246"/>
      <c r="K2791" s="246"/>
      <c r="L2791" s="251"/>
      <c r="M2791" s="252"/>
      <c r="N2791" s="253"/>
      <c r="O2791" s="253"/>
      <c r="P2791" s="253"/>
      <c r="Q2791" s="253"/>
      <c r="R2791" s="253"/>
      <c r="S2791" s="253"/>
      <c r="T2791" s="25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5" t="s">
        <v>216</v>
      </c>
      <c r="AU2791" s="255" t="s">
        <v>80</v>
      </c>
      <c r="AV2791" s="14" t="s">
        <v>80</v>
      </c>
      <c r="AW2791" s="14" t="s">
        <v>218</v>
      </c>
      <c r="AX2791" s="14" t="s">
        <v>71</v>
      </c>
      <c r="AY2791" s="255" t="s">
        <v>205</v>
      </c>
    </row>
    <row r="2792" s="2" customFormat="1" ht="21.75" customHeight="1">
      <c r="A2792" s="41"/>
      <c r="B2792" s="42"/>
      <c r="C2792" s="278" t="s">
        <v>3902</v>
      </c>
      <c r="D2792" s="278" t="s">
        <v>319</v>
      </c>
      <c r="E2792" s="279" t="s">
        <v>3903</v>
      </c>
      <c r="F2792" s="280" t="s">
        <v>3904</v>
      </c>
      <c r="G2792" s="281" t="s">
        <v>210</v>
      </c>
      <c r="H2792" s="282">
        <v>1.238</v>
      </c>
      <c r="I2792" s="283"/>
      <c r="J2792" s="284">
        <f>ROUND(I2792*H2792,2)</f>
        <v>0</v>
      </c>
      <c r="K2792" s="280" t="s">
        <v>211</v>
      </c>
      <c r="L2792" s="285"/>
      <c r="M2792" s="286" t="s">
        <v>19</v>
      </c>
      <c r="N2792" s="287" t="s">
        <v>42</v>
      </c>
      <c r="O2792" s="87"/>
      <c r="P2792" s="225">
        <f>O2792*H2792</f>
        <v>0</v>
      </c>
      <c r="Q2792" s="225">
        <v>0.55000000000000004</v>
      </c>
      <c r="R2792" s="225">
        <f>Q2792*H2792</f>
        <v>0.68090000000000006</v>
      </c>
      <c r="S2792" s="225">
        <v>0</v>
      </c>
      <c r="T2792" s="226">
        <f>S2792*H2792</f>
        <v>0</v>
      </c>
      <c r="U2792" s="41"/>
      <c r="V2792" s="41"/>
      <c r="W2792" s="41"/>
      <c r="X2792" s="41"/>
      <c r="Y2792" s="41"/>
      <c r="Z2792" s="41"/>
      <c r="AA2792" s="41"/>
      <c r="AB2792" s="41"/>
      <c r="AC2792" s="41"/>
      <c r="AD2792" s="41"/>
      <c r="AE2792" s="41"/>
      <c r="AR2792" s="227" t="s">
        <v>433</v>
      </c>
      <c r="AT2792" s="227" t="s">
        <v>319</v>
      </c>
      <c r="AU2792" s="227" t="s">
        <v>80</v>
      </c>
      <c r="AY2792" s="20" t="s">
        <v>205</v>
      </c>
      <c r="BE2792" s="228">
        <f>IF(N2792="základní",J2792,0)</f>
        <v>0</v>
      </c>
      <c r="BF2792" s="228">
        <f>IF(N2792="snížená",J2792,0)</f>
        <v>0</v>
      </c>
      <c r="BG2792" s="228">
        <f>IF(N2792="zákl. přenesená",J2792,0)</f>
        <v>0</v>
      </c>
      <c r="BH2792" s="228">
        <f>IF(N2792="sníž. přenesená",J2792,0)</f>
        <v>0</v>
      </c>
      <c r="BI2792" s="228">
        <f>IF(N2792="nulová",J2792,0)</f>
        <v>0</v>
      </c>
      <c r="BJ2792" s="20" t="s">
        <v>78</v>
      </c>
      <c r="BK2792" s="228">
        <f>ROUND(I2792*H2792,2)</f>
        <v>0</v>
      </c>
      <c r="BL2792" s="20" t="s">
        <v>331</v>
      </c>
      <c r="BM2792" s="227" t="s">
        <v>3905</v>
      </c>
    </row>
    <row r="2793" s="14" customFormat="1">
      <c r="A2793" s="14"/>
      <c r="B2793" s="245"/>
      <c r="C2793" s="246"/>
      <c r="D2793" s="236" t="s">
        <v>216</v>
      </c>
      <c r="E2793" s="247" t="s">
        <v>19</v>
      </c>
      <c r="F2793" s="248" t="s">
        <v>3906</v>
      </c>
      <c r="G2793" s="246"/>
      <c r="H2793" s="249">
        <v>1.125</v>
      </c>
      <c r="I2793" s="250"/>
      <c r="J2793" s="246"/>
      <c r="K2793" s="246"/>
      <c r="L2793" s="251"/>
      <c r="M2793" s="252"/>
      <c r="N2793" s="253"/>
      <c r="O2793" s="253"/>
      <c r="P2793" s="253"/>
      <c r="Q2793" s="253"/>
      <c r="R2793" s="253"/>
      <c r="S2793" s="253"/>
      <c r="T2793" s="25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5" t="s">
        <v>216</v>
      </c>
      <c r="AU2793" s="255" t="s">
        <v>80</v>
      </c>
      <c r="AV2793" s="14" t="s">
        <v>80</v>
      </c>
      <c r="AW2793" s="14" t="s">
        <v>218</v>
      </c>
      <c r="AX2793" s="14" t="s">
        <v>78</v>
      </c>
      <c r="AY2793" s="255" t="s">
        <v>205</v>
      </c>
    </row>
    <row r="2794" s="14" customFormat="1">
      <c r="A2794" s="14"/>
      <c r="B2794" s="245"/>
      <c r="C2794" s="246"/>
      <c r="D2794" s="236" t="s">
        <v>216</v>
      </c>
      <c r="E2794" s="246"/>
      <c r="F2794" s="248" t="s">
        <v>3646</v>
      </c>
      <c r="G2794" s="246"/>
      <c r="H2794" s="249">
        <v>1.238</v>
      </c>
      <c r="I2794" s="250"/>
      <c r="J2794" s="246"/>
      <c r="K2794" s="246"/>
      <c r="L2794" s="251"/>
      <c r="M2794" s="252"/>
      <c r="N2794" s="253"/>
      <c r="O2794" s="253"/>
      <c r="P2794" s="253"/>
      <c r="Q2794" s="253"/>
      <c r="R2794" s="253"/>
      <c r="S2794" s="253"/>
      <c r="T2794" s="25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5" t="s">
        <v>216</v>
      </c>
      <c r="AU2794" s="255" t="s">
        <v>80</v>
      </c>
      <c r="AV2794" s="14" t="s">
        <v>80</v>
      </c>
      <c r="AW2794" s="14" t="s">
        <v>4</v>
      </c>
      <c r="AX2794" s="14" t="s">
        <v>78</v>
      </c>
      <c r="AY2794" s="255" t="s">
        <v>205</v>
      </c>
    </row>
    <row r="2795" s="2" customFormat="1" ht="24.15" customHeight="1">
      <c r="A2795" s="41"/>
      <c r="B2795" s="42"/>
      <c r="C2795" s="216" t="s">
        <v>3907</v>
      </c>
      <c r="D2795" s="216" t="s">
        <v>207</v>
      </c>
      <c r="E2795" s="217" t="s">
        <v>3908</v>
      </c>
      <c r="F2795" s="218" t="s">
        <v>3909</v>
      </c>
      <c r="G2795" s="219" t="s">
        <v>327</v>
      </c>
      <c r="H2795" s="220">
        <v>22.5</v>
      </c>
      <c r="I2795" s="221"/>
      <c r="J2795" s="222">
        <f>ROUND(I2795*H2795,2)</f>
        <v>0</v>
      </c>
      <c r="K2795" s="218" t="s">
        <v>211</v>
      </c>
      <c r="L2795" s="47"/>
      <c r="M2795" s="223" t="s">
        <v>19</v>
      </c>
      <c r="N2795" s="224" t="s">
        <v>42</v>
      </c>
      <c r="O2795" s="87"/>
      <c r="P2795" s="225">
        <f>O2795*H2795</f>
        <v>0</v>
      </c>
      <c r="Q2795" s="225">
        <v>0</v>
      </c>
      <c r="R2795" s="225">
        <f>Q2795*H2795</f>
        <v>0</v>
      </c>
      <c r="S2795" s="225">
        <v>0.025000000000000001</v>
      </c>
      <c r="T2795" s="226">
        <f>S2795*H2795</f>
        <v>0.5625</v>
      </c>
      <c r="U2795" s="41"/>
      <c r="V2795" s="41"/>
      <c r="W2795" s="41"/>
      <c r="X2795" s="41"/>
      <c r="Y2795" s="41"/>
      <c r="Z2795" s="41"/>
      <c r="AA2795" s="41"/>
      <c r="AB2795" s="41"/>
      <c r="AC2795" s="41"/>
      <c r="AD2795" s="41"/>
      <c r="AE2795" s="41"/>
      <c r="AR2795" s="227" t="s">
        <v>331</v>
      </c>
      <c r="AT2795" s="227" t="s">
        <v>207</v>
      </c>
      <c r="AU2795" s="227" t="s">
        <v>80</v>
      </c>
      <c r="AY2795" s="20" t="s">
        <v>205</v>
      </c>
      <c r="BE2795" s="228">
        <f>IF(N2795="základní",J2795,0)</f>
        <v>0</v>
      </c>
      <c r="BF2795" s="228">
        <f>IF(N2795="snížená",J2795,0)</f>
        <v>0</v>
      </c>
      <c r="BG2795" s="228">
        <f>IF(N2795="zákl. přenesená",J2795,0)</f>
        <v>0</v>
      </c>
      <c r="BH2795" s="228">
        <f>IF(N2795="sníž. přenesená",J2795,0)</f>
        <v>0</v>
      </c>
      <c r="BI2795" s="228">
        <f>IF(N2795="nulová",J2795,0)</f>
        <v>0</v>
      </c>
      <c r="BJ2795" s="20" t="s">
        <v>78</v>
      </c>
      <c r="BK2795" s="228">
        <f>ROUND(I2795*H2795,2)</f>
        <v>0</v>
      </c>
      <c r="BL2795" s="20" t="s">
        <v>331</v>
      </c>
      <c r="BM2795" s="227" t="s">
        <v>3910</v>
      </c>
    </row>
    <row r="2796" s="2" customFormat="1">
      <c r="A2796" s="41"/>
      <c r="B2796" s="42"/>
      <c r="C2796" s="43"/>
      <c r="D2796" s="229" t="s">
        <v>214</v>
      </c>
      <c r="E2796" s="43"/>
      <c r="F2796" s="230" t="s">
        <v>3911</v>
      </c>
      <c r="G2796" s="43"/>
      <c r="H2796" s="43"/>
      <c r="I2796" s="231"/>
      <c r="J2796" s="43"/>
      <c r="K2796" s="43"/>
      <c r="L2796" s="47"/>
      <c r="M2796" s="232"/>
      <c r="N2796" s="233"/>
      <c r="O2796" s="87"/>
      <c r="P2796" s="87"/>
      <c r="Q2796" s="87"/>
      <c r="R2796" s="87"/>
      <c r="S2796" s="87"/>
      <c r="T2796" s="88"/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T2796" s="20" t="s">
        <v>214</v>
      </c>
      <c r="AU2796" s="20" t="s">
        <v>80</v>
      </c>
    </row>
    <row r="2797" s="14" customFormat="1">
      <c r="A2797" s="14"/>
      <c r="B2797" s="245"/>
      <c r="C2797" s="246"/>
      <c r="D2797" s="236" t="s">
        <v>216</v>
      </c>
      <c r="E2797" s="247" t="s">
        <v>19</v>
      </c>
      <c r="F2797" s="248" t="s">
        <v>3901</v>
      </c>
      <c r="G2797" s="246"/>
      <c r="H2797" s="249">
        <v>22.5</v>
      </c>
      <c r="I2797" s="250"/>
      <c r="J2797" s="246"/>
      <c r="K2797" s="246"/>
      <c r="L2797" s="251"/>
      <c r="M2797" s="252"/>
      <c r="N2797" s="253"/>
      <c r="O2797" s="253"/>
      <c r="P2797" s="253"/>
      <c r="Q2797" s="253"/>
      <c r="R2797" s="253"/>
      <c r="S2797" s="253"/>
      <c r="T2797" s="25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5" t="s">
        <v>216</v>
      </c>
      <c r="AU2797" s="255" t="s">
        <v>80</v>
      </c>
      <c r="AV2797" s="14" t="s">
        <v>80</v>
      </c>
      <c r="AW2797" s="14" t="s">
        <v>218</v>
      </c>
      <c r="AX2797" s="14" t="s">
        <v>71</v>
      </c>
      <c r="AY2797" s="255" t="s">
        <v>205</v>
      </c>
    </row>
    <row r="2798" s="2" customFormat="1" ht="16.5" customHeight="1">
      <c r="A2798" s="41"/>
      <c r="B2798" s="42"/>
      <c r="C2798" s="216" t="s">
        <v>3912</v>
      </c>
      <c r="D2798" s="216" t="s">
        <v>207</v>
      </c>
      <c r="E2798" s="217" t="s">
        <v>3913</v>
      </c>
      <c r="F2798" s="218" t="s">
        <v>3914</v>
      </c>
      <c r="G2798" s="219" t="s">
        <v>327</v>
      </c>
      <c r="H2798" s="220">
        <v>214.50999999999999</v>
      </c>
      <c r="I2798" s="221"/>
      <c r="J2798" s="222">
        <f>ROUND(I2798*H2798,2)</f>
        <v>0</v>
      </c>
      <c r="K2798" s="218" t="s">
        <v>19</v>
      </c>
      <c r="L2798" s="47"/>
      <c r="M2798" s="223" t="s">
        <v>19</v>
      </c>
      <c r="N2798" s="224" t="s">
        <v>42</v>
      </c>
      <c r="O2798" s="87"/>
      <c r="P2798" s="225">
        <f>O2798*H2798</f>
        <v>0</v>
      </c>
      <c r="Q2798" s="225">
        <v>0</v>
      </c>
      <c r="R2798" s="225">
        <f>Q2798*H2798</f>
        <v>0</v>
      </c>
      <c r="S2798" s="225">
        <v>0</v>
      </c>
      <c r="T2798" s="226">
        <f>S2798*H2798</f>
        <v>0</v>
      </c>
      <c r="U2798" s="41"/>
      <c r="V2798" s="41"/>
      <c r="W2798" s="41"/>
      <c r="X2798" s="41"/>
      <c r="Y2798" s="41"/>
      <c r="Z2798" s="41"/>
      <c r="AA2798" s="41"/>
      <c r="AB2798" s="41"/>
      <c r="AC2798" s="41"/>
      <c r="AD2798" s="41"/>
      <c r="AE2798" s="41"/>
      <c r="AR2798" s="227" t="s">
        <v>331</v>
      </c>
      <c r="AT2798" s="227" t="s">
        <v>207</v>
      </c>
      <c r="AU2798" s="227" t="s">
        <v>80</v>
      </c>
      <c r="AY2798" s="20" t="s">
        <v>205</v>
      </c>
      <c r="BE2798" s="228">
        <f>IF(N2798="základní",J2798,0)</f>
        <v>0</v>
      </c>
      <c r="BF2798" s="228">
        <f>IF(N2798="snížená",J2798,0)</f>
        <v>0</v>
      </c>
      <c r="BG2798" s="228">
        <f>IF(N2798="zákl. přenesená",J2798,0)</f>
        <v>0</v>
      </c>
      <c r="BH2798" s="228">
        <f>IF(N2798="sníž. přenesená",J2798,0)</f>
        <v>0</v>
      </c>
      <c r="BI2798" s="228">
        <f>IF(N2798="nulová",J2798,0)</f>
        <v>0</v>
      </c>
      <c r="BJ2798" s="20" t="s">
        <v>78</v>
      </c>
      <c r="BK2798" s="228">
        <f>ROUND(I2798*H2798,2)</f>
        <v>0</v>
      </c>
      <c r="BL2798" s="20" t="s">
        <v>331</v>
      </c>
      <c r="BM2798" s="227" t="s">
        <v>3915</v>
      </c>
    </row>
    <row r="2799" s="14" customFormat="1">
      <c r="A2799" s="14"/>
      <c r="B2799" s="245"/>
      <c r="C2799" s="246"/>
      <c r="D2799" s="236" t="s">
        <v>216</v>
      </c>
      <c r="E2799" s="247" t="s">
        <v>19</v>
      </c>
      <c r="F2799" s="248" t="s">
        <v>3916</v>
      </c>
      <c r="G2799" s="246"/>
      <c r="H2799" s="249">
        <v>214.50999999999999</v>
      </c>
      <c r="I2799" s="250"/>
      <c r="J2799" s="246"/>
      <c r="K2799" s="246"/>
      <c r="L2799" s="251"/>
      <c r="M2799" s="252"/>
      <c r="N2799" s="253"/>
      <c r="O2799" s="253"/>
      <c r="P2799" s="253"/>
      <c r="Q2799" s="253"/>
      <c r="R2799" s="253"/>
      <c r="S2799" s="253"/>
      <c r="T2799" s="25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T2799" s="255" t="s">
        <v>216</v>
      </c>
      <c r="AU2799" s="255" t="s">
        <v>80</v>
      </c>
      <c r="AV2799" s="14" t="s">
        <v>80</v>
      </c>
      <c r="AW2799" s="14" t="s">
        <v>218</v>
      </c>
      <c r="AX2799" s="14" t="s">
        <v>71</v>
      </c>
      <c r="AY2799" s="255" t="s">
        <v>205</v>
      </c>
    </row>
    <row r="2800" s="2" customFormat="1" ht="16.5" customHeight="1">
      <c r="A2800" s="41"/>
      <c r="B2800" s="42"/>
      <c r="C2800" s="278" t="s">
        <v>3917</v>
      </c>
      <c r="D2800" s="278" t="s">
        <v>319</v>
      </c>
      <c r="E2800" s="279" t="s">
        <v>3918</v>
      </c>
      <c r="F2800" s="280" t="s">
        <v>3919</v>
      </c>
      <c r="G2800" s="281" t="s">
        <v>327</v>
      </c>
      <c r="H2800" s="282">
        <v>235.96100000000001</v>
      </c>
      <c r="I2800" s="283"/>
      <c r="J2800" s="284">
        <f>ROUND(I2800*H2800,2)</f>
        <v>0</v>
      </c>
      <c r="K2800" s="280" t="s">
        <v>19</v>
      </c>
      <c r="L2800" s="285"/>
      <c r="M2800" s="286" t="s">
        <v>19</v>
      </c>
      <c r="N2800" s="287" t="s">
        <v>42</v>
      </c>
      <c r="O2800" s="87"/>
      <c r="P2800" s="225">
        <f>O2800*H2800</f>
        <v>0</v>
      </c>
      <c r="Q2800" s="225">
        <v>0.00029999999999999997</v>
      </c>
      <c r="R2800" s="225">
        <f>Q2800*H2800</f>
        <v>0.070788299999999998</v>
      </c>
      <c r="S2800" s="225">
        <v>0</v>
      </c>
      <c r="T2800" s="226">
        <f>S2800*H2800</f>
        <v>0</v>
      </c>
      <c r="U2800" s="41"/>
      <c r="V2800" s="41"/>
      <c r="W2800" s="41"/>
      <c r="X2800" s="41"/>
      <c r="Y2800" s="41"/>
      <c r="Z2800" s="41"/>
      <c r="AA2800" s="41"/>
      <c r="AB2800" s="41"/>
      <c r="AC2800" s="41"/>
      <c r="AD2800" s="41"/>
      <c r="AE2800" s="41"/>
      <c r="AR2800" s="227" t="s">
        <v>433</v>
      </c>
      <c r="AT2800" s="227" t="s">
        <v>319</v>
      </c>
      <c r="AU2800" s="227" t="s">
        <v>80</v>
      </c>
      <c r="AY2800" s="20" t="s">
        <v>205</v>
      </c>
      <c r="BE2800" s="228">
        <f>IF(N2800="základní",J2800,0)</f>
        <v>0</v>
      </c>
      <c r="BF2800" s="228">
        <f>IF(N2800="snížená",J2800,0)</f>
        <v>0</v>
      </c>
      <c r="BG2800" s="228">
        <f>IF(N2800="zákl. přenesená",J2800,0)</f>
        <v>0</v>
      </c>
      <c r="BH2800" s="228">
        <f>IF(N2800="sníž. přenesená",J2800,0)</f>
        <v>0</v>
      </c>
      <c r="BI2800" s="228">
        <f>IF(N2800="nulová",J2800,0)</f>
        <v>0</v>
      </c>
      <c r="BJ2800" s="20" t="s">
        <v>78</v>
      </c>
      <c r="BK2800" s="228">
        <f>ROUND(I2800*H2800,2)</f>
        <v>0</v>
      </c>
      <c r="BL2800" s="20" t="s">
        <v>331</v>
      </c>
      <c r="BM2800" s="227" t="s">
        <v>3920</v>
      </c>
    </row>
    <row r="2801" s="14" customFormat="1">
      <c r="A2801" s="14"/>
      <c r="B2801" s="245"/>
      <c r="C2801" s="246"/>
      <c r="D2801" s="236" t="s">
        <v>216</v>
      </c>
      <c r="E2801" s="246"/>
      <c r="F2801" s="248" t="s">
        <v>3921</v>
      </c>
      <c r="G2801" s="246"/>
      <c r="H2801" s="249">
        <v>235.96100000000001</v>
      </c>
      <c r="I2801" s="250"/>
      <c r="J2801" s="246"/>
      <c r="K2801" s="246"/>
      <c r="L2801" s="251"/>
      <c r="M2801" s="252"/>
      <c r="N2801" s="253"/>
      <c r="O2801" s="253"/>
      <c r="P2801" s="253"/>
      <c r="Q2801" s="253"/>
      <c r="R2801" s="253"/>
      <c r="S2801" s="253"/>
      <c r="T2801" s="25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5" t="s">
        <v>216</v>
      </c>
      <c r="AU2801" s="255" t="s">
        <v>80</v>
      </c>
      <c r="AV2801" s="14" t="s">
        <v>80</v>
      </c>
      <c r="AW2801" s="14" t="s">
        <v>4</v>
      </c>
      <c r="AX2801" s="14" t="s">
        <v>78</v>
      </c>
      <c r="AY2801" s="255" t="s">
        <v>205</v>
      </c>
    </row>
    <row r="2802" s="2" customFormat="1" ht="24.15" customHeight="1">
      <c r="A2802" s="41"/>
      <c r="B2802" s="42"/>
      <c r="C2802" s="216" t="s">
        <v>3922</v>
      </c>
      <c r="D2802" s="216" t="s">
        <v>207</v>
      </c>
      <c r="E2802" s="217" t="s">
        <v>3923</v>
      </c>
      <c r="F2802" s="218" t="s">
        <v>3924</v>
      </c>
      <c r="G2802" s="219" t="s">
        <v>210</v>
      </c>
      <c r="H2802" s="220">
        <v>6.0810000000000004</v>
      </c>
      <c r="I2802" s="221"/>
      <c r="J2802" s="222">
        <f>ROUND(I2802*H2802,2)</f>
        <v>0</v>
      </c>
      <c r="K2802" s="218" t="s">
        <v>211</v>
      </c>
      <c r="L2802" s="47"/>
      <c r="M2802" s="223" t="s">
        <v>19</v>
      </c>
      <c r="N2802" s="224" t="s">
        <v>42</v>
      </c>
      <c r="O2802" s="87"/>
      <c r="P2802" s="225">
        <f>O2802*H2802</f>
        <v>0</v>
      </c>
      <c r="Q2802" s="225">
        <v>0.02248</v>
      </c>
      <c r="R2802" s="225">
        <f>Q2802*H2802</f>
        <v>0.13670088</v>
      </c>
      <c r="S2802" s="225">
        <v>0</v>
      </c>
      <c r="T2802" s="226">
        <f>S2802*H2802</f>
        <v>0</v>
      </c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R2802" s="227" t="s">
        <v>331</v>
      </c>
      <c r="AT2802" s="227" t="s">
        <v>207</v>
      </c>
      <c r="AU2802" s="227" t="s">
        <v>80</v>
      </c>
      <c r="AY2802" s="20" t="s">
        <v>205</v>
      </c>
      <c r="BE2802" s="228">
        <f>IF(N2802="základní",J2802,0)</f>
        <v>0</v>
      </c>
      <c r="BF2802" s="228">
        <f>IF(N2802="snížená",J2802,0)</f>
        <v>0</v>
      </c>
      <c r="BG2802" s="228">
        <f>IF(N2802="zákl. přenesená",J2802,0)</f>
        <v>0</v>
      </c>
      <c r="BH2802" s="228">
        <f>IF(N2802="sníž. přenesená",J2802,0)</f>
        <v>0</v>
      </c>
      <c r="BI2802" s="228">
        <f>IF(N2802="nulová",J2802,0)</f>
        <v>0</v>
      </c>
      <c r="BJ2802" s="20" t="s">
        <v>78</v>
      </c>
      <c r="BK2802" s="228">
        <f>ROUND(I2802*H2802,2)</f>
        <v>0</v>
      </c>
      <c r="BL2802" s="20" t="s">
        <v>331</v>
      </c>
      <c r="BM2802" s="227" t="s">
        <v>3925</v>
      </c>
    </row>
    <row r="2803" s="2" customFormat="1">
      <c r="A2803" s="41"/>
      <c r="B2803" s="42"/>
      <c r="C2803" s="43"/>
      <c r="D2803" s="229" t="s">
        <v>214</v>
      </c>
      <c r="E2803" s="43"/>
      <c r="F2803" s="230" t="s">
        <v>3926</v>
      </c>
      <c r="G2803" s="43"/>
      <c r="H2803" s="43"/>
      <c r="I2803" s="231"/>
      <c r="J2803" s="43"/>
      <c r="K2803" s="43"/>
      <c r="L2803" s="47"/>
      <c r="M2803" s="232"/>
      <c r="N2803" s="233"/>
      <c r="O2803" s="87"/>
      <c r="P2803" s="87"/>
      <c r="Q2803" s="87"/>
      <c r="R2803" s="87"/>
      <c r="S2803" s="87"/>
      <c r="T2803" s="88"/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T2803" s="20" t="s">
        <v>214</v>
      </c>
      <c r="AU2803" s="20" t="s">
        <v>80</v>
      </c>
    </row>
    <row r="2804" s="14" customFormat="1">
      <c r="A2804" s="14"/>
      <c r="B2804" s="245"/>
      <c r="C2804" s="246"/>
      <c r="D2804" s="236" t="s">
        <v>216</v>
      </c>
      <c r="E2804" s="247" t="s">
        <v>19</v>
      </c>
      <c r="F2804" s="248" t="s">
        <v>3927</v>
      </c>
      <c r="G2804" s="246"/>
      <c r="H2804" s="249">
        <v>6.0809090909090902</v>
      </c>
      <c r="I2804" s="250"/>
      <c r="J2804" s="246"/>
      <c r="K2804" s="246"/>
      <c r="L2804" s="251"/>
      <c r="M2804" s="252"/>
      <c r="N2804" s="253"/>
      <c r="O2804" s="253"/>
      <c r="P2804" s="253"/>
      <c r="Q2804" s="253"/>
      <c r="R2804" s="253"/>
      <c r="S2804" s="253"/>
      <c r="T2804" s="25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5" t="s">
        <v>216</v>
      </c>
      <c r="AU2804" s="255" t="s">
        <v>80</v>
      </c>
      <c r="AV2804" s="14" t="s">
        <v>80</v>
      </c>
      <c r="AW2804" s="14" t="s">
        <v>218</v>
      </c>
      <c r="AX2804" s="14" t="s">
        <v>71</v>
      </c>
      <c r="AY2804" s="255" t="s">
        <v>205</v>
      </c>
    </row>
    <row r="2805" s="2" customFormat="1" ht="24.15" customHeight="1">
      <c r="A2805" s="41"/>
      <c r="B2805" s="42"/>
      <c r="C2805" s="216" t="s">
        <v>3928</v>
      </c>
      <c r="D2805" s="216" t="s">
        <v>207</v>
      </c>
      <c r="E2805" s="217" t="s">
        <v>3929</v>
      </c>
      <c r="F2805" s="218" t="s">
        <v>3930</v>
      </c>
      <c r="G2805" s="219" t="s">
        <v>327</v>
      </c>
      <c r="H2805" s="220">
        <v>82.5</v>
      </c>
      <c r="I2805" s="221"/>
      <c r="J2805" s="222">
        <f>ROUND(I2805*H2805,2)</f>
        <v>0</v>
      </c>
      <c r="K2805" s="218" t="s">
        <v>211</v>
      </c>
      <c r="L2805" s="47"/>
      <c r="M2805" s="223" t="s">
        <v>19</v>
      </c>
      <c r="N2805" s="224" t="s">
        <v>42</v>
      </c>
      <c r="O2805" s="87"/>
      <c r="P2805" s="225">
        <f>O2805*H2805</f>
        <v>0</v>
      </c>
      <c r="Q2805" s="225">
        <v>0</v>
      </c>
      <c r="R2805" s="225">
        <f>Q2805*H2805</f>
        <v>0</v>
      </c>
      <c r="S2805" s="225">
        <v>0.017000000000000001</v>
      </c>
      <c r="T2805" s="226">
        <f>S2805*H2805</f>
        <v>1.4025000000000001</v>
      </c>
      <c r="U2805" s="41"/>
      <c r="V2805" s="41"/>
      <c r="W2805" s="41"/>
      <c r="X2805" s="41"/>
      <c r="Y2805" s="41"/>
      <c r="Z2805" s="41"/>
      <c r="AA2805" s="41"/>
      <c r="AB2805" s="41"/>
      <c r="AC2805" s="41"/>
      <c r="AD2805" s="41"/>
      <c r="AE2805" s="41"/>
      <c r="AR2805" s="227" t="s">
        <v>331</v>
      </c>
      <c r="AT2805" s="227" t="s">
        <v>207</v>
      </c>
      <c r="AU2805" s="227" t="s">
        <v>80</v>
      </c>
      <c r="AY2805" s="20" t="s">
        <v>205</v>
      </c>
      <c r="BE2805" s="228">
        <f>IF(N2805="základní",J2805,0)</f>
        <v>0</v>
      </c>
      <c r="BF2805" s="228">
        <f>IF(N2805="snížená",J2805,0)</f>
        <v>0</v>
      </c>
      <c r="BG2805" s="228">
        <f>IF(N2805="zákl. přenesená",J2805,0)</f>
        <v>0</v>
      </c>
      <c r="BH2805" s="228">
        <f>IF(N2805="sníž. přenesená",J2805,0)</f>
        <v>0</v>
      </c>
      <c r="BI2805" s="228">
        <f>IF(N2805="nulová",J2805,0)</f>
        <v>0</v>
      </c>
      <c r="BJ2805" s="20" t="s">
        <v>78</v>
      </c>
      <c r="BK2805" s="228">
        <f>ROUND(I2805*H2805,2)</f>
        <v>0</v>
      </c>
      <c r="BL2805" s="20" t="s">
        <v>331</v>
      </c>
      <c r="BM2805" s="227" t="s">
        <v>3931</v>
      </c>
    </row>
    <row r="2806" s="2" customFormat="1">
      <c r="A2806" s="41"/>
      <c r="B2806" s="42"/>
      <c r="C2806" s="43"/>
      <c r="D2806" s="229" t="s">
        <v>214</v>
      </c>
      <c r="E2806" s="43"/>
      <c r="F2806" s="230" t="s">
        <v>3932</v>
      </c>
      <c r="G2806" s="43"/>
      <c r="H2806" s="43"/>
      <c r="I2806" s="231"/>
      <c r="J2806" s="43"/>
      <c r="K2806" s="43"/>
      <c r="L2806" s="47"/>
      <c r="M2806" s="232"/>
      <c r="N2806" s="233"/>
      <c r="O2806" s="87"/>
      <c r="P2806" s="87"/>
      <c r="Q2806" s="87"/>
      <c r="R2806" s="87"/>
      <c r="S2806" s="87"/>
      <c r="T2806" s="88"/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T2806" s="20" t="s">
        <v>214</v>
      </c>
      <c r="AU2806" s="20" t="s">
        <v>80</v>
      </c>
    </row>
    <row r="2807" s="14" customFormat="1">
      <c r="A2807" s="14"/>
      <c r="B2807" s="245"/>
      <c r="C2807" s="246"/>
      <c r="D2807" s="236" t="s">
        <v>216</v>
      </c>
      <c r="E2807" s="247" t="s">
        <v>19</v>
      </c>
      <c r="F2807" s="248" t="s">
        <v>3933</v>
      </c>
      <c r="G2807" s="246"/>
      <c r="H2807" s="249">
        <v>82.5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55" t="s">
        <v>216</v>
      </c>
      <c r="AU2807" s="255" t="s">
        <v>80</v>
      </c>
      <c r="AV2807" s="14" t="s">
        <v>80</v>
      </c>
      <c r="AW2807" s="14" t="s">
        <v>218</v>
      </c>
      <c r="AX2807" s="14" t="s">
        <v>71</v>
      </c>
      <c r="AY2807" s="255" t="s">
        <v>205</v>
      </c>
    </row>
    <row r="2808" s="2" customFormat="1" ht="33" customHeight="1">
      <c r="A2808" s="41"/>
      <c r="B2808" s="42"/>
      <c r="C2808" s="216" t="s">
        <v>3934</v>
      </c>
      <c r="D2808" s="216" t="s">
        <v>207</v>
      </c>
      <c r="E2808" s="217" t="s">
        <v>3935</v>
      </c>
      <c r="F2808" s="218" t="s">
        <v>3936</v>
      </c>
      <c r="G2808" s="219" t="s">
        <v>306</v>
      </c>
      <c r="H2808" s="220">
        <v>21.280000000000001</v>
      </c>
      <c r="I2808" s="221"/>
      <c r="J2808" s="222">
        <f>ROUND(I2808*H2808,2)</f>
        <v>0</v>
      </c>
      <c r="K2808" s="218" t="s">
        <v>211</v>
      </c>
      <c r="L2808" s="47"/>
      <c r="M2808" s="223" t="s">
        <v>19</v>
      </c>
      <c r="N2808" s="224" t="s">
        <v>42</v>
      </c>
      <c r="O2808" s="87"/>
      <c r="P2808" s="225">
        <f>O2808*H2808</f>
        <v>0</v>
      </c>
      <c r="Q2808" s="225">
        <v>0</v>
      </c>
      <c r="R2808" s="225">
        <f>Q2808*H2808</f>
        <v>0</v>
      </c>
      <c r="S2808" s="225">
        <v>0.040000000000000001</v>
      </c>
      <c r="T2808" s="226">
        <f>S2808*H2808</f>
        <v>0.85120000000000007</v>
      </c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R2808" s="227" t="s">
        <v>331</v>
      </c>
      <c r="AT2808" s="227" t="s">
        <v>207</v>
      </c>
      <c r="AU2808" s="227" t="s">
        <v>80</v>
      </c>
      <c r="AY2808" s="20" t="s">
        <v>205</v>
      </c>
      <c r="BE2808" s="228">
        <f>IF(N2808="základní",J2808,0)</f>
        <v>0</v>
      </c>
      <c r="BF2808" s="228">
        <f>IF(N2808="snížená",J2808,0)</f>
        <v>0</v>
      </c>
      <c r="BG2808" s="228">
        <f>IF(N2808="zákl. přenesená",J2808,0)</f>
        <v>0</v>
      </c>
      <c r="BH2808" s="228">
        <f>IF(N2808="sníž. přenesená",J2808,0)</f>
        <v>0</v>
      </c>
      <c r="BI2808" s="228">
        <f>IF(N2808="nulová",J2808,0)</f>
        <v>0</v>
      </c>
      <c r="BJ2808" s="20" t="s">
        <v>78</v>
      </c>
      <c r="BK2808" s="228">
        <f>ROUND(I2808*H2808,2)</f>
        <v>0</v>
      </c>
      <c r="BL2808" s="20" t="s">
        <v>331</v>
      </c>
      <c r="BM2808" s="227" t="s">
        <v>3937</v>
      </c>
    </row>
    <row r="2809" s="2" customFormat="1">
      <c r="A2809" s="41"/>
      <c r="B2809" s="42"/>
      <c r="C2809" s="43"/>
      <c r="D2809" s="229" t="s">
        <v>214</v>
      </c>
      <c r="E2809" s="43"/>
      <c r="F2809" s="230" t="s">
        <v>3938</v>
      </c>
      <c r="G2809" s="43"/>
      <c r="H2809" s="43"/>
      <c r="I2809" s="231"/>
      <c r="J2809" s="43"/>
      <c r="K2809" s="43"/>
      <c r="L2809" s="47"/>
      <c r="M2809" s="232"/>
      <c r="N2809" s="233"/>
      <c r="O2809" s="87"/>
      <c r="P2809" s="87"/>
      <c r="Q2809" s="87"/>
      <c r="R2809" s="87"/>
      <c r="S2809" s="87"/>
      <c r="T2809" s="88"/>
      <c r="U2809" s="41"/>
      <c r="V2809" s="41"/>
      <c r="W2809" s="41"/>
      <c r="X2809" s="41"/>
      <c r="Y2809" s="41"/>
      <c r="Z2809" s="41"/>
      <c r="AA2809" s="41"/>
      <c r="AB2809" s="41"/>
      <c r="AC2809" s="41"/>
      <c r="AD2809" s="41"/>
      <c r="AE2809" s="41"/>
      <c r="AT2809" s="20" t="s">
        <v>214</v>
      </c>
      <c r="AU2809" s="20" t="s">
        <v>80</v>
      </c>
    </row>
    <row r="2810" s="14" customFormat="1">
      <c r="A2810" s="14"/>
      <c r="B2810" s="245"/>
      <c r="C2810" s="246"/>
      <c r="D2810" s="236" t="s">
        <v>216</v>
      </c>
      <c r="E2810" s="247" t="s">
        <v>19</v>
      </c>
      <c r="F2810" s="248" t="s">
        <v>3939</v>
      </c>
      <c r="G2810" s="246"/>
      <c r="H2810" s="249">
        <v>21.280000000000001</v>
      </c>
      <c r="I2810" s="250"/>
      <c r="J2810" s="246"/>
      <c r="K2810" s="246"/>
      <c r="L2810" s="251"/>
      <c r="M2810" s="252"/>
      <c r="N2810" s="253"/>
      <c r="O2810" s="253"/>
      <c r="P2810" s="253"/>
      <c r="Q2810" s="253"/>
      <c r="R2810" s="253"/>
      <c r="S2810" s="253"/>
      <c r="T2810" s="25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5" t="s">
        <v>216</v>
      </c>
      <c r="AU2810" s="255" t="s">
        <v>80</v>
      </c>
      <c r="AV2810" s="14" t="s">
        <v>80</v>
      </c>
      <c r="AW2810" s="14" t="s">
        <v>218</v>
      </c>
      <c r="AX2810" s="14" t="s">
        <v>71</v>
      </c>
      <c r="AY2810" s="255" t="s">
        <v>205</v>
      </c>
    </row>
    <row r="2811" s="2" customFormat="1" ht="55.5" customHeight="1">
      <c r="A2811" s="41"/>
      <c r="B2811" s="42"/>
      <c r="C2811" s="216" t="s">
        <v>3940</v>
      </c>
      <c r="D2811" s="216" t="s">
        <v>207</v>
      </c>
      <c r="E2811" s="217" t="s">
        <v>3941</v>
      </c>
      <c r="F2811" s="218" t="s">
        <v>3942</v>
      </c>
      <c r="G2811" s="219" t="s">
        <v>279</v>
      </c>
      <c r="H2811" s="220">
        <v>40.649999999999999</v>
      </c>
      <c r="I2811" s="221"/>
      <c r="J2811" s="222">
        <f>ROUND(I2811*H2811,2)</f>
        <v>0</v>
      </c>
      <c r="K2811" s="218" t="s">
        <v>211</v>
      </c>
      <c r="L2811" s="47"/>
      <c r="M2811" s="223" t="s">
        <v>19</v>
      </c>
      <c r="N2811" s="224" t="s">
        <v>42</v>
      </c>
      <c r="O2811" s="87"/>
      <c r="P2811" s="225">
        <f>O2811*H2811</f>
        <v>0</v>
      </c>
      <c r="Q2811" s="225">
        <v>0</v>
      </c>
      <c r="R2811" s="225">
        <f>Q2811*H2811</f>
        <v>0</v>
      </c>
      <c r="S2811" s="225">
        <v>0</v>
      </c>
      <c r="T2811" s="226">
        <f>S2811*H2811</f>
        <v>0</v>
      </c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R2811" s="227" t="s">
        <v>331</v>
      </c>
      <c r="AT2811" s="227" t="s">
        <v>207</v>
      </c>
      <c r="AU2811" s="227" t="s">
        <v>80</v>
      </c>
      <c r="AY2811" s="20" t="s">
        <v>205</v>
      </c>
      <c r="BE2811" s="228">
        <f>IF(N2811="základní",J2811,0)</f>
        <v>0</v>
      </c>
      <c r="BF2811" s="228">
        <f>IF(N2811="snížená",J2811,0)</f>
        <v>0</v>
      </c>
      <c r="BG2811" s="228">
        <f>IF(N2811="zákl. přenesená",J2811,0)</f>
        <v>0</v>
      </c>
      <c r="BH2811" s="228">
        <f>IF(N2811="sníž. přenesená",J2811,0)</f>
        <v>0</v>
      </c>
      <c r="BI2811" s="228">
        <f>IF(N2811="nulová",J2811,0)</f>
        <v>0</v>
      </c>
      <c r="BJ2811" s="20" t="s">
        <v>78</v>
      </c>
      <c r="BK2811" s="228">
        <f>ROUND(I2811*H2811,2)</f>
        <v>0</v>
      </c>
      <c r="BL2811" s="20" t="s">
        <v>331</v>
      </c>
      <c r="BM2811" s="227" t="s">
        <v>3943</v>
      </c>
    </row>
    <row r="2812" s="2" customFormat="1">
      <c r="A2812" s="41"/>
      <c r="B2812" s="42"/>
      <c r="C2812" s="43"/>
      <c r="D2812" s="229" t="s">
        <v>214</v>
      </c>
      <c r="E2812" s="43"/>
      <c r="F2812" s="230" t="s">
        <v>3944</v>
      </c>
      <c r="G2812" s="43"/>
      <c r="H2812" s="43"/>
      <c r="I2812" s="231"/>
      <c r="J2812" s="43"/>
      <c r="K2812" s="43"/>
      <c r="L2812" s="47"/>
      <c r="M2812" s="232"/>
      <c r="N2812" s="233"/>
      <c r="O2812" s="87"/>
      <c r="P2812" s="87"/>
      <c r="Q2812" s="87"/>
      <c r="R2812" s="87"/>
      <c r="S2812" s="87"/>
      <c r="T2812" s="88"/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T2812" s="20" t="s">
        <v>214</v>
      </c>
      <c r="AU2812" s="20" t="s">
        <v>80</v>
      </c>
    </row>
    <row r="2813" s="12" customFormat="1" ht="22.8" customHeight="1">
      <c r="A2813" s="12"/>
      <c r="B2813" s="200"/>
      <c r="C2813" s="201"/>
      <c r="D2813" s="202" t="s">
        <v>70</v>
      </c>
      <c r="E2813" s="214" t="s">
        <v>3945</v>
      </c>
      <c r="F2813" s="214" t="s">
        <v>3946</v>
      </c>
      <c r="G2813" s="201"/>
      <c r="H2813" s="201"/>
      <c r="I2813" s="204"/>
      <c r="J2813" s="215">
        <f>BK2813</f>
        <v>0</v>
      </c>
      <c r="K2813" s="201"/>
      <c r="L2813" s="206"/>
      <c r="M2813" s="207"/>
      <c r="N2813" s="208"/>
      <c r="O2813" s="208"/>
      <c r="P2813" s="209">
        <f>SUM(P2814:P2854)</f>
        <v>0</v>
      </c>
      <c r="Q2813" s="208"/>
      <c r="R2813" s="209">
        <f>SUM(R2814:R2854)</f>
        <v>1.8428551600000001</v>
      </c>
      <c r="S2813" s="208"/>
      <c r="T2813" s="210">
        <f>SUM(T2814:T2854)</f>
        <v>1.90175055</v>
      </c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R2813" s="211" t="s">
        <v>80</v>
      </c>
      <c r="AT2813" s="212" t="s">
        <v>70</v>
      </c>
      <c r="AU2813" s="212" t="s">
        <v>78</v>
      </c>
      <c r="AY2813" s="211" t="s">
        <v>205</v>
      </c>
      <c r="BK2813" s="213">
        <f>SUM(BK2814:BK2854)</f>
        <v>0</v>
      </c>
    </row>
    <row r="2814" s="2" customFormat="1" ht="55.5" customHeight="1">
      <c r="A2814" s="41"/>
      <c r="B2814" s="42"/>
      <c r="C2814" s="216" t="s">
        <v>3947</v>
      </c>
      <c r="D2814" s="216" t="s">
        <v>207</v>
      </c>
      <c r="E2814" s="217" t="s">
        <v>3948</v>
      </c>
      <c r="F2814" s="218" t="s">
        <v>3949</v>
      </c>
      <c r="G2814" s="219" t="s">
        <v>306</v>
      </c>
      <c r="H2814" s="220">
        <v>10.414999999999999</v>
      </c>
      <c r="I2814" s="221"/>
      <c r="J2814" s="222">
        <f>ROUND(I2814*H2814,2)</f>
        <v>0</v>
      </c>
      <c r="K2814" s="218" t="s">
        <v>211</v>
      </c>
      <c r="L2814" s="47"/>
      <c r="M2814" s="223" t="s">
        <v>19</v>
      </c>
      <c r="N2814" s="224" t="s">
        <v>42</v>
      </c>
      <c r="O2814" s="87"/>
      <c r="P2814" s="225">
        <f>O2814*H2814</f>
        <v>0</v>
      </c>
      <c r="Q2814" s="225">
        <v>0.044290000000000003</v>
      </c>
      <c r="R2814" s="225">
        <f>Q2814*H2814</f>
        <v>0.46128035000000001</v>
      </c>
      <c r="S2814" s="225">
        <v>0</v>
      </c>
      <c r="T2814" s="226">
        <f>S2814*H2814</f>
        <v>0</v>
      </c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R2814" s="227" t="s">
        <v>331</v>
      </c>
      <c r="AT2814" s="227" t="s">
        <v>207</v>
      </c>
      <c r="AU2814" s="227" t="s">
        <v>80</v>
      </c>
      <c r="AY2814" s="20" t="s">
        <v>205</v>
      </c>
      <c r="BE2814" s="228">
        <f>IF(N2814="základní",J2814,0)</f>
        <v>0</v>
      </c>
      <c r="BF2814" s="228">
        <f>IF(N2814="snížená",J2814,0)</f>
        <v>0</v>
      </c>
      <c r="BG2814" s="228">
        <f>IF(N2814="zákl. přenesená",J2814,0)</f>
        <v>0</v>
      </c>
      <c r="BH2814" s="228">
        <f>IF(N2814="sníž. přenesená",J2814,0)</f>
        <v>0</v>
      </c>
      <c r="BI2814" s="228">
        <f>IF(N2814="nulová",J2814,0)</f>
        <v>0</v>
      </c>
      <c r="BJ2814" s="20" t="s">
        <v>78</v>
      </c>
      <c r="BK2814" s="228">
        <f>ROUND(I2814*H2814,2)</f>
        <v>0</v>
      </c>
      <c r="BL2814" s="20" t="s">
        <v>331</v>
      </c>
      <c r="BM2814" s="227" t="s">
        <v>3950</v>
      </c>
    </row>
    <row r="2815" s="2" customFormat="1">
      <c r="A2815" s="41"/>
      <c r="B2815" s="42"/>
      <c r="C2815" s="43"/>
      <c r="D2815" s="229" t="s">
        <v>214</v>
      </c>
      <c r="E2815" s="43"/>
      <c r="F2815" s="230" t="s">
        <v>3951</v>
      </c>
      <c r="G2815" s="43"/>
      <c r="H2815" s="43"/>
      <c r="I2815" s="231"/>
      <c r="J2815" s="43"/>
      <c r="K2815" s="43"/>
      <c r="L2815" s="47"/>
      <c r="M2815" s="232"/>
      <c r="N2815" s="233"/>
      <c r="O2815" s="87"/>
      <c r="P2815" s="87"/>
      <c r="Q2815" s="87"/>
      <c r="R2815" s="87"/>
      <c r="S2815" s="87"/>
      <c r="T2815" s="88"/>
      <c r="U2815" s="41"/>
      <c r="V2815" s="41"/>
      <c r="W2815" s="41"/>
      <c r="X2815" s="41"/>
      <c r="Y2815" s="41"/>
      <c r="Z2815" s="41"/>
      <c r="AA2815" s="41"/>
      <c r="AB2815" s="41"/>
      <c r="AC2815" s="41"/>
      <c r="AD2815" s="41"/>
      <c r="AE2815" s="41"/>
      <c r="AT2815" s="20" t="s">
        <v>214</v>
      </c>
      <c r="AU2815" s="20" t="s">
        <v>80</v>
      </c>
    </row>
    <row r="2816" s="14" customFormat="1">
      <c r="A2816" s="14"/>
      <c r="B2816" s="245"/>
      <c r="C2816" s="246"/>
      <c r="D2816" s="236" t="s">
        <v>216</v>
      </c>
      <c r="E2816" s="247" t="s">
        <v>19</v>
      </c>
      <c r="F2816" s="248" t="s">
        <v>3952</v>
      </c>
      <c r="G2816" s="246"/>
      <c r="H2816" s="249">
        <v>10.415000000000001</v>
      </c>
      <c r="I2816" s="250"/>
      <c r="J2816" s="246"/>
      <c r="K2816" s="246"/>
      <c r="L2816" s="251"/>
      <c r="M2816" s="252"/>
      <c r="N2816" s="253"/>
      <c r="O2816" s="253"/>
      <c r="P2816" s="253"/>
      <c r="Q2816" s="253"/>
      <c r="R2816" s="253"/>
      <c r="S2816" s="253"/>
      <c r="T2816" s="25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5" t="s">
        <v>216</v>
      </c>
      <c r="AU2816" s="255" t="s">
        <v>80</v>
      </c>
      <c r="AV2816" s="14" t="s">
        <v>80</v>
      </c>
      <c r="AW2816" s="14" t="s">
        <v>218</v>
      </c>
      <c r="AX2816" s="14" t="s">
        <v>71</v>
      </c>
      <c r="AY2816" s="255" t="s">
        <v>205</v>
      </c>
    </row>
    <row r="2817" s="2" customFormat="1" ht="44.25" customHeight="1">
      <c r="A2817" s="41"/>
      <c r="B2817" s="42"/>
      <c r="C2817" s="216" t="s">
        <v>3953</v>
      </c>
      <c r="D2817" s="216" t="s">
        <v>207</v>
      </c>
      <c r="E2817" s="217" t="s">
        <v>3954</v>
      </c>
      <c r="F2817" s="218" t="s">
        <v>3955</v>
      </c>
      <c r="G2817" s="219" t="s">
        <v>327</v>
      </c>
      <c r="H2817" s="220">
        <v>3</v>
      </c>
      <c r="I2817" s="221"/>
      <c r="J2817" s="222">
        <f>ROUND(I2817*H2817,2)</f>
        <v>0</v>
      </c>
      <c r="K2817" s="218" t="s">
        <v>211</v>
      </c>
      <c r="L2817" s="47"/>
      <c r="M2817" s="223" t="s">
        <v>19</v>
      </c>
      <c r="N2817" s="224" t="s">
        <v>42</v>
      </c>
      <c r="O2817" s="87"/>
      <c r="P2817" s="225">
        <f>O2817*H2817</f>
        <v>0</v>
      </c>
      <c r="Q2817" s="225">
        <v>0.0016199999999999999</v>
      </c>
      <c r="R2817" s="225">
        <f>Q2817*H2817</f>
        <v>0.0048599999999999997</v>
      </c>
      <c r="S2817" s="225">
        <v>0</v>
      </c>
      <c r="T2817" s="226">
        <f>S2817*H2817</f>
        <v>0</v>
      </c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R2817" s="227" t="s">
        <v>331</v>
      </c>
      <c r="AT2817" s="227" t="s">
        <v>207</v>
      </c>
      <c r="AU2817" s="227" t="s">
        <v>80</v>
      </c>
      <c r="AY2817" s="20" t="s">
        <v>205</v>
      </c>
      <c r="BE2817" s="228">
        <f>IF(N2817="základní",J2817,0)</f>
        <v>0</v>
      </c>
      <c r="BF2817" s="228">
        <f>IF(N2817="snížená",J2817,0)</f>
        <v>0</v>
      </c>
      <c r="BG2817" s="228">
        <f>IF(N2817="zákl. přenesená",J2817,0)</f>
        <v>0</v>
      </c>
      <c r="BH2817" s="228">
        <f>IF(N2817="sníž. přenesená",J2817,0)</f>
        <v>0</v>
      </c>
      <c r="BI2817" s="228">
        <f>IF(N2817="nulová",J2817,0)</f>
        <v>0</v>
      </c>
      <c r="BJ2817" s="20" t="s">
        <v>78</v>
      </c>
      <c r="BK2817" s="228">
        <f>ROUND(I2817*H2817,2)</f>
        <v>0</v>
      </c>
      <c r="BL2817" s="20" t="s">
        <v>331</v>
      </c>
      <c r="BM2817" s="227" t="s">
        <v>3956</v>
      </c>
    </row>
    <row r="2818" s="2" customFormat="1">
      <c r="A2818" s="41"/>
      <c r="B2818" s="42"/>
      <c r="C2818" s="43"/>
      <c r="D2818" s="229" t="s">
        <v>214</v>
      </c>
      <c r="E2818" s="43"/>
      <c r="F2818" s="230" t="s">
        <v>3957</v>
      </c>
      <c r="G2818" s="43"/>
      <c r="H2818" s="43"/>
      <c r="I2818" s="231"/>
      <c r="J2818" s="43"/>
      <c r="K2818" s="43"/>
      <c r="L2818" s="47"/>
      <c r="M2818" s="232"/>
      <c r="N2818" s="233"/>
      <c r="O2818" s="87"/>
      <c r="P2818" s="87"/>
      <c r="Q2818" s="87"/>
      <c r="R2818" s="87"/>
      <c r="S2818" s="87"/>
      <c r="T2818" s="88"/>
      <c r="U2818" s="41"/>
      <c r="V2818" s="41"/>
      <c r="W2818" s="41"/>
      <c r="X2818" s="41"/>
      <c r="Y2818" s="41"/>
      <c r="Z2818" s="41"/>
      <c r="AA2818" s="41"/>
      <c r="AB2818" s="41"/>
      <c r="AC2818" s="41"/>
      <c r="AD2818" s="41"/>
      <c r="AE2818" s="41"/>
      <c r="AT2818" s="20" t="s">
        <v>214</v>
      </c>
      <c r="AU2818" s="20" t="s">
        <v>80</v>
      </c>
    </row>
    <row r="2819" s="2" customFormat="1" ht="37.8" customHeight="1">
      <c r="A2819" s="41"/>
      <c r="B2819" s="42"/>
      <c r="C2819" s="216" t="s">
        <v>3958</v>
      </c>
      <c r="D2819" s="216" t="s">
        <v>207</v>
      </c>
      <c r="E2819" s="217" t="s">
        <v>3959</v>
      </c>
      <c r="F2819" s="218" t="s">
        <v>3960</v>
      </c>
      <c r="G2819" s="219" t="s">
        <v>327</v>
      </c>
      <c r="H2819" s="220">
        <v>6</v>
      </c>
      <c r="I2819" s="221"/>
      <c r="J2819" s="222">
        <f>ROUND(I2819*H2819,2)</f>
        <v>0</v>
      </c>
      <c r="K2819" s="218" t="s">
        <v>211</v>
      </c>
      <c r="L2819" s="47"/>
      <c r="M2819" s="223" t="s">
        <v>19</v>
      </c>
      <c r="N2819" s="224" t="s">
        <v>42</v>
      </c>
      <c r="O2819" s="87"/>
      <c r="P2819" s="225">
        <f>O2819*H2819</f>
        <v>0</v>
      </c>
      <c r="Q2819" s="225">
        <v>0.00091</v>
      </c>
      <c r="R2819" s="225">
        <f>Q2819*H2819</f>
        <v>0.0054599999999999996</v>
      </c>
      <c r="S2819" s="225">
        <v>0</v>
      </c>
      <c r="T2819" s="226">
        <f>S2819*H2819</f>
        <v>0</v>
      </c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R2819" s="227" t="s">
        <v>331</v>
      </c>
      <c r="AT2819" s="227" t="s">
        <v>207</v>
      </c>
      <c r="AU2819" s="227" t="s">
        <v>80</v>
      </c>
      <c r="AY2819" s="20" t="s">
        <v>205</v>
      </c>
      <c r="BE2819" s="228">
        <f>IF(N2819="základní",J2819,0)</f>
        <v>0</v>
      </c>
      <c r="BF2819" s="228">
        <f>IF(N2819="snížená",J2819,0)</f>
        <v>0</v>
      </c>
      <c r="BG2819" s="228">
        <f>IF(N2819="zákl. přenesená",J2819,0)</f>
        <v>0</v>
      </c>
      <c r="BH2819" s="228">
        <f>IF(N2819="sníž. přenesená",J2819,0)</f>
        <v>0</v>
      </c>
      <c r="BI2819" s="228">
        <f>IF(N2819="nulová",J2819,0)</f>
        <v>0</v>
      </c>
      <c r="BJ2819" s="20" t="s">
        <v>78</v>
      </c>
      <c r="BK2819" s="228">
        <f>ROUND(I2819*H2819,2)</f>
        <v>0</v>
      </c>
      <c r="BL2819" s="20" t="s">
        <v>331</v>
      </c>
      <c r="BM2819" s="227" t="s">
        <v>3961</v>
      </c>
    </row>
    <row r="2820" s="2" customFormat="1">
      <c r="A2820" s="41"/>
      <c r="B2820" s="42"/>
      <c r="C2820" s="43"/>
      <c r="D2820" s="229" t="s">
        <v>214</v>
      </c>
      <c r="E2820" s="43"/>
      <c r="F2820" s="230" t="s">
        <v>3962</v>
      </c>
      <c r="G2820" s="43"/>
      <c r="H2820" s="43"/>
      <c r="I2820" s="231"/>
      <c r="J2820" s="43"/>
      <c r="K2820" s="43"/>
      <c r="L2820" s="47"/>
      <c r="M2820" s="232"/>
      <c r="N2820" s="233"/>
      <c r="O2820" s="87"/>
      <c r="P2820" s="87"/>
      <c r="Q2820" s="87"/>
      <c r="R2820" s="87"/>
      <c r="S2820" s="87"/>
      <c r="T2820" s="88"/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T2820" s="20" t="s">
        <v>214</v>
      </c>
      <c r="AU2820" s="20" t="s">
        <v>80</v>
      </c>
    </row>
    <row r="2821" s="14" customFormat="1">
      <c r="A2821" s="14"/>
      <c r="B2821" s="245"/>
      <c r="C2821" s="246"/>
      <c r="D2821" s="236" t="s">
        <v>216</v>
      </c>
      <c r="E2821" s="247" t="s">
        <v>19</v>
      </c>
      <c r="F2821" s="248" t="s">
        <v>3963</v>
      </c>
      <c r="G2821" s="246"/>
      <c r="H2821" s="249">
        <v>6</v>
      </c>
      <c r="I2821" s="250"/>
      <c r="J2821" s="246"/>
      <c r="K2821" s="246"/>
      <c r="L2821" s="251"/>
      <c r="M2821" s="252"/>
      <c r="N2821" s="253"/>
      <c r="O2821" s="253"/>
      <c r="P2821" s="253"/>
      <c r="Q2821" s="253"/>
      <c r="R2821" s="253"/>
      <c r="S2821" s="253"/>
      <c r="T2821" s="25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T2821" s="255" t="s">
        <v>216</v>
      </c>
      <c r="AU2821" s="255" t="s">
        <v>80</v>
      </c>
      <c r="AV2821" s="14" t="s">
        <v>80</v>
      </c>
      <c r="AW2821" s="14" t="s">
        <v>218</v>
      </c>
      <c r="AX2821" s="14" t="s">
        <v>71</v>
      </c>
      <c r="AY2821" s="255" t="s">
        <v>205</v>
      </c>
    </row>
    <row r="2822" s="2" customFormat="1" ht="44.25" customHeight="1">
      <c r="A2822" s="41"/>
      <c r="B2822" s="42"/>
      <c r="C2822" s="216" t="s">
        <v>3964</v>
      </c>
      <c r="D2822" s="216" t="s">
        <v>207</v>
      </c>
      <c r="E2822" s="217" t="s">
        <v>3965</v>
      </c>
      <c r="F2822" s="218" t="s">
        <v>3966</v>
      </c>
      <c r="G2822" s="219" t="s">
        <v>306</v>
      </c>
      <c r="H2822" s="220">
        <v>10.414999999999999</v>
      </c>
      <c r="I2822" s="221"/>
      <c r="J2822" s="222">
        <f>ROUND(I2822*H2822,2)</f>
        <v>0</v>
      </c>
      <c r="K2822" s="218" t="s">
        <v>211</v>
      </c>
      <c r="L2822" s="47"/>
      <c r="M2822" s="223" t="s">
        <v>19</v>
      </c>
      <c r="N2822" s="224" t="s">
        <v>42</v>
      </c>
      <c r="O2822" s="87"/>
      <c r="P2822" s="225">
        <f>O2822*H2822</f>
        <v>0</v>
      </c>
      <c r="Q2822" s="225">
        <v>0.00020000000000000001</v>
      </c>
      <c r="R2822" s="225">
        <f>Q2822*H2822</f>
        <v>0.0020829999999999998</v>
      </c>
      <c r="S2822" s="225">
        <v>0</v>
      </c>
      <c r="T2822" s="226">
        <f>S2822*H2822</f>
        <v>0</v>
      </c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R2822" s="227" t="s">
        <v>331</v>
      </c>
      <c r="AT2822" s="227" t="s">
        <v>207</v>
      </c>
      <c r="AU2822" s="227" t="s">
        <v>80</v>
      </c>
      <c r="AY2822" s="20" t="s">
        <v>205</v>
      </c>
      <c r="BE2822" s="228">
        <f>IF(N2822="základní",J2822,0)</f>
        <v>0</v>
      </c>
      <c r="BF2822" s="228">
        <f>IF(N2822="snížená",J2822,0)</f>
        <v>0</v>
      </c>
      <c r="BG2822" s="228">
        <f>IF(N2822="zákl. přenesená",J2822,0)</f>
        <v>0</v>
      </c>
      <c r="BH2822" s="228">
        <f>IF(N2822="sníž. přenesená",J2822,0)</f>
        <v>0</v>
      </c>
      <c r="BI2822" s="228">
        <f>IF(N2822="nulová",J2822,0)</f>
        <v>0</v>
      </c>
      <c r="BJ2822" s="20" t="s">
        <v>78</v>
      </c>
      <c r="BK2822" s="228">
        <f>ROUND(I2822*H2822,2)</f>
        <v>0</v>
      </c>
      <c r="BL2822" s="20" t="s">
        <v>331</v>
      </c>
      <c r="BM2822" s="227" t="s">
        <v>3967</v>
      </c>
    </row>
    <row r="2823" s="2" customFormat="1">
      <c r="A2823" s="41"/>
      <c r="B2823" s="42"/>
      <c r="C2823" s="43"/>
      <c r="D2823" s="229" t="s">
        <v>214</v>
      </c>
      <c r="E2823" s="43"/>
      <c r="F2823" s="230" t="s">
        <v>3968</v>
      </c>
      <c r="G2823" s="43"/>
      <c r="H2823" s="43"/>
      <c r="I2823" s="231"/>
      <c r="J2823" s="43"/>
      <c r="K2823" s="43"/>
      <c r="L2823" s="47"/>
      <c r="M2823" s="232"/>
      <c r="N2823" s="233"/>
      <c r="O2823" s="87"/>
      <c r="P2823" s="87"/>
      <c r="Q2823" s="87"/>
      <c r="R2823" s="87"/>
      <c r="S2823" s="87"/>
      <c r="T2823" s="88"/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T2823" s="20" t="s">
        <v>214</v>
      </c>
      <c r="AU2823" s="20" t="s">
        <v>80</v>
      </c>
    </row>
    <row r="2824" s="2" customFormat="1" ht="55.5" customHeight="1">
      <c r="A2824" s="41"/>
      <c r="B2824" s="42"/>
      <c r="C2824" s="216" t="s">
        <v>3969</v>
      </c>
      <c r="D2824" s="216" t="s">
        <v>207</v>
      </c>
      <c r="E2824" s="217" t="s">
        <v>3970</v>
      </c>
      <c r="F2824" s="218" t="s">
        <v>3971</v>
      </c>
      <c r="G2824" s="219" t="s">
        <v>327</v>
      </c>
      <c r="H2824" s="220">
        <v>4.0049999999999999</v>
      </c>
      <c r="I2824" s="221"/>
      <c r="J2824" s="222">
        <f>ROUND(I2824*H2824,2)</f>
        <v>0</v>
      </c>
      <c r="K2824" s="218" t="s">
        <v>211</v>
      </c>
      <c r="L2824" s="47"/>
      <c r="M2824" s="223" t="s">
        <v>19</v>
      </c>
      <c r="N2824" s="224" t="s">
        <v>42</v>
      </c>
      <c r="O2824" s="87"/>
      <c r="P2824" s="225">
        <f>O2824*H2824</f>
        <v>0</v>
      </c>
      <c r="Q2824" s="225">
        <v>0.00025000000000000001</v>
      </c>
      <c r="R2824" s="225">
        <f>Q2824*H2824</f>
        <v>0.00100125</v>
      </c>
      <c r="S2824" s="225">
        <v>0</v>
      </c>
      <c r="T2824" s="226">
        <f>S2824*H2824</f>
        <v>0</v>
      </c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R2824" s="227" t="s">
        <v>331</v>
      </c>
      <c r="AT2824" s="227" t="s">
        <v>207</v>
      </c>
      <c r="AU2824" s="227" t="s">
        <v>80</v>
      </c>
      <c r="AY2824" s="20" t="s">
        <v>205</v>
      </c>
      <c r="BE2824" s="228">
        <f>IF(N2824="základní",J2824,0)</f>
        <v>0</v>
      </c>
      <c r="BF2824" s="228">
        <f>IF(N2824="snížená",J2824,0)</f>
        <v>0</v>
      </c>
      <c r="BG2824" s="228">
        <f>IF(N2824="zákl. přenesená",J2824,0)</f>
        <v>0</v>
      </c>
      <c r="BH2824" s="228">
        <f>IF(N2824="sníž. přenesená",J2824,0)</f>
        <v>0</v>
      </c>
      <c r="BI2824" s="228">
        <f>IF(N2824="nulová",J2824,0)</f>
        <v>0</v>
      </c>
      <c r="BJ2824" s="20" t="s">
        <v>78</v>
      </c>
      <c r="BK2824" s="228">
        <f>ROUND(I2824*H2824,2)</f>
        <v>0</v>
      </c>
      <c r="BL2824" s="20" t="s">
        <v>331</v>
      </c>
      <c r="BM2824" s="227" t="s">
        <v>3972</v>
      </c>
    </row>
    <row r="2825" s="2" customFormat="1">
      <c r="A2825" s="41"/>
      <c r="B2825" s="42"/>
      <c r="C2825" s="43"/>
      <c r="D2825" s="229" t="s">
        <v>214</v>
      </c>
      <c r="E2825" s="43"/>
      <c r="F2825" s="230" t="s">
        <v>3973</v>
      </c>
      <c r="G2825" s="43"/>
      <c r="H2825" s="43"/>
      <c r="I2825" s="231"/>
      <c r="J2825" s="43"/>
      <c r="K2825" s="43"/>
      <c r="L2825" s="47"/>
      <c r="M2825" s="232"/>
      <c r="N2825" s="233"/>
      <c r="O2825" s="87"/>
      <c r="P2825" s="87"/>
      <c r="Q2825" s="87"/>
      <c r="R2825" s="87"/>
      <c r="S2825" s="87"/>
      <c r="T2825" s="88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T2825" s="20" t="s">
        <v>214</v>
      </c>
      <c r="AU2825" s="20" t="s">
        <v>80</v>
      </c>
    </row>
    <row r="2826" s="14" customFormat="1">
      <c r="A2826" s="14"/>
      <c r="B2826" s="245"/>
      <c r="C2826" s="246"/>
      <c r="D2826" s="236" t="s">
        <v>216</v>
      </c>
      <c r="E2826" s="247" t="s">
        <v>19</v>
      </c>
      <c r="F2826" s="248" t="s">
        <v>3974</v>
      </c>
      <c r="G2826" s="246"/>
      <c r="H2826" s="249">
        <v>4.0049999999999999</v>
      </c>
      <c r="I2826" s="250"/>
      <c r="J2826" s="246"/>
      <c r="K2826" s="246"/>
      <c r="L2826" s="251"/>
      <c r="M2826" s="252"/>
      <c r="N2826" s="253"/>
      <c r="O2826" s="253"/>
      <c r="P2826" s="253"/>
      <c r="Q2826" s="253"/>
      <c r="R2826" s="253"/>
      <c r="S2826" s="253"/>
      <c r="T2826" s="25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5" t="s">
        <v>216</v>
      </c>
      <c r="AU2826" s="255" t="s">
        <v>80</v>
      </c>
      <c r="AV2826" s="14" t="s">
        <v>80</v>
      </c>
      <c r="AW2826" s="14" t="s">
        <v>218</v>
      </c>
      <c r="AX2826" s="14" t="s">
        <v>71</v>
      </c>
      <c r="AY2826" s="255" t="s">
        <v>205</v>
      </c>
    </row>
    <row r="2827" s="2" customFormat="1" ht="44.25" customHeight="1">
      <c r="A2827" s="41"/>
      <c r="B2827" s="42"/>
      <c r="C2827" s="216" t="s">
        <v>3975</v>
      </c>
      <c r="D2827" s="216" t="s">
        <v>207</v>
      </c>
      <c r="E2827" s="217" t="s">
        <v>3976</v>
      </c>
      <c r="F2827" s="218" t="s">
        <v>3977</v>
      </c>
      <c r="G2827" s="219" t="s">
        <v>327</v>
      </c>
      <c r="H2827" s="220">
        <v>6</v>
      </c>
      <c r="I2827" s="221"/>
      <c r="J2827" s="222">
        <f>ROUND(I2827*H2827,2)</f>
        <v>0</v>
      </c>
      <c r="K2827" s="218" t="s">
        <v>211</v>
      </c>
      <c r="L2827" s="47"/>
      <c r="M2827" s="223" t="s">
        <v>19</v>
      </c>
      <c r="N2827" s="224" t="s">
        <v>42</v>
      </c>
      <c r="O2827" s="87"/>
      <c r="P2827" s="225">
        <f>O2827*H2827</f>
        <v>0</v>
      </c>
      <c r="Q2827" s="225">
        <v>0.00013999999999999999</v>
      </c>
      <c r="R2827" s="225">
        <f>Q2827*H2827</f>
        <v>0.00083999999999999993</v>
      </c>
      <c r="S2827" s="225">
        <v>0</v>
      </c>
      <c r="T2827" s="226">
        <f>S2827*H2827</f>
        <v>0</v>
      </c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R2827" s="227" t="s">
        <v>331</v>
      </c>
      <c r="AT2827" s="227" t="s">
        <v>207</v>
      </c>
      <c r="AU2827" s="227" t="s">
        <v>80</v>
      </c>
      <c r="AY2827" s="20" t="s">
        <v>205</v>
      </c>
      <c r="BE2827" s="228">
        <f>IF(N2827="základní",J2827,0)</f>
        <v>0</v>
      </c>
      <c r="BF2827" s="228">
        <f>IF(N2827="snížená",J2827,0)</f>
        <v>0</v>
      </c>
      <c r="BG2827" s="228">
        <f>IF(N2827="zákl. přenesená",J2827,0)</f>
        <v>0</v>
      </c>
      <c r="BH2827" s="228">
        <f>IF(N2827="sníž. přenesená",J2827,0)</f>
        <v>0</v>
      </c>
      <c r="BI2827" s="228">
        <f>IF(N2827="nulová",J2827,0)</f>
        <v>0</v>
      </c>
      <c r="BJ2827" s="20" t="s">
        <v>78</v>
      </c>
      <c r="BK2827" s="228">
        <f>ROUND(I2827*H2827,2)</f>
        <v>0</v>
      </c>
      <c r="BL2827" s="20" t="s">
        <v>331</v>
      </c>
      <c r="BM2827" s="227" t="s">
        <v>3978</v>
      </c>
    </row>
    <row r="2828" s="2" customFormat="1">
      <c r="A2828" s="41"/>
      <c r="B2828" s="42"/>
      <c r="C2828" s="43"/>
      <c r="D2828" s="229" t="s">
        <v>214</v>
      </c>
      <c r="E2828" s="43"/>
      <c r="F2828" s="230" t="s">
        <v>3979</v>
      </c>
      <c r="G2828" s="43"/>
      <c r="H2828" s="43"/>
      <c r="I2828" s="231"/>
      <c r="J2828" s="43"/>
      <c r="K2828" s="43"/>
      <c r="L2828" s="47"/>
      <c r="M2828" s="232"/>
      <c r="N2828" s="233"/>
      <c r="O2828" s="87"/>
      <c r="P2828" s="87"/>
      <c r="Q2828" s="87"/>
      <c r="R2828" s="87"/>
      <c r="S2828" s="87"/>
      <c r="T2828" s="88"/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T2828" s="20" t="s">
        <v>214</v>
      </c>
      <c r="AU2828" s="20" t="s">
        <v>80</v>
      </c>
    </row>
    <row r="2829" s="14" customFormat="1">
      <c r="A2829" s="14"/>
      <c r="B2829" s="245"/>
      <c r="C2829" s="246"/>
      <c r="D2829" s="236" t="s">
        <v>216</v>
      </c>
      <c r="E2829" s="247" t="s">
        <v>19</v>
      </c>
      <c r="F2829" s="248" t="s">
        <v>3963</v>
      </c>
      <c r="G2829" s="246"/>
      <c r="H2829" s="249">
        <v>6</v>
      </c>
      <c r="I2829" s="250"/>
      <c r="J2829" s="246"/>
      <c r="K2829" s="246"/>
      <c r="L2829" s="251"/>
      <c r="M2829" s="252"/>
      <c r="N2829" s="253"/>
      <c r="O2829" s="253"/>
      <c r="P2829" s="253"/>
      <c r="Q2829" s="253"/>
      <c r="R2829" s="253"/>
      <c r="S2829" s="253"/>
      <c r="T2829" s="25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5" t="s">
        <v>216</v>
      </c>
      <c r="AU2829" s="255" t="s">
        <v>80</v>
      </c>
      <c r="AV2829" s="14" t="s">
        <v>80</v>
      </c>
      <c r="AW2829" s="14" t="s">
        <v>218</v>
      </c>
      <c r="AX2829" s="14" t="s">
        <v>71</v>
      </c>
      <c r="AY2829" s="255" t="s">
        <v>205</v>
      </c>
    </row>
    <row r="2830" s="2" customFormat="1" ht="37.8" customHeight="1">
      <c r="A2830" s="41"/>
      <c r="B2830" s="42"/>
      <c r="C2830" s="216" t="s">
        <v>3980</v>
      </c>
      <c r="D2830" s="216" t="s">
        <v>207</v>
      </c>
      <c r="E2830" s="217" t="s">
        <v>3981</v>
      </c>
      <c r="F2830" s="218" t="s">
        <v>3982</v>
      </c>
      <c r="G2830" s="219" t="s">
        <v>306</v>
      </c>
      <c r="H2830" s="220">
        <v>9.4710000000000001</v>
      </c>
      <c r="I2830" s="221"/>
      <c r="J2830" s="222">
        <f>ROUND(I2830*H2830,2)</f>
        <v>0</v>
      </c>
      <c r="K2830" s="218" t="s">
        <v>211</v>
      </c>
      <c r="L2830" s="47"/>
      <c r="M2830" s="223" t="s">
        <v>19</v>
      </c>
      <c r="N2830" s="224" t="s">
        <v>42</v>
      </c>
      <c r="O2830" s="87"/>
      <c r="P2830" s="225">
        <f>O2830*H2830</f>
        <v>0</v>
      </c>
      <c r="Q2830" s="225">
        <v>0</v>
      </c>
      <c r="R2830" s="225">
        <f>Q2830*H2830</f>
        <v>0</v>
      </c>
      <c r="S2830" s="225">
        <v>0.03175</v>
      </c>
      <c r="T2830" s="226">
        <f>S2830*H2830</f>
        <v>0.30070425000000001</v>
      </c>
      <c r="U2830" s="41"/>
      <c r="V2830" s="41"/>
      <c r="W2830" s="41"/>
      <c r="X2830" s="41"/>
      <c r="Y2830" s="41"/>
      <c r="Z2830" s="41"/>
      <c r="AA2830" s="41"/>
      <c r="AB2830" s="41"/>
      <c r="AC2830" s="41"/>
      <c r="AD2830" s="41"/>
      <c r="AE2830" s="41"/>
      <c r="AR2830" s="227" t="s">
        <v>331</v>
      </c>
      <c r="AT2830" s="227" t="s">
        <v>207</v>
      </c>
      <c r="AU2830" s="227" t="s">
        <v>80</v>
      </c>
      <c r="AY2830" s="20" t="s">
        <v>205</v>
      </c>
      <c r="BE2830" s="228">
        <f>IF(N2830="základní",J2830,0)</f>
        <v>0</v>
      </c>
      <c r="BF2830" s="228">
        <f>IF(N2830="snížená",J2830,0)</f>
        <v>0</v>
      </c>
      <c r="BG2830" s="228">
        <f>IF(N2830="zákl. přenesená",J2830,0)</f>
        <v>0</v>
      </c>
      <c r="BH2830" s="228">
        <f>IF(N2830="sníž. přenesená",J2830,0)</f>
        <v>0</v>
      </c>
      <c r="BI2830" s="228">
        <f>IF(N2830="nulová",J2830,0)</f>
        <v>0</v>
      </c>
      <c r="BJ2830" s="20" t="s">
        <v>78</v>
      </c>
      <c r="BK2830" s="228">
        <f>ROUND(I2830*H2830,2)</f>
        <v>0</v>
      </c>
      <c r="BL2830" s="20" t="s">
        <v>331</v>
      </c>
      <c r="BM2830" s="227" t="s">
        <v>3983</v>
      </c>
    </row>
    <row r="2831" s="2" customFormat="1">
      <c r="A2831" s="41"/>
      <c r="B2831" s="42"/>
      <c r="C2831" s="43"/>
      <c r="D2831" s="229" t="s">
        <v>214</v>
      </c>
      <c r="E2831" s="43"/>
      <c r="F2831" s="230" t="s">
        <v>3984</v>
      </c>
      <c r="G2831" s="43"/>
      <c r="H2831" s="43"/>
      <c r="I2831" s="231"/>
      <c r="J2831" s="43"/>
      <c r="K2831" s="43"/>
      <c r="L2831" s="47"/>
      <c r="M2831" s="232"/>
      <c r="N2831" s="233"/>
      <c r="O2831" s="87"/>
      <c r="P2831" s="87"/>
      <c r="Q2831" s="87"/>
      <c r="R2831" s="87"/>
      <c r="S2831" s="87"/>
      <c r="T2831" s="88"/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T2831" s="20" t="s">
        <v>214</v>
      </c>
      <c r="AU2831" s="20" t="s">
        <v>80</v>
      </c>
    </row>
    <row r="2832" s="14" customFormat="1">
      <c r="A2832" s="14"/>
      <c r="B2832" s="245"/>
      <c r="C2832" s="246"/>
      <c r="D2832" s="236" t="s">
        <v>216</v>
      </c>
      <c r="E2832" s="247" t="s">
        <v>19</v>
      </c>
      <c r="F2832" s="248" t="s">
        <v>3985</v>
      </c>
      <c r="G2832" s="246"/>
      <c r="H2832" s="249">
        <v>9.4710000000000001</v>
      </c>
      <c r="I2832" s="250"/>
      <c r="J2832" s="246"/>
      <c r="K2832" s="246"/>
      <c r="L2832" s="251"/>
      <c r="M2832" s="252"/>
      <c r="N2832" s="253"/>
      <c r="O2832" s="253"/>
      <c r="P2832" s="253"/>
      <c r="Q2832" s="253"/>
      <c r="R2832" s="253"/>
      <c r="S2832" s="253"/>
      <c r="T2832" s="25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5" t="s">
        <v>216</v>
      </c>
      <c r="AU2832" s="255" t="s">
        <v>80</v>
      </c>
      <c r="AV2832" s="14" t="s">
        <v>80</v>
      </c>
      <c r="AW2832" s="14" t="s">
        <v>218</v>
      </c>
      <c r="AX2832" s="14" t="s">
        <v>71</v>
      </c>
      <c r="AY2832" s="255" t="s">
        <v>205</v>
      </c>
    </row>
    <row r="2833" s="2" customFormat="1" ht="55.5" customHeight="1">
      <c r="A2833" s="41"/>
      <c r="B2833" s="42"/>
      <c r="C2833" s="216" t="s">
        <v>3986</v>
      </c>
      <c r="D2833" s="216" t="s">
        <v>207</v>
      </c>
      <c r="E2833" s="217" t="s">
        <v>3987</v>
      </c>
      <c r="F2833" s="218" t="s">
        <v>3988</v>
      </c>
      <c r="G2833" s="219" t="s">
        <v>306</v>
      </c>
      <c r="H2833" s="220">
        <v>10.948</v>
      </c>
      <c r="I2833" s="221"/>
      <c r="J2833" s="222">
        <f>ROUND(I2833*H2833,2)</f>
        <v>0</v>
      </c>
      <c r="K2833" s="218" t="s">
        <v>211</v>
      </c>
      <c r="L2833" s="47"/>
      <c r="M2833" s="223" t="s">
        <v>19</v>
      </c>
      <c r="N2833" s="224" t="s">
        <v>42</v>
      </c>
      <c r="O2833" s="87"/>
      <c r="P2833" s="225">
        <f>O2833*H2833</f>
        <v>0</v>
      </c>
      <c r="Q2833" s="225">
        <v>0.017819999999999999</v>
      </c>
      <c r="R2833" s="225">
        <f>Q2833*H2833</f>
        <v>0.19509335999999999</v>
      </c>
      <c r="S2833" s="225">
        <v>0</v>
      </c>
      <c r="T2833" s="226">
        <f>S2833*H2833</f>
        <v>0</v>
      </c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R2833" s="227" t="s">
        <v>331</v>
      </c>
      <c r="AT2833" s="227" t="s">
        <v>207</v>
      </c>
      <c r="AU2833" s="227" t="s">
        <v>80</v>
      </c>
      <c r="AY2833" s="20" t="s">
        <v>205</v>
      </c>
      <c r="BE2833" s="228">
        <f>IF(N2833="základní",J2833,0)</f>
        <v>0</v>
      </c>
      <c r="BF2833" s="228">
        <f>IF(N2833="snížená",J2833,0)</f>
        <v>0</v>
      </c>
      <c r="BG2833" s="228">
        <f>IF(N2833="zákl. přenesená",J2833,0)</f>
        <v>0</v>
      </c>
      <c r="BH2833" s="228">
        <f>IF(N2833="sníž. přenesená",J2833,0)</f>
        <v>0</v>
      </c>
      <c r="BI2833" s="228">
        <f>IF(N2833="nulová",J2833,0)</f>
        <v>0</v>
      </c>
      <c r="BJ2833" s="20" t="s">
        <v>78</v>
      </c>
      <c r="BK2833" s="228">
        <f>ROUND(I2833*H2833,2)</f>
        <v>0</v>
      </c>
      <c r="BL2833" s="20" t="s">
        <v>331</v>
      </c>
      <c r="BM2833" s="227" t="s">
        <v>3989</v>
      </c>
    </row>
    <row r="2834" s="2" customFormat="1">
      <c r="A2834" s="41"/>
      <c r="B2834" s="42"/>
      <c r="C2834" s="43"/>
      <c r="D2834" s="229" t="s">
        <v>214</v>
      </c>
      <c r="E2834" s="43"/>
      <c r="F2834" s="230" t="s">
        <v>3990</v>
      </c>
      <c r="G2834" s="43"/>
      <c r="H2834" s="43"/>
      <c r="I2834" s="231"/>
      <c r="J2834" s="43"/>
      <c r="K2834" s="43"/>
      <c r="L2834" s="47"/>
      <c r="M2834" s="232"/>
      <c r="N2834" s="233"/>
      <c r="O2834" s="87"/>
      <c r="P2834" s="87"/>
      <c r="Q2834" s="87"/>
      <c r="R2834" s="87"/>
      <c r="S2834" s="87"/>
      <c r="T2834" s="88"/>
      <c r="U2834" s="41"/>
      <c r="V2834" s="41"/>
      <c r="W2834" s="41"/>
      <c r="X2834" s="41"/>
      <c r="Y2834" s="41"/>
      <c r="Z2834" s="41"/>
      <c r="AA2834" s="41"/>
      <c r="AB2834" s="41"/>
      <c r="AC2834" s="41"/>
      <c r="AD2834" s="41"/>
      <c r="AE2834" s="41"/>
      <c r="AT2834" s="20" t="s">
        <v>214</v>
      </c>
      <c r="AU2834" s="20" t="s">
        <v>80</v>
      </c>
    </row>
    <row r="2835" s="14" customFormat="1">
      <c r="A2835" s="14"/>
      <c r="B2835" s="245"/>
      <c r="C2835" s="246"/>
      <c r="D2835" s="236" t="s">
        <v>216</v>
      </c>
      <c r="E2835" s="247" t="s">
        <v>19</v>
      </c>
      <c r="F2835" s="248" t="s">
        <v>3991</v>
      </c>
      <c r="G2835" s="246"/>
      <c r="H2835" s="249">
        <v>10.9475</v>
      </c>
      <c r="I2835" s="250"/>
      <c r="J2835" s="246"/>
      <c r="K2835" s="246"/>
      <c r="L2835" s="251"/>
      <c r="M2835" s="252"/>
      <c r="N2835" s="253"/>
      <c r="O2835" s="253"/>
      <c r="P2835" s="253"/>
      <c r="Q2835" s="253"/>
      <c r="R2835" s="253"/>
      <c r="S2835" s="253"/>
      <c r="T2835" s="25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55" t="s">
        <v>216</v>
      </c>
      <c r="AU2835" s="255" t="s">
        <v>80</v>
      </c>
      <c r="AV2835" s="14" t="s">
        <v>80</v>
      </c>
      <c r="AW2835" s="14" t="s">
        <v>218</v>
      </c>
      <c r="AX2835" s="14" t="s">
        <v>71</v>
      </c>
      <c r="AY2835" s="255" t="s">
        <v>205</v>
      </c>
    </row>
    <row r="2836" s="2" customFormat="1" ht="44.25" customHeight="1">
      <c r="A2836" s="41"/>
      <c r="B2836" s="42"/>
      <c r="C2836" s="216" t="s">
        <v>3992</v>
      </c>
      <c r="D2836" s="216" t="s">
        <v>207</v>
      </c>
      <c r="E2836" s="217" t="s">
        <v>3993</v>
      </c>
      <c r="F2836" s="218" t="s">
        <v>3994</v>
      </c>
      <c r="G2836" s="219" t="s">
        <v>306</v>
      </c>
      <c r="H2836" s="220">
        <v>10.948</v>
      </c>
      <c r="I2836" s="221"/>
      <c r="J2836" s="222">
        <f>ROUND(I2836*H2836,2)</f>
        <v>0</v>
      </c>
      <c r="K2836" s="218" t="s">
        <v>211</v>
      </c>
      <c r="L2836" s="47"/>
      <c r="M2836" s="223" t="s">
        <v>19</v>
      </c>
      <c r="N2836" s="224" t="s">
        <v>42</v>
      </c>
      <c r="O2836" s="87"/>
      <c r="P2836" s="225">
        <f>O2836*H2836</f>
        <v>0</v>
      </c>
      <c r="Q2836" s="225">
        <v>0.00010000000000000001</v>
      </c>
      <c r="R2836" s="225">
        <f>Q2836*H2836</f>
        <v>0.0010948000000000002</v>
      </c>
      <c r="S2836" s="225">
        <v>0</v>
      </c>
      <c r="T2836" s="226">
        <f>S2836*H2836</f>
        <v>0</v>
      </c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R2836" s="227" t="s">
        <v>331</v>
      </c>
      <c r="AT2836" s="227" t="s">
        <v>207</v>
      </c>
      <c r="AU2836" s="227" t="s">
        <v>80</v>
      </c>
      <c r="AY2836" s="20" t="s">
        <v>205</v>
      </c>
      <c r="BE2836" s="228">
        <f>IF(N2836="základní",J2836,0)</f>
        <v>0</v>
      </c>
      <c r="BF2836" s="228">
        <f>IF(N2836="snížená",J2836,0)</f>
        <v>0</v>
      </c>
      <c r="BG2836" s="228">
        <f>IF(N2836="zákl. přenesená",J2836,0)</f>
        <v>0</v>
      </c>
      <c r="BH2836" s="228">
        <f>IF(N2836="sníž. přenesená",J2836,0)</f>
        <v>0</v>
      </c>
      <c r="BI2836" s="228">
        <f>IF(N2836="nulová",J2836,0)</f>
        <v>0</v>
      </c>
      <c r="BJ2836" s="20" t="s">
        <v>78</v>
      </c>
      <c r="BK2836" s="228">
        <f>ROUND(I2836*H2836,2)</f>
        <v>0</v>
      </c>
      <c r="BL2836" s="20" t="s">
        <v>331</v>
      </c>
      <c r="BM2836" s="227" t="s">
        <v>3995</v>
      </c>
    </row>
    <row r="2837" s="2" customFormat="1">
      <c r="A2837" s="41"/>
      <c r="B2837" s="42"/>
      <c r="C2837" s="43"/>
      <c r="D2837" s="229" t="s">
        <v>214</v>
      </c>
      <c r="E2837" s="43"/>
      <c r="F2837" s="230" t="s">
        <v>3996</v>
      </c>
      <c r="G2837" s="43"/>
      <c r="H2837" s="43"/>
      <c r="I2837" s="231"/>
      <c r="J2837" s="43"/>
      <c r="K2837" s="43"/>
      <c r="L2837" s="47"/>
      <c r="M2837" s="232"/>
      <c r="N2837" s="233"/>
      <c r="O2837" s="87"/>
      <c r="P2837" s="87"/>
      <c r="Q2837" s="87"/>
      <c r="R2837" s="87"/>
      <c r="S2837" s="87"/>
      <c r="T2837" s="88"/>
      <c r="U2837" s="41"/>
      <c r="V2837" s="41"/>
      <c r="W2837" s="41"/>
      <c r="X2837" s="41"/>
      <c r="Y2837" s="41"/>
      <c r="Z2837" s="41"/>
      <c r="AA2837" s="41"/>
      <c r="AB2837" s="41"/>
      <c r="AC2837" s="41"/>
      <c r="AD2837" s="41"/>
      <c r="AE2837" s="41"/>
      <c r="AT2837" s="20" t="s">
        <v>214</v>
      </c>
      <c r="AU2837" s="20" t="s">
        <v>80</v>
      </c>
    </row>
    <row r="2838" s="2" customFormat="1" ht="49.05" customHeight="1">
      <c r="A2838" s="41"/>
      <c r="B2838" s="42"/>
      <c r="C2838" s="216" t="s">
        <v>3997</v>
      </c>
      <c r="D2838" s="216" t="s">
        <v>207</v>
      </c>
      <c r="E2838" s="217" t="s">
        <v>3998</v>
      </c>
      <c r="F2838" s="218" t="s">
        <v>3999</v>
      </c>
      <c r="G2838" s="219" t="s">
        <v>306</v>
      </c>
      <c r="H2838" s="220">
        <v>52.799999999999997</v>
      </c>
      <c r="I2838" s="221"/>
      <c r="J2838" s="222">
        <f>ROUND(I2838*H2838,2)</f>
        <v>0</v>
      </c>
      <c r="K2838" s="218" t="s">
        <v>211</v>
      </c>
      <c r="L2838" s="47"/>
      <c r="M2838" s="223" t="s">
        <v>19</v>
      </c>
      <c r="N2838" s="224" t="s">
        <v>42</v>
      </c>
      <c r="O2838" s="87"/>
      <c r="P2838" s="225">
        <f>O2838*H2838</f>
        <v>0</v>
      </c>
      <c r="Q2838" s="225">
        <v>0.012200000000000001</v>
      </c>
      <c r="R2838" s="225">
        <f>Q2838*H2838</f>
        <v>0.64415999999999995</v>
      </c>
      <c r="S2838" s="225">
        <v>0</v>
      </c>
      <c r="T2838" s="226">
        <f>S2838*H2838</f>
        <v>0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7" t="s">
        <v>331</v>
      </c>
      <c r="AT2838" s="227" t="s">
        <v>207</v>
      </c>
      <c r="AU2838" s="227" t="s">
        <v>80</v>
      </c>
      <c r="AY2838" s="20" t="s">
        <v>205</v>
      </c>
      <c r="BE2838" s="228">
        <f>IF(N2838="základní",J2838,0)</f>
        <v>0</v>
      </c>
      <c r="BF2838" s="228">
        <f>IF(N2838="snížená",J2838,0)</f>
        <v>0</v>
      </c>
      <c r="BG2838" s="228">
        <f>IF(N2838="zákl. přenesená",J2838,0)</f>
        <v>0</v>
      </c>
      <c r="BH2838" s="228">
        <f>IF(N2838="sníž. přenesená",J2838,0)</f>
        <v>0</v>
      </c>
      <c r="BI2838" s="228">
        <f>IF(N2838="nulová",J2838,0)</f>
        <v>0</v>
      </c>
      <c r="BJ2838" s="20" t="s">
        <v>78</v>
      </c>
      <c r="BK2838" s="228">
        <f>ROUND(I2838*H2838,2)</f>
        <v>0</v>
      </c>
      <c r="BL2838" s="20" t="s">
        <v>331</v>
      </c>
      <c r="BM2838" s="227" t="s">
        <v>4000</v>
      </c>
    </row>
    <row r="2839" s="2" customFormat="1">
      <c r="A2839" s="41"/>
      <c r="B2839" s="42"/>
      <c r="C2839" s="43"/>
      <c r="D2839" s="229" t="s">
        <v>214</v>
      </c>
      <c r="E2839" s="43"/>
      <c r="F2839" s="230" t="s">
        <v>4001</v>
      </c>
      <c r="G2839" s="43"/>
      <c r="H2839" s="43"/>
      <c r="I2839" s="231"/>
      <c r="J2839" s="43"/>
      <c r="K2839" s="43"/>
      <c r="L2839" s="47"/>
      <c r="M2839" s="232"/>
      <c r="N2839" s="233"/>
      <c r="O2839" s="87"/>
      <c r="P2839" s="87"/>
      <c r="Q2839" s="87"/>
      <c r="R2839" s="87"/>
      <c r="S2839" s="87"/>
      <c r="T2839" s="88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T2839" s="20" t="s">
        <v>214</v>
      </c>
      <c r="AU2839" s="20" t="s">
        <v>80</v>
      </c>
    </row>
    <row r="2840" s="14" customFormat="1">
      <c r="A2840" s="14"/>
      <c r="B2840" s="245"/>
      <c r="C2840" s="246"/>
      <c r="D2840" s="236" t="s">
        <v>216</v>
      </c>
      <c r="E2840" s="247" t="s">
        <v>19</v>
      </c>
      <c r="F2840" s="248" t="s">
        <v>4002</v>
      </c>
      <c r="G2840" s="246"/>
      <c r="H2840" s="249">
        <v>52.799999999999997</v>
      </c>
      <c r="I2840" s="250"/>
      <c r="J2840" s="246"/>
      <c r="K2840" s="246"/>
      <c r="L2840" s="251"/>
      <c r="M2840" s="252"/>
      <c r="N2840" s="253"/>
      <c r="O2840" s="253"/>
      <c r="P2840" s="253"/>
      <c r="Q2840" s="253"/>
      <c r="R2840" s="253"/>
      <c r="S2840" s="253"/>
      <c r="T2840" s="25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55" t="s">
        <v>216</v>
      </c>
      <c r="AU2840" s="255" t="s">
        <v>80</v>
      </c>
      <c r="AV2840" s="14" t="s">
        <v>80</v>
      </c>
      <c r="AW2840" s="14" t="s">
        <v>218</v>
      </c>
      <c r="AX2840" s="14" t="s">
        <v>71</v>
      </c>
      <c r="AY2840" s="255" t="s">
        <v>205</v>
      </c>
    </row>
    <row r="2841" s="2" customFormat="1" ht="49.05" customHeight="1">
      <c r="A2841" s="41"/>
      <c r="B2841" s="42"/>
      <c r="C2841" s="216" t="s">
        <v>4003</v>
      </c>
      <c r="D2841" s="216" t="s">
        <v>207</v>
      </c>
      <c r="E2841" s="217" t="s">
        <v>4004</v>
      </c>
      <c r="F2841" s="218" t="s">
        <v>4005</v>
      </c>
      <c r="G2841" s="219" t="s">
        <v>306</v>
      </c>
      <c r="H2841" s="220">
        <v>14.880000000000001</v>
      </c>
      <c r="I2841" s="221"/>
      <c r="J2841" s="222">
        <f>ROUND(I2841*H2841,2)</f>
        <v>0</v>
      </c>
      <c r="K2841" s="218" t="s">
        <v>211</v>
      </c>
      <c r="L2841" s="47"/>
      <c r="M2841" s="223" t="s">
        <v>19</v>
      </c>
      <c r="N2841" s="224" t="s">
        <v>42</v>
      </c>
      <c r="O2841" s="87"/>
      <c r="P2841" s="225">
        <f>O2841*H2841</f>
        <v>0</v>
      </c>
      <c r="Q2841" s="225">
        <v>0.024879999999999999</v>
      </c>
      <c r="R2841" s="225">
        <f>Q2841*H2841</f>
        <v>0.3702144</v>
      </c>
      <c r="S2841" s="225">
        <v>0</v>
      </c>
      <c r="T2841" s="226">
        <f>S2841*H2841</f>
        <v>0</v>
      </c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R2841" s="227" t="s">
        <v>331</v>
      </c>
      <c r="AT2841" s="227" t="s">
        <v>207</v>
      </c>
      <c r="AU2841" s="227" t="s">
        <v>80</v>
      </c>
      <c r="AY2841" s="20" t="s">
        <v>205</v>
      </c>
      <c r="BE2841" s="228">
        <f>IF(N2841="základní",J2841,0)</f>
        <v>0</v>
      </c>
      <c r="BF2841" s="228">
        <f>IF(N2841="snížená",J2841,0)</f>
        <v>0</v>
      </c>
      <c r="BG2841" s="228">
        <f>IF(N2841="zákl. přenesená",J2841,0)</f>
        <v>0</v>
      </c>
      <c r="BH2841" s="228">
        <f>IF(N2841="sníž. přenesená",J2841,0)</f>
        <v>0</v>
      </c>
      <c r="BI2841" s="228">
        <f>IF(N2841="nulová",J2841,0)</f>
        <v>0</v>
      </c>
      <c r="BJ2841" s="20" t="s">
        <v>78</v>
      </c>
      <c r="BK2841" s="228">
        <f>ROUND(I2841*H2841,2)</f>
        <v>0</v>
      </c>
      <c r="BL2841" s="20" t="s">
        <v>331</v>
      </c>
      <c r="BM2841" s="227" t="s">
        <v>4006</v>
      </c>
    </row>
    <row r="2842" s="2" customFormat="1">
      <c r="A2842" s="41"/>
      <c r="B2842" s="42"/>
      <c r="C2842" s="43"/>
      <c r="D2842" s="229" t="s">
        <v>214</v>
      </c>
      <c r="E2842" s="43"/>
      <c r="F2842" s="230" t="s">
        <v>4007</v>
      </c>
      <c r="G2842" s="43"/>
      <c r="H2842" s="43"/>
      <c r="I2842" s="231"/>
      <c r="J2842" s="43"/>
      <c r="K2842" s="43"/>
      <c r="L2842" s="47"/>
      <c r="M2842" s="232"/>
      <c r="N2842" s="233"/>
      <c r="O2842" s="87"/>
      <c r="P2842" s="87"/>
      <c r="Q2842" s="87"/>
      <c r="R2842" s="87"/>
      <c r="S2842" s="87"/>
      <c r="T2842" s="88"/>
      <c r="U2842" s="41"/>
      <c r="V2842" s="41"/>
      <c r="W2842" s="41"/>
      <c r="X2842" s="41"/>
      <c r="Y2842" s="41"/>
      <c r="Z2842" s="41"/>
      <c r="AA2842" s="41"/>
      <c r="AB2842" s="41"/>
      <c r="AC2842" s="41"/>
      <c r="AD2842" s="41"/>
      <c r="AE2842" s="41"/>
      <c r="AT2842" s="20" t="s">
        <v>214</v>
      </c>
      <c r="AU2842" s="20" t="s">
        <v>80</v>
      </c>
    </row>
    <row r="2843" s="14" customFormat="1">
      <c r="A2843" s="14"/>
      <c r="B2843" s="245"/>
      <c r="C2843" s="246"/>
      <c r="D2843" s="236" t="s">
        <v>216</v>
      </c>
      <c r="E2843" s="247" t="s">
        <v>19</v>
      </c>
      <c r="F2843" s="248" t="s">
        <v>927</v>
      </c>
      <c r="G2843" s="246"/>
      <c r="H2843" s="249">
        <v>14.880000000000001</v>
      </c>
      <c r="I2843" s="250"/>
      <c r="J2843" s="246"/>
      <c r="K2843" s="246"/>
      <c r="L2843" s="251"/>
      <c r="M2843" s="252"/>
      <c r="N2843" s="253"/>
      <c r="O2843" s="253"/>
      <c r="P2843" s="253"/>
      <c r="Q2843" s="253"/>
      <c r="R2843" s="253"/>
      <c r="S2843" s="253"/>
      <c r="T2843" s="25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5" t="s">
        <v>216</v>
      </c>
      <c r="AU2843" s="255" t="s">
        <v>80</v>
      </c>
      <c r="AV2843" s="14" t="s">
        <v>80</v>
      </c>
      <c r="AW2843" s="14" t="s">
        <v>218</v>
      </c>
      <c r="AX2843" s="14" t="s">
        <v>71</v>
      </c>
      <c r="AY2843" s="255" t="s">
        <v>205</v>
      </c>
    </row>
    <row r="2844" s="2" customFormat="1" ht="37.8" customHeight="1">
      <c r="A2844" s="41"/>
      <c r="B2844" s="42"/>
      <c r="C2844" s="216" t="s">
        <v>4008</v>
      </c>
      <c r="D2844" s="216" t="s">
        <v>207</v>
      </c>
      <c r="E2844" s="217" t="s">
        <v>4009</v>
      </c>
      <c r="F2844" s="218" t="s">
        <v>4010</v>
      </c>
      <c r="G2844" s="219" t="s">
        <v>306</v>
      </c>
      <c r="H2844" s="220">
        <v>67.680000000000007</v>
      </c>
      <c r="I2844" s="221"/>
      <c r="J2844" s="222">
        <f>ROUND(I2844*H2844,2)</f>
        <v>0</v>
      </c>
      <c r="K2844" s="218" t="s">
        <v>211</v>
      </c>
      <c r="L2844" s="47"/>
      <c r="M2844" s="223" t="s">
        <v>19</v>
      </c>
      <c r="N2844" s="224" t="s">
        <v>42</v>
      </c>
      <c r="O2844" s="87"/>
      <c r="P2844" s="225">
        <f>O2844*H2844</f>
        <v>0</v>
      </c>
      <c r="Q2844" s="225">
        <v>0.00010000000000000001</v>
      </c>
      <c r="R2844" s="225">
        <f>Q2844*H2844</f>
        <v>0.0067680000000000006</v>
      </c>
      <c r="S2844" s="225">
        <v>0</v>
      </c>
      <c r="T2844" s="226">
        <f>S2844*H2844</f>
        <v>0</v>
      </c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R2844" s="227" t="s">
        <v>331</v>
      </c>
      <c r="AT2844" s="227" t="s">
        <v>207</v>
      </c>
      <c r="AU2844" s="227" t="s">
        <v>80</v>
      </c>
      <c r="AY2844" s="20" t="s">
        <v>205</v>
      </c>
      <c r="BE2844" s="228">
        <f>IF(N2844="základní",J2844,0)</f>
        <v>0</v>
      </c>
      <c r="BF2844" s="228">
        <f>IF(N2844="snížená",J2844,0)</f>
        <v>0</v>
      </c>
      <c r="BG2844" s="228">
        <f>IF(N2844="zákl. přenesená",J2844,0)</f>
        <v>0</v>
      </c>
      <c r="BH2844" s="228">
        <f>IF(N2844="sníž. přenesená",J2844,0)</f>
        <v>0</v>
      </c>
      <c r="BI2844" s="228">
        <f>IF(N2844="nulová",J2844,0)</f>
        <v>0</v>
      </c>
      <c r="BJ2844" s="20" t="s">
        <v>78</v>
      </c>
      <c r="BK2844" s="228">
        <f>ROUND(I2844*H2844,2)</f>
        <v>0</v>
      </c>
      <c r="BL2844" s="20" t="s">
        <v>331</v>
      </c>
      <c r="BM2844" s="227" t="s">
        <v>4011</v>
      </c>
    </row>
    <row r="2845" s="2" customFormat="1">
      <c r="A2845" s="41"/>
      <c r="B2845" s="42"/>
      <c r="C2845" s="43"/>
      <c r="D2845" s="229" t="s">
        <v>214</v>
      </c>
      <c r="E2845" s="43"/>
      <c r="F2845" s="230" t="s">
        <v>4012</v>
      </c>
      <c r="G2845" s="43"/>
      <c r="H2845" s="43"/>
      <c r="I2845" s="231"/>
      <c r="J2845" s="43"/>
      <c r="K2845" s="43"/>
      <c r="L2845" s="47"/>
      <c r="M2845" s="232"/>
      <c r="N2845" s="233"/>
      <c r="O2845" s="87"/>
      <c r="P2845" s="87"/>
      <c r="Q2845" s="87"/>
      <c r="R2845" s="87"/>
      <c r="S2845" s="87"/>
      <c r="T2845" s="88"/>
      <c r="U2845" s="41"/>
      <c r="V2845" s="41"/>
      <c r="W2845" s="41"/>
      <c r="X2845" s="41"/>
      <c r="Y2845" s="41"/>
      <c r="Z2845" s="41"/>
      <c r="AA2845" s="41"/>
      <c r="AB2845" s="41"/>
      <c r="AC2845" s="41"/>
      <c r="AD2845" s="41"/>
      <c r="AE2845" s="41"/>
      <c r="AT2845" s="20" t="s">
        <v>214</v>
      </c>
      <c r="AU2845" s="20" t="s">
        <v>80</v>
      </c>
    </row>
    <row r="2846" s="14" customFormat="1">
      <c r="A2846" s="14"/>
      <c r="B2846" s="245"/>
      <c r="C2846" s="246"/>
      <c r="D2846" s="236" t="s">
        <v>216</v>
      </c>
      <c r="E2846" s="247" t="s">
        <v>19</v>
      </c>
      <c r="F2846" s="248" t="s">
        <v>4013</v>
      </c>
      <c r="G2846" s="246"/>
      <c r="H2846" s="249">
        <v>67.680000000000007</v>
      </c>
      <c r="I2846" s="250"/>
      <c r="J2846" s="246"/>
      <c r="K2846" s="246"/>
      <c r="L2846" s="251"/>
      <c r="M2846" s="252"/>
      <c r="N2846" s="253"/>
      <c r="O2846" s="253"/>
      <c r="P2846" s="253"/>
      <c r="Q2846" s="253"/>
      <c r="R2846" s="253"/>
      <c r="S2846" s="253"/>
      <c r="T2846" s="25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5" t="s">
        <v>216</v>
      </c>
      <c r="AU2846" s="255" t="s">
        <v>80</v>
      </c>
      <c r="AV2846" s="14" t="s">
        <v>80</v>
      </c>
      <c r="AW2846" s="14" t="s">
        <v>218</v>
      </c>
      <c r="AX2846" s="14" t="s">
        <v>71</v>
      </c>
      <c r="AY2846" s="255" t="s">
        <v>205</v>
      </c>
    </row>
    <row r="2847" s="2" customFormat="1" ht="49.05" customHeight="1">
      <c r="A2847" s="41"/>
      <c r="B2847" s="42"/>
      <c r="C2847" s="216" t="s">
        <v>4014</v>
      </c>
      <c r="D2847" s="216" t="s">
        <v>207</v>
      </c>
      <c r="E2847" s="217" t="s">
        <v>4015</v>
      </c>
      <c r="F2847" s="218" t="s">
        <v>4016</v>
      </c>
      <c r="G2847" s="219" t="s">
        <v>306</v>
      </c>
      <c r="H2847" s="220">
        <v>93.030000000000001</v>
      </c>
      <c r="I2847" s="221"/>
      <c r="J2847" s="222">
        <f>ROUND(I2847*H2847,2)</f>
        <v>0</v>
      </c>
      <c r="K2847" s="218" t="s">
        <v>211</v>
      </c>
      <c r="L2847" s="47"/>
      <c r="M2847" s="223" t="s">
        <v>19</v>
      </c>
      <c r="N2847" s="224" t="s">
        <v>42</v>
      </c>
      <c r="O2847" s="87"/>
      <c r="P2847" s="225">
        <f>O2847*H2847</f>
        <v>0</v>
      </c>
      <c r="Q2847" s="225">
        <v>0</v>
      </c>
      <c r="R2847" s="225">
        <f>Q2847*H2847</f>
        <v>0</v>
      </c>
      <c r="S2847" s="225">
        <v>0.01721</v>
      </c>
      <c r="T2847" s="226">
        <f>S2847*H2847</f>
        <v>1.6010462999999999</v>
      </c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R2847" s="227" t="s">
        <v>331</v>
      </c>
      <c r="AT2847" s="227" t="s">
        <v>207</v>
      </c>
      <c r="AU2847" s="227" t="s">
        <v>80</v>
      </c>
      <c r="AY2847" s="20" t="s">
        <v>205</v>
      </c>
      <c r="BE2847" s="228">
        <f>IF(N2847="základní",J2847,0)</f>
        <v>0</v>
      </c>
      <c r="BF2847" s="228">
        <f>IF(N2847="snížená",J2847,0)</f>
        <v>0</v>
      </c>
      <c r="BG2847" s="228">
        <f>IF(N2847="zákl. přenesená",J2847,0)</f>
        <v>0</v>
      </c>
      <c r="BH2847" s="228">
        <f>IF(N2847="sníž. přenesená",J2847,0)</f>
        <v>0</v>
      </c>
      <c r="BI2847" s="228">
        <f>IF(N2847="nulová",J2847,0)</f>
        <v>0</v>
      </c>
      <c r="BJ2847" s="20" t="s">
        <v>78</v>
      </c>
      <c r="BK2847" s="228">
        <f>ROUND(I2847*H2847,2)</f>
        <v>0</v>
      </c>
      <c r="BL2847" s="20" t="s">
        <v>331</v>
      </c>
      <c r="BM2847" s="227" t="s">
        <v>4017</v>
      </c>
    </row>
    <row r="2848" s="2" customFormat="1">
      <c r="A2848" s="41"/>
      <c r="B2848" s="42"/>
      <c r="C2848" s="43"/>
      <c r="D2848" s="229" t="s">
        <v>214</v>
      </c>
      <c r="E2848" s="43"/>
      <c r="F2848" s="230" t="s">
        <v>4018</v>
      </c>
      <c r="G2848" s="43"/>
      <c r="H2848" s="43"/>
      <c r="I2848" s="231"/>
      <c r="J2848" s="43"/>
      <c r="K2848" s="43"/>
      <c r="L2848" s="47"/>
      <c r="M2848" s="232"/>
      <c r="N2848" s="233"/>
      <c r="O2848" s="87"/>
      <c r="P2848" s="87"/>
      <c r="Q2848" s="87"/>
      <c r="R2848" s="87"/>
      <c r="S2848" s="87"/>
      <c r="T2848" s="88"/>
      <c r="U2848" s="41"/>
      <c r="V2848" s="41"/>
      <c r="W2848" s="41"/>
      <c r="X2848" s="41"/>
      <c r="Y2848" s="41"/>
      <c r="Z2848" s="41"/>
      <c r="AA2848" s="41"/>
      <c r="AB2848" s="41"/>
      <c r="AC2848" s="41"/>
      <c r="AD2848" s="41"/>
      <c r="AE2848" s="41"/>
      <c r="AT2848" s="20" t="s">
        <v>214</v>
      </c>
      <c r="AU2848" s="20" t="s">
        <v>80</v>
      </c>
    </row>
    <row r="2849" s="14" customFormat="1">
      <c r="A2849" s="14"/>
      <c r="B2849" s="245"/>
      <c r="C2849" s="246"/>
      <c r="D2849" s="236" t="s">
        <v>216</v>
      </c>
      <c r="E2849" s="247" t="s">
        <v>19</v>
      </c>
      <c r="F2849" s="248" t="s">
        <v>4019</v>
      </c>
      <c r="G2849" s="246"/>
      <c r="H2849" s="249">
        <v>66.030000000000001</v>
      </c>
      <c r="I2849" s="250"/>
      <c r="J2849" s="246"/>
      <c r="K2849" s="246"/>
      <c r="L2849" s="251"/>
      <c r="M2849" s="252"/>
      <c r="N2849" s="253"/>
      <c r="O2849" s="253"/>
      <c r="P2849" s="253"/>
      <c r="Q2849" s="253"/>
      <c r="R2849" s="253"/>
      <c r="S2849" s="253"/>
      <c r="T2849" s="25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5" t="s">
        <v>216</v>
      </c>
      <c r="AU2849" s="255" t="s">
        <v>80</v>
      </c>
      <c r="AV2849" s="14" t="s">
        <v>80</v>
      </c>
      <c r="AW2849" s="14" t="s">
        <v>218</v>
      </c>
      <c r="AX2849" s="14" t="s">
        <v>71</v>
      </c>
      <c r="AY2849" s="255" t="s">
        <v>205</v>
      </c>
    </row>
    <row r="2850" s="14" customFormat="1">
      <c r="A2850" s="14"/>
      <c r="B2850" s="245"/>
      <c r="C2850" s="246"/>
      <c r="D2850" s="236" t="s">
        <v>216</v>
      </c>
      <c r="E2850" s="247" t="s">
        <v>19</v>
      </c>
      <c r="F2850" s="248" t="s">
        <v>4020</v>
      </c>
      <c r="G2850" s="246"/>
      <c r="H2850" s="249">
        <v>27</v>
      </c>
      <c r="I2850" s="250"/>
      <c r="J2850" s="246"/>
      <c r="K2850" s="246"/>
      <c r="L2850" s="251"/>
      <c r="M2850" s="252"/>
      <c r="N2850" s="253"/>
      <c r="O2850" s="253"/>
      <c r="P2850" s="253"/>
      <c r="Q2850" s="253"/>
      <c r="R2850" s="253"/>
      <c r="S2850" s="253"/>
      <c r="T2850" s="25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5" t="s">
        <v>216</v>
      </c>
      <c r="AU2850" s="255" t="s">
        <v>80</v>
      </c>
      <c r="AV2850" s="14" t="s">
        <v>80</v>
      </c>
      <c r="AW2850" s="14" t="s">
        <v>218</v>
      </c>
      <c r="AX2850" s="14" t="s">
        <v>71</v>
      </c>
      <c r="AY2850" s="255" t="s">
        <v>205</v>
      </c>
    </row>
    <row r="2851" s="2" customFormat="1" ht="49.05" customHeight="1">
      <c r="A2851" s="41"/>
      <c r="B2851" s="42"/>
      <c r="C2851" s="216" t="s">
        <v>4021</v>
      </c>
      <c r="D2851" s="216" t="s">
        <v>207</v>
      </c>
      <c r="E2851" s="217" t="s">
        <v>4022</v>
      </c>
      <c r="F2851" s="218" t="s">
        <v>4023</v>
      </c>
      <c r="G2851" s="219" t="s">
        <v>2268</v>
      </c>
      <c r="H2851" s="220">
        <v>1</v>
      </c>
      <c r="I2851" s="221"/>
      <c r="J2851" s="222">
        <f>ROUND(I2851*H2851,2)</f>
        <v>0</v>
      </c>
      <c r="K2851" s="218" t="s">
        <v>19</v>
      </c>
      <c r="L2851" s="47"/>
      <c r="M2851" s="223" t="s">
        <v>19</v>
      </c>
      <c r="N2851" s="224" t="s">
        <v>42</v>
      </c>
      <c r="O2851" s="87"/>
      <c r="P2851" s="225">
        <f>O2851*H2851</f>
        <v>0</v>
      </c>
      <c r="Q2851" s="225">
        <v>0.050000000000000003</v>
      </c>
      <c r="R2851" s="225">
        <f>Q2851*H2851</f>
        <v>0.050000000000000003</v>
      </c>
      <c r="S2851" s="225">
        <v>0</v>
      </c>
      <c r="T2851" s="226">
        <f>S2851*H2851</f>
        <v>0</v>
      </c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R2851" s="227" t="s">
        <v>331</v>
      </c>
      <c r="AT2851" s="227" t="s">
        <v>207</v>
      </c>
      <c r="AU2851" s="227" t="s">
        <v>80</v>
      </c>
      <c r="AY2851" s="20" t="s">
        <v>205</v>
      </c>
      <c r="BE2851" s="228">
        <f>IF(N2851="základní",J2851,0)</f>
        <v>0</v>
      </c>
      <c r="BF2851" s="228">
        <f>IF(N2851="snížená",J2851,0)</f>
        <v>0</v>
      </c>
      <c r="BG2851" s="228">
        <f>IF(N2851="zákl. přenesená",J2851,0)</f>
        <v>0</v>
      </c>
      <c r="BH2851" s="228">
        <f>IF(N2851="sníž. přenesená",J2851,0)</f>
        <v>0</v>
      </c>
      <c r="BI2851" s="228">
        <f>IF(N2851="nulová",J2851,0)</f>
        <v>0</v>
      </c>
      <c r="BJ2851" s="20" t="s">
        <v>78</v>
      </c>
      <c r="BK2851" s="228">
        <f>ROUND(I2851*H2851,2)</f>
        <v>0</v>
      </c>
      <c r="BL2851" s="20" t="s">
        <v>331</v>
      </c>
      <c r="BM2851" s="227" t="s">
        <v>4024</v>
      </c>
    </row>
    <row r="2852" s="2" customFormat="1" ht="49.05" customHeight="1">
      <c r="A2852" s="41"/>
      <c r="B2852" s="42"/>
      <c r="C2852" s="216" t="s">
        <v>4025</v>
      </c>
      <c r="D2852" s="216" t="s">
        <v>207</v>
      </c>
      <c r="E2852" s="217" t="s">
        <v>4026</v>
      </c>
      <c r="F2852" s="218" t="s">
        <v>4027</v>
      </c>
      <c r="G2852" s="219" t="s">
        <v>2268</v>
      </c>
      <c r="H2852" s="220">
        <v>1</v>
      </c>
      <c r="I2852" s="221"/>
      <c r="J2852" s="222">
        <f>ROUND(I2852*H2852,2)</f>
        <v>0</v>
      </c>
      <c r="K2852" s="218" t="s">
        <v>19</v>
      </c>
      <c r="L2852" s="47"/>
      <c r="M2852" s="223" t="s">
        <v>19</v>
      </c>
      <c r="N2852" s="224" t="s">
        <v>42</v>
      </c>
      <c r="O2852" s="87"/>
      <c r="P2852" s="225">
        <f>O2852*H2852</f>
        <v>0</v>
      </c>
      <c r="Q2852" s="225">
        <v>0.10000000000000001</v>
      </c>
      <c r="R2852" s="225">
        <f>Q2852*H2852</f>
        <v>0.10000000000000001</v>
      </c>
      <c r="S2852" s="225">
        <v>0</v>
      </c>
      <c r="T2852" s="226">
        <f>S2852*H2852</f>
        <v>0</v>
      </c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R2852" s="227" t="s">
        <v>331</v>
      </c>
      <c r="AT2852" s="227" t="s">
        <v>207</v>
      </c>
      <c r="AU2852" s="227" t="s">
        <v>80</v>
      </c>
      <c r="AY2852" s="20" t="s">
        <v>205</v>
      </c>
      <c r="BE2852" s="228">
        <f>IF(N2852="základní",J2852,0)</f>
        <v>0</v>
      </c>
      <c r="BF2852" s="228">
        <f>IF(N2852="snížená",J2852,0)</f>
        <v>0</v>
      </c>
      <c r="BG2852" s="228">
        <f>IF(N2852="zákl. přenesená",J2852,0)</f>
        <v>0</v>
      </c>
      <c r="BH2852" s="228">
        <f>IF(N2852="sníž. přenesená",J2852,0)</f>
        <v>0</v>
      </c>
      <c r="BI2852" s="228">
        <f>IF(N2852="nulová",J2852,0)</f>
        <v>0</v>
      </c>
      <c r="BJ2852" s="20" t="s">
        <v>78</v>
      </c>
      <c r="BK2852" s="228">
        <f>ROUND(I2852*H2852,2)</f>
        <v>0</v>
      </c>
      <c r="BL2852" s="20" t="s">
        <v>331</v>
      </c>
      <c r="BM2852" s="227" t="s">
        <v>4028</v>
      </c>
    </row>
    <row r="2853" s="2" customFormat="1" ht="55.5" customHeight="1">
      <c r="A2853" s="41"/>
      <c r="B2853" s="42"/>
      <c r="C2853" s="216" t="s">
        <v>4029</v>
      </c>
      <c r="D2853" s="216" t="s">
        <v>207</v>
      </c>
      <c r="E2853" s="217" t="s">
        <v>4030</v>
      </c>
      <c r="F2853" s="218" t="s">
        <v>4031</v>
      </c>
      <c r="G2853" s="219" t="s">
        <v>279</v>
      </c>
      <c r="H2853" s="220">
        <v>1.843</v>
      </c>
      <c r="I2853" s="221"/>
      <c r="J2853" s="222">
        <f>ROUND(I2853*H2853,2)</f>
        <v>0</v>
      </c>
      <c r="K2853" s="218" t="s">
        <v>211</v>
      </c>
      <c r="L2853" s="47"/>
      <c r="M2853" s="223" t="s">
        <v>19</v>
      </c>
      <c r="N2853" s="224" t="s">
        <v>42</v>
      </c>
      <c r="O2853" s="87"/>
      <c r="P2853" s="225">
        <f>O2853*H2853</f>
        <v>0</v>
      </c>
      <c r="Q2853" s="225">
        <v>0</v>
      </c>
      <c r="R2853" s="225">
        <f>Q2853*H2853</f>
        <v>0</v>
      </c>
      <c r="S2853" s="225">
        <v>0</v>
      </c>
      <c r="T2853" s="226">
        <f>S2853*H2853</f>
        <v>0</v>
      </c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R2853" s="227" t="s">
        <v>331</v>
      </c>
      <c r="AT2853" s="227" t="s">
        <v>207</v>
      </c>
      <c r="AU2853" s="227" t="s">
        <v>80</v>
      </c>
      <c r="AY2853" s="20" t="s">
        <v>205</v>
      </c>
      <c r="BE2853" s="228">
        <f>IF(N2853="základní",J2853,0)</f>
        <v>0</v>
      </c>
      <c r="BF2853" s="228">
        <f>IF(N2853="snížená",J2853,0)</f>
        <v>0</v>
      </c>
      <c r="BG2853" s="228">
        <f>IF(N2853="zákl. přenesená",J2853,0)</f>
        <v>0</v>
      </c>
      <c r="BH2853" s="228">
        <f>IF(N2853="sníž. přenesená",J2853,0)</f>
        <v>0</v>
      </c>
      <c r="BI2853" s="228">
        <f>IF(N2853="nulová",J2853,0)</f>
        <v>0</v>
      </c>
      <c r="BJ2853" s="20" t="s">
        <v>78</v>
      </c>
      <c r="BK2853" s="228">
        <f>ROUND(I2853*H2853,2)</f>
        <v>0</v>
      </c>
      <c r="BL2853" s="20" t="s">
        <v>331</v>
      </c>
      <c r="BM2853" s="227" t="s">
        <v>4032</v>
      </c>
    </row>
    <row r="2854" s="2" customFormat="1">
      <c r="A2854" s="41"/>
      <c r="B2854" s="42"/>
      <c r="C2854" s="43"/>
      <c r="D2854" s="229" t="s">
        <v>214</v>
      </c>
      <c r="E2854" s="43"/>
      <c r="F2854" s="230" t="s">
        <v>4033</v>
      </c>
      <c r="G2854" s="43"/>
      <c r="H2854" s="43"/>
      <c r="I2854" s="231"/>
      <c r="J2854" s="43"/>
      <c r="K2854" s="43"/>
      <c r="L2854" s="47"/>
      <c r="M2854" s="232"/>
      <c r="N2854" s="233"/>
      <c r="O2854" s="87"/>
      <c r="P2854" s="87"/>
      <c r="Q2854" s="87"/>
      <c r="R2854" s="87"/>
      <c r="S2854" s="87"/>
      <c r="T2854" s="88"/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T2854" s="20" t="s">
        <v>214</v>
      </c>
      <c r="AU2854" s="20" t="s">
        <v>80</v>
      </c>
    </row>
    <row r="2855" s="12" customFormat="1" ht="22.8" customHeight="1">
      <c r="A2855" s="12"/>
      <c r="B2855" s="200"/>
      <c r="C2855" s="201"/>
      <c r="D2855" s="202" t="s">
        <v>70</v>
      </c>
      <c r="E2855" s="214" t="s">
        <v>4034</v>
      </c>
      <c r="F2855" s="214" t="s">
        <v>4035</v>
      </c>
      <c r="G2855" s="201"/>
      <c r="H2855" s="201"/>
      <c r="I2855" s="204"/>
      <c r="J2855" s="215">
        <f>BK2855</f>
        <v>0</v>
      </c>
      <c r="K2855" s="201"/>
      <c r="L2855" s="206"/>
      <c r="M2855" s="207"/>
      <c r="N2855" s="208"/>
      <c r="O2855" s="208"/>
      <c r="P2855" s="209">
        <v>0</v>
      </c>
      <c r="Q2855" s="208"/>
      <c r="R2855" s="209">
        <v>0</v>
      </c>
      <c r="S2855" s="208"/>
      <c r="T2855" s="210">
        <v>0</v>
      </c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R2855" s="211" t="s">
        <v>80</v>
      </c>
      <c r="AT2855" s="212" t="s">
        <v>70</v>
      </c>
      <c r="AU2855" s="212" t="s">
        <v>78</v>
      </c>
      <c r="AY2855" s="211" t="s">
        <v>205</v>
      </c>
      <c r="BK2855" s="213">
        <v>0</v>
      </c>
    </row>
    <row r="2856" s="12" customFormat="1" ht="22.8" customHeight="1">
      <c r="A2856" s="12"/>
      <c r="B2856" s="200"/>
      <c r="C2856" s="201"/>
      <c r="D2856" s="202" t="s">
        <v>70</v>
      </c>
      <c r="E2856" s="214" t="s">
        <v>4036</v>
      </c>
      <c r="F2856" s="214" t="s">
        <v>4037</v>
      </c>
      <c r="G2856" s="201"/>
      <c r="H2856" s="201"/>
      <c r="I2856" s="204"/>
      <c r="J2856" s="215">
        <f>BK2856</f>
        <v>0</v>
      </c>
      <c r="K2856" s="201"/>
      <c r="L2856" s="206"/>
      <c r="M2856" s="207"/>
      <c r="N2856" s="208"/>
      <c r="O2856" s="208"/>
      <c r="P2856" s="209">
        <f>SUM(P2857:P3438)</f>
        <v>0</v>
      </c>
      <c r="Q2856" s="208"/>
      <c r="R2856" s="209">
        <f>SUM(R2857:R3438)</f>
        <v>27.759973592699996</v>
      </c>
      <c r="S2856" s="208"/>
      <c r="T2856" s="210">
        <f>SUM(T2857:T3438)</f>
        <v>42.098546480000003</v>
      </c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R2856" s="211" t="s">
        <v>80</v>
      </c>
      <c r="AT2856" s="212" t="s">
        <v>70</v>
      </c>
      <c r="AU2856" s="212" t="s">
        <v>78</v>
      </c>
      <c r="AY2856" s="211" t="s">
        <v>205</v>
      </c>
      <c r="BK2856" s="213">
        <f>SUM(BK2857:BK3438)</f>
        <v>0</v>
      </c>
    </row>
    <row r="2857" s="2" customFormat="1" ht="16.5" customHeight="1">
      <c r="A2857" s="41"/>
      <c r="B2857" s="42"/>
      <c r="C2857" s="216" t="s">
        <v>4038</v>
      </c>
      <c r="D2857" s="216" t="s">
        <v>207</v>
      </c>
      <c r="E2857" s="217" t="s">
        <v>4039</v>
      </c>
      <c r="F2857" s="218" t="s">
        <v>4040</v>
      </c>
      <c r="G2857" s="219" t="s">
        <v>306</v>
      </c>
      <c r="H2857" s="220">
        <v>14.6</v>
      </c>
      <c r="I2857" s="221"/>
      <c r="J2857" s="222">
        <f>ROUND(I2857*H2857,2)</f>
        <v>0</v>
      </c>
      <c r="K2857" s="218" t="s">
        <v>19</v>
      </c>
      <c r="L2857" s="47"/>
      <c r="M2857" s="223" t="s">
        <v>19</v>
      </c>
      <c r="N2857" s="224" t="s">
        <v>42</v>
      </c>
      <c r="O2857" s="87"/>
      <c r="P2857" s="225">
        <f>O2857*H2857</f>
        <v>0</v>
      </c>
      <c r="Q2857" s="225">
        <v>0</v>
      </c>
      <c r="R2857" s="225">
        <f>Q2857*H2857</f>
        <v>0</v>
      </c>
      <c r="S2857" s="225">
        <v>0.050000000000000003</v>
      </c>
      <c r="T2857" s="226">
        <f>S2857*H2857</f>
        <v>0.72999999999999998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7" t="s">
        <v>331</v>
      </c>
      <c r="AT2857" s="227" t="s">
        <v>207</v>
      </c>
      <c r="AU2857" s="227" t="s">
        <v>80</v>
      </c>
      <c r="AY2857" s="20" t="s">
        <v>205</v>
      </c>
      <c r="BE2857" s="228">
        <f>IF(N2857="základní",J2857,0)</f>
        <v>0</v>
      </c>
      <c r="BF2857" s="228">
        <f>IF(N2857="snížená",J2857,0)</f>
        <v>0</v>
      </c>
      <c r="BG2857" s="228">
        <f>IF(N2857="zákl. přenesená",J2857,0)</f>
        <v>0</v>
      </c>
      <c r="BH2857" s="228">
        <f>IF(N2857="sníž. přenesená",J2857,0)</f>
        <v>0</v>
      </c>
      <c r="BI2857" s="228">
        <f>IF(N2857="nulová",J2857,0)</f>
        <v>0</v>
      </c>
      <c r="BJ2857" s="20" t="s">
        <v>78</v>
      </c>
      <c r="BK2857" s="228">
        <f>ROUND(I2857*H2857,2)</f>
        <v>0</v>
      </c>
      <c r="BL2857" s="20" t="s">
        <v>331</v>
      </c>
      <c r="BM2857" s="227" t="s">
        <v>4041</v>
      </c>
    </row>
    <row r="2858" s="14" customFormat="1">
      <c r="A2858" s="14"/>
      <c r="B2858" s="245"/>
      <c r="C2858" s="246"/>
      <c r="D2858" s="236" t="s">
        <v>216</v>
      </c>
      <c r="E2858" s="247" t="s">
        <v>19</v>
      </c>
      <c r="F2858" s="248" t="s">
        <v>1337</v>
      </c>
      <c r="G2858" s="246"/>
      <c r="H2858" s="249">
        <v>14.6</v>
      </c>
      <c r="I2858" s="250"/>
      <c r="J2858" s="246"/>
      <c r="K2858" s="246"/>
      <c r="L2858" s="251"/>
      <c r="M2858" s="252"/>
      <c r="N2858" s="253"/>
      <c r="O2858" s="253"/>
      <c r="P2858" s="253"/>
      <c r="Q2858" s="253"/>
      <c r="R2858" s="253"/>
      <c r="S2858" s="253"/>
      <c r="T2858" s="25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5" t="s">
        <v>216</v>
      </c>
      <c r="AU2858" s="255" t="s">
        <v>80</v>
      </c>
      <c r="AV2858" s="14" t="s">
        <v>80</v>
      </c>
      <c r="AW2858" s="14" t="s">
        <v>218</v>
      </c>
      <c r="AX2858" s="14" t="s">
        <v>71</v>
      </c>
      <c r="AY2858" s="255" t="s">
        <v>205</v>
      </c>
    </row>
    <row r="2859" s="2" customFormat="1" ht="16.5" customHeight="1">
      <c r="A2859" s="41"/>
      <c r="B2859" s="42"/>
      <c r="C2859" s="216" t="s">
        <v>4042</v>
      </c>
      <c r="D2859" s="216" t="s">
        <v>207</v>
      </c>
      <c r="E2859" s="217" t="s">
        <v>4043</v>
      </c>
      <c r="F2859" s="218" t="s">
        <v>4044</v>
      </c>
      <c r="G2859" s="219" t="s">
        <v>306</v>
      </c>
      <c r="H2859" s="220">
        <v>60</v>
      </c>
      <c r="I2859" s="221"/>
      <c r="J2859" s="222">
        <f>ROUND(I2859*H2859,2)</f>
        <v>0</v>
      </c>
      <c r="K2859" s="218" t="s">
        <v>19</v>
      </c>
      <c r="L2859" s="47"/>
      <c r="M2859" s="223" t="s">
        <v>19</v>
      </c>
      <c r="N2859" s="224" t="s">
        <v>42</v>
      </c>
      <c r="O2859" s="87"/>
      <c r="P2859" s="225">
        <f>O2859*H2859</f>
        <v>0</v>
      </c>
      <c r="Q2859" s="225">
        <v>0</v>
      </c>
      <c r="R2859" s="225">
        <f>Q2859*H2859</f>
        <v>0</v>
      </c>
      <c r="S2859" s="225">
        <v>0.050000000000000003</v>
      </c>
      <c r="T2859" s="226">
        <f>S2859*H2859</f>
        <v>3</v>
      </c>
      <c r="U2859" s="41"/>
      <c r="V2859" s="41"/>
      <c r="W2859" s="41"/>
      <c r="X2859" s="41"/>
      <c r="Y2859" s="41"/>
      <c r="Z2859" s="41"/>
      <c r="AA2859" s="41"/>
      <c r="AB2859" s="41"/>
      <c r="AC2859" s="41"/>
      <c r="AD2859" s="41"/>
      <c r="AE2859" s="41"/>
      <c r="AR2859" s="227" t="s">
        <v>331</v>
      </c>
      <c r="AT2859" s="227" t="s">
        <v>207</v>
      </c>
      <c r="AU2859" s="227" t="s">
        <v>80</v>
      </c>
      <c r="AY2859" s="20" t="s">
        <v>205</v>
      </c>
      <c r="BE2859" s="228">
        <f>IF(N2859="základní",J2859,0)</f>
        <v>0</v>
      </c>
      <c r="BF2859" s="228">
        <f>IF(N2859="snížená",J2859,0)</f>
        <v>0</v>
      </c>
      <c r="BG2859" s="228">
        <f>IF(N2859="zákl. přenesená",J2859,0)</f>
        <v>0</v>
      </c>
      <c r="BH2859" s="228">
        <f>IF(N2859="sníž. přenesená",J2859,0)</f>
        <v>0</v>
      </c>
      <c r="BI2859" s="228">
        <f>IF(N2859="nulová",J2859,0)</f>
        <v>0</v>
      </c>
      <c r="BJ2859" s="20" t="s">
        <v>78</v>
      </c>
      <c r="BK2859" s="228">
        <f>ROUND(I2859*H2859,2)</f>
        <v>0</v>
      </c>
      <c r="BL2859" s="20" t="s">
        <v>331</v>
      </c>
      <c r="BM2859" s="227" t="s">
        <v>4045</v>
      </c>
    </row>
    <row r="2860" s="14" customFormat="1">
      <c r="A2860" s="14"/>
      <c r="B2860" s="245"/>
      <c r="C2860" s="246"/>
      <c r="D2860" s="236" t="s">
        <v>216</v>
      </c>
      <c r="E2860" s="247" t="s">
        <v>19</v>
      </c>
      <c r="F2860" s="248" t="s">
        <v>4046</v>
      </c>
      <c r="G2860" s="246"/>
      <c r="H2860" s="249">
        <v>60</v>
      </c>
      <c r="I2860" s="250"/>
      <c r="J2860" s="246"/>
      <c r="K2860" s="246"/>
      <c r="L2860" s="251"/>
      <c r="M2860" s="252"/>
      <c r="N2860" s="253"/>
      <c r="O2860" s="253"/>
      <c r="P2860" s="253"/>
      <c r="Q2860" s="253"/>
      <c r="R2860" s="253"/>
      <c r="S2860" s="253"/>
      <c r="T2860" s="25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T2860" s="255" t="s">
        <v>216</v>
      </c>
      <c r="AU2860" s="255" t="s">
        <v>80</v>
      </c>
      <c r="AV2860" s="14" t="s">
        <v>80</v>
      </c>
      <c r="AW2860" s="14" t="s">
        <v>218</v>
      </c>
      <c r="AX2860" s="14" t="s">
        <v>71</v>
      </c>
      <c r="AY2860" s="255" t="s">
        <v>205</v>
      </c>
    </row>
    <row r="2861" s="2" customFormat="1" ht="16.5" customHeight="1">
      <c r="A2861" s="41"/>
      <c r="B2861" s="42"/>
      <c r="C2861" s="216" t="s">
        <v>4047</v>
      </c>
      <c r="D2861" s="216" t="s">
        <v>207</v>
      </c>
      <c r="E2861" s="217" t="s">
        <v>4048</v>
      </c>
      <c r="F2861" s="218" t="s">
        <v>4049</v>
      </c>
      <c r="G2861" s="219" t="s">
        <v>306</v>
      </c>
      <c r="H2861" s="220">
        <v>4.5</v>
      </c>
      <c r="I2861" s="221"/>
      <c r="J2861" s="222">
        <f>ROUND(I2861*H2861,2)</f>
        <v>0</v>
      </c>
      <c r="K2861" s="218" t="s">
        <v>211</v>
      </c>
      <c r="L2861" s="47"/>
      <c r="M2861" s="223" t="s">
        <v>19</v>
      </c>
      <c r="N2861" s="224" t="s">
        <v>42</v>
      </c>
      <c r="O2861" s="87"/>
      <c r="P2861" s="225">
        <f>O2861*H2861</f>
        <v>0</v>
      </c>
      <c r="Q2861" s="225">
        <v>0</v>
      </c>
      <c r="R2861" s="225">
        <f>Q2861*H2861</f>
        <v>0</v>
      </c>
      <c r="S2861" s="225">
        <v>0.01695</v>
      </c>
      <c r="T2861" s="226">
        <f>S2861*H2861</f>
        <v>0.076274999999999996</v>
      </c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R2861" s="227" t="s">
        <v>331</v>
      </c>
      <c r="AT2861" s="227" t="s">
        <v>207</v>
      </c>
      <c r="AU2861" s="227" t="s">
        <v>80</v>
      </c>
      <c r="AY2861" s="20" t="s">
        <v>205</v>
      </c>
      <c r="BE2861" s="228">
        <f>IF(N2861="základní",J2861,0)</f>
        <v>0</v>
      </c>
      <c r="BF2861" s="228">
        <f>IF(N2861="snížená",J2861,0)</f>
        <v>0</v>
      </c>
      <c r="BG2861" s="228">
        <f>IF(N2861="zákl. přenesená",J2861,0)</f>
        <v>0</v>
      </c>
      <c r="BH2861" s="228">
        <f>IF(N2861="sníž. přenesená",J2861,0)</f>
        <v>0</v>
      </c>
      <c r="BI2861" s="228">
        <f>IF(N2861="nulová",J2861,0)</f>
        <v>0</v>
      </c>
      <c r="BJ2861" s="20" t="s">
        <v>78</v>
      </c>
      <c r="BK2861" s="228">
        <f>ROUND(I2861*H2861,2)</f>
        <v>0</v>
      </c>
      <c r="BL2861" s="20" t="s">
        <v>331</v>
      </c>
      <c r="BM2861" s="227" t="s">
        <v>4050</v>
      </c>
    </row>
    <row r="2862" s="2" customFormat="1">
      <c r="A2862" s="41"/>
      <c r="B2862" s="42"/>
      <c r="C2862" s="43"/>
      <c r="D2862" s="229" t="s">
        <v>214</v>
      </c>
      <c r="E2862" s="43"/>
      <c r="F2862" s="230" t="s">
        <v>4051</v>
      </c>
      <c r="G2862" s="43"/>
      <c r="H2862" s="43"/>
      <c r="I2862" s="231"/>
      <c r="J2862" s="43"/>
      <c r="K2862" s="43"/>
      <c r="L2862" s="47"/>
      <c r="M2862" s="232"/>
      <c r="N2862" s="233"/>
      <c r="O2862" s="87"/>
      <c r="P2862" s="87"/>
      <c r="Q2862" s="87"/>
      <c r="R2862" s="87"/>
      <c r="S2862" s="87"/>
      <c r="T2862" s="88"/>
      <c r="U2862" s="41"/>
      <c r="V2862" s="41"/>
      <c r="W2862" s="41"/>
      <c r="X2862" s="41"/>
      <c r="Y2862" s="41"/>
      <c r="Z2862" s="41"/>
      <c r="AA2862" s="41"/>
      <c r="AB2862" s="41"/>
      <c r="AC2862" s="41"/>
      <c r="AD2862" s="41"/>
      <c r="AE2862" s="41"/>
      <c r="AT2862" s="20" t="s">
        <v>214</v>
      </c>
      <c r="AU2862" s="20" t="s">
        <v>80</v>
      </c>
    </row>
    <row r="2863" s="14" customFormat="1">
      <c r="A2863" s="14"/>
      <c r="B2863" s="245"/>
      <c r="C2863" s="246"/>
      <c r="D2863" s="236" t="s">
        <v>216</v>
      </c>
      <c r="E2863" s="247" t="s">
        <v>19</v>
      </c>
      <c r="F2863" s="248" t="s">
        <v>4052</v>
      </c>
      <c r="G2863" s="246"/>
      <c r="H2863" s="249">
        <v>4.5</v>
      </c>
      <c r="I2863" s="250"/>
      <c r="J2863" s="246"/>
      <c r="K2863" s="246"/>
      <c r="L2863" s="251"/>
      <c r="M2863" s="252"/>
      <c r="N2863" s="253"/>
      <c r="O2863" s="253"/>
      <c r="P2863" s="253"/>
      <c r="Q2863" s="253"/>
      <c r="R2863" s="253"/>
      <c r="S2863" s="253"/>
      <c r="T2863" s="25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5" t="s">
        <v>216</v>
      </c>
      <c r="AU2863" s="255" t="s">
        <v>80</v>
      </c>
      <c r="AV2863" s="14" t="s">
        <v>80</v>
      </c>
      <c r="AW2863" s="14" t="s">
        <v>218</v>
      </c>
      <c r="AX2863" s="14" t="s">
        <v>71</v>
      </c>
      <c r="AY2863" s="255" t="s">
        <v>205</v>
      </c>
    </row>
    <row r="2864" s="2" customFormat="1" ht="33" customHeight="1">
      <c r="A2864" s="41"/>
      <c r="B2864" s="42"/>
      <c r="C2864" s="216" t="s">
        <v>4053</v>
      </c>
      <c r="D2864" s="216" t="s">
        <v>207</v>
      </c>
      <c r="E2864" s="217" t="s">
        <v>4054</v>
      </c>
      <c r="F2864" s="218" t="s">
        <v>4055</v>
      </c>
      <c r="G2864" s="219" t="s">
        <v>327</v>
      </c>
      <c r="H2864" s="220">
        <v>147.59999999999999</v>
      </c>
      <c r="I2864" s="221"/>
      <c r="J2864" s="222">
        <f>ROUND(I2864*H2864,2)</f>
        <v>0</v>
      </c>
      <c r="K2864" s="218" t="s">
        <v>211</v>
      </c>
      <c r="L2864" s="47"/>
      <c r="M2864" s="223" t="s">
        <v>19</v>
      </c>
      <c r="N2864" s="224" t="s">
        <v>42</v>
      </c>
      <c r="O2864" s="87"/>
      <c r="P2864" s="225">
        <f>O2864*H2864</f>
        <v>0</v>
      </c>
      <c r="Q2864" s="225">
        <v>0</v>
      </c>
      <c r="R2864" s="225">
        <f>Q2864*H2864</f>
        <v>0</v>
      </c>
      <c r="S2864" s="225">
        <v>0</v>
      </c>
      <c r="T2864" s="226">
        <f>S2864*H2864</f>
        <v>0</v>
      </c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R2864" s="227" t="s">
        <v>331</v>
      </c>
      <c r="AT2864" s="227" t="s">
        <v>207</v>
      </c>
      <c r="AU2864" s="227" t="s">
        <v>80</v>
      </c>
      <c r="AY2864" s="20" t="s">
        <v>205</v>
      </c>
      <c r="BE2864" s="228">
        <f>IF(N2864="základní",J2864,0)</f>
        <v>0</v>
      </c>
      <c r="BF2864" s="228">
        <f>IF(N2864="snížená",J2864,0)</f>
        <v>0</v>
      </c>
      <c r="BG2864" s="228">
        <f>IF(N2864="zákl. přenesená",J2864,0)</f>
        <v>0</v>
      </c>
      <c r="BH2864" s="228">
        <f>IF(N2864="sníž. přenesená",J2864,0)</f>
        <v>0</v>
      </c>
      <c r="BI2864" s="228">
        <f>IF(N2864="nulová",J2864,0)</f>
        <v>0</v>
      </c>
      <c r="BJ2864" s="20" t="s">
        <v>78</v>
      </c>
      <c r="BK2864" s="228">
        <f>ROUND(I2864*H2864,2)</f>
        <v>0</v>
      </c>
      <c r="BL2864" s="20" t="s">
        <v>331</v>
      </c>
      <c r="BM2864" s="227" t="s">
        <v>4056</v>
      </c>
    </row>
    <row r="2865" s="2" customFormat="1">
      <c r="A2865" s="41"/>
      <c r="B2865" s="42"/>
      <c r="C2865" s="43"/>
      <c r="D2865" s="229" t="s">
        <v>214</v>
      </c>
      <c r="E2865" s="43"/>
      <c r="F2865" s="230" t="s">
        <v>4057</v>
      </c>
      <c r="G2865" s="43"/>
      <c r="H2865" s="43"/>
      <c r="I2865" s="231"/>
      <c r="J2865" s="43"/>
      <c r="K2865" s="43"/>
      <c r="L2865" s="47"/>
      <c r="M2865" s="232"/>
      <c r="N2865" s="233"/>
      <c r="O2865" s="87"/>
      <c r="P2865" s="87"/>
      <c r="Q2865" s="87"/>
      <c r="R2865" s="87"/>
      <c r="S2865" s="87"/>
      <c r="T2865" s="88"/>
      <c r="U2865" s="41"/>
      <c r="V2865" s="41"/>
      <c r="W2865" s="41"/>
      <c r="X2865" s="41"/>
      <c r="Y2865" s="41"/>
      <c r="Z2865" s="41"/>
      <c r="AA2865" s="41"/>
      <c r="AB2865" s="41"/>
      <c r="AC2865" s="41"/>
      <c r="AD2865" s="41"/>
      <c r="AE2865" s="41"/>
      <c r="AT2865" s="20" t="s">
        <v>214</v>
      </c>
      <c r="AU2865" s="20" t="s">
        <v>80</v>
      </c>
    </row>
    <row r="2866" s="14" customFormat="1">
      <c r="A2866" s="14"/>
      <c r="B2866" s="245"/>
      <c r="C2866" s="246"/>
      <c r="D2866" s="236" t="s">
        <v>216</v>
      </c>
      <c r="E2866" s="247" t="s">
        <v>19</v>
      </c>
      <c r="F2866" s="248" t="s">
        <v>4058</v>
      </c>
      <c r="G2866" s="246"/>
      <c r="H2866" s="249">
        <v>140.91</v>
      </c>
      <c r="I2866" s="250"/>
      <c r="J2866" s="246"/>
      <c r="K2866" s="246"/>
      <c r="L2866" s="251"/>
      <c r="M2866" s="252"/>
      <c r="N2866" s="253"/>
      <c r="O2866" s="253"/>
      <c r="P2866" s="253"/>
      <c r="Q2866" s="253"/>
      <c r="R2866" s="253"/>
      <c r="S2866" s="253"/>
      <c r="T2866" s="25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5" t="s">
        <v>216</v>
      </c>
      <c r="AU2866" s="255" t="s">
        <v>80</v>
      </c>
      <c r="AV2866" s="14" t="s">
        <v>80</v>
      </c>
      <c r="AW2866" s="14" t="s">
        <v>218</v>
      </c>
      <c r="AX2866" s="14" t="s">
        <v>71</v>
      </c>
      <c r="AY2866" s="255" t="s">
        <v>205</v>
      </c>
    </row>
    <row r="2867" s="14" customFormat="1">
      <c r="A2867" s="14"/>
      <c r="B2867" s="245"/>
      <c r="C2867" s="246"/>
      <c r="D2867" s="236" t="s">
        <v>216</v>
      </c>
      <c r="E2867" s="247" t="s">
        <v>19</v>
      </c>
      <c r="F2867" s="248" t="s">
        <v>4059</v>
      </c>
      <c r="G2867" s="246"/>
      <c r="H2867" s="249">
        <v>6.6900000000000004</v>
      </c>
      <c r="I2867" s="250"/>
      <c r="J2867" s="246"/>
      <c r="K2867" s="246"/>
      <c r="L2867" s="251"/>
      <c r="M2867" s="252"/>
      <c r="N2867" s="253"/>
      <c r="O2867" s="253"/>
      <c r="P2867" s="253"/>
      <c r="Q2867" s="253"/>
      <c r="R2867" s="253"/>
      <c r="S2867" s="253"/>
      <c r="T2867" s="25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55" t="s">
        <v>216</v>
      </c>
      <c r="AU2867" s="255" t="s">
        <v>80</v>
      </c>
      <c r="AV2867" s="14" t="s">
        <v>80</v>
      </c>
      <c r="AW2867" s="14" t="s">
        <v>218</v>
      </c>
      <c r="AX2867" s="14" t="s">
        <v>71</v>
      </c>
      <c r="AY2867" s="255" t="s">
        <v>205</v>
      </c>
    </row>
    <row r="2868" s="2" customFormat="1" ht="16.5" customHeight="1">
      <c r="A2868" s="41"/>
      <c r="B2868" s="42"/>
      <c r="C2868" s="278" t="s">
        <v>4060</v>
      </c>
      <c r="D2868" s="278" t="s">
        <v>319</v>
      </c>
      <c r="E2868" s="279" t="s">
        <v>4061</v>
      </c>
      <c r="F2868" s="280" t="s">
        <v>4062</v>
      </c>
      <c r="G2868" s="281" t="s">
        <v>327</v>
      </c>
      <c r="H2868" s="282">
        <v>147.59999999999999</v>
      </c>
      <c r="I2868" s="283"/>
      <c r="J2868" s="284">
        <f>ROUND(I2868*H2868,2)</f>
        <v>0</v>
      </c>
      <c r="K2868" s="280" t="s">
        <v>211</v>
      </c>
      <c r="L2868" s="285"/>
      <c r="M2868" s="286" t="s">
        <v>19</v>
      </c>
      <c r="N2868" s="287" t="s">
        <v>42</v>
      </c>
      <c r="O2868" s="87"/>
      <c r="P2868" s="225">
        <f>O2868*H2868</f>
        <v>0</v>
      </c>
      <c r="Q2868" s="225">
        <v>0.0010499999999999999</v>
      </c>
      <c r="R2868" s="225">
        <f>Q2868*H2868</f>
        <v>0.15497999999999998</v>
      </c>
      <c r="S2868" s="225">
        <v>0</v>
      </c>
      <c r="T2868" s="226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27" t="s">
        <v>433</v>
      </c>
      <c r="AT2868" s="227" t="s">
        <v>319</v>
      </c>
      <c r="AU2868" s="227" t="s">
        <v>80</v>
      </c>
      <c r="AY2868" s="20" t="s">
        <v>205</v>
      </c>
      <c r="BE2868" s="228">
        <f>IF(N2868="základní",J2868,0)</f>
        <v>0</v>
      </c>
      <c r="BF2868" s="228">
        <f>IF(N2868="snížená",J2868,0)</f>
        <v>0</v>
      </c>
      <c r="BG2868" s="228">
        <f>IF(N2868="zákl. přenesená",J2868,0)</f>
        <v>0</v>
      </c>
      <c r="BH2868" s="228">
        <f>IF(N2868="sníž. přenesená",J2868,0)</f>
        <v>0</v>
      </c>
      <c r="BI2868" s="228">
        <f>IF(N2868="nulová",J2868,0)</f>
        <v>0</v>
      </c>
      <c r="BJ2868" s="20" t="s">
        <v>78</v>
      </c>
      <c r="BK2868" s="228">
        <f>ROUND(I2868*H2868,2)</f>
        <v>0</v>
      </c>
      <c r="BL2868" s="20" t="s">
        <v>331</v>
      </c>
      <c r="BM2868" s="227" t="s">
        <v>4063</v>
      </c>
    </row>
    <row r="2869" s="14" customFormat="1">
      <c r="A2869" s="14"/>
      <c r="B2869" s="245"/>
      <c r="C2869" s="246"/>
      <c r="D2869" s="236" t="s">
        <v>216</v>
      </c>
      <c r="E2869" s="247" t="s">
        <v>19</v>
      </c>
      <c r="F2869" s="248" t="s">
        <v>4064</v>
      </c>
      <c r="G2869" s="246"/>
      <c r="H2869" s="249">
        <v>140.91</v>
      </c>
      <c r="I2869" s="250"/>
      <c r="J2869" s="246"/>
      <c r="K2869" s="246"/>
      <c r="L2869" s="251"/>
      <c r="M2869" s="252"/>
      <c r="N2869" s="253"/>
      <c r="O2869" s="253"/>
      <c r="P2869" s="253"/>
      <c r="Q2869" s="253"/>
      <c r="R2869" s="253"/>
      <c r="S2869" s="253"/>
      <c r="T2869" s="25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55" t="s">
        <v>216</v>
      </c>
      <c r="AU2869" s="255" t="s">
        <v>80</v>
      </c>
      <c r="AV2869" s="14" t="s">
        <v>80</v>
      </c>
      <c r="AW2869" s="14" t="s">
        <v>218</v>
      </c>
      <c r="AX2869" s="14" t="s">
        <v>71</v>
      </c>
      <c r="AY2869" s="255" t="s">
        <v>205</v>
      </c>
    </row>
    <row r="2870" s="14" customFormat="1">
      <c r="A2870" s="14"/>
      <c r="B2870" s="245"/>
      <c r="C2870" s="246"/>
      <c r="D2870" s="236" t="s">
        <v>216</v>
      </c>
      <c r="E2870" s="247" t="s">
        <v>19</v>
      </c>
      <c r="F2870" s="248" t="s">
        <v>4059</v>
      </c>
      <c r="G2870" s="246"/>
      <c r="H2870" s="249">
        <v>6.6900000000000004</v>
      </c>
      <c r="I2870" s="250"/>
      <c r="J2870" s="246"/>
      <c r="K2870" s="246"/>
      <c r="L2870" s="251"/>
      <c r="M2870" s="252"/>
      <c r="N2870" s="253"/>
      <c r="O2870" s="253"/>
      <c r="P2870" s="253"/>
      <c r="Q2870" s="253"/>
      <c r="R2870" s="253"/>
      <c r="S2870" s="253"/>
      <c r="T2870" s="25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55" t="s">
        <v>216</v>
      </c>
      <c r="AU2870" s="255" t="s">
        <v>80</v>
      </c>
      <c r="AV2870" s="14" t="s">
        <v>80</v>
      </c>
      <c r="AW2870" s="14" t="s">
        <v>218</v>
      </c>
      <c r="AX2870" s="14" t="s">
        <v>71</v>
      </c>
      <c r="AY2870" s="255" t="s">
        <v>205</v>
      </c>
    </row>
    <row r="2871" s="2" customFormat="1" ht="24.15" customHeight="1">
      <c r="A2871" s="41"/>
      <c r="B2871" s="42"/>
      <c r="C2871" s="216" t="s">
        <v>4065</v>
      </c>
      <c r="D2871" s="216" t="s">
        <v>207</v>
      </c>
      <c r="E2871" s="217" t="s">
        <v>4066</v>
      </c>
      <c r="F2871" s="218" t="s">
        <v>4067</v>
      </c>
      <c r="G2871" s="219" t="s">
        <v>327</v>
      </c>
      <c r="H2871" s="220">
        <v>137.08000000000001</v>
      </c>
      <c r="I2871" s="221"/>
      <c r="J2871" s="222">
        <f>ROUND(I2871*H2871,2)</f>
        <v>0</v>
      </c>
      <c r="K2871" s="218" t="s">
        <v>211</v>
      </c>
      <c r="L2871" s="47"/>
      <c r="M2871" s="223" t="s">
        <v>19</v>
      </c>
      <c r="N2871" s="224" t="s">
        <v>42</v>
      </c>
      <c r="O2871" s="87"/>
      <c r="P2871" s="225">
        <f>O2871*H2871</f>
        <v>0</v>
      </c>
      <c r="Q2871" s="225">
        <v>0</v>
      </c>
      <c r="R2871" s="225">
        <f>Q2871*H2871</f>
        <v>0</v>
      </c>
      <c r="S2871" s="225">
        <v>0.00197</v>
      </c>
      <c r="T2871" s="226">
        <f>S2871*H2871</f>
        <v>0.2700476</v>
      </c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R2871" s="227" t="s">
        <v>331</v>
      </c>
      <c r="AT2871" s="227" t="s">
        <v>207</v>
      </c>
      <c r="AU2871" s="227" t="s">
        <v>80</v>
      </c>
      <c r="AY2871" s="20" t="s">
        <v>205</v>
      </c>
      <c r="BE2871" s="228">
        <f>IF(N2871="základní",J2871,0)</f>
        <v>0</v>
      </c>
      <c r="BF2871" s="228">
        <f>IF(N2871="snížená",J2871,0)</f>
        <v>0</v>
      </c>
      <c r="BG2871" s="228">
        <f>IF(N2871="zákl. přenesená",J2871,0)</f>
        <v>0</v>
      </c>
      <c r="BH2871" s="228">
        <f>IF(N2871="sníž. přenesená",J2871,0)</f>
        <v>0</v>
      </c>
      <c r="BI2871" s="228">
        <f>IF(N2871="nulová",J2871,0)</f>
        <v>0</v>
      </c>
      <c r="BJ2871" s="20" t="s">
        <v>78</v>
      </c>
      <c r="BK2871" s="228">
        <f>ROUND(I2871*H2871,2)</f>
        <v>0</v>
      </c>
      <c r="BL2871" s="20" t="s">
        <v>331</v>
      </c>
      <c r="BM2871" s="227" t="s">
        <v>4068</v>
      </c>
    </row>
    <row r="2872" s="2" customFormat="1">
      <c r="A2872" s="41"/>
      <c r="B2872" s="42"/>
      <c r="C2872" s="43"/>
      <c r="D2872" s="229" t="s">
        <v>214</v>
      </c>
      <c r="E2872" s="43"/>
      <c r="F2872" s="230" t="s">
        <v>4069</v>
      </c>
      <c r="G2872" s="43"/>
      <c r="H2872" s="43"/>
      <c r="I2872" s="231"/>
      <c r="J2872" s="43"/>
      <c r="K2872" s="43"/>
      <c r="L2872" s="47"/>
      <c r="M2872" s="232"/>
      <c r="N2872" s="233"/>
      <c r="O2872" s="87"/>
      <c r="P2872" s="87"/>
      <c r="Q2872" s="87"/>
      <c r="R2872" s="87"/>
      <c r="S2872" s="87"/>
      <c r="T2872" s="88"/>
      <c r="U2872" s="41"/>
      <c r="V2872" s="41"/>
      <c r="W2872" s="41"/>
      <c r="X2872" s="41"/>
      <c r="Y2872" s="41"/>
      <c r="Z2872" s="41"/>
      <c r="AA2872" s="41"/>
      <c r="AB2872" s="41"/>
      <c r="AC2872" s="41"/>
      <c r="AD2872" s="41"/>
      <c r="AE2872" s="41"/>
      <c r="AT2872" s="20" t="s">
        <v>214</v>
      </c>
      <c r="AU2872" s="20" t="s">
        <v>80</v>
      </c>
    </row>
    <row r="2873" s="13" customFormat="1">
      <c r="A2873" s="13"/>
      <c r="B2873" s="234"/>
      <c r="C2873" s="235"/>
      <c r="D2873" s="236" t="s">
        <v>216</v>
      </c>
      <c r="E2873" s="237" t="s">
        <v>19</v>
      </c>
      <c r="F2873" s="238" t="s">
        <v>228</v>
      </c>
      <c r="G2873" s="235"/>
      <c r="H2873" s="237" t="s">
        <v>19</v>
      </c>
      <c r="I2873" s="239"/>
      <c r="J2873" s="235"/>
      <c r="K2873" s="235"/>
      <c r="L2873" s="240"/>
      <c r="M2873" s="241"/>
      <c r="N2873" s="242"/>
      <c r="O2873" s="242"/>
      <c r="P2873" s="242"/>
      <c r="Q2873" s="242"/>
      <c r="R2873" s="242"/>
      <c r="S2873" s="242"/>
      <c r="T2873" s="24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44" t="s">
        <v>216</v>
      </c>
      <c r="AU2873" s="244" t="s">
        <v>80</v>
      </c>
      <c r="AV2873" s="13" t="s">
        <v>78</v>
      </c>
      <c r="AW2873" s="13" t="s">
        <v>218</v>
      </c>
      <c r="AX2873" s="13" t="s">
        <v>71</v>
      </c>
      <c r="AY2873" s="244" t="s">
        <v>205</v>
      </c>
    </row>
    <row r="2874" s="14" customFormat="1">
      <c r="A2874" s="14"/>
      <c r="B2874" s="245"/>
      <c r="C2874" s="246"/>
      <c r="D2874" s="236" t="s">
        <v>216</v>
      </c>
      <c r="E2874" s="247" t="s">
        <v>19</v>
      </c>
      <c r="F2874" s="248" t="s">
        <v>4070</v>
      </c>
      <c r="G2874" s="246"/>
      <c r="H2874" s="249">
        <v>13.039999999999999</v>
      </c>
      <c r="I2874" s="250"/>
      <c r="J2874" s="246"/>
      <c r="K2874" s="246"/>
      <c r="L2874" s="251"/>
      <c r="M2874" s="252"/>
      <c r="N2874" s="253"/>
      <c r="O2874" s="253"/>
      <c r="P2874" s="253"/>
      <c r="Q2874" s="253"/>
      <c r="R2874" s="253"/>
      <c r="S2874" s="253"/>
      <c r="T2874" s="25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T2874" s="255" t="s">
        <v>216</v>
      </c>
      <c r="AU2874" s="255" t="s">
        <v>80</v>
      </c>
      <c r="AV2874" s="14" t="s">
        <v>80</v>
      </c>
      <c r="AW2874" s="14" t="s">
        <v>218</v>
      </c>
      <c r="AX2874" s="14" t="s">
        <v>71</v>
      </c>
      <c r="AY2874" s="255" t="s">
        <v>205</v>
      </c>
    </row>
    <row r="2875" s="14" customFormat="1">
      <c r="A2875" s="14"/>
      <c r="B2875" s="245"/>
      <c r="C2875" s="246"/>
      <c r="D2875" s="236" t="s">
        <v>216</v>
      </c>
      <c r="E2875" s="247" t="s">
        <v>19</v>
      </c>
      <c r="F2875" s="248" t="s">
        <v>4071</v>
      </c>
      <c r="G2875" s="246"/>
      <c r="H2875" s="249">
        <v>16</v>
      </c>
      <c r="I2875" s="250"/>
      <c r="J2875" s="246"/>
      <c r="K2875" s="246"/>
      <c r="L2875" s="251"/>
      <c r="M2875" s="252"/>
      <c r="N2875" s="253"/>
      <c r="O2875" s="253"/>
      <c r="P2875" s="253"/>
      <c r="Q2875" s="253"/>
      <c r="R2875" s="253"/>
      <c r="S2875" s="253"/>
      <c r="T2875" s="25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5" t="s">
        <v>216</v>
      </c>
      <c r="AU2875" s="255" t="s">
        <v>80</v>
      </c>
      <c r="AV2875" s="14" t="s">
        <v>80</v>
      </c>
      <c r="AW2875" s="14" t="s">
        <v>218</v>
      </c>
      <c r="AX2875" s="14" t="s">
        <v>71</v>
      </c>
      <c r="AY2875" s="255" t="s">
        <v>205</v>
      </c>
    </row>
    <row r="2876" s="14" customFormat="1">
      <c r="A2876" s="14"/>
      <c r="B2876" s="245"/>
      <c r="C2876" s="246"/>
      <c r="D2876" s="236" t="s">
        <v>216</v>
      </c>
      <c r="E2876" s="247" t="s">
        <v>19</v>
      </c>
      <c r="F2876" s="248" t="s">
        <v>4072</v>
      </c>
      <c r="G2876" s="246"/>
      <c r="H2876" s="249">
        <v>16.900000000000002</v>
      </c>
      <c r="I2876" s="250"/>
      <c r="J2876" s="246"/>
      <c r="K2876" s="246"/>
      <c r="L2876" s="251"/>
      <c r="M2876" s="252"/>
      <c r="N2876" s="253"/>
      <c r="O2876" s="253"/>
      <c r="P2876" s="253"/>
      <c r="Q2876" s="253"/>
      <c r="R2876" s="253"/>
      <c r="S2876" s="253"/>
      <c r="T2876" s="25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55" t="s">
        <v>216</v>
      </c>
      <c r="AU2876" s="255" t="s">
        <v>80</v>
      </c>
      <c r="AV2876" s="14" t="s">
        <v>80</v>
      </c>
      <c r="AW2876" s="14" t="s">
        <v>218</v>
      </c>
      <c r="AX2876" s="14" t="s">
        <v>71</v>
      </c>
      <c r="AY2876" s="255" t="s">
        <v>205</v>
      </c>
    </row>
    <row r="2877" s="14" customFormat="1">
      <c r="A2877" s="14"/>
      <c r="B2877" s="245"/>
      <c r="C2877" s="246"/>
      <c r="D2877" s="236" t="s">
        <v>216</v>
      </c>
      <c r="E2877" s="247" t="s">
        <v>19</v>
      </c>
      <c r="F2877" s="248" t="s">
        <v>4073</v>
      </c>
      <c r="G2877" s="246"/>
      <c r="H2877" s="249">
        <v>20.699999999999999</v>
      </c>
      <c r="I2877" s="250"/>
      <c r="J2877" s="246"/>
      <c r="K2877" s="246"/>
      <c r="L2877" s="251"/>
      <c r="M2877" s="252"/>
      <c r="N2877" s="253"/>
      <c r="O2877" s="253"/>
      <c r="P2877" s="253"/>
      <c r="Q2877" s="253"/>
      <c r="R2877" s="253"/>
      <c r="S2877" s="253"/>
      <c r="T2877" s="25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5" t="s">
        <v>216</v>
      </c>
      <c r="AU2877" s="255" t="s">
        <v>80</v>
      </c>
      <c r="AV2877" s="14" t="s">
        <v>80</v>
      </c>
      <c r="AW2877" s="14" t="s">
        <v>218</v>
      </c>
      <c r="AX2877" s="14" t="s">
        <v>71</v>
      </c>
      <c r="AY2877" s="255" t="s">
        <v>205</v>
      </c>
    </row>
    <row r="2878" s="14" customFormat="1">
      <c r="A2878" s="14"/>
      <c r="B2878" s="245"/>
      <c r="C2878" s="246"/>
      <c r="D2878" s="236" t="s">
        <v>216</v>
      </c>
      <c r="E2878" s="247" t="s">
        <v>19</v>
      </c>
      <c r="F2878" s="248" t="s">
        <v>4074</v>
      </c>
      <c r="G2878" s="246"/>
      <c r="H2878" s="249">
        <v>19.779999999999998</v>
      </c>
      <c r="I2878" s="250"/>
      <c r="J2878" s="246"/>
      <c r="K2878" s="246"/>
      <c r="L2878" s="251"/>
      <c r="M2878" s="252"/>
      <c r="N2878" s="253"/>
      <c r="O2878" s="253"/>
      <c r="P2878" s="253"/>
      <c r="Q2878" s="253"/>
      <c r="R2878" s="253"/>
      <c r="S2878" s="253"/>
      <c r="T2878" s="25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T2878" s="255" t="s">
        <v>216</v>
      </c>
      <c r="AU2878" s="255" t="s">
        <v>80</v>
      </c>
      <c r="AV2878" s="14" t="s">
        <v>80</v>
      </c>
      <c r="AW2878" s="14" t="s">
        <v>218</v>
      </c>
      <c r="AX2878" s="14" t="s">
        <v>71</v>
      </c>
      <c r="AY2878" s="255" t="s">
        <v>205</v>
      </c>
    </row>
    <row r="2879" s="14" customFormat="1">
      <c r="A2879" s="14"/>
      <c r="B2879" s="245"/>
      <c r="C2879" s="246"/>
      <c r="D2879" s="236" t="s">
        <v>216</v>
      </c>
      <c r="E2879" s="247" t="s">
        <v>19</v>
      </c>
      <c r="F2879" s="248" t="s">
        <v>4075</v>
      </c>
      <c r="G2879" s="246"/>
      <c r="H2879" s="249">
        <v>11.560000000000002</v>
      </c>
      <c r="I2879" s="250"/>
      <c r="J2879" s="246"/>
      <c r="K2879" s="246"/>
      <c r="L2879" s="251"/>
      <c r="M2879" s="252"/>
      <c r="N2879" s="253"/>
      <c r="O2879" s="253"/>
      <c r="P2879" s="253"/>
      <c r="Q2879" s="253"/>
      <c r="R2879" s="253"/>
      <c r="S2879" s="253"/>
      <c r="T2879" s="25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5" t="s">
        <v>216</v>
      </c>
      <c r="AU2879" s="255" t="s">
        <v>80</v>
      </c>
      <c r="AV2879" s="14" t="s">
        <v>80</v>
      </c>
      <c r="AW2879" s="14" t="s">
        <v>218</v>
      </c>
      <c r="AX2879" s="14" t="s">
        <v>71</v>
      </c>
      <c r="AY2879" s="255" t="s">
        <v>205</v>
      </c>
    </row>
    <row r="2880" s="14" customFormat="1">
      <c r="A2880" s="14"/>
      <c r="B2880" s="245"/>
      <c r="C2880" s="246"/>
      <c r="D2880" s="236" t="s">
        <v>216</v>
      </c>
      <c r="E2880" s="247" t="s">
        <v>19</v>
      </c>
      <c r="F2880" s="248" t="s">
        <v>4076</v>
      </c>
      <c r="G2880" s="246"/>
      <c r="H2880" s="249">
        <v>19.300000000000001</v>
      </c>
      <c r="I2880" s="250"/>
      <c r="J2880" s="246"/>
      <c r="K2880" s="246"/>
      <c r="L2880" s="251"/>
      <c r="M2880" s="252"/>
      <c r="N2880" s="253"/>
      <c r="O2880" s="253"/>
      <c r="P2880" s="253"/>
      <c r="Q2880" s="253"/>
      <c r="R2880" s="253"/>
      <c r="S2880" s="253"/>
      <c r="T2880" s="25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55" t="s">
        <v>216</v>
      </c>
      <c r="AU2880" s="255" t="s">
        <v>80</v>
      </c>
      <c r="AV2880" s="14" t="s">
        <v>80</v>
      </c>
      <c r="AW2880" s="14" t="s">
        <v>218</v>
      </c>
      <c r="AX2880" s="14" t="s">
        <v>71</v>
      </c>
      <c r="AY2880" s="255" t="s">
        <v>205</v>
      </c>
    </row>
    <row r="2881" s="15" customFormat="1">
      <c r="A2881" s="15"/>
      <c r="B2881" s="256"/>
      <c r="C2881" s="257"/>
      <c r="D2881" s="236" t="s">
        <v>216</v>
      </c>
      <c r="E2881" s="258" t="s">
        <v>19</v>
      </c>
      <c r="F2881" s="259" t="s">
        <v>238</v>
      </c>
      <c r="G2881" s="257"/>
      <c r="H2881" s="260">
        <v>117.28</v>
      </c>
      <c r="I2881" s="261"/>
      <c r="J2881" s="257"/>
      <c r="K2881" s="257"/>
      <c r="L2881" s="262"/>
      <c r="M2881" s="263"/>
      <c r="N2881" s="264"/>
      <c r="O2881" s="264"/>
      <c r="P2881" s="264"/>
      <c r="Q2881" s="264"/>
      <c r="R2881" s="264"/>
      <c r="S2881" s="264"/>
      <c r="T2881" s="26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T2881" s="266" t="s">
        <v>216</v>
      </c>
      <c r="AU2881" s="266" t="s">
        <v>80</v>
      </c>
      <c r="AV2881" s="15" t="s">
        <v>97</v>
      </c>
      <c r="AW2881" s="15" t="s">
        <v>218</v>
      </c>
      <c r="AX2881" s="15" t="s">
        <v>71</v>
      </c>
      <c r="AY2881" s="266" t="s">
        <v>205</v>
      </c>
    </row>
    <row r="2882" s="13" customFormat="1">
      <c r="A2882" s="13"/>
      <c r="B2882" s="234"/>
      <c r="C2882" s="235"/>
      <c r="D2882" s="236" t="s">
        <v>216</v>
      </c>
      <c r="E2882" s="237" t="s">
        <v>19</v>
      </c>
      <c r="F2882" s="238" t="s">
        <v>239</v>
      </c>
      <c r="G2882" s="235"/>
      <c r="H2882" s="237" t="s">
        <v>19</v>
      </c>
      <c r="I2882" s="239"/>
      <c r="J2882" s="235"/>
      <c r="K2882" s="235"/>
      <c r="L2882" s="240"/>
      <c r="M2882" s="241"/>
      <c r="N2882" s="242"/>
      <c r="O2882" s="242"/>
      <c r="P2882" s="242"/>
      <c r="Q2882" s="242"/>
      <c r="R2882" s="242"/>
      <c r="S2882" s="242"/>
      <c r="T2882" s="24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44" t="s">
        <v>216</v>
      </c>
      <c r="AU2882" s="244" t="s">
        <v>80</v>
      </c>
      <c r="AV2882" s="13" t="s">
        <v>78</v>
      </c>
      <c r="AW2882" s="13" t="s">
        <v>218</v>
      </c>
      <c r="AX2882" s="13" t="s">
        <v>71</v>
      </c>
      <c r="AY2882" s="244" t="s">
        <v>205</v>
      </c>
    </row>
    <row r="2883" s="14" customFormat="1">
      <c r="A2883" s="14"/>
      <c r="B2883" s="245"/>
      <c r="C2883" s="246"/>
      <c r="D2883" s="236" t="s">
        <v>216</v>
      </c>
      <c r="E2883" s="247" t="s">
        <v>19</v>
      </c>
      <c r="F2883" s="248" t="s">
        <v>4077</v>
      </c>
      <c r="G2883" s="246"/>
      <c r="H2883" s="249">
        <v>12.200000000000001</v>
      </c>
      <c r="I2883" s="250"/>
      <c r="J2883" s="246"/>
      <c r="K2883" s="246"/>
      <c r="L2883" s="251"/>
      <c r="M2883" s="252"/>
      <c r="N2883" s="253"/>
      <c r="O2883" s="253"/>
      <c r="P2883" s="253"/>
      <c r="Q2883" s="253"/>
      <c r="R2883" s="253"/>
      <c r="S2883" s="253"/>
      <c r="T2883" s="25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55" t="s">
        <v>216</v>
      </c>
      <c r="AU2883" s="255" t="s">
        <v>80</v>
      </c>
      <c r="AV2883" s="14" t="s">
        <v>80</v>
      </c>
      <c r="AW2883" s="14" t="s">
        <v>218</v>
      </c>
      <c r="AX2883" s="14" t="s">
        <v>71</v>
      </c>
      <c r="AY2883" s="255" t="s">
        <v>205</v>
      </c>
    </row>
    <row r="2884" s="15" customFormat="1">
      <c r="A2884" s="15"/>
      <c r="B2884" s="256"/>
      <c r="C2884" s="257"/>
      <c r="D2884" s="236" t="s">
        <v>216</v>
      </c>
      <c r="E2884" s="258" t="s">
        <v>19</v>
      </c>
      <c r="F2884" s="259" t="s">
        <v>238</v>
      </c>
      <c r="G2884" s="257"/>
      <c r="H2884" s="260">
        <v>12.200000000000001</v>
      </c>
      <c r="I2884" s="261"/>
      <c r="J2884" s="257"/>
      <c r="K2884" s="257"/>
      <c r="L2884" s="262"/>
      <c r="M2884" s="263"/>
      <c r="N2884" s="264"/>
      <c r="O2884" s="264"/>
      <c r="P2884" s="264"/>
      <c r="Q2884" s="264"/>
      <c r="R2884" s="264"/>
      <c r="S2884" s="264"/>
      <c r="T2884" s="26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T2884" s="266" t="s">
        <v>216</v>
      </c>
      <c r="AU2884" s="266" t="s">
        <v>80</v>
      </c>
      <c r="AV2884" s="15" t="s">
        <v>97</v>
      </c>
      <c r="AW2884" s="15" t="s">
        <v>218</v>
      </c>
      <c r="AX2884" s="15" t="s">
        <v>71</v>
      </c>
      <c r="AY2884" s="266" t="s">
        <v>205</v>
      </c>
    </row>
    <row r="2885" s="13" customFormat="1">
      <c r="A2885" s="13"/>
      <c r="B2885" s="234"/>
      <c r="C2885" s="235"/>
      <c r="D2885" s="236" t="s">
        <v>216</v>
      </c>
      <c r="E2885" s="237" t="s">
        <v>19</v>
      </c>
      <c r="F2885" s="238" t="s">
        <v>241</v>
      </c>
      <c r="G2885" s="235"/>
      <c r="H2885" s="237" t="s">
        <v>19</v>
      </c>
      <c r="I2885" s="239"/>
      <c r="J2885" s="235"/>
      <c r="K2885" s="235"/>
      <c r="L2885" s="240"/>
      <c r="M2885" s="241"/>
      <c r="N2885" s="242"/>
      <c r="O2885" s="242"/>
      <c r="P2885" s="242"/>
      <c r="Q2885" s="242"/>
      <c r="R2885" s="242"/>
      <c r="S2885" s="242"/>
      <c r="T2885" s="24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T2885" s="244" t="s">
        <v>216</v>
      </c>
      <c r="AU2885" s="244" t="s">
        <v>80</v>
      </c>
      <c r="AV2885" s="13" t="s">
        <v>78</v>
      </c>
      <c r="AW2885" s="13" t="s">
        <v>218</v>
      </c>
      <c r="AX2885" s="13" t="s">
        <v>71</v>
      </c>
      <c r="AY2885" s="244" t="s">
        <v>205</v>
      </c>
    </row>
    <row r="2886" s="14" customFormat="1">
      <c r="A2886" s="14"/>
      <c r="B2886" s="245"/>
      <c r="C2886" s="246"/>
      <c r="D2886" s="236" t="s">
        <v>216</v>
      </c>
      <c r="E2886" s="247" t="s">
        <v>19</v>
      </c>
      <c r="F2886" s="248" t="s">
        <v>4078</v>
      </c>
      <c r="G2886" s="246"/>
      <c r="H2886" s="249">
        <v>7.6000000000000005</v>
      </c>
      <c r="I2886" s="250"/>
      <c r="J2886" s="246"/>
      <c r="K2886" s="246"/>
      <c r="L2886" s="251"/>
      <c r="M2886" s="252"/>
      <c r="N2886" s="253"/>
      <c r="O2886" s="253"/>
      <c r="P2886" s="253"/>
      <c r="Q2886" s="253"/>
      <c r="R2886" s="253"/>
      <c r="S2886" s="253"/>
      <c r="T2886" s="25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5" t="s">
        <v>216</v>
      </c>
      <c r="AU2886" s="255" t="s">
        <v>80</v>
      </c>
      <c r="AV2886" s="14" t="s">
        <v>80</v>
      </c>
      <c r="AW2886" s="14" t="s">
        <v>218</v>
      </c>
      <c r="AX2886" s="14" t="s">
        <v>71</v>
      </c>
      <c r="AY2886" s="255" t="s">
        <v>205</v>
      </c>
    </row>
    <row r="2887" s="15" customFormat="1">
      <c r="A2887" s="15"/>
      <c r="B2887" s="256"/>
      <c r="C2887" s="257"/>
      <c r="D2887" s="236" t="s">
        <v>216</v>
      </c>
      <c r="E2887" s="258" t="s">
        <v>19</v>
      </c>
      <c r="F2887" s="259" t="s">
        <v>238</v>
      </c>
      <c r="G2887" s="257"/>
      <c r="H2887" s="260">
        <v>7.6000000000000005</v>
      </c>
      <c r="I2887" s="261"/>
      <c r="J2887" s="257"/>
      <c r="K2887" s="257"/>
      <c r="L2887" s="262"/>
      <c r="M2887" s="263"/>
      <c r="N2887" s="264"/>
      <c r="O2887" s="264"/>
      <c r="P2887" s="264"/>
      <c r="Q2887" s="264"/>
      <c r="R2887" s="264"/>
      <c r="S2887" s="264"/>
      <c r="T2887" s="26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T2887" s="266" t="s">
        <v>216</v>
      </c>
      <c r="AU2887" s="266" t="s">
        <v>80</v>
      </c>
      <c r="AV2887" s="15" t="s">
        <v>97</v>
      </c>
      <c r="AW2887" s="15" t="s">
        <v>218</v>
      </c>
      <c r="AX2887" s="15" t="s">
        <v>71</v>
      </c>
      <c r="AY2887" s="266" t="s">
        <v>205</v>
      </c>
    </row>
    <row r="2888" s="16" customFormat="1">
      <c r="A2888" s="16"/>
      <c r="B2888" s="267"/>
      <c r="C2888" s="268"/>
      <c r="D2888" s="236" t="s">
        <v>216</v>
      </c>
      <c r="E2888" s="269" t="s">
        <v>19</v>
      </c>
      <c r="F2888" s="270" t="s">
        <v>243</v>
      </c>
      <c r="G2888" s="268"/>
      <c r="H2888" s="271">
        <v>137.07999999999998</v>
      </c>
      <c r="I2888" s="272"/>
      <c r="J2888" s="268"/>
      <c r="K2888" s="268"/>
      <c r="L2888" s="273"/>
      <c r="M2888" s="274"/>
      <c r="N2888" s="275"/>
      <c r="O2888" s="275"/>
      <c r="P2888" s="275"/>
      <c r="Q2888" s="275"/>
      <c r="R2888" s="275"/>
      <c r="S2888" s="275"/>
      <c r="T2888" s="27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T2888" s="277" t="s">
        <v>216</v>
      </c>
      <c r="AU2888" s="277" t="s">
        <v>80</v>
      </c>
      <c r="AV2888" s="16" t="s">
        <v>212</v>
      </c>
      <c r="AW2888" s="16" t="s">
        <v>218</v>
      </c>
      <c r="AX2888" s="16" t="s">
        <v>78</v>
      </c>
      <c r="AY2888" s="277" t="s">
        <v>205</v>
      </c>
    </row>
    <row r="2889" s="2" customFormat="1" ht="16.5" customHeight="1">
      <c r="A2889" s="41"/>
      <c r="B2889" s="42"/>
      <c r="C2889" s="216" t="s">
        <v>4079</v>
      </c>
      <c r="D2889" s="216" t="s">
        <v>207</v>
      </c>
      <c r="E2889" s="217" t="s">
        <v>4080</v>
      </c>
      <c r="F2889" s="218" t="s">
        <v>4081</v>
      </c>
      <c r="G2889" s="219" t="s">
        <v>448</v>
      </c>
      <c r="H2889" s="220">
        <v>1</v>
      </c>
      <c r="I2889" s="221"/>
      <c r="J2889" s="222">
        <f>ROUND(I2889*H2889,2)</f>
        <v>0</v>
      </c>
      <c r="K2889" s="218" t="s">
        <v>19</v>
      </c>
      <c r="L2889" s="47"/>
      <c r="M2889" s="223" t="s">
        <v>19</v>
      </c>
      <c r="N2889" s="224" t="s">
        <v>42</v>
      </c>
      <c r="O2889" s="87"/>
      <c r="P2889" s="225">
        <f>O2889*H2889</f>
        <v>0</v>
      </c>
      <c r="Q2889" s="225">
        <v>0.00041855869999999999</v>
      </c>
      <c r="R2889" s="225">
        <f>Q2889*H2889</f>
        <v>0.00041855869999999999</v>
      </c>
      <c r="S2889" s="225">
        <v>0</v>
      </c>
      <c r="T2889" s="226">
        <f>S2889*H2889</f>
        <v>0</v>
      </c>
      <c r="U2889" s="41"/>
      <c r="V2889" s="41"/>
      <c r="W2889" s="41"/>
      <c r="X2889" s="41"/>
      <c r="Y2889" s="41"/>
      <c r="Z2889" s="41"/>
      <c r="AA2889" s="41"/>
      <c r="AB2889" s="41"/>
      <c r="AC2889" s="41"/>
      <c r="AD2889" s="41"/>
      <c r="AE2889" s="41"/>
      <c r="AR2889" s="227" t="s">
        <v>331</v>
      </c>
      <c r="AT2889" s="227" t="s">
        <v>207</v>
      </c>
      <c r="AU2889" s="227" t="s">
        <v>80</v>
      </c>
      <c r="AY2889" s="20" t="s">
        <v>205</v>
      </c>
      <c r="BE2889" s="228">
        <f>IF(N2889="základní",J2889,0)</f>
        <v>0</v>
      </c>
      <c r="BF2889" s="228">
        <f>IF(N2889="snížená",J2889,0)</f>
        <v>0</v>
      </c>
      <c r="BG2889" s="228">
        <f>IF(N2889="zákl. přenesená",J2889,0)</f>
        <v>0</v>
      </c>
      <c r="BH2889" s="228">
        <f>IF(N2889="sníž. přenesená",J2889,0)</f>
        <v>0</v>
      </c>
      <c r="BI2889" s="228">
        <f>IF(N2889="nulová",J2889,0)</f>
        <v>0</v>
      </c>
      <c r="BJ2889" s="20" t="s">
        <v>78</v>
      </c>
      <c r="BK2889" s="228">
        <f>ROUND(I2889*H2889,2)</f>
        <v>0</v>
      </c>
      <c r="BL2889" s="20" t="s">
        <v>331</v>
      </c>
      <c r="BM2889" s="227" t="s">
        <v>4082</v>
      </c>
    </row>
    <row r="2890" s="14" customFormat="1">
      <c r="A2890" s="14"/>
      <c r="B2890" s="245"/>
      <c r="C2890" s="246"/>
      <c r="D2890" s="236" t="s">
        <v>216</v>
      </c>
      <c r="E2890" s="247" t="s">
        <v>19</v>
      </c>
      <c r="F2890" s="248" t="s">
        <v>4083</v>
      </c>
      <c r="G2890" s="246"/>
      <c r="H2890" s="249">
        <v>1</v>
      </c>
      <c r="I2890" s="250"/>
      <c r="J2890" s="246"/>
      <c r="K2890" s="246"/>
      <c r="L2890" s="251"/>
      <c r="M2890" s="252"/>
      <c r="N2890" s="253"/>
      <c r="O2890" s="253"/>
      <c r="P2890" s="253"/>
      <c r="Q2890" s="253"/>
      <c r="R2890" s="253"/>
      <c r="S2890" s="253"/>
      <c r="T2890" s="25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55" t="s">
        <v>216</v>
      </c>
      <c r="AU2890" s="255" t="s">
        <v>80</v>
      </c>
      <c r="AV2890" s="14" t="s">
        <v>80</v>
      </c>
      <c r="AW2890" s="14" t="s">
        <v>218</v>
      </c>
      <c r="AX2890" s="14" t="s">
        <v>71</v>
      </c>
      <c r="AY2890" s="255" t="s">
        <v>205</v>
      </c>
    </row>
    <row r="2891" s="2" customFormat="1" ht="24.15" customHeight="1">
      <c r="A2891" s="41"/>
      <c r="B2891" s="42"/>
      <c r="C2891" s="278" t="s">
        <v>4084</v>
      </c>
      <c r="D2891" s="278" t="s">
        <v>319</v>
      </c>
      <c r="E2891" s="279" t="s">
        <v>4085</v>
      </c>
      <c r="F2891" s="280" t="s">
        <v>4086</v>
      </c>
      <c r="G2891" s="281" t="s">
        <v>448</v>
      </c>
      <c r="H2891" s="282">
        <v>1</v>
      </c>
      <c r="I2891" s="283"/>
      <c r="J2891" s="284">
        <f>ROUND(I2891*H2891,2)</f>
        <v>0</v>
      </c>
      <c r="K2891" s="280" t="s">
        <v>19</v>
      </c>
      <c r="L2891" s="285"/>
      <c r="M2891" s="286" t="s">
        <v>19</v>
      </c>
      <c r="N2891" s="287" t="s">
        <v>42</v>
      </c>
      <c r="O2891" s="87"/>
      <c r="P2891" s="225">
        <f>O2891*H2891</f>
        <v>0</v>
      </c>
      <c r="Q2891" s="225">
        <v>0.029999999999999999</v>
      </c>
      <c r="R2891" s="225">
        <f>Q2891*H2891</f>
        <v>0.029999999999999999</v>
      </c>
      <c r="S2891" s="225">
        <v>0</v>
      </c>
      <c r="T2891" s="226">
        <f>S2891*H2891</f>
        <v>0</v>
      </c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R2891" s="227" t="s">
        <v>433</v>
      </c>
      <c r="AT2891" s="227" t="s">
        <v>319</v>
      </c>
      <c r="AU2891" s="227" t="s">
        <v>80</v>
      </c>
      <c r="AY2891" s="20" t="s">
        <v>205</v>
      </c>
      <c r="BE2891" s="228">
        <f>IF(N2891="základní",J2891,0)</f>
        <v>0</v>
      </c>
      <c r="BF2891" s="228">
        <f>IF(N2891="snížená",J2891,0)</f>
        <v>0</v>
      </c>
      <c r="BG2891" s="228">
        <f>IF(N2891="zákl. přenesená",J2891,0)</f>
        <v>0</v>
      </c>
      <c r="BH2891" s="228">
        <f>IF(N2891="sníž. přenesená",J2891,0)</f>
        <v>0</v>
      </c>
      <c r="BI2891" s="228">
        <f>IF(N2891="nulová",J2891,0)</f>
        <v>0</v>
      </c>
      <c r="BJ2891" s="20" t="s">
        <v>78</v>
      </c>
      <c r="BK2891" s="228">
        <f>ROUND(I2891*H2891,2)</f>
        <v>0</v>
      </c>
      <c r="BL2891" s="20" t="s">
        <v>331</v>
      </c>
      <c r="BM2891" s="227" t="s">
        <v>4087</v>
      </c>
    </row>
    <row r="2892" s="2" customFormat="1" ht="24.15" customHeight="1">
      <c r="A2892" s="41"/>
      <c r="B2892" s="42"/>
      <c r="C2892" s="216" t="s">
        <v>4088</v>
      </c>
      <c r="D2892" s="216" t="s">
        <v>207</v>
      </c>
      <c r="E2892" s="217" t="s">
        <v>4089</v>
      </c>
      <c r="F2892" s="218" t="s">
        <v>4090</v>
      </c>
      <c r="G2892" s="219" t="s">
        <v>448</v>
      </c>
      <c r="H2892" s="220">
        <v>1</v>
      </c>
      <c r="I2892" s="221"/>
      <c r="J2892" s="222">
        <f>ROUND(I2892*H2892,2)</f>
        <v>0</v>
      </c>
      <c r="K2892" s="218" t="s">
        <v>211</v>
      </c>
      <c r="L2892" s="47"/>
      <c r="M2892" s="223" t="s">
        <v>19</v>
      </c>
      <c r="N2892" s="224" t="s">
        <v>42</v>
      </c>
      <c r="O2892" s="87"/>
      <c r="P2892" s="225">
        <f>O2892*H2892</f>
        <v>0</v>
      </c>
      <c r="Q2892" s="225">
        <v>0</v>
      </c>
      <c r="R2892" s="225">
        <f>Q2892*H2892</f>
        <v>0</v>
      </c>
      <c r="S2892" s="225">
        <v>0.025000000000000001</v>
      </c>
      <c r="T2892" s="226">
        <f>S2892*H2892</f>
        <v>0.025000000000000001</v>
      </c>
      <c r="U2892" s="41"/>
      <c r="V2892" s="41"/>
      <c r="W2892" s="41"/>
      <c r="X2892" s="41"/>
      <c r="Y2892" s="41"/>
      <c r="Z2892" s="41"/>
      <c r="AA2892" s="41"/>
      <c r="AB2892" s="41"/>
      <c r="AC2892" s="41"/>
      <c r="AD2892" s="41"/>
      <c r="AE2892" s="41"/>
      <c r="AR2892" s="227" t="s">
        <v>331</v>
      </c>
      <c r="AT2892" s="227" t="s">
        <v>207</v>
      </c>
      <c r="AU2892" s="227" t="s">
        <v>80</v>
      </c>
      <c r="AY2892" s="20" t="s">
        <v>205</v>
      </c>
      <c r="BE2892" s="228">
        <f>IF(N2892="základní",J2892,0)</f>
        <v>0</v>
      </c>
      <c r="BF2892" s="228">
        <f>IF(N2892="snížená",J2892,0)</f>
        <v>0</v>
      </c>
      <c r="BG2892" s="228">
        <f>IF(N2892="zákl. přenesená",J2892,0)</f>
        <v>0</v>
      </c>
      <c r="BH2892" s="228">
        <f>IF(N2892="sníž. přenesená",J2892,0)</f>
        <v>0</v>
      </c>
      <c r="BI2892" s="228">
        <f>IF(N2892="nulová",J2892,0)</f>
        <v>0</v>
      </c>
      <c r="BJ2892" s="20" t="s">
        <v>78</v>
      </c>
      <c r="BK2892" s="228">
        <f>ROUND(I2892*H2892,2)</f>
        <v>0</v>
      </c>
      <c r="BL2892" s="20" t="s">
        <v>331</v>
      </c>
      <c r="BM2892" s="227" t="s">
        <v>4091</v>
      </c>
    </row>
    <row r="2893" s="2" customFormat="1">
      <c r="A2893" s="41"/>
      <c r="B2893" s="42"/>
      <c r="C2893" s="43"/>
      <c r="D2893" s="229" t="s">
        <v>214</v>
      </c>
      <c r="E2893" s="43"/>
      <c r="F2893" s="230" t="s">
        <v>4092</v>
      </c>
      <c r="G2893" s="43"/>
      <c r="H2893" s="43"/>
      <c r="I2893" s="231"/>
      <c r="J2893" s="43"/>
      <c r="K2893" s="43"/>
      <c r="L2893" s="47"/>
      <c r="M2893" s="232"/>
      <c r="N2893" s="233"/>
      <c r="O2893" s="87"/>
      <c r="P2893" s="87"/>
      <c r="Q2893" s="87"/>
      <c r="R2893" s="87"/>
      <c r="S2893" s="87"/>
      <c r="T2893" s="88"/>
      <c r="U2893" s="41"/>
      <c r="V2893" s="41"/>
      <c r="W2893" s="41"/>
      <c r="X2893" s="41"/>
      <c r="Y2893" s="41"/>
      <c r="Z2893" s="41"/>
      <c r="AA2893" s="41"/>
      <c r="AB2893" s="41"/>
      <c r="AC2893" s="41"/>
      <c r="AD2893" s="41"/>
      <c r="AE2893" s="41"/>
      <c r="AT2893" s="20" t="s">
        <v>214</v>
      </c>
      <c r="AU2893" s="20" t="s">
        <v>80</v>
      </c>
    </row>
    <row r="2894" s="14" customFormat="1">
      <c r="A2894" s="14"/>
      <c r="B2894" s="245"/>
      <c r="C2894" s="246"/>
      <c r="D2894" s="236" t="s">
        <v>216</v>
      </c>
      <c r="E2894" s="247" t="s">
        <v>19</v>
      </c>
      <c r="F2894" s="248" t="s">
        <v>4083</v>
      </c>
      <c r="G2894" s="246"/>
      <c r="H2894" s="249">
        <v>1</v>
      </c>
      <c r="I2894" s="250"/>
      <c r="J2894" s="246"/>
      <c r="K2894" s="246"/>
      <c r="L2894" s="251"/>
      <c r="M2894" s="252"/>
      <c r="N2894" s="253"/>
      <c r="O2894" s="253"/>
      <c r="P2894" s="253"/>
      <c r="Q2894" s="253"/>
      <c r="R2894" s="253"/>
      <c r="S2894" s="253"/>
      <c r="T2894" s="25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T2894" s="255" t="s">
        <v>216</v>
      </c>
      <c r="AU2894" s="255" t="s">
        <v>80</v>
      </c>
      <c r="AV2894" s="14" t="s">
        <v>80</v>
      </c>
      <c r="AW2894" s="14" t="s">
        <v>218</v>
      </c>
      <c r="AX2894" s="14" t="s">
        <v>71</v>
      </c>
      <c r="AY2894" s="255" t="s">
        <v>205</v>
      </c>
    </row>
    <row r="2895" s="2" customFormat="1" ht="24.15" customHeight="1">
      <c r="A2895" s="41"/>
      <c r="B2895" s="42"/>
      <c r="C2895" s="216" t="s">
        <v>4093</v>
      </c>
      <c r="D2895" s="216" t="s">
        <v>207</v>
      </c>
      <c r="E2895" s="217" t="s">
        <v>4094</v>
      </c>
      <c r="F2895" s="218" t="s">
        <v>4095</v>
      </c>
      <c r="G2895" s="219" t="s">
        <v>2268</v>
      </c>
      <c r="H2895" s="220">
        <v>1</v>
      </c>
      <c r="I2895" s="221"/>
      <c r="J2895" s="222">
        <f>ROUND(I2895*H2895,2)</f>
        <v>0</v>
      </c>
      <c r="K2895" s="218" t="s">
        <v>19</v>
      </c>
      <c r="L2895" s="47"/>
      <c r="M2895" s="223" t="s">
        <v>19</v>
      </c>
      <c r="N2895" s="224" t="s">
        <v>42</v>
      </c>
      <c r="O2895" s="87"/>
      <c r="P2895" s="225">
        <f>O2895*H2895</f>
        <v>0</v>
      </c>
      <c r="Q2895" s="225">
        <v>0</v>
      </c>
      <c r="R2895" s="225">
        <f>Q2895*H2895</f>
        <v>0</v>
      </c>
      <c r="S2895" s="225">
        <v>0</v>
      </c>
      <c r="T2895" s="226">
        <f>S2895*H2895</f>
        <v>0</v>
      </c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R2895" s="227" t="s">
        <v>331</v>
      </c>
      <c r="AT2895" s="227" t="s">
        <v>207</v>
      </c>
      <c r="AU2895" s="227" t="s">
        <v>80</v>
      </c>
      <c r="AY2895" s="20" t="s">
        <v>205</v>
      </c>
      <c r="BE2895" s="228">
        <f>IF(N2895="základní",J2895,0)</f>
        <v>0</v>
      </c>
      <c r="BF2895" s="228">
        <f>IF(N2895="snížená",J2895,0)</f>
        <v>0</v>
      </c>
      <c r="BG2895" s="228">
        <f>IF(N2895="zákl. přenesená",J2895,0)</f>
        <v>0</v>
      </c>
      <c r="BH2895" s="228">
        <f>IF(N2895="sníž. přenesená",J2895,0)</f>
        <v>0</v>
      </c>
      <c r="BI2895" s="228">
        <f>IF(N2895="nulová",J2895,0)</f>
        <v>0</v>
      </c>
      <c r="BJ2895" s="20" t="s">
        <v>78</v>
      </c>
      <c r="BK2895" s="228">
        <f>ROUND(I2895*H2895,2)</f>
        <v>0</v>
      </c>
      <c r="BL2895" s="20" t="s">
        <v>331</v>
      </c>
      <c r="BM2895" s="227" t="s">
        <v>4096</v>
      </c>
    </row>
    <row r="2896" s="2" customFormat="1" ht="21.75" customHeight="1">
      <c r="A2896" s="41"/>
      <c r="B2896" s="42"/>
      <c r="C2896" s="216" t="s">
        <v>4097</v>
      </c>
      <c r="D2896" s="216" t="s">
        <v>207</v>
      </c>
      <c r="E2896" s="217" t="s">
        <v>4098</v>
      </c>
      <c r="F2896" s="218" t="s">
        <v>4099</v>
      </c>
      <c r="G2896" s="219" t="s">
        <v>306</v>
      </c>
      <c r="H2896" s="220">
        <v>256.56900000000002</v>
      </c>
      <c r="I2896" s="221"/>
      <c r="J2896" s="222">
        <f>ROUND(I2896*H2896,2)</f>
        <v>0</v>
      </c>
      <c r="K2896" s="218" t="s">
        <v>211</v>
      </c>
      <c r="L2896" s="47"/>
      <c r="M2896" s="223" t="s">
        <v>19</v>
      </c>
      <c r="N2896" s="224" t="s">
        <v>42</v>
      </c>
      <c r="O2896" s="87"/>
      <c r="P2896" s="225">
        <f>O2896*H2896</f>
        <v>0</v>
      </c>
      <c r="Q2896" s="225">
        <v>0</v>
      </c>
      <c r="R2896" s="225">
        <f>Q2896*H2896</f>
        <v>0</v>
      </c>
      <c r="S2896" s="225">
        <v>0.024649999999999998</v>
      </c>
      <c r="T2896" s="226">
        <f>S2896*H2896</f>
        <v>6.3244258499999999</v>
      </c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R2896" s="227" t="s">
        <v>331</v>
      </c>
      <c r="AT2896" s="227" t="s">
        <v>207</v>
      </c>
      <c r="AU2896" s="227" t="s">
        <v>80</v>
      </c>
      <c r="AY2896" s="20" t="s">
        <v>205</v>
      </c>
      <c r="BE2896" s="228">
        <f>IF(N2896="základní",J2896,0)</f>
        <v>0</v>
      </c>
      <c r="BF2896" s="228">
        <f>IF(N2896="snížená",J2896,0)</f>
        <v>0</v>
      </c>
      <c r="BG2896" s="228">
        <f>IF(N2896="zákl. přenesená",J2896,0)</f>
        <v>0</v>
      </c>
      <c r="BH2896" s="228">
        <f>IF(N2896="sníž. přenesená",J2896,0)</f>
        <v>0</v>
      </c>
      <c r="BI2896" s="228">
        <f>IF(N2896="nulová",J2896,0)</f>
        <v>0</v>
      </c>
      <c r="BJ2896" s="20" t="s">
        <v>78</v>
      </c>
      <c r="BK2896" s="228">
        <f>ROUND(I2896*H2896,2)</f>
        <v>0</v>
      </c>
      <c r="BL2896" s="20" t="s">
        <v>331</v>
      </c>
      <c r="BM2896" s="227" t="s">
        <v>4100</v>
      </c>
    </row>
    <row r="2897" s="2" customFormat="1">
      <c r="A2897" s="41"/>
      <c r="B2897" s="42"/>
      <c r="C2897" s="43"/>
      <c r="D2897" s="229" t="s">
        <v>214</v>
      </c>
      <c r="E2897" s="43"/>
      <c r="F2897" s="230" t="s">
        <v>4101</v>
      </c>
      <c r="G2897" s="43"/>
      <c r="H2897" s="43"/>
      <c r="I2897" s="231"/>
      <c r="J2897" s="43"/>
      <c r="K2897" s="43"/>
      <c r="L2897" s="47"/>
      <c r="M2897" s="232"/>
      <c r="N2897" s="233"/>
      <c r="O2897" s="87"/>
      <c r="P2897" s="87"/>
      <c r="Q2897" s="87"/>
      <c r="R2897" s="87"/>
      <c r="S2897" s="87"/>
      <c r="T2897" s="88"/>
      <c r="U2897" s="41"/>
      <c r="V2897" s="41"/>
      <c r="W2897" s="41"/>
      <c r="X2897" s="41"/>
      <c r="Y2897" s="41"/>
      <c r="Z2897" s="41"/>
      <c r="AA2897" s="41"/>
      <c r="AB2897" s="41"/>
      <c r="AC2897" s="41"/>
      <c r="AD2897" s="41"/>
      <c r="AE2897" s="41"/>
      <c r="AT2897" s="20" t="s">
        <v>214</v>
      </c>
      <c r="AU2897" s="20" t="s">
        <v>80</v>
      </c>
    </row>
    <row r="2898" s="14" customFormat="1">
      <c r="A2898" s="14"/>
      <c r="B2898" s="245"/>
      <c r="C2898" s="246"/>
      <c r="D2898" s="236" t="s">
        <v>216</v>
      </c>
      <c r="E2898" s="247" t="s">
        <v>19</v>
      </c>
      <c r="F2898" s="248" t="s">
        <v>4102</v>
      </c>
      <c r="G2898" s="246"/>
      <c r="H2898" s="249">
        <v>14.904999999999999</v>
      </c>
      <c r="I2898" s="250"/>
      <c r="J2898" s="246"/>
      <c r="K2898" s="246"/>
      <c r="L2898" s="251"/>
      <c r="M2898" s="252"/>
      <c r="N2898" s="253"/>
      <c r="O2898" s="253"/>
      <c r="P2898" s="253"/>
      <c r="Q2898" s="253"/>
      <c r="R2898" s="253"/>
      <c r="S2898" s="253"/>
      <c r="T2898" s="25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55" t="s">
        <v>216</v>
      </c>
      <c r="AU2898" s="255" t="s">
        <v>80</v>
      </c>
      <c r="AV2898" s="14" t="s">
        <v>80</v>
      </c>
      <c r="AW2898" s="14" t="s">
        <v>218</v>
      </c>
      <c r="AX2898" s="14" t="s">
        <v>71</v>
      </c>
      <c r="AY2898" s="255" t="s">
        <v>205</v>
      </c>
    </row>
    <row r="2899" s="14" customFormat="1">
      <c r="A2899" s="14"/>
      <c r="B2899" s="245"/>
      <c r="C2899" s="246"/>
      <c r="D2899" s="236" t="s">
        <v>216</v>
      </c>
      <c r="E2899" s="247" t="s">
        <v>19</v>
      </c>
      <c r="F2899" s="248" t="s">
        <v>4103</v>
      </c>
      <c r="G2899" s="246"/>
      <c r="H2899" s="249">
        <v>16.16</v>
      </c>
      <c r="I2899" s="250"/>
      <c r="J2899" s="246"/>
      <c r="K2899" s="246"/>
      <c r="L2899" s="251"/>
      <c r="M2899" s="252"/>
      <c r="N2899" s="253"/>
      <c r="O2899" s="253"/>
      <c r="P2899" s="253"/>
      <c r="Q2899" s="253"/>
      <c r="R2899" s="253"/>
      <c r="S2899" s="253"/>
      <c r="T2899" s="25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5" t="s">
        <v>216</v>
      </c>
      <c r="AU2899" s="255" t="s">
        <v>80</v>
      </c>
      <c r="AV2899" s="14" t="s">
        <v>80</v>
      </c>
      <c r="AW2899" s="14" t="s">
        <v>218</v>
      </c>
      <c r="AX2899" s="14" t="s">
        <v>71</v>
      </c>
      <c r="AY2899" s="255" t="s">
        <v>205</v>
      </c>
    </row>
    <row r="2900" s="14" customFormat="1">
      <c r="A2900" s="14"/>
      <c r="B2900" s="245"/>
      <c r="C2900" s="246"/>
      <c r="D2900" s="236" t="s">
        <v>216</v>
      </c>
      <c r="E2900" s="247" t="s">
        <v>19</v>
      </c>
      <c r="F2900" s="248" t="s">
        <v>4104</v>
      </c>
      <c r="G2900" s="246"/>
      <c r="H2900" s="249">
        <v>85.507000000000005</v>
      </c>
      <c r="I2900" s="250"/>
      <c r="J2900" s="246"/>
      <c r="K2900" s="246"/>
      <c r="L2900" s="251"/>
      <c r="M2900" s="252"/>
      <c r="N2900" s="253"/>
      <c r="O2900" s="253"/>
      <c r="P2900" s="253"/>
      <c r="Q2900" s="253"/>
      <c r="R2900" s="253"/>
      <c r="S2900" s="253"/>
      <c r="T2900" s="25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5" t="s">
        <v>216</v>
      </c>
      <c r="AU2900" s="255" t="s">
        <v>80</v>
      </c>
      <c r="AV2900" s="14" t="s">
        <v>80</v>
      </c>
      <c r="AW2900" s="14" t="s">
        <v>218</v>
      </c>
      <c r="AX2900" s="14" t="s">
        <v>71</v>
      </c>
      <c r="AY2900" s="255" t="s">
        <v>205</v>
      </c>
    </row>
    <row r="2901" s="14" customFormat="1">
      <c r="A2901" s="14"/>
      <c r="B2901" s="245"/>
      <c r="C2901" s="246"/>
      <c r="D2901" s="236" t="s">
        <v>216</v>
      </c>
      <c r="E2901" s="247" t="s">
        <v>19</v>
      </c>
      <c r="F2901" s="248" t="s">
        <v>4105</v>
      </c>
      <c r="G2901" s="246"/>
      <c r="H2901" s="249">
        <v>129.5752</v>
      </c>
      <c r="I2901" s="250"/>
      <c r="J2901" s="246"/>
      <c r="K2901" s="246"/>
      <c r="L2901" s="251"/>
      <c r="M2901" s="252"/>
      <c r="N2901" s="253"/>
      <c r="O2901" s="253"/>
      <c r="P2901" s="253"/>
      <c r="Q2901" s="253"/>
      <c r="R2901" s="253"/>
      <c r="S2901" s="253"/>
      <c r="T2901" s="25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55" t="s">
        <v>216</v>
      </c>
      <c r="AU2901" s="255" t="s">
        <v>80</v>
      </c>
      <c r="AV2901" s="14" t="s">
        <v>80</v>
      </c>
      <c r="AW2901" s="14" t="s">
        <v>218</v>
      </c>
      <c r="AX2901" s="14" t="s">
        <v>71</v>
      </c>
      <c r="AY2901" s="255" t="s">
        <v>205</v>
      </c>
    </row>
    <row r="2902" s="14" customFormat="1">
      <c r="A2902" s="14"/>
      <c r="B2902" s="245"/>
      <c r="C2902" s="246"/>
      <c r="D2902" s="236" t="s">
        <v>216</v>
      </c>
      <c r="E2902" s="247" t="s">
        <v>19</v>
      </c>
      <c r="F2902" s="248" t="s">
        <v>4106</v>
      </c>
      <c r="G2902" s="246"/>
      <c r="H2902" s="249">
        <v>10.422000000000001</v>
      </c>
      <c r="I2902" s="250"/>
      <c r="J2902" s="246"/>
      <c r="K2902" s="246"/>
      <c r="L2902" s="251"/>
      <c r="M2902" s="252"/>
      <c r="N2902" s="253"/>
      <c r="O2902" s="253"/>
      <c r="P2902" s="253"/>
      <c r="Q2902" s="253"/>
      <c r="R2902" s="253"/>
      <c r="S2902" s="253"/>
      <c r="T2902" s="25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5" t="s">
        <v>216</v>
      </c>
      <c r="AU2902" s="255" t="s">
        <v>80</v>
      </c>
      <c r="AV2902" s="14" t="s">
        <v>80</v>
      </c>
      <c r="AW2902" s="14" t="s">
        <v>218</v>
      </c>
      <c r="AX2902" s="14" t="s">
        <v>71</v>
      </c>
      <c r="AY2902" s="255" t="s">
        <v>205</v>
      </c>
    </row>
    <row r="2903" s="2" customFormat="1" ht="21.75" customHeight="1">
      <c r="A2903" s="41"/>
      <c r="B2903" s="42"/>
      <c r="C2903" s="216" t="s">
        <v>4107</v>
      </c>
      <c r="D2903" s="216" t="s">
        <v>207</v>
      </c>
      <c r="E2903" s="217" t="s">
        <v>4108</v>
      </c>
      <c r="F2903" s="218" t="s">
        <v>4109</v>
      </c>
      <c r="G2903" s="219" t="s">
        <v>306</v>
      </c>
      <c r="H2903" s="220">
        <v>112.453</v>
      </c>
      <c r="I2903" s="221"/>
      <c r="J2903" s="222">
        <f>ROUND(I2903*H2903,2)</f>
        <v>0</v>
      </c>
      <c r="K2903" s="218" t="s">
        <v>211</v>
      </c>
      <c r="L2903" s="47"/>
      <c r="M2903" s="223" t="s">
        <v>19</v>
      </c>
      <c r="N2903" s="224" t="s">
        <v>42</v>
      </c>
      <c r="O2903" s="87"/>
      <c r="P2903" s="225">
        <f>O2903*H2903</f>
        <v>0</v>
      </c>
      <c r="Q2903" s="225">
        <v>0</v>
      </c>
      <c r="R2903" s="225">
        <f>Q2903*H2903</f>
        <v>0</v>
      </c>
      <c r="S2903" s="225">
        <v>0.024649999999999998</v>
      </c>
      <c r="T2903" s="226">
        <f>S2903*H2903</f>
        <v>2.7719664499999999</v>
      </c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R2903" s="227" t="s">
        <v>331</v>
      </c>
      <c r="AT2903" s="227" t="s">
        <v>207</v>
      </c>
      <c r="AU2903" s="227" t="s">
        <v>80</v>
      </c>
      <c r="AY2903" s="20" t="s">
        <v>205</v>
      </c>
      <c r="BE2903" s="228">
        <f>IF(N2903="základní",J2903,0)</f>
        <v>0</v>
      </c>
      <c r="BF2903" s="228">
        <f>IF(N2903="snížená",J2903,0)</f>
        <v>0</v>
      </c>
      <c r="BG2903" s="228">
        <f>IF(N2903="zákl. přenesená",J2903,0)</f>
        <v>0</v>
      </c>
      <c r="BH2903" s="228">
        <f>IF(N2903="sníž. přenesená",J2903,0)</f>
        <v>0</v>
      </c>
      <c r="BI2903" s="228">
        <f>IF(N2903="nulová",J2903,0)</f>
        <v>0</v>
      </c>
      <c r="BJ2903" s="20" t="s">
        <v>78</v>
      </c>
      <c r="BK2903" s="228">
        <f>ROUND(I2903*H2903,2)</f>
        <v>0</v>
      </c>
      <c r="BL2903" s="20" t="s">
        <v>331</v>
      </c>
      <c r="BM2903" s="227" t="s">
        <v>4110</v>
      </c>
    </row>
    <row r="2904" s="2" customFormat="1">
      <c r="A2904" s="41"/>
      <c r="B2904" s="42"/>
      <c r="C2904" s="43"/>
      <c r="D2904" s="229" t="s">
        <v>214</v>
      </c>
      <c r="E2904" s="43"/>
      <c r="F2904" s="230" t="s">
        <v>4111</v>
      </c>
      <c r="G2904" s="43"/>
      <c r="H2904" s="43"/>
      <c r="I2904" s="231"/>
      <c r="J2904" s="43"/>
      <c r="K2904" s="43"/>
      <c r="L2904" s="47"/>
      <c r="M2904" s="232"/>
      <c r="N2904" s="233"/>
      <c r="O2904" s="87"/>
      <c r="P2904" s="87"/>
      <c r="Q2904" s="87"/>
      <c r="R2904" s="87"/>
      <c r="S2904" s="87"/>
      <c r="T2904" s="88"/>
      <c r="U2904" s="41"/>
      <c r="V2904" s="41"/>
      <c r="W2904" s="41"/>
      <c r="X2904" s="41"/>
      <c r="Y2904" s="41"/>
      <c r="Z2904" s="41"/>
      <c r="AA2904" s="41"/>
      <c r="AB2904" s="41"/>
      <c r="AC2904" s="41"/>
      <c r="AD2904" s="41"/>
      <c r="AE2904" s="41"/>
      <c r="AT2904" s="20" t="s">
        <v>214</v>
      </c>
      <c r="AU2904" s="20" t="s">
        <v>80</v>
      </c>
    </row>
    <row r="2905" s="14" customFormat="1">
      <c r="A2905" s="14"/>
      <c r="B2905" s="245"/>
      <c r="C2905" s="246"/>
      <c r="D2905" s="236" t="s">
        <v>216</v>
      </c>
      <c r="E2905" s="247" t="s">
        <v>19</v>
      </c>
      <c r="F2905" s="248" t="s">
        <v>4112</v>
      </c>
      <c r="G2905" s="246"/>
      <c r="H2905" s="249">
        <v>15.077999999999999</v>
      </c>
      <c r="I2905" s="250"/>
      <c r="J2905" s="246"/>
      <c r="K2905" s="246"/>
      <c r="L2905" s="251"/>
      <c r="M2905" s="252"/>
      <c r="N2905" s="253"/>
      <c r="O2905" s="253"/>
      <c r="P2905" s="253"/>
      <c r="Q2905" s="253"/>
      <c r="R2905" s="253"/>
      <c r="S2905" s="253"/>
      <c r="T2905" s="25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55" t="s">
        <v>216</v>
      </c>
      <c r="AU2905" s="255" t="s">
        <v>80</v>
      </c>
      <c r="AV2905" s="14" t="s">
        <v>80</v>
      </c>
      <c r="AW2905" s="14" t="s">
        <v>218</v>
      </c>
      <c r="AX2905" s="14" t="s">
        <v>71</v>
      </c>
      <c r="AY2905" s="255" t="s">
        <v>205</v>
      </c>
    </row>
    <row r="2906" s="14" customFormat="1">
      <c r="A2906" s="14"/>
      <c r="B2906" s="245"/>
      <c r="C2906" s="246"/>
      <c r="D2906" s="236" t="s">
        <v>216</v>
      </c>
      <c r="E2906" s="247" t="s">
        <v>19</v>
      </c>
      <c r="F2906" s="248" t="s">
        <v>4113</v>
      </c>
      <c r="G2906" s="246"/>
      <c r="H2906" s="249">
        <v>97.374749999999992</v>
      </c>
      <c r="I2906" s="250"/>
      <c r="J2906" s="246"/>
      <c r="K2906" s="246"/>
      <c r="L2906" s="251"/>
      <c r="M2906" s="252"/>
      <c r="N2906" s="253"/>
      <c r="O2906" s="253"/>
      <c r="P2906" s="253"/>
      <c r="Q2906" s="253"/>
      <c r="R2906" s="253"/>
      <c r="S2906" s="253"/>
      <c r="T2906" s="25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55" t="s">
        <v>216</v>
      </c>
      <c r="AU2906" s="255" t="s">
        <v>80</v>
      </c>
      <c r="AV2906" s="14" t="s">
        <v>80</v>
      </c>
      <c r="AW2906" s="14" t="s">
        <v>218</v>
      </c>
      <c r="AX2906" s="14" t="s">
        <v>71</v>
      </c>
      <c r="AY2906" s="255" t="s">
        <v>205</v>
      </c>
    </row>
    <row r="2907" s="2" customFormat="1" ht="16.5" customHeight="1">
      <c r="A2907" s="41"/>
      <c r="B2907" s="42"/>
      <c r="C2907" s="216" t="s">
        <v>4114</v>
      </c>
      <c r="D2907" s="216" t="s">
        <v>207</v>
      </c>
      <c r="E2907" s="217" t="s">
        <v>4115</v>
      </c>
      <c r="F2907" s="218" t="s">
        <v>4116</v>
      </c>
      <c r="G2907" s="219" t="s">
        <v>306</v>
      </c>
      <c r="H2907" s="220">
        <v>167.05099999999999</v>
      </c>
      <c r="I2907" s="221"/>
      <c r="J2907" s="222">
        <f>ROUND(I2907*H2907,2)</f>
        <v>0</v>
      </c>
      <c r="K2907" s="218" t="s">
        <v>211</v>
      </c>
      <c r="L2907" s="47"/>
      <c r="M2907" s="223" t="s">
        <v>19</v>
      </c>
      <c r="N2907" s="224" t="s">
        <v>42</v>
      </c>
      <c r="O2907" s="87"/>
      <c r="P2907" s="225">
        <f>O2907*H2907</f>
        <v>0</v>
      </c>
      <c r="Q2907" s="225">
        <v>0</v>
      </c>
      <c r="R2907" s="225">
        <f>Q2907*H2907</f>
        <v>0</v>
      </c>
      <c r="S2907" s="225">
        <v>0.01098</v>
      </c>
      <c r="T2907" s="226">
        <f>S2907*H2907</f>
        <v>1.8342199799999999</v>
      </c>
      <c r="U2907" s="41"/>
      <c r="V2907" s="41"/>
      <c r="W2907" s="41"/>
      <c r="X2907" s="41"/>
      <c r="Y2907" s="41"/>
      <c r="Z2907" s="41"/>
      <c r="AA2907" s="41"/>
      <c r="AB2907" s="41"/>
      <c r="AC2907" s="41"/>
      <c r="AD2907" s="41"/>
      <c r="AE2907" s="41"/>
      <c r="AR2907" s="227" t="s">
        <v>331</v>
      </c>
      <c r="AT2907" s="227" t="s">
        <v>207</v>
      </c>
      <c r="AU2907" s="227" t="s">
        <v>80</v>
      </c>
      <c r="AY2907" s="20" t="s">
        <v>205</v>
      </c>
      <c r="BE2907" s="228">
        <f>IF(N2907="základní",J2907,0)</f>
        <v>0</v>
      </c>
      <c r="BF2907" s="228">
        <f>IF(N2907="snížená",J2907,0)</f>
        <v>0</v>
      </c>
      <c r="BG2907" s="228">
        <f>IF(N2907="zákl. přenesená",J2907,0)</f>
        <v>0</v>
      </c>
      <c r="BH2907" s="228">
        <f>IF(N2907="sníž. přenesená",J2907,0)</f>
        <v>0</v>
      </c>
      <c r="BI2907" s="228">
        <f>IF(N2907="nulová",J2907,0)</f>
        <v>0</v>
      </c>
      <c r="BJ2907" s="20" t="s">
        <v>78</v>
      </c>
      <c r="BK2907" s="228">
        <f>ROUND(I2907*H2907,2)</f>
        <v>0</v>
      </c>
      <c r="BL2907" s="20" t="s">
        <v>331</v>
      </c>
      <c r="BM2907" s="227" t="s">
        <v>4117</v>
      </c>
    </row>
    <row r="2908" s="2" customFormat="1">
      <c r="A2908" s="41"/>
      <c r="B2908" s="42"/>
      <c r="C2908" s="43"/>
      <c r="D2908" s="229" t="s">
        <v>214</v>
      </c>
      <c r="E2908" s="43"/>
      <c r="F2908" s="230" t="s">
        <v>4118</v>
      </c>
      <c r="G2908" s="43"/>
      <c r="H2908" s="43"/>
      <c r="I2908" s="231"/>
      <c r="J2908" s="43"/>
      <c r="K2908" s="43"/>
      <c r="L2908" s="47"/>
      <c r="M2908" s="232"/>
      <c r="N2908" s="233"/>
      <c r="O2908" s="87"/>
      <c r="P2908" s="87"/>
      <c r="Q2908" s="87"/>
      <c r="R2908" s="87"/>
      <c r="S2908" s="87"/>
      <c r="T2908" s="88"/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T2908" s="20" t="s">
        <v>214</v>
      </c>
      <c r="AU2908" s="20" t="s">
        <v>80</v>
      </c>
    </row>
    <row r="2909" s="13" customFormat="1">
      <c r="A2909" s="13"/>
      <c r="B2909" s="234"/>
      <c r="C2909" s="235"/>
      <c r="D2909" s="236" t="s">
        <v>216</v>
      </c>
      <c r="E2909" s="237" t="s">
        <v>19</v>
      </c>
      <c r="F2909" s="238" t="s">
        <v>228</v>
      </c>
      <c r="G2909" s="235"/>
      <c r="H2909" s="237" t="s">
        <v>19</v>
      </c>
      <c r="I2909" s="239"/>
      <c r="J2909" s="235"/>
      <c r="K2909" s="235"/>
      <c r="L2909" s="240"/>
      <c r="M2909" s="241"/>
      <c r="N2909" s="242"/>
      <c r="O2909" s="242"/>
      <c r="P2909" s="242"/>
      <c r="Q2909" s="242"/>
      <c r="R2909" s="242"/>
      <c r="S2909" s="242"/>
      <c r="T2909" s="24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4" t="s">
        <v>216</v>
      </c>
      <c r="AU2909" s="244" t="s">
        <v>80</v>
      </c>
      <c r="AV2909" s="13" t="s">
        <v>78</v>
      </c>
      <c r="AW2909" s="13" t="s">
        <v>218</v>
      </c>
      <c r="AX2909" s="13" t="s">
        <v>71</v>
      </c>
      <c r="AY2909" s="244" t="s">
        <v>205</v>
      </c>
    </row>
    <row r="2910" s="13" customFormat="1">
      <c r="A2910" s="13"/>
      <c r="B2910" s="234"/>
      <c r="C2910" s="235"/>
      <c r="D2910" s="236" t="s">
        <v>216</v>
      </c>
      <c r="E2910" s="237" t="s">
        <v>19</v>
      </c>
      <c r="F2910" s="238" t="s">
        <v>478</v>
      </c>
      <c r="G2910" s="235"/>
      <c r="H2910" s="237" t="s">
        <v>19</v>
      </c>
      <c r="I2910" s="239"/>
      <c r="J2910" s="235"/>
      <c r="K2910" s="235"/>
      <c r="L2910" s="240"/>
      <c r="M2910" s="241"/>
      <c r="N2910" s="242"/>
      <c r="O2910" s="242"/>
      <c r="P2910" s="242"/>
      <c r="Q2910" s="242"/>
      <c r="R2910" s="242"/>
      <c r="S2910" s="242"/>
      <c r="T2910" s="24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44" t="s">
        <v>216</v>
      </c>
      <c r="AU2910" s="244" t="s">
        <v>80</v>
      </c>
      <c r="AV2910" s="13" t="s">
        <v>78</v>
      </c>
      <c r="AW2910" s="13" t="s">
        <v>218</v>
      </c>
      <c r="AX2910" s="13" t="s">
        <v>71</v>
      </c>
      <c r="AY2910" s="244" t="s">
        <v>205</v>
      </c>
    </row>
    <row r="2911" s="14" customFormat="1">
      <c r="A2911" s="14"/>
      <c r="B2911" s="245"/>
      <c r="C2911" s="246"/>
      <c r="D2911" s="236" t="s">
        <v>216</v>
      </c>
      <c r="E2911" s="247" t="s">
        <v>19</v>
      </c>
      <c r="F2911" s="248" t="s">
        <v>4119</v>
      </c>
      <c r="G2911" s="246"/>
      <c r="H2911" s="249">
        <v>2.8875000000000002</v>
      </c>
      <c r="I2911" s="250"/>
      <c r="J2911" s="246"/>
      <c r="K2911" s="246"/>
      <c r="L2911" s="251"/>
      <c r="M2911" s="252"/>
      <c r="N2911" s="253"/>
      <c r="O2911" s="253"/>
      <c r="P2911" s="253"/>
      <c r="Q2911" s="253"/>
      <c r="R2911" s="253"/>
      <c r="S2911" s="253"/>
      <c r="T2911" s="25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55" t="s">
        <v>216</v>
      </c>
      <c r="AU2911" s="255" t="s">
        <v>80</v>
      </c>
      <c r="AV2911" s="14" t="s">
        <v>80</v>
      </c>
      <c r="AW2911" s="14" t="s">
        <v>218</v>
      </c>
      <c r="AX2911" s="14" t="s">
        <v>71</v>
      </c>
      <c r="AY2911" s="255" t="s">
        <v>205</v>
      </c>
    </row>
    <row r="2912" s="14" customFormat="1">
      <c r="A2912" s="14"/>
      <c r="B2912" s="245"/>
      <c r="C2912" s="246"/>
      <c r="D2912" s="236" t="s">
        <v>216</v>
      </c>
      <c r="E2912" s="247" t="s">
        <v>19</v>
      </c>
      <c r="F2912" s="248" t="s">
        <v>4120</v>
      </c>
      <c r="G2912" s="246"/>
      <c r="H2912" s="249">
        <v>16.283000000000001</v>
      </c>
      <c r="I2912" s="250"/>
      <c r="J2912" s="246"/>
      <c r="K2912" s="246"/>
      <c r="L2912" s="251"/>
      <c r="M2912" s="252"/>
      <c r="N2912" s="253"/>
      <c r="O2912" s="253"/>
      <c r="P2912" s="253"/>
      <c r="Q2912" s="253"/>
      <c r="R2912" s="253"/>
      <c r="S2912" s="253"/>
      <c r="T2912" s="25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5" t="s">
        <v>216</v>
      </c>
      <c r="AU2912" s="255" t="s">
        <v>80</v>
      </c>
      <c r="AV2912" s="14" t="s">
        <v>80</v>
      </c>
      <c r="AW2912" s="14" t="s">
        <v>218</v>
      </c>
      <c r="AX2912" s="14" t="s">
        <v>71</v>
      </c>
      <c r="AY2912" s="255" t="s">
        <v>205</v>
      </c>
    </row>
    <row r="2913" s="14" customFormat="1">
      <c r="A2913" s="14"/>
      <c r="B2913" s="245"/>
      <c r="C2913" s="246"/>
      <c r="D2913" s="236" t="s">
        <v>216</v>
      </c>
      <c r="E2913" s="247" t="s">
        <v>19</v>
      </c>
      <c r="F2913" s="248" t="s">
        <v>4121</v>
      </c>
      <c r="G2913" s="246"/>
      <c r="H2913" s="249">
        <v>41.106000000000002</v>
      </c>
      <c r="I2913" s="250"/>
      <c r="J2913" s="246"/>
      <c r="K2913" s="246"/>
      <c r="L2913" s="251"/>
      <c r="M2913" s="252"/>
      <c r="N2913" s="253"/>
      <c r="O2913" s="253"/>
      <c r="P2913" s="253"/>
      <c r="Q2913" s="253"/>
      <c r="R2913" s="253"/>
      <c r="S2913" s="253"/>
      <c r="T2913" s="25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T2913" s="255" t="s">
        <v>216</v>
      </c>
      <c r="AU2913" s="255" t="s">
        <v>80</v>
      </c>
      <c r="AV2913" s="14" t="s">
        <v>80</v>
      </c>
      <c r="AW2913" s="14" t="s">
        <v>218</v>
      </c>
      <c r="AX2913" s="14" t="s">
        <v>71</v>
      </c>
      <c r="AY2913" s="255" t="s">
        <v>205</v>
      </c>
    </row>
    <row r="2914" s="14" customFormat="1">
      <c r="A2914" s="14"/>
      <c r="B2914" s="245"/>
      <c r="C2914" s="246"/>
      <c r="D2914" s="236" t="s">
        <v>216</v>
      </c>
      <c r="E2914" s="247" t="s">
        <v>19</v>
      </c>
      <c r="F2914" s="248" t="s">
        <v>4122</v>
      </c>
      <c r="G2914" s="246"/>
      <c r="H2914" s="249">
        <v>40.859999999999999</v>
      </c>
      <c r="I2914" s="250"/>
      <c r="J2914" s="246"/>
      <c r="K2914" s="246"/>
      <c r="L2914" s="251"/>
      <c r="M2914" s="252"/>
      <c r="N2914" s="253"/>
      <c r="O2914" s="253"/>
      <c r="P2914" s="253"/>
      <c r="Q2914" s="253"/>
      <c r="R2914" s="253"/>
      <c r="S2914" s="253"/>
      <c r="T2914" s="25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5" t="s">
        <v>216</v>
      </c>
      <c r="AU2914" s="255" t="s">
        <v>80</v>
      </c>
      <c r="AV2914" s="14" t="s">
        <v>80</v>
      </c>
      <c r="AW2914" s="14" t="s">
        <v>218</v>
      </c>
      <c r="AX2914" s="14" t="s">
        <v>71</v>
      </c>
      <c r="AY2914" s="255" t="s">
        <v>205</v>
      </c>
    </row>
    <row r="2915" s="15" customFormat="1">
      <c r="A2915" s="15"/>
      <c r="B2915" s="256"/>
      <c r="C2915" s="257"/>
      <c r="D2915" s="236" t="s">
        <v>216</v>
      </c>
      <c r="E2915" s="258" t="s">
        <v>19</v>
      </c>
      <c r="F2915" s="259" t="s">
        <v>238</v>
      </c>
      <c r="G2915" s="257"/>
      <c r="H2915" s="260">
        <v>101.1365</v>
      </c>
      <c r="I2915" s="261"/>
      <c r="J2915" s="257"/>
      <c r="K2915" s="257"/>
      <c r="L2915" s="262"/>
      <c r="M2915" s="263"/>
      <c r="N2915" s="264"/>
      <c r="O2915" s="264"/>
      <c r="P2915" s="264"/>
      <c r="Q2915" s="264"/>
      <c r="R2915" s="264"/>
      <c r="S2915" s="264"/>
      <c r="T2915" s="26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T2915" s="266" t="s">
        <v>216</v>
      </c>
      <c r="AU2915" s="266" t="s">
        <v>80</v>
      </c>
      <c r="AV2915" s="15" t="s">
        <v>97</v>
      </c>
      <c r="AW2915" s="15" t="s">
        <v>218</v>
      </c>
      <c r="AX2915" s="15" t="s">
        <v>71</v>
      </c>
      <c r="AY2915" s="266" t="s">
        <v>205</v>
      </c>
    </row>
    <row r="2916" s="13" customFormat="1">
      <c r="A2916" s="13"/>
      <c r="B2916" s="234"/>
      <c r="C2916" s="235"/>
      <c r="D2916" s="236" t="s">
        <v>216</v>
      </c>
      <c r="E2916" s="237" t="s">
        <v>19</v>
      </c>
      <c r="F2916" s="238" t="s">
        <v>483</v>
      </c>
      <c r="G2916" s="235"/>
      <c r="H2916" s="237" t="s">
        <v>19</v>
      </c>
      <c r="I2916" s="239"/>
      <c r="J2916" s="235"/>
      <c r="K2916" s="235"/>
      <c r="L2916" s="240"/>
      <c r="M2916" s="241"/>
      <c r="N2916" s="242"/>
      <c r="O2916" s="242"/>
      <c r="P2916" s="242"/>
      <c r="Q2916" s="242"/>
      <c r="R2916" s="242"/>
      <c r="S2916" s="242"/>
      <c r="T2916" s="24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4" t="s">
        <v>216</v>
      </c>
      <c r="AU2916" s="244" t="s">
        <v>80</v>
      </c>
      <c r="AV2916" s="13" t="s">
        <v>78</v>
      </c>
      <c r="AW2916" s="13" t="s">
        <v>218</v>
      </c>
      <c r="AX2916" s="13" t="s">
        <v>71</v>
      </c>
      <c r="AY2916" s="244" t="s">
        <v>205</v>
      </c>
    </row>
    <row r="2917" s="14" customFormat="1">
      <c r="A2917" s="14"/>
      <c r="B2917" s="245"/>
      <c r="C2917" s="246"/>
      <c r="D2917" s="236" t="s">
        <v>216</v>
      </c>
      <c r="E2917" s="247" t="s">
        <v>19</v>
      </c>
      <c r="F2917" s="248" t="s">
        <v>4123</v>
      </c>
      <c r="G2917" s="246"/>
      <c r="H2917" s="249">
        <v>34.409999999999997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5" t="s">
        <v>216</v>
      </c>
      <c r="AU2917" s="255" t="s">
        <v>80</v>
      </c>
      <c r="AV2917" s="14" t="s">
        <v>80</v>
      </c>
      <c r="AW2917" s="14" t="s">
        <v>218</v>
      </c>
      <c r="AX2917" s="14" t="s">
        <v>71</v>
      </c>
      <c r="AY2917" s="255" t="s">
        <v>205</v>
      </c>
    </row>
    <row r="2918" s="15" customFormat="1">
      <c r="A2918" s="15"/>
      <c r="B2918" s="256"/>
      <c r="C2918" s="257"/>
      <c r="D2918" s="236" t="s">
        <v>216</v>
      </c>
      <c r="E2918" s="258" t="s">
        <v>19</v>
      </c>
      <c r="F2918" s="259" t="s">
        <v>238</v>
      </c>
      <c r="G2918" s="257"/>
      <c r="H2918" s="260">
        <v>34.409999999999997</v>
      </c>
      <c r="I2918" s="261"/>
      <c r="J2918" s="257"/>
      <c r="K2918" s="257"/>
      <c r="L2918" s="262"/>
      <c r="M2918" s="263"/>
      <c r="N2918" s="264"/>
      <c r="O2918" s="264"/>
      <c r="P2918" s="264"/>
      <c r="Q2918" s="264"/>
      <c r="R2918" s="264"/>
      <c r="S2918" s="264"/>
      <c r="T2918" s="26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T2918" s="266" t="s">
        <v>216</v>
      </c>
      <c r="AU2918" s="266" t="s">
        <v>80</v>
      </c>
      <c r="AV2918" s="15" t="s">
        <v>97</v>
      </c>
      <c r="AW2918" s="15" t="s">
        <v>218</v>
      </c>
      <c r="AX2918" s="15" t="s">
        <v>71</v>
      </c>
      <c r="AY2918" s="266" t="s">
        <v>205</v>
      </c>
    </row>
    <row r="2919" s="13" customFormat="1">
      <c r="A2919" s="13"/>
      <c r="B2919" s="234"/>
      <c r="C2919" s="235"/>
      <c r="D2919" s="236" t="s">
        <v>216</v>
      </c>
      <c r="E2919" s="237" t="s">
        <v>19</v>
      </c>
      <c r="F2919" s="238" t="s">
        <v>485</v>
      </c>
      <c r="G2919" s="235"/>
      <c r="H2919" s="237" t="s">
        <v>19</v>
      </c>
      <c r="I2919" s="239"/>
      <c r="J2919" s="235"/>
      <c r="K2919" s="235"/>
      <c r="L2919" s="240"/>
      <c r="M2919" s="241"/>
      <c r="N2919" s="242"/>
      <c r="O2919" s="242"/>
      <c r="P2919" s="242"/>
      <c r="Q2919" s="242"/>
      <c r="R2919" s="242"/>
      <c r="S2919" s="242"/>
      <c r="T2919" s="24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44" t="s">
        <v>216</v>
      </c>
      <c r="AU2919" s="244" t="s">
        <v>80</v>
      </c>
      <c r="AV2919" s="13" t="s">
        <v>78</v>
      </c>
      <c r="AW2919" s="13" t="s">
        <v>218</v>
      </c>
      <c r="AX2919" s="13" t="s">
        <v>71</v>
      </c>
      <c r="AY2919" s="244" t="s">
        <v>205</v>
      </c>
    </row>
    <row r="2920" s="14" customFormat="1">
      <c r="A2920" s="14"/>
      <c r="B2920" s="245"/>
      <c r="C2920" s="246"/>
      <c r="D2920" s="236" t="s">
        <v>216</v>
      </c>
      <c r="E2920" s="247" t="s">
        <v>19</v>
      </c>
      <c r="F2920" s="248" t="s">
        <v>4124</v>
      </c>
      <c r="G2920" s="246"/>
      <c r="H2920" s="249">
        <v>18.084</v>
      </c>
      <c r="I2920" s="250"/>
      <c r="J2920" s="246"/>
      <c r="K2920" s="246"/>
      <c r="L2920" s="251"/>
      <c r="M2920" s="252"/>
      <c r="N2920" s="253"/>
      <c r="O2920" s="253"/>
      <c r="P2920" s="253"/>
      <c r="Q2920" s="253"/>
      <c r="R2920" s="253"/>
      <c r="S2920" s="253"/>
      <c r="T2920" s="25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55" t="s">
        <v>216</v>
      </c>
      <c r="AU2920" s="255" t="s">
        <v>80</v>
      </c>
      <c r="AV2920" s="14" t="s">
        <v>80</v>
      </c>
      <c r="AW2920" s="14" t="s">
        <v>218</v>
      </c>
      <c r="AX2920" s="14" t="s">
        <v>71</v>
      </c>
      <c r="AY2920" s="255" t="s">
        <v>205</v>
      </c>
    </row>
    <row r="2921" s="15" customFormat="1">
      <c r="A2921" s="15"/>
      <c r="B2921" s="256"/>
      <c r="C2921" s="257"/>
      <c r="D2921" s="236" t="s">
        <v>216</v>
      </c>
      <c r="E2921" s="258" t="s">
        <v>19</v>
      </c>
      <c r="F2921" s="259" t="s">
        <v>238</v>
      </c>
      <c r="G2921" s="257"/>
      <c r="H2921" s="260">
        <v>18.084</v>
      </c>
      <c r="I2921" s="261"/>
      <c r="J2921" s="257"/>
      <c r="K2921" s="257"/>
      <c r="L2921" s="262"/>
      <c r="M2921" s="263"/>
      <c r="N2921" s="264"/>
      <c r="O2921" s="264"/>
      <c r="P2921" s="264"/>
      <c r="Q2921" s="264"/>
      <c r="R2921" s="264"/>
      <c r="S2921" s="264"/>
      <c r="T2921" s="26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T2921" s="266" t="s">
        <v>216</v>
      </c>
      <c r="AU2921" s="266" t="s">
        <v>80</v>
      </c>
      <c r="AV2921" s="15" t="s">
        <v>97</v>
      </c>
      <c r="AW2921" s="15" t="s">
        <v>218</v>
      </c>
      <c r="AX2921" s="15" t="s">
        <v>71</v>
      </c>
      <c r="AY2921" s="266" t="s">
        <v>205</v>
      </c>
    </row>
    <row r="2922" s="13" customFormat="1">
      <c r="A2922" s="13"/>
      <c r="B2922" s="234"/>
      <c r="C2922" s="235"/>
      <c r="D2922" s="236" t="s">
        <v>216</v>
      </c>
      <c r="E2922" s="237" t="s">
        <v>19</v>
      </c>
      <c r="F2922" s="238" t="s">
        <v>239</v>
      </c>
      <c r="G2922" s="235"/>
      <c r="H2922" s="237" t="s">
        <v>19</v>
      </c>
      <c r="I2922" s="239"/>
      <c r="J2922" s="235"/>
      <c r="K2922" s="235"/>
      <c r="L2922" s="240"/>
      <c r="M2922" s="241"/>
      <c r="N2922" s="242"/>
      <c r="O2922" s="242"/>
      <c r="P2922" s="242"/>
      <c r="Q2922" s="242"/>
      <c r="R2922" s="242"/>
      <c r="S2922" s="242"/>
      <c r="T2922" s="24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44" t="s">
        <v>216</v>
      </c>
      <c r="AU2922" s="244" t="s">
        <v>80</v>
      </c>
      <c r="AV2922" s="13" t="s">
        <v>78</v>
      </c>
      <c r="AW2922" s="13" t="s">
        <v>218</v>
      </c>
      <c r="AX2922" s="13" t="s">
        <v>71</v>
      </c>
      <c r="AY2922" s="244" t="s">
        <v>205</v>
      </c>
    </row>
    <row r="2923" s="14" customFormat="1">
      <c r="A2923" s="14"/>
      <c r="B2923" s="245"/>
      <c r="C2923" s="246"/>
      <c r="D2923" s="236" t="s">
        <v>216</v>
      </c>
      <c r="E2923" s="247" t="s">
        <v>19</v>
      </c>
      <c r="F2923" s="248" t="s">
        <v>4125</v>
      </c>
      <c r="G2923" s="246"/>
      <c r="H2923" s="249">
        <v>13.42</v>
      </c>
      <c r="I2923" s="250"/>
      <c r="J2923" s="246"/>
      <c r="K2923" s="246"/>
      <c r="L2923" s="251"/>
      <c r="M2923" s="252"/>
      <c r="N2923" s="253"/>
      <c r="O2923" s="253"/>
      <c r="P2923" s="253"/>
      <c r="Q2923" s="253"/>
      <c r="R2923" s="253"/>
      <c r="S2923" s="253"/>
      <c r="T2923" s="25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5" t="s">
        <v>216</v>
      </c>
      <c r="AU2923" s="255" t="s">
        <v>80</v>
      </c>
      <c r="AV2923" s="14" t="s">
        <v>80</v>
      </c>
      <c r="AW2923" s="14" t="s">
        <v>218</v>
      </c>
      <c r="AX2923" s="14" t="s">
        <v>71</v>
      </c>
      <c r="AY2923" s="255" t="s">
        <v>205</v>
      </c>
    </row>
    <row r="2924" s="15" customFormat="1">
      <c r="A2924" s="15"/>
      <c r="B2924" s="256"/>
      <c r="C2924" s="257"/>
      <c r="D2924" s="236" t="s">
        <v>216</v>
      </c>
      <c r="E2924" s="258" t="s">
        <v>19</v>
      </c>
      <c r="F2924" s="259" t="s">
        <v>238</v>
      </c>
      <c r="G2924" s="257"/>
      <c r="H2924" s="260">
        <v>13.42</v>
      </c>
      <c r="I2924" s="261"/>
      <c r="J2924" s="257"/>
      <c r="K2924" s="257"/>
      <c r="L2924" s="262"/>
      <c r="M2924" s="263"/>
      <c r="N2924" s="264"/>
      <c r="O2924" s="264"/>
      <c r="P2924" s="264"/>
      <c r="Q2924" s="264"/>
      <c r="R2924" s="264"/>
      <c r="S2924" s="264"/>
      <c r="T2924" s="26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T2924" s="266" t="s">
        <v>216</v>
      </c>
      <c r="AU2924" s="266" t="s">
        <v>80</v>
      </c>
      <c r="AV2924" s="15" t="s">
        <v>97</v>
      </c>
      <c r="AW2924" s="15" t="s">
        <v>218</v>
      </c>
      <c r="AX2924" s="15" t="s">
        <v>71</v>
      </c>
      <c r="AY2924" s="266" t="s">
        <v>205</v>
      </c>
    </row>
    <row r="2925" s="16" customFormat="1">
      <c r="A2925" s="16"/>
      <c r="B2925" s="267"/>
      <c r="C2925" s="268"/>
      <c r="D2925" s="236" t="s">
        <v>216</v>
      </c>
      <c r="E2925" s="269" t="s">
        <v>19</v>
      </c>
      <c r="F2925" s="270" t="s">
        <v>243</v>
      </c>
      <c r="G2925" s="268"/>
      <c r="H2925" s="271">
        <v>167.0505</v>
      </c>
      <c r="I2925" s="272"/>
      <c r="J2925" s="268"/>
      <c r="K2925" s="268"/>
      <c r="L2925" s="273"/>
      <c r="M2925" s="274"/>
      <c r="N2925" s="275"/>
      <c r="O2925" s="275"/>
      <c r="P2925" s="275"/>
      <c r="Q2925" s="275"/>
      <c r="R2925" s="275"/>
      <c r="S2925" s="275"/>
      <c r="T2925" s="27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T2925" s="277" t="s">
        <v>216</v>
      </c>
      <c r="AU2925" s="277" t="s">
        <v>80</v>
      </c>
      <c r="AV2925" s="16" t="s">
        <v>212</v>
      </c>
      <c r="AW2925" s="16" t="s">
        <v>218</v>
      </c>
      <c r="AX2925" s="16" t="s">
        <v>78</v>
      </c>
      <c r="AY2925" s="277" t="s">
        <v>205</v>
      </c>
    </row>
    <row r="2926" s="2" customFormat="1" ht="16.5" customHeight="1">
      <c r="A2926" s="41"/>
      <c r="B2926" s="42"/>
      <c r="C2926" s="216" t="s">
        <v>4126</v>
      </c>
      <c r="D2926" s="216" t="s">
        <v>207</v>
      </c>
      <c r="E2926" s="217" t="s">
        <v>4127</v>
      </c>
      <c r="F2926" s="218" t="s">
        <v>4128</v>
      </c>
      <c r="G2926" s="219" t="s">
        <v>306</v>
      </c>
      <c r="H2926" s="220">
        <v>533.18499999999995</v>
      </c>
      <c r="I2926" s="221"/>
      <c r="J2926" s="222">
        <f>ROUND(I2926*H2926,2)</f>
        <v>0</v>
      </c>
      <c r="K2926" s="218" t="s">
        <v>211</v>
      </c>
      <c r="L2926" s="47"/>
      <c r="M2926" s="223" t="s">
        <v>19</v>
      </c>
      <c r="N2926" s="224" t="s">
        <v>42</v>
      </c>
      <c r="O2926" s="87"/>
      <c r="P2926" s="225">
        <f>O2926*H2926</f>
        <v>0</v>
      </c>
      <c r="Q2926" s="225">
        <v>0</v>
      </c>
      <c r="R2926" s="225">
        <f>Q2926*H2926</f>
        <v>0</v>
      </c>
      <c r="S2926" s="225">
        <v>0.0080000000000000002</v>
      </c>
      <c r="T2926" s="226">
        <f>S2926*H2926</f>
        <v>4.2654799999999993</v>
      </c>
      <c r="U2926" s="41"/>
      <c r="V2926" s="41"/>
      <c r="W2926" s="41"/>
      <c r="X2926" s="41"/>
      <c r="Y2926" s="41"/>
      <c r="Z2926" s="41"/>
      <c r="AA2926" s="41"/>
      <c r="AB2926" s="41"/>
      <c r="AC2926" s="41"/>
      <c r="AD2926" s="41"/>
      <c r="AE2926" s="41"/>
      <c r="AR2926" s="227" t="s">
        <v>331</v>
      </c>
      <c r="AT2926" s="227" t="s">
        <v>207</v>
      </c>
      <c r="AU2926" s="227" t="s">
        <v>80</v>
      </c>
      <c r="AY2926" s="20" t="s">
        <v>205</v>
      </c>
      <c r="BE2926" s="228">
        <f>IF(N2926="základní",J2926,0)</f>
        <v>0</v>
      </c>
      <c r="BF2926" s="228">
        <f>IF(N2926="snížená",J2926,0)</f>
        <v>0</v>
      </c>
      <c r="BG2926" s="228">
        <f>IF(N2926="zákl. přenesená",J2926,0)</f>
        <v>0</v>
      </c>
      <c r="BH2926" s="228">
        <f>IF(N2926="sníž. přenesená",J2926,0)</f>
        <v>0</v>
      </c>
      <c r="BI2926" s="228">
        <f>IF(N2926="nulová",J2926,0)</f>
        <v>0</v>
      </c>
      <c r="BJ2926" s="20" t="s">
        <v>78</v>
      </c>
      <c r="BK2926" s="228">
        <f>ROUND(I2926*H2926,2)</f>
        <v>0</v>
      </c>
      <c r="BL2926" s="20" t="s">
        <v>331</v>
      </c>
      <c r="BM2926" s="227" t="s">
        <v>4129</v>
      </c>
    </row>
    <row r="2927" s="2" customFormat="1">
      <c r="A2927" s="41"/>
      <c r="B2927" s="42"/>
      <c r="C2927" s="43"/>
      <c r="D2927" s="229" t="s">
        <v>214</v>
      </c>
      <c r="E2927" s="43"/>
      <c r="F2927" s="230" t="s">
        <v>4130</v>
      </c>
      <c r="G2927" s="43"/>
      <c r="H2927" s="43"/>
      <c r="I2927" s="231"/>
      <c r="J2927" s="43"/>
      <c r="K2927" s="43"/>
      <c r="L2927" s="47"/>
      <c r="M2927" s="232"/>
      <c r="N2927" s="233"/>
      <c r="O2927" s="87"/>
      <c r="P2927" s="87"/>
      <c r="Q2927" s="87"/>
      <c r="R2927" s="87"/>
      <c r="S2927" s="87"/>
      <c r="T2927" s="88"/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T2927" s="20" t="s">
        <v>214</v>
      </c>
      <c r="AU2927" s="20" t="s">
        <v>80</v>
      </c>
    </row>
    <row r="2928" s="14" customFormat="1">
      <c r="A2928" s="14"/>
      <c r="B2928" s="245"/>
      <c r="C2928" s="246"/>
      <c r="D2928" s="236" t="s">
        <v>216</v>
      </c>
      <c r="E2928" s="247" t="s">
        <v>19</v>
      </c>
      <c r="F2928" s="248" t="s">
        <v>4131</v>
      </c>
      <c r="G2928" s="246"/>
      <c r="H2928" s="249">
        <v>533.18500000000006</v>
      </c>
      <c r="I2928" s="250"/>
      <c r="J2928" s="246"/>
      <c r="K2928" s="246"/>
      <c r="L2928" s="251"/>
      <c r="M2928" s="252"/>
      <c r="N2928" s="253"/>
      <c r="O2928" s="253"/>
      <c r="P2928" s="253"/>
      <c r="Q2928" s="253"/>
      <c r="R2928" s="253"/>
      <c r="S2928" s="253"/>
      <c r="T2928" s="25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5" t="s">
        <v>216</v>
      </c>
      <c r="AU2928" s="255" t="s">
        <v>80</v>
      </c>
      <c r="AV2928" s="14" t="s">
        <v>80</v>
      </c>
      <c r="AW2928" s="14" t="s">
        <v>218</v>
      </c>
      <c r="AX2928" s="14" t="s">
        <v>71</v>
      </c>
      <c r="AY2928" s="255" t="s">
        <v>205</v>
      </c>
    </row>
    <row r="2929" s="2" customFormat="1" ht="21.75" customHeight="1">
      <c r="A2929" s="41"/>
      <c r="B2929" s="42"/>
      <c r="C2929" s="216" t="s">
        <v>4132</v>
      </c>
      <c r="D2929" s="216" t="s">
        <v>207</v>
      </c>
      <c r="E2929" s="217" t="s">
        <v>4133</v>
      </c>
      <c r="F2929" s="218" t="s">
        <v>4134</v>
      </c>
      <c r="G2929" s="219" t="s">
        <v>306</v>
      </c>
      <c r="H2929" s="220">
        <v>3.1840000000000002</v>
      </c>
      <c r="I2929" s="221"/>
      <c r="J2929" s="222">
        <f>ROUND(I2929*H2929,2)</f>
        <v>0</v>
      </c>
      <c r="K2929" s="218" t="s">
        <v>211</v>
      </c>
      <c r="L2929" s="47"/>
      <c r="M2929" s="223" t="s">
        <v>19</v>
      </c>
      <c r="N2929" s="224" t="s">
        <v>42</v>
      </c>
      <c r="O2929" s="87"/>
      <c r="P2929" s="225">
        <f>O2929*H2929</f>
        <v>0</v>
      </c>
      <c r="Q2929" s="225">
        <v>0</v>
      </c>
      <c r="R2929" s="225">
        <f>Q2929*H2929</f>
        <v>0</v>
      </c>
      <c r="S2929" s="225">
        <v>0.024649999999999998</v>
      </c>
      <c r="T2929" s="226">
        <f>S2929*H2929</f>
        <v>0.078485600000000003</v>
      </c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R2929" s="227" t="s">
        <v>331</v>
      </c>
      <c r="AT2929" s="227" t="s">
        <v>207</v>
      </c>
      <c r="AU2929" s="227" t="s">
        <v>80</v>
      </c>
      <c r="AY2929" s="20" t="s">
        <v>205</v>
      </c>
      <c r="BE2929" s="228">
        <f>IF(N2929="základní",J2929,0)</f>
        <v>0</v>
      </c>
      <c r="BF2929" s="228">
        <f>IF(N2929="snížená",J2929,0)</f>
        <v>0</v>
      </c>
      <c r="BG2929" s="228">
        <f>IF(N2929="zákl. přenesená",J2929,0)</f>
        <v>0</v>
      </c>
      <c r="BH2929" s="228">
        <f>IF(N2929="sníž. přenesená",J2929,0)</f>
        <v>0</v>
      </c>
      <c r="BI2929" s="228">
        <f>IF(N2929="nulová",J2929,0)</f>
        <v>0</v>
      </c>
      <c r="BJ2929" s="20" t="s">
        <v>78</v>
      </c>
      <c r="BK2929" s="228">
        <f>ROUND(I2929*H2929,2)</f>
        <v>0</v>
      </c>
      <c r="BL2929" s="20" t="s">
        <v>331</v>
      </c>
      <c r="BM2929" s="227" t="s">
        <v>4135</v>
      </c>
    </row>
    <row r="2930" s="2" customFormat="1">
      <c r="A2930" s="41"/>
      <c r="B2930" s="42"/>
      <c r="C2930" s="43"/>
      <c r="D2930" s="229" t="s">
        <v>214</v>
      </c>
      <c r="E2930" s="43"/>
      <c r="F2930" s="230" t="s">
        <v>4136</v>
      </c>
      <c r="G2930" s="43"/>
      <c r="H2930" s="43"/>
      <c r="I2930" s="231"/>
      <c r="J2930" s="43"/>
      <c r="K2930" s="43"/>
      <c r="L2930" s="47"/>
      <c r="M2930" s="232"/>
      <c r="N2930" s="233"/>
      <c r="O2930" s="87"/>
      <c r="P2930" s="87"/>
      <c r="Q2930" s="87"/>
      <c r="R2930" s="87"/>
      <c r="S2930" s="87"/>
      <c r="T2930" s="88"/>
      <c r="U2930" s="41"/>
      <c r="V2930" s="41"/>
      <c r="W2930" s="41"/>
      <c r="X2930" s="41"/>
      <c r="Y2930" s="41"/>
      <c r="Z2930" s="41"/>
      <c r="AA2930" s="41"/>
      <c r="AB2930" s="41"/>
      <c r="AC2930" s="41"/>
      <c r="AD2930" s="41"/>
      <c r="AE2930" s="41"/>
      <c r="AT2930" s="20" t="s">
        <v>214</v>
      </c>
      <c r="AU2930" s="20" t="s">
        <v>80</v>
      </c>
    </row>
    <row r="2931" s="14" customFormat="1">
      <c r="A2931" s="14"/>
      <c r="B2931" s="245"/>
      <c r="C2931" s="246"/>
      <c r="D2931" s="236" t="s">
        <v>216</v>
      </c>
      <c r="E2931" s="247" t="s">
        <v>19</v>
      </c>
      <c r="F2931" s="248" t="s">
        <v>4137</v>
      </c>
      <c r="G2931" s="246"/>
      <c r="H2931" s="249">
        <v>3.1839499999999998</v>
      </c>
      <c r="I2931" s="250"/>
      <c r="J2931" s="246"/>
      <c r="K2931" s="246"/>
      <c r="L2931" s="251"/>
      <c r="M2931" s="252"/>
      <c r="N2931" s="253"/>
      <c r="O2931" s="253"/>
      <c r="P2931" s="253"/>
      <c r="Q2931" s="253"/>
      <c r="R2931" s="253"/>
      <c r="S2931" s="253"/>
      <c r="T2931" s="25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55" t="s">
        <v>216</v>
      </c>
      <c r="AU2931" s="255" t="s">
        <v>80</v>
      </c>
      <c r="AV2931" s="14" t="s">
        <v>80</v>
      </c>
      <c r="AW2931" s="14" t="s">
        <v>218</v>
      </c>
      <c r="AX2931" s="14" t="s">
        <v>71</v>
      </c>
      <c r="AY2931" s="255" t="s">
        <v>205</v>
      </c>
    </row>
    <row r="2932" s="2" customFormat="1" ht="24.15" customHeight="1">
      <c r="A2932" s="41"/>
      <c r="B2932" s="42"/>
      <c r="C2932" s="216" t="s">
        <v>4138</v>
      </c>
      <c r="D2932" s="216" t="s">
        <v>207</v>
      </c>
      <c r="E2932" s="217" t="s">
        <v>4139</v>
      </c>
      <c r="F2932" s="218" t="s">
        <v>4140</v>
      </c>
      <c r="G2932" s="219" t="s">
        <v>306</v>
      </c>
      <c r="H2932" s="220">
        <v>60</v>
      </c>
      <c r="I2932" s="221"/>
      <c r="J2932" s="222">
        <f>ROUND(I2932*H2932,2)</f>
        <v>0</v>
      </c>
      <c r="K2932" s="218" t="s">
        <v>4141</v>
      </c>
      <c r="L2932" s="47"/>
      <c r="M2932" s="223" t="s">
        <v>19</v>
      </c>
      <c r="N2932" s="224" t="s">
        <v>42</v>
      </c>
      <c r="O2932" s="87"/>
      <c r="P2932" s="225">
        <f>O2932*H2932</f>
        <v>0</v>
      </c>
      <c r="Q2932" s="225">
        <v>0</v>
      </c>
      <c r="R2932" s="225">
        <f>Q2932*H2932</f>
        <v>0</v>
      </c>
      <c r="S2932" s="225">
        <v>0.024649999999999998</v>
      </c>
      <c r="T2932" s="226">
        <f>S2932*H2932</f>
        <v>1.4789999999999999</v>
      </c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R2932" s="227" t="s">
        <v>331</v>
      </c>
      <c r="AT2932" s="227" t="s">
        <v>207</v>
      </c>
      <c r="AU2932" s="227" t="s">
        <v>80</v>
      </c>
      <c r="AY2932" s="20" t="s">
        <v>205</v>
      </c>
      <c r="BE2932" s="228">
        <f>IF(N2932="základní",J2932,0)</f>
        <v>0</v>
      </c>
      <c r="BF2932" s="228">
        <f>IF(N2932="snížená",J2932,0)</f>
        <v>0</v>
      </c>
      <c r="BG2932" s="228">
        <f>IF(N2932="zákl. přenesená",J2932,0)</f>
        <v>0</v>
      </c>
      <c r="BH2932" s="228">
        <f>IF(N2932="sníž. přenesená",J2932,0)</f>
        <v>0</v>
      </c>
      <c r="BI2932" s="228">
        <f>IF(N2932="nulová",J2932,0)</f>
        <v>0</v>
      </c>
      <c r="BJ2932" s="20" t="s">
        <v>78</v>
      </c>
      <c r="BK2932" s="228">
        <f>ROUND(I2932*H2932,2)</f>
        <v>0</v>
      </c>
      <c r="BL2932" s="20" t="s">
        <v>331</v>
      </c>
      <c r="BM2932" s="227" t="s">
        <v>4142</v>
      </c>
    </row>
    <row r="2933" s="14" customFormat="1">
      <c r="A2933" s="14"/>
      <c r="B2933" s="245"/>
      <c r="C2933" s="246"/>
      <c r="D2933" s="236" t="s">
        <v>216</v>
      </c>
      <c r="E2933" s="247" t="s">
        <v>19</v>
      </c>
      <c r="F2933" s="248" t="s">
        <v>4046</v>
      </c>
      <c r="G2933" s="246"/>
      <c r="H2933" s="249">
        <v>60</v>
      </c>
      <c r="I2933" s="250"/>
      <c r="J2933" s="246"/>
      <c r="K2933" s="246"/>
      <c r="L2933" s="251"/>
      <c r="M2933" s="252"/>
      <c r="N2933" s="253"/>
      <c r="O2933" s="253"/>
      <c r="P2933" s="253"/>
      <c r="Q2933" s="253"/>
      <c r="R2933" s="253"/>
      <c r="S2933" s="253"/>
      <c r="T2933" s="25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55" t="s">
        <v>216</v>
      </c>
      <c r="AU2933" s="255" t="s">
        <v>80</v>
      </c>
      <c r="AV2933" s="14" t="s">
        <v>80</v>
      </c>
      <c r="AW2933" s="14" t="s">
        <v>218</v>
      </c>
      <c r="AX2933" s="14" t="s">
        <v>71</v>
      </c>
      <c r="AY2933" s="255" t="s">
        <v>205</v>
      </c>
    </row>
    <row r="2934" s="2" customFormat="1" ht="16.5" customHeight="1">
      <c r="A2934" s="41"/>
      <c r="B2934" s="42"/>
      <c r="C2934" s="216" t="s">
        <v>4143</v>
      </c>
      <c r="D2934" s="216" t="s">
        <v>207</v>
      </c>
      <c r="E2934" s="217" t="s">
        <v>4144</v>
      </c>
      <c r="F2934" s="218" t="s">
        <v>4145</v>
      </c>
      <c r="G2934" s="219" t="s">
        <v>306</v>
      </c>
      <c r="H2934" s="220">
        <v>53.200000000000003</v>
      </c>
      <c r="I2934" s="221"/>
      <c r="J2934" s="222">
        <f>ROUND(I2934*H2934,2)</f>
        <v>0</v>
      </c>
      <c r="K2934" s="218" t="s">
        <v>211</v>
      </c>
      <c r="L2934" s="47"/>
      <c r="M2934" s="223" t="s">
        <v>19</v>
      </c>
      <c r="N2934" s="224" t="s">
        <v>42</v>
      </c>
      <c r="O2934" s="87"/>
      <c r="P2934" s="225">
        <f>O2934*H2934</f>
        <v>0</v>
      </c>
      <c r="Q2934" s="225">
        <v>0</v>
      </c>
      <c r="R2934" s="225">
        <f>Q2934*H2934</f>
        <v>0</v>
      </c>
      <c r="S2934" s="225">
        <v>0.01098</v>
      </c>
      <c r="T2934" s="226">
        <f>S2934*H2934</f>
        <v>0.58413599999999999</v>
      </c>
      <c r="U2934" s="41"/>
      <c r="V2934" s="41"/>
      <c r="W2934" s="41"/>
      <c r="X2934" s="41"/>
      <c r="Y2934" s="41"/>
      <c r="Z2934" s="41"/>
      <c r="AA2934" s="41"/>
      <c r="AB2934" s="41"/>
      <c r="AC2934" s="41"/>
      <c r="AD2934" s="41"/>
      <c r="AE2934" s="41"/>
      <c r="AR2934" s="227" t="s">
        <v>331</v>
      </c>
      <c r="AT2934" s="227" t="s">
        <v>207</v>
      </c>
      <c r="AU2934" s="227" t="s">
        <v>80</v>
      </c>
      <c r="AY2934" s="20" t="s">
        <v>205</v>
      </c>
      <c r="BE2934" s="228">
        <f>IF(N2934="základní",J2934,0)</f>
        <v>0</v>
      </c>
      <c r="BF2934" s="228">
        <f>IF(N2934="snížená",J2934,0)</f>
        <v>0</v>
      </c>
      <c r="BG2934" s="228">
        <f>IF(N2934="zákl. přenesená",J2934,0)</f>
        <v>0</v>
      </c>
      <c r="BH2934" s="228">
        <f>IF(N2934="sníž. přenesená",J2934,0)</f>
        <v>0</v>
      </c>
      <c r="BI2934" s="228">
        <f>IF(N2934="nulová",J2934,0)</f>
        <v>0</v>
      </c>
      <c r="BJ2934" s="20" t="s">
        <v>78</v>
      </c>
      <c r="BK2934" s="228">
        <f>ROUND(I2934*H2934,2)</f>
        <v>0</v>
      </c>
      <c r="BL2934" s="20" t="s">
        <v>331</v>
      </c>
      <c r="BM2934" s="227" t="s">
        <v>4146</v>
      </c>
    </row>
    <row r="2935" s="2" customFormat="1">
      <c r="A2935" s="41"/>
      <c r="B2935" s="42"/>
      <c r="C2935" s="43"/>
      <c r="D2935" s="229" t="s">
        <v>214</v>
      </c>
      <c r="E2935" s="43"/>
      <c r="F2935" s="230" t="s">
        <v>4147</v>
      </c>
      <c r="G2935" s="43"/>
      <c r="H2935" s="43"/>
      <c r="I2935" s="231"/>
      <c r="J2935" s="43"/>
      <c r="K2935" s="43"/>
      <c r="L2935" s="47"/>
      <c r="M2935" s="232"/>
      <c r="N2935" s="233"/>
      <c r="O2935" s="87"/>
      <c r="P2935" s="87"/>
      <c r="Q2935" s="87"/>
      <c r="R2935" s="87"/>
      <c r="S2935" s="87"/>
      <c r="T2935" s="88"/>
      <c r="U2935" s="41"/>
      <c r="V2935" s="41"/>
      <c r="W2935" s="41"/>
      <c r="X2935" s="41"/>
      <c r="Y2935" s="41"/>
      <c r="Z2935" s="41"/>
      <c r="AA2935" s="41"/>
      <c r="AB2935" s="41"/>
      <c r="AC2935" s="41"/>
      <c r="AD2935" s="41"/>
      <c r="AE2935" s="41"/>
      <c r="AT2935" s="20" t="s">
        <v>214</v>
      </c>
      <c r="AU2935" s="20" t="s">
        <v>80</v>
      </c>
    </row>
    <row r="2936" s="14" customFormat="1">
      <c r="A2936" s="14"/>
      <c r="B2936" s="245"/>
      <c r="C2936" s="246"/>
      <c r="D2936" s="236" t="s">
        <v>216</v>
      </c>
      <c r="E2936" s="247" t="s">
        <v>19</v>
      </c>
      <c r="F2936" s="248" t="s">
        <v>4148</v>
      </c>
      <c r="G2936" s="246"/>
      <c r="H2936" s="249">
        <v>23.832999999999998</v>
      </c>
      <c r="I2936" s="250"/>
      <c r="J2936" s="246"/>
      <c r="K2936" s="246"/>
      <c r="L2936" s="251"/>
      <c r="M2936" s="252"/>
      <c r="N2936" s="253"/>
      <c r="O2936" s="253"/>
      <c r="P2936" s="253"/>
      <c r="Q2936" s="253"/>
      <c r="R2936" s="253"/>
      <c r="S2936" s="253"/>
      <c r="T2936" s="25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5" t="s">
        <v>216</v>
      </c>
      <c r="AU2936" s="255" t="s">
        <v>80</v>
      </c>
      <c r="AV2936" s="14" t="s">
        <v>80</v>
      </c>
      <c r="AW2936" s="14" t="s">
        <v>218</v>
      </c>
      <c r="AX2936" s="14" t="s">
        <v>71</v>
      </c>
      <c r="AY2936" s="255" t="s">
        <v>205</v>
      </c>
    </row>
    <row r="2937" s="14" customFormat="1">
      <c r="A2937" s="14"/>
      <c r="B2937" s="245"/>
      <c r="C2937" s="246"/>
      <c r="D2937" s="236" t="s">
        <v>216</v>
      </c>
      <c r="E2937" s="247" t="s">
        <v>19</v>
      </c>
      <c r="F2937" s="248" t="s">
        <v>4149</v>
      </c>
      <c r="G2937" s="246"/>
      <c r="H2937" s="249">
        <v>13.065</v>
      </c>
      <c r="I2937" s="250"/>
      <c r="J2937" s="246"/>
      <c r="K2937" s="246"/>
      <c r="L2937" s="251"/>
      <c r="M2937" s="252"/>
      <c r="N2937" s="253"/>
      <c r="O2937" s="253"/>
      <c r="P2937" s="253"/>
      <c r="Q2937" s="253"/>
      <c r="R2937" s="253"/>
      <c r="S2937" s="253"/>
      <c r="T2937" s="25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5" t="s">
        <v>216</v>
      </c>
      <c r="AU2937" s="255" t="s">
        <v>80</v>
      </c>
      <c r="AV2937" s="14" t="s">
        <v>80</v>
      </c>
      <c r="AW2937" s="14" t="s">
        <v>218</v>
      </c>
      <c r="AX2937" s="14" t="s">
        <v>71</v>
      </c>
      <c r="AY2937" s="255" t="s">
        <v>205</v>
      </c>
    </row>
    <row r="2938" s="14" customFormat="1">
      <c r="A2938" s="14"/>
      <c r="B2938" s="245"/>
      <c r="C2938" s="246"/>
      <c r="D2938" s="236" t="s">
        <v>216</v>
      </c>
      <c r="E2938" s="247" t="s">
        <v>19</v>
      </c>
      <c r="F2938" s="248" t="s">
        <v>4150</v>
      </c>
      <c r="G2938" s="246"/>
      <c r="H2938" s="249">
        <v>16.302</v>
      </c>
      <c r="I2938" s="250"/>
      <c r="J2938" s="246"/>
      <c r="K2938" s="246"/>
      <c r="L2938" s="251"/>
      <c r="M2938" s="252"/>
      <c r="N2938" s="253"/>
      <c r="O2938" s="253"/>
      <c r="P2938" s="253"/>
      <c r="Q2938" s="253"/>
      <c r="R2938" s="253"/>
      <c r="S2938" s="253"/>
      <c r="T2938" s="25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T2938" s="255" t="s">
        <v>216</v>
      </c>
      <c r="AU2938" s="255" t="s">
        <v>80</v>
      </c>
      <c r="AV2938" s="14" t="s">
        <v>80</v>
      </c>
      <c r="AW2938" s="14" t="s">
        <v>218</v>
      </c>
      <c r="AX2938" s="14" t="s">
        <v>71</v>
      </c>
      <c r="AY2938" s="255" t="s">
        <v>205</v>
      </c>
    </row>
    <row r="2939" s="2" customFormat="1" ht="16.5" customHeight="1">
      <c r="A2939" s="41"/>
      <c r="B2939" s="42"/>
      <c r="C2939" s="216" t="s">
        <v>4151</v>
      </c>
      <c r="D2939" s="216" t="s">
        <v>207</v>
      </c>
      <c r="E2939" s="217" t="s">
        <v>4152</v>
      </c>
      <c r="F2939" s="218" t="s">
        <v>4153</v>
      </c>
      <c r="G2939" s="219" t="s">
        <v>306</v>
      </c>
      <c r="H2939" s="220">
        <v>116.384</v>
      </c>
      <c r="I2939" s="221"/>
      <c r="J2939" s="222">
        <f>ROUND(I2939*H2939,2)</f>
        <v>0</v>
      </c>
      <c r="K2939" s="218" t="s">
        <v>211</v>
      </c>
      <c r="L2939" s="47"/>
      <c r="M2939" s="223" t="s">
        <v>19</v>
      </c>
      <c r="N2939" s="224" t="s">
        <v>42</v>
      </c>
      <c r="O2939" s="87"/>
      <c r="P2939" s="225">
        <f>O2939*H2939</f>
        <v>0</v>
      </c>
      <c r="Q2939" s="225">
        <v>0</v>
      </c>
      <c r="R2939" s="225">
        <f>Q2939*H2939</f>
        <v>0</v>
      </c>
      <c r="S2939" s="225">
        <v>0.0080000000000000002</v>
      </c>
      <c r="T2939" s="226">
        <f>S2939*H2939</f>
        <v>0.93107200000000001</v>
      </c>
      <c r="U2939" s="41"/>
      <c r="V2939" s="41"/>
      <c r="W2939" s="41"/>
      <c r="X2939" s="41"/>
      <c r="Y2939" s="41"/>
      <c r="Z2939" s="41"/>
      <c r="AA2939" s="41"/>
      <c r="AB2939" s="41"/>
      <c r="AC2939" s="41"/>
      <c r="AD2939" s="41"/>
      <c r="AE2939" s="41"/>
      <c r="AR2939" s="227" t="s">
        <v>331</v>
      </c>
      <c r="AT2939" s="227" t="s">
        <v>207</v>
      </c>
      <c r="AU2939" s="227" t="s">
        <v>80</v>
      </c>
      <c r="AY2939" s="20" t="s">
        <v>205</v>
      </c>
      <c r="BE2939" s="228">
        <f>IF(N2939="základní",J2939,0)</f>
        <v>0</v>
      </c>
      <c r="BF2939" s="228">
        <f>IF(N2939="snížená",J2939,0)</f>
        <v>0</v>
      </c>
      <c r="BG2939" s="228">
        <f>IF(N2939="zákl. přenesená",J2939,0)</f>
        <v>0</v>
      </c>
      <c r="BH2939" s="228">
        <f>IF(N2939="sníž. přenesená",J2939,0)</f>
        <v>0</v>
      </c>
      <c r="BI2939" s="228">
        <f>IF(N2939="nulová",J2939,0)</f>
        <v>0</v>
      </c>
      <c r="BJ2939" s="20" t="s">
        <v>78</v>
      </c>
      <c r="BK2939" s="228">
        <f>ROUND(I2939*H2939,2)</f>
        <v>0</v>
      </c>
      <c r="BL2939" s="20" t="s">
        <v>331</v>
      </c>
      <c r="BM2939" s="227" t="s">
        <v>4154</v>
      </c>
    </row>
    <row r="2940" s="2" customFormat="1">
      <c r="A2940" s="41"/>
      <c r="B2940" s="42"/>
      <c r="C2940" s="43"/>
      <c r="D2940" s="229" t="s">
        <v>214</v>
      </c>
      <c r="E2940" s="43"/>
      <c r="F2940" s="230" t="s">
        <v>4155</v>
      </c>
      <c r="G2940" s="43"/>
      <c r="H2940" s="43"/>
      <c r="I2940" s="231"/>
      <c r="J2940" s="43"/>
      <c r="K2940" s="43"/>
      <c r="L2940" s="47"/>
      <c r="M2940" s="232"/>
      <c r="N2940" s="233"/>
      <c r="O2940" s="87"/>
      <c r="P2940" s="87"/>
      <c r="Q2940" s="87"/>
      <c r="R2940" s="87"/>
      <c r="S2940" s="87"/>
      <c r="T2940" s="88"/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T2940" s="20" t="s">
        <v>214</v>
      </c>
      <c r="AU2940" s="20" t="s">
        <v>80</v>
      </c>
    </row>
    <row r="2941" s="14" customFormat="1">
      <c r="A2941" s="14"/>
      <c r="B2941" s="245"/>
      <c r="C2941" s="246"/>
      <c r="D2941" s="236" t="s">
        <v>216</v>
      </c>
      <c r="E2941" s="247" t="s">
        <v>19</v>
      </c>
      <c r="F2941" s="248" t="s">
        <v>4156</v>
      </c>
      <c r="G2941" s="246"/>
      <c r="H2941" s="249">
        <v>116.384</v>
      </c>
      <c r="I2941" s="250"/>
      <c r="J2941" s="246"/>
      <c r="K2941" s="246"/>
      <c r="L2941" s="251"/>
      <c r="M2941" s="252"/>
      <c r="N2941" s="253"/>
      <c r="O2941" s="253"/>
      <c r="P2941" s="253"/>
      <c r="Q2941" s="253"/>
      <c r="R2941" s="253"/>
      <c r="S2941" s="253"/>
      <c r="T2941" s="25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5" t="s">
        <v>216</v>
      </c>
      <c r="AU2941" s="255" t="s">
        <v>80</v>
      </c>
      <c r="AV2941" s="14" t="s">
        <v>80</v>
      </c>
      <c r="AW2941" s="14" t="s">
        <v>218</v>
      </c>
      <c r="AX2941" s="14" t="s">
        <v>71</v>
      </c>
      <c r="AY2941" s="255" t="s">
        <v>205</v>
      </c>
    </row>
    <row r="2942" s="2" customFormat="1" ht="24.15" customHeight="1">
      <c r="A2942" s="41"/>
      <c r="B2942" s="42"/>
      <c r="C2942" s="216" t="s">
        <v>4157</v>
      </c>
      <c r="D2942" s="216" t="s">
        <v>207</v>
      </c>
      <c r="E2942" s="217" t="s">
        <v>4158</v>
      </c>
      <c r="F2942" s="218" t="s">
        <v>4159</v>
      </c>
      <c r="G2942" s="219" t="s">
        <v>448</v>
      </c>
      <c r="H2942" s="220">
        <v>1</v>
      </c>
      <c r="I2942" s="221"/>
      <c r="J2942" s="222">
        <f>ROUND(I2942*H2942,2)</f>
        <v>0</v>
      </c>
      <c r="K2942" s="218" t="s">
        <v>19</v>
      </c>
      <c r="L2942" s="47"/>
      <c r="M2942" s="223" t="s">
        <v>19</v>
      </c>
      <c r="N2942" s="224" t="s">
        <v>42</v>
      </c>
      <c r="O2942" s="87"/>
      <c r="P2942" s="225">
        <f>O2942*H2942</f>
        <v>0</v>
      </c>
      <c r="Q2942" s="225">
        <v>0.02</v>
      </c>
      <c r="R2942" s="225">
        <f>Q2942*H2942</f>
        <v>0.02</v>
      </c>
      <c r="S2942" s="225">
        <v>0</v>
      </c>
      <c r="T2942" s="226">
        <f>S2942*H2942</f>
        <v>0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27" t="s">
        <v>331</v>
      </c>
      <c r="AT2942" s="227" t="s">
        <v>207</v>
      </c>
      <c r="AU2942" s="227" t="s">
        <v>80</v>
      </c>
      <c r="AY2942" s="20" t="s">
        <v>205</v>
      </c>
      <c r="BE2942" s="228">
        <f>IF(N2942="základní",J2942,0)</f>
        <v>0</v>
      </c>
      <c r="BF2942" s="228">
        <f>IF(N2942="snížená",J2942,0)</f>
        <v>0</v>
      </c>
      <c r="BG2942" s="228">
        <f>IF(N2942="zákl. přenesená",J2942,0)</f>
        <v>0</v>
      </c>
      <c r="BH2942" s="228">
        <f>IF(N2942="sníž. přenesená",J2942,0)</f>
        <v>0</v>
      </c>
      <c r="BI2942" s="228">
        <f>IF(N2942="nulová",J2942,0)</f>
        <v>0</v>
      </c>
      <c r="BJ2942" s="20" t="s">
        <v>78</v>
      </c>
      <c r="BK2942" s="228">
        <f>ROUND(I2942*H2942,2)</f>
        <v>0</v>
      </c>
      <c r="BL2942" s="20" t="s">
        <v>331</v>
      </c>
      <c r="BM2942" s="227" t="s">
        <v>4160</v>
      </c>
    </row>
    <row r="2943" s="2" customFormat="1" ht="21.75" customHeight="1">
      <c r="A2943" s="41"/>
      <c r="B2943" s="42"/>
      <c r="C2943" s="216" t="s">
        <v>4161</v>
      </c>
      <c r="D2943" s="216" t="s">
        <v>207</v>
      </c>
      <c r="E2943" s="217" t="s">
        <v>4162</v>
      </c>
      <c r="F2943" s="218" t="s">
        <v>4163</v>
      </c>
      <c r="G2943" s="219" t="s">
        <v>327</v>
      </c>
      <c r="H2943" s="220">
        <v>13.68</v>
      </c>
      <c r="I2943" s="221"/>
      <c r="J2943" s="222">
        <f>ROUND(I2943*H2943,2)</f>
        <v>0</v>
      </c>
      <c r="K2943" s="218" t="s">
        <v>19</v>
      </c>
      <c r="L2943" s="47"/>
      <c r="M2943" s="223" t="s">
        <v>19</v>
      </c>
      <c r="N2943" s="224" t="s">
        <v>42</v>
      </c>
      <c r="O2943" s="87"/>
      <c r="P2943" s="225">
        <f>O2943*H2943</f>
        <v>0</v>
      </c>
      <c r="Q2943" s="225">
        <v>0.00093329999999999997</v>
      </c>
      <c r="R2943" s="225">
        <f>Q2943*H2943</f>
        <v>0.012767543999999999</v>
      </c>
      <c r="S2943" s="225">
        <v>0</v>
      </c>
      <c r="T2943" s="226">
        <f>S2943*H2943</f>
        <v>0</v>
      </c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R2943" s="227" t="s">
        <v>331</v>
      </c>
      <c r="AT2943" s="227" t="s">
        <v>207</v>
      </c>
      <c r="AU2943" s="227" t="s">
        <v>80</v>
      </c>
      <c r="AY2943" s="20" t="s">
        <v>205</v>
      </c>
      <c r="BE2943" s="228">
        <f>IF(N2943="základní",J2943,0)</f>
        <v>0</v>
      </c>
      <c r="BF2943" s="228">
        <f>IF(N2943="snížená",J2943,0)</f>
        <v>0</v>
      </c>
      <c r="BG2943" s="228">
        <f>IF(N2943="zákl. přenesená",J2943,0)</f>
        <v>0</v>
      </c>
      <c r="BH2943" s="228">
        <f>IF(N2943="sníž. přenesená",J2943,0)</f>
        <v>0</v>
      </c>
      <c r="BI2943" s="228">
        <f>IF(N2943="nulová",J2943,0)</f>
        <v>0</v>
      </c>
      <c r="BJ2943" s="20" t="s">
        <v>78</v>
      </c>
      <c r="BK2943" s="228">
        <f>ROUND(I2943*H2943,2)</f>
        <v>0</v>
      </c>
      <c r="BL2943" s="20" t="s">
        <v>331</v>
      </c>
      <c r="BM2943" s="227" t="s">
        <v>4164</v>
      </c>
    </row>
    <row r="2944" s="14" customFormat="1">
      <c r="A2944" s="14"/>
      <c r="B2944" s="245"/>
      <c r="C2944" s="246"/>
      <c r="D2944" s="236" t="s">
        <v>216</v>
      </c>
      <c r="E2944" s="247" t="s">
        <v>19</v>
      </c>
      <c r="F2944" s="248" t="s">
        <v>4165</v>
      </c>
      <c r="G2944" s="246"/>
      <c r="H2944" s="249">
        <v>5.5999999999999996</v>
      </c>
      <c r="I2944" s="250"/>
      <c r="J2944" s="246"/>
      <c r="K2944" s="246"/>
      <c r="L2944" s="251"/>
      <c r="M2944" s="252"/>
      <c r="N2944" s="253"/>
      <c r="O2944" s="253"/>
      <c r="P2944" s="253"/>
      <c r="Q2944" s="253"/>
      <c r="R2944" s="253"/>
      <c r="S2944" s="253"/>
      <c r="T2944" s="25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5" t="s">
        <v>216</v>
      </c>
      <c r="AU2944" s="255" t="s">
        <v>80</v>
      </c>
      <c r="AV2944" s="14" t="s">
        <v>80</v>
      </c>
      <c r="AW2944" s="14" t="s">
        <v>218</v>
      </c>
      <c r="AX2944" s="14" t="s">
        <v>71</v>
      </c>
      <c r="AY2944" s="255" t="s">
        <v>205</v>
      </c>
    </row>
    <row r="2945" s="14" customFormat="1">
      <c r="A2945" s="14"/>
      <c r="B2945" s="245"/>
      <c r="C2945" s="246"/>
      <c r="D2945" s="236" t="s">
        <v>216</v>
      </c>
      <c r="E2945" s="247" t="s">
        <v>19</v>
      </c>
      <c r="F2945" s="248" t="s">
        <v>4166</v>
      </c>
      <c r="G2945" s="246"/>
      <c r="H2945" s="249">
        <v>8.0800000000000001</v>
      </c>
      <c r="I2945" s="250"/>
      <c r="J2945" s="246"/>
      <c r="K2945" s="246"/>
      <c r="L2945" s="251"/>
      <c r="M2945" s="252"/>
      <c r="N2945" s="253"/>
      <c r="O2945" s="253"/>
      <c r="P2945" s="253"/>
      <c r="Q2945" s="253"/>
      <c r="R2945" s="253"/>
      <c r="S2945" s="253"/>
      <c r="T2945" s="25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5" t="s">
        <v>216</v>
      </c>
      <c r="AU2945" s="255" t="s">
        <v>80</v>
      </c>
      <c r="AV2945" s="14" t="s">
        <v>80</v>
      </c>
      <c r="AW2945" s="14" t="s">
        <v>218</v>
      </c>
      <c r="AX2945" s="14" t="s">
        <v>71</v>
      </c>
      <c r="AY2945" s="255" t="s">
        <v>205</v>
      </c>
    </row>
    <row r="2946" s="2" customFormat="1" ht="16.5" customHeight="1">
      <c r="A2946" s="41"/>
      <c r="B2946" s="42"/>
      <c r="C2946" s="278" t="s">
        <v>4167</v>
      </c>
      <c r="D2946" s="278" t="s">
        <v>319</v>
      </c>
      <c r="E2946" s="279" t="s">
        <v>3742</v>
      </c>
      <c r="F2946" s="280" t="s">
        <v>3743</v>
      </c>
      <c r="G2946" s="281" t="s">
        <v>306</v>
      </c>
      <c r="H2946" s="282">
        <v>3.3809999999999998</v>
      </c>
      <c r="I2946" s="283"/>
      <c r="J2946" s="284">
        <f>ROUND(I2946*H2946,2)</f>
        <v>0</v>
      </c>
      <c r="K2946" s="280" t="s">
        <v>19</v>
      </c>
      <c r="L2946" s="285"/>
      <c r="M2946" s="286" t="s">
        <v>19</v>
      </c>
      <c r="N2946" s="287" t="s">
        <v>42</v>
      </c>
      <c r="O2946" s="87"/>
      <c r="P2946" s="225">
        <f>O2946*H2946</f>
        <v>0</v>
      </c>
      <c r="Q2946" s="225">
        <v>0.0206</v>
      </c>
      <c r="R2946" s="225">
        <f>Q2946*H2946</f>
        <v>0.069648599999999991</v>
      </c>
      <c r="S2946" s="225">
        <v>0</v>
      </c>
      <c r="T2946" s="226">
        <f>S2946*H2946</f>
        <v>0</v>
      </c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R2946" s="227" t="s">
        <v>433</v>
      </c>
      <c r="AT2946" s="227" t="s">
        <v>319</v>
      </c>
      <c r="AU2946" s="227" t="s">
        <v>80</v>
      </c>
      <c r="AY2946" s="20" t="s">
        <v>205</v>
      </c>
      <c r="BE2946" s="228">
        <f>IF(N2946="základní",J2946,0)</f>
        <v>0</v>
      </c>
      <c r="BF2946" s="228">
        <f>IF(N2946="snížená",J2946,0)</f>
        <v>0</v>
      </c>
      <c r="BG2946" s="228">
        <f>IF(N2946="zákl. přenesená",J2946,0)</f>
        <v>0</v>
      </c>
      <c r="BH2946" s="228">
        <f>IF(N2946="sníž. přenesená",J2946,0)</f>
        <v>0</v>
      </c>
      <c r="BI2946" s="228">
        <f>IF(N2946="nulová",J2946,0)</f>
        <v>0</v>
      </c>
      <c r="BJ2946" s="20" t="s">
        <v>78</v>
      </c>
      <c r="BK2946" s="228">
        <f>ROUND(I2946*H2946,2)</f>
        <v>0</v>
      </c>
      <c r="BL2946" s="20" t="s">
        <v>331</v>
      </c>
      <c r="BM2946" s="227" t="s">
        <v>4168</v>
      </c>
    </row>
    <row r="2947" s="14" customFormat="1">
      <c r="A2947" s="14"/>
      <c r="B2947" s="245"/>
      <c r="C2947" s="246"/>
      <c r="D2947" s="236" t="s">
        <v>216</v>
      </c>
      <c r="E2947" s="247" t="s">
        <v>19</v>
      </c>
      <c r="F2947" s="248" t="s">
        <v>4169</v>
      </c>
      <c r="G2947" s="246"/>
      <c r="H2947" s="249">
        <v>2.9399999999999995</v>
      </c>
      <c r="I2947" s="250"/>
      <c r="J2947" s="246"/>
      <c r="K2947" s="246"/>
      <c r="L2947" s="251"/>
      <c r="M2947" s="252"/>
      <c r="N2947" s="253"/>
      <c r="O2947" s="253"/>
      <c r="P2947" s="253"/>
      <c r="Q2947" s="253"/>
      <c r="R2947" s="253"/>
      <c r="S2947" s="253"/>
      <c r="T2947" s="25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5" t="s">
        <v>216</v>
      </c>
      <c r="AU2947" s="255" t="s">
        <v>80</v>
      </c>
      <c r="AV2947" s="14" t="s">
        <v>80</v>
      </c>
      <c r="AW2947" s="14" t="s">
        <v>218</v>
      </c>
      <c r="AX2947" s="14" t="s">
        <v>71</v>
      </c>
      <c r="AY2947" s="255" t="s">
        <v>205</v>
      </c>
    </row>
    <row r="2948" s="14" customFormat="1">
      <c r="A2948" s="14"/>
      <c r="B2948" s="245"/>
      <c r="C2948" s="246"/>
      <c r="D2948" s="236" t="s">
        <v>216</v>
      </c>
      <c r="E2948" s="246"/>
      <c r="F2948" s="248" t="s">
        <v>4170</v>
      </c>
      <c r="G2948" s="246"/>
      <c r="H2948" s="249">
        <v>3.3809999999999998</v>
      </c>
      <c r="I2948" s="250"/>
      <c r="J2948" s="246"/>
      <c r="K2948" s="246"/>
      <c r="L2948" s="251"/>
      <c r="M2948" s="252"/>
      <c r="N2948" s="253"/>
      <c r="O2948" s="253"/>
      <c r="P2948" s="253"/>
      <c r="Q2948" s="253"/>
      <c r="R2948" s="253"/>
      <c r="S2948" s="253"/>
      <c r="T2948" s="25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55" t="s">
        <v>216</v>
      </c>
      <c r="AU2948" s="255" t="s">
        <v>80</v>
      </c>
      <c r="AV2948" s="14" t="s">
        <v>80</v>
      </c>
      <c r="AW2948" s="14" t="s">
        <v>4</v>
      </c>
      <c r="AX2948" s="14" t="s">
        <v>78</v>
      </c>
      <c r="AY2948" s="255" t="s">
        <v>205</v>
      </c>
    </row>
    <row r="2949" s="2" customFormat="1" ht="21.75" customHeight="1">
      <c r="A2949" s="41"/>
      <c r="B2949" s="42"/>
      <c r="C2949" s="278" t="s">
        <v>4171</v>
      </c>
      <c r="D2949" s="278" t="s">
        <v>319</v>
      </c>
      <c r="E2949" s="279" t="s">
        <v>4172</v>
      </c>
      <c r="F2949" s="280" t="s">
        <v>4173</v>
      </c>
      <c r="G2949" s="281" t="s">
        <v>306</v>
      </c>
      <c r="H2949" s="282">
        <v>5.5590000000000002</v>
      </c>
      <c r="I2949" s="283"/>
      <c r="J2949" s="284">
        <f>ROUND(I2949*H2949,2)</f>
        <v>0</v>
      </c>
      <c r="K2949" s="280" t="s">
        <v>211</v>
      </c>
      <c r="L2949" s="285"/>
      <c r="M2949" s="286" t="s">
        <v>19</v>
      </c>
      <c r="N2949" s="287" t="s">
        <v>42</v>
      </c>
      <c r="O2949" s="87"/>
      <c r="P2949" s="225">
        <f>O2949*H2949</f>
        <v>0</v>
      </c>
      <c r="Q2949" s="225">
        <v>0.0089999999999999993</v>
      </c>
      <c r="R2949" s="225">
        <f>Q2949*H2949</f>
        <v>0.050030999999999999</v>
      </c>
      <c r="S2949" s="225">
        <v>0</v>
      </c>
      <c r="T2949" s="226">
        <f>S2949*H2949</f>
        <v>0</v>
      </c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R2949" s="227" t="s">
        <v>433</v>
      </c>
      <c r="AT2949" s="227" t="s">
        <v>319</v>
      </c>
      <c r="AU2949" s="227" t="s">
        <v>80</v>
      </c>
      <c r="AY2949" s="20" t="s">
        <v>205</v>
      </c>
      <c r="BE2949" s="228">
        <f>IF(N2949="základní",J2949,0)</f>
        <v>0</v>
      </c>
      <c r="BF2949" s="228">
        <f>IF(N2949="snížená",J2949,0)</f>
        <v>0</v>
      </c>
      <c r="BG2949" s="228">
        <f>IF(N2949="zákl. přenesená",J2949,0)</f>
        <v>0</v>
      </c>
      <c r="BH2949" s="228">
        <f>IF(N2949="sníž. přenesená",J2949,0)</f>
        <v>0</v>
      </c>
      <c r="BI2949" s="228">
        <f>IF(N2949="nulová",J2949,0)</f>
        <v>0</v>
      </c>
      <c r="BJ2949" s="20" t="s">
        <v>78</v>
      </c>
      <c r="BK2949" s="228">
        <f>ROUND(I2949*H2949,2)</f>
        <v>0</v>
      </c>
      <c r="BL2949" s="20" t="s">
        <v>331</v>
      </c>
      <c r="BM2949" s="227" t="s">
        <v>4174</v>
      </c>
    </row>
    <row r="2950" s="14" customFormat="1">
      <c r="A2950" s="14"/>
      <c r="B2950" s="245"/>
      <c r="C2950" s="246"/>
      <c r="D2950" s="236" t="s">
        <v>216</v>
      </c>
      <c r="E2950" s="247" t="s">
        <v>19</v>
      </c>
      <c r="F2950" s="248" t="s">
        <v>4175</v>
      </c>
      <c r="G2950" s="246"/>
      <c r="H2950" s="249">
        <v>4.8338000000000001</v>
      </c>
      <c r="I2950" s="250"/>
      <c r="J2950" s="246"/>
      <c r="K2950" s="246"/>
      <c r="L2950" s="251"/>
      <c r="M2950" s="252"/>
      <c r="N2950" s="253"/>
      <c r="O2950" s="253"/>
      <c r="P2950" s="253"/>
      <c r="Q2950" s="253"/>
      <c r="R2950" s="253"/>
      <c r="S2950" s="253"/>
      <c r="T2950" s="25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55" t="s">
        <v>216</v>
      </c>
      <c r="AU2950" s="255" t="s">
        <v>80</v>
      </c>
      <c r="AV2950" s="14" t="s">
        <v>80</v>
      </c>
      <c r="AW2950" s="14" t="s">
        <v>218</v>
      </c>
      <c r="AX2950" s="14" t="s">
        <v>71</v>
      </c>
      <c r="AY2950" s="255" t="s">
        <v>205</v>
      </c>
    </row>
    <row r="2951" s="14" customFormat="1">
      <c r="A2951" s="14"/>
      <c r="B2951" s="245"/>
      <c r="C2951" s="246"/>
      <c r="D2951" s="236" t="s">
        <v>216</v>
      </c>
      <c r="E2951" s="246"/>
      <c r="F2951" s="248" t="s">
        <v>4176</v>
      </c>
      <c r="G2951" s="246"/>
      <c r="H2951" s="249">
        <v>5.5590000000000002</v>
      </c>
      <c r="I2951" s="250"/>
      <c r="J2951" s="246"/>
      <c r="K2951" s="246"/>
      <c r="L2951" s="251"/>
      <c r="M2951" s="252"/>
      <c r="N2951" s="253"/>
      <c r="O2951" s="253"/>
      <c r="P2951" s="253"/>
      <c r="Q2951" s="253"/>
      <c r="R2951" s="253"/>
      <c r="S2951" s="253"/>
      <c r="T2951" s="25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55" t="s">
        <v>216</v>
      </c>
      <c r="AU2951" s="255" t="s">
        <v>80</v>
      </c>
      <c r="AV2951" s="14" t="s">
        <v>80</v>
      </c>
      <c r="AW2951" s="14" t="s">
        <v>4</v>
      </c>
      <c r="AX2951" s="14" t="s">
        <v>78</v>
      </c>
      <c r="AY2951" s="255" t="s">
        <v>205</v>
      </c>
    </row>
    <row r="2952" s="2" customFormat="1" ht="24.15" customHeight="1">
      <c r="A2952" s="41"/>
      <c r="B2952" s="42"/>
      <c r="C2952" s="216" t="s">
        <v>4177</v>
      </c>
      <c r="D2952" s="216" t="s">
        <v>207</v>
      </c>
      <c r="E2952" s="217" t="s">
        <v>4178</v>
      </c>
      <c r="F2952" s="218" t="s">
        <v>4179</v>
      </c>
      <c r="G2952" s="219" t="s">
        <v>448</v>
      </c>
      <c r="H2952" s="220">
        <v>89</v>
      </c>
      <c r="I2952" s="221"/>
      <c r="J2952" s="222">
        <f>ROUND(I2952*H2952,2)</f>
        <v>0</v>
      </c>
      <c r="K2952" s="218" t="s">
        <v>211</v>
      </c>
      <c r="L2952" s="47"/>
      <c r="M2952" s="223" t="s">
        <v>19</v>
      </c>
      <c r="N2952" s="224" t="s">
        <v>42</v>
      </c>
      <c r="O2952" s="87"/>
      <c r="P2952" s="225">
        <f>O2952*H2952</f>
        <v>0</v>
      </c>
      <c r="Q2952" s="225">
        <v>0</v>
      </c>
      <c r="R2952" s="225">
        <f>Q2952*H2952</f>
        <v>0</v>
      </c>
      <c r="S2952" s="225">
        <v>0.001</v>
      </c>
      <c r="T2952" s="226">
        <f>S2952*H2952</f>
        <v>0.088999999999999996</v>
      </c>
      <c r="U2952" s="41"/>
      <c r="V2952" s="41"/>
      <c r="W2952" s="41"/>
      <c r="X2952" s="41"/>
      <c r="Y2952" s="41"/>
      <c r="Z2952" s="41"/>
      <c r="AA2952" s="41"/>
      <c r="AB2952" s="41"/>
      <c r="AC2952" s="41"/>
      <c r="AD2952" s="41"/>
      <c r="AE2952" s="41"/>
      <c r="AR2952" s="227" t="s">
        <v>331</v>
      </c>
      <c r="AT2952" s="227" t="s">
        <v>207</v>
      </c>
      <c r="AU2952" s="227" t="s">
        <v>80</v>
      </c>
      <c r="AY2952" s="20" t="s">
        <v>205</v>
      </c>
      <c r="BE2952" s="228">
        <f>IF(N2952="základní",J2952,0)</f>
        <v>0</v>
      </c>
      <c r="BF2952" s="228">
        <f>IF(N2952="snížená",J2952,0)</f>
        <v>0</v>
      </c>
      <c r="BG2952" s="228">
        <f>IF(N2952="zákl. přenesená",J2952,0)</f>
        <v>0</v>
      </c>
      <c r="BH2952" s="228">
        <f>IF(N2952="sníž. přenesená",J2952,0)</f>
        <v>0</v>
      </c>
      <c r="BI2952" s="228">
        <f>IF(N2952="nulová",J2952,0)</f>
        <v>0</v>
      </c>
      <c r="BJ2952" s="20" t="s">
        <v>78</v>
      </c>
      <c r="BK2952" s="228">
        <f>ROUND(I2952*H2952,2)</f>
        <v>0</v>
      </c>
      <c r="BL2952" s="20" t="s">
        <v>331</v>
      </c>
      <c r="BM2952" s="227" t="s">
        <v>4180</v>
      </c>
    </row>
    <row r="2953" s="2" customFormat="1">
      <c r="A2953" s="41"/>
      <c r="B2953" s="42"/>
      <c r="C2953" s="43"/>
      <c r="D2953" s="229" t="s">
        <v>214</v>
      </c>
      <c r="E2953" s="43"/>
      <c r="F2953" s="230" t="s">
        <v>4181</v>
      </c>
      <c r="G2953" s="43"/>
      <c r="H2953" s="43"/>
      <c r="I2953" s="231"/>
      <c r="J2953" s="43"/>
      <c r="K2953" s="43"/>
      <c r="L2953" s="47"/>
      <c r="M2953" s="232"/>
      <c r="N2953" s="233"/>
      <c r="O2953" s="87"/>
      <c r="P2953" s="87"/>
      <c r="Q2953" s="87"/>
      <c r="R2953" s="87"/>
      <c r="S2953" s="87"/>
      <c r="T2953" s="88"/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T2953" s="20" t="s">
        <v>214</v>
      </c>
      <c r="AU2953" s="20" t="s">
        <v>80</v>
      </c>
    </row>
    <row r="2954" s="14" customFormat="1">
      <c r="A2954" s="14"/>
      <c r="B2954" s="245"/>
      <c r="C2954" s="246"/>
      <c r="D2954" s="236" t="s">
        <v>216</v>
      </c>
      <c r="E2954" s="247" t="s">
        <v>19</v>
      </c>
      <c r="F2954" s="248" t="s">
        <v>4182</v>
      </c>
      <c r="G2954" s="246"/>
      <c r="H2954" s="249">
        <v>5</v>
      </c>
      <c r="I2954" s="250"/>
      <c r="J2954" s="246"/>
      <c r="K2954" s="246"/>
      <c r="L2954" s="251"/>
      <c r="M2954" s="252"/>
      <c r="N2954" s="253"/>
      <c r="O2954" s="253"/>
      <c r="P2954" s="253"/>
      <c r="Q2954" s="253"/>
      <c r="R2954" s="253"/>
      <c r="S2954" s="253"/>
      <c r="T2954" s="25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5" t="s">
        <v>216</v>
      </c>
      <c r="AU2954" s="255" t="s">
        <v>80</v>
      </c>
      <c r="AV2954" s="14" t="s">
        <v>80</v>
      </c>
      <c r="AW2954" s="14" t="s">
        <v>218</v>
      </c>
      <c r="AX2954" s="14" t="s">
        <v>71</v>
      </c>
      <c r="AY2954" s="255" t="s">
        <v>205</v>
      </c>
    </row>
    <row r="2955" s="14" customFormat="1">
      <c r="A2955" s="14"/>
      <c r="B2955" s="245"/>
      <c r="C2955" s="246"/>
      <c r="D2955" s="236" t="s">
        <v>216</v>
      </c>
      <c r="E2955" s="247" t="s">
        <v>19</v>
      </c>
      <c r="F2955" s="248" t="s">
        <v>4183</v>
      </c>
      <c r="G2955" s="246"/>
      <c r="H2955" s="249">
        <v>11</v>
      </c>
      <c r="I2955" s="250"/>
      <c r="J2955" s="246"/>
      <c r="K2955" s="246"/>
      <c r="L2955" s="251"/>
      <c r="M2955" s="252"/>
      <c r="N2955" s="253"/>
      <c r="O2955" s="253"/>
      <c r="P2955" s="253"/>
      <c r="Q2955" s="253"/>
      <c r="R2955" s="253"/>
      <c r="S2955" s="253"/>
      <c r="T2955" s="25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T2955" s="255" t="s">
        <v>216</v>
      </c>
      <c r="AU2955" s="255" t="s">
        <v>80</v>
      </c>
      <c r="AV2955" s="14" t="s">
        <v>80</v>
      </c>
      <c r="AW2955" s="14" t="s">
        <v>218</v>
      </c>
      <c r="AX2955" s="14" t="s">
        <v>71</v>
      </c>
      <c r="AY2955" s="255" t="s">
        <v>205</v>
      </c>
    </row>
    <row r="2956" s="14" customFormat="1">
      <c r="A2956" s="14"/>
      <c r="B2956" s="245"/>
      <c r="C2956" s="246"/>
      <c r="D2956" s="236" t="s">
        <v>216</v>
      </c>
      <c r="E2956" s="247" t="s">
        <v>19</v>
      </c>
      <c r="F2956" s="248" t="s">
        <v>4184</v>
      </c>
      <c r="G2956" s="246"/>
      <c r="H2956" s="249">
        <v>20</v>
      </c>
      <c r="I2956" s="250"/>
      <c r="J2956" s="246"/>
      <c r="K2956" s="246"/>
      <c r="L2956" s="251"/>
      <c r="M2956" s="252"/>
      <c r="N2956" s="253"/>
      <c r="O2956" s="253"/>
      <c r="P2956" s="253"/>
      <c r="Q2956" s="253"/>
      <c r="R2956" s="253"/>
      <c r="S2956" s="253"/>
      <c r="T2956" s="25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55" t="s">
        <v>216</v>
      </c>
      <c r="AU2956" s="255" t="s">
        <v>80</v>
      </c>
      <c r="AV2956" s="14" t="s">
        <v>80</v>
      </c>
      <c r="AW2956" s="14" t="s">
        <v>218</v>
      </c>
      <c r="AX2956" s="14" t="s">
        <v>71</v>
      </c>
      <c r="AY2956" s="255" t="s">
        <v>205</v>
      </c>
    </row>
    <row r="2957" s="14" customFormat="1">
      <c r="A2957" s="14"/>
      <c r="B2957" s="245"/>
      <c r="C2957" s="246"/>
      <c r="D2957" s="236" t="s">
        <v>216</v>
      </c>
      <c r="E2957" s="247" t="s">
        <v>19</v>
      </c>
      <c r="F2957" s="248" t="s">
        <v>4185</v>
      </c>
      <c r="G2957" s="246"/>
      <c r="H2957" s="249">
        <v>10</v>
      </c>
      <c r="I2957" s="250"/>
      <c r="J2957" s="246"/>
      <c r="K2957" s="246"/>
      <c r="L2957" s="251"/>
      <c r="M2957" s="252"/>
      <c r="N2957" s="253"/>
      <c r="O2957" s="253"/>
      <c r="P2957" s="253"/>
      <c r="Q2957" s="253"/>
      <c r="R2957" s="253"/>
      <c r="S2957" s="253"/>
      <c r="T2957" s="25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5" t="s">
        <v>216</v>
      </c>
      <c r="AU2957" s="255" t="s">
        <v>80</v>
      </c>
      <c r="AV2957" s="14" t="s">
        <v>80</v>
      </c>
      <c r="AW2957" s="14" t="s">
        <v>218</v>
      </c>
      <c r="AX2957" s="14" t="s">
        <v>71</v>
      </c>
      <c r="AY2957" s="255" t="s">
        <v>205</v>
      </c>
    </row>
    <row r="2958" s="14" customFormat="1">
      <c r="A2958" s="14"/>
      <c r="B2958" s="245"/>
      <c r="C2958" s="246"/>
      <c r="D2958" s="236" t="s">
        <v>216</v>
      </c>
      <c r="E2958" s="247" t="s">
        <v>19</v>
      </c>
      <c r="F2958" s="248" t="s">
        <v>4186</v>
      </c>
      <c r="G2958" s="246"/>
      <c r="H2958" s="249">
        <v>27</v>
      </c>
      <c r="I2958" s="250"/>
      <c r="J2958" s="246"/>
      <c r="K2958" s="246"/>
      <c r="L2958" s="251"/>
      <c r="M2958" s="252"/>
      <c r="N2958" s="253"/>
      <c r="O2958" s="253"/>
      <c r="P2958" s="253"/>
      <c r="Q2958" s="253"/>
      <c r="R2958" s="253"/>
      <c r="S2958" s="253"/>
      <c r="T2958" s="25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55" t="s">
        <v>216</v>
      </c>
      <c r="AU2958" s="255" t="s">
        <v>80</v>
      </c>
      <c r="AV2958" s="14" t="s">
        <v>80</v>
      </c>
      <c r="AW2958" s="14" t="s">
        <v>218</v>
      </c>
      <c r="AX2958" s="14" t="s">
        <v>71</v>
      </c>
      <c r="AY2958" s="255" t="s">
        <v>205</v>
      </c>
    </row>
    <row r="2959" s="14" customFormat="1">
      <c r="A2959" s="14"/>
      <c r="B2959" s="245"/>
      <c r="C2959" s="246"/>
      <c r="D2959" s="236" t="s">
        <v>216</v>
      </c>
      <c r="E2959" s="247" t="s">
        <v>19</v>
      </c>
      <c r="F2959" s="248" t="s">
        <v>4187</v>
      </c>
      <c r="G2959" s="246"/>
      <c r="H2959" s="249">
        <v>16</v>
      </c>
      <c r="I2959" s="250"/>
      <c r="J2959" s="246"/>
      <c r="K2959" s="246"/>
      <c r="L2959" s="251"/>
      <c r="M2959" s="252"/>
      <c r="N2959" s="253"/>
      <c r="O2959" s="253"/>
      <c r="P2959" s="253"/>
      <c r="Q2959" s="253"/>
      <c r="R2959" s="253"/>
      <c r="S2959" s="253"/>
      <c r="T2959" s="25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55" t="s">
        <v>216</v>
      </c>
      <c r="AU2959" s="255" t="s">
        <v>80</v>
      </c>
      <c r="AV2959" s="14" t="s">
        <v>80</v>
      </c>
      <c r="AW2959" s="14" t="s">
        <v>218</v>
      </c>
      <c r="AX2959" s="14" t="s">
        <v>71</v>
      </c>
      <c r="AY2959" s="255" t="s">
        <v>205</v>
      </c>
    </row>
    <row r="2960" s="2" customFormat="1" ht="24.15" customHeight="1">
      <c r="A2960" s="41"/>
      <c r="B2960" s="42"/>
      <c r="C2960" s="216" t="s">
        <v>4188</v>
      </c>
      <c r="D2960" s="216" t="s">
        <v>207</v>
      </c>
      <c r="E2960" s="217" t="s">
        <v>4189</v>
      </c>
      <c r="F2960" s="218" t="s">
        <v>4190</v>
      </c>
      <c r="G2960" s="219" t="s">
        <v>448</v>
      </c>
      <c r="H2960" s="220">
        <v>2</v>
      </c>
      <c r="I2960" s="221"/>
      <c r="J2960" s="222">
        <f>ROUND(I2960*H2960,2)</f>
        <v>0</v>
      </c>
      <c r="K2960" s="218" t="s">
        <v>211</v>
      </c>
      <c r="L2960" s="47"/>
      <c r="M2960" s="223" t="s">
        <v>19</v>
      </c>
      <c r="N2960" s="224" t="s">
        <v>42</v>
      </c>
      <c r="O2960" s="87"/>
      <c r="P2960" s="225">
        <f>O2960*H2960</f>
        <v>0</v>
      </c>
      <c r="Q2960" s="225">
        <v>0</v>
      </c>
      <c r="R2960" s="225">
        <f>Q2960*H2960</f>
        <v>0</v>
      </c>
      <c r="S2960" s="225">
        <v>0.0030000000000000001</v>
      </c>
      <c r="T2960" s="226">
        <f>S2960*H2960</f>
        <v>0.0060000000000000001</v>
      </c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R2960" s="227" t="s">
        <v>331</v>
      </c>
      <c r="AT2960" s="227" t="s">
        <v>207</v>
      </c>
      <c r="AU2960" s="227" t="s">
        <v>80</v>
      </c>
      <c r="AY2960" s="20" t="s">
        <v>205</v>
      </c>
      <c r="BE2960" s="228">
        <f>IF(N2960="základní",J2960,0)</f>
        <v>0</v>
      </c>
      <c r="BF2960" s="228">
        <f>IF(N2960="snížená",J2960,0)</f>
        <v>0</v>
      </c>
      <c r="BG2960" s="228">
        <f>IF(N2960="zákl. přenesená",J2960,0)</f>
        <v>0</v>
      </c>
      <c r="BH2960" s="228">
        <f>IF(N2960="sníž. přenesená",J2960,0)</f>
        <v>0</v>
      </c>
      <c r="BI2960" s="228">
        <f>IF(N2960="nulová",J2960,0)</f>
        <v>0</v>
      </c>
      <c r="BJ2960" s="20" t="s">
        <v>78</v>
      </c>
      <c r="BK2960" s="228">
        <f>ROUND(I2960*H2960,2)</f>
        <v>0</v>
      </c>
      <c r="BL2960" s="20" t="s">
        <v>331</v>
      </c>
      <c r="BM2960" s="227" t="s">
        <v>4191</v>
      </c>
    </row>
    <row r="2961" s="2" customFormat="1">
      <c r="A2961" s="41"/>
      <c r="B2961" s="42"/>
      <c r="C2961" s="43"/>
      <c r="D2961" s="229" t="s">
        <v>214</v>
      </c>
      <c r="E2961" s="43"/>
      <c r="F2961" s="230" t="s">
        <v>4192</v>
      </c>
      <c r="G2961" s="43"/>
      <c r="H2961" s="43"/>
      <c r="I2961" s="231"/>
      <c r="J2961" s="43"/>
      <c r="K2961" s="43"/>
      <c r="L2961" s="47"/>
      <c r="M2961" s="232"/>
      <c r="N2961" s="233"/>
      <c r="O2961" s="87"/>
      <c r="P2961" s="87"/>
      <c r="Q2961" s="87"/>
      <c r="R2961" s="87"/>
      <c r="S2961" s="87"/>
      <c r="T2961" s="88"/>
      <c r="U2961" s="41"/>
      <c r="V2961" s="41"/>
      <c r="W2961" s="41"/>
      <c r="X2961" s="41"/>
      <c r="Y2961" s="41"/>
      <c r="Z2961" s="41"/>
      <c r="AA2961" s="41"/>
      <c r="AB2961" s="41"/>
      <c r="AC2961" s="41"/>
      <c r="AD2961" s="41"/>
      <c r="AE2961" s="41"/>
      <c r="AT2961" s="20" t="s">
        <v>214</v>
      </c>
      <c r="AU2961" s="20" t="s">
        <v>80</v>
      </c>
    </row>
    <row r="2962" s="14" customFormat="1">
      <c r="A2962" s="14"/>
      <c r="B2962" s="245"/>
      <c r="C2962" s="246"/>
      <c r="D2962" s="236" t="s">
        <v>216</v>
      </c>
      <c r="E2962" s="247" t="s">
        <v>19</v>
      </c>
      <c r="F2962" s="248" t="s">
        <v>4193</v>
      </c>
      <c r="G2962" s="246"/>
      <c r="H2962" s="249">
        <v>1</v>
      </c>
      <c r="I2962" s="250"/>
      <c r="J2962" s="246"/>
      <c r="K2962" s="246"/>
      <c r="L2962" s="251"/>
      <c r="M2962" s="252"/>
      <c r="N2962" s="253"/>
      <c r="O2962" s="253"/>
      <c r="P2962" s="253"/>
      <c r="Q2962" s="253"/>
      <c r="R2962" s="253"/>
      <c r="S2962" s="253"/>
      <c r="T2962" s="25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5" t="s">
        <v>216</v>
      </c>
      <c r="AU2962" s="255" t="s">
        <v>80</v>
      </c>
      <c r="AV2962" s="14" t="s">
        <v>80</v>
      </c>
      <c r="AW2962" s="14" t="s">
        <v>218</v>
      </c>
      <c r="AX2962" s="14" t="s">
        <v>71</v>
      </c>
      <c r="AY2962" s="255" t="s">
        <v>205</v>
      </c>
    </row>
    <row r="2963" s="14" customFormat="1">
      <c r="A2963" s="14"/>
      <c r="B2963" s="245"/>
      <c r="C2963" s="246"/>
      <c r="D2963" s="236" t="s">
        <v>216</v>
      </c>
      <c r="E2963" s="247" t="s">
        <v>19</v>
      </c>
      <c r="F2963" s="248" t="s">
        <v>4194</v>
      </c>
      <c r="G2963" s="246"/>
      <c r="H2963" s="249">
        <v>1</v>
      </c>
      <c r="I2963" s="250"/>
      <c r="J2963" s="246"/>
      <c r="K2963" s="246"/>
      <c r="L2963" s="251"/>
      <c r="M2963" s="252"/>
      <c r="N2963" s="253"/>
      <c r="O2963" s="253"/>
      <c r="P2963" s="253"/>
      <c r="Q2963" s="253"/>
      <c r="R2963" s="253"/>
      <c r="S2963" s="253"/>
      <c r="T2963" s="25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T2963" s="255" t="s">
        <v>216</v>
      </c>
      <c r="AU2963" s="255" t="s">
        <v>80</v>
      </c>
      <c r="AV2963" s="14" t="s">
        <v>80</v>
      </c>
      <c r="AW2963" s="14" t="s">
        <v>218</v>
      </c>
      <c r="AX2963" s="14" t="s">
        <v>71</v>
      </c>
      <c r="AY2963" s="255" t="s">
        <v>205</v>
      </c>
    </row>
    <row r="2964" s="2" customFormat="1" ht="33" customHeight="1">
      <c r="A2964" s="41"/>
      <c r="B2964" s="42"/>
      <c r="C2964" s="216" t="s">
        <v>4195</v>
      </c>
      <c r="D2964" s="216" t="s">
        <v>207</v>
      </c>
      <c r="E2964" s="217" t="s">
        <v>4196</v>
      </c>
      <c r="F2964" s="218" t="s">
        <v>4197</v>
      </c>
      <c r="G2964" s="219" t="s">
        <v>306</v>
      </c>
      <c r="H2964" s="220">
        <v>2</v>
      </c>
      <c r="I2964" s="221"/>
      <c r="J2964" s="222">
        <f>ROUND(I2964*H2964,2)</f>
        <v>0</v>
      </c>
      <c r="K2964" s="218" t="s">
        <v>211</v>
      </c>
      <c r="L2964" s="47"/>
      <c r="M2964" s="223" t="s">
        <v>19</v>
      </c>
      <c r="N2964" s="224" t="s">
        <v>42</v>
      </c>
      <c r="O2964" s="87"/>
      <c r="P2964" s="225">
        <f>O2964*H2964</f>
        <v>0</v>
      </c>
      <c r="Q2964" s="225">
        <v>0.00025000000000000001</v>
      </c>
      <c r="R2964" s="225">
        <f>Q2964*H2964</f>
        <v>0.00050000000000000001</v>
      </c>
      <c r="S2964" s="225">
        <v>0</v>
      </c>
      <c r="T2964" s="226">
        <f>S2964*H2964</f>
        <v>0</v>
      </c>
      <c r="U2964" s="41"/>
      <c r="V2964" s="41"/>
      <c r="W2964" s="41"/>
      <c r="X2964" s="41"/>
      <c r="Y2964" s="41"/>
      <c r="Z2964" s="41"/>
      <c r="AA2964" s="41"/>
      <c r="AB2964" s="41"/>
      <c r="AC2964" s="41"/>
      <c r="AD2964" s="41"/>
      <c r="AE2964" s="41"/>
      <c r="AR2964" s="227" t="s">
        <v>331</v>
      </c>
      <c r="AT2964" s="227" t="s">
        <v>207</v>
      </c>
      <c r="AU2964" s="227" t="s">
        <v>80</v>
      </c>
      <c r="AY2964" s="20" t="s">
        <v>205</v>
      </c>
      <c r="BE2964" s="228">
        <f>IF(N2964="základní",J2964,0)</f>
        <v>0</v>
      </c>
      <c r="BF2964" s="228">
        <f>IF(N2964="snížená",J2964,0)</f>
        <v>0</v>
      </c>
      <c r="BG2964" s="228">
        <f>IF(N2964="zákl. přenesená",J2964,0)</f>
        <v>0</v>
      </c>
      <c r="BH2964" s="228">
        <f>IF(N2964="sníž. přenesená",J2964,0)</f>
        <v>0</v>
      </c>
      <c r="BI2964" s="228">
        <f>IF(N2964="nulová",J2964,0)</f>
        <v>0</v>
      </c>
      <c r="BJ2964" s="20" t="s">
        <v>78</v>
      </c>
      <c r="BK2964" s="228">
        <f>ROUND(I2964*H2964,2)</f>
        <v>0</v>
      </c>
      <c r="BL2964" s="20" t="s">
        <v>331</v>
      </c>
      <c r="BM2964" s="227" t="s">
        <v>4198</v>
      </c>
    </row>
    <row r="2965" s="2" customFormat="1">
      <c r="A2965" s="41"/>
      <c r="B2965" s="42"/>
      <c r="C2965" s="43"/>
      <c r="D2965" s="229" t="s">
        <v>214</v>
      </c>
      <c r="E2965" s="43"/>
      <c r="F2965" s="230" t="s">
        <v>4199</v>
      </c>
      <c r="G2965" s="43"/>
      <c r="H2965" s="43"/>
      <c r="I2965" s="231"/>
      <c r="J2965" s="43"/>
      <c r="K2965" s="43"/>
      <c r="L2965" s="47"/>
      <c r="M2965" s="232"/>
      <c r="N2965" s="233"/>
      <c r="O2965" s="87"/>
      <c r="P2965" s="87"/>
      <c r="Q2965" s="87"/>
      <c r="R2965" s="87"/>
      <c r="S2965" s="87"/>
      <c r="T2965" s="88"/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T2965" s="20" t="s">
        <v>214</v>
      </c>
      <c r="AU2965" s="20" t="s">
        <v>80</v>
      </c>
    </row>
    <row r="2966" s="14" customFormat="1">
      <c r="A2966" s="14"/>
      <c r="B2966" s="245"/>
      <c r="C2966" s="246"/>
      <c r="D2966" s="236" t="s">
        <v>216</v>
      </c>
      <c r="E2966" s="247" t="s">
        <v>19</v>
      </c>
      <c r="F2966" s="248" t="s">
        <v>4200</v>
      </c>
      <c r="G2966" s="246"/>
      <c r="H2966" s="249">
        <v>2</v>
      </c>
      <c r="I2966" s="250"/>
      <c r="J2966" s="246"/>
      <c r="K2966" s="246"/>
      <c r="L2966" s="251"/>
      <c r="M2966" s="252"/>
      <c r="N2966" s="253"/>
      <c r="O2966" s="253"/>
      <c r="P2966" s="253"/>
      <c r="Q2966" s="253"/>
      <c r="R2966" s="253"/>
      <c r="S2966" s="253"/>
      <c r="T2966" s="25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5" t="s">
        <v>216</v>
      </c>
      <c r="AU2966" s="255" t="s">
        <v>80</v>
      </c>
      <c r="AV2966" s="14" t="s">
        <v>80</v>
      </c>
      <c r="AW2966" s="14" t="s">
        <v>218</v>
      </c>
      <c r="AX2966" s="14" t="s">
        <v>71</v>
      </c>
      <c r="AY2966" s="255" t="s">
        <v>205</v>
      </c>
    </row>
    <row r="2967" s="2" customFormat="1" ht="21.75" customHeight="1">
      <c r="A2967" s="41"/>
      <c r="B2967" s="42"/>
      <c r="C2967" s="278" t="s">
        <v>4201</v>
      </c>
      <c r="D2967" s="278" t="s">
        <v>319</v>
      </c>
      <c r="E2967" s="279" t="s">
        <v>4202</v>
      </c>
      <c r="F2967" s="280" t="s">
        <v>4203</v>
      </c>
      <c r="G2967" s="281" t="s">
        <v>448</v>
      </c>
      <c r="H2967" s="282">
        <v>1</v>
      </c>
      <c r="I2967" s="283"/>
      <c r="J2967" s="284">
        <f>ROUND(I2967*H2967,2)</f>
        <v>0</v>
      </c>
      <c r="K2967" s="280" t="s">
        <v>19</v>
      </c>
      <c r="L2967" s="285"/>
      <c r="M2967" s="286" t="s">
        <v>19</v>
      </c>
      <c r="N2967" s="287" t="s">
        <v>42</v>
      </c>
      <c r="O2967" s="87"/>
      <c r="P2967" s="225">
        <f>O2967*H2967</f>
        <v>0</v>
      </c>
      <c r="Q2967" s="225">
        <v>0.054620000000000002</v>
      </c>
      <c r="R2967" s="225">
        <f>Q2967*H2967</f>
        <v>0.054620000000000002</v>
      </c>
      <c r="S2967" s="225">
        <v>0</v>
      </c>
      <c r="T2967" s="226">
        <f>S2967*H2967</f>
        <v>0</v>
      </c>
      <c r="U2967" s="41"/>
      <c r="V2967" s="41"/>
      <c r="W2967" s="41"/>
      <c r="X2967" s="41"/>
      <c r="Y2967" s="41"/>
      <c r="Z2967" s="41"/>
      <c r="AA2967" s="41"/>
      <c r="AB2967" s="41"/>
      <c r="AC2967" s="41"/>
      <c r="AD2967" s="41"/>
      <c r="AE2967" s="41"/>
      <c r="AR2967" s="227" t="s">
        <v>433</v>
      </c>
      <c r="AT2967" s="227" t="s">
        <v>319</v>
      </c>
      <c r="AU2967" s="227" t="s">
        <v>80</v>
      </c>
      <c r="AY2967" s="20" t="s">
        <v>205</v>
      </c>
      <c r="BE2967" s="228">
        <f>IF(N2967="základní",J2967,0)</f>
        <v>0</v>
      </c>
      <c r="BF2967" s="228">
        <f>IF(N2967="snížená",J2967,0)</f>
        <v>0</v>
      </c>
      <c r="BG2967" s="228">
        <f>IF(N2967="zákl. přenesená",J2967,0)</f>
        <v>0</v>
      </c>
      <c r="BH2967" s="228">
        <f>IF(N2967="sníž. přenesená",J2967,0)</f>
        <v>0</v>
      </c>
      <c r="BI2967" s="228">
        <f>IF(N2967="nulová",J2967,0)</f>
        <v>0</v>
      </c>
      <c r="BJ2967" s="20" t="s">
        <v>78</v>
      </c>
      <c r="BK2967" s="228">
        <f>ROUND(I2967*H2967,2)</f>
        <v>0</v>
      </c>
      <c r="BL2967" s="20" t="s">
        <v>331</v>
      </c>
      <c r="BM2967" s="227" t="s">
        <v>4204</v>
      </c>
    </row>
    <row r="2968" s="2" customFormat="1" ht="33" customHeight="1">
      <c r="A2968" s="41"/>
      <c r="B2968" s="42"/>
      <c r="C2968" s="216" t="s">
        <v>4205</v>
      </c>
      <c r="D2968" s="216" t="s">
        <v>207</v>
      </c>
      <c r="E2968" s="217" t="s">
        <v>4206</v>
      </c>
      <c r="F2968" s="218" t="s">
        <v>4207</v>
      </c>
      <c r="G2968" s="219" t="s">
        <v>306</v>
      </c>
      <c r="H2968" s="220">
        <v>11.971</v>
      </c>
      <c r="I2968" s="221"/>
      <c r="J2968" s="222">
        <f>ROUND(I2968*H2968,2)</f>
        <v>0</v>
      </c>
      <c r="K2968" s="218" t="s">
        <v>211</v>
      </c>
      <c r="L2968" s="47"/>
      <c r="M2968" s="223" t="s">
        <v>19</v>
      </c>
      <c r="N2968" s="224" t="s">
        <v>42</v>
      </c>
      <c r="O2968" s="87"/>
      <c r="P2968" s="225">
        <f>O2968*H2968</f>
        <v>0</v>
      </c>
      <c r="Q2968" s="225">
        <v>0.00025999999999999998</v>
      </c>
      <c r="R2968" s="225">
        <f>Q2968*H2968</f>
        <v>0.0031124599999999996</v>
      </c>
      <c r="S2968" s="225">
        <v>0</v>
      </c>
      <c r="T2968" s="226">
        <f>S2968*H2968</f>
        <v>0</v>
      </c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R2968" s="227" t="s">
        <v>331</v>
      </c>
      <c r="AT2968" s="227" t="s">
        <v>207</v>
      </c>
      <c r="AU2968" s="227" t="s">
        <v>80</v>
      </c>
      <c r="AY2968" s="20" t="s">
        <v>205</v>
      </c>
      <c r="BE2968" s="228">
        <f>IF(N2968="základní",J2968,0)</f>
        <v>0</v>
      </c>
      <c r="BF2968" s="228">
        <f>IF(N2968="snížená",J2968,0)</f>
        <v>0</v>
      </c>
      <c r="BG2968" s="228">
        <f>IF(N2968="zákl. přenesená",J2968,0)</f>
        <v>0</v>
      </c>
      <c r="BH2968" s="228">
        <f>IF(N2968="sníž. přenesená",J2968,0)</f>
        <v>0</v>
      </c>
      <c r="BI2968" s="228">
        <f>IF(N2968="nulová",J2968,0)</f>
        <v>0</v>
      </c>
      <c r="BJ2968" s="20" t="s">
        <v>78</v>
      </c>
      <c r="BK2968" s="228">
        <f>ROUND(I2968*H2968,2)</f>
        <v>0</v>
      </c>
      <c r="BL2968" s="20" t="s">
        <v>331</v>
      </c>
      <c r="BM2968" s="227" t="s">
        <v>4208</v>
      </c>
    </row>
    <row r="2969" s="2" customFormat="1">
      <c r="A2969" s="41"/>
      <c r="B2969" s="42"/>
      <c r="C2969" s="43"/>
      <c r="D2969" s="229" t="s">
        <v>214</v>
      </c>
      <c r="E2969" s="43"/>
      <c r="F2969" s="230" t="s">
        <v>4209</v>
      </c>
      <c r="G2969" s="43"/>
      <c r="H2969" s="43"/>
      <c r="I2969" s="231"/>
      <c r="J2969" s="43"/>
      <c r="K2969" s="43"/>
      <c r="L2969" s="47"/>
      <c r="M2969" s="232"/>
      <c r="N2969" s="233"/>
      <c r="O2969" s="87"/>
      <c r="P2969" s="87"/>
      <c r="Q2969" s="87"/>
      <c r="R2969" s="87"/>
      <c r="S2969" s="87"/>
      <c r="T2969" s="88"/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T2969" s="20" t="s">
        <v>214</v>
      </c>
      <c r="AU2969" s="20" t="s">
        <v>80</v>
      </c>
    </row>
    <row r="2970" s="14" customFormat="1">
      <c r="A2970" s="14"/>
      <c r="B2970" s="245"/>
      <c r="C2970" s="246"/>
      <c r="D2970" s="236" t="s">
        <v>216</v>
      </c>
      <c r="E2970" s="247" t="s">
        <v>19</v>
      </c>
      <c r="F2970" s="248" t="s">
        <v>4210</v>
      </c>
      <c r="G2970" s="246"/>
      <c r="H2970" s="249">
        <v>11.97125</v>
      </c>
      <c r="I2970" s="250"/>
      <c r="J2970" s="246"/>
      <c r="K2970" s="246"/>
      <c r="L2970" s="251"/>
      <c r="M2970" s="252"/>
      <c r="N2970" s="253"/>
      <c r="O2970" s="253"/>
      <c r="P2970" s="253"/>
      <c r="Q2970" s="253"/>
      <c r="R2970" s="253"/>
      <c r="S2970" s="253"/>
      <c r="T2970" s="25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5" t="s">
        <v>216</v>
      </c>
      <c r="AU2970" s="255" t="s">
        <v>80</v>
      </c>
      <c r="AV2970" s="14" t="s">
        <v>80</v>
      </c>
      <c r="AW2970" s="14" t="s">
        <v>218</v>
      </c>
      <c r="AX2970" s="14" t="s">
        <v>71</v>
      </c>
      <c r="AY2970" s="255" t="s">
        <v>205</v>
      </c>
    </row>
    <row r="2971" s="2" customFormat="1" ht="24.15" customHeight="1">
      <c r="A2971" s="41"/>
      <c r="B2971" s="42"/>
      <c r="C2971" s="278" t="s">
        <v>4211</v>
      </c>
      <c r="D2971" s="278" t="s">
        <v>319</v>
      </c>
      <c r="E2971" s="279" t="s">
        <v>4212</v>
      </c>
      <c r="F2971" s="280" t="s">
        <v>4213</v>
      </c>
      <c r="G2971" s="281" t="s">
        <v>448</v>
      </c>
      <c r="H2971" s="282">
        <v>3</v>
      </c>
      <c r="I2971" s="283"/>
      <c r="J2971" s="284">
        <f>ROUND(I2971*H2971,2)</f>
        <v>0</v>
      </c>
      <c r="K2971" s="280" t="s">
        <v>19</v>
      </c>
      <c r="L2971" s="285"/>
      <c r="M2971" s="286" t="s">
        <v>19</v>
      </c>
      <c r="N2971" s="287" t="s">
        <v>42</v>
      </c>
      <c r="O2971" s="87"/>
      <c r="P2971" s="225">
        <f>O2971*H2971</f>
        <v>0</v>
      </c>
      <c r="Q2971" s="225">
        <v>0.08881</v>
      </c>
      <c r="R2971" s="225">
        <f>Q2971*H2971</f>
        <v>0.26643</v>
      </c>
      <c r="S2971" s="225">
        <v>0</v>
      </c>
      <c r="T2971" s="226">
        <f>S2971*H2971</f>
        <v>0</v>
      </c>
      <c r="U2971" s="41"/>
      <c r="V2971" s="41"/>
      <c r="W2971" s="41"/>
      <c r="X2971" s="41"/>
      <c r="Y2971" s="41"/>
      <c r="Z2971" s="41"/>
      <c r="AA2971" s="41"/>
      <c r="AB2971" s="41"/>
      <c r="AC2971" s="41"/>
      <c r="AD2971" s="41"/>
      <c r="AE2971" s="41"/>
      <c r="AR2971" s="227" t="s">
        <v>433</v>
      </c>
      <c r="AT2971" s="227" t="s">
        <v>319</v>
      </c>
      <c r="AU2971" s="227" t="s">
        <v>80</v>
      </c>
      <c r="AY2971" s="20" t="s">
        <v>205</v>
      </c>
      <c r="BE2971" s="228">
        <f>IF(N2971="základní",J2971,0)</f>
        <v>0</v>
      </c>
      <c r="BF2971" s="228">
        <f>IF(N2971="snížená",J2971,0)</f>
        <v>0</v>
      </c>
      <c r="BG2971" s="228">
        <f>IF(N2971="zákl. přenesená",J2971,0)</f>
        <v>0</v>
      </c>
      <c r="BH2971" s="228">
        <f>IF(N2971="sníž. přenesená",J2971,0)</f>
        <v>0</v>
      </c>
      <c r="BI2971" s="228">
        <f>IF(N2971="nulová",J2971,0)</f>
        <v>0</v>
      </c>
      <c r="BJ2971" s="20" t="s">
        <v>78</v>
      </c>
      <c r="BK2971" s="228">
        <f>ROUND(I2971*H2971,2)</f>
        <v>0</v>
      </c>
      <c r="BL2971" s="20" t="s">
        <v>331</v>
      </c>
      <c r="BM2971" s="227" t="s">
        <v>4214</v>
      </c>
    </row>
    <row r="2972" s="2" customFormat="1" ht="24.15" customHeight="1">
      <c r="A2972" s="41"/>
      <c r="B2972" s="42"/>
      <c r="C2972" s="278" t="s">
        <v>4215</v>
      </c>
      <c r="D2972" s="278" t="s">
        <v>319</v>
      </c>
      <c r="E2972" s="279" t="s">
        <v>4216</v>
      </c>
      <c r="F2972" s="280" t="s">
        <v>4217</v>
      </c>
      <c r="G2972" s="281" t="s">
        <v>448</v>
      </c>
      <c r="H2972" s="282">
        <v>2</v>
      </c>
      <c r="I2972" s="283"/>
      <c r="J2972" s="284">
        <f>ROUND(I2972*H2972,2)</f>
        <v>0</v>
      </c>
      <c r="K2972" s="280" t="s">
        <v>19</v>
      </c>
      <c r="L2972" s="285"/>
      <c r="M2972" s="286" t="s">
        <v>19</v>
      </c>
      <c r="N2972" s="287" t="s">
        <v>42</v>
      </c>
      <c r="O2972" s="87"/>
      <c r="P2972" s="225">
        <f>O2972*H2972</f>
        <v>0</v>
      </c>
      <c r="Q2972" s="225">
        <v>0.082500000000000004</v>
      </c>
      <c r="R2972" s="225">
        <f>Q2972*H2972</f>
        <v>0.16500000000000001</v>
      </c>
      <c r="S2972" s="225">
        <v>0</v>
      </c>
      <c r="T2972" s="226">
        <f>S2972*H2972</f>
        <v>0</v>
      </c>
      <c r="U2972" s="41"/>
      <c r="V2972" s="41"/>
      <c r="W2972" s="41"/>
      <c r="X2972" s="41"/>
      <c r="Y2972" s="41"/>
      <c r="Z2972" s="41"/>
      <c r="AA2972" s="41"/>
      <c r="AB2972" s="41"/>
      <c r="AC2972" s="41"/>
      <c r="AD2972" s="41"/>
      <c r="AE2972" s="41"/>
      <c r="AR2972" s="227" t="s">
        <v>433</v>
      </c>
      <c r="AT2972" s="227" t="s">
        <v>319</v>
      </c>
      <c r="AU2972" s="227" t="s">
        <v>80</v>
      </c>
      <c r="AY2972" s="20" t="s">
        <v>205</v>
      </c>
      <c r="BE2972" s="228">
        <f>IF(N2972="základní",J2972,0)</f>
        <v>0</v>
      </c>
      <c r="BF2972" s="228">
        <f>IF(N2972="snížená",J2972,0)</f>
        <v>0</v>
      </c>
      <c r="BG2972" s="228">
        <f>IF(N2972="zákl. přenesená",J2972,0)</f>
        <v>0</v>
      </c>
      <c r="BH2972" s="228">
        <f>IF(N2972="sníž. přenesená",J2972,0)</f>
        <v>0</v>
      </c>
      <c r="BI2972" s="228">
        <f>IF(N2972="nulová",J2972,0)</f>
        <v>0</v>
      </c>
      <c r="BJ2972" s="20" t="s">
        <v>78</v>
      </c>
      <c r="BK2972" s="228">
        <f>ROUND(I2972*H2972,2)</f>
        <v>0</v>
      </c>
      <c r="BL2972" s="20" t="s">
        <v>331</v>
      </c>
      <c r="BM2972" s="227" t="s">
        <v>4218</v>
      </c>
    </row>
    <row r="2973" s="2" customFormat="1" ht="24.15" customHeight="1">
      <c r="A2973" s="41"/>
      <c r="B2973" s="42"/>
      <c r="C2973" s="278" t="s">
        <v>4219</v>
      </c>
      <c r="D2973" s="278" t="s">
        <v>319</v>
      </c>
      <c r="E2973" s="279" t="s">
        <v>4220</v>
      </c>
      <c r="F2973" s="280" t="s">
        <v>4221</v>
      </c>
      <c r="G2973" s="281" t="s">
        <v>448</v>
      </c>
      <c r="H2973" s="282">
        <v>1</v>
      </c>
      <c r="I2973" s="283"/>
      <c r="J2973" s="284">
        <f>ROUND(I2973*H2973,2)</f>
        <v>0</v>
      </c>
      <c r="K2973" s="280" t="s">
        <v>19</v>
      </c>
      <c r="L2973" s="285"/>
      <c r="M2973" s="286" t="s">
        <v>19</v>
      </c>
      <c r="N2973" s="287" t="s">
        <v>42</v>
      </c>
      <c r="O2973" s="87"/>
      <c r="P2973" s="225">
        <f>O2973*H2973</f>
        <v>0</v>
      </c>
      <c r="Q2973" s="225">
        <v>0.071499999999999994</v>
      </c>
      <c r="R2973" s="225">
        <f>Q2973*H2973</f>
        <v>0.071499999999999994</v>
      </c>
      <c r="S2973" s="225">
        <v>0</v>
      </c>
      <c r="T2973" s="226">
        <f>S2973*H2973</f>
        <v>0</v>
      </c>
      <c r="U2973" s="41"/>
      <c r="V2973" s="41"/>
      <c r="W2973" s="41"/>
      <c r="X2973" s="41"/>
      <c r="Y2973" s="41"/>
      <c r="Z2973" s="41"/>
      <c r="AA2973" s="41"/>
      <c r="AB2973" s="41"/>
      <c r="AC2973" s="41"/>
      <c r="AD2973" s="41"/>
      <c r="AE2973" s="41"/>
      <c r="AR2973" s="227" t="s">
        <v>433</v>
      </c>
      <c r="AT2973" s="227" t="s">
        <v>319</v>
      </c>
      <c r="AU2973" s="227" t="s">
        <v>80</v>
      </c>
      <c r="AY2973" s="20" t="s">
        <v>205</v>
      </c>
      <c r="BE2973" s="228">
        <f>IF(N2973="základní",J2973,0)</f>
        <v>0</v>
      </c>
      <c r="BF2973" s="228">
        <f>IF(N2973="snížená",J2973,0)</f>
        <v>0</v>
      </c>
      <c r="BG2973" s="228">
        <f>IF(N2973="zákl. přenesená",J2973,0)</f>
        <v>0</v>
      </c>
      <c r="BH2973" s="228">
        <f>IF(N2973="sníž. přenesená",J2973,0)</f>
        <v>0</v>
      </c>
      <c r="BI2973" s="228">
        <f>IF(N2973="nulová",J2973,0)</f>
        <v>0</v>
      </c>
      <c r="BJ2973" s="20" t="s">
        <v>78</v>
      </c>
      <c r="BK2973" s="228">
        <f>ROUND(I2973*H2973,2)</f>
        <v>0</v>
      </c>
      <c r="BL2973" s="20" t="s">
        <v>331</v>
      </c>
      <c r="BM2973" s="227" t="s">
        <v>4222</v>
      </c>
    </row>
    <row r="2974" s="2" customFormat="1" ht="24.15" customHeight="1">
      <c r="A2974" s="41"/>
      <c r="B2974" s="42"/>
      <c r="C2974" s="278" t="s">
        <v>4223</v>
      </c>
      <c r="D2974" s="278" t="s">
        <v>319</v>
      </c>
      <c r="E2974" s="279" t="s">
        <v>4224</v>
      </c>
      <c r="F2974" s="280" t="s">
        <v>4225</v>
      </c>
      <c r="G2974" s="281" t="s">
        <v>448</v>
      </c>
      <c r="H2974" s="282">
        <v>1</v>
      </c>
      <c r="I2974" s="283"/>
      <c r="J2974" s="284">
        <f>ROUND(I2974*H2974,2)</f>
        <v>0</v>
      </c>
      <c r="K2974" s="280" t="s">
        <v>19</v>
      </c>
      <c r="L2974" s="285"/>
      <c r="M2974" s="286" t="s">
        <v>19</v>
      </c>
      <c r="N2974" s="287" t="s">
        <v>42</v>
      </c>
      <c r="O2974" s="87"/>
      <c r="P2974" s="225">
        <f>O2974*H2974</f>
        <v>0</v>
      </c>
      <c r="Q2974" s="225">
        <v>0.12</v>
      </c>
      <c r="R2974" s="225">
        <f>Q2974*H2974</f>
        <v>0.12</v>
      </c>
      <c r="S2974" s="225">
        <v>0</v>
      </c>
      <c r="T2974" s="226">
        <f>S2974*H2974</f>
        <v>0</v>
      </c>
      <c r="U2974" s="41"/>
      <c r="V2974" s="41"/>
      <c r="W2974" s="41"/>
      <c r="X2974" s="41"/>
      <c r="Y2974" s="41"/>
      <c r="Z2974" s="41"/>
      <c r="AA2974" s="41"/>
      <c r="AB2974" s="41"/>
      <c r="AC2974" s="41"/>
      <c r="AD2974" s="41"/>
      <c r="AE2974" s="41"/>
      <c r="AR2974" s="227" t="s">
        <v>433</v>
      </c>
      <c r="AT2974" s="227" t="s">
        <v>319</v>
      </c>
      <c r="AU2974" s="227" t="s">
        <v>80</v>
      </c>
      <c r="AY2974" s="20" t="s">
        <v>205</v>
      </c>
      <c r="BE2974" s="228">
        <f>IF(N2974="základní",J2974,0)</f>
        <v>0</v>
      </c>
      <c r="BF2974" s="228">
        <f>IF(N2974="snížená",J2974,0)</f>
        <v>0</v>
      </c>
      <c r="BG2974" s="228">
        <f>IF(N2974="zákl. přenesená",J2974,0)</f>
        <v>0</v>
      </c>
      <c r="BH2974" s="228">
        <f>IF(N2974="sníž. přenesená",J2974,0)</f>
        <v>0</v>
      </c>
      <c r="BI2974" s="228">
        <f>IF(N2974="nulová",J2974,0)</f>
        <v>0</v>
      </c>
      <c r="BJ2974" s="20" t="s">
        <v>78</v>
      </c>
      <c r="BK2974" s="228">
        <f>ROUND(I2974*H2974,2)</f>
        <v>0</v>
      </c>
      <c r="BL2974" s="20" t="s">
        <v>331</v>
      </c>
      <c r="BM2974" s="227" t="s">
        <v>4226</v>
      </c>
    </row>
    <row r="2975" s="2" customFormat="1">
      <c r="A2975" s="41"/>
      <c r="B2975" s="42"/>
      <c r="C2975" s="43"/>
      <c r="D2975" s="236" t="s">
        <v>1145</v>
      </c>
      <c r="E2975" s="43"/>
      <c r="F2975" s="288" t="s">
        <v>4227</v>
      </c>
      <c r="G2975" s="43"/>
      <c r="H2975" s="43"/>
      <c r="I2975" s="231"/>
      <c r="J2975" s="43"/>
      <c r="K2975" s="43"/>
      <c r="L2975" s="47"/>
      <c r="M2975" s="232"/>
      <c r="N2975" s="233"/>
      <c r="O2975" s="87"/>
      <c r="P2975" s="87"/>
      <c r="Q2975" s="87"/>
      <c r="R2975" s="87"/>
      <c r="S2975" s="87"/>
      <c r="T2975" s="88"/>
      <c r="U2975" s="41"/>
      <c r="V2975" s="41"/>
      <c r="W2975" s="41"/>
      <c r="X2975" s="41"/>
      <c r="Y2975" s="41"/>
      <c r="Z2975" s="41"/>
      <c r="AA2975" s="41"/>
      <c r="AB2975" s="41"/>
      <c r="AC2975" s="41"/>
      <c r="AD2975" s="41"/>
      <c r="AE2975" s="41"/>
      <c r="AT2975" s="20" t="s">
        <v>1145</v>
      </c>
      <c r="AU2975" s="20" t="s">
        <v>80</v>
      </c>
    </row>
    <row r="2976" s="2" customFormat="1" ht="33" customHeight="1">
      <c r="A2976" s="41"/>
      <c r="B2976" s="42"/>
      <c r="C2976" s="216" t="s">
        <v>4228</v>
      </c>
      <c r="D2976" s="216" t="s">
        <v>207</v>
      </c>
      <c r="E2976" s="217" t="s">
        <v>4229</v>
      </c>
      <c r="F2976" s="218" t="s">
        <v>4230</v>
      </c>
      <c r="G2976" s="219" t="s">
        <v>306</v>
      </c>
      <c r="H2976" s="220">
        <v>15.09</v>
      </c>
      <c r="I2976" s="221"/>
      <c r="J2976" s="222">
        <f>ROUND(I2976*H2976,2)</f>
        <v>0</v>
      </c>
      <c r="K2976" s="218" t="s">
        <v>211</v>
      </c>
      <c r="L2976" s="47"/>
      <c r="M2976" s="223" t="s">
        <v>19</v>
      </c>
      <c r="N2976" s="224" t="s">
        <v>42</v>
      </c>
      <c r="O2976" s="87"/>
      <c r="P2976" s="225">
        <f>O2976*H2976</f>
        <v>0</v>
      </c>
      <c r="Q2976" s="225">
        <v>0.00025999999999999998</v>
      </c>
      <c r="R2976" s="225">
        <f>Q2976*H2976</f>
        <v>0.0039233999999999996</v>
      </c>
      <c r="S2976" s="225">
        <v>0</v>
      </c>
      <c r="T2976" s="226">
        <f>S2976*H2976</f>
        <v>0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7" t="s">
        <v>331</v>
      </c>
      <c r="AT2976" s="227" t="s">
        <v>207</v>
      </c>
      <c r="AU2976" s="227" t="s">
        <v>80</v>
      </c>
      <c r="AY2976" s="20" t="s">
        <v>205</v>
      </c>
      <c r="BE2976" s="228">
        <f>IF(N2976="základní",J2976,0)</f>
        <v>0</v>
      </c>
      <c r="BF2976" s="228">
        <f>IF(N2976="snížená",J2976,0)</f>
        <v>0</v>
      </c>
      <c r="BG2976" s="228">
        <f>IF(N2976="zákl. přenesená",J2976,0)</f>
        <v>0</v>
      </c>
      <c r="BH2976" s="228">
        <f>IF(N2976="sníž. přenesená",J2976,0)</f>
        <v>0</v>
      </c>
      <c r="BI2976" s="228">
        <f>IF(N2976="nulová",J2976,0)</f>
        <v>0</v>
      </c>
      <c r="BJ2976" s="20" t="s">
        <v>78</v>
      </c>
      <c r="BK2976" s="228">
        <f>ROUND(I2976*H2976,2)</f>
        <v>0</v>
      </c>
      <c r="BL2976" s="20" t="s">
        <v>331</v>
      </c>
      <c r="BM2976" s="227" t="s">
        <v>4231</v>
      </c>
    </row>
    <row r="2977" s="2" customFormat="1">
      <c r="A2977" s="41"/>
      <c r="B2977" s="42"/>
      <c r="C2977" s="43"/>
      <c r="D2977" s="229" t="s">
        <v>214</v>
      </c>
      <c r="E2977" s="43"/>
      <c r="F2977" s="230" t="s">
        <v>4232</v>
      </c>
      <c r="G2977" s="43"/>
      <c r="H2977" s="43"/>
      <c r="I2977" s="231"/>
      <c r="J2977" s="43"/>
      <c r="K2977" s="43"/>
      <c r="L2977" s="47"/>
      <c r="M2977" s="232"/>
      <c r="N2977" s="233"/>
      <c r="O2977" s="87"/>
      <c r="P2977" s="87"/>
      <c r="Q2977" s="87"/>
      <c r="R2977" s="87"/>
      <c r="S2977" s="87"/>
      <c r="T2977" s="88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T2977" s="20" t="s">
        <v>214</v>
      </c>
      <c r="AU2977" s="20" t="s">
        <v>80</v>
      </c>
    </row>
    <row r="2978" s="14" customFormat="1">
      <c r="A2978" s="14"/>
      <c r="B2978" s="245"/>
      <c r="C2978" s="246"/>
      <c r="D2978" s="236" t="s">
        <v>216</v>
      </c>
      <c r="E2978" s="247" t="s">
        <v>19</v>
      </c>
      <c r="F2978" s="248" t="s">
        <v>4233</v>
      </c>
      <c r="G2978" s="246"/>
      <c r="H2978" s="249">
        <v>15.09</v>
      </c>
      <c r="I2978" s="250"/>
      <c r="J2978" s="246"/>
      <c r="K2978" s="246"/>
      <c r="L2978" s="251"/>
      <c r="M2978" s="252"/>
      <c r="N2978" s="253"/>
      <c r="O2978" s="253"/>
      <c r="P2978" s="253"/>
      <c r="Q2978" s="253"/>
      <c r="R2978" s="253"/>
      <c r="S2978" s="253"/>
      <c r="T2978" s="25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5" t="s">
        <v>216</v>
      </c>
      <c r="AU2978" s="255" t="s">
        <v>80</v>
      </c>
      <c r="AV2978" s="14" t="s">
        <v>80</v>
      </c>
      <c r="AW2978" s="14" t="s">
        <v>218</v>
      </c>
      <c r="AX2978" s="14" t="s">
        <v>71</v>
      </c>
      <c r="AY2978" s="255" t="s">
        <v>205</v>
      </c>
    </row>
    <row r="2979" s="2" customFormat="1" ht="24.15" customHeight="1">
      <c r="A2979" s="41"/>
      <c r="B2979" s="42"/>
      <c r="C2979" s="278" t="s">
        <v>4234</v>
      </c>
      <c r="D2979" s="278" t="s">
        <v>319</v>
      </c>
      <c r="E2979" s="279" t="s">
        <v>4235</v>
      </c>
      <c r="F2979" s="280" t="s">
        <v>4236</v>
      </c>
      <c r="G2979" s="281" t="s">
        <v>448</v>
      </c>
      <c r="H2979" s="282">
        <v>1</v>
      </c>
      <c r="I2979" s="283"/>
      <c r="J2979" s="284">
        <f>ROUND(I2979*H2979,2)</f>
        <v>0</v>
      </c>
      <c r="K2979" s="280" t="s">
        <v>19</v>
      </c>
      <c r="L2979" s="285"/>
      <c r="M2979" s="286" t="s">
        <v>19</v>
      </c>
      <c r="N2979" s="287" t="s">
        <v>42</v>
      </c>
      <c r="O2979" s="87"/>
      <c r="P2979" s="225">
        <f>O2979*H2979</f>
        <v>0</v>
      </c>
      <c r="Q2979" s="225">
        <v>0.090719999999999995</v>
      </c>
      <c r="R2979" s="225">
        <f>Q2979*H2979</f>
        <v>0.090719999999999995</v>
      </c>
      <c r="S2979" s="225">
        <v>0</v>
      </c>
      <c r="T2979" s="226">
        <f>S2979*H2979</f>
        <v>0</v>
      </c>
      <c r="U2979" s="41"/>
      <c r="V2979" s="41"/>
      <c r="W2979" s="41"/>
      <c r="X2979" s="41"/>
      <c r="Y2979" s="41"/>
      <c r="Z2979" s="41"/>
      <c r="AA2979" s="41"/>
      <c r="AB2979" s="41"/>
      <c r="AC2979" s="41"/>
      <c r="AD2979" s="41"/>
      <c r="AE2979" s="41"/>
      <c r="AR2979" s="227" t="s">
        <v>433</v>
      </c>
      <c r="AT2979" s="227" t="s">
        <v>319</v>
      </c>
      <c r="AU2979" s="227" t="s">
        <v>80</v>
      </c>
      <c r="AY2979" s="20" t="s">
        <v>205</v>
      </c>
      <c r="BE2979" s="228">
        <f>IF(N2979="základní",J2979,0)</f>
        <v>0</v>
      </c>
      <c r="BF2979" s="228">
        <f>IF(N2979="snížená",J2979,0)</f>
        <v>0</v>
      </c>
      <c r="BG2979" s="228">
        <f>IF(N2979="zákl. přenesená",J2979,0)</f>
        <v>0</v>
      </c>
      <c r="BH2979" s="228">
        <f>IF(N2979="sníž. přenesená",J2979,0)</f>
        <v>0</v>
      </c>
      <c r="BI2979" s="228">
        <f>IF(N2979="nulová",J2979,0)</f>
        <v>0</v>
      </c>
      <c r="BJ2979" s="20" t="s">
        <v>78</v>
      </c>
      <c r="BK2979" s="228">
        <f>ROUND(I2979*H2979,2)</f>
        <v>0</v>
      </c>
      <c r="BL2979" s="20" t="s">
        <v>331</v>
      </c>
      <c r="BM2979" s="227" t="s">
        <v>4237</v>
      </c>
    </row>
    <row r="2980" s="2" customFormat="1" ht="24.15" customHeight="1">
      <c r="A2980" s="41"/>
      <c r="B2980" s="42"/>
      <c r="C2980" s="278" t="s">
        <v>4238</v>
      </c>
      <c r="D2980" s="278" t="s">
        <v>319</v>
      </c>
      <c r="E2980" s="279" t="s">
        <v>4239</v>
      </c>
      <c r="F2980" s="280" t="s">
        <v>4240</v>
      </c>
      <c r="G2980" s="281" t="s">
        <v>448</v>
      </c>
      <c r="H2980" s="282">
        <v>2</v>
      </c>
      <c r="I2980" s="283"/>
      <c r="J2980" s="284">
        <f>ROUND(I2980*H2980,2)</f>
        <v>0</v>
      </c>
      <c r="K2980" s="280" t="s">
        <v>19</v>
      </c>
      <c r="L2980" s="285"/>
      <c r="M2980" s="286" t="s">
        <v>19</v>
      </c>
      <c r="N2980" s="287" t="s">
        <v>42</v>
      </c>
      <c r="O2980" s="87"/>
      <c r="P2980" s="225">
        <f>O2980*H2980</f>
        <v>0</v>
      </c>
      <c r="Q2980" s="225">
        <v>0.13572000000000001</v>
      </c>
      <c r="R2980" s="225">
        <f>Q2980*H2980</f>
        <v>0.27144000000000001</v>
      </c>
      <c r="S2980" s="225">
        <v>0</v>
      </c>
      <c r="T2980" s="226">
        <f>S2980*H2980</f>
        <v>0</v>
      </c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R2980" s="227" t="s">
        <v>433</v>
      </c>
      <c r="AT2980" s="227" t="s">
        <v>319</v>
      </c>
      <c r="AU2980" s="227" t="s">
        <v>80</v>
      </c>
      <c r="AY2980" s="20" t="s">
        <v>205</v>
      </c>
      <c r="BE2980" s="228">
        <f>IF(N2980="základní",J2980,0)</f>
        <v>0</v>
      </c>
      <c r="BF2980" s="228">
        <f>IF(N2980="snížená",J2980,0)</f>
        <v>0</v>
      </c>
      <c r="BG2980" s="228">
        <f>IF(N2980="zákl. přenesená",J2980,0)</f>
        <v>0</v>
      </c>
      <c r="BH2980" s="228">
        <f>IF(N2980="sníž. přenesená",J2980,0)</f>
        <v>0</v>
      </c>
      <c r="BI2980" s="228">
        <f>IF(N2980="nulová",J2980,0)</f>
        <v>0</v>
      </c>
      <c r="BJ2980" s="20" t="s">
        <v>78</v>
      </c>
      <c r="BK2980" s="228">
        <f>ROUND(I2980*H2980,2)</f>
        <v>0</v>
      </c>
      <c r="BL2980" s="20" t="s">
        <v>331</v>
      </c>
      <c r="BM2980" s="227" t="s">
        <v>4241</v>
      </c>
    </row>
    <row r="2981" s="2" customFormat="1" ht="33" customHeight="1">
      <c r="A2981" s="41"/>
      <c r="B2981" s="42"/>
      <c r="C2981" s="216" t="s">
        <v>4242</v>
      </c>
      <c r="D2981" s="216" t="s">
        <v>207</v>
      </c>
      <c r="E2981" s="217" t="s">
        <v>4243</v>
      </c>
      <c r="F2981" s="218" t="s">
        <v>4244</v>
      </c>
      <c r="G2981" s="219" t="s">
        <v>306</v>
      </c>
      <c r="H2981" s="220">
        <v>3.645</v>
      </c>
      <c r="I2981" s="221"/>
      <c r="J2981" s="222">
        <f>ROUND(I2981*H2981,2)</f>
        <v>0</v>
      </c>
      <c r="K2981" s="218" t="s">
        <v>211</v>
      </c>
      <c r="L2981" s="47"/>
      <c r="M2981" s="223" t="s">
        <v>19</v>
      </c>
      <c r="N2981" s="224" t="s">
        <v>42</v>
      </c>
      <c r="O2981" s="87"/>
      <c r="P2981" s="225">
        <f>O2981*H2981</f>
        <v>0</v>
      </c>
      <c r="Q2981" s="225">
        <v>0.00027</v>
      </c>
      <c r="R2981" s="225">
        <f>Q2981*H2981</f>
        <v>0.00098415000000000004</v>
      </c>
      <c r="S2981" s="225">
        <v>0</v>
      </c>
      <c r="T2981" s="226">
        <f>S2981*H2981</f>
        <v>0</v>
      </c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R2981" s="227" t="s">
        <v>331</v>
      </c>
      <c r="AT2981" s="227" t="s">
        <v>207</v>
      </c>
      <c r="AU2981" s="227" t="s">
        <v>80</v>
      </c>
      <c r="AY2981" s="20" t="s">
        <v>205</v>
      </c>
      <c r="BE2981" s="228">
        <f>IF(N2981="základní",J2981,0)</f>
        <v>0</v>
      </c>
      <c r="BF2981" s="228">
        <f>IF(N2981="snížená",J2981,0)</f>
        <v>0</v>
      </c>
      <c r="BG2981" s="228">
        <f>IF(N2981="zákl. přenesená",J2981,0)</f>
        <v>0</v>
      </c>
      <c r="BH2981" s="228">
        <f>IF(N2981="sníž. přenesená",J2981,0)</f>
        <v>0</v>
      </c>
      <c r="BI2981" s="228">
        <f>IF(N2981="nulová",J2981,0)</f>
        <v>0</v>
      </c>
      <c r="BJ2981" s="20" t="s">
        <v>78</v>
      </c>
      <c r="BK2981" s="228">
        <f>ROUND(I2981*H2981,2)</f>
        <v>0</v>
      </c>
      <c r="BL2981" s="20" t="s">
        <v>331</v>
      </c>
      <c r="BM2981" s="227" t="s">
        <v>4245</v>
      </c>
    </row>
    <row r="2982" s="2" customFormat="1">
      <c r="A2982" s="41"/>
      <c r="B2982" s="42"/>
      <c r="C2982" s="43"/>
      <c r="D2982" s="229" t="s">
        <v>214</v>
      </c>
      <c r="E2982" s="43"/>
      <c r="F2982" s="230" t="s">
        <v>4246</v>
      </c>
      <c r="G2982" s="43"/>
      <c r="H2982" s="43"/>
      <c r="I2982" s="231"/>
      <c r="J2982" s="43"/>
      <c r="K2982" s="43"/>
      <c r="L2982" s="47"/>
      <c r="M2982" s="232"/>
      <c r="N2982" s="233"/>
      <c r="O2982" s="87"/>
      <c r="P2982" s="87"/>
      <c r="Q2982" s="87"/>
      <c r="R2982" s="87"/>
      <c r="S2982" s="87"/>
      <c r="T2982" s="88"/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T2982" s="20" t="s">
        <v>214</v>
      </c>
      <c r="AU2982" s="20" t="s">
        <v>80</v>
      </c>
    </row>
    <row r="2983" s="14" customFormat="1">
      <c r="A2983" s="14"/>
      <c r="B2983" s="245"/>
      <c r="C2983" s="246"/>
      <c r="D2983" s="236" t="s">
        <v>216</v>
      </c>
      <c r="E2983" s="247" t="s">
        <v>19</v>
      </c>
      <c r="F2983" s="248" t="s">
        <v>4247</v>
      </c>
      <c r="G2983" s="246"/>
      <c r="H2983" s="249">
        <v>3.645</v>
      </c>
      <c r="I2983" s="250"/>
      <c r="J2983" s="246"/>
      <c r="K2983" s="246"/>
      <c r="L2983" s="251"/>
      <c r="M2983" s="252"/>
      <c r="N2983" s="253"/>
      <c r="O2983" s="253"/>
      <c r="P2983" s="253"/>
      <c r="Q2983" s="253"/>
      <c r="R2983" s="253"/>
      <c r="S2983" s="253"/>
      <c r="T2983" s="25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55" t="s">
        <v>216</v>
      </c>
      <c r="AU2983" s="255" t="s">
        <v>80</v>
      </c>
      <c r="AV2983" s="14" t="s">
        <v>80</v>
      </c>
      <c r="AW2983" s="14" t="s">
        <v>218</v>
      </c>
      <c r="AX2983" s="14" t="s">
        <v>71</v>
      </c>
      <c r="AY2983" s="255" t="s">
        <v>205</v>
      </c>
    </row>
    <row r="2984" s="2" customFormat="1" ht="24.15" customHeight="1">
      <c r="A2984" s="41"/>
      <c r="B2984" s="42"/>
      <c r="C2984" s="278" t="s">
        <v>4248</v>
      </c>
      <c r="D2984" s="278" t="s">
        <v>319</v>
      </c>
      <c r="E2984" s="279" t="s">
        <v>4249</v>
      </c>
      <c r="F2984" s="280" t="s">
        <v>4250</v>
      </c>
      <c r="G2984" s="281" t="s">
        <v>448</v>
      </c>
      <c r="H2984" s="282">
        <v>1</v>
      </c>
      <c r="I2984" s="283"/>
      <c r="J2984" s="284">
        <f>ROUND(I2984*H2984,2)</f>
        <v>0</v>
      </c>
      <c r="K2984" s="280" t="s">
        <v>19</v>
      </c>
      <c r="L2984" s="285"/>
      <c r="M2984" s="286" t="s">
        <v>19</v>
      </c>
      <c r="N2984" s="287" t="s">
        <v>42</v>
      </c>
      <c r="O2984" s="87"/>
      <c r="P2984" s="225">
        <f>O2984*H2984</f>
        <v>0</v>
      </c>
      <c r="Q2984" s="225">
        <v>0.15443999999999999</v>
      </c>
      <c r="R2984" s="225">
        <f>Q2984*H2984</f>
        <v>0.15443999999999999</v>
      </c>
      <c r="S2984" s="225">
        <v>0</v>
      </c>
      <c r="T2984" s="226">
        <f>S2984*H2984</f>
        <v>0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7" t="s">
        <v>433</v>
      </c>
      <c r="AT2984" s="227" t="s">
        <v>319</v>
      </c>
      <c r="AU2984" s="227" t="s">
        <v>80</v>
      </c>
      <c r="AY2984" s="20" t="s">
        <v>205</v>
      </c>
      <c r="BE2984" s="228">
        <f>IF(N2984="základní",J2984,0)</f>
        <v>0</v>
      </c>
      <c r="BF2984" s="228">
        <f>IF(N2984="snížená",J2984,0)</f>
        <v>0</v>
      </c>
      <c r="BG2984" s="228">
        <f>IF(N2984="zákl. přenesená",J2984,0)</f>
        <v>0</v>
      </c>
      <c r="BH2984" s="228">
        <f>IF(N2984="sníž. přenesená",J2984,0)</f>
        <v>0</v>
      </c>
      <c r="BI2984" s="228">
        <f>IF(N2984="nulová",J2984,0)</f>
        <v>0</v>
      </c>
      <c r="BJ2984" s="20" t="s">
        <v>78</v>
      </c>
      <c r="BK2984" s="228">
        <f>ROUND(I2984*H2984,2)</f>
        <v>0</v>
      </c>
      <c r="BL2984" s="20" t="s">
        <v>331</v>
      </c>
      <c r="BM2984" s="227" t="s">
        <v>4251</v>
      </c>
    </row>
    <row r="2985" s="2" customFormat="1" ht="24.15" customHeight="1">
      <c r="A2985" s="41"/>
      <c r="B2985" s="42"/>
      <c r="C2985" s="216" t="s">
        <v>4252</v>
      </c>
      <c r="D2985" s="216" t="s">
        <v>207</v>
      </c>
      <c r="E2985" s="217" t="s">
        <v>4253</v>
      </c>
      <c r="F2985" s="218" t="s">
        <v>4254</v>
      </c>
      <c r="G2985" s="219" t="s">
        <v>448</v>
      </c>
      <c r="H2985" s="220">
        <v>2</v>
      </c>
      <c r="I2985" s="221"/>
      <c r="J2985" s="222">
        <f>ROUND(I2985*H2985,2)</f>
        <v>0</v>
      </c>
      <c r="K2985" s="218" t="s">
        <v>211</v>
      </c>
      <c r="L2985" s="47"/>
      <c r="M2985" s="223" t="s">
        <v>19</v>
      </c>
      <c r="N2985" s="224" t="s">
        <v>42</v>
      </c>
      <c r="O2985" s="87"/>
      <c r="P2985" s="225">
        <f>O2985*H2985</f>
        <v>0</v>
      </c>
      <c r="Q2985" s="225">
        <v>0.00025000000000000001</v>
      </c>
      <c r="R2985" s="225">
        <f>Q2985*H2985</f>
        <v>0.00050000000000000001</v>
      </c>
      <c r="S2985" s="225">
        <v>0</v>
      </c>
      <c r="T2985" s="226">
        <f>S2985*H2985</f>
        <v>0</v>
      </c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R2985" s="227" t="s">
        <v>331</v>
      </c>
      <c r="AT2985" s="227" t="s">
        <v>207</v>
      </c>
      <c r="AU2985" s="227" t="s">
        <v>80</v>
      </c>
      <c r="AY2985" s="20" t="s">
        <v>205</v>
      </c>
      <c r="BE2985" s="228">
        <f>IF(N2985="základní",J2985,0)</f>
        <v>0</v>
      </c>
      <c r="BF2985" s="228">
        <f>IF(N2985="snížená",J2985,0)</f>
        <v>0</v>
      </c>
      <c r="BG2985" s="228">
        <f>IF(N2985="zákl. přenesená",J2985,0)</f>
        <v>0</v>
      </c>
      <c r="BH2985" s="228">
        <f>IF(N2985="sníž. přenesená",J2985,0)</f>
        <v>0</v>
      </c>
      <c r="BI2985" s="228">
        <f>IF(N2985="nulová",J2985,0)</f>
        <v>0</v>
      </c>
      <c r="BJ2985" s="20" t="s">
        <v>78</v>
      </c>
      <c r="BK2985" s="228">
        <f>ROUND(I2985*H2985,2)</f>
        <v>0</v>
      </c>
      <c r="BL2985" s="20" t="s">
        <v>331</v>
      </c>
      <c r="BM2985" s="227" t="s">
        <v>4255</v>
      </c>
    </row>
    <row r="2986" s="2" customFormat="1">
      <c r="A2986" s="41"/>
      <c r="B2986" s="42"/>
      <c r="C2986" s="43"/>
      <c r="D2986" s="229" t="s">
        <v>214</v>
      </c>
      <c r="E2986" s="43"/>
      <c r="F2986" s="230" t="s">
        <v>4256</v>
      </c>
      <c r="G2986" s="43"/>
      <c r="H2986" s="43"/>
      <c r="I2986" s="231"/>
      <c r="J2986" s="43"/>
      <c r="K2986" s="43"/>
      <c r="L2986" s="47"/>
      <c r="M2986" s="232"/>
      <c r="N2986" s="233"/>
      <c r="O2986" s="87"/>
      <c r="P2986" s="87"/>
      <c r="Q2986" s="87"/>
      <c r="R2986" s="87"/>
      <c r="S2986" s="87"/>
      <c r="T2986" s="88"/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T2986" s="20" t="s">
        <v>214</v>
      </c>
      <c r="AU2986" s="20" t="s">
        <v>80</v>
      </c>
    </row>
    <row r="2987" s="2" customFormat="1" ht="16.5" customHeight="1">
      <c r="A2987" s="41"/>
      <c r="B2987" s="42"/>
      <c r="C2987" s="278" t="s">
        <v>4257</v>
      </c>
      <c r="D2987" s="278" t="s">
        <v>319</v>
      </c>
      <c r="E2987" s="279" t="s">
        <v>4258</v>
      </c>
      <c r="F2987" s="280" t="s">
        <v>4259</v>
      </c>
      <c r="G2987" s="281" t="s">
        <v>448</v>
      </c>
      <c r="H2987" s="282">
        <v>2</v>
      </c>
      <c r="I2987" s="283"/>
      <c r="J2987" s="284">
        <f>ROUND(I2987*H2987,2)</f>
        <v>0</v>
      </c>
      <c r="K2987" s="280" t="s">
        <v>19</v>
      </c>
      <c r="L2987" s="285"/>
      <c r="M2987" s="286" t="s">
        <v>19</v>
      </c>
      <c r="N2987" s="287" t="s">
        <v>42</v>
      </c>
      <c r="O2987" s="87"/>
      <c r="P2987" s="225">
        <f>O2987*H2987</f>
        <v>0</v>
      </c>
      <c r="Q2987" s="225">
        <v>0.012500000000000001</v>
      </c>
      <c r="R2987" s="225">
        <f>Q2987*H2987</f>
        <v>0.025000000000000001</v>
      </c>
      <c r="S2987" s="225">
        <v>0</v>
      </c>
      <c r="T2987" s="226">
        <f>S2987*H2987</f>
        <v>0</v>
      </c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R2987" s="227" t="s">
        <v>433</v>
      </c>
      <c r="AT2987" s="227" t="s">
        <v>319</v>
      </c>
      <c r="AU2987" s="227" t="s">
        <v>80</v>
      </c>
      <c r="AY2987" s="20" t="s">
        <v>205</v>
      </c>
      <c r="BE2987" s="228">
        <f>IF(N2987="základní",J2987,0)</f>
        <v>0</v>
      </c>
      <c r="BF2987" s="228">
        <f>IF(N2987="snížená",J2987,0)</f>
        <v>0</v>
      </c>
      <c r="BG2987" s="228">
        <f>IF(N2987="zákl. přenesená",J2987,0)</f>
        <v>0</v>
      </c>
      <c r="BH2987" s="228">
        <f>IF(N2987="sníž. přenesená",J2987,0)</f>
        <v>0</v>
      </c>
      <c r="BI2987" s="228">
        <f>IF(N2987="nulová",J2987,0)</f>
        <v>0</v>
      </c>
      <c r="BJ2987" s="20" t="s">
        <v>78</v>
      </c>
      <c r="BK2987" s="228">
        <f>ROUND(I2987*H2987,2)</f>
        <v>0</v>
      </c>
      <c r="BL2987" s="20" t="s">
        <v>331</v>
      </c>
      <c r="BM2987" s="227" t="s">
        <v>4260</v>
      </c>
    </row>
    <row r="2988" s="2" customFormat="1" ht="33" customHeight="1">
      <c r="A2988" s="41"/>
      <c r="B2988" s="42"/>
      <c r="C2988" s="216" t="s">
        <v>4261</v>
      </c>
      <c r="D2988" s="216" t="s">
        <v>207</v>
      </c>
      <c r="E2988" s="217" t="s">
        <v>4262</v>
      </c>
      <c r="F2988" s="218" t="s">
        <v>4263</v>
      </c>
      <c r="G2988" s="219" t="s">
        <v>448</v>
      </c>
      <c r="H2988" s="220">
        <v>2</v>
      </c>
      <c r="I2988" s="221"/>
      <c r="J2988" s="222">
        <f>ROUND(I2988*H2988,2)</f>
        <v>0</v>
      </c>
      <c r="K2988" s="218" t="s">
        <v>211</v>
      </c>
      <c r="L2988" s="47"/>
      <c r="M2988" s="223" t="s">
        <v>19</v>
      </c>
      <c r="N2988" s="224" t="s">
        <v>42</v>
      </c>
      <c r="O2988" s="87"/>
      <c r="P2988" s="225">
        <f>O2988*H2988</f>
        <v>0</v>
      </c>
      <c r="Q2988" s="225">
        <v>0.00025000000000000001</v>
      </c>
      <c r="R2988" s="225">
        <f>Q2988*H2988</f>
        <v>0.00050000000000000001</v>
      </c>
      <c r="S2988" s="225">
        <v>0</v>
      </c>
      <c r="T2988" s="226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7" t="s">
        <v>331</v>
      </c>
      <c r="AT2988" s="227" t="s">
        <v>207</v>
      </c>
      <c r="AU2988" s="227" t="s">
        <v>80</v>
      </c>
      <c r="AY2988" s="20" t="s">
        <v>205</v>
      </c>
      <c r="BE2988" s="228">
        <f>IF(N2988="základní",J2988,0)</f>
        <v>0</v>
      </c>
      <c r="BF2988" s="228">
        <f>IF(N2988="snížená",J2988,0)</f>
        <v>0</v>
      </c>
      <c r="BG2988" s="228">
        <f>IF(N2988="zákl. přenesená",J2988,0)</f>
        <v>0</v>
      </c>
      <c r="BH2988" s="228">
        <f>IF(N2988="sníž. přenesená",J2988,0)</f>
        <v>0</v>
      </c>
      <c r="BI2988" s="228">
        <f>IF(N2988="nulová",J2988,0)</f>
        <v>0</v>
      </c>
      <c r="BJ2988" s="20" t="s">
        <v>78</v>
      </c>
      <c r="BK2988" s="228">
        <f>ROUND(I2988*H2988,2)</f>
        <v>0</v>
      </c>
      <c r="BL2988" s="20" t="s">
        <v>331</v>
      </c>
      <c r="BM2988" s="227" t="s">
        <v>4264</v>
      </c>
    </row>
    <row r="2989" s="2" customFormat="1">
      <c r="A2989" s="41"/>
      <c r="B2989" s="42"/>
      <c r="C2989" s="43"/>
      <c r="D2989" s="229" t="s">
        <v>214</v>
      </c>
      <c r="E2989" s="43"/>
      <c r="F2989" s="230" t="s">
        <v>4265</v>
      </c>
      <c r="G2989" s="43"/>
      <c r="H2989" s="43"/>
      <c r="I2989" s="231"/>
      <c r="J2989" s="43"/>
      <c r="K2989" s="43"/>
      <c r="L2989" s="47"/>
      <c r="M2989" s="232"/>
      <c r="N2989" s="233"/>
      <c r="O2989" s="87"/>
      <c r="P2989" s="87"/>
      <c r="Q2989" s="87"/>
      <c r="R2989" s="87"/>
      <c r="S2989" s="87"/>
      <c r="T2989" s="88"/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T2989" s="20" t="s">
        <v>214</v>
      </c>
      <c r="AU2989" s="20" t="s">
        <v>80</v>
      </c>
    </row>
    <row r="2990" s="2" customFormat="1" ht="24.15" customHeight="1">
      <c r="A2990" s="41"/>
      <c r="B2990" s="42"/>
      <c r="C2990" s="278" t="s">
        <v>4266</v>
      </c>
      <c r="D2990" s="278" t="s">
        <v>319</v>
      </c>
      <c r="E2990" s="279" t="s">
        <v>4267</v>
      </c>
      <c r="F2990" s="280" t="s">
        <v>4268</v>
      </c>
      <c r="G2990" s="281" t="s">
        <v>448</v>
      </c>
      <c r="H2990" s="282">
        <v>2</v>
      </c>
      <c r="I2990" s="283"/>
      <c r="J2990" s="284">
        <f>ROUND(I2990*H2990,2)</f>
        <v>0</v>
      </c>
      <c r="K2990" s="280" t="s">
        <v>19</v>
      </c>
      <c r="L2990" s="285"/>
      <c r="M2990" s="286" t="s">
        <v>19</v>
      </c>
      <c r="N2990" s="287" t="s">
        <v>42</v>
      </c>
      <c r="O2990" s="87"/>
      <c r="P2990" s="225">
        <f>O2990*H2990</f>
        <v>0</v>
      </c>
      <c r="Q2990" s="225">
        <v>0.01</v>
      </c>
      <c r="R2990" s="225">
        <f>Q2990*H2990</f>
        <v>0.02</v>
      </c>
      <c r="S2990" s="225">
        <v>0</v>
      </c>
      <c r="T2990" s="226">
        <f>S2990*H2990</f>
        <v>0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7" t="s">
        <v>433</v>
      </c>
      <c r="AT2990" s="227" t="s">
        <v>319</v>
      </c>
      <c r="AU2990" s="227" t="s">
        <v>80</v>
      </c>
      <c r="AY2990" s="20" t="s">
        <v>205</v>
      </c>
      <c r="BE2990" s="228">
        <f>IF(N2990="základní",J2990,0)</f>
        <v>0</v>
      </c>
      <c r="BF2990" s="228">
        <f>IF(N2990="snížená",J2990,0)</f>
        <v>0</v>
      </c>
      <c r="BG2990" s="228">
        <f>IF(N2990="zákl. přenesená",J2990,0)</f>
        <v>0</v>
      </c>
      <c r="BH2990" s="228">
        <f>IF(N2990="sníž. přenesená",J2990,0)</f>
        <v>0</v>
      </c>
      <c r="BI2990" s="228">
        <f>IF(N2990="nulová",J2990,0)</f>
        <v>0</v>
      </c>
      <c r="BJ2990" s="20" t="s">
        <v>78</v>
      </c>
      <c r="BK2990" s="228">
        <f>ROUND(I2990*H2990,2)</f>
        <v>0</v>
      </c>
      <c r="BL2990" s="20" t="s">
        <v>331</v>
      </c>
      <c r="BM2990" s="227" t="s">
        <v>4269</v>
      </c>
    </row>
    <row r="2991" s="2" customFormat="1" ht="24.15" customHeight="1">
      <c r="A2991" s="41"/>
      <c r="B2991" s="42"/>
      <c r="C2991" s="216" t="s">
        <v>4270</v>
      </c>
      <c r="D2991" s="216" t="s">
        <v>207</v>
      </c>
      <c r="E2991" s="217" t="s">
        <v>4271</v>
      </c>
      <c r="F2991" s="218" t="s">
        <v>4272</v>
      </c>
      <c r="G2991" s="219" t="s">
        <v>448</v>
      </c>
      <c r="H2991" s="220">
        <v>53</v>
      </c>
      <c r="I2991" s="221"/>
      <c r="J2991" s="222">
        <f>ROUND(I2991*H2991,2)</f>
        <v>0</v>
      </c>
      <c r="K2991" s="218" t="s">
        <v>211</v>
      </c>
      <c r="L2991" s="47"/>
      <c r="M2991" s="223" t="s">
        <v>19</v>
      </c>
      <c r="N2991" s="224" t="s">
        <v>42</v>
      </c>
      <c r="O2991" s="87"/>
      <c r="P2991" s="225">
        <f>O2991*H2991</f>
        <v>0</v>
      </c>
      <c r="Q2991" s="225">
        <v>0.00025999999999999998</v>
      </c>
      <c r="R2991" s="225">
        <f>Q2991*H2991</f>
        <v>0.013779999999999999</v>
      </c>
      <c r="S2991" s="225">
        <v>0</v>
      </c>
      <c r="T2991" s="226">
        <f>S2991*H2991</f>
        <v>0</v>
      </c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R2991" s="227" t="s">
        <v>331</v>
      </c>
      <c r="AT2991" s="227" t="s">
        <v>207</v>
      </c>
      <c r="AU2991" s="227" t="s">
        <v>80</v>
      </c>
      <c r="AY2991" s="20" t="s">
        <v>205</v>
      </c>
      <c r="BE2991" s="228">
        <f>IF(N2991="základní",J2991,0)</f>
        <v>0</v>
      </c>
      <c r="BF2991" s="228">
        <f>IF(N2991="snížená",J2991,0)</f>
        <v>0</v>
      </c>
      <c r="BG2991" s="228">
        <f>IF(N2991="zákl. přenesená",J2991,0)</f>
        <v>0</v>
      </c>
      <c r="BH2991" s="228">
        <f>IF(N2991="sníž. přenesená",J2991,0)</f>
        <v>0</v>
      </c>
      <c r="BI2991" s="228">
        <f>IF(N2991="nulová",J2991,0)</f>
        <v>0</v>
      </c>
      <c r="BJ2991" s="20" t="s">
        <v>78</v>
      </c>
      <c r="BK2991" s="228">
        <f>ROUND(I2991*H2991,2)</f>
        <v>0</v>
      </c>
      <c r="BL2991" s="20" t="s">
        <v>331</v>
      </c>
      <c r="BM2991" s="227" t="s">
        <v>4273</v>
      </c>
    </row>
    <row r="2992" s="2" customFormat="1">
      <c r="A2992" s="41"/>
      <c r="B2992" s="42"/>
      <c r="C2992" s="43"/>
      <c r="D2992" s="229" t="s">
        <v>214</v>
      </c>
      <c r="E2992" s="43"/>
      <c r="F2992" s="230" t="s">
        <v>4274</v>
      </c>
      <c r="G2992" s="43"/>
      <c r="H2992" s="43"/>
      <c r="I2992" s="231"/>
      <c r="J2992" s="43"/>
      <c r="K2992" s="43"/>
      <c r="L2992" s="47"/>
      <c r="M2992" s="232"/>
      <c r="N2992" s="233"/>
      <c r="O2992" s="87"/>
      <c r="P2992" s="87"/>
      <c r="Q2992" s="87"/>
      <c r="R2992" s="87"/>
      <c r="S2992" s="87"/>
      <c r="T2992" s="88"/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T2992" s="20" t="s">
        <v>214</v>
      </c>
      <c r="AU2992" s="20" t="s">
        <v>80</v>
      </c>
    </row>
    <row r="2993" s="14" customFormat="1">
      <c r="A2993" s="14"/>
      <c r="B2993" s="245"/>
      <c r="C2993" s="246"/>
      <c r="D2993" s="236" t="s">
        <v>216</v>
      </c>
      <c r="E2993" s="247" t="s">
        <v>19</v>
      </c>
      <c r="F2993" s="248" t="s">
        <v>4275</v>
      </c>
      <c r="G2993" s="246"/>
      <c r="H2993" s="249">
        <v>53</v>
      </c>
      <c r="I2993" s="250"/>
      <c r="J2993" s="246"/>
      <c r="K2993" s="246"/>
      <c r="L2993" s="251"/>
      <c r="M2993" s="252"/>
      <c r="N2993" s="253"/>
      <c r="O2993" s="253"/>
      <c r="P2993" s="253"/>
      <c r="Q2993" s="253"/>
      <c r="R2993" s="253"/>
      <c r="S2993" s="253"/>
      <c r="T2993" s="25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T2993" s="255" t="s">
        <v>216</v>
      </c>
      <c r="AU2993" s="255" t="s">
        <v>80</v>
      </c>
      <c r="AV2993" s="14" t="s">
        <v>80</v>
      </c>
      <c r="AW2993" s="14" t="s">
        <v>218</v>
      </c>
      <c r="AX2993" s="14" t="s">
        <v>71</v>
      </c>
      <c r="AY2993" s="255" t="s">
        <v>205</v>
      </c>
    </row>
    <row r="2994" s="2" customFormat="1" ht="16.5" customHeight="1">
      <c r="A2994" s="41"/>
      <c r="B2994" s="42"/>
      <c r="C2994" s="278" t="s">
        <v>4276</v>
      </c>
      <c r="D2994" s="278" t="s">
        <v>319</v>
      </c>
      <c r="E2994" s="279" t="s">
        <v>4277</v>
      </c>
      <c r="F2994" s="280" t="s">
        <v>4278</v>
      </c>
      <c r="G2994" s="281" t="s">
        <v>448</v>
      </c>
      <c r="H2994" s="282">
        <v>1</v>
      </c>
      <c r="I2994" s="283"/>
      <c r="J2994" s="284">
        <f>ROUND(I2994*H2994,2)</f>
        <v>0</v>
      </c>
      <c r="K2994" s="280" t="s">
        <v>19</v>
      </c>
      <c r="L2994" s="285"/>
      <c r="M2994" s="286" t="s">
        <v>19</v>
      </c>
      <c r="N2994" s="287" t="s">
        <v>42</v>
      </c>
      <c r="O2994" s="87"/>
      <c r="P2994" s="225">
        <f>O2994*H2994</f>
        <v>0</v>
      </c>
      <c r="Q2994" s="225">
        <v>0.014500000000000001</v>
      </c>
      <c r="R2994" s="225">
        <f>Q2994*H2994</f>
        <v>0.014500000000000001</v>
      </c>
      <c r="S2994" s="225">
        <v>0</v>
      </c>
      <c r="T2994" s="226">
        <f>S2994*H2994</f>
        <v>0</v>
      </c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R2994" s="227" t="s">
        <v>433</v>
      </c>
      <c r="AT2994" s="227" t="s">
        <v>319</v>
      </c>
      <c r="AU2994" s="227" t="s">
        <v>80</v>
      </c>
      <c r="AY2994" s="20" t="s">
        <v>205</v>
      </c>
      <c r="BE2994" s="228">
        <f>IF(N2994="základní",J2994,0)</f>
        <v>0</v>
      </c>
      <c r="BF2994" s="228">
        <f>IF(N2994="snížená",J2994,0)</f>
        <v>0</v>
      </c>
      <c r="BG2994" s="228">
        <f>IF(N2994="zákl. přenesená",J2994,0)</f>
        <v>0</v>
      </c>
      <c r="BH2994" s="228">
        <f>IF(N2994="sníž. přenesená",J2994,0)</f>
        <v>0</v>
      </c>
      <c r="BI2994" s="228">
        <f>IF(N2994="nulová",J2994,0)</f>
        <v>0</v>
      </c>
      <c r="BJ2994" s="20" t="s">
        <v>78</v>
      </c>
      <c r="BK2994" s="228">
        <f>ROUND(I2994*H2994,2)</f>
        <v>0</v>
      </c>
      <c r="BL2994" s="20" t="s">
        <v>331</v>
      </c>
      <c r="BM2994" s="227" t="s">
        <v>4279</v>
      </c>
    </row>
    <row r="2995" s="2" customFormat="1" ht="16.5" customHeight="1">
      <c r="A2995" s="41"/>
      <c r="B2995" s="42"/>
      <c r="C2995" s="278" t="s">
        <v>4280</v>
      </c>
      <c r="D2995" s="278" t="s">
        <v>319</v>
      </c>
      <c r="E2995" s="279" t="s">
        <v>4281</v>
      </c>
      <c r="F2995" s="280" t="s">
        <v>4282</v>
      </c>
      <c r="G2995" s="281" t="s">
        <v>448</v>
      </c>
      <c r="H2995" s="282">
        <v>2</v>
      </c>
      <c r="I2995" s="283"/>
      <c r="J2995" s="284">
        <f>ROUND(I2995*H2995,2)</f>
        <v>0</v>
      </c>
      <c r="K2995" s="280" t="s">
        <v>19</v>
      </c>
      <c r="L2995" s="285"/>
      <c r="M2995" s="286" t="s">
        <v>19</v>
      </c>
      <c r="N2995" s="287" t="s">
        <v>42</v>
      </c>
      <c r="O2995" s="87"/>
      <c r="P2995" s="225">
        <f>O2995*H2995</f>
        <v>0</v>
      </c>
      <c r="Q2995" s="225">
        <v>0.025780000000000001</v>
      </c>
      <c r="R2995" s="225">
        <f>Q2995*H2995</f>
        <v>0.051560000000000002</v>
      </c>
      <c r="S2995" s="225">
        <v>0</v>
      </c>
      <c r="T2995" s="226">
        <f>S2995*H2995</f>
        <v>0</v>
      </c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R2995" s="227" t="s">
        <v>433</v>
      </c>
      <c r="AT2995" s="227" t="s">
        <v>319</v>
      </c>
      <c r="AU2995" s="227" t="s">
        <v>80</v>
      </c>
      <c r="AY2995" s="20" t="s">
        <v>205</v>
      </c>
      <c r="BE2995" s="228">
        <f>IF(N2995="základní",J2995,0)</f>
        <v>0</v>
      </c>
      <c r="BF2995" s="228">
        <f>IF(N2995="snížená",J2995,0)</f>
        <v>0</v>
      </c>
      <c r="BG2995" s="228">
        <f>IF(N2995="zákl. přenesená",J2995,0)</f>
        <v>0</v>
      </c>
      <c r="BH2995" s="228">
        <f>IF(N2995="sníž. přenesená",J2995,0)</f>
        <v>0</v>
      </c>
      <c r="BI2995" s="228">
        <f>IF(N2995="nulová",J2995,0)</f>
        <v>0</v>
      </c>
      <c r="BJ2995" s="20" t="s">
        <v>78</v>
      </c>
      <c r="BK2995" s="228">
        <f>ROUND(I2995*H2995,2)</f>
        <v>0</v>
      </c>
      <c r="BL2995" s="20" t="s">
        <v>331</v>
      </c>
      <c r="BM2995" s="227" t="s">
        <v>4283</v>
      </c>
    </row>
    <row r="2996" s="2" customFormat="1" ht="16.5" customHeight="1">
      <c r="A2996" s="41"/>
      <c r="B2996" s="42"/>
      <c r="C2996" s="278" t="s">
        <v>4284</v>
      </c>
      <c r="D2996" s="278" t="s">
        <v>319</v>
      </c>
      <c r="E2996" s="279" t="s">
        <v>4285</v>
      </c>
      <c r="F2996" s="280" t="s">
        <v>4286</v>
      </c>
      <c r="G2996" s="281" t="s">
        <v>448</v>
      </c>
      <c r="H2996" s="282">
        <v>3</v>
      </c>
      <c r="I2996" s="283"/>
      <c r="J2996" s="284">
        <f>ROUND(I2996*H2996,2)</f>
        <v>0</v>
      </c>
      <c r="K2996" s="280" t="s">
        <v>19</v>
      </c>
      <c r="L2996" s="285"/>
      <c r="M2996" s="286" t="s">
        <v>19</v>
      </c>
      <c r="N2996" s="287" t="s">
        <v>42</v>
      </c>
      <c r="O2996" s="87"/>
      <c r="P2996" s="225">
        <f>O2996*H2996</f>
        <v>0</v>
      </c>
      <c r="Q2996" s="225">
        <v>0.025919999999999999</v>
      </c>
      <c r="R2996" s="225">
        <f>Q2996*H2996</f>
        <v>0.077759999999999996</v>
      </c>
      <c r="S2996" s="225">
        <v>0</v>
      </c>
      <c r="T2996" s="226">
        <f>S2996*H2996</f>
        <v>0</v>
      </c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R2996" s="227" t="s">
        <v>433</v>
      </c>
      <c r="AT2996" s="227" t="s">
        <v>319</v>
      </c>
      <c r="AU2996" s="227" t="s">
        <v>80</v>
      </c>
      <c r="AY2996" s="20" t="s">
        <v>205</v>
      </c>
      <c r="BE2996" s="228">
        <f>IF(N2996="základní",J2996,0)</f>
        <v>0</v>
      </c>
      <c r="BF2996" s="228">
        <f>IF(N2996="snížená",J2996,0)</f>
        <v>0</v>
      </c>
      <c r="BG2996" s="228">
        <f>IF(N2996="zákl. přenesená",J2996,0)</f>
        <v>0</v>
      </c>
      <c r="BH2996" s="228">
        <f>IF(N2996="sníž. přenesená",J2996,0)</f>
        <v>0</v>
      </c>
      <c r="BI2996" s="228">
        <f>IF(N2996="nulová",J2996,0)</f>
        <v>0</v>
      </c>
      <c r="BJ2996" s="20" t="s">
        <v>78</v>
      </c>
      <c r="BK2996" s="228">
        <f>ROUND(I2996*H2996,2)</f>
        <v>0</v>
      </c>
      <c r="BL2996" s="20" t="s">
        <v>331</v>
      </c>
      <c r="BM2996" s="227" t="s">
        <v>4287</v>
      </c>
    </row>
    <row r="2997" s="2" customFormat="1" ht="16.5" customHeight="1">
      <c r="A2997" s="41"/>
      <c r="B2997" s="42"/>
      <c r="C2997" s="278" t="s">
        <v>4288</v>
      </c>
      <c r="D2997" s="278" t="s">
        <v>319</v>
      </c>
      <c r="E2997" s="279" t="s">
        <v>4289</v>
      </c>
      <c r="F2997" s="280" t="s">
        <v>4290</v>
      </c>
      <c r="G2997" s="281" t="s">
        <v>448</v>
      </c>
      <c r="H2997" s="282">
        <v>6</v>
      </c>
      <c r="I2997" s="283"/>
      <c r="J2997" s="284">
        <f>ROUND(I2997*H2997,2)</f>
        <v>0</v>
      </c>
      <c r="K2997" s="280" t="s">
        <v>19</v>
      </c>
      <c r="L2997" s="285"/>
      <c r="M2997" s="286" t="s">
        <v>19</v>
      </c>
      <c r="N2997" s="287" t="s">
        <v>42</v>
      </c>
      <c r="O2997" s="87"/>
      <c r="P2997" s="225">
        <f>O2997*H2997</f>
        <v>0</v>
      </c>
      <c r="Q2997" s="225">
        <v>0.025919999999999999</v>
      </c>
      <c r="R2997" s="225">
        <f>Q2997*H2997</f>
        <v>0.15551999999999999</v>
      </c>
      <c r="S2997" s="225">
        <v>0</v>
      </c>
      <c r="T2997" s="226">
        <f>S2997*H2997</f>
        <v>0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27" t="s">
        <v>433</v>
      </c>
      <c r="AT2997" s="227" t="s">
        <v>319</v>
      </c>
      <c r="AU2997" s="227" t="s">
        <v>80</v>
      </c>
      <c r="AY2997" s="20" t="s">
        <v>205</v>
      </c>
      <c r="BE2997" s="228">
        <f>IF(N2997="základní",J2997,0)</f>
        <v>0</v>
      </c>
      <c r="BF2997" s="228">
        <f>IF(N2997="snížená",J2997,0)</f>
        <v>0</v>
      </c>
      <c r="BG2997" s="228">
        <f>IF(N2997="zákl. přenesená",J2997,0)</f>
        <v>0</v>
      </c>
      <c r="BH2997" s="228">
        <f>IF(N2997="sníž. přenesená",J2997,0)</f>
        <v>0</v>
      </c>
      <c r="BI2997" s="228">
        <f>IF(N2997="nulová",J2997,0)</f>
        <v>0</v>
      </c>
      <c r="BJ2997" s="20" t="s">
        <v>78</v>
      </c>
      <c r="BK2997" s="228">
        <f>ROUND(I2997*H2997,2)</f>
        <v>0</v>
      </c>
      <c r="BL2997" s="20" t="s">
        <v>331</v>
      </c>
      <c r="BM2997" s="227" t="s">
        <v>4291</v>
      </c>
    </row>
    <row r="2998" s="2" customFormat="1" ht="16.5" customHeight="1">
      <c r="A2998" s="41"/>
      <c r="B2998" s="42"/>
      <c r="C2998" s="278" t="s">
        <v>4292</v>
      </c>
      <c r="D2998" s="278" t="s">
        <v>319</v>
      </c>
      <c r="E2998" s="279" t="s">
        <v>4293</v>
      </c>
      <c r="F2998" s="280" t="s">
        <v>4294</v>
      </c>
      <c r="G2998" s="281" t="s">
        <v>448</v>
      </c>
      <c r="H2998" s="282">
        <v>3</v>
      </c>
      <c r="I2998" s="283"/>
      <c r="J2998" s="284">
        <f>ROUND(I2998*H2998,2)</f>
        <v>0</v>
      </c>
      <c r="K2998" s="280" t="s">
        <v>19</v>
      </c>
      <c r="L2998" s="285"/>
      <c r="M2998" s="286" t="s">
        <v>19</v>
      </c>
      <c r="N2998" s="287" t="s">
        <v>42</v>
      </c>
      <c r="O2998" s="87"/>
      <c r="P2998" s="225">
        <f>O2998*H2998</f>
        <v>0</v>
      </c>
      <c r="Q2998" s="225">
        <v>0.032399999999999998</v>
      </c>
      <c r="R2998" s="225">
        <f>Q2998*H2998</f>
        <v>0.097199999999999995</v>
      </c>
      <c r="S2998" s="225">
        <v>0</v>
      </c>
      <c r="T2998" s="226">
        <f>S2998*H2998</f>
        <v>0</v>
      </c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R2998" s="227" t="s">
        <v>433</v>
      </c>
      <c r="AT2998" s="227" t="s">
        <v>319</v>
      </c>
      <c r="AU2998" s="227" t="s">
        <v>80</v>
      </c>
      <c r="AY2998" s="20" t="s">
        <v>205</v>
      </c>
      <c r="BE2998" s="228">
        <f>IF(N2998="základní",J2998,0)</f>
        <v>0</v>
      </c>
      <c r="BF2998" s="228">
        <f>IF(N2998="snížená",J2998,0)</f>
        <v>0</v>
      </c>
      <c r="BG2998" s="228">
        <f>IF(N2998="zákl. přenesená",J2998,0)</f>
        <v>0</v>
      </c>
      <c r="BH2998" s="228">
        <f>IF(N2998="sníž. přenesená",J2998,0)</f>
        <v>0</v>
      </c>
      <c r="BI2998" s="228">
        <f>IF(N2998="nulová",J2998,0)</f>
        <v>0</v>
      </c>
      <c r="BJ2998" s="20" t="s">
        <v>78</v>
      </c>
      <c r="BK2998" s="228">
        <f>ROUND(I2998*H2998,2)</f>
        <v>0</v>
      </c>
      <c r="BL2998" s="20" t="s">
        <v>331</v>
      </c>
      <c r="BM2998" s="227" t="s">
        <v>4295</v>
      </c>
    </row>
    <row r="2999" s="2" customFormat="1" ht="16.5" customHeight="1">
      <c r="A2999" s="41"/>
      <c r="B2999" s="42"/>
      <c r="C2999" s="278" t="s">
        <v>4296</v>
      </c>
      <c r="D2999" s="278" t="s">
        <v>319</v>
      </c>
      <c r="E2999" s="279" t="s">
        <v>4297</v>
      </c>
      <c r="F2999" s="280" t="s">
        <v>4298</v>
      </c>
      <c r="G2999" s="281" t="s">
        <v>448</v>
      </c>
      <c r="H2999" s="282">
        <v>6</v>
      </c>
      <c r="I2999" s="283"/>
      <c r="J2999" s="284">
        <f>ROUND(I2999*H2999,2)</f>
        <v>0</v>
      </c>
      <c r="K2999" s="280" t="s">
        <v>19</v>
      </c>
      <c r="L2999" s="285"/>
      <c r="M2999" s="286" t="s">
        <v>19</v>
      </c>
      <c r="N2999" s="287" t="s">
        <v>42</v>
      </c>
      <c r="O2999" s="87"/>
      <c r="P2999" s="225">
        <f>O2999*H2999</f>
        <v>0</v>
      </c>
      <c r="Q2999" s="225">
        <v>0.053870000000000001</v>
      </c>
      <c r="R2999" s="225">
        <f>Q2999*H2999</f>
        <v>0.32322000000000001</v>
      </c>
      <c r="S2999" s="225">
        <v>0</v>
      </c>
      <c r="T2999" s="226">
        <f>S2999*H2999</f>
        <v>0</v>
      </c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R2999" s="227" t="s">
        <v>433</v>
      </c>
      <c r="AT2999" s="227" t="s">
        <v>319</v>
      </c>
      <c r="AU2999" s="227" t="s">
        <v>80</v>
      </c>
      <c r="AY2999" s="20" t="s">
        <v>205</v>
      </c>
      <c r="BE2999" s="228">
        <f>IF(N2999="základní",J2999,0)</f>
        <v>0</v>
      </c>
      <c r="BF2999" s="228">
        <f>IF(N2999="snížená",J2999,0)</f>
        <v>0</v>
      </c>
      <c r="BG2999" s="228">
        <f>IF(N2999="zákl. přenesená",J2999,0)</f>
        <v>0</v>
      </c>
      <c r="BH2999" s="228">
        <f>IF(N2999="sníž. přenesená",J2999,0)</f>
        <v>0</v>
      </c>
      <c r="BI2999" s="228">
        <f>IF(N2999="nulová",J2999,0)</f>
        <v>0</v>
      </c>
      <c r="BJ2999" s="20" t="s">
        <v>78</v>
      </c>
      <c r="BK2999" s="228">
        <f>ROUND(I2999*H2999,2)</f>
        <v>0</v>
      </c>
      <c r="BL2999" s="20" t="s">
        <v>331</v>
      </c>
      <c r="BM2999" s="227" t="s">
        <v>4299</v>
      </c>
    </row>
    <row r="3000" s="2" customFormat="1" ht="16.5" customHeight="1">
      <c r="A3000" s="41"/>
      <c r="B3000" s="42"/>
      <c r="C3000" s="278" t="s">
        <v>4300</v>
      </c>
      <c r="D3000" s="278" t="s">
        <v>319</v>
      </c>
      <c r="E3000" s="279" t="s">
        <v>4301</v>
      </c>
      <c r="F3000" s="280" t="s">
        <v>4302</v>
      </c>
      <c r="G3000" s="281" t="s">
        <v>448</v>
      </c>
      <c r="H3000" s="282">
        <v>1</v>
      </c>
      <c r="I3000" s="283"/>
      <c r="J3000" s="284">
        <f>ROUND(I3000*H3000,2)</f>
        <v>0</v>
      </c>
      <c r="K3000" s="280" t="s">
        <v>19</v>
      </c>
      <c r="L3000" s="285"/>
      <c r="M3000" s="286" t="s">
        <v>19</v>
      </c>
      <c r="N3000" s="287" t="s">
        <v>42</v>
      </c>
      <c r="O3000" s="87"/>
      <c r="P3000" s="225">
        <f>O3000*H3000</f>
        <v>0</v>
      </c>
      <c r="Q3000" s="225">
        <v>0.042750000000000003</v>
      </c>
      <c r="R3000" s="225">
        <f>Q3000*H3000</f>
        <v>0.042750000000000003</v>
      </c>
      <c r="S3000" s="225">
        <v>0</v>
      </c>
      <c r="T3000" s="226">
        <f>S3000*H3000</f>
        <v>0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7" t="s">
        <v>433</v>
      </c>
      <c r="AT3000" s="227" t="s">
        <v>319</v>
      </c>
      <c r="AU3000" s="227" t="s">
        <v>80</v>
      </c>
      <c r="AY3000" s="20" t="s">
        <v>205</v>
      </c>
      <c r="BE3000" s="228">
        <f>IF(N3000="základní",J3000,0)</f>
        <v>0</v>
      </c>
      <c r="BF3000" s="228">
        <f>IF(N3000="snížená",J3000,0)</f>
        <v>0</v>
      </c>
      <c r="BG3000" s="228">
        <f>IF(N3000="zákl. přenesená",J3000,0)</f>
        <v>0</v>
      </c>
      <c r="BH3000" s="228">
        <f>IF(N3000="sníž. přenesená",J3000,0)</f>
        <v>0</v>
      </c>
      <c r="BI3000" s="228">
        <f>IF(N3000="nulová",J3000,0)</f>
        <v>0</v>
      </c>
      <c r="BJ3000" s="20" t="s">
        <v>78</v>
      </c>
      <c r="BK3000" s="228">
        <f>ROUND(I3000*H3000,2)</f>
        <v>0</v>
      </c>
      <c r="BL3000" s="20" t="s">
        <v>331</v>
      </c>
      <c r="BM3000" s="227" t="s">
        <v>4303</v>
      </c>
    </row>
    <row r="3001" s="2" customFormat="1" ht="16.5" customHeight="1">
      <c r="A3001" s="41"/>
      <c r="B3001" s="42"/>
      <c r="C3001" s="278" t="s">
        <v>4304</v>
      </c>
      <c r="D3001" s="278" t="s">
        <v>319</v>
      </c>
      <c r="E3001" s="279" t="s">
        <v>4305</v>
      </c>
      <c r="F3001" s="280" t="s">
        <v>4306</v>
      </c>
      <c r="G3001" s="281" t="s">
        <v>448</v>
      </c>
      <c r="H3001" s="282">
        <v>3</v>
      </c>
      <c r="I3001" s="283"/>
      <c r="J3001" s="284">
        <f>ROUND(I3001*H3001,2)</f>
        <v>0</v>
      </c>
      <c r="K3001" s="280" t="s">
        <v>19</v>
      </c>
      <c r="L3001" s="285"/>
      <c r="M3001" s="286" t="s">
        <v>19</v>
      </c>
      <c r="N3001" s="287" t="s">
        <v>42</v>
      </c>
      <c r="O3001" s="87"/>
      <c r="P3001" s="225">
        <f>O3001*H3001</f>
        <v>0</v>
      </c>
      <c r="Q3001" s="225">
        <v>0.038240000000000003</v>
      </c>
      <c r="R3001" s="225">
        <f>Q3001*H3001</f>
        <v>0.11472000000000002</v>
      </c>
      <c r="S3001" s="225">
        <v>0</v>
      </c>
      <c r="T3001" s="226">
        <f>S3001*H3001</f>
        <v>0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7" t="s">
        <v>433</v>
      </c>
      <c r="AT3001" s="227" t="s">
        <v>319</v>
      </c>
      <c r="AU3001" s="227" t="s">
        <v>80</v>
      </c>
      <c r="AY3001" s="20" t="s">
        <v>205</v>
      </c>
      <c r="BE3001" s="228">
        <f>IF(N3001="základní",J3001,0)</f>
        <v>0</v>
      </c>
      <c r="BF3001" s="228">
        <f>IF(N3001="snížená",J3001,0)</f>
        <v>0</v>
      </c>
      <c r="BG3001" s="228">
        <f>IF(N3001="zákl. přenesená",J3001,0)</f>
        <v>0</v>
      </c>
      <c r="BH3001" s="228">
        <f>IF(N3001="sníž. přenesená",J3001,0)</f>
        <v>0</v>
      </c>
      <c r="BI3001" s="228">
        <f>IF(N3001="nulová",J3001,0)</f>
        <v>0</v>
      </c>
      <c r="BJ3001" s="20" t="s">
        <v>78</v>
      </c>
      <c r="BK3001" s="228">
        <f>ROUND(I3001*H3001,2)</f>
        <v>0</v>
      </c>
      <c r="BL3001" s="20" t="s">
        <v>331</v>
      </c>
      <c r="BM3001" s="227" t="s">
        <v>4307</v>
      </c>
    </row>
    <row r="3002" s="2" customFormat="1" ht="16.5" customHeight="1">
      <c r="A3002" s="41"/>
      <c r="B3002" s="42"/>
      <c r="C3002" s="278" t="s">
        <v>4308</v>
      </c>
      <c r="D3002" s="278" t="s">
        <v>319</v>
      </c>
      <c r="E3002" s="279" t="s">
        <v>4309</v>
      </c>
      <c r="F3002" s="280" t="s">
        <v>4310</v>
      </c>
      <c r="G3002" s="281" t="s">
        <v>448</v>
      </c>
      <c r="H3002" s="282">
        <v>3</v>
      </c>
      <c r="I3002" s="283"/>
      <c r="J3002" s="284">
        <f>ROUND(I3002*H3002,2)</f>
        <v>0</v>
      </c>
      <c r="K3002" s="280" t="s">
        <v>19</v>
      </c>
      <c r="L3002" s="285"/>
      <c r="M3002" s="286" t="s">
        <v>19</v>
      </c>
      <c r="N3002" s="287" t="s">
        <v>42</v>
      </c>
      <c r="O3002" s="87"/>
      <c r="P3002" s="225">
        <f>O3002*H3002</f>
        <v>0</v>
      </c>
      <c r="Q3002" s="225">
        <v>0.0189</v>
      </c>
      <c r="R3002" s="225">
        <f>Q3002*H3002</f>
        <v>0.0567</v>
      </c>
      <c r="S3002" s="225">
        <v>0</v>
      </c>
      <c r="T3002" s="226">
        <f>S3002*H3002</f>
        <v>0</v>
      </c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R3002" s="227" t="s">
        <v>433</v>
      </c>
      <c r="AT3002" s="227" t="s">
        <v>319</v>
      </c>
      <c r="AU3002" s="227" t="s">
        <v>80</v>
      </c>
      <c r="AY3002" s="20" t="s">
        <v>205</v>
      </c>
      <c r="BE3002" s="228">
        <f>IF(N3002="základní",J3002,0)</f>
        <v>0</v>
      </c>
      <c r="BF3002" s="228">
        <f>IF(N3002="snížená",J3002,0)</f>
        <v>0</v>
      </c>
      <c r="BG3002" s="228">
        <f>IF(N3002="zákl. přenesená",J3002,0)</f>
        <v>0</v>
      </c>
      <c r="BH3002" s="228">
        <f>IF(N3002="sníž. přenesená",J3002,0)</f>
        <v>0</v>
      </c>
      <c r="BI3002" s="228">
        <f>IF(N3002="nulová",J3002,0)</f>
        <v>0</v>
      </c>
      <c r="BJ3002" s="20" t="s">
        <v>78</v>
      </c>
      <c r="BK3002" s="228">
        <f>ROUND(I3002*H3002,2)</f>
        <v>0</v>
      </c>
      <c r="BL3002" s="20" t="s">
        <v>331</v>
      </c>
      <c r="BM3002" s="227" t="s">
        <v>4311</v>
      </c>
    </row>
    <row r="3003" s="2" customFormat="1" ht="33" customHeight="1">
      <c r="A3003" s="41"/>
      <c r="B3003" s="42"/>
      <c r="C3003" s="216" t="s">
        <v>4312</v>
      </c>
      <c r="D3003" s="216" t="s">
        <v>207</v>
      </c>
      <c r="E3003" s="217" t="s">
        <v>4313</v>
      </c>
      <c r="F3003" s="218" t="s">
        <v>4314</v>
      </c>
      <c r="G3003" s="219" t="s">
        <v>306</v>
      </c>
      <c r="H3003" s="220">
        <v>104.024</v>
      </c>
      <c r="I3003" s="221"/>
      <c r="J3003" s="222">
        <f>ROUND(I3003*H3003,2)</f>
        <v>0</v>
      </c>
      <c r="K3003" s="218" t="s">
        <v>211</v>
      </c>
      <c r="L3003" s="47"/>
      <c r="M3003" s="223" t="s">
        <v>19</v>
      </c>
      <c r="N3003" s="224" t="s">
        <v>42</v>
      </c>
      <c r="O3003" s="87"/>
      <c r="P3003" s="225">
        <f>O3003*H3003</f>
        <v>0</v>
      </c>
      <c r="Q3003" s="225">
        <v>0.00025999999999999998</v>
      </c>
      <c r="R3003" s="225">
        <f>Q3003*H3003</f>
        <v>0.027046239999999999</v>
      </c>
      <c r="S3003" s="225">
        <v>0</v>
      </c>
      <c r="T3003" s="226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7" t="s">
        <v>331</v>
      </c>
      <c r="AT3003" s="227" t="s">
        <v>207</v>
      </c>
      <c r="AU3003" s="227" t="s">
        <v>80</v>
      </c>
      <c r="AY3003" s="20" t="s">
        <v>205</v>
      </c>
      <c r="BE3003" s="228">
        <f>IF(N3003="základní",J3003,0)</f>
        <v>0</v>
      </c>
      <c r="BF3003" s="228">
        <f>IF(N3003="snížená",J3003,0)</f>
        <v>0</v>
      </c>
      <c r="BG3003" s="228">
        <f>IF(N3003="zákl. přenesená",J3003,0)</f>
        <v>0</v>
      </c>
      <c r="BH3003" s="228">
        <f>IF(N3003="sníž. přenesená",J3003,0)</f>
        <v>0</v>
      </c>
      <c r="BI3003" s="228">
        <f>IF(N3003="nulová",J3003,0)</f>
        <v>0</v>
      </c>
      <c r="BJ3003" s="20" t="s">
        <v>78</v>
      </c>
      <c r="BK3003" s="228">
        <f>ROUND(I3003*H3003,2)</f>
        <v>0</v>
      </c>
      <c r="BL3003" s="20" t="s">
        <v>331</v>
      </c>
      <c r="BM3003" s="227" t="s">
        <v>4315</v>
      </c>
    </row>
    <row r="3004" s="2" customFormat="1">
      <c r="A3004" s="41"/>
      <c r="B3004" s="42"/>
      <c r="C3004" s="43"/>
      <c r="D3004" s="229" t="s">
        <v>214</v>
      </c>
      <c r="E3004" s="43"/>
      <c r="F3004" s="230" t="s">
        <v>4316</v>
      </c>
      <c r="G3004" s="43"/>
      <c r="H3004" s="43"/>
      <c r="I3004" s="231"/>
      <c r="J3004" s="43"/>
      <c r="K3004" s="43"/>
      <c r="L3004" s="47"/>
      <c r="M3004" s="232"/>
      <c r="N3004" s="233"/>
      <c r="O3004" s="87"/>
      <c r="P3004" s="87"/>
      <c r="Q3004" s="87"/>
      <c r="R3004" s="87"/>
      <c r="S3004" s="87"/>
      <c r="T3004" s="88"/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T3004" s="20" t="s">
        <v>214</v>
      </c>
      <c r="AU3004" s="20" t="s">
        <v>80</v>
      </c>
    </row>
    <row r="3005" s="14" customFormat="1">
      <c r="A3005" s="14"/>
      <c r="B3005" s="245"/>
      <c r="C3005" s="246"/>
      <c r="D3005" s="236" t="s">
        <v>216</v>
      </c>
      <c r="E3005" s="247" t="s">
        <v>19</v>
      </c>
      <c r="F3005" s="248" t="s">
        <v>4317</v>
      </c>
      <c r="G3005" s="246"/>
      <c r="H3005" s="249">
        <v>104.02419999999999</v>
      </c>
      <c r="I3005" s="250"/>
      <c r="J3005" s="246"/>
      <c r="K3005" s="246"/>
      <c r="L3005" s="251"/>
      <c r="M3005" s="252"/>
      <c r="N3005" s="253"/>
      <c r="O3005" s="253"/>
      <c r="P3005" s="253"/>
      <c r="Q3005" s="253"/>
      <c r="R3005" s="253"/>
      <c r="S3005" s="253"/>
      <c r="T3005" s="25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5" t="s">
        <v>216</v>
      </c>
      <c r="AU3005" s="255" t="s">
        <v>80</v>
      </c>
      <c r="AV3005" s="14" t="s">
        <v>80</v>
      </c>
      <c r="AW3005" s="14" t="s">
        <v>218</v>
      </c>
      <c r="AX3005" s="14" t="s">
        <v>71</v>
      </c>
      <c r="AY3005" s="255" t="s">
        <v>205</v>
      </c>
    </row>
    <row r="3006" s="2" customFormat="1" ht="16.5" customHeight="1">
      <c r="A3006" s="41"/>
      <c r="B3006" s="42"/>
      <c r="C3006" s="278" t="s">
        <v>4318</v>
      </c>
      <c r="D3006" s="278" t="s">
        <v>319</v>
      </c>
      <c r="E3006" s="279" t="s">
        <v>4319</v>
      </c>
      <c r="F3006" s="280" t="s">
        <v>4320</v>
      </c>
      <c r="G3006" s="281" t="s">
        <v>448</v>
      </c>
      <c r="H3006" s="282">
        <v>2</v>
      </c>
      <c r="I3006" s="283"/>
      <c r="J3006" s="284">
        <f>ROUND(I3006*H3006,2)</f>
        <v>0</v>
      </c>
      <c r="K3006" s="280" t="s">
        <v>19</v>
      </c>
      <c r="L3006" s="285"/>
      <c r="M3006" s="286" t="s">
        <v>19</v>
      </c>
      <c r="N3006" s="287" t="s">
        <v>42</v>
      </c>
      <c r="O3006" s="87"/>
      <c r="P3006" s="225">
        <f>O3006*H3006</f>
        <v>0</v>
      </c>
      <c r="Q3006" s="225">
        <v>0.033329999999999999</v>
      </c>
      <c r="R3006" s="225">
        <f>Q3006*H3006</f>
        <v>0.066659999999999997</v>
      </c>
      <c r="S3006" s="225">
        <v>0</v>
      </c>
      <c r="T3006" s="226">
        <f>S3006*H3006</f>
        <v>0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7" t="s">
        <v>433</v>
      </c>
      <c r="AT3006" s="227" t="s">
        <v>319</v>
      </c>
      <c r="AU3006" s="227" t="s">
        <v>80</v>
      </c>
      <c r="AY3006" s="20" t="s">
        <v>205</v>
      </c>
      <c r="BE3006" s="228">
        <f>IF(N3006="základní",J3006,0)</f>
        <v>0</v>
      </c>
      <c r="BF3006" s="228">
        <f>IF(N3006="snížená",J3006,0)</f>
        <v>0</v>
      </c>
      <c r="BG3006" s="228">
        <f>IF(N3006="zákl. přenesená",J3006,0)</f>
        <v>0</v>
      </c>
      <c r="BH3006" s="228">
        <f>IF(N3006="sníž. přenesená",J3006,0)</f>
        <v>0</v>
      </c>
      <c r="BI3006" s="228">
        <f>IF(N3006="nulová",J3006,0)</f>
        <v>0</v>
      </c>
      <c r="BJ3006" s="20" t="s">
        <v>78</v>
      </c>
      <c r="BK3006" s="228">
        <f>ROUND(I3006*H3006,2)</f>
        <v>0</v>
      </c>
      <c r="BL3006" s="20" t="s">
        <v>331</v>
      </c>
      <c r="BM3006" s="227" t="s">
        <v>4321</v>
      </c>
    </row>
    <row r="3007" s="2" customFormat="1" ht="16.5" customHeight="1">
      <c r="A3007" s="41"/>
      <c r="B3007" s="42"/>
      <c r="C3007" s="278" t="s">
        <v>4322</v>
      </c>
      <c r="D3007" s="278" t="s">
        <v>319</v>
      </c>
      <c r="E3007" s="279" t="s">
        <v>4323</v>
      </c>
      <c r="F3007" s="280" t="s">
        <v>4324</v>
      </c>
      <c r="G3007" s="281" t="s">
        <v>448</v>
      </c>
      <c r="H3007" s="282">
        <v>4</v>
      </c>
      <c r="I3007" s="283"/>
      <c r="J3007" s="284">
        <f>ROUND(I3007*H3007,2)</f>
        <v>0</v>
      </c>
      <c r="K3007" s="280" t="s">
        <v>19</v>
      </c>
      <c r="L3007" s="285"/>
      <c r="M3007" s="286" t="s">
        <v>19</v>
      </c>
      <c r="N3007" s="287" t="s">
        <v>42</v>
      </c>
      <c r="O3007" s="87"/>
      <c r="P3007" s="225">
        <f>O3007*H3007</f>
        <v>0</v>
      </c>
      <c r="Q3007" s="225">
        <v>0.082500000000000004</v>
      </c>
      <c r="R3007" s="225">
        <f>Q3007*H3007</f>
        <v>0.33000000000000002</v>
      </c>
      <c r="S3007" s="225">
        <v>0</v>
      </c>
      <c r="T3007" s="226">
        <f>S3007*H3007</f>
        <v>0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7" t="s">
        <v>433</v>
      </c>
      <c r="AT3007" s="227" t="s">
        <v>319</v>
      </c>
      <c r="AU3007" s="227" t="s">
        <v>80</v>
      </c>
      <c r="AY3007" s="20" t="s">
        <v>205</v>
      </c>
      <c r="BE3007" s="228">
        <f>IF(N3007="základní",J3007,0)</f>
        <v>0</v>
      </c>
      <c r="BF3007" s="228">
        <f>IF(N3007="snížená",J3007,0)</f>
        <v>0</v>
      </c>
      <c r="BG3007" s="228">
        <f>IF(N3007="zákl. přenesená",J3007,0)</f>
        <v>0</v>
      </c>
      <c r="BH3007" s="228">
        <f>IF(N3007="sníž. přenesená",J3007,0)</f>
        <v>0</v>
      </c>
      <c r="BI3007" s="228">
        <f>IF(N3007="nulová",J3007,0)</f>
        <v>0</v>
      </c>
      <c r="BJ3007" s="20" t="s">
        <v>78</v>
      </c>
      <c r="BK3007" s="228">
        <f>ROUND(I3007*H3007,2)</f>
        <v>0</v>
      </c>
      <c r="BL3007" s="20" t="s">
        <v>331</v>
      </c>
      <c r="BM3007" s="227" t="s">
        <v>4325</v>
      </c>
    </row>
    <row r="3008" s="2" customFormat="1" ht="16.5" customHeight="1">
      <c r="A3008" s="41"/>
      <c r="B3008" s="42"/>
      <c r="C3008" s="278" t="s">
        <v>4326</v>
      </c>
      <c r="D3008" s="278" t="s">
        <v>319</v>
      </c>
      <c r="E3008" s="279" t="s">
        <v>4327</v>
      </c>
      <c r="F3008" s="280" t="s">
        <v>4328</v>
      </c>
      <c r="G3008" s="281" t="s">
        <v>448</v>
      </c>
      <c r="H3008" s="282">
        <v>4</v>
      </c>
      <c r="I3008" s="283"/>
      <c r="J3008" s="284">
        <f>ROUND(I3008*H3008,2)</f>
        <v>0</v>
      </c>
      <c r="K3008" s="280" t="s">
        <v>19</v>
      </c>
      <c r="L3008" s="285"/>
      <c r="M3008" s="286" t="s">
        <v>19</v>
      </c>
      <c r="N3008" s="287" t="s">
        <v>42</v>
      </c>
      <c r="O3008" s="87"/>
      <c r="P3008" s="225">
        <f>O3008*H3008</f>
        <v>0</v>
      </c>
      <c r="Q3008" s="225">
        <v>0.071859999999999993</v>
      </c>
      <c r="R3008" s="225">
        <f>Q3008*H3008</f>
        <v>0.28743999999999997</v>
      </c>
      <c r="S3008" s="225">
        <v>0</v>
      </c>
      <c r="T3008" s="226">
        <f>S3008*H3008</f>
        <v>0</v>
      </c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R3008" s="227" t="s">
        <v>433</v>
      </c>
      <c r="AT3008" s="227" t="s">
        <v>319</v>
      </c>
      <c r="AU3008" s="227" t="s">
        <v>80</v>
      </c>
      <c r="AY3008" s="20" t="s">
        <v>205</v>
      </c>
      <c r="BE3008" s="228">
        <f>IF(N3008="základní",J3008,0)</f>
        <v>0</v>
      </c>
      <c r="BF3008" s="228">
        <f>IF(N3008="snížená",J3008,0)</f>
        <v>0</v>
      </c>
      <c r="BG3008" s="228">
        <f>IF(N3008="zákl. přenesená",J3008,0)</f>
        <v>0</v>
      </c>
      <c r="BH3008" s="228">
        <f>IF(N3008="sníž. přenesená",J3008,0)</f>
        <v>0</v>
      </c>
      <c r="BI3008" s="228">
        <f>IF(N3008="nulová",J3008,0)</f>
        <v>0</v>
      </c>
      <c r="BJ3008" s="20" t="s">
        <v>78</v>
      </c>
      <c r="BK3008" s="228">
        <f>ROUND(I3008*H3008,2)</f>
        <v>0</v>
      </c>
      <c r="BL3008" s="20" t="s">
        <v>331</v>
      </c>
      <c r="BM3008" s="227" t="s">
        <v>4329</v>
      </c>
    </row>
    <row r="3009" s="2" customFormat="1" ht="16.5" customHeight="1">
      <c r="A3009" s="41"/>
      <c r="B3009" s="42"/>
      <c r="C3009" s="278" t="s">
        <v>4330</v>
      </c>
      <c r="D3009" s="278" t="s">
        <v>319</v>
      </c>
      <c r="E3009" s="279" t="s">
        <v>4331</v>
      </c>
      <c r="F3009" s="280" t="s">
        <v>4332</v>
      </c>
      <c r="G3009" s="281" t="s">
        <v>448</v>
      </c>
      <c r="H3009" s="282">
        <v>7</v>
      </c>
      <c r="I3009" s="283"/>
      <c r="J3009" s="284">
        <f>ROUND(I3009*H3009,2)</f>
        <v>0</v>
      </c>
      <c r="K3009" s="280" t="s">
        <v>19</v>
      </c>
      <c r="L3009" s="285"/>
      <c r="M3009" s="286" t="s">
        <v>19</v>
      </c>
      <c r="N3009" s="287" t="s">
        <v>42</v>
      </c>
      <c r="O3009" s="87"/>
      <c r="P3009" s="225">
        <f>O3009*H3009</f>
        <v>0</v>
      </c>
      <c r="Q3009" s="225">
        <v>0.059839999999999997</v>
      </c>
      <c r="R3009" s="225">
        <f>Q3009*H3009</f>
        <v>0.41887999999999997</v>
      </c>
      <c r="S3009" s="225">
        <v>0</v>
      </c>
      <c r="T3009" s="226">
        <f>S3009*H3009</f>
        <v>0</v>
      </c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R3009" s="227" t="s">
        <v>433</v>
      </c>
      <c r="AT3009" s="227" t="s">
        <v>319</v>
      </c>
      <c r="AU3009" s="227" t="s">
        <v>80</v>
      </c>
      <c r="AY3009" s="20" t="s">
        <v>205</v>
      </c>
      <c r="BE3009" s="228">
        <f>IF(N3009="základní",J3009,0)</f>
        <v>0</v>
      </c>
      <c r="BF3009" s="228">
        <f>IF(N3009="snížená",J3009,0)</f>
        <v>0</v>
      </c>
      <c r="BG3009" s="228">
        <f>IF(N3009="zákl. přenesená",J3009,0)</f>
        <v>0</v>
      </c>
      <c r="BH3009" s="228">
        <f>IF(N3009="sníž. přenesená",J3009,0)</f>
        <v>0</v>
      </c>
      <c r="BI3009" s="228">
        <f>IF(N3009="nulová",J3009,0)</f>
        <v>0</v>
      </c>
      <c r="BJ3009" s="20" t="s">
        <v>78</v>
      </c>
      <c r="BK3009" s="228">
        <f>ROUND(I3009*H3009,2)</f>
        <v>0</v>
      </c>
      <c r="BL3009" s="20" t="s">
        <v>331</v>
      </c>
      <c r="BM3009" s="227" t="s">
        <v>4333</v>
      </c>
    </row>
    <row r="3010" s="2" customFormat="1" ht="16.5" customHeight="1">
      <c r="A3010" s="41"/>
      <c r="B3010" s="42"/>
      <c r="C3010" s="278" t="s">
        <v>4334</v>
      </c>
      <c r="D3010" s="278" t="s">
        <v>319</v>
      </c>
      <c r="E3010" s="279" t="s">
        <v>4335</v>
      </c>
      <c r="F3010" s="280" t="s">
        <v>4336</v>
      </c>
      <c r="G3010" s="281" t="s">
        <v>448</v>
      </c>
      <c r="H3010" s="282">
        <v>1</v>
      </c>
      <c r="I3010" s="283"/>
      <c r="J3010" s="284">
        <f>ROUND(I3010*H3010,2)</f>
        <v>0</v>
      </c>
      <c r="K3010" s="280" t="s">
        <v>19</v>
      </c>
      <c r="L3010" s="285"/>
      <c r="M3010" s="286" t="s">
        <v>19</v>
      </c>
      <c r="N3010" s="287" t="s">
        <v>42</v>
      </c>
      <c r="O3010" s="87"/>
      <c r="P3010" s="225">
        <f>O3010*H3010</f>
        <v>0</v>
      </c>
      <c r="Q3010" s="225">
        <v>0.056439999999999997</v>
      </c>
      <c r="R3010" s="225">
        <f>Q3010*H3010</f>
        <v>0.056439999999999997</v>
      </c>
      <c r="S3010" s="225">
        <v>0</v>
      </c>
      <c r="T3010" s="226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7" t="s">
        <v>433</v>
      </c>
      <c r="AT3010" s="227" t="s">
        <v>319</v>
      </c>
      <c r="AU3010" s="227" t="s">
        <v>80</v>
      </c>
      <c r="AY3010" s="20" t="s">
        <v>205</v>
      </c>
      <c r="BE3010" s="228">
        <f>IF(N3010="základní",J3010,0)</f>
        <v>0</v>
      </c>
      <c r="BF3010" s="228">
        <f>IF(N3010="snížená",J3010,0)</f>
        <v>0</v>
      </c>
      <c r="BG3010" s="228">
        <f>IF(N3010="zákl. přenesená",J3010,0)</f>
        <v>0</v>
      </c>
      <c r="BH3010" s="228">
        <f>IF(N3010="sníž. přenesená",J3010,0)</f>
        <v>0</v>
      </c>
      <c r="BI3010" s="228">
        <f>IF(N3010="nulová",J3010,0)</f>
        <v>0</v>
      </c>
      <c r="BJ3010" s="20" t="s">
        <v>78</v>
      </c>
      <c r="BK3010" s="228">
        <f>ROUND(I3010*H3010,2)</f>
        <v>0</v>
      </c>
      <c r="BL3010" s="20" t="s">
        <v>331</v>
      </c>
      <c r="BM3010" s="227" t="s">
        <v>4337</v>
      </c>
    </row>
    <row r="3011" s="2" customFormat="1" ht="16.5" customHeight="1">
      <c r="A3011" s="41"/>
      <c r="B3011" s="42"/>
      <c r="C3011" s="278" t="s">
        <v>4338</v>
      </c>
      <c r="D3011" s="278" t="s">
        <v>319</v>
      </c>
      <c r="E3011" s="279" t="s">
        <v>4339</v>
      </c>
      <c r="F3011" s="280" t="s">
        <v>4340</v>
      </c>
      <c r="G3011" s="281" t="s">
        <v>448</v>
      </c>
      <c r="H3011" s="282">
        <v>7</v>
      </c>
      <c r="I3011" s="283"/>
      <c r="J3011" s="284">
        <f>ROUND(I3011*H3011,2)</f>
        <v>0</v>
      </c>
      <c r="K3011" s="280" t="s">
        <v>19</v>
      </c>
      <c r="L3011" s="285"/>
      <c r="M3011" s="286" t="s">
        <v>19</v>
      </c>
      <c r="N3011" s="287" t="s">
        <v>42</v>
      </c>
      <c r="O3011" s="87"/>
      <c r="P3011" s="225">
        <f>O3011*H3011</f>
        <v>0</v>
      </c>
      <c r="Q3011" s="225">
        <v>0.09375</v>
      </c>
      <c r="R3011" s="225">
        <f>Q3011*H3011</f>
        <v>0.65625</v>
      </c>
      <c r="S3011" s="225">
        <v>0</v>
      </c>
      <c r="T3011" s="226">
        <f>S3011*H3011</f>
        <v>0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7" t="s">
        <v>433</v>
      </c>
      <c r="AT3011" s="227" t="s">
        <v>319</v>
      </c>
      <c r="AU3011" s="227" t="s">
        <v>80</v>
      </c>
      <c r="AY3011" s="20" t="s">
        <v>205</v>
      </c>
      <c r="BE3011" s="228">
        <f>IF(N3011="základní",J3011,0)</f>
        <v>0</v>
      </c>
      <c r="BF3011" s="228">
        <f>IF(N3011="snížená",J3011,0)</f>
        <v>0</v>
      </c>
      <c r="BG3011" s="228">
        <f>IF(N3011="zákl. přenesená",J3011,0)</f>
        <v>0</v>
      </c>
      <c r="BH3011" s="228">
        <f>IF(N3011="sníž. přenesená",J3011,0)</f>
        <v>0</v>
      </c>
      <c r="BI3011" s="228">
        <f>IF(N3011="nulová",J3011,0)</f>
        <v>0</v>
      </c>
      <c r="BJ3011" s="20" t="s">
        <v>78</v>
      </c>
      <c r="BK3011" s="228">
        <f>ROUND(I3011*H3011,2)</f>
        <v>0</v>
      </c>
      <c r="BL3011" s="20" t="s">
        <v>331</v>
      </c>
      <c r="BM3011" s="227" t="s">
        <v>4341</v>
      </c>
    </row>
    <row r="3012" s="2" customFormat="1" ht="16.5" customHeight="1">
      <c r="A3012" s="41"/>
      <c r="B3012" s="42"/>
      <c r="C3012" s="278" t="s">
        <v>4342</v>
      </c>
      <c r="D3012" s="278" t="s">
        <v>319</v>
      </c>
      <c r="E3012" s="279" t="s">
        <v>4343</v>
      </c>
      <c r="F3012" s="280" t="s">
        <v>4344</v>
      </c>
      <c r="G3012" s="281" t="s">
        <v>448</v>
      </c>
      <c r="H3012" s="282">
        <v>1</v>
      </c>
      <c r="I3012" s="283"/>
      <c r="J3012" s="284">
        <f>ROUND(I3012*H3012,2)</f>
        <v>0</v>
      </c>
      <c r="K3012" s="280" t="s">
        <v>19</v>
      </c>
      <c r="L3012" s="285"/>
      <c r="M3012" s="286" t="s">
        <v>19</v>
      </c>
      <c r="N3012" s="287" t="s">
        <v>42</v>
      </c>
      <c r="O3012" s="87"/>
      <c r="P3012" s="225">
        <f>O3012*H3012</f>
        <v>0</v>
      </c>
      <c r="Q3012" s="225">
        <v>0.052249999999999998</v>
      </c>
      <c r="R3012" s="225">
        <f>Q3012*H3012</f>
        <v>0.052249999999999998</v>
      </c>
      <c r="S3012" s="225">
        <v>0</v>
      </c>
      <c r="T3012" s="226">
        <f>S3012*H3012</f>
        <v>0</v>
      </c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R3012" s="227" t="s">
        <v>433</v>
      </c>
      <c r="AT3012" s="227" t="s">
        <v>319</v>
      </c>
      <c r="AU3012" s="227" t="s">
        <v>80</v>
      </c>
      <c r="AY3012" s="20" t="s">
        <v>205</v>
      </c>
      <c r="BE3012" s="228">
        <f>IF(N3012="základní",J3012,0)</f>
        <v>0</v>
      </c>
      <c r="BF3012" s="228">
        <f>IF(N3012="snížená",J3012,0)</f>
        <v>0</v>
      </c>
      <c r="BG3012" s="228">
        <f>IF(N3012="zákl. přenesená",J3012,0)</f>
        <v>0</v>
      </c>
      <c r="BH3012" s="228">
        <f>IF(N3012="sníž. přenesená",J3012,0)</f>
        <v>0</v>
      </c>
      <c r="BI3012" s="228">
        <f>IF(N3012="nulová",J3012,0)</f>
        <v>0</v>
      </c>
      <c r="BJ3012" s="20" t="s">
        <v>78</v>
      </c>
      <c r="BK3012" s="228">
        <f>ROUND(I3012*H3012,2)</f>
        <v>0</v>
      </c>
      <c r="BL3012" s="20" t="s">
        <v>331</v>
      </c>
      <c r="BM3012" s="227" t="s">
        <v>4345</v>
      </c>
    </row>
    <row r="3013" s="2" customFormat="1" ht="16.5" customHeight="1">
      <c r="A3013" s="41"/>
      <c r="B3013" s="42"/>
      <c r="C3013" s="278" t="s">
        <v>4346</v>
      </c>
      <c r="D3013" s="278" t="s">
        <v>319</v>
      </c>
      <c r="E3013" s="279" t="s">
        <v>4347</v>
      </c>
      <c r="F3013" s="280" t="s">
        <v>4348</v>
      </c>
      <c r="G3013" s="281" t="s">
        <v>448</v>
      </c>
      <c r="H3013" s="282">
        <v>7</v>
      </c>
      <c r="I3013" s="283"/>
      <c r="J3013" s="284">
        <f>ROUND(I3013*H3013,2)</f>
        <v>0</v>
      </c>
      <c r="K3013" s="280" t="s">
        <v>19</v>
      </c>
      <c r="L3013" s="285"/>
      <c r="M3013" s="286" t="s">
        <v>19</v>
      </c>
      <c r="N3013" s="287" t="s">
        <v>42</v>
      </c>
      <c r="O3013" s="87"/>
      <c r="P3013" s="225">
        <f>O3013*H3013</f>
        <v>0</v>
      </c>
      <c r="Q3013" s="225">
        <v>0.067900000000000002</v>
      </c>
      <c r="R3013" s="225">
        <f>Q3013*H3013</f>
        <v>0.4753</v>
      </c>
      <c r="S3013" s="225">
        <v>0</v>
      </c>
      <c r="T3013" s="226">
        <f>S3013*H3013</f>
        <v>0</v>
      </c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R3013" s="227" t="s">
        <v>433</v>
      </c>
      <c r="AT3013" s="227" t="s">
        <v>319</v>
      </c>
      <c r="AU3013" s="227" t="s">
        <v>80</v>
      </c>
      <c r="AY3013" s="20" t="s">
        <v>205</v>
      </c>
      <c r="BE3013" s="228">
        <f>IF(N3013="základní",J3013,0)</f>
        <v>0</v>
      </c>
      <c r="BF3013" s="228">
        <f>IF(N3013="snížená",J3013,0)</f>
        <v>0</v>
      </c>
      <c r="BG3013" s="228">
        <f>IF(N3013="zákl. přenesená",J3013,0)</f>
        <v>0</v>
      </c>
      <c r="BH3013" s="228">
        <f>IF(N3013="sníž. přenesená",J3013,0)</f>
        <v>0</v>
      </c>
      <c r="BI3013" s="228">
        <f>IF(N3013="nulová",J3013,0)</f>
        <v>0</v>
      </c>
      <c r="BJ3013" s="20" t="s">
        <v>78</v>
      </c>
      <c r="BK3013" s="228">
        <f>ROUND(I3013*H3013,2)</f>
        <v>0</v>
      </c>
      <c r="BL3013" s="20" t="s">
        <v>331</v>
      </c>
      <c r="BM3013" s="227" t="s">
        <v>4349</v>
      </c>
    </row>
    <row r="3014" s="2" customFormat="1" ht="16.5" customHeight="1">
      <c r="A3014" s="41"/>
      <c r="B3014" s="42"/>
      <c r="C3014" s="278" t="s">
        <v>4350</v>
      </c>
      <c r="D3014" s="278" t="s">
        <v>319</v>
      </c>
      <c r="E3014" s="279" t="s">
        <v>4351</v>
      </c>
      <c r="F3014" s="280" t="s">
        <v>4352</v>
      </c>
      <c r="G3014" s="281" t="s">
        <v>448</v>
      </c>
      <c r="H3014" s="282">
        <v>1</v>
      </c>
      <c r="I3014" s="283"/>
      <c r="J3014" s="284">
        <f>ROUND(I3014*H3014,2)</f>
        <v>0</v>
      </c>
      <c r="K3014" s="280" t="s">
        <v>19</v>
      </c>
      <c r="L3014" s="285"/>
      <c r="M3014" s="286" t="s">
        <v>19</v>
      </c>
      <c r="N3014" s="287" t="s">
        <v>42</v>
      </c>
      <c r="O3014" s="87"/>
      <c r="P3014" s="225">
        <f>O3014*H3014</f>
        <v>0</v>
      </c>
      <c r="Q3014" s="225">
        <v>0.073440000000000005</v>
      </c>
      <c r="R3014" s="225">
        <f>Q3014*H3014</f>
        <v>0.073440000000000005</v>
      </c>
      <c r="S3014" s="225">
        <v>0</v>
      </c>
      <c r="T3014" s="226">
        <f>S3014*H3014</f>
        <v>0</v>
      </c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R3014" s="227" t="s">
        <v>433</v>
      </c>
      <c r="AT3014" s="227" t="s">
        <v>319</v>
      </c>
      <c r="AU3014" s="227" t="s">
        <v>80</v>
      </c>
      <c r="AY3014" s="20" t="s">
        <v>205</v>
      </c>
      <c r="BE3014" s="228">
        <f>IF(N3014="základní",J3014,0)</f>
        <v>0</v>
      </c>
      <c r="BF3014" s="228">
        <f>IF(N3014="snížená",J3014,0)</f>
        <v>0</v>
      </c>
      <c r="BG3014" s="228">
        <f>IF(N3014="zákl. přenesená",J3014,0)</f>
        <v>0</v>
      </c>
      <c r="BH3014" s="228">
        <f>IF(N3014="sníž. přenesená",J3014,0)</f>
        <v>0</v>
      </c>
      <c r="BI3014" s="228">
        <f>IF(N3014="nulová",J3014,0)</f>
        <v>0</v>
      </c>
      <c r="BJ3014" s="20" t="s">
        <v>78</v>
      </c>
      <c r="BK3014" s="228">
        <f>ROUND(I3014*H3014,2)</f>
        <v>0</v>
      </c>
      <c r="BL3014" s="20" t="s">
        <v>331</v>
      </c>
      <c r="BM3014" s="227" t="s">
        <v>4353</v>
      </c>
    </row>
    <row r="3015" s="2" customFormat="1" ht="16.5" customHeight="1">
      <c r="A3015" s="41"/>
      <c r="B3015" s="42"/>
      <c r="C3015" s="278" t="s">
        <v>4354</v>
      </c>
      <c r="D3015" s="278" t="s">
        <v>319</v>
      </c>
      <c r="E3015" s="279" t="s">
        <v>4355</v>
      </c>
      <c r="F3015" s="280" t="s">
        <v>4356</v>
      </c>
      <c r="G3015" s="281" t="s">
        <v>448</v>
      </c>
      <c r="H3015" s="282">
        <v>1</v>
      </c>
      <c r="I3015" s="283"/>
      <c r="J3015" s="284">
        <f>ROUND(I3015*H3015,2)</f>
        <v>0</v>
      </c>
      <c r="K3015" s="280" t="s">
        <v>19</v>
      </c>
      <c r="L3015" s="285"/>
      <c r="M3015" s="286" t="s">
        <v>19</v>
      </c>
      <c r="N3015" s="287" t="s">
        <v>42</v>
      </c>
      <c r="O3015" s="87"/>
      <c r="P3015" s="225">
        <f>O3015*H3015</f>
        <v>0</v>
      </c>
      <c r="Q3015" s="225">
        <v>0.070330000000000004</v>
      </c>
      <c r="R3015" s="225">
        <f>Q3015*H3015</f>
        <v>0.070330000000000004</v>
      </c>
      <c r="S3015" s="225">
        <v>0</v>
      </c>
      <c r="T3015" s="226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7" t="s">
        <v>433</v>
      </c>
      <c r="AT3015" s="227" t="s">
        <v>319</v>
      </c>
      <c r="AU3015" s="227" t="s">
        <v>80</v>
      </c>
      <c r="AY3015" s="20" t="s">
        <v>205</v>
      </c>
      <c r="BE3015" s="228">
        <f>IF(N3015="základní",J3015,0)</f>
        <v>0</v>
      </c>
      <c r="BF3015" s="228">
        <f>IF(N3015="snížená",J3015,0)</f>
        <v>0</v>
      </c>
      <c r="BG3015" s="228">
        <f>IF(N3015="zákl. přenesená",J3015,0)</f>
        <v>0</v>
      </c>
      <c r="BH3015" s="228">
        <f>IF(N3015="sníž. přenesená",J3015,0)</f>
        <v>0</v>
      </c>
      <c r="BI3015" s="228">
        <f>IF(N3015="nulová",J3015,0)</f>
        <v>0</v>
      </c>
      <c r="BJ3015" s="20" t="s">
        <v>78</v>
      </c>
      <c r="BK3015" s="228">
        <f>ROUND(I3015*H3015,2)</f>
        <v>0</v>
      </c>
      <c r="BL3015" s="20" t="s">
        <v>331</v>
      </c>
      <c r="BM3015" s="227" t="s">
        <v>4357</v>
      </c>
    </row>
    <row r="3016" s="2" customFormat="1" ht="16.5" customHeight="1">
      <c r="A3016" s="41"/>
      <c r="B3016" s="42"/>
      <c r="C3016" s="278" t="s">
        <v>4358</v>
      </c>
      <c r="D3016" s="278" t="s">
        <v>319</v>
      </c>
      <c r="E3016" s="279" t="s">
        <v>4359</v>
      </c>
      <c r="F3016" s="280" t="s">
        <v>4360</v>
      </c>
      <c r="G3016" s="281" t="s">
        <v>448</v>
      </c>
      <c r="H3016" s="282">
        <v>2</v>
      </c>
      <c r="I3016" s="283"/>
      <c r="J3016" s="284">
        <f>ROUND(I3016*H3016,2)</f>
        <v>0</v>
      </c>
      <c r="K3016" s="280" t="s">
        <v>19</v>
      </c>
      <c r="L3016" s="285"/>
      <c r="M3016" s="286" t="s">
        <v>19</v>
      </c>
      <c r="N3016" s="287" t="s">
        <v>42</v>
      </c>
      <c r="O3016" s="87"/>
      <c r="P3016" s="225">
        <f>O3016*H3016</f>
        <v>0</v>
      </c>
      <c r="Q3016" s="225">
        <v>0.064259999999999998</v>
      </c>
      <c r="R3016" s="225">
        <f>Q3016*H3016</f>
        <v>0.12852</v>
      </c>
      <c r="S3016" s="225">
        <v>0</v>
      </c>
      <c r="T3016" s="226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7" t="s">
        <v>433</v>
      </c>
      <c r="AT3016" s="227" t="s">
        <v>319</v>
      </c>
      <c r="AU3016" s="227" t="s">
        <v>80</v>
      </c>
      <c r="AY3016" s="20" t="s">
        <v>205</v>
      </c>
      <c r="BE3016" s="228">
        <f>IF(N3016="základní",J3016,0)</f>
        <v>0</v>
      </c>
      <c r="BF3016" s="228">
        <f>IF(N3016="snížená",J3016,0)</f>
        <v>0</v>
      </c>
      <c r="BG3016" s="228">
        <f>IF(N3016="zákl. přenesená",J3016,0)</f>
        <v>0</v>
      </c>
      <c r="BH3016" s="228">
        <f>IF(N3016="sníž. přenesená",J3016,0)</f>
        <v>0</v>
      </c>
      <c r="BI3016" s="228">
        <f>IF(N3016="nulová",J3016,0)</f>
        <v>0</v>
      </c>
      <c r="BJ3016" s="20" t="s">
        <v>78</v>
      </c>
      <c r="BK3016" s="228">
        <f>ROUND(I3016*H3016,2)</f>
        <v>0</v>
      </c>
      <c r="BL3016" s="20" t="s">
        <v>331</v>
      </c>
      <c r="BM3016" s="227" t="s">
        <v>4361</v>
      </c>
    </row>
    <row r="3017" s="2" customFormat="1" ht="33" customHeight="1">
      <c r="A3017" s="41"/>
      <c r="B3017" s="42"/>
      <c r="C3017" s="216" t="s">
        <v>4362</v>
      </c>
      <c r="D3017" s="216" t="s">
        <v>207</v>
      </c>
      <c r="E3017" s="217" t="s">
        <v>4363</v>
      </c>
      <c r="F3017" s="218" t="s">
        <v>4364</v>
      </c>
      <c r="G3017" s="219" t="s">
        <v>306</v>
      </c>
      <c r="H3017" s="220">
        <v>370.154</v>
      </c>
      <c r="I3017" s="221"/>
      <c r="J3017" s="222">
        <f>ROUND(I3017*H3017,2)</f>
        <v>0</v>
      </c>
      <c r="K3017" s="218" t="s">
        <v>211</v>
      </c>
      <c r="L3017" s="47"/>
      <c r="M3017" s="223" t="s">
        <v>19</v>
      </c>
      <c r="N3017" s="224" t="s">
        <v>42</v>
      </c>
      <c r="O3017" s="87"/>
      <c r="P3017" s="225">
        <f>O3017*H3017</f>
        <v>0</v>
      </c>
      <c r="Q3017" s="225">
        <v>0.00025000000000000001</v>
      </c>
      <c r="R3017" s="225">
        <f>Q3017*H3017</f>
        <v>0.092538499999999996</v>
      </c>
      <c r="S3017" s="225">
        <v>0</v>
      </c>
      <c r="T3017" s="226">
        <f>S3017*H3017</f>
        <v>0</v>
      </c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R3017" s="227" t="s">
        <v>331</v>
      </c>
      <c r="AT3017" s="227" t="s">
        <v>207</v>
      </c>
      <c r="AU3017" s="227" t="s">
        <v>80</v>
      </c>
      <c r="AY3017" s="20" t="s">
        <v>205</v>
      </c>
      <c r="BE3017" s="228">
        <f>IF(N3017="základní",J3017,0)</f>
        <v>0</v>
      </c>
      <c r="BF3017" s="228">
        <f>IF(N3017="snížená",J3017,0)</f>
        <v>0</v>
      </c>
      <c r="BG3017" s="228">
        <f>IF(N3017="zákl. přenesená",J3017,0)</f>
        <v>0</v>
      </c>
      <c r="BH3017" s="228">
        <f>IF(N3017="sníž. přenesená",J3017,0)</f>
        <v>0</v>
      </c>
      <c r="BI3017" s="228">
        <f>IF(N3017="nulová",J3017,0)</f>
        <v>0</v>
      </c>
      <c r="BJ3017" s="20" t="s">
        <v>78</v>
      </c>
      <c r="BK3017" s="228">
        <f>ROUND(I3017*H3017,2)</f>
        <v>0</v>
      </c>
      <c r="BL3017" s="20" t="s">
        <v>331</v>
      </c>
      <c r="BM3017" s="227" t="s">
        <v>4365</v>
      </c>
    </row>
    <row r="3018" s="2" customFormat="1">
      <c r="A3018" s="41"/>
      <c r="B3018" s="42"/>
      <c r="C3018" s="43"/>
      <c r="D3018" s="229" t="s">
        <v>214</v>
      </c>
      <c r="E3018" s="43"/>
      <c r="F3018" s="230" t="s">
        <v>4366</v>
      </c>
      <c r="G3018" s="43"/>
      <c r="H3018" s="43"/>
      <c r="I3018" s="231"/>
      <c r="J3018" s="43"/>
      <c r="K3018" s="43"/>
      <c r="L3018" s="47"/>
      <c r="M3018" s="232"/>
      <c r="N3018" s="233"/>
      <c r="O3018" s="87"/>
      <c r="P3018" s="87"/>
      <c r="Q3018" s="87"/>
      <c r="R3018" s="87"/>
      <c r="S3018" s="87"/>
      <c r="T3018" s="88"/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T3018" s="20" t="s">
        <v>214</v>
      </c>
      <c r="AU3018" s="20" t="s">
        <v>80</v>
      </c>
    </row>
    <row r="3019" s="14" customFormat="1">
      <c r="A3019" s="14"/>
      <c r="B3019" s="245"/>
      <c r="C3019" s="246"/>
      <c r="D3019" s="236" t="s">
        <v>216</v>
      </c>
      <c r="E3019" s="247" t="s">
        <v>19</v>
      </c>
      <c r="F3019" s="248" t="s">
        <v>4367</v>
      </c>
      <c r="G3019" s="246"/>
      <c r="H3019" s="249">
        <v>219.52860000000001</v>
      </c>
      <c r="I3019" s="250"/>
      <c r="J3019" s="246"/>
      <c r="K3019" s="246"/>
      <c r="L3019" s="251"/>
      <c r="M3019" s="252"/>
      <c r="N3019" s="253"/>
      <c r="O3019" s="253"/>
      <c r="P3019" s="253"/>
      <c r="Q3019" s="253"/>
      <c r="R3019" s="253"/>
      <c r="S3019" s="253"/>
      <c r="T3019" s="25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55" t="s">
        <v>216</v>
      </c>
      <c r="AU3019" s="255" t="s">
        <v>80</v>
      </c>
      <c r="AV3019" s="14" t="s">
        <v>80</v>
      </c>
      <c r="AW3019" s="14" t="s">
        <v>218</v>
      </c>
      <c r="AX3019" s="14" t="s">
        <v>71</v>
      </c>
      <c r="AY3019" s="255" t="s">
        <v>205</v>
      </c>
    </row>
    <row r="3020" s="14" customFormat="1">
      <c r="A3020" s="14"/>
      <c r="B3020" s="245"/>
      <c r="C3020" s="246"/>
      <c r="D3020" s="236" t="s">
        <v>216</v>
      </c>
      <c r="E3020" s="247" t="s">
        <v>19</v>
      </c>
      <c r="F3020" s="248" t="s">
        <v>4368</v>
      </c>
      <c r="G3020" s="246"/>
      <c r="H3020" s="249">
        <v>150.62540000000001</v>
      </c>
      <c r="I3020" s="250"/>
      <c r="J3020" s="246"/>
      <c r="K3020" s="246"/>
      <c r="L3020" s="251"/>
      <c r="M3020" s="252"/>
      <c r="N3020" s="253"/>
      <c r="O3020" s="253"/>
      <c r="P3020" s="253"/>
      <c r="Q3020" s="253"/>
      <c r="R3020" s="253"/>
      <c r="S3020" s="253"/>
      <c r="T3020" s="25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5" t="s">
        <v>216</v>
      </c>
      <c r="AU3020" s="255" t="s">
        <v>80</v>
      </c>
      <c r="AV3020" s="14" t="s">
        <v>80</v>
      </c>
      <c r="AW3020" s="14" t="s">
        <v>218</v>
      </c>
      <c r="AX3020" s="14" t="s">
        <v>71</v>
      </c>
      <c r="AY3020" s="255" t="s">
        <v>205</v>
      </c>
    </row>
    <row r="3021" s="2" customFormat="1" ht="16.5" customHeight="1">
      <c r="A3021" s="41"/>
      <c r="B3021" s="42"/>
      <c r="C3021" s="278" t="s">
        <v>4369</v>
      </c>
      <c r="D3021" s="278" t="s">
        <v>319</v>
      </c>
      <c r="E3021" s="279" t="s">
        <v>4370</v>
      </c>
      <c r="F3021" s="280" t="s">
        <v>4371</v>
      </c>
      <c r="G3021" s="281" t="s">
        <v>448</v>
      </c>
      <c r="H3021" s="282">
        <v>2</v>
      </c>
      <c r="I3021" s="283"/>
      <c r="J3021" s="284">
        <f>ROUND(I3021*H3021,2)</f>
        <v>0</v>
      </c>
      <c r="K3021" s="280" t="s">
        <v>19</v>
      </c>
      <c r="L3021" s="285"/>
      <c r="M3021" s="286" t="s">
        <v>19</v>
      </c>
      <c r="N3021" s="287" t="s">
        <v>42</v>
      </c>
      <c r="O3021" s="87"/>
      <c r="P3021" s="225">
        <f>O3021*H3021</f>
        <v>0</v>
      </c>
      <c r="Q3021" s="225">
        <v>0.099000000000000005</v>
      </c>
      <c r="R3021" s="225">
        <f>Q3021*H3021</f>
        <v>0.19800000000000001</v>
      </c>
      <c r="S3021" s="225">
        <v>0</v>
      </c>
      <c r="T3021" s="226">
        <f>S3021*H3021</f>
        <v>0</v>
      </c>
      <c r="U3021" s="41"/>
      <c r="V3021" s="41"/>
      <c r="W3021" s="41"/>
      <c r="X3021" s="41"/>
      <c r="Y3021" s="41"/>
      <c r="Z3021" s="41"/>
      <c r="AA3021" s="41"/>
      <c r="AB3021" s="41"/>
      <c r="AC3021" s="41"/>
      <c r="AD3021" s="41"/>
      <c r="AE3021" s="41"/>
      <c r="AR3021" s="227" t="s">
        <v>433</v>
      </c>
      <c r="AT3021" s="227" t="s">
        <v>319</v>
      </c>
      <c r="AU3021" s="227" t="s">
        <v>80</v>
      </c>
      <c r="AY3021" s="20" t="s">
        <v>205</v>
      </c>
      <c r="BE3021" s="228">
        <f>IF(N3021="základní",J3021,0)</f>
        <v>0</v>
      </c>
      <c r="BF3021" s="228">
        <f>IF(N3021="snížená",J3021,0)</f>
        <v>0</v>
      </c>
      <c r="BG3021" s="228">
        <f>IF(N3021="zákl. přenesená",J3021,0)</f>
        <v>0</v>
      </c>
      <c r="BH3021" s="228">
        <f>IF(N3021="sníž. přenesená",J3021,0)</f>
        <v>0</v>
      </c>
      <c r="BI3021" s="228">
        <f>IF(N3021="nulová",J3021,0)</f>
        <v>0</v>
      </c>
      <c r="BJ3021" s="20" t="s">
        <v>78</v>
      </c>
      <c r="BK3021" s="228">
        <f>ROUND(I3021*H3021,2)</f>
        <v>0</v>
      </c>
      <c r="BL3021" s="20" t="s">
        <v>331</v>
      </c>
      <c r="BM3021" s="227" t="s">
        <v>4372</v>
      </c>
    </row>
    <row r="3022" s="2" customFormat="1" ht="16.5" customHeight="1">
      <c r="A3022" s="41"/>
      <c r="B3022" s="42"/>
      <c r="C3022" s="278" t="s">
        <v>4373</v>
      </c>
      <c r="D3022" s="278" t="s">
        <v>319</v>
      </c>
      <c r="E3022" s="279" t="s">
        <v>4374</v>
      </c>
      <c r="F3022" s="280" t="s">
        <v>4375</v>
      </c>
      <c r="G3022" s="281" t="s">
        <v>448</v>
      </c>
      <c r="H3022" s="282">
        <v>2</v>
      </c>
      <c r="I3022" s="283"/>
      <c r="J3022" s="284">
        <f>ROUND(I3022*H3022,2)</f>
        <v>0</v>
      </c>
      <c r="K3022" s="280" t="s">
        <v>19</v>
      </c>
      <c r="L3022" s="285"/>
      <c r="M3022" s="286" t="s">
        <v>19</v>
      </c>
      <c r="N3022" s="287" t="s">
        <v>42</v>
      </c>
      <c r="O3022" s="87"/>
      <c r="P3022" s="225">
        <f>O3022*H3022</f>
        <v>0</v>
      </c>
      <c r="Q3022" s="225">
        <v>0.099000000000000005</v>
      </c>
      <c r="R3022" s="225">
        <f>Q3022*H3022</f>
        <v>0.19800000000000001</v>
      </c>
      <c r="S3022" s="225">
        <v>0</v>
      </c>
      <c r="T3022" s="226">
        <f>S3022*H3022</f>
        <v>0</v>
      </c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R3022" s="227" t="s">
        <v>433</v>
      </c>
      <c r="AT3022" s="227" t="s">
        <v>319</v>
      </c>
      <c r="AU3022" s="227" t="s">
        <v>80</v>
      </c>
      <c r="AY3022" s="20" t="s">
        <v>205</v>
      </c>
      <c r="BE3022" s="228">
        <f>IF(N3022="základní",J3022,0)</f>
        <v>0</v>
      </c>
      <c r="BF3022" s="228">
        <f>IF(N3022="snížená",J3022,0)</f>
        <v>0</v>
      </c>
      <c r="BG3022" s="228">
        <f>IF(N3022="zákl. přenesená",J3022,0)</f>
        <v>0</v>
      </c>
      <c r="BH3022" s="228">
        <f>IF(N3022="sníž. přenesená",J3022,0)</f>
        <v>0</v>
      </c>
      <c r="BI3022" s="228">
        <f>IF(N3022="nulová",J3022,0)</f>
        <v>0</v>
      </c>
      <c r="BJ3022" s="20" t="s">
        <v>78</v>
      </c>
      <c r="BK3022" s="228">
        <f>ROUND(I3022*H3022,2)</f>
        <v>0</v>
      </c>
      <c r="BL3022" s="20" t="s">
        <v>331</v>
      </c>
      <c r="BM3022" s="227" t="s">
        <v>4376</v>
      </c>
    </row>
    <row r="3023" s="2" customFormat="1" ht="16.5" customHeight="1">
      <c r="A3023" s="41"/>
      <c r="B3023" s="42"/>
      <c r="C3023" s="278" t="s">
        <v>4377</v>
      </c>
      <c r="D3023" s="278" t="s">
        <v>319</v>
      </c>
      <c r="E3023" s="279" t="s">
        <v>4378</v>
      </c>
      <c r="F3023" s="280" t="s">
        <v>4379</v>
      </c>
      <c r="G3023" s="281" t="s">
        <v>448</v>
      </c>
      <c r="H3023" s="282">
        <v>11</v>
      </c>
      <c r="I3023" s="283"/>
      <c r="J3023" s="284">
        <f>ROUND(I3023*H3023,2)</f>
        <v>0</v>
      </c>
      <c r="K3023" s="280" t="s">
        <v>19</v>
      </c>
      <c r="L3023" s="285"/>
      <c r="M3023" s="286" t="s">
        <v>19</v>
      </c>
      <c r="N3023" s="287" t="s">
        <v>42</v>
      </c>
      <c r="O3023" s="87"/>
      <c r="P3023" s="225">
        <f>O3023*H3023</f>
        <v>0</v>
      </c>
      <c r="Q3023" s="225">
        <v>0.088200000000000001</v>
      </c>
      <c r="R3023" s="225">
        <f>Q3023*H3023</f>
        <v>0.97019999999999995</v>
      </c>
      <c r="S3023" s="225">
        <v>0</v>
      </c>
      <c r="T3023" s="226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7" t="s">
        <v>433</v>
      </c>
      <c r="AT3023" s="227" t="s">
        <v>319</v>
      </c>
      <c r="AU3023" s="227" t="s">
        <v>80</v>
      </c>
      <c r="AY3023" s="20" t="s">
        <v>205</v>
      </c>
      <c r="BE3023" s="228">
        <f>IF(N3023="základní",J3023,0)</f>
        <v>0</v>
      </c>
      <c r="BF3023" s="228">
        <f>IF(N3023="snížená",J3023,0)</f>
        <v>0</v>
      </c>
      <c r="BG3023" s="228">
        <f>IF(N3023="zákl. přenesená",J3023,0)</f>
        <v>0</v>
      </c>
      <c r="BH3023" s="228">
        <f>IF(N3023="sníž. přenesená",J3023,0)</f>
        <v>0</v>
      </c>
      <c r="BI3023" s="228">
        <f>IF(N3023="nulová",J3023,0)</f>
        <v>0</v>
      </c>
      <c r="BJ3023" s="20" t="s">
        <v>78</v>
      </c>
      <c r="BK3023" s="228">
        <f>ROUND(I3023*H3023,2)</f>
        <v>0</v>
      </c>
      <c r="BL3023" s="20" t="s">
        <v>331</v>
      </c>
      <c r="BM3023" s="227" t="s">
        <v>4380</v>
      </c>
    </row>
    <row r="3024" s="2" customFormat="1" ht="16.5" customHeight="1">
      <c r="A3024" s="41"/>
      <c r="B3024" s="42"/>
      <c r="C3024" s="278" t="s">
        <v>4381</v>
      </c>
      <c r="D3024" s="278" t="s">
        <v>319</v>
      </c>
      <c r="E3024" s="279" t="s">
        <v>4382</v>
      </c>
      <c r="F3024" s="280" t="s">
        <v>4383</v>
      </c>
      <c r="G3024" s="281" t="s">
        <v>448</v>
      </c>
      <c r="H3024" s="282">
        <v>2</v>
      </c>
      <c r="I3024" s="283"/>
      <c r="J3024" s="284">
        <f>ROUND(I3024*H3024,2)</f>
        <v>0</v>
      </c>
      <c r="K3024" s="280" t="s">
        <v>19</v>
      </c>
      <c r="L3024" s="285"/>
      <c r="M3024" s="286" t="s">
        <v>19</v>
      </c>
      <c r="N3024" s="287" t="s">
        <v>42</v>
      </c>
      <c r="O3024" s="87"/>
      <c r="P3024" s="225">
        <f>O3024*H3024</f>
        <v>0</v>
      </c>
      <c r="Q3024" s="225">
        <v>0.094509999999999997</v>
      </c>
      <c r="R3024" s="225">
        <f>Q3024*H3024</f>
        <v>0.18901999999999999</v>
      </c>
      <c r="S3024" s="225">
        <v>0</v>
      </c>
      <c r="T3024" s="226">
        <f>S3024*H3024</f>
        <v>0</v>
      </c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R3024" s="227" t="s">
        <v>433</v>
      </c>
      <c r="AT3024" s="227" t="s">
        <v>319</v>
      </c>
      <c r="AU3024" s="227" t="s">
        <v>80</v>
      </c>
      <c r="AY3024" s="20" t="s">
        <v>205</v>
      </c>
      <c r="BE3024" s="228">
        <f>IF(N3024="základní",J3024,0)</f>
        <v>0</v>
      </c>
      <c r="BF3024" s="228">
        <f>IF(N3024="snížená",J3024,0)</f>
        <v>0</v>
      </c>
      <c r="BG3024" s="228">
        <f>IF(N3024="zákl. přenesená",J3024,0)</f>
        <v>0</v>
      </c>
      <c r="BH3024" s="228">
        <f>IF(N3024="sníž. přenesená",J3024,0)</f>
        <v>0</v>
      </c>
      <c r="BI3024" s="228">
        <f>IF(N3024="nulová",J3024,0)</f>
        <v>0</v>
      </c>
      <c r="BJ3024" s="20" t="s">
        <v>78</v>
      </c>
      <c r="BK3024" s="228">
        <f>ROUND(I3024*H3024,2)</f>
        <v>0</v>
      </c>
      <c r="BL3024" s="20" t="s">
        <v>331</v>
      </c>
      <c r="BM3024" s="227" t="s">
        <v>4384</v>
      </c>
    </row>
    <row r="3025" s="2" customFormat="1" ht="16.5" customHeight="1">
      <c r="A3025" s="41"/>
      <c r="B3025" s="42"/>
      <c r="C3025" s="278" t="s">
        <v>4385</v>
      </c>
      <c r="D3025" s="278" t="s">
        <v>319</v>
      </c>
      <c r="E3025" s="279" t="s">
        <v>4386</v>
      </c>
      <c r="F3025" s="280" t="s">
        <v>4387</v>
      </c>
      <c r="G3025" s="281" t="s">
        <v>448</v>
      </c>
      <c r="H3025" s="282">
        <v>2</v>
      </c>
      <c r="I3025" s="283"/>
      <c r="J3025" s="284">
        <f>ROUND(I3025*H3025,2)</f>
        <v>0</v>
      </c>
      <c r="K3025" s="280" t="s">
        <v>19</v>
      </c>
      <c r="L3025" s="285"/>
      <c r="M3025" s="286" t="s">
        <v>19</v>
      </c>
      <c r="N3025" s="287" t="s">
        <v>42</v>
      </c>
      <c r="O3025" s="87"/>
      <c r="P3025" s="225">
        <f>O3025*H3025</f>
        <v>0</v>
      </c>
      <c r="Q3025" s="225">
        <v>0.090789999999999996</v>
      </c>
      <c r="R3025" s="225">
        <f>Q3025*H3025</f>
        <v>0.18157999999999999</v>
      </c>
      <c r="S3025" s="225">
        <v>0</v>
      </c>
      <c r="T3025" s="226">
        <f>S3025*H3025</f>
        <v>0</v>
      </c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R3025" s="227" t="s">
        <v>433</v>
      </c>
      <c r="AT3025" s="227" t="s">
        <v>319</v>
      </c>
      <c r="AU3025" s="227" t="s">
        <v>80</v>
      </c>
      <c r="AY3025" s="20" t="s">
        <v>205</v>
      </c>
      <c r="BE3025" s="228">
        <f>IF(N3025="základní",J3025,0)</f>
        <v>0</v>
      </c>
      <c r="BF3025" s="228">
        <f>IF(N3025="snížená",J3025,0)</f>
        <v>0</v>
      </c>
      <c r="BG3025" s="228">
        <f>IF(N3025="zákl. přenesená",J3025,0)</f>
        <v>0</v>
      </c>
      <c r="BH3025" s="228">
        <f>IF(N3025="sníž. přenesená",J3025,0)</f>
        <v>0</v>
      </c>
      <c r="BI3025" s="228">
        <f>IF(N3025="nulová",J3025,0)</f>
        <v>0</v>
      </c>
      <c r="BJ3025" s="20" t="s">
        <v>78</v>
      </c>
      <c r="BK3025" s="228">
        <f>ROUND(I3025*H3025,2)</f>
        <v>0</v>
      </c>
      <c r="BL3025" s="20" t="s">
        <v>331</v>
      </c>
      <c r="BM3025" s="227" t="s">
        <v>4388</v>
      </c>
    </row>
    <row r="3026" s="2" customFormat="1" ht="16.5" customHeight="1">
      <c r="A3026" s="41"/>
      <c r="B3026" s="42"/>
      <c r="C3026" s="278" t="s">
        <v>4389</v>
      </c>
      <c r="D3026" s="278" t="s">
        <v>319</v>
      </c>
      <c r="E3026" s="279" t="s">
        <v>4390</v>
      </c>
      <c r="F3026" s="280" t="s">
        <v>4391</v>
      </c>
      <c r="G3026" s="281" t="s">
        <v>448</v>
      </c>
      <c r="H3026" s="282">
        <v>1</v>
      </c>
      <c r="I3026" s="283"/>
      <c r="J3026" s="284">
        <f>ROUND(I3026*H3026,2)</f>
        <v>0</v>
      </c>
      <c r="K3026" s="280" t="s">
        <v>19</v>
      </c>
      <c r="L3026" s="285"/>
      <c r="M3026" s="286" t="s">
        <v>19</v>
      </c>
      <c r="N3026" s="287" t="s">
        <v>42</v>
      </c>
      <c r="O3026" s="87"/>
      <c r="P3026" s="225">
        <f>O3026*H3026</f>
        <v>0</v>
      </c>
      <c r="Q3026" s="225">
        <v>0.10951</v>
      </c>
      <c r="R3026" s="225">
        <f>Q3026*H3026</f>
        <v>0.10951</v>
      </c>
      <c r="S3026" s="225">
        <v>0</v>
      </c>
      <c r="T3026" s="226">
        <f>S3026*H3026</f>
        <v>0</v>
      </c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R3026" s="227" t="s">
        <v>433</v>
      </c>
      <c r="AT3026" s="227" t="s">
        <v>319</v>
      </c>
      <c r="AU3026" s="227" t="s">
        <v>80</v>
      </c>
      <c r="AY3026" s="20" t="s">
        <v>205</v>
      </c>
      <c r="BE3026" s="228">
        <f>IF(N3026="základní",J3026,0)</f>
        <v>0</v>
      </c>
      <c r="BF3026" s="228">
        <f>IF(N3026="snížená",J3026,0)</f>
        <v>0</v>
      </c>
      <c r="BG3026" s="228">
        <f>IF(N3026="zákl. přenesená",J3026,0)</f>
        <v>0</v>
      </c>
      <c r="BH3026" s="228">
        <f>IF(N3026="sníž. přenesená",J3026,0)</f>
        <v>0</v>
      </c>
      <c r="BI3026" s="228">
        <f>IF(N3026="nulová",J3026,0)</f>
        <v>0</v>
      </c>
      <c r="BJ3026" s="20" t="s">
        <v>78</v>
      </c>
      <c r="BK3026" s="228">
        <f>ROUND(I3026*H3026,2)</f>
        <v>0</v>
      </c>
      <c r="BL3026" s="20" t="s">
        <v>331</v>
      </c>
      <c r="BM3026" s="227" t="s">
        <v>4392</v>
      </c>
    </row>
    <row r="3027" s="2" customFormat="1" ht="16.5" customHeight="1">
      <c r="A3027" s="41"/>
      <c r="B3027" s="42"/>
      <c r="C3027" s="278" t="s">
        <v>4393</v>
      </c>
      <c r="D3027" s="278" t="s">
        <v>319</v>
      </c>
      <c r="E3027" s="279" t="s">
        <v>4394</v>
      </c>
      <c r="F3027" s="280" t="s">
        <v>4395</v>
      </c>
      <c r="G3027" s="281" t="s">
        <v>448</v>
      </c>
      <c r="H3027" s="282">
        <v>3</v>
      </c>
      <c r="I3027" s="283"/>
      <c r="J3027" s="284">
        <f>ROUND(I3027*H3027,2)</f>
        <v>0</v>
      </c>
      <c r="K3027" s="280" t="s">
        <v>19</v>
      </c>
      <c r="L3027" s="285"/>
      <c r="M3027" s="286" t="s">
        <v>19</v>
      </c>
      <c r="N3027" s="287" t="s">
        <v>42</v>
      </c>
      <c r="O3027" s="87"/>
      <c r="P3027" s="225">
        <f>O3027*H3027</f>
        <v>0</v>
      </c>
      <c r="Q3027" s="225">
        <v>0.090789999999999996</v>
      </c>
      <c r="R3027" s="225">
        <f>Q3027*H3027</f>
        <v>0.27237</v>
      </c>
      <c r="S3027" s="225">
        <v>0</v>
      </c>
      <c r="T3027" s="226">
        <f>S3027*H3027</f>
        <v>0</v>
      </c>
      <c r="U3027" s="41"/>
      <c r="V3027" s="41"/>
      <c r="W3027" s="41"/>
      <c r="X3027" s="41"/>
      <c r="Y3027" s="41"/>
      <c r="Z3027" s="41"/>
      <c r="AA3027" s="41"/>
      <c r="AB3027" s="41"/>
      <c r="AC3027" s="41"/>
      <c r="AD3027" s="41"/>
      <c r="AE3027" s="41"/>
      <c r="AR3027" s="227" t="s">
        <v>433</v>
      </c>
      <c r="AT3027" s="227" t="s">
        <v>319</v>
      </c>
      <c r="AU3027" s="227" t="s">
        <v>80</v>
      </c>
      <c r="AY3027" s="20" t="s">
        <v>205</v>
      </c>
      <c r="BE3027" s="228">
        <f>IF(N3027="základní",J3027,0)</f>
        <v>0</v>
      </c>
      <c r="BF3027" s="228">
        <f>IF(N3027="snížená",J3027,0)</f>
        <v>0</v>
      </c>
      <c r="BG3027" s="228">
        <f>IF(N3027="zákl. přenesená",J3027,0)</f>
        <v>0</v>
      </c>
      <c r="BH3027" s="228">
        <f>IF(N3027="sníž. přenesená",J3027,0)</f>
        <v>0</v>
      </c>
      <c r="BI3027" s="228">
        <f>IF(N3027="nulová",J3027,0)</f>
        <v>0</v>
      </c>
      <c r="BJ3027" s="20" t="s">
        <v>78</v>
      </c>
      <c r="BK3027" s="228">
        <f>ROUND(I3027*H3027,2)</f>
        <v>0</v>
      </c>
      <c r="BL3027" s="20" t="s">
        <v>331</v>
      </c>
      <c r="BM3027" s="227" t="s">
        <v>4396</v>
      </c>
    </row>
    <row r="3028" s="2" customFormat="1" ht="16.5" customHeight="1">
      <c r="A3028" s="41"/>
      <c r="B3028" s="42"/>
      <c r="C3028" s="278" t="s">
        <v>4397</v>
      </c>
      <c r="D3028" s="278" t="s">
        <v>319</v>
      </c>
      <c r="E3028" s="279" t="s">
        <v>4398</v>
      </c>
      <c r="F3028" s="280" t="s">
        <v>4399</v>
      </c>
      <c r="G3028" s="281" t="s">
        <v>448</v>
      </c>
      <c r="H3028" s="282">
        <v>4</v>
      </c>
      <c r="I3028" s="283"/>
      <c r="J3028" s="284">
        <f>ROUND(I3028*H3028,2)</f>
        <v>0</v>
      </c>
      <c r="K3028" s="280" t="s">
        <v>19</v>
      </c>
      <c r="L3028" s="285"/>
      <c r="M3028" s="286" t="s">
        <v>19</v>
      </c>
      <c r="N3028" s="287" t="s">
        <v>42</v>
      </c>
      <c r="O3028" s="87"/>
      <c r="P3028" s="225">
        <f>O3028*H3028</f>
        <v>0</v>
      </c>
      <c r="Q3028" s="225">
        <v>0.15781999999999999</v>
      </c>
      <c r="R3028" s="225">
        <f>Q3028*H3028</f>
        <v>0.63127999999999995</v>
      </c>
      <c r="S3028" s="225">
        <v>0</v>
      </c>
      <c r="T3028" s="226">
        <f>S3028*H3028</f>
        <v>0</v>
      </c>
      <c r="U3028" s="41"/>
      <c r="V3028" s="41"/>
      <c r="W3028" s="41"/>
      <c r="X3028" s="41"/>
      <c r="Y3028" s="41"/>
      <c r="Z3028" s="41"/>
      <c r="AA3028" s="41"/>
      <c r="AB3028" s="41"/>
      <c r="AC3028" s="41"/>
      <c r="AD3028" s="41"/>
      <c r="AE3028" s="41"/>
      <c r="AR3028" s="227" t="s">
        <v>433</v>
      </c>
      <c r="AT3028" s="227" t="s">
        <v>319</v>
      </c>
      <c r="AU3028" s="227" t="s">
        <v>80</v>
      </c>
      <c r="AY3028" s="20" t="s">
        <v>205</v>
      </c>
      <c r="BE3028" s="228">
        <f>IF(N3028="základní",J3028,0)</f>
        <v>0</v>
      </c>
      <c r="BF3028" s="228">
        <f>IF(N3028="snížená",J3028,0)</f>
        <v>0</v>
      </c>
      <c r="BG3028" s="228">
        <f>IF(N3028="zákl. přenesená",J3028,0)</f>
        <v>0</v>
      </c>
      <c r="BH3028" s="228">
        <f>IF(N3028="sníž. přenesená",J3028,0)</f>
        <v>0</v>
      </c>
      <c r="BI3028" s="228">
        <f>IF(N3028="nulová",J3028,0)</f>
        <v>0</v>
      </c>
      <c r="BJ3028" s="20" t="s">
        <v>78</v>
      </c>
      <c r="BK3028" s="228">
        <f>ROUND(I3028*H3028,2)</f>
        <v>0</v>
      </c>
      <c r="BL3028" s="20" t="s">
        <v>331</v>
      </c>
      <c r="BM3028" s="227" t="s">
        <v>4400</v>
      </c>
    </row>
    <row r="3029" s="2" customFormat="1" ht="16.5" customHeight="1">
      <c r="A3029" s="41"/>
      <c r="B3029" s="42"/>
      <c r="C3029" s="278" t="s">
        <v>4401</v>
      </c>
      <c r="D3029" s="278" t="s">
        <v>319</v>
      </c>
      <c r="E3029" s="279" t="s">
        <v>4402</v>
      </c>
      <c r="F3029" s="280" t="s">
        <v>4403</v>
      </c>
      <c r="G3029" s="281" t="s">
        <v>448</v>
      </c>
      <c r="H3029" s="282">
        <v>10</v>
      </c>
      <c r="I3029" s="283"/>
      <c r="J3029" s="284">
        <f>ROUND(I3029*H3029,2)</f>
        <v>0</v>
      </c>
      <c r="K3029" s="280" t="s">
        <v>19</v>
      </c>
      <c r="L3029" s="285"/>
      <c r="M3029" s="286" t="s">
        <v>19</v>
      </c>
      <c r="N3029" s="287" t="s">
        <v>42</v>
      </c>
      <c r="O3029" s="87"/>
      <c r="P3029" s="225">
        <f>O3029*H3029</f>
        <v>0</v>
      </c>
      <c r="Q3029" s="225">
        <v>0.15781999999999999</v>
      </c>
      <c r="R3029" s="225">
        <f>Q3029*H3029</f>
        <v>1.5781999999999998</v>
      </c>
      <c r="S3029" s="225">
        <v>0</v>
      </c>
      <c r="T3029" s="226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7" t="s">
        <v>433</v>
      </c>
      <c r="AT3029" s="227" t="s">
        <v>319</v>
      </c>
      <c r="AU3029" s="227" t="s">
        <v>80</v>
      </c>
      <c r="AY3029" s="20" t="s">
        <v>205</v>
      </c>
      <c r="BE3029" s="228">
        <f>IF(N3029="základní",J3029,0)</f>
        <v>0</v>
      </c>
      <c r="BF3029" s="228">
        <f>IF(N3029="snížená",J3029,0)</f>
        <v>0</v>
      </c>
      <c r="BG3029" s="228">
        <f>IF(N3029="zákl. přenesená",J3029,0)</f>
        <v>0</v>
      </c>
      <c r="BH3029" s="228">
        <f>IF(N3029="sníž. přenesená",J3029,0)</f>
        <v>0</v>
      </c>
      <c r="BI3029" s="228">
        <f>IF(N3029="nulová",J3029,0)</f>
        <v>0</v>
      </c>
      <c r="BJ3029" s="20" t="s">
        <v>78</v>
      </c>
      <c r="BK3029" s="228">
        <f>ROUND(I3029*H3029,2)</f>
        <v>0</v>
      </c>
      <c r="BL3029" s="20" t="s">
        <v>331</v>
      </c>
      <c r="BM3029" s="227" t="s">
        <v>4404</v>
      </c>
    </row>
    <row r="3030" s="2" customFormat="1" ht="16.5" customHeight="1">
      <c r="A3030" s="41"/>
      <c r="B3030" s="42"/>
      <c r="C3030" s="278" t="s">
        <v>4405</v>
      </c>
      <c r="D3030" s="278" t="s">
        <v>319</v>
      </c>
      <c r="E3030" s="279" t="s">
        <v>4406</v>
      </c>
      <c r="F3030" s="280" t="s">
        <v>4407</v>
      </c>
      <c r="G3030" s="281" t="s">
        <v>448</v>
      </c>
      <c r="H3030" s="282">
        <v>11</v>
      </c>
      <c r="I3030" s="283"/>
      <c r="J3030" s="284">
        <f>ROUND(I3030*H3030,2)</f>
        <v>0</v>
      </c>
      <c r="K3030" s="280" t="s">
        <v>19</v>
      </c>
      <c r="L3030" s="285"/>
      <c r="M3030" s="286" t="s">
        <v>19</v>
      </c>
      <c r="N3030" s="287" t="s">
        <v>42</v>
      </c>
      <c r="O3030" s="87"/>
      <c r="P3030" s="225">
        <f>O3030*H3030</f>
        <v>0</v>
      </c>
      <c r="Q3030" s="225">
        <v>0.094750000000000001</v>
      </c>
      <c r="R3030" s="225">
        <f>Q3030*H3030</f>
        <v>1.0422500000000001</v>
      </c>
      <c r="S3030" s="225">
        <v>0</v>
      </c>
      <c r="T3030" s="226">
        <f>S3030*H3030</f>
        <v>0</v>
      </c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R3030" s="227" t="s">
        <v>433</v>
      </c>
      <c r="AT3030" s="227" t="s">
        <v>319</v>
      </c>
      <c r="AU3030" s="227" t="s">
        <v>80</v>
      </c>
      <c r="AY3030" s="20" t="s">
        <v>205</v>
      </c>
      <c r="BE3030" s="228">
        <f>IF(N3030="základní",J3030,0)</f>
        <v>0</v>
      </c>
      <c r="BF3030" s="228">
        <f>IF(N3030="snížená",J3030,0)</f>
        <v>0</v>
      </c>
      <c r="BG3030" s="228">
        <f>IF(N3030="zákl. přenesená",J3030,0)</f>
        <v>0</v>
      </c>
      <c r="BH3030" s="228">
        <f>IF(N3030="sníž. přenesená",J3030,0)</f>
        <v>0</v>
      </c>
      <c r="BI3030" s="228">
        <f>IF(N3030="nulová",J3030,0)</f>
        <v>0</v>
      </c>
      <c r="BJ3030" s="20" t="s">
        <v>78</v>
      </c>
      <c r="BK3030" s="228">
        <f>ROUND(I3030*H3030,2)</f>
        <v>0</v>
      </c>
      <c r="BL3030" s="20" t="s">
        <v>331</v>
      </c>
      <c r="BM3030" s="227" t="s">
        <v>4408</v>
      </c>
    </row>
    <row r="3031" s="2" customFormat="1" ht="16.5" customHeight="1">
      <c r="A3031" s="41"/>
      <c r="B3031" s="42"/>
      <c r="C3031" s="278" t="s">
        <v>4409</v>
      </c>
      <c r="D3031" s="278" t="s">
        <v>319</v>
      </c>
      <c r="E3031" s="279" t="s">
        <v>4410</v>
      </c>
      <c r="F3031" s="280" t="s">
        <v>4411</v>
      </c>
      <c r="G3031" s="281" t="s">
        <v>448</v>
      </c>
      <c r="H3031" s="282">
        <v>1</v>
      </c>
      <c r="I3031" s="283"/>
      <c r="J3031" s="284">
        <f>ROUND(I3031*H3031,2)</f>
        <v>0</v>
      </c>
      <c r="K3031" s="280" t="s">
        <v>19</v>
      </c>
      <c r="L3031" s="285"/>
      <c r="M3031" s="286" t="s">
        <v>19</v>
      </c>
      <c r="N3031" s="287" t="s">
        <v>42</v>
      </c>
      <c r="O3031" s="87"/>
      <c r="P3031" s="225">
        <f>O3031*H3031</f>
        <v>0</v>
      </c>
      <c r="Q3031" s="225">
        <v>0.073929999999999996</v>
      </c>
      <c r="R3031" s="225">
        <f>Q3031*H3031</f>
        <v>0.073929999999999996</v>
      </c>
      <c r="S3031" s="225">
        <v>0</v>
      </c>
      <c r="T3031" s="226">
        <f>S3031*H3031</f>
        <v>0</v>
      </c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R3031" s="227" t="s">
        <v>433</v>
      </c>
      <c r="AT3031" s="227" t="s">
        <v>319</v>
      </c>
      <c r="AU3031" s="227" t="s">
        <v>80</v>
      </c>
      <c r="AY3031" s="20" t="s">
        <v>205</v>
      </c>
      <c r="BE3031" s="228">
        <f>IF(N3031="základní",J3031,0)</f>
        <v>0</v>
      </c>
      <c r="BF3031" s="228">
        <f>IF(N3031="snížená",J3031,0)</f>
        <v>0</v>
      </c>
      <c r="BG3031" s="228">
        <f>IF(N3031="zákl. přenesená",J3031,0)</f>
        <v>0</v>
      </c>
      <c r="BH3031" s="228">
        <f>IF(N3031="sníž. přenesená",J3031,0)</f>
        <v>0</v>
      </c>
      <c r="BI3031" s="228">
        <f>IF(N3031="nulová",J3031,0)</f>
        <v>0</v>
      </c>
      <c r="BJ3031" s="20" t="s">
        <v>78</v>
      </c>
      <c r="BK3031" s="228">
        <f>ROUND(I3031*H3031,2)</f>
        <v>0</v>
      </c>
      <c r="BL3031" s="20" t="s">
        <v>331</v>
      </c>
      <c r="BM3031" s="227" t="s">
        <v>4412</v>
      </c>
    </row>
    <row r="3032" s="2" customFormat="1" ht="16.5" customHeight="1">
      <c r="A3032" s="41"/>
      <c r="B3032" s="42"/>
      <c r="C3032" s="278" t="s">
        <v>4413</v>
      </c>
      <c r="D3032" s="278" t="s">
        <v>319</v>
      </c>
      <c r="E3032" s="279" t="s">
        <v>4414</v>
      </c>
      <c r="F3032" s="280" t="s">
        <v>4415</v>
      </c>
      <c r="G3032" s="281" t="s">
        <v>448</v>
      </c>
      <c r="H3032" s="282">
        <v>3</v>
      </c>
      <c r="I3032" s="283"/>
      <c r="J3032" s="284">
        <f>ROUND(I3032*H3032,2)</f>
        <v>0</v>
      </c>
      <c r="K3032" s="280" t="s">
        <v>19</v>
      </c>
      <c r="L3032" s="285"/>
      <c r="M3032" s="286" t="s">
        <v>19</v>
      </c>
      <c r="N3032" s="287" t="s">
        <v>42</v>
      </c>
      <c r="O3032" s="87"/>
      <c r="P3032" s="225">
        <f>O3032*H3032</f>
        <v>0</v>
      </c>
      <c r="Q3032" s="225">
        <v>0.11668000000000001</v>
      </c>
      <c r="R3032" s="225">
        <f>Q3032*H3032</f>
        <v>0.35004000000000002</v>
      </c>
      <c r="S3032" s="225">
        <v>0</v>
      </c>
      <c r="T3032" s="226">
        <f>S3032*H3032</f>
        <v>0</v>
      </c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R3032" s="227" t="s">
        <v>433</v>
      </c>
      <c r="AT3032" s="227" t="s">
        <v>319</v>
      </c>
      <c r="AU3032" s="227" t="s">
        <v>80</v>
      </c>
      <c r="AY3032" s="20" t="s">
        <v>205</v>
      </c>
      <c r="BE3032" s="228">
        <f>IF(N3032="základní",J3032,0)</f>
        <v>0</v>
      </c>
      <c r="BF3032" s="228">
        <f>IF(N3032="snížená",J3032,0)</f>
        <v>0</v>
      </c>
      <c r="BG3032" s="228">
        <f>IF(N3032="zákl. přenesená",J3032,0)</f>
        <v>0</v>
      </c>
      <c r="BH3032" s="228">
        <f>IF(N3032="sníž. přenesená",J3032,0)</f>
        <v>0</v>
      </c>
      <c r="BI3032" s="228">
        <f>IF(N3032="nulová",J3032,0)</f>
        <v>0</v>
      </c>
      <c r="BJ3032" s="20" t="s">
        <v>78</v>
      </c>
      <c r="BK3032" s="228">
        <f>ROUND(I3032*H3032,2)</f>
        <v>0</v>
      </c>
      <c r="BL3032" s="20" t="s">
        <v>331</v>
      </c>
      <c r="BM3032" s="227" t="s">
        <v>4416</v>
      </c>
    </row>
    <row r="3033" s="2" customFormat="1" ht="16.5" customHeight="1">
      <c r="A3033" s="41"/>
      <c r="B3033" s="42"/>
      <c r="C3033" s="278" t="s">
        <v>4417</v>
      </c>
      <c r="D3033" s="278" t="s">
        <v>319</v>
      </c>
      <c r="E3033" s="279" t="s">
        <v>4418</v>
      </c>
      <c r="F3033" s="280" t="s">
        <v>4419</v>
      </c>
      <c r="G3033" s="281" t="s">
        <v>448</v>
      </c>
      <c r="H3033" s="282">
        <v>2</v>
      </c>
      <c r="I3033" s="283"/>
      <c r="J3033" s="284">
        <f>ROUND(I3033*H3033,2)</f>
        <v>0</v>
      </c>
      <c r="K3033" s="280" t="s">
        <v>19</v>
      </c>
      <c r="L3033" s="285"/>
      <c r="M3033" s="286" t="s">
        <v>19</v>
      </c>
      <c r="N3033" s="287" t="s">
        <v>42</v>
      </c>
      <c r="O3033" s="87"/>
      <c r="P3033" s="225">
        <f>O3033*H3033</f>
        <v>0</v>
      </c>
      <c r="Q3033" s="225">
        <v>0.099409999999999998</v>
      </c>
      <c r="R3033" s="225">
        <f>Q3033*H3033</f>
        <v>0.19882</v>
      </c>
      <c r="S3033" s="225">
        <v>0</v>
      </c>
      <c r="T3033" s="226">
        <f>S3033*H3033</f>
        <v>0</v>
      </c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R3033" s="227" t="s">
        <v>433</v>
      </c>
      <c r="AT3033" s="227" t="s">
        <v>319</v>
      </c>
      <c r="AU3033" s="227" t="s">
        <v>80</v>
      </c>
      <c r="AY3033" s="20" t="s">
        <v>205</v>
      </c>
      <c r="BE3033" s="228">
        <f>IF(N3033="základní",J3033,0)</f>
        <v>0</v>
      </c>
      <c r="BF3033" s="228">
        <f>IF(N3033="snížená",J3033,0)</f>
        <v>0</v>
      </c>
      <c r="BG3033" s="228">
        <f>IF(N3033="zákl. přenesená",J3033,0)</f>
        <v>0</v>
      </c>
      <c r="BH3033" s="228">
        <f>IF(N3033="sníž. přenesená",J3033,0)</f>
        <v>0</v>
      </c>
      <c r="BI3033" s="228">
        <f>IF(N3033="nulová",J3033,0)</f>
        <v>0</v>
      </c>
      <c r="BJ3033" s="20" t="s">
        <v>78</v>
      </c>
      <c r="BK3033" s="228">
        <f>ROUND(I3033*H3033,2)</f>
        <v>0</v>
      </c>
      <c r="BL3033" s="20" t="s">
        <v>331</v>
      </c>
      <c r="BM3033" s="227" t="s">
        <v>4420</v>
      </c>
    </row>
    <row r="3034" s="2" customFormat="1" ht="16.5" customHeight="1">
      <c r="A3034" s="41"/>
      <c r="B3034" s="42"/>
      <c r="C3034" s="278" t="s">
        <v>4421</v>
      </c>
      <c r="D3034" s="278" t="s">
        <v>319</v>
      </c>
      <c r="E3034" s="279" t="s">
        <v>4422</v>
      </c>
      <c r="F3034" s="280" t="s">
        <v>4423</v>
      </c>
      <c r="G3034" s="281" t="s">
        <v>448</v>
      </c>
      <c r="H3034" s="282">
        <v>14</v>
      </c>
      <c r="I3034" s="283"/>
      <c r="J3034" s="284">
        <f>ROUND(I3034*H3034,2)</f>
        <v>0</v>
      </c>
      <c r="K3034" s="280" t="s">
        <v>19</v>
      </c>
      <c r="L3034" s="285"/>
      <c r="M3034" s="286" t="s">
        <v>19</v>
      </c>
      <c r="N3034" s="287" t="s">
        <v>42</v>
      </c>
      <c r="O3034" s="87"/>
      <c r="P3034" s="225">
        <f>O3034*H3034</f>
        <v>0</v>
      </c>
      <c r="Q3034" s="225">
        <v>0.13572000000000001</v>
      </c>
      <c r="R3034" s="225">
        <f>Q3034*H3034</f>
        <v>1.90008</v>
      </c>
      <c r="S3034" s="225">
        <v>0</v>
      </c>
      <c r="T3034" s="226">
        <f>S3034*H3034</f>
        <v>0</v>
      </c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R3034" s="227" t="s">
        <v>433</v>
      </c>
      <c r="AT3034" s="227" t="s">
        <v>319</v>
      </c>
      <c r="AU3034" s="227" t="s">
        <v>80</v>
      </c>
      <c r="AY3034" s="20" t="s">
        <v>205</v>
      </c>
      <c r="BE3034" s="228">
        <f>IF(N3034="základní",J3034,0)</f>
        <v>0</v>
      </c>
      <c r="BF3034" s="228">
        <f>IF(N3034="snížená",J3034,0)</f>
        <v>0</v>
      </c>
      <c r="BG3034" s="228">
        <f>IF(N3034="zákl. přenesená",J3034,0)</f>
        <v>0</v>
      </c>
      <c r="BH3034" s="228">
        <f>IF(N3034="sníž. přenesená",J3034,0)</f>
        <v>0</v>
      </c>
      <c r="BI3034" s="228">
        <f>IF(N3034="nulová",J3034,0)</f>
        <v>0</v>
      </c>
      <c r="BJ3034" s="20" t="s">
        <v>78</v>
      </c>
      <c r="BK3034" s="228">
        <f>ROUND(I3034*H3034,2)</f>
        <v>0</v>
      </c>
      <c r="BL3034" s="20" t="s">
        <v>331</v>
      </c>
      <c r="BM3034" s="227" t="s">
        <v>4424</v>
      </c>
    </row>
    <row r="3035" s="2" customFormat="1" ht="16.5" customHeight="1">
      <c r="A3035" s="41"/>
      <c r="B3035" s="42"/>
      <c r="C3035" s="278" t="s">
        <v>4425</v>
      </c>
      <c r="D3035" s="278" t="s">
        <v>319</v>
      </c>
      <c r="E3035" s="279" t="s">
        <v>4426</v>
      </c>
      <c r="F3035" s="280" t="s">
        <v>4427</v>
      </c>
      <c r="G3035" s="281" t="s">
        <v>448</v>
      </c>
      <c r="H3035" s="282">
        <v>5</v>
      </c>
      <c r="I3035" s="283"/>
      <c r="J3035" s="284">
        <f>ROUND(I3035*H3035,2)</f>
        <v>0</v>
      </c>
      <c r="K3035" s="280" t="s">
        <v>19</v>
      </c>
      <c r="L3035" s="285"/>
      <c r="M3035" s="286" t="s">
        <v>19</v>
      </c>
      <c r="N3035" s="287" t="s">
        <v>42</v>
      </c>
      <c r="O3035" s="87"/>
      <c r="P3035" s="225">
        <f>O3035*H3035</f>
        <v>0</v>
      </c>
      <c r="Q3035" s="225">
        <v>0.099640000000000006</v>
      </c>
      <c r="R3035" s="225">
        <f>Q3035*H3035</f>
        <v>0.49820000000000003</v>
      </c>
      <c r="S3035" s="225">
        <v>0</v>
      </c>
      <c r="T3035" s="226">
        <f>S3035*H3035</f>
        <v>0</v>
      </c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R3035" s="227" t="s">
        <v>433</v>
      </c>
      <c r="AT3035" s="227" t="s">
        <v>319</v>
      </c>
      <c r="AU3035" s="227" t="s">
        <v>80</v>
      </c>
      <c r="AY3035" s="20" t="s">
        <v>205</v>
      </c>
      <c r="BE3035" s="228">
        <f>IF(N3035="základní",J3035,0)</f>
        <v>0</v>
      </c>
      <c r="BF3035" s="228">
        <f>IF(N3035="snížená",J3035,0)</f>
        <v>0</v>
      </c>
      <c r="BG3035" s="228">
        <f>IF(N3035="zákl. přenesená",J3035,0)</f>
        <v>0</v>
      </c>
      <c r="BH3035" s="228">
        <f>IF(N3035="sníž. přenesená",J3035,0)</f>
        <v>0</v>
      </c>
      <c r="BI3035" s="228">
        <f>IF(N3035="nulová",J3035,0)</f>
        <v>0</v>
      </c>
      <c r="BJ3035" s="20" t="s">
        <v>78</v>
      </c>
      <c r="BK3035" s="228">
        <f>ROUND(I3035*H3035,2)</f>
        <v>0</v>
      </c>
      <c r="BL3035" s="20" t="s">
        <v>331</v>
      </c>
      <c r="BM3035" s="227" t="s">
        <v>4428</v>
      </c>
    </row>
    <row r="3036" s="2" customFormat="1" ht="16.5" customHeight="1">
      <c r="A3036" s="41"/>
      <c r="B3036" s="42"/>
      <c r="C3036" s="278" t="s">
        <v>4429</v>
      </c>
      <c r="D3036" s="278" t="s">
        <v>319</v>
      </c>
      <c r="E3036" s="279" t="s">
        <v>4430</v>
      </c>
      <c r="F3036" s="280" t="s">
        <v>4431</v>
      </c>
      <c r="G3036" s="281" t="s">
        <v>448</v>
      </c>
      <c r="H3036" s="282">
        <v>1</v>
      </c>
      <c r="I3036" s="283"/>
      <c r="J3036" s="284">
        <f>ROUND(I3036*H3036,2)</f>
        <v>0</v>
      </c>
      <c r="K3036" s="280" t="s">
        <v>19</v>
      </c>
      <c r="L3036" s="285"/>
      <c r="M3036" s="286" t="s">
        <v>19</v>
      </c>
      <c r="N3036" s="287" t="s">
        <v>42</v>
      </c>
      <c r="O3036" s="87"/>
      <c r="P3036" s="225">
        <f>O3036*H3036</f>
        <v>0</v>
      </c>
      <c r="Q3036" s="225">
        <v>0.10296</v>
      </c>
      <c r="R3036" s="225">
        <f>Q3036*H3036</f>
        <v>0.10296</v>
      </c>
      <c r="S3036" s="225">
        <v>0</v>
      </c>
      <c r="T3036" s="226">
        <f>S3036*H3036</f>
        <v>0</v>
      </c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R3036" s="227" t="s">
        <v>433</v>
      </c>
      <c r="AT3036" s="227" t="s">
        <v>319</v>
      </c>
      <c r="AU3036" s="227" t="s">
        <v>80</v>
      </c>
      <c r="AY3036" s="20" t="s">
        <v>205</v>
      </c>
      <c r="BE3036" s="228">
        <f>IF(N3036="základní",J3036,0)</f>
        <v>0</v>
      </c>
      <c r="BF3036" s="228">
        <f>IF(N3036="snížená",J3036,0)</f>
        <v>0</v>
      </c>
      <c r="BG3036" s="228">
        <f>IF(N3036="zákl. přenesená",J3036,0)</f>
        <v>0</v>
      </c>
      <c r="BH3036" s="228">
        <f>IF(N3036="sníž. přenesená",J3036,0)</f>
        <v>0</v>
      </c>
      <c r="BI3036" s="228">
        <f>IF(N3036="nulová",J3036,0)</f>
        <v>0</v>
      </c>
      <c r="BJ3036" s="20" t="s">
        <v>78</v>
      </c>
      <c r="BK3036" s="228">
        <f>ROUND(I3036*H3036,2)</f>
        <v>0</v>
      </c>
      <c r="BL3036" s="20" t="s">
        <v>331</v>
      </c>
      <c r="BM3036" s="227" t="s">
        <v>4432</v>
      </c>
    </row>
    <row r="3037" s="2" customFormat="1" ht="16.5" customHeight="1">
      <c r="A3037" s="41"/>
      <c r="B3037" s="42"/>
      <c r="C3037" s="278" t="s">
        <v>4433</v>
      </c>
      <c r="D3037" s="278" t="s">
        <v>319</v>
      </c>
      <c r="E3037" s="279" t="s">
        <v>4434</v>
      </c>
      <c r="F3037" s="280" t="s">
        <v>4435</v>
      </c>
      <c r="G3037" s="281" t="s">
        <v>448</v>
      </c>
      <c r="H3037" s="282">
        <v>1</v>
      </c>
      <c r="I3037" s="283"/>
      <c r="J3037" s="284">
        <f>ROUND(I3037*H3037,2)</f>
        <v>0</v>
      </c>
      <c r="K3037" s="280" t="s">
        <v>19</v>
      </c>
      <c r="L3037" s="285"/>
      <c r="M3037" s="286" t="s">
        <v>19</v>
      </c>
      <c r="N3037" s="287" t="s">
        <v>42</v>
      </c>
      <c r="O3037" s="87"/>
      <c r="P3037" s="225">
        <f>O3037*H3037</f>
        <v>0</v>
      </c>
      <c r="Q3037" s="225">
        <v>0.076630000000000004</v>
      </c>
      <c r="R3037" s="225">
        <f>Q3037*H3037</f>
        <v>0.076630000000000004</v>
      </c>
      <c r="S3037" s="225">
        <v>0</v>
      </c>
      <c r="T3037" s="226">
        <f>S3037*H3037</f>
        <v>0</v>
      </c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R3037" s="227" t="s">
        <v>433</v>
      </c>
      <c r="AT3037" s="227" t="s">
        <v>319</v>
      </c>
      <c r="AU3037" s="227" t="s">
        <v>80</v>
      </c>
      <c r="AY3037" s="20" t="s">
        <v>205</v>
      </c>
      <c r="BE3037" s="228">
        <f>IF(N3037="základní",J3037,0)</f>
        <v>0</v>
      </c>
      <c r="BF3037" s="228">
        <f>IF(N3037="snížená",J3037,0)</f>
        <v>0</v>
      </c>
      <c r="BG3037" s="228">
        <f>IF(N3037="zákl. přenesená",J3037,0)</f>
        <v>0</v>
      </c>
      <c r="BH3037" s="228">
        <f>IF(N3037="sníž. přenesená",J3037,0)</f>
        <v>0</v>
      </c>
      <c r="BI3037" s="228">
        <f>IF(N3037="nulová",J3037,0)</f>
        <v>0</v>
      </c>
      <c r="BJ3037" s="20" t="s">
        <v>78</v>
      </c>
      <c r="BK3037" s="228">
        <f>ROUND(I3037*H3037,2)</f>
        <v>0</v>
      </c>
      <c r="BL3037" s="20" t="s">
        <v>331</v>
      </c>
      <c r="BM3037" s="227" t="s">
        <v>4436</v>
      </c>
    </row>
    <row r="3038" s="2" customFormat="1" ht="16.5" customHeight="1">
      <c r="A3038" s="41"/>
      <c r="B3038" s="42"/>
      <c r="C3038" s="278" t="s">
        <v>4437</v>
      </c>
      <c r="D3038" s="278" t="s">
        <v>319</v>
      </c>
      <c r="E3038" s="279" t="s">
        <v>4438</v>
      </c>
      <c r="F3038" s="280" t="s">
        <v>4439</v>
      </c>
      <c r="G3038" s="281" t="s">
        <v>448</v>
      </c>
      <c r="H3038" s="282">
        <v>12</v>
      </c>
      <c r="I3038" s="283"/>
      <c r="J3038" s="284">
        <f>ROUND(I3038*H3038,2)</f>
        <v>0</v>
      </c>
      <c r="K3038" s="280" t="s">
        <v>19</v>
      </c>
      <c r="L3038" s="285"/>
      <c r="M3038" s="286" t="s">
        <v>19</v>
      </c>
      <c r="N3038" s="287" t="s">
        <v>42</v>
      </c>
      <c r="O3038" s="87"/>
      <c r="P3038" s="225">
        <f>O3038*H3038</f>
        <v>0</v>
      </c>
      <c r="Q3038" s="225">
        <v>0.077619999999999995</v>
      </c>
      <c r="R3038" s="225">
        <f>Q3038*H3038</f>
        <v>0.93143999999999993</v>
      </c>
      <c r="S3038" s="225">
        <v>0</v>
      </c>
      <c r="T3038" s="226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7" t="s">
        <v>433</v>
      </c>
      <c r="AT3038" s="227" t="s">
        <v>319</v>
      </c>
      <c r="AU3038" s="227" t="s">
        <v>80</v>
      </c>
      <c r="AY3038" s="20" t="s">
        <v>205</v>
      </c>
      <c r="BE3038" s="228">
        <f>IF(N3038="základní",J3038,0)</f>
        <v>0</v>
      </c>
      <c r="BF3038" s="228">
        <f>IF(N3038="snížená",J3038,0)</f>
        <v>0</v>
      </c>
      <c r="BG3038" s="228">
        <f>IF(N3038="zákl. přenesená",J3038,0)</f>
        <v>0</v>
      </c>
      <c r="BH3038" s="228">
        <f>IF(N3038="sníž. přenesená",J3038,0)</f>
        <v>0</v>
      </c>
      <c r="BI3038" s="228">
        <f>IF(N3038="nulová",J3038,0)</f>
        <v>0</v>
      </c>
      <c r="BJ3038" s="20" t="s">
        <v>78</v>
      </c>
      <c r="BK3038" s="228">
        <f>ROUND(I3038*H3038,2)</f>
        <v>0</v>
      </c>
      <c r="BL3038" s="20" t="s">
        <v>331</v>
      </c>
      <c r="BM3038" s="227" t="s">
        <v>4440</v>
      </c>
    </row>
    <row r="3039" s="2" customFormat="1" ht="16.5" customHeight="1">
      <c r="A3039" s="41"/>
      <c r="B3039" s="42"/>
      <c r="C3039" s="278" t="s">
        <v>4441</v>
      </c>
      <c r="D3039" s="278" t="s">
        <v>319</v>
      </c>
      <c r="E3039" s="279" t="s">
        <v>4442</v>
      </c>
      <c r="F3039" s="280" t="s">
        <v>4443</v>
      </c>
      <c r="G3039" s="281" t="s">
        <v>448</v>
      </c>
      <c r="H3039" s="282">
        <v>1</v>
      </c>
      <c r="I3039" s="283"/>
      <c r="J3039" s="284">
        <f>ROUND(I3039*H3039,2)</f>
        <v>0</v>
      </c>
      <c r="K3039" s="280" t="s">
        <v>19</v>
      </c>
      <c r="L3039" s="285"/>
      <c r="M3039" s="286" t="s">
        <v>19</v>
      </c>
      <c r="N3039" s="287" t="s">
        <v>42</v>
      </c>
      <c r="O3039" s="87"/>
      <c r="P3039" s="225">
        <f>O3039*H3039</f>
        <v>0</v>
      </c>
      <c r="Q3039" s="225">
        <v>0.10575</v>
      </c>
      <c r="R3039" s="225">
        <f>Q3039*H3039</f>
        <v>0.10575</v>
      </c>
      <c r="S3039" s="225">
        <v>0</v>
      </c>
      <c r="T3039" s="226">
        <f>S3039*H3039</f>
        <v>0</v>
      </c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R3039" s="227" t="s">
        <v>433</v>
      </c>
      <c r="AT3039" s="227" t="s">
        <v>319</v>
      </c>
      <c r="AU3039" s="227" t="s">
        <v>80</v>
      </c>
      <c r="AY3039" s="20" t="s">
        <v>205</v>
      </c>
      <c r="BE3039" s="228">
        <f>IF(N3039="základní",J3039,0)</f>
        <v>0</v>
      </c>
      <c r="BF3039" s="228">
        <f>IF(N3039="snížená",J3039,0)</f>
        <v>0</v>
      </c>
      <c r="BG3039" s="228">
        <f>IF(N3039="zákl. přenesená",J3039,0)</f>
        <v>0</v>
      </c>
      <c r="BH3039" s="228">
        <f>IF(N3039="sníž. přenesená",J3039,0)</f>
        <v>0</v>
      </c>
      <c r="BI3039" s="228">
        <f>IF(N3039="nulová",J3039,0)</f>
        <v>0</v>
      </c>
      <c r="BJ3039" s="20" t="s">
        <v>78</v>
      </c>
      <c r="BK3039" s="228">
        <f>ROUND(I3039*H3039,2)</f>
        <v>0</v>
      </c>
      <c r="BL3039" s="20" t="s">
        <v>331</v>
      </c>
      <c r="BM3039" s="227" t="s">
        <v>4444</v>
      </c>
    </row>
    <row r="3040" s="2" customFormat="1" ht="37.8" customHeight="1">
      <c r="A3040" s="41"/>
      <c r="B3040" s="42"/>
      <c r="C3040" s="216" t="s">
        <v>4445</v>
      </c>
      <c r="D3040" s="216" t="s">
        <v>207</v>
      </c>
      <c r="E3040" s="217" t="s">
        <v>4446</v>
      </c>
      <c r="F3040" s="218" t="s">
        <v>4447</v>
      </c>
      <c r="G3040" s="219" t="s">
        <v>306</v>
      </c>
      <c r="H3040" s="220">
        <v>136.06</v>
      </c>
      <c r="I3040" s="221"/>
      <c r="J3040" s="222">
        <f>ROUND(I3040*H3040,2)</f>
        <v>0</v>
      </c>
      <c r="K3040" s="218" t="s">
        <v>211</v>
      </c>
      <c r="L3040" s="47"/>
      <c r="M3040" s="223" t="s">
        <v>19</v>
      </c>
      <c r="N3040" s="224" t="s">
        <v>42</v>
      </c>
      <c r="O3040" s="87"/>
      <c r="P3040" s="225">
        <f>O3040*H3040</f>
        <v>0</v>
      </c>
      <c r="Q3040" s="225">
        <v>0.00025999999999999998</v>
      </c>
      <c r="R3040" s="225">
        <f>Q3040*H3040</f>
        <v>0.0353756</v>
      </c>
      <c r="S3040" s="225">
        <v>0</v>
      </c>
      <c r="T3040" s="226">
        <f>S3040*H3040</f>
        <v>0</v>
      </c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R3040" s="227" t="s">
        <v>331</v>
      </c>
      <c r="AT3040" s="227" t="s">
        <v>207</v>
      </c>
      <c r="AU3040" s="227" t="s">
        <v>80</v>
      </c>
      <c r="AY3040" s="20" t="s">
        <v>205</v>
      </c>
      <c r="BE3040" s="228">
        <f>IF(N3040="základní",J3040,0)</f>
        <v>0</v>
      </c>
      <c r="BF3040" s="228">
        <f>IF(N3040="snížená",J3040,0)</f>
        <v>0</v>
      </c>
      <c r="BG3040" s="228">
        <f>IF(N3040="zákl. přenesená",J3040,0)</f>
        <v>0</v>
      </c>
      <c r="BH3040" s="228">
        <f>IF(N3040="sníž. přenesená",J3040,0)</f>
        <v>0</v>
      </c>
      <c r="BI3040" s="228">
        <f>IF(N3040="nulová",J3040,0)</f>
        <v>0</v>
      </c>
      <c r="BJ3040" s="20" t="s">
        <v>78</v>
      </c>
      <c r="BK3040" s="228">
        <f>ROUND(I3040*H3040,2)</f>
        <v>0</v>
      </c>
      <c r="BL3040" s="20" t="s">
        <v>331</v>
      </c>
      <c r="BM3040" s="227" t="s">
        <v>4448</v>
      </c>
    </row>
    <row r="3041" s="2" customFormat="1">
      <c r="A3041" s="41"/>
      <c r="B3041" s="42"/>
      <c r="C3041" s="43"/>
      <c r="D3041" s="229" t="s">
        <v>214</v>
      </c>
      <c r="E3041" s="43"/>
      <c r="F3041" s="230" t="s">
        <v>4449</v>
      </c>
      <c r="G3041" s="43"/>
      <c r="H3041" s="43"/>
      <c r="I3041" s="231"/>
      <c r="J3041" s="43"/>
      <c r="K3041" s="43"/>
      <c r="L3041" s="47"/>
      <c r="M3041" s="232"/>
      <c r="N3041" s="233"/>
      <c r="O3041" s="87"/>
      <c r="P3041" s="87"/>
      <c r="Q3041" s="87"/>
      <c r="R3041" s="87"/>
      <c r="S3041" s="87"/>
      <c r="T3041" s="88"/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T3041" s="20" t="s">
        <v>214</v>
      </c>
      <c r="AU3041" s="20" t="s">
        <v>80</v>
      </c>
    </row>
    <row r="3042" s="14" customFormat="1">
      <c r="A3042" s="14"/>
      <c r="B3042" s="245"/>
      <c r="C3042" s="246"/>
      <c r="D3042" s="236" t="s">
        <v>216</v>
      </c>
      <c r="E3042" s="247" t="s">
        <v>19</v>
      </c>
      <c r="F3042" s="248" t="s">
        <v>4450</v>
      </c>
      <c r="G3042" s="246"/>
      <c r="H3042" s="249">
        <v>136.06</v>
      </c>
      <c r="I3042" s="250"/>
      <c r="J3042" s="246"/>
      <c r="K3042" s="246"/>
      <c r="L3042" s="251"/>
      <c r="M3042" s="252"/>
      <c r="N3042" s="253"/>
      <c r="O3042" s="253"/>
      <c r="P3042" s="253"/>
      <c r="Q3042" s="253"/>
      <c r="R3042" s="253"/>
      <c r="S3042" s="253"/>
      <c r="T3042" s="25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T3042" s="255" t="s">
        <v>216</v>
      </c>
      <c r="AU3042" s="255" t="s">
        <v>80</v>
      </c>
      <c r="AV3042" s="14" t="s">
        <v>80</v>
      </c>
      <c r="AW3042" s="14" t="s">
        <v>218</v>
      </c>
      <c r="AX3042" s="14" t="s">
        <v>71</v>
      </c>
      <c r="AY3042" s="255" t="s">
        <v>205</v>
      </c>
    </row>
    <row r="3043" s="2" customFormat="1" ht="24.15" customHeight="1">
      <c r="A3043" s="41"/>
      <c r="B3043" s="42"/>
      <c r="C3043" s="278" t="s">
        <v>4451</v>
      </c>
      <c r="D3043" s="278" t="s">
        <v>319</v>
      </c>
      <c r="E3043" s="279" t="s">
        <v>4452</v>
      </c>
      <c r="F3043" s="280" t="s">
        <v>4453</v>
      </c>
      <c r="G3043" s="281" t="s">
        <v>448</v>
      </c>
      <c r="H3043" s="282">
        <v>5</v>
      </c>
      <c r="I3043" s="283"/>
      <c r="J3043" s="284">
        <f>ROUND(I3043*H3043,2)</f>
        <v>0</v>
      </c>
      <c r="K3043" s="280" t="s">
        <v>19</v>
      </c>
      <c r="L3043" s="285"/>
      <c r="M3043" s="286" t="s">
        <v>19</v>
      </c>
      <c r="N3043" s="287" t="s">
        <v>42</v>
      </c>
      <c r="O3043" s="87"/>
      <c r="P3043" s="225">
        <f>O3043*H3043</f>
        <v>0</v>
      </c>
      <c r="Q3043" s="225">
        <v>0.10575</v>
      </c>
      <c r="R3043" s="225">
        <f>Q3043*H3043</f>
        <v>0.52874999999999994</v>
      </c>
      <c r="S3043" s="225">
        <v>0</v>
      </c>
      <c r="T3043" s="226">
        <f>S3043*H3043</f>
        <v>0</v>
      </c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R3043" s="227" t="s">
        <v>433</v>
      </c>
      <c r="AT3043" s="227" t="s">
        <v>319</v>
      </c>
      <c r="AU3043" s="227" t="s">
        <v>80</v>
      </c>
      <c r="AY3043" s="20" t="s">
        <v>205</v>
      </c>
      <c r="BE3043" s="228">
        <f>IF(N3043="základní",J3043,0)</f>
        <v>0</v>
      </c>
      <c r="BF3043" s="228">
        <f>IF(N3043="snížená",J3043,0)</f>
        <v>0</v>
      </c>
      <c r="BG3043" s="228">
        <f>IF(N3043="zákl. přenesená",J3043,0)</f>
        <v>0</v>
      </c>
      <c r="BH3043" s="228">
        <f>IF(N3043="sníž. přenesená",J3043,0)</f>
        <v>0</v>
      </c>
      <c r="BI3043" s="228">
        <f>IF(N3043="nulová",J3043,0)</f>
        <v>0</v>
      </c>
      <c r="BJ3043" s="20" t="s">
        <v>78</v>
      </c>
      <c r="BK3043" s="228">
        <f>ROUND(I3043*H3043,2)</f>
        <v>0</v>
      </c>
      <c r="BL3043" s="20" t="s">
        <v>331</v>
      </c>
      <c r="BM3043" s="227" t="s">
        <v>4454</v>
      </c>
    </row>
    <row r="3044" s="2" customFormat="1" ht="24.15" customHeight="1">
      <c r="A3044" s="41"/>
      <c r="B3044" s="42"/>
      <c r="C3044" s="278" t="s">
        <v>4455</v>
      </c>
      <c r="D3044" s="278" t="s">
        <v>319</v>
      </c>
      <c r="E3044" s="279" t="s">
        <v>4456</v>
      </c>
      <c r="F3044" s="280" t="s">
        <v>4457</v>
      </c>
      <c r="G3044" s="281" t="s">
        <v>448</v>
      </c>
      <c r="H3044" s="282">
        <v>14</v>
      </c>
      <c r="I3044" s="283"/>
      <c r="J3044" s="284">
        <f>ROUND(I3044*H3044,2)</f>
        <v>0</v>
      </c>
      <c r="K3044" s="280" t="s">
        <v>19</v>
      </c>
      <c r="L3044" s="285"/>
      <c r="M3044" s="286" t="s">
        <v>19</v>
      </c>
      <c r="N3044" s="287" t="s">
        <v>42</v>
      </c>
      <c r="O3044" s="87"/>
      <c r="P3044" s="225">
        <f>O3044*H3044</f>
        <v>0</v>
      </c>
      <c r="Q3044" s="225">
        <v>0.15443999999999999</v>
      </c>
      <c r="R3044" s="225">
        <f>Q3044*H3044</f>
        <v>2.1621600000000001</v>
      </c>
      <c r="S3044" s="225">
        <v>0</v>
      </c>
      <c r="T3044" s="226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7" t="s">
        <v>433</v>
      </c>
      <c r="AT3044" s="227" t="s">
        <v>319</v>
      </c>
      <c r="AU3044" s="227" t="s">
        <v>80</v>
      </c>
      <c r="AY3044" s="20" t="s">
        <v>205</v>
      </c>
      <c r="BE3044" s="228">
        <f>IF(N3044="základní",J3044,0)</f>
        <v>0</v>
      </c>
      <c r="BF3044" s="228">
        <f>IF(N3044="snížená",J3044,0)</f>
        <v>0</v>
      </c>
      <c r="BG3044" s="228">
        <f>IF(N3044="zákl. přenesená",J3044,0)</f>
        <v>0</v>
      </c>
      <c r="BH3044" s="228">
        <f>IF(N3044="sníž. přenesená",J3044,0)</f>
        <v>0</v>
      </c>
      <c r="BI3044" s="228">
        <f>IF(N3044="nulová",J3044,0)</f>
        <v>0</v>
      </c>
      <c r="BJ3044" s="20" t="s">
        <v>78</v>
      </c>
      <c r="BK3044" s="228">
        <f>ROUND(I3044*H3044,2)</f>
        <v>0</v>
      </c>
      <c r="BL3044" s="20" t="s">
        <v>331</v>
      </c>
      <c r="BM3044" s="227" t="s">
        <v>4458</v>
      </c>
    </row>
    <row r="3045" s="2" customFormat="1" ht="37.8" customHeight="1">
      <c r="A3045" s="41"/>
      <c r="B3045" s="42"/>
      <c r="C3045" s="216" t="s">
        <v>4459</v>
      </c>
      <c r="D3045" s="216" t="s">
        <v>207</v>
      </c>
      <c r="E3045" s="217" t="s">
        <v>4460</v>
      </c>
      <c r="F3045" s="218" t="s">
        <v>4461</v>
      </c>
      <c r="G3045" s="219" t="s">
        <v>327</v>
      </c>
      <c r="H3045" s="220">
        <v>1937.298</v>
      </c>
      <c r="I3045" s="221"/>
      <c r="J3045" s="222">
        <f>ROUND(I3045*H3045,2)</f>
        <v>0</v>
      </c>
      <c r="K3045" s="218" t="s">
        <v>211</v>
      </c>
      <c r="L3045" s="47"/>
      <c r="M3045" s="223" t="s">
        <v>19</v>
      </c>
      <c r="N3045" s="224" t="s">
        <v>42</v>
      </c>
      <c r="O3045" s="87"/>
      <c r="P3045" s="225">
        <f>O3045*H3045</f>
        <v>0</v>
      </c>
      <c r="Q3045" s="225">
        <v>0.00027999999999999998</v>
      </c>
      <c r="R3045" s="225">
        <f>Q3045*H3045</f>
        <v>0.54244344</v>
      </c>
      <c r="S3045" s="225">
        <v>0</v>
      </c>
      <c r="T3045" s="226">
        <f>S3045*H3045</f>
        <v>0</v>
      </c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R3045" s="227" t="s">
        <v>331</v>
      </c>
      <c r="AT3045" s="227" t="s">
        <v>207</v>
      </c>
      <c r="AU3045" s="227" t="s">
        <v>80</v>
      </c>
      <c r="AY3045" s="20" t="s">
        <v>205</v>
      </c>
      <c r="BE3045" s="228">
        <f>IF(N3045="základní",J3045,0)</f>
        <v>0</v>
      </c>
      <c r="BF3045" s="228">
        <f>IF(N3045="snížená",J3045,0)</f>
        <v>0</v>
      </c>
      <c r="BG3045" s="228">
        <f>IF(N3045="zákl. přenesená",J3045,0)</f>
        <v>0</v>
      </c>
      <c r="BH3045" s="228">
        <f>IF(N3045="sníž. přenesená",J3045,0)</f>
        <v>0</v>
      </c>
      <c r="BI3045" s="228">
        <f>IF(N3045="nulová",J3045,0)</f>
        <v>0</v>
      </c>
      <c r="BJ3045" s="20" t="s">
        <v>78</v>
      </c>
      <c r="BK3045" s="228">
        <f>ROUND(I3045*H3045,2)</f>
        <v>0</v>
      </c>
      <c r="BL3045" s="20" t="s">
        <v>331</v>
      </c>
      <c r="BM3045" s="227" t="s">
        <v>4462</v>
      </c>
    </row>
    <row r="3046" s="2" customFormat="1">
      <c r="A3046" s="41"/>
      <c r="B3046" s="42"/>
      <c r="C3046" s="43"/>
      <c r="D3046" s="229" t="s">
        <v>214</v>
      </c>
      <c r="E3046" s="43"/>
      <c r="F3046" s="230" t="s">
        <v>4463</v>
      </c>
      <c r="G3046" s="43"/>
      <c r="H3046" s="43"/>
      <c r="I3046" s="231"/>
      <c r="J3046" s="43"/>
      <c r="K3046" s="43"/>
      <c r="L3046" s="47"/>
      <c r="M3046" s="232"/>
      <c r="N3046" s="233"/>
      <c r="O3046" s="87"/>
      <c r="P3046" s="87"/>
      <c r="Q3046" s="87"/>
      <c r="R3046" s="87"/>
      <c r="S3046" s="87"/>
      <c r="T3046" s="88"/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T3046" s="20" t="s">
        <v>214</v>
      </c>
      <c r="AU3046" s="20" t="s">
        <v>80</v>
      </c>
    </row>
    <row r="3047" s="14" customFormat="1">
      <c r="A3047" s="14"/>
      <c r="B3047" s="245"/>
      <c r="C3047" s="246"/>
      <c r="D3047" s="236" t="s">
        <v>216</v>
      </c>
      <c r="E3047" s="247" t="s">
        <v>19</v>
      </c>
      <c r="F3047" s="248" t="s">
        <v>4464</v>
      </c>
      <c r="G3047" s="246"/>
      <c r="H3047" s="249">
        <v>28.410973355292398</v>
      </c>
      <c r="I3047" s="250"/>
      <c r="J3047" s="246"/>
      <c r="K3047" s="246"/>
      <c r="L3047" s="251"/>
      <c r="M3047" s="252"/>
      <c r="N3047" s="253"/>
      <c r="O3047" s="253"/>
      <c r="P3047" s="253"/>
      <c r="Q3047" s="253"/>
      <c r="R3047" s="253"/>
      <c r="S3047" s="253"/>
      <c r="T3047" s="25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55" t="s">
        <v>216</v>
      </c>
      <c r="AU3047" s="255" t="s">
        <v>80</v>
      </c>
      <c r="AV3047" s="14" t="s">
        <v>80</v>
      </c>
      <c r="AW3047" s="14" t="s">
        <v>218</v>
      </c>
      <c r="AX3047" s="14" t="s">
        <v>71</v>
      </c>
      <c r="AY3047" s="255" t="s">
        <v>205</v>
      </c>
    </row>
    <row r="3048" s="14" customFormat="1">
      <c r="A3048" s="14"/>
      <c r="B3048" s="245"/>
      <c r="C3048" s="246"/>
      <c r="D3048" s="236" t="s">
        <v>216</v>
      </c>
      <c r="E3048" s="247" t="s">
        <v>19</v>
      </c>
      <c r="F3048" s="248" t="s">
        <v>4465</v>
      </c>
      <c r="G3048" s="246"/>
      <c r="H3048" s="249">
        <v>124.309380400259</v>
      </c>
      <c r="I3048" s="250"/>
      <c r="J3048" s="246"/>
      <c r="K3048" s="246"/>
      <c r="L3048" s="251"/>
      <c r="M3048" s="252"/>
      <c r="N3048" s="253"/>
      <c r="O3048" s="253"/>
      <c r="P3048" s="253"/>
      <c r="Q3048" s="253"/>
      <c r="R3048" s="253"/>
      <c r="S3048" s="253"/>
      <c r="T3048" s="25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55" t="s">
        <v>216</v>
      </c>
      <c r="AU3048" s="255" t="s">
        <v>80</v>
      </c>
      <c r="AV3048" s="14" t="s">
        <v>80</v>
      </c>
      <c r="AW3048" s="14" t="s">
        <v>218</v>
      </c>
      <c r="AX3048" s="14" t="s">
        <v>71</v>
      </c>
      <c r="AY3048" s="255" t="s">
        <v>205</v>
      </c>
    </row>
    <row r="3049" s="14" customFormat="1">
      <c r="A3049" s="14"/>
      <c r="B3049" s="245"/>
      <c r="C3049" s="246"/>
      <c r="D3049" s="236" t="s">
        <v>216</v>
      </c>
      <c r="E3049" s="247" t="s">
        <v>19</v>
      </c>
      <c r="F3049" s="248" t="s">
        <v>4466</v>
      </c>
      <c r="G3049" s="246"/>
      <c r="H3049" s="249">
        <v>356.88</v>
      </c>
      <c r="I3049" s="250"/>
      <c r="J3049" s="246"/>
      <c r="K3049" s="246"/>
      <c r="L3049" s="251"/>
      <c r="M3049" s="252"/>
      <c r="N3049" s="253"/>
      <c r="O3049" s="253"/>
      <c r="P3049" s="253"/>
      <c r="Q3049" s="253"/>
      <c r="R3049" s="253"/>
      <c r="S3049" s="253"/>
      <c r="T3049" s="25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55" t="s">
        <v>216</v>
      </c>
      <c r="AU3049" s="255" t="s">
        <v>80</v>
      </c>
      <c r="AV3049" s="14" t="s">
        <v>80</v>
      </c>
      <c r="AW3049" s="14" t="s">
        <v>218</v>
      </c>
      <c r="AX3049" s="14" t="s">
        <v>71</v>
      </c>
      <c r="AY3049" s="255" t="s">
        <v>205</v>
      </c>
    </row>
    <row r="3050" s="14" customFormat="1">
      <c r="A3050" s="14"/>
      <c r="B3050" s="245"/>
      <c r="C3050" s="246"/>
      <c r="D3050" s="236" t="s">
        <v>216</v>
      </c>
      <c r="E3050" s="247" t="s">
        <v>19</v>
      </c>
      <c r="F3050" s="248" t="s">
        <v>4467</v>
      </c>
      <c r="G3050" s="246"/>
      <c r="H3050" s="249">
        <v>334.75999999999999</v>
      </c>
      <c r="I3050" s="250"/>
      <c r="J3050" s="246"/>
      <c r="K3050" s="246"/>
      <c r="L3050" s="251"/>
      <c r="M3050" s="252"/>
      <c r="N3050" s="253"/>
      <c r="O3050" s="253"/>
      <c r="P3050" s="253"/>
      <c r="Q3050" s="253"/>
      <c r="R3050" s="253"/>
      <c r="S3050" s="253"/>
      <c r="T3050" s="25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55" t="s">
        <v>216</v>
      </c>
      <c r="AU3050" s="255" t="s">
        <v>80</v>
      </c>
      <c r="AV3050" s="14" t="s">
        <v>80</v>
      </c>
      <c r="AW3050" s="14" t="s">
        <v>218</v>
      </c>
      <c r="AX3050" s="14" t="s">
        <v>71</v>
      </c>
      <c r="AY3050" s="255" t="s">
        <v>205</v>
      </c>
    </row>
    <row r="3051" s="14" customFormat="1">
      <c r="A3051" s="14"/>
      <c r="B3051" s="245"/>
      <c r="C3051" s="246"/>
      <c r="D3051" s="236" t="s">
        <v>216</v>
      </c>
      <c r="E3051" s="247" t="s">
        <v>19</v>
      </c>
      <c r="F3051" s="248" t="s">
        <v>4468</v>
      </c>
      <c r="G3051" s="246"/>
      <c r="H3051" s="249">
        <v>657</v>
      </c>
      <c r="I3051" s="250"/>
      <c r="J3051" s="246"/>
      <c r="K3051" s="246"/>
      <c r="L3051" s="251"/>
      <c r="M3051" s="252"/>
      <c r="N3051" s="253"/>
      <c r="O3051" s="253"/>
      <c r="P3051" s="253"/>
      <c r="Q3051" s="253"/>
      <c r="R3051" s="253"/>
      <c r="S3051" s="253"/>
      <c r="T3051" s="25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55" t="s">
        <v>216</v>
      </c>
      <c r="AU3051" s="255" t="s">
        <v>80</v>
      </c>
      <c r="AV3051" s="14" t="s">
        <v>80</v>
      </c>
      <c r="AW3051" s="14" t="s">
        <v>218</v>
      </c>
      <c r="AX3051" s="14" t="s">
        <v>71</v>
      </c>
      <c r="AY3051" s="255" t="s">
        <v>205</v>
      </c>
    </row>
    <row r="3052" s="14" customFormat="1">
      <c r="A3052" s="14"/>
      <c r="B3052" s="245"/>
      <c r="C3052" s="246"/>
      <c r="D3052" s="236" t="s">
        <v>216</v>
      </c>
      <c r="E3052" s="247" t="s">
        <v>19</v>
      </c>
      <c r="F3052" s="248" t="s">
        <v>4469</v>
      </c>
      <c r="G3052" s="246"/>
      <c r="H3052" s="249">
        <v>435.93715293780201</v>
      </c>
      <c r="I3052" s="250"/>
      <c r="J3052" s="246"/>
      <c r="K3052" s="246"/>
      <c r="L3052" s="251"/>
      <c r="M3052" s="252"/>
      <c r="N3052" s="253"/>
      <c r="O3052" s="253"/>
      <c r="P3052" s="253"/>
      <c r="Q3052" s="253"/>
      <c r="R3052" s="253"/>
      <c r="S3052" s="253"/>
      <c r="T3052" s="25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5" t="s">
        <v>216</v>
      </c>
      <c r="AU3052" s="255" t="s">
        <v>80</v>
      </c>
      <c r="AV3052" s="14" t="s">
        <v>80</v>
      </c>
      <c r="AW3052" s="14" t="s">
        <v>218</v>
      </c>
      <c r="AX3052" s="14" t="s">
        <v>71</v>
      </c>
      <c r="AY3052" s="255" t="s">
        <v>205</v>
      </c>
    </row>
    <row r="3053" s="2" customFormat="1" ht="37.8" customHeight="1">
      <c r="A3053" s="41"/>
      <c r="B3053" s="42"/>
      <c r="C3053" s="216" t="s">
        <v>4470</v>
      </c>
      <c r="D3053" s="216" t="s">
        <v>207</v>
      </c>
      <c r="E3053" s="217" t="s">
        <v>4471</v>
      </c>
      <c r="F3053" s="218" t="s">
        <v>4472</v>
      </c>
      <c r="G3053" s="219" t="s">
        <v>448</v>
      </c>
      <c r="H3053" s="220">
        <v>1</v>
      </c>
      <c r="I3053" s="221"/>
      <c r="J3053" s="222">
        <f>ROUND(I3053*H3053,2)</f>
        <v>0</v>
      </c>
      <c r="K3053" s="218" t="s">
        <v>19</v>
      </c>
      <c r="L3053" s="47"/>
      <c r="M3053" s="223" t="s">
        <v>19</v>
      </c>
      <c r="N3053" s="224" t="s">
        <v>42</v>
      </c>
      <c r="O3053" s="87"/>
      <c r="P3053" s="225">
        <f>O3053*H3053</f>
        <v>0</v>
      </c>
      <c r="Q3053" s="225">
        <v>0.025919999999999999</v>
      </c>
      <c r="R3053" s="225">
        <f>Q3053*H3053</f>
        <v>0.025919999999999999</v>
      </c>
      <c r="S3053" s="225">
        <v>0</v>
      </c>
      <c r="T3053" s="226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7" t="s">
        <v>331</v>
      </c>
      <c r="AT3053" s="227" t="s">
        <v>207</v>
      </c>
      <c r="AU3053" s="227" t="s">
        <v>80</v>
      </c>
      <c r="AY3053" s="20" t="s">
        <v>205</v>
      </c>
      <c r="BE3053" s="228">
        <f>IF(N3053="základní",J3053,0)</f>
        <v>0</v>
      </c>
      <c r="BF3053" s="228">
        <f>IF(N3053="snížená",J3053,0)</f>
        <v>0</v>
      </c>
      <c r="BG3053" s="228">
        <f>IF(N3053="zákl. přenesená",J3053,0)</f>
        <v>0</v>
      </c>
      <c r="BH3053" s="228">
        <f>IF(N3053="sníž. přenesená",J3053,0)</f>
        <v>0</v>
      </c>
      <c r="BI3053" s="228">
        <f>IF(N3053="nulová",J3053,0)</f>
        <v>0</v>
      </c>
      <c r="BJ3053" s="20" t="s">
        <v>78</v>
      </c>
      <c r="BK3053" s="228">
        <f>ROUND(I3053*H3053,2)</f>
        <v>0</v>
      </c>
      <c r="BL3053" s="20" t="s">
        <v>331</v>
      </c>
      <c r="BM3053" s="227" t="s">
        <v>4473</v>
      </c>
    </row>
    <row r="3054" s="2" customFormat="1">
      <c r="A3054" s="41"/>
      <c r="B3054" s="42"/>
      <c r="C3054" s="43"/>
      <c r="D3054" s="236" t="s">
        <v>1145</v>
      </c>
      <c r="E3054" s="43"/>
      <c r="F3054" s="288" t="s">
        <v>4474</v>
      </c>
      <c r="G3054" s="43"/>
      <c r="H3054" s="43"/>
      <c r="I3054" s="231"/>
      <c r="J3054" s="43"/>
      <c r="K3054" s="43"/>
      <c r="L3054" s="47"/>
      <c r="M3054" s="232"/>
      <c r="N3054" s="233"/>
      <c r="O3054" s="87"/>
      <c r="P3054" s="87"/>
      <c r="Q3054" s="87"/>
      <c r="R3054" s="87"/>
      <c r="S3054" s="87"/>
      <c r="T3054" s="88"/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T3054" s="20" t="s">
        <v>1145</v>
      </c>
      <c r="AU3054" s="20" t="s">
        <v>80</v>
      </c>
    </row>
    <row r="3055" s="2" customFormat="1" ht="37.8" customHeight="1">
      <c r="A3055" s="41"/>
      <c r="B3055" s="42"/>
      <c r="C3055" s="216" t="s">
        <v>4475</v>
      </c>
      <c r="D3055" s="216" t="s">
        <v>207</v>
      </c>
      <c r="E3055" s="217" t="s">
        <v>4476</v>
      </c>
      <c r="F3055" s="218" t="s">
        <v>4477</v>
      </c>
      <c r="G3055" s="219" t="s">
        <v>448</v>
      </c>
      <c r="H3055" s="220">
        <v>1</v>
      </c>
      <c r="I3055" s="221"/>
      <c r="J3055" s="222">
        <f>ROUND(I3055*H3055,2)</f>
        <v>0</v>
      </c>
      <c r="K3055" s="218" t="s">
        <v>19</v>
      </c>
      <c r="L3055" s="47"/>
      <c r="M3055" s="223" t="s">
        <v>19</v>
      </c>
      <c r="N3055" s="224" t="s">
        <v>42</v>
      </c>
      <c r="O3055" s="87"/>
      <c r="P3055" s="225">
        <f>O3055*H3055</f>
        <v>0</v>
      </c>
      <c r="Q3055" s="225">
        <v>0.071499999999999994</v>
      </c>
      <c r="R3055" s="225">
        <f>Q3055*H3055</f>
        <v>0.071499999999999994</v>
      </c>
      <c r="S3055" s="225">
        <v>0</v>
      </c>
      <c r="T3055" s="226">
        <f>S3055*H3055</f>
        <v>0</v>
      </c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R3055" s="227" t="s">
        <v>331</v>
      </c>
      <c r="AT3055" s="227" t="s">
        <v>207</v>
      </c>
      <c r="AU3055" s="227" t="s">
        <v>80</v>
      </c>
      <c r="AY3055" s="20" t="s">
        <v>205</v>
      </c>
      <c r="BE3055" s="228">
        <f>IF(N3055="základní",J3055,0)</f>
        <v>0</v>
      </c>
      <c r="BF3055" s="228">
        <f>IF(N3055="snížená",J3055,0)</f>
        <v>0</v>
      </c>
      <c r="BG3055" s="228">
        <f>IF(N3055="zákl. přenesená",J3055,0)</f>
        <v>0</v>
      </c>
      <c r="BH3055" s="228">
        <f>IF(N3055="sníž. přenesená",J3055,0)</f>
        <v>0</v>
      </c>
      <c r="BI3055" s="228">
        <f>IF(N3055="nulová",J3055,0)</f>
        <v>0</v>
      </c>
      <c r="BJ3055" s="20" t="s">
        <v>78</v>
      </c>
      <c r="BK3055" s="228">
        <f>ROUND(I3055*H3055,2)</f>
        <v>0</v>
      </c>
      <c r="BL3055" s="20" t="s">
        <v>331</v>
      </c>
      <c r="BM3055" s="227" t="s">
        <v>4478</v>
      </c>
    </row>
    <row r="3056" s="2" customFormat="1">
      <c r="A3056" s="41"/>
      <c r="B3056" s="42"/>
      <c r="C3056" s="43"/>
      <c r="D3056" s="236" t="s">
        <v>1145</v>
      </c>
      <c r="E3056" s="43"/>
      <c r="F3056" s="288" t="s">
        <v>4479</v>
      </c>
      <c r="G3056" s="43"/>
      <c r="H3056" s="43"/>
      <c r="I3056" s="231"/>
      <c r="J3056" s="43"/>
      <c r="K3056" s="43"/>
      <c r="L3056" s="47"/>
      <c r="M3056" s="232"/>
      <c r="N3056" s="233"/>
      <c r="O3056" s="87"/>
      <c r="P3056" s="87"/>
      <c r="Q3056" s="87"/>
      <c r="R3056" s="87"/>
      <c r="S3056" s="87"/>
      <c r="T3056" s="88"/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T3056" s="20" t="s">
        <v>1145</v>
      </c>
      <c r="AU3056" s="20" t="s">
        <v>80</v>
      </c>
    </row>
    <row r="3057" s="2" customFormat="1" ht="37.8" customHeight="1">
      <c r="A3057" s="41"/>
      <c r="B3057" s="42"/>
      <c r="C3057" s="216" t="s">
        <v>4480</v>
      </c>
      <c r="D3057" s="216" t="s">
        <v>207</v>
      </c>
      <c r="E3057" s="217" t="s">
        <v>4481</v>
      </c>
      <c r="F3057" s="218" t="s">
        <v>4482</v>
      </c>
      <c r="G3057" s="219" t="s">
        <v>448</v>
      </c>
      <c r="H3057" s="220">
        <v>1</v>
      </c>
      <c r="I3057" s="221"/>
      <c r="J3057" s="222">
        <f>ROUND(I3057*H3057,2)</f>
        <v>0</v>
      </c>
      <c r="K3057" s="218" t="s">
        <v>211</v>
      </c>
      <c r="L3057" s="47"/>
      <c r="M3057" s="223" t="s">
        <v>19</v>
      </c>
      <c r="N3057" s="224" t="s">
        <v>42</v>
      </c>
      <c r="O3057" s="87"/>
      <c r="P3057" s="225">
        <f>O3057*H3057</f>
        <v>0</v>
      </c>
      <c r="Q3057" s="225">
        <v>0</v>
      </c>
      <c r="R3057" s="225">
        <f>Q3057*H3057</f>
        <v>0</v>
      </c>
      <c r="S3057" s="225">
        <v>0</v>
      </c>
      <c r="T3057" s="226">
        <f>S3057*H3057</f>
        <v>0</v>
      </c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R3057" s="227" t="s">
        <v>331</v>
      </c>
      <c r="AT3057" s="227" t="s">
        <v>207</v>
      </c>
      <c r="AU3057" s="227" t="s">
        <v>80</v>
      </c>
      <c r="AY3057" s="20" t="s">
        <v>205</v>
      </c>
      <c r="BE3057" s="228">
        <f>IF(N3057="základní",J3057,0)</f>
        <v>0</v>
      </c>
      <c r="BF3057" s="228">
        <f>IF(N3057="snížená",J3057,0)</f>
        <v>0</v>
      </c>
      <c r="BG3057" s="228">
        <f>IF(N3057="zákl. přenesená",J3057,0)</f>
        <v>0</v>
      </c>
      <c r="BH3057" s="228">
        <f>IF(N3057="sníž. přenesená",J3057,0)</f>
        <v>0</v>
      </c>
      <c r="BI3057" s="228">
        <f>IF(N3057="nulová",J3057,0)</f>
        <v>0</v>
      </c>
      <c r="BJ3057" s="20" t="s">
        <v>78</v>
      </c>
      <c r="BK3057" s="228">
        <f>ROUND(I3057*H3057,2)</f>
        <v>0</v>
      </c>
      <c r="BL3057" s="20" t="s">
        <v>331</v>
      </c>
      <c r="BM3057" s="227" t="s">
        <v>4483</v>
      </c>
    </row>
    <row r="3058" s="2" customFormat="1">
      <c r="A3058" s="41"/>
      <c r="B3058" s="42"/>
      <c r="C3058" s="43"/>
      <c r="D3058" s="229" t="s">
        <v>214</v>
      </c>
      <c r="E3058" s="43"/>
      <c r="F3058" s="230" t="s">
        <v>4484</v>
      </c>
      <c r="G3058" s="43"/>
      <c r="H3058" s="43"/>
      <c r="I3058" s="231"/>
      <c r="J3058" s="43"/>
      <c r="K3058" s="43"/>
      <c r="L3058" s="47"/>
      <c r="M3058" s="232"/>
      <c r="N3058" s="233"/>
      <c r="O3058" s="87"/>
      <c r="P3058" s="87"/>
      <c r="Q3058" s="87"/>
      <c r="R3058" s="87"/>
      <c r="S3058" s="87"/>
      <c r="T3058" s="88"/>
      <c r="U3058" s="41"/>
      <c r="V3058" s="41"/>
      <c r="W3058" s="41"/>
      <c r="X3058" s="41"/>
      <c r="Y3058" s="41"/>
      <c r="Z3058" s="41"/>
      <c r="AA3058" s="41"/>
      <c r="AB3058" s="41"/>
      <c r="AC3058" s="41"/>
      <c r="AD3058" s="41"/>
      <c r="AE3058" s="41"/>
      <c r="AT3058" s="20" t="s">
        <v>214</v>
      </c>
      <c r="AU3058" s="20" t="s">
        <v>80</v>
      </c>
    </row>
    <row r="3059" s="2" customFormat="1" ht="24.15" customHeight="1">
      <c r="A3059" s="41"/>
      <c r="B3059" s="42"/>
      <c r="C3059" s="278" t="s">
        <v>4485</v>
      </c>
      <c r="D3059" s="278" t="s">
        <v>319</v>
      </c>
      <c r="E3059" s="279" t="s">
        <v>4486</v>
      </c>
      <c r="F3059" s="280" t="s">
        <v>4487</v>
      </c>
      <c r="G3059" s="281" t="s">
        <v>448</v>
      </c>
      <c r="H3059" s="282">
        <v>1</v>
      </c>
      <c r="I3059" s="283"/>
      <c r="J3059" s="284">
        <f>ROUND(I3059*H3059,2)</f>
        <v>0</v>
      </c>
      <c r="K3059" s="280" t="s">
        <v>211</v>
      </c>
      <c r="L3059" s="285"/>
      <c r="M3059" s="286" t="s">
        <v>19</v>
      </c>
      <c r="N3059" s="287" t="s">
        <v>42</v>
      </c>
      <c r="O3059" s="87"/>
      <c r="P3059" s="225">
        <f>O3059*H3059</f>
        <v>0</v>
      </c>
      <c r="Q3059" s="225">
        <v>0.035999999999999997</v>
      </c>
      <c r="R3059" s="225">
        <f>Q3059*H3059</f>
        <v>0.035999999999999997</v>
      </c>
      <c r="S3059" s="225">
        <v>0</v>
      </c>
      <c r="T3059" s="226">
        <f>S3059*H3059</f>
        <v>0</v>
      </c>
      <c r="U3059" s="41"/>
      <c r="V3059" s="41"/>
      <c r="W3059" s="41"/>
      <c r="X3059" s="41"/>
      <c r="Y3059" s="41"/>
      <c r="Z3059" s="41"/>
      <c r="AA3059" s="41"/>
      <c r="AB3059" s="41"/>
      <c r="AC3059" s="41"/>
      <c r="AD3059" s="41"/>
      <c r="AE3059" s="41"/>
      <c r="AR3059" s="227" t="s">
        <v>433</v>
      </c>
      <c r="AT3059" s="227" t="s">
        <v>319</v>
      </c>
      <c r="AU3059" s="227" t="s">
        <v>80</v>
      </c>
      <c r="AY3059" s="20" t="s">
        <v>205</v>
      </c>
      <c r="BE3059" s="228">
        <f>IF(N3059="základní",J3059,0)</f>
        <v>0</v>
      </c>
      <c r="BF3059" s="228">
        <f>IF(N3059="snížená",J3059,0)</f>
        <v>0</v>
      </c>
      <c r="BG3059" s="228">
        <f>IF(N3059="zákl. přenesená",J3059,0)</f>
        <v>0</v>
      </c>
      <c r="BH3059" s="228">
        <f>IF(N3059="sníž. přenesená",J3059,0)</f>
        <v>0</v>
      </c>
      <c r="BI3059" s="228">
        <f>IF(N3059="nulová",J3059,0)</f>
        <v>0</v>
      </c>
      <c r="BJ3059" s="20" t="s">
        <v>78</v>
      </c>
      <c r="BK3059" s="228">
        <f>ROUND(I3059*H3059,2)</f>
        <v>0</v>
      </c>
      <c r="BL3059" s="20" t="s">
        <v>331</v>
      </c>
      <c r="BM3059" s="227" t="s">
        <v>4488</v>
      </c>
    </row>
    <row r="3060" s="2" customFormat="1" ht="37.8" customHeight="1">
      <c r="A3060" s="41"/>
      <c r="B3060" s="42"/>
      <c r="C3060" s="216" t="s">
        <v>4489</v>
      </c>
      <c r="D3060" s="216" t="s">
        <v>207</v>
      </c>
      <c r="E3060" s="217" t="s">
        <v>4490</v>
      </c>
      <c r="F3060" s="218" t="s">
        <v>4491</v>
      </c>
      <c r="G3060" s="219" t="s">
        <v>448</v>
      </c>
      <c r="H3060" s="220">
        <v>2</v>
      </c>
      <c r="I3060" s="221"/>
      <c r="J3060" s="222">
        <f>ROUND(I3060*H3060,2)</f>
        <v>0</v>
      </c>
      <c r="K3060" s="218" t="s">
        <v>211</v>
      </c>
      <c r="L3060" s="47"/>
      <c r="M3060" s="223" t="s">
        <v>19</v>
      </c>
      <c r="N3060" s="224" t="s">
        <v>42</v>
      </c>
      <c r="O3060" s="87"/>
      <c r="P3060" s="225">
        <f>O3060*H3060</f>
        <v>0</v>
      </c>
      <c r="Q3060" s="225">
        <v>0</v>
      </c>
      <c r="R3060" s="225">
        <f>Q3060*H3060</f>
        <v>0</v>
      </c>
      <c r="S3060" s="225">
        <v>0</v>
      </c>
      <c r="T3060" s="226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7" t="s">
        <v>331</v>
      </c>
      <c r="AT3060" s="227" t="s">
        <v>207</v>
      </c>
      <c r="AU3060" s="227" t="s">
        <v>80</v>
      </c>
      <c r="AY3060" s="20" t="s">
        <v>205</v>
      </c>
      <c r="BE3060" s="228">
        <f>IF(N3060="základní",J3060,0)</f>
        <v>0</v>
      </c>
      <c r="BF3060" s="228">
        <f>IF(N3060="snížená",J3060,0)</f>
        <v>0</v>
      </c>
      <c r="BG3060" s="228">
        <f>IF(N3060="zákl. přenesená",J3060,0)</f>
        <v>0</v>
      </c>
      <c r="BH3060" s="228">
        <f>IF(N3060="sníž. přenesená",J3060,0)</f>
        <v>0</v>
      </c>
      <c r="BI3060" s="228">
        <f>IF(N3060="nulová",J3060,0)</f>
        <v>0</v>
      </c>
      <c r="BJ3060" s="20" t="s">
        <v>78</v>
      </c>
      <c r="BK3060" s="228">
        <f>ROUND(I3060*H3060,2)</f>
        <v>0</v>
      </c>
      <c r="BL3060" s="20" t="s">
        <v>331</v>
      </c>
      <c r="BM3060" s="227" t="s">
        <v>4492</v>
      </c>
    </row>
    <row r="3061" s="2" customFormat="1">
      <c r="A3061" s="41"/>
      <c r="B3061" s="42"/>
      <c r="C3061" s="43"/>
      <c r="D3061" s="229" t="s">
        <v>214</v>
      </c>
      <c r="E3061" s="43"/>
      <c r="F3061" s="230" t="s">
        <v>4493</v>
      </c>
      <c r="G3061" s="43"/>
      <c r="H3061" s="43"/>
      <c r="I3061" s="231"/>
      <c r="J3061" s="43"/>
      <c r="K3061" s="43"/>
      <c r="L3061" s="47"/>
      <c r="M3061" s="232"/>
      <c r="N3061" s="233"/>
      <c r="O3061" s="87"/>
      <c r="P3061" s="87"/>
      <c r="Q3061" s="87"/>
      <c r="R3061" s="87"/>
      <c r="S3061" s="87"/>
      <c r="T3061" s="88"/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T3061" s="20" t="s">
        <v>214</v>
      </c>
      <c r="AU3061" s="20" t="s">
        <v>80</v>
      </c>
    </row>
    <row r="3062" s="2" customFormat="1" ht="33" customHeight="1">
      <c r="A3062" s="41"/>
      <c r="B3062" s="42"/>
      <c r="C3062" s="278" t="s">
        <v>4494</v>
      </c>
      <c r="D3062" s="278" t="s">
        <v>319</v>
      </c>
      <c r="E3062" s="279" t="s">
        <v>4495</v>
      </c>
      <c r="F3062" s="280" t="s">
        <v>4496</v>
      </c>
      <c r="G3062" s="281" t="s">
        <v>448</v>
      </c>
      <c r="H3062" s="282">
        <v>1</v>
      </c>
      <c r="I3062" s="283"/>
      <c r="J3062" s="284">
        <f>ROUND(I3062*H3062,2)</f>
        <v>0</v>
      </c>
      <c r="K3062" s="280" t="s">
        <v>211</v>
      </c>
      <c r="L3062" s="285"/>
      <c r="M3062" s="286" t="s">
        <v>19</v>
      </c>
      <c r="N3062" s="287" t="s">
        <v>42</v>
      </c>
      <c r="O3062" s="87"/>
      <c r="P3062" s="225">
        <f>O3062*H3062</f>
        <v>0</v>
      </c>
      <c r="Q3062" s="225">
        <v>0.021600000000000001</v>
      </c>
      <c r="R3062" s="225">
        <f>Q3062*H3062</f>
        <v>0.021600000000000001</v>
      </c>
      <c r="S3062" s="225">
        <v>0</v>
      </c>
      <c r="T3062" s="226">
        <f>S3062*H3062</f>
        <v>0</v>
      </c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R3062" s="227" t="s">
        <v>433</v>
      </c>
      <c r="AT3062" s="227" t="s">
        <v>319</v>
      </c>
      <c r="AU3062" s="227" t="s">
        <v>80</v>
      </c>
      <c r="AY3062" s="20" t="s">
        <v>205</v>
      </c>
      <c r="BE3062" s="228">
        <f>IF(N3062="základní",J3062,0)</f>
        <v>0</v>
      </c>
      <c r="BF3062" s="228">
        <f>IF(N3062="snížená",J3062,0)</f>
        <v>0</v>
      </c>
      <c r="BG3062" s="228">
        <f>IF(N3062="zákl. přenesená",J3062,0)</f>
        <v>0</v>
      </c>
      <c r="BH3062" s="228">
        <f>IF(N3062="sníž. přenesená",J3062,0)</f>
        <v>0</v>
      </c>
      <c r="BI3062" s="228">
        <f>IF(N3062="nulová",J3062,0)</f>
        <v>0</v>
      </c>
      <c r="BJ3062" s="20" t="s">
        <v>78</v>
      </c>
      <c r="BK3062" s="228">
        <f>ROUND(I3062*H3062,2)</f>
        <v>0</v>
      </c>
      <c r="BL3062" s="20" t="s">
        <v>331</v>
      </c>
      <c r="BM3062" s="227" t="s">
        <v>4497</v>
      </c>
    </row>
    <row r="3063" s="2" customFormat="1" ht="37.8" customHeight="1">
      <c r="A3063" s="41"/>
      <c r="B3063" s="42"/>
      <c r="C3063" s="278" t="s">
        <v>4498</v>
      </c>
      <c r="D3063" s="278" t="s">
        <v>319</v>
      </c>
      <c r="E3063" s="279" t="s">
        <v>4499</v>
      </c>
      <c r="F3063" s="280" t="s">
        <v>4500</v>
      </c>
      <c r="G3063" s="281" t="s">
        <v>448</v>
      </c>
      <c r="H3063" s="282">
        <v>1</v>
      </c>
      <c r="I3063" s="283"/>
      <c r="J3063" s="284">
        <f>ROUND(I3063*H3063,2)</f>
        <v>0</v>
      </c>
      <c r="K3063" s="280" t="s">
        <v>19</v>
      </c>
      <c r="L3063" s="285"/>
      <c r="M3063" s="286" t="s">
        <v>19</v>
      </c>
      <c r="N3063" s="287" t="s">
        <v>42</v>
      </c>
      <c r="O3063" s="87"/>
      <c r="P3063" s="225">
        <f>O3063*H3063</f>
        <v>0</v>
      </c>
      <c r="Q3063" s="225">
        <v>0.021600000000000001</v>
      </c>
      <c r="R3063" s="225">
        <f>Q3063*H3063</f>
        <v>0.021600000000000001</v>
      </c>
      <c r="S3063" s="225">
        <v>0</v>
      </c>
      <c r="T3063" s="226">
        <f>S3063*H3063</f>
        <v>0</v>
      </c>
      <c r="U3063" s="41"/>
      <c r="V3063" s="41"/>
      <c r="W3063" s="41"/>
      <c r="X3063" s="41"/>
      <c r="Y3063" s="41"/>
      <c r="Z3063" s="41"/>
      <c r="AA3063" s="41"/>
      <c r="AB3063" s="41"/>
      <c r="AC3063" s="41"/>
      <c r="AD3063" s="41"/>
      <c r="AE3063" s="41"/>
      <c r="AR3063" s="227" t="s">
        <v>433</v>
      </c>
      <c r="AT3063" s="227" t="s">
        <v>319</v>
      </c>
      <c r="AU3063" s="227" t="s">
        <v>80</v>
      </c>
      <c r="AY3063" s="20" t="s">
        <v>205</v>
      </c>
      <c r="BE3063" s="228">
        <f>IF(N3063="základní",J3063,0)</f>
        <v>0</v>
      </c>
      <c r="BF3063" s="228">
        <f>IF(N3063="snížená",J3063,0)</f>
        <v>0</v>
      </c>
      <c r="BG3063" s="228">
        <f>IF(N3063="zákl. přenesená",J3063,0)</f>
        <v>0</v>
      </c>
      <c r="BH3063" s="228">
        <f>IF(N3063="sníž. přenesená",J3063,0)</f>
        <v>0</v>
      </c>
      <c r="BI3063" s="228">
        <f>IF(N3063="nulová",J3063,0)</f>
        <v>0</v>
      </c>
      <c r="BJ3063" s="20" t="s">
        <v>78</v>
      </c>
      <c r="BK3063" s="228">
        <f>ROUND(I3063*H3063,2)</f>
        <v>0</v>
      </c>
      <c r="BL3063" s="20" t="s">
        <v>331</v>
      </c>
      <c r="BM3063" s="227" t="s">
        <v>4501</v>
      </c>
    </row>
    <row r="3064" s="2" customFormat="1" ht="16.5" customHeight="1">
      <c r="A3064" s="41"/>
      <c r="B3064" s="42"/>
      <c r="C3064" s="216" t="s">
        <v>4502</v>
      </c>
      <c r="D3064" s="216" t="s">
        <v>207</v>
      </c>
      <c r="E3064" s="217" t="s">
        <v>4503</v>
      </c>
      <c r="F3064" s="218" t="s">
        <v>4504</v>
      </c>
      <c r="G3064" s="219" t="s">
        <v>448</v>
      </c>
      <c r="H3064" s="220">
        <v>11</v>
      </c>
      <c r="I3064" s="221"/>
      <c r="J3064" s="222">
        <f>ROUND(I3064*H3064,2)</f>
        <v>0</v>
      </c>
      <c r="K3064" s="218" t="s">
        <v>19</v>
      </c>
      <c r="L3064" s="47"/>
      <c r="M3064" s="223" t="s">
        <v>19</v>
      </c>
      <c r="N3064" s="224" t="s">
        <v>42</v>
      </c>
      <c r="O3064" s="87"/>
      <c r="P3064" s="225">
        <f>O3064*H3064</f>
        <v>0</v>
      </c>
      <c r="Q3064" s="225">
        <v>0</v>
      </c>
      <c r="R3064" s="225">
        <f>Q3064*H3064</f>
        <v>0</v>
      </c>
      <c r="S3064" s="225">
        <v>0</v>
      </c>
      <c r="T3064" s="226">
        <f>S3064*H3064</f>
        <v>0</v>
      </c>
      <c r="U3064" s="41"/>
      <c r="V3064" s="41"/>
      <c r="W3064" s="41"/>
      <c r="X3064" s="41"/>
      <c r="Y3064" s="41"/>
      <c r="Z3064" s="41"/>
      <c r="AA3064" s="41"/>
      <c r="AB3064" s="41"/>
      <c r="AC3064" s="41"/>
      <c r="AD3064" s="41"/>
      <c r="AE3064" s="41"/>
      <c r="AR3064" s="227" t="s">
        <v>331</v>
      </c>
      <c r="AT3064" s="227" t="s">
        <v>207</v>
      </c>
      <c r="AU3064" s="227" t="s">
        <v>80</v>
      </c>
      <c r="AY3064" s="20" t="s">
        <v>205</v>
      </c>
      <c r="BE3064" s="228">
        <f>IF(N3064="základní",J3064,0)</f>
        <v>0</v>
      </c>
      <c r="BF3064" s="228">
        <f>IF(N3064="snížená",J3064,0)</f>
        <v>0</v>
      </c>
      <c r="BG3064" s="228">
        <f>IF(N3064="zákl. přenesená",J3064,0)</f>
        <v>0</v>
      </c>
      <c r="BH3064" s="228">
        <f>IF(N3064="sníž. přenesená",J3064,0)</f>
        <v>0</v>
      </c>
      <c r="BI3064" s="228">
        <f>IF(N3064="nulová",J3064,0)</f>
        <v>0</v>
      </c>
      <c r="BJ3064" s="20" t="s">
        <v>78</v>
      </c>
      <c r="BK3064" s="228">
        <f>ROUND(I3064*H3064,2)</f>
        <v>0</v>
      </c>
      <c r="BL3064" s="20" t="s">
        <v>331</v>
      </c>
      <c r="BM3064" s="227" t="s">
        <v>4505</v>
      </c>
    </row>
    <row r="3065" s="2" customFormat="1" ht="16.5" customHeight="1">
      <c r="A3065" s="41"/>
      <c r="B3065" s="42"/>
      <c r="C3065" s="216" t="s">
        <v>4506</v>
      </c>
      <c r="D3065" s="216" t="s">
        <v>207</v>
      </c>
      <c r="E3065" s="217" t="s">
        <v>4507</v>
      </c>
      <c r="F3065" s="218" t="s">
        <v>4508</v>
      </c>
      <c r="G3065" s="219" t="s">
        <v>448</v>
      </c>
      <c r="H3065" s="220">
        <v>2</v>
      </c>
      <c r="I3065" s="221"/>
      <c r="J3065" s="222">
        <f>ROUND(I3065*H3065,2)</f>
        <v>0</v>
      </c>
      <c r="K3065" s="218" t="s">
        <v>19</v>
      </c>
      <c r="L3065" s="47"/>
      <c r="M3065" s="223" t="s">
        <v>19</v>
      </c>
      <c r="N3065" s="224" t="s">
        <v>42</v>
      </c>
      <c r="O3065" s="87"/>
      <c r="P3065" s="225">
        <f>O3065*H3065</f>
        <v>0</v>
      </c>
      <c r="Q3065" s="225">
        <v>0</v>
      </c>
      <c r="R3065" s="225">
        <f>Q3065*H3065</f>
        <v>0</v>
      </c>
      <c r="S3065" s="225">
        <v>0</v>
      </c>
      <c r="T3065" s="226">
        <f>S3065*H3065</f>
        <v>0</v>
      </c>
      <c r="U3065" s="41"/>
      <c r="V3065" s="41"/>
      <c r="W3065" s="41"/>
      <c r="X3065" s="41"/>
      <c r="Y3065" s="41"/>
      <c r="Z3065" s="41"/>
      <c r="AA3065" s="41"/>
      <c r="AB3065" s="41"/>
      <c r="AC3065" s="41"/>
      <c r="AD3065" s="41"/>
      <c r="AE3065" s="41"/>
      <c r="AR3065" s="227" t="s">
        <v>331</v>
      </c>
      <c r="AT3065" s="227" t="s">
        <v>207</v>
      </c>
      <c r="AU3065" s="227" t="s">
        <v>80</v>
      </c>
      <c r="AY3065" s="20" t="s">
        <v>205</v>
      </c>
      <c r="BE3065" s="228">
        <f>IF(N3065="základní",J3065,0)</f>
        <v>0</v>
      </c>
      <c r="BF3065" s="228">
        <f>IF(N3065="snížená",J3065,0)</f>
        <v>0</v>
      </c>
      <c r="BG3065" s="228">
        <f>IF(N3065="zákl. přenesená",J3065,0)</f>
        <v>0</v>
      </c>
      <c r="BH3065" s="228">
        <f>IF(N3065="sníž. přenesená",J3065,0)</f>
        <v>0</v>
      </c>
      <c r="BI3065" s="228">
        <f>IF(N3065="nulová",J3065,0)</f>
        <v>0</v>
      </c>
      <c r="BJ3065" s="20" t="s">
        <v>78</v>
      </c>
      <c r="BK3065" s="228">
        <f>ROUND(I3065*H3065,2)</f>
        <v>0</v>
      </c>
      <c r="BL3065" s="20" t="s">
        <v>331</v>
      </c>
      <c r="BM3065" s="227" t="s">
        <v>4509</v>
      </c>
    </row>
    <row r="3066" s="2" customFormat="1" ht="16.5" customHeight="1">
      <c r="A3066" s="41"/>
      <c r="B3066" s="42"/>
      <c r="C3066" s="278" t="s">
        <v>4510</v>
      </c>
      <c r="D3066" s="278" t="s">
        <v>319</v>
      </c>
      <c r="E3066" s="279" t="s">
        <v>4511</v>
      </c>
      <c r="F3066" s="280" t="s">
        <v>4512</v>
      </c>
      <c r="G3066" s="281" t="s">
        <v>448</v>
      </c>
      <c r="H3066" s="282">
        <v>2</v>
      </c>
      <c r="I3066" s="283"/>
      <c r="J3066" s="284">
        <f>ROUND(I3066*H3066,2)</f>
        <v>0</v>
      </c>
      <c r="K3066" s="280" t="s">
        <v>211</v>
      </c>
      <c r="L3066" s="285"/>
      <c r="M3066" s="286" t="s">
        <v>19</v>
      </c>
      <c r="N3066" s="287" t="s">
        <v>42</v>
      </c>
      <c r="O3066" s="87"/>
      <c r="P3066" s="225">
        <f>O3066*H3066</f>
        <v>0</v>
      </c>
      <c r="Q3066" s="225">
        <v>0.0011000000000000001</v>
      </c>
      <c r="R3066" s="225">
        <f>Q3066*H3066</f>
        <v>0.0022000000000000001</v>
      </c>
      <c r="S3066" s="225">
        <v>0</v>
      </c>
      <c r="T3066" s="226">
        <f>S3066*H3066</f>
        <v>0</v>
      </c>
      <c r="U3066" s="41"/>
      <c r="V3066" s="41"/>
      <c r="W3066" s="41"/>
      <c r="X3066" s="41"/>
      <c r="Y3066" s="41"/>
      <c r="Z3066" s="41"/>
      <c r="AA3066" s="41"/>
      <c r="AB3066" s="41"/>
      <c r="AC3066" s="41"/>
      <c r="AD3066" s="41"/>
      <c r="AE3066" s="41"/>
      <c r="AR3066" s="227" t="s">
        <v>433</v>
      </c>
      <c r="AT3066" s="227" t="s">
        <v>319</v>
      </c>
      <c r="AU3066" s="227" t="s">
        <v>80</v>
      </c>
      <c r="AY3066" s="20" t="s">
        <v>205</v>
      </c>
      <c r="BE3066" s="228">
        <f>IF(N3066="základní",J3066,0)</f>
        <v>0</v>
      </c>
      <c r="BF3066" s="228">
        <f>IF(N3066="snížená",J3066,0)</f>
        <v>0</v>
      </c>
      <c r="BG3066" s="228">
        <f>IF(N3066="zákl. přenesená",J3066,0)</f>
        <v>0</v>
      </c>
      <c r="BH3066" s="228">
        <f>IF(N3066="sníž. přenesená",J3066,0)</f>
        <v>0</v>
      </c>
      <c r="BI3066" s="228">
        <f>IF(N3066="nulová",J3066,0)</f>
        <v>0</v>
      </c>
      <c r="BJ3066" s="20" t="s">
        <v>78</v>
      </c>
      <c r="BK3066" s="228">
        <f>ROUND(I3066*H3066,2)</f>
        <v>0</v>
      </c>
      <c r="BL3066" s="20" t="s">
        <v>331</v>
      </c>
      <c r="BM3066" s="227" t="s">
        <v>4513</v>
      </c>
    </row>
    <row r="3067" s="14" customFormat="1">
      <c r="A3067" s="14"/>
      <c r="B3067" s="245"/>
      <c r="C3067" s="246"/>
      <c r="D3067" s="236" t="s">
        <v>216</v>
      </c>
      <c r="E3067" s="247" t="s">
        <v>19</v>
      </c>
      <c r="F3067" s="248" t="s">
        <v>4514</v>
      </c>
      <c r="G3067" s="246"/>
      <c r="H3067" s="249">
        <v>2</v>
      </c>
      <c r="I3067" s="250"/>
      <c r="J3067" s="246"/>
      <c r="K3067" s="246"/>
      <c r="L3067" s="251"/>
      <c r="M3067" s="252"/>
      <c r="N3067" s="253"/>
      <c r="O3067" s="253"/>
      <c r="P3067" s="253"/>
      <c r="Q3067" s="253"/>
      <c r="R3067" s="253"/>
      <c r="S3067" s="253"/>
      <c r="T3067" s="25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5" t="s">
        <v>216</v>
      </c>
      <c r="AU3067" s="255" t="s">
        <v>80</v>
      </c>
      <c r="AV3067" s="14" t="s">
        <v>80</v>
      </c>
      <c r="AW3067" s="14" t="s">
        <v>218</v>
      </c>
      <c r="AX3067" s="14" t="s">
        <v>71</v>
      </c>
      <c r="AY3067" s="255" t="s">
        <v>205</v>
      </c>
    </row>
    <row r="3068" s="2" customFormat="1" ht="37.8" customHeight="1">
      <c r="A3068" s="41"/>
      <c r="B3068" s="42"/>
      <c r="C3068" s="216" t="s">
        <v>4515</v>
      </c>
      <c r="D3068" s="216" t="s">
        <v>207</v>
      </c>
      <c r="E3068" s="217" t="s">
        <v>4516</v>
      </c>
      <c r="F3068" s="218" t="s">
        <v>4517</v>
      </c>
      <c r="G3068" s="219" t="s">
        <v>448</v>
      </c>
      <c r="H3068" s="220">
        <v>18</v>
      </c>
      <c r="I3068" s="221"/>
      <c r="J3068" s="222">
        <f>ROUND(I3068*H3068,2)</f>
        <v>0</v>
      </c>
      <c r="K3068" s="218" t="s">
        <v>211</v>
      </c>
      <c r="L3068" s="47"/>
      <c r="M3068" s="223" t="s">
        <v>19</v>
      </c>
      <c r="N3068" s="224" t="s">
        <v>42</v>
      </c>
      <c r="O3068" s="87"/>
      <c r="P3068" s="225">
        <f>O3068*H3068</f>
        <v>0</v>
      </c>
      <c r="Q3068" s="225">
        <v>0</v>
      </c>
      <c r="R3068" s="225">
        <f>Q3068*H3068</f>
        <v>0</v>
      </c>
      <c r="S3068" s="225">
        <v>0</v>
      </c>
      <c r="T3068" s="226">
        <f>S3068*H3068</f>
        <v>0</v>
      </c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R3068" s="227" t="s">
        <v>331</v>
      </c>
      <c r="AT3068" s="227" t="s">
        <v>207</v>
      </c>
      <c r="AU3068" s="227" t="s">
        <v>80</v>
      </c>
      <c r="AY3068" s="20" t="s">
        <v>205</v>
      </c>
      <c r="BE3068" s="228">
        <f>IF(N3068="základní",J3068,0)</f>
        <v>0</v>
      </c>
      <c r="BF3068" s="228">
        <f>IF(N3068="snížená",J3068,0)</f>
        <v>0</v>
      </c>
      <c r="BG3068" s="228">
        <f>IF(N3068="zákl. přenesená",J3068,0)</f>
        <v>0</v>
      </c>
      <c r="BH3068" s="228">
        <f>IF(N3068="sníž. přenesená",J3068,0)</f>
        <v>0</v>
      </c>
      <c r="BI3068" s="228">
        <f>IF(N3068="nulová",J3068,0)</f>
        <v>0</v>
      </c>
      <c r="BJ3068" s="20" t="s">
        <v>78</v>
      </c>
      <c r="BK3068" s="228">
        <f>ROUND(I3068*H3068,2)</f>
        <v>0</v>
      </c>
      <c r="BL3068" s="20" t="s">
        <v>331</v>
      </c>
      <c r="BM3068" s="227" t="s">
        <v>4518</v>
      </c>
    </row>
    <row r="3069" s="2" customFormat="1">
      <c r="A3069" s="41"/>
      <c r="B3069" s="42"/>
      <c r="C3069" s="43"/>
      <c r="D3069" s="229" t="s">
        <v>214</v>
      </c>
      <c r="E3069" s="43"/>
      <c r="F3069" s="230" t="s">
        <v>4519</v>
      </c>
      <c r="G3069" s="43"/>
      <c r="H3069" s="43"/>
      <c r="I3069" s="231"/>
      <c r="J3069" s="43"/>
      <c r="K3069" s="43"/>
      <c r="L3069" s="47"/>
      <c r="M3069" s="232"/>
      <c r="N3069" s="233"/>
      <c r="O3069" s="87"/>
      <c r="P3069" s="87"/>
      <c r="Q3069" s="87"/>
      <c r="R3069" s="87"/>
      <c r="S3069" s="87"/>
      <c r="T3069" s="88"/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T3069" s="20" t="s">
        <v>214</v>
      </c>
      <c r="AU3069" s="20" t="s">
        <v>80</v>
      </c>
    </row>
    <row r="3070" s="14" customFormat="1">
      <c r="A3070" s="14"/>
      <c r="B3070" s="245"/>
      <c r="C3070" s="246"/>
      <c r="D3070" s="236" t="s">
        <v>216</v>
      </c>
      <c r="E3070" s="247" t="s">
        <v>19</v>
      </c>
      <c r="F3070" s="248" t="s">
        <v>4520</v>
      </c>
      <c r="G3070" s="246"/>
      <c r="H3070" s="249">
        <v>18</v>
      </c>
      <c r="I3070" s="250"/>
      <c r="J3070" s="246"/>
      <c r="K3070" s="246"/>
      <c r="L3070" s="251"/>
      <c r="M3070" s="252"/>
      <c r="N3070" s="253"/>
      <c r="O3070" s="253"/>
      <c r="P3070" s="253"/>
      <c r="Q3070" s="253"/>
      <c r="R3070" s="253"/>
      <c r="S3070" s="253"/>
      <c r="T3070" s="25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55" t="s">
        <v>216</v>
      </c>
      <c r="AU3070" s="255" t="s">
        <v>80</v>
      </c>
      <c r="AV3070" s="14" t="s">
        <v>80</v>
      </c>
      <c r="AW3070" s="14" t="s">
        <v>218</v>
      </c>
      <c r="AX3070" s="14" t="s">
        <v>71</v>
      </c>
      <c r="AY3070" s="255" t="s">
        <v>205</v>
      </c>
    </row>
    <row r="3071" s="2" customFormat="1" ht="37.8" customHeight="1">
      <c r="A3071" s="41"/>
      <c r="B3071" s="42"/>
      <c r="C3071" s="216" t="s">
        <v>4521</v>
      </c>
      <c r="D3071" s="216" t="s">
        <v>207</v>
      </c>
      <c r="E3071" s="217" t="s">
        <v>4522</v>
      </c>
      <c r="F3071" s="218" t="s">
        <v>4523</v>
      </c>
      <c r="G3071" s="219" t="s">
        <v>448</v>
      </c>
      <c r="H3071" s="220">
        <v>1</v>
      </c>
      <c r="I3071" s="221"/>
      <c r="J3071" s="222">
        <f>ROUND(I3071*H3071,2)</f>
        <v>0</v>
      </c>
      <c r="K3071" s="218" t="s">
        <v>211</v>
      </c>
      <c r="L3071" s="47"/>
      <c r="M3071" s="223" t="s">
        <v>19</v>
      </c>
      <c r="N3071" s="224" t="s">
        <v>42</v>
      </c>
      <c r="O3071" s="87"/>
      <c r="P3071" s="225">
        <f>O3071*H3071</f>
        <v>0</v>
      </c>
      <c r="Q3071" s="225">
        <v>0</v>
      </c>
      <c r="R3071" s="225">
        <f>Q3071*H3071</f>
        <v>0</v>
      </c>
      <c r="S3071" s="225">
        <v>0</v>
      </c>
      <c r="T3071" s="226">
        <f>S3071*H3071</f>
        <v>0</v>
      </c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R3071" s="227" t="s">
        <v>331</v>
      </c>
      <c r="AT3071" s="227" t="s">
        <v>207</v>
      </c>
      <c r="AU3071" s="227" t="s">
        <v>80</v>
      </c>
      <c r="AY3071" s="20" t="s">
        <v>205</v>
      </c>
      <c r="BE3071" s="228">
        <f>IF(N3071="základní",J3071,0)</f>
        <v>0</v>
      </c>
      <c r="BF3071" s="228">
        <f>IF(N3071="snížená",J3071,0)</f>
        <v>0</v>
      </c>
      <c r="BG3071" s="228">
        <f>IF(N3071="zákl. přenesená",J3071,0)</f>
        <v>0</v>
      </c>
      <c r="BH3071" s="228">
        <f>IF(N3071="sníž. přenesená",J3071,0)</f>
        <v>0</v>
      </c>
      <c r="BI3071" s="228">
        <f>IF(N3071="nulová",J3071,0)</f>
        <v>0</v>
      </c>
      <c r="BJ3071" s="20" t="s">
        <v>78</v>
      </c>
      <c r="BK3071" s="228">
        <f>ROUND(I3071*H3071,2)</f>
        <v>0</v>
      </c>
      <c r="BL3071" s="20" t="s">
        <v>331</v>
      </c>
      <c r="BM3071" s="227" t="s">
        <v>4524</v>
      </c>
    </row>
    <row r="3072" s="2" customFormat="1">
      <c r="A3072" s="41"/>
      <c r="B3072" s="42"/>
      <c r="C3072" s="43"/>
      <c r="D3072" s="229" t="s">
        <v>214</v>
      </c>
      <c r="E3072" s="43"/>
      <c r="F3072" s="230" t="s">
        <v>4525</v>
      </c>
      <c r="G3072" s="43"/>
      <c r="H3072" s="43"/>
      <c r="I3072" s="231"/>
      <c r="J3072" s="43"/>
      <c r="K3072" s="43"/>
      <c r="L3072" s="47"/>
      <c r="M3072" s="232"/>
      <c r="N3072" s="233"/>
      <c r="O3072" s="87"/>
      <c r="P3072" s="87"/>
      <c r="Q3072" s="87"/>
      <c r="R3072" s="87"/>
      <c r="S3072" s="87"/>
      <c r="T3072" s="88"/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T3072" s="20" t="s">
        <v>214</v>
      </c>
      <c r="AU3072" s="20" t="s">
        <v>80</v>
      </c>
    </row>
    <row r="3073" s="2" customFormat="1" ht="24.15" customHeight="1">
      <c r="A3073" s="41"/>
      <c r="B3073" s="42"/>
      <c r="C3073" s="278" t="s">
        <v>4526</v>
      </c>
      <c r="D3073" s="278" t="s">
        <v>319</v>
      </c>
      <c r="E3073" s="279" t="s">
        <v>4527</v>
      </c>
      <c r="F3073" s="280" t="s">
        <v>4528</v>
      </c>
      <c r="G3073" s="281" t="s">
        <v>448</v>
      </c>
      <c r="H3073" s="282">
        <v>1</v>
      </c>
      <c r="I3073" s="283"/>
      <c r="J3073" s="284">
        <f>ROUND(I3073*H3073,2)</f>
        <v>0</v>
      </c>
      <c r="K3073" s="280" t="s">
        <v>19</v>
      </c>
      <c r="L3073" s="285"/>
      <c r="M3073" s="286" t="s">
        <v>19</v>
      </c>
      <c r="N3073" s="287" t="s">
        <v>42</v>
      </c>
      <c r="O3073" s="87"/>
      <c r="P3073" s="225">
        <f>O3073*H3073</f>
        <v>0</v>
      </c>
      <c r="Q3073" s="225">
        <v>0.035000000000000003</v>
      </c>
      <c r="R3073" s="225">
        <f>Q3073*H3073</f>
        <v>0.035000000000000003</v>
      </c>
      <c r="S3073" s="225">
        <v>0</v>
      </c>
      <c r="T3073" s="226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7" t="s">
        <v>433</v>
      </c>
      <c r="AT3073" s="227" t="s">
        <v>319</v>
      </c>
      <c r="AU3073" s="227" t="s">
        <v>80</v>
      </c>
      <c r="AY3073" s="20" t="s">
        <v>205</v>
      </c>
      <c r="BE3073" s="228">
        <f>IF(N3073="základní",J3073,0)</f>
        <v>0</v>
      </c>
      <c r="BF3073" s="228">
        <f>IF(N3073="snížená",J3073,0)</f>
        <v>0</v>
      </c>
      <c r="BG3073" s="228">
        <f>IF(N3073="zákl. přenesená",J3073,0)</f>
        <v>0</v>
      </c>
      <c r="BH3073" s="228">
        <f>IF(N3073="sníž. přenesená",J3073,0)</f>
        <v>0</v>
      </c>
      <c r="BI3073" s="228">
        <f>IF(N3073="nulová",J3073,0)</f>
        <v>0</v>
      </c>
      <c r="BJ3073" s="20" t="s">
        <v>78</v>
      </c>
      <c r="BK3073" s="228">
        <f>ROUND(I3073*H3073,2)</f>
        <v>0</v>
      </c>
      <c r="BL3073" s="20" t="s">
        <v>331</v>
      </c>
      <c r="BM3073" s="227" t="s">
        <v>4529</v>
      </c>
    </row>
    <row r="3074" s="2" customFormat="1" ht="44.25" customHeight="1">
      <c r="A3074" s="41"/>
      <c r="B3074" s="42"/>
      <c r="C3074" s="216" t="s">
        <v>4530</v>
      </c>
      <c r="D3074" s="216" t="s">
        <v>207</v>
      </c>
      <c r="E3074" s="217" t="s">
        <v>4531</v>
      </c>
      <c r="F3074" s="218" t="s">
        <v>4532</v>
      </c>
      <c r="G3074" s="219" t="s">
        <v>448</v>
      </c>
      <c r="H3074" s="220">
        <v>1</v>
      </c>
      <c r="I3074" s="221"/>
      <c r="J3074" s="222">
        <f>ROUND(I3074*H3074,2)</f>
        <v>0</v>
      </c>
      <c r="K3074" s="218" t="s">
        <v>211</v>
      </c>
      <c r="L3074" s="47"/>
      <c r="M3074" s="223" t="s">
        <v>19</v>
      </c>
      <c r="N3074" s="224" t="s">
        <v>42</v>
      </c>
      <c r="O3074" s="87"/>
      <c r="P3074" s="225">
        <f>O3074*H3074</f>
        <v>0</v>
      </c>
      <c r="Q3074" s="225">
        <v>0</v>
      </c>
      <c r="R3074" s="225">
        <f>Q3074*H3074</f>
        <v>0</v>
      </c>
      <c r="S3074" s="225">
        <v>0</v>
      </c>
      <c r="T3074" s="226">
        <f>S3074*H3074</f>
        <v>0</v>
      </c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R3074" s="227" t="s">
        <v>331</v>
      </c>
      <c r="AT3074" s="227" t="s">
        <v>207</v>
      </c>
      <c r="AU3074" s="227" t="s">
        <v>80</v>
      </c>
      <c r="AY3074" s="20" t="s">
        <v>205</v>
      </c>
      <c r="BE3074" s="228">
        <f>IF(N3074="základní",J3074,0)</f>
        <v>0</v>
      </c>
      <c r="BF3074" s="228">
        <f>IF(N3074="snížená",J3074,0)</f>
        <v>0</v>
      </c>
      <c r="BG3074" s="228">
        <f>IF(N3074="zákl. přenesená",J3074,0)</f>
        <v>0</v>
      </c>
      <c r="BH3074" s="228">
        <f>IF(N3074="sníž. přenesená",J3074,0)</f>
        <v>0</v>
      </c>
      <c r="BI3074" s="228">
        <f>IF(N3074="nulová",J3074,0)</f>
        <v>0</v>
      </c>
      <c r="BJ3074" s="20" t="s">
        <v>78</v>
      </c>
      <c r="BK3074" s="228">
        <f>ROUND(I3074*H3074,2)</f>
        <v>0</v>
      </c>
      <c r="BL3074" s="20" t="s">
        <v>331</v>
      </c>
      <c r="BM3074" s="227" t="s">
        <v>4533</v>
      </c>
    </row>
    <row r="3075" s="2" customFormat="1">
      <c r="A3075" s="41"/>
      <c r="B3075" s="42"/>
      <c r="C3075" s="43"/>
      <c r="D3075" s="229" t="s">
        <v>214</v>
      </c>
      <c r="E3075" s="43"/>
      <c r="F3075" s="230" t="s">
        <v>4534</v>
      </c>
      <c r="G3075" s="43"/>
      <c r="H3075" s="43"/>
      <c r="I3075" s="231"/>
      <c r="J3075" s="43"/>
      <c r="K3075" s="43"/>
      <c r="L3075" s="47"/>
      <c r="M3075" s="232"/>
      <c r="N3075" s="233"/>
      <c r="O3075" s="87"/>
      <c r="P3075" s="87"/>
      <c r="Q3075" s="87"/>
      <c r="R3075" s="87"/>
      <c r="S3075" s="87"/>
      <c r="T3075" s="88"/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T3075" s="20" t="s">
        <v>214</v>
      </c>
      <c r="AU3075" s="20" t="s">
        <v>80</v>
      </c>
    </row>
    <row r="3076" s="2" customFormat="1" ht="37.8" customHeight="1">
      <c r="A3076" s="41"/>
      <c r="B3076" s="42"/>
      <c r="C3076" s="278" t="s">
        <v>4535</v>
      </c>
      <c r="D3076" s="278" t="s">
        <v>319</v>
      </c>
      <c r="E3076" s="279" t="s">
        <v>4536</v>
      </c>
      <c r="F3076" s="280" t="s">
        <v>4537</v>
      </c>
      <c r="G3076" s="281" t="s">
        <v>448</v>
      </c>
      <c r="H3076" s="282">
        <v>1</v>
      </c>
      <c r="I3076" s="283"/>
      <c r="J3076" s="284">
        <f>ROUND(I3076*H3076,2)</f>
        <v>0</v>
      </c>
      <c r="K3076" s="280" t="s">
        <v>19</v>
      </c>
      <c r="L3076" s="285"/>
      <c r="M3076" s="286" t="s">
        <v>19</v>
      </c>
      <c r="N3076" s="287" t="s">
        <v>42</v>
      </c>
      <c r="O3076" s="87"/>
      <c r="P3076" s="225">
        <f>O3076*H3076</f>
        <v>0</v>
      </c>
      <c r="Q3076" s="225">
        <v>0.027</v>
      </c>
      <c r="R3076" s="225">
        <f>Q3076*H3076</f>
        <v>0.027</v>
      </c>
      <c r="S3076" s="225">
        <v>0</v>
      </c>
      <c r="T3076" s="226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7" t="s">
        <v>433</v>
      </c>
      <c r="AT3076" s="227" t="s">
        <v>319</v>
      </c>
      <c r="AU3076" s="227" t="s">
        <v>80</v>
      </c>
      <c r="AY3076" s="20" t="s">
        <v>205</v>
      </c>
      <c r="BE3076" s="228">
        <f>IF(N3076="základní",J3076,0)</f>
        <v>0</v>
      </c>
      <c r="BF3076" s="228">
        <f>IF(N3076="snížená",J3076,0)</f>
        <v>0</v>
      </c>
      <c r="BG3076" s="228">
        <f>IF(N3076="zákl. přenesená",J3076,0)</f>
        <v>0</v>
      </c>
      <c r="BH3076" s="228">
        <f>IF(N3076="sníž. přenesená",J3076,0)</f>
        <v>0</v>
      </c>
      <c r="BI3076" s="228">
        <f>IF(N3076="nulová",J3076,0)</f>
        <v>0</v>
      </c>
      <c r="BJ3076" s="20" t="s">
        <v>78</v>
      </c>
      <c r="BK3076" s="228">
        <f>ROUND(I3076*H3076,2)</f>
        <v>0</v>
      </c>
      <c r="BL3076" s="20" t="s">
        <v>331</v>
      </c>
      <c r="BM3076" s="227" t="s">
        <v>4538</v>
      </c>
    </row>
    <row r="3077" s="2" customFormat="1" ht="37.8" customHeight="1">
      <c r="A3077" s="41"/>
      <c r="B3077" s="42"/>
      <c r="C3077" s="216" t="s">
        <v>4539</v>
      </c>
      <c r="D3077" s="216" t="s">
        <v>207</v>
      </c>
      <c r="E3077" s="217" t="s">
        <v>4540</v>
      </c>
      <c r="F3077" s="218" t="s">
        <v>4541</v>
      </c>
      <c r="G3077" s="219" t="s">
        <v>448</v>
      </c>
      <c r="H3077" s="220">
        <v>2</v>
      </c>
      <c r="I3077" s="221"/>
      <c r="J3077" s="222">
        <f>ROUND(I3077*H3077,2)</f>
        <v>0</v>
      </c>
      <c r="K3077" s="218" t="s">
        <v>211</v>
      </c>
      <c r="L3077" s="47"/>
      <c r="M3077" s="223" t="s">
        <v>19</v>
      </c>
      <c r="N3077" s="224" t="s">
        <v>42</v>
      </c>
      <c r="O3077" s="87"/>
      <c r="P3077" s="225">
        <f>O3077*H3077</f>
        <v>0</v>
      </c>
      <c r="Q3077" s="225">
        <v>0</v>
      </c>
      <c r="R3077" s="225">
        <f>Q3077*H3077</f>
        <v>0</v>
      </c>
      <c r="S3077" s="225">
        <v>0</v>
      </c>
      <c r="T3077" s="226">
        <f>S3077*H3077</f>
        <v>0</v>
      </c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R3077" s="227" t="s">
        <v>331</v>
      </c>
      <c r="AT3077" s="227" t="s">
        <v>207</v>
      </c>
      <c r="AU3077" s="227" t="s">
        <v>80</v>
      </c>
      <c r="AY3077" s="20" t="s">
        <v>205</v>
      </c>
      <c r="BE3077" s="228">
        <f>IF(N3077="základní",J3077,0)</f>
        <v>0</v>
      </c>
      <c r="BF3077" s="228">
        <f>IF(N3077="snížená",J3077,0)</f>
        <v>0</v>
      </c>
      <c r="BG3077" s="228">
        <f>IF(N3077="zákl. přenesená",J3077,0)</f>
        <v>0</v>
      </c>
      <c r="BH3077" s="228">
        <f>IF(N3077="sníž. přenesená",J3077,0)</f>
        <v>0</v>
      </c>
      <c r="BI3077" s="228">
        <f>IF(N3077="nulová",J3077,0)</f>
        <v>0</v>
      </c>
      <c r="BJ3077" s="20" t="s">
        <v>78</v>
      </c>
      <c r="BK3077" s="228">
        <f>ROUND(I3077*H3077,2)</f>
        <v>0</v>
      </c>
      <c r="BL3077" s="20" t="s">
        <v>331</v>
      </c>
      <c r="BM3077" s="227" t="s">
        <v>4542</v>
      </c>
    </row>
    <row r="3078" s="2" customFormat="1">
      <c r="A3078" s="41"/>
      <c r="B3078" s="42"/>
      <c r="C3078" s="43"/>
      <c r="D3078" s="229" t="s">
        <v>214</v>
      </c>
      <c r="E3078" s="43"/>
      <c r="F3078" s="230" t="s">
        <v>4543</v>
      </c>
      <c r="G3078" s="43"/>
      <c r="H3078" s="43"/>
      <c r="I3078" s="231"/>
      <c r="J3078" s="43"/>
      <c r="K3078" s="43"/>
      <c r="L3078" s="47"/>
      <c r="M3078" s="232"/>
      <c r="N3078" s="233"/>
      <c r="O3078" s="87"/>
      <c r="P3078" s="87"/>
      <c r="Q3078" s="87"/>
      <c r="R3078" s="87"/>
      <c r="S3078" s="87"/>
      <c r="T3078" s="88"/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T3078" s="20" t="s">
        <v>214</v>
      </c>
      <c r="AU3078" s="20" t="s">
        <v>80</v>
      </c>
    </row>
    <row r="3079" s="2" customFormat="1" ht="24.15" customHeight="1">
      <c r="A3079" s="41"/>
      <c r="B3079" s="42"/>
      <c r="C3079" s="278" t="s">
        <v>4544</v>
      </c>
      <c r="D3079" s="278" t="s">
        <v>319</v>
      </c>
      <c r="E3079" s="279" t="s">
        <v>4545</v>
      </c>
      <c r="F3079" s="280" t="s">
        <v>4546</v>
      </c>
      <c r="G3079" s="281" t="s">
        <v>448</v>
      </c>
      <c r="H3079" s="282">
        <v>1</v>
      </c>
      <c r="I3079" s="283"/>
      <c r="J3079" s="284">
        <f>ROUND(I3079*H3079,2)</f>
        <v>0</v>
      </c>
      <c r="K3079" s="280" t="s">
        <v>19</v>
      </c>
      <c r="L3079" s="285"/>
      <c r="M3079" s="286" t="s">
        <v>19</v>
      </c>
      <c r="N3079" s="287" t="s">
        <v>42</v>
      </c>
      <c r="O3079" s="87"/>
      <c r="P3079" s="225">
        <f>O3079*H3079</f>
        <v>0</v>
      </c>
      <c r="Q3079" s="225">
        <v>0.059999999999999998</v>
      </c>
      <c r="R3079" s="225">
        <f>Q3079*H3079</f>
        <v>0.059999999999999998</v>
      </c>
      <c r="S3079" s="225">
        <v>0</v>
      </c>
      <c r="T3079" s="226">
        <f>S3079*H3079</f>
        <v>0</v>
      </c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R3079" s="227" t="s">
        <v>433</v>
      </c>
      <c r="AT3079" s="227" t="s">
        <v>319</v>
      </c>
      <c r="AU3079" s="227" t="s">
        <v>80</v>
      </c>
      <c r="AY3079" s="20" t="s">
        <v>205</v>
      </c>
      <c r="BE3079" s="228">
        <f>IF(N3079="základní",J3079,0)</f>
        <v>0</v>
      </c>
      <c r="BF3079" s="228">
        <f>IF(N3079="snížená",J3079,0)</f>
        <v>0</v>
      </c>
      <c r="BG3079" s="228">
        <f>IF(N3079="zákl. přenesená",J3079,0)</f>
        <v>0</v>
      </c>
      <c r="BH3079" s="228">
        <f>IF(N3079="sníž. přenesená",J3079,0)</f>
        <v>0</v>
      </c>
      <c r="BI3079" s="228">
        <f>IF(N3079="nulová",J3079,0)</f>
        <v>0</v>
      </c>
      <c r="BJ3079" s="20" t="s">
        <v>78</v>
      </c>
      <c r="BK3079" s="228">
        <f>ROUND(I3079*H3079,2)</f>
        <v>0</v>
      </c>
      <c r="BL3079" s="20" t="s">
        <v>331</v>
      </c>
      <c r="BM3079" s="227" t="s">
        <v>4547</v>
      </c>
    </row>
    <row r="3080" s="2" customFormat="1" ht="37.8" customHeight="1">
      <c r="A3080" s="41"/>
      <c r="B3080" s="42"/>
      <c r="C3080" s="278" t="s">
        <v>4548</v>
      </c>
      <c r="D3080" s="278" t="s">
        <v>319</v>
      </c>
      <c r="E3080" s="279" t="s">
        <v>4549</v>
      </c>
      <c r="F3080" s="280" t="s">
        <v>4550</v>
      </c>
      <c r="G3080" s="281" t="s">
        <v>448</v>
      </c>
      <c r="H3080" s="282">
        <v>1</v>
      </c>
      <c r="I3080" s="283"/>
      <c r="J3080" s="284">
        <f>ROUND(I3080*H3080,2)</f>
        <v>0</v>
      </c>
      <c r="K3080" s="280" t="s">
        <v>19</v>
      </c>
      <c r="L3080" s="285"/>
      <c r="M3080" s="286" t="s">
        <v>19</v>
      </c>
      <c r="N3080" s="287" t="s">
        <v>42</v>
      </c>
      <c r="O3080" s="87"/>
      <c r="P3080" s="225">
        <f>O3080*H3080</f>
        <v>0</v>
      </c>
      <c r="Q3080" s="225">
        <v>0.059999999999999998</v>
      </c>
      <c r="R3080" s="225">
        <f>Q3080*H3080</f>
        <v>0.059999999999999998</v>
      </c>
      <c r="S3080" s="225">
        <v>0</v>
      </c>
      <c r="T3080" s="226">
        <f>S3080*H3080</f>
        <v>0</v>
      </c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R3080" s="227" t="s">
        <v>433</v>
      </c>
      <c r="AT3080" s="227" t="s">
        <v>319</v>
      </c>
      <c r="AU3080" s="227" t="s">
        <v>80</v>
      </c>
      <c r="AY3080" s="20" t="s">
        <v>205</v>
      </c>
      <c r="BE3080" s="228">
        <f>IF(N3080="základní",J3080,0)</f>
        <v>0</v>
      </c>
      <c r="BF3080" s="228">
        <f>IF(N3080="snížená",J3080,0)</f>
        <v>0</v>
      </c>
      <c r="BG3080" s="228">
        <f>IF(N3080="zákl. přenesená",J3080,0)</f>
        <v>0</v>
      </c>
      <c r="BH3080" s="228">
        <f>IF(N3080="sníž. přenesená",J3080,0)</f>
        <v>0</v>
      </c>
      <c r="BI3080" s="228">
        <f>IF(N3080="nulová",J3080,0)</f>
        <v>0</v>
      </c>
      <c r="BJ3080" s="20" t="s">
        <v>78</v>
      </c>
      <c r="BK3080" s="228">
        <f>ROUND(I3080*H3080,2)</f>
        <v>0</v>
      </c>
      <c r="BL3080" s="20" t="s">
        <v>331</v>
      </c>
      <c r="BM3080" s="227" t="s">
        <v>4551</v>
      </c>
    </row>
    <row r="3081" s="2" customFormat="1" ht="37.8" customHeight="1">
      <c r="A3081" s="41"/>
      <c r="B3081" s="42"/>
      <c r="C3081" s="216" t="s">
        <v>4552</v>
      </c>
      <c r="D3081" s="216" t="s">
        <v>207</v>
      </c>
      <c r="E3081" s="217" t="s">
        <v>4553</v>
      </c>
      <c r="F3081" s="218" t="s">
        <v>4554</v>
      </c>
      <c r="G3081" s="219" t="s">
        <v>448</v>
      </c>
      <c r="H3081" s="220">
        <v>21</v>
      </c>
      <c r="I3081" s="221"/>
      <c r="J3081" s="222">
        <f>ROUND(I3081*H3081,2)</f>
        <v>0</v>
      </c>
      <c r="K3081" s="218" t="s">
        <v>211</v>
      </c>
      <c r="L3081" s="47"/>
      <c r="M3081" s="223" t="s">
        <v>19</v>
      </c>
      <c r="N3081" s="224" t="s">
        <v>42</v>
      </c>
      <c r="O3081" s="87"/>
      <c r="P3081" s="225">
        <f>O3081*H3081</f>
        <v>0</v>
      </c>
      <c r="Q3081" s="225">
        <v>0</v>
      </c>
      <c r="R3081" s="225">
        <f>Q3081*H3081</f>
        <v>0</v>
      </c>
      <c r="S3081" s="225">
        <v>0</v>
      </c>
      <c r="T3081" s="226">
        <f>S3081*H3081</f>
        <v>0</v>
      </c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R3081" s="227" t="s">
        <v>331</v>
      </c>
      <c r="AT3081" s="227" t="s">
        <v>207</v>
      </c>
      <c r="AU3081" s="227" t="s">
        <v>80</v>
      </c>
      <c r="AY3081" s="20" t="s">
        <v>205</v>
      </c>
      <c r="BE3081" s="228">
        <f>IF(N3081="základní",J3081,0)</f>
        <v>0</v>
      </c>
      <c r="BF3081" s="228">
        <f>IF(N3081="snížená",J3081,0)</f>
        <v>0</v>
      </c>
      <c r="BG3081" s="228">
        <f>IF(N3081="zákl. přenesená",J3081,0)</f>
        <v>0</v>
      </c>
      <c r="BH3081" s="228">
        <f>IF(N3081="sníž. přenesená",J3081,0)</f>
        <v>0</v>
      </c>
      <c r="BI3081" s="228">
        <f>IF(N3081="nulová",J3081,0)</f>
        <v>0</v>
      </c>
      <c r="BJ3081" s="20" t="s">
        <v>78</v>
      </c>
      <c r="BK3081" s="228">
        <f>ROUND(I3081*H3081,2)</f>
        <v>0</v>
      </c>
      <c r="BL3081" s="20" t="s">
        <v>331</v>
      </c>
      <c r="BM3081" s="227" t="s">
        <v>4555</v>
      </c>
    </row>
    <row r="3082" s="2" customFormat="1">
      <c r="A3082" s="41"/>
      <c r="B3082" s="42"/>
      <c r="C3082" s="43"/>
      <c r="D3082" s="229" t="s">
        <v>214</v>
      </c>
      <c r="E3082" s="43"/>
      <c r="F3082" s="230" t="s">
        <v>4556</v>
      </c>
      <c r="G3082" s="43"/>
      <c r="H3082" s="43"/>
      <c r="I3082" s="231"/>
      <c r="J3082" s="43"/>
      <c r="K3082" s="43"/>
      <c r="L3082" s="47"/>
      <c r="M3082" s="232"/>
      <c r="N3082" s="233"/>
      <c r="O3082" s="87"/>
      <c r="P3082" s="87"/>
      <c r="Q3082" s="87"/>
      <c r="R3082" s="87"/>
      <c r="S3082" s="87"/>
      <c r="T3082" s="88"/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T3082" s="20" t="s">
        <v>214</v>
      </c>
      <c r="AU3082" s="20" t="s">
        <v>80</v>
      </c>
    </row>
    <row r="3083" s="2" customFormat="1" ht="24.15" customHeight="1">
      <c r="A3083" s="41"/>
      <c r="B3083" s="42"/>
      <c r="C3083" s="278" t="s">
        <v>4557</v>
      </c>
      <c r="D3083" s="278" t="s">
        <v>319</v>
      </c>
      <c r="E3083" s="279" t="s">
        <v>4558</v>
      </c>
      <c r="F3083" s="280" t="s">
        <v>4559</v>
      </c>
      <c r="G3083" s="281" t="s">
        <v>448</v>
      </c>
      <c r="H3083" s="282">
        <v>3</v>
      </c>
      <c r="I3083" s="283"/>
      <c r="J3083" s="284">
        <f>ROUND(I3083*H3083,2)</f>
        <v>0</v>
      </c>
      <c r="K3083" s="280" t="s">
        <v>19</v>
      </c>
      <c r="L3083" s="285"/>
      <c r="M3083" s="286" t="s">
        <v>19</v>
      </c>
      <c r="N3083" s="287" t="s">
        <v>42</v>
      </c>
      <c r="O3083" s="87"/>
      <c r="P3083" s="225">
        <f>O3083*H3083</f>
        <v>0</v>
      </c>
      <c r="Q3083" s="225">
        <v>0.027</v>
      </c>
      <c r="R3083" s="225">
        <f>Q3083*H3083</f>
        <v>0.081000000000000003</v>
      </c>
      <c r="S3083" s="225">
        <v>0</v>
      </c>
      <c r="T3083" s="226">
        <f>S3083*H3083</f>
        <v>0</v>
      </c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R3083" s="227" t="s">
        <v>433</v>
      </c>
      <c r="AT3083" s="227" t="s">
        <v>319</v>
      </c>
      <c r="AU3083" s="227" t="s">
        <v>80</v>
      </c>
      <c r="AY3083" s="20" t="s">
        <v>205</v>
      </c>
      <c r="BE3083" s="228">
        <f>IF(N3083="základní",J3083,0)</f>
        <v>0</v>
      </c>
      <c r="BF3083" s="228">
        <f>IF(N3083="snížená",J3083,0)</f>
        <v>0</v>
      </c>
      <c r="BG3083" s="228">
        <f>IF(N3083="zákl. přenesená",J3083,0)</f>
        <v>0</v>
      </c>
      <c r="BH3083" s="228">
        <f>IF(N3083="sníž. přenesená",J3083,0)</f>
        <v>0</v>
      </c>
      <c r="BI3083" s="228">
        <f>IF(N3083="nulová",J3083,0)</f>
        <v>0</v>
      </c>
      <c r="BJ3083" s="20" t="s">
        <v>78</v>
      </c>
      <c r="BK3083" s="228">
        <f>ROUND(I3083*H3083,2)</f>
        <v>0</v>
      </c>
      <c r="BL3083" s="20" t="s">
        <v>331</v>
      </c>
      <c r="BM3083" s="227" t="s">
        <v>4560</v>
      </c>
    </row>
    <row r="3084" s="2" customFormat="1" ht="24.15" customHeight="1">
      <c r="A3084" s="41"/>
      <c r="B3084" s="42"/>
      <c r="C3084" s="278" t="s">
        <v>4561</v>
      </c>
      <c r="D3084" s="278" t="s">
        <v>319</v>
      </c>
      <c r="E3084" s="279" t="s">
        <v>4562</v>
      </c>
      <c r="F3084" s="280" t="s">
        <v>4563</v>
      </c>
      <c r="G3084" s="281" t="s">
        <v>448</v>
      </c>
      <c r="H3084" s="282">
        <v>1</v>
      </c>
      <c r="I3084" s="283"/>
      <c r="J3084" s="284">
        <f>ROUND(I3084*H3084,2)</f>
        <v>0</v>
      </c>
      <c r="K3084" s="280" t="s">
        <v>19</v>
      </c>
      <c r="L3084" s="285"/>
      <c r="M3084" s="286" t="s">
        <v>19</v>
      </c>
      <c r="N3084" s="287" t="s">
        <v>42</v>
      </c>
      <c r="O3084" s="87"/>
      <c r="P3084" s="225">
        <f>O3084*H3084</f>
        <v>0</v>
      </c>
      <c r="Q3084" s="225">
        <v>0.027</v>
      </c>
      <c r="R3084" s="225">
        <f>Q3084*H3084</f>
        <v>0.027</v>
      </c>
      <c r="S3084" s="225">
        <v>0</v>
      </c>
      <c r="T3084" s="226">
        <f>S3084*H3084</f>
        <v>0</v>
      </c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R3084" s="227" t="s">
        <v>433</v>
      </c>
      <c r="AT3084" s="227" t="s">
        <v>319</v>
      </c>
      <c r="AU3084" s="227" t="s">
        <v>80</v>
      </c>
      <c r="AY3084" s="20" t="s">
        <v>205</v>
      </c>
      <c r="BE3084" s="228">
        <f>IF(N3084="základní",J3084,0)</f>
        <v>0</v>
      </c>
      <c r="BF3084" s="228">
        <f>IF(N3084="snížená",J3084,0)</f>
        <v>0</v>
      </c>
      <c r="BG3084" s="228">
        <f>IF(N3084="zákl. přenesená",J3084,0)</f>
        <v>0</v>
      </c>
      <c r="BH3084" s="228">
        <f>IF(N3084="sníž. přenesená",J3084,0)</f>
        <v>0</v>
      </c>
      <c r="BI3084" s="228">
        <f>IF(N3084="nulová",J3084,0)</f>
        <v>0</v>
      </c>
      <c r="BJ3084" s="20" t="s">
        <v>78</v>
      </c>
      <c r="BK3084" s="228">
        <f>ROUND(I3084*H3084,2)</f>
        <v>0</v>
      </c>
      <c r="BL3084" s="20" t="s">
        <v>331</v>
      </c>
      <c r="BM3084" s="227" t="s">
        <v>4564</v>
      </c>
    </row>
    <row r="3085" s="2" customFormat="1" ht="24.15" customHeight="1">
      <c r="A3085" s="41"/>
      <c r="B3085" s="42"/>
      <c r="C3085" s="278" t="s">
        <v>4565</v>
      </c>
      <c r="D3085" s="278" t="s">
        <v>319</v>
      </c>
      <c r="E3085" s="279" t="s">
        <v>4566</v>
      </c>
      <c r="F3085" s="280" t="s">
        <v>4567</v>
      </c>
      <c r="G3085" s="281" t="s">
        <v>448</v>
      </c>
      <c r="H3085" s="282">
        <v>2</v>
      </c>
      <c r="I3085" s="283"/>
      <c r="J3085" s="284">
        <f>ROUND(I3085*H3085,2)</f>
        <v>0</v>
      </c>
      <c r="K3085" s="280" t="s">
        <v>19</v>
      </c>
      <c r="L3085" s="285"/>
      <c r="M3085" s="286" t="s">
        <v>19</v>
      </c>
      <c r="N3085" s="287" t="s">
        <v>42</v>
      </c>
      <c r="O3085" s="87"/>
      <c r="P3085" s="225">
        <f>O3085*H3085</f>
        <v>0</v>
      </c>
      <c r="Q3085" s="225">
        <v>0.027</v>
      </c>
      <c r="R3085" s="225">
        <f>Q3085*H3085</f>
        <v>0.053999999999999999</v>
      </c>
      <c r="S3085" s="225">
        <v>0</v>
      </c>
      <c r="T3085" s="226">
        <f>S3085*H3085</f>
        <v>0</v>
      </c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R3085" s="227" t="s">
        <v>433</v>
      </c>
      <c r="AT3085" s="227" t="s">
        <v>319</v>
      </c>
      <c r="AU3085" s="227" t="s">
        <v>80</v>
      </c>
      <c r="AY3085" s="20" t="s">
        <v>205</v>
      </c>
      <c r="BE3085" s="228">
        <f>IF(N3085="základní",J3085,0)</f>
        <v>0</v>
      </c>
      <c r="BF3085" s="228">
        <f>IF(N3085="snížená",J3085,0)</f>
        <v>0</v>
      </c>
      <c r="BG3085" s="228">
        <f>IF(N3085="zákl. přenesená",J3085,0)</f>
        <v>0</v>
      </c>
      <c r="BH3085" s="228">
        <f>IF(N3085="sníž. přenesená",J3085,0)</f>
        <v>0</v>
      </c>
      <c r="BI3085" s="228">
        <f>IF(N3085="nulová",J3085,0)</f>
        <v>0</v>
      </c>
      <c r="BJ3085" s="20" t="s">
        <v>78</v>
      </c>
      <c r="BK3085" s="228">
        <f>ROUND(I3085*H3085,2)</f>
        <v>0</v>
      </c>
      <c r="BL3085" s="20" t="s">
        <v>331</v>
      </c>
      <c r="BM3085" s="227" t="s">
        <v>4568</v>
      </c>
    </row>
    <row r="3086" s="2" customFormat="1" ht="24.15" customHeight="1">
      <c r="A3086" s="41"/>
      <c r="B3086" s="42"/>
      <c r="C3086" s="278" t="s">
        <v>4569</v>
      </c>
      <c r="D3086" s="278" t="s">
        <v>319</v>
      </c>
      <c r="E3086" s="279" t="s">
        <v>4570</v>
      </c>
      <c r="F3086" s="280" t="s">
        <v>4571</v>
      </c>
      <c r="G3086" s="281" t="s">
        <v>448</v>
      </c>
      <c r="H3086" s="282">
        <v>14</v>
      </c>
      <c r="I3086" s="283"/>
      <c r="J3086" s="284">
        <f>ROUND(I3086*H3086,2)</f>
        <v>0</v>
      </c>
      <c r="K3086" s="280" t="s">
        <v>19</v>
      </c>
      <c r="L3086" s="285"/>
      <c r="M3086" s="286" t="s">
        <v>19</v>
      </c>
      <c r="N3086" s="287" t="s">
        <v>42</v>
      </c>
      <c r="O3086" s="87"/>
      <c r="P3086" s="225">
        <f>O3086*H3086</f>
        <v>0</v>
      </c>
      <c r="Q3086" s="225">
        <v>0.027</v>
      </c>
      <c r="R3086" s="225">
        <f>Q3086*H3086</f>
        <v>0.378</v>
      </c>
      <c r="S3086" s="225">
        <v>0</v>
      </c>
      <c r="T3086" s="226">
        <f>S3086*H3086</f>
        <v>0</v>
      </c>
      <c r="U3086" s="41"/>
      <c r="V3086" s="41"/>
      <c r="W3086" s="41"/>
      <c r="X3086" s="41"/>
      <c r="Y3086" s="41"/>
      <c r="Z3086" s="41"/>
      <c r="AA3086" s="41"/>
      <c r="AB3086" s="41"/>
      <c r="AC3086" s="41"/>
      <c r="AD3086" s="41"/>
      <c r="AE3086" s="41"/>
      <c r="AR3086" s="227" t="s">
        <v>433</v>
      </c>
      <c r="AT3086" s="227" t="s">
        <v>319</v>
      </c>
      <c r="AU3086" s="227" t="s">
        <v>80</v>
      </c>
      <c r="AY3086" s="20" t="s">
        <v>205</v>
      </c>
      <c r="BE3086" s="228">
        <f>IF(N3086="základní",J3086,0)</f>
        <v>0</v>
      </c>
      <c r="BF3086" s="228">
        <f>IF(N3086="snížená",J3086,0)</f>
        <v>0</v>
      </c>
      <c r="BG3086" s="228">
        <f>IF(N3086="zákl. přenesená",J3086,0)</f>
        <v>0</v>
      </c>
      <c r="BH3086" s="228">
        <f>IF(N3086="sníž. přenesená",J3086,0)</f>
        <v>0</v>
      </c>
      <c r="BI3086" s="228">
        <f>IF(N3086="nulová",J3086,0)</f>
        <v>0</v>
      </c>
      <c r="BJ3086" s="20" t="s">
        <v>78</v>
      </c>
      <c r="BK3086" s="228">
        <f>ROUND(I3086*H3086,2)</f>
        <v>0</v>
      </c>
      <c r="BL3086" s="20" t="s">
        <v>331</v>
      </c>
      <c r="BM3086" s="227" t="s">
        <v>4572</v>
      </c>
    </row>
    <row r="3087" s="14" customFormat="1">
      <c r="A3087" s="14"/>
      <c r="B3087" s="245"/>
      <c r="C3087" s="246"/>
      <c r="D3087" s="236" t="s">
        <v>216</v>
      </c>
      <c r="E3087" s="247" t="s">
        <v>19</v>
      </c>
      <c r="F3087" s="248" t="s">
        <v>4573</v>
      </c>
      <c r="G3087" s="246"/>
      <c r="H3087" s="249">
        <v>14</v>
      </c>
      <c r="I3087" s="250"/>
      <c r="J3087" s="246"/>
      <c r="K3087" s="246"/>
      <c r="L3087" s="251"/>
      <c r="M3087" s="252"/>
      <c r="N3087" s="253"/>
      <c r="O3087" s="253"/>
      <c r="P3087" s="253"/>
      <c r="Q3087" s="253"/>
      <c r="R3087" s="253"/>
      <c r="S3087" s="253"/>
      <c r="T3087" s="25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5" t="s">
        <v>216</v>
      </c>
      <c r="AU3087" s="255" t="s">
        <v>80</v>
      </c>
      <c r="AV3087" s="14" t="s">
        <v>80</v>
      </c>
      <c r="AW3087" s="14" t="s">
        <v>218</v>
      </c>
      <c r="AX3087" s="14" t="s">
        <v>71</v>
      </c>
      <c r="AY3087" s="255" t="s">
        <v>205</v>
      </c>
    </row>
    <row r="3088" s="2" customFormat="1" ht="24.15" customHeight="1">
      <c r="A3088" s="41"/>
      <c r="B3088" s="42"/>
      <c r="C3088" s="278" t="s">
        <v>4574</v>
      </c>
      <c r="D3088" s="278" t="s">
        <v>319</v>
      </c>
      <c r="E3088" s="279" t="s">
        <v>4575</v>
      </c>
      <c r="F3088" s="280" t="s">
        <v>4576</v>
      </c>
      <c r="G3088" s="281" t="s">
        <v>448</v>
      </c>
      <c r="H3088" s="282">
        <v>1</v>
      </c>
      <c r="I3088" s="283"/>
      <c r="J3088" s="284">
        <f>ROUND(I3088*H3088,2)</f>
        <v>0</v>
      </c>
      <c r="K3088" s="280" t="s">
        <v>19</v>
      </c>
      <c r="L3088" s="285"/>
      <c r="M3088" s="286" t="s">
        <v>19</v>
      </c>
      <c r="N3088" s="287" t="s">
        <v>42</v>
      </c>
      <c r="O3088" s="87"/>
      <c r="P3088" s="225">
        <f>O3088*H3088</f>
        <v>0</v>
      </c>
      <c r="Q3088" s="225">
        <v>0.027</v>
      </c>
      <c r="R3088" s="225">
        <f>Q3088*H3088</f>
        <v>0.027</v>
      </c>
      <c r="S3088" s="225">
        <v>0</v>
      </c>
      <c r="T3088" s="226">
        <f>S3088*H3088</f>
        <v>0</v>
      </c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R3088" s="227" t="s">
        <v>433</v>
      </c>
      <c r="AT3088" s="227" t="s">
        <v>319</v>
      </c>
      <c r="AU3088" s="227" t="s">
        <v>80</v>
      </c>
      <c r="AY3088" s="20" t="s">
        <v>205</v>
      </c>
      <c r="BE3088" s="228">
        <f>IF(N3088="základní",J3088,0)</f>
        <v>0</v>
      </c>
      <c r="BF3088" s="228">
        <f>IF(N3088="snížená",J3088,0)</f>
        <v>0</v>
      </c>
      <c r="BG3088" s="228">
        <f>IF(N3088="zákl. přenesená",J3088,0)</f>
        <v>0</v>
      </c>
      <c r="BH3088" s="228">
        <f>IF(N3088="sníž. přenesená",J3088,0)</f>
        <v>0</v>
      </c>
      <c r="BI3088" s="228">
        <f>IF(N3088="nulová",J3088,0)</f>
        <v>0</v>
      </c>
      <c r="BJ3088" s="20" t="s">
        <v>78</v>
      </c>
      <c r="BK3088" s="228">
        <f>ROUND(I3088*H3088,2)</f>
        <v>0</v>
      </c>
      <c r="BL3088" s="20" t="s">
        <v>331</v>
      </c>
      <c r="BM3088" s="227" t="s">
        <v>4577</v>
      </c>
    </row>
    <row r="3089" s="2" customFormat="1" ht="37.8" customHeight="1">
      <c r="A3089" s="41"/>
      <c r="B3089" s="42"/>
      <c r="C3089" s="216" t="s">
        <v>4578</v>
      </c>
      <c r="D3089" s="216" t="s">
        <v>207</v>
      </c>
      <c r="E3089" s="217" t="s">
        <v>4579</v>
      </c>
      <c r="F3089" s="218" t="s">
        <v>4580</v>
      </c>
      <c r="G3089" s="219" t="s">
        <v>448</v>
      </c>
      <c r="H3089" s="220">
        <v>38</v>
      </c>
      <c r="I3089" s="221"/>
      <c r="J3089" s="222">
        <f>ROUND(I3089*H3089,2)</f>
        <v>0</v>
      </c>
      <c r="K3089" s="218" t="s">
        <v>211</v>
      </c>
      <c r="L3089" s="47"/>
      <c r="M3089" s="223" t="s">
        <v>19</v>
      </c>
      <c r="N3089" s="224" t="s">
        <v>42</v>
      </c>
      <c r="O3089" s="87"/>
      <c r="P3089" s="225">
        <f>O3089*H3089</f>
        <v>0</v>
      </c>
      <c r="Q3089" s="225">
        <v>0</v>
      </c>
      <c r="R3089" s="225">
        <f>Q3089*H3089</f>
        <v>0</v>
      </c>
      <c r="S3089" s="225">
        <v>0</v>
      </c>
      <c r="T3089" s="226">
        <f>S3089*H3089</f>
        <v>0</v>
      </c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R3089" s="227" t="s">
        <v>331</v>
      </c>
      <c r="AT3089" s="227" t="s">
        <v>207</v>
      </c>
      <c r="AU3089" s="227" t="s">
        <v>80</v>
      </c>
      <c r="AY3089" s="20" t="s">
        <v>205</v>
      </c>
      <c r="BE3089" s="228">
        <f>IF(N3089="základní",J3089,0)</f>
        <v>0</v>
      </c>
      <c r="BF3089" s="228">
        <f>IF(N3089="snížená",J3089,0)</f>
        <v>0</v>
      </c>
      <c r="BG3089" s="228">
        <f>IF(N3089="zákl. přenesená",J3089,0)</f>
        <v>0</v>
      </c>
      <c r="BH3089" s="228">
        <f>IF(N3089="sníž. přenesená",J3089,0)</f>
        <v>0</v>
      </c>
      <c r="BI3089" s="228">
        <f>IF(N3089="nulová",J3089,0)</f>
        <v>0</v>
      </c>
      <c r="BJ3089" s="20" t="s">
        <v>78</v>
      </c>
      <c r="BK3089" s="228">
        <f>ROUND(I3089*H3089,2)</f>
        <v>0</v>
      </c>
      <c r="BL3089" s="20" t="s">
        <v>331</v>
      </c>
      <c r="BM3089" s="227" t="s">
        <v>4581</v>
      </c>
    </row>
    <row r="3090" s="2" customFormat="1">
      <c r="A3090" s="41"/>
      <c r="B3090" s="42"/>
      <c r="C3090" s="43"/>
      <c r="D3090" s="229" t="s">
        <v>214</v>
      </c>
      <c r="E3090" s="43"/>
      <c r="F3090" s="230" t="s">
        <v>4582</v>
      </c>
      <c r="G3090" s="43"/>
      <c r="H3090" s="43"/>
      <c r="I3090" s="231"/>
      <c r="J3090" s="43"/>
      <c r="K3090" s="43"/>
      <c r="L3090" s="47"/>
      <c r="M3090" s="232"/>
      <c r="N3090" s="233"/>
      <c r="O3090" s="87"/>
      <c r="P3090" s="87"/>
      <c r="Q3090" s="87"/>
      <c r="R3090" s="87"/>
      <c r="S3090" s="87"/>
      <c r="T3090" s="88"/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T3090" s="20" t="s">
        <v>214</v>
      </c>
      <c r="AU3090" s="20" t="s">
        <v>80</v>
      </c>
    </row>
    <row r="3091" s="2" customFormat="1" ht="37.8" customHeight="1">
      <c r="A3091" s="41"/>
      <c r="B3091" s="42"/>
      <c r="C3091" s="278" t="s">
        <v>4583</v>
      </c>
      <c r="D3091" s="278" t="s">
        <v>319</v>
      </c>
      <c r="E3091" s="279" t="s">
        <v>4584</v>
      </c>
      <c r="F3091" s="280" t="s">
        <v>4585</v>
      </c>
      <c r="G3091" s="281" t="s">
        <v>448</v>
      </c>
      <c r="H3091" s="282">
        <v>8</v>
      </c>
      <c r="I3091" s="283"/>
      <c r="J3091" s="284">
        <f>ROUND(I3091*H3091,2)</f>
        <v>0</v>
      </c>
      <c r="K3091" s="280" t="s">
        <v>19</v>
      </c>
      <c r="L3091" s="285"/>
      <c r="M3091" s="286" t="s">
        <v>19</v>
      </c>
      <c r="N3091" s="287" t="s">
        <v>42</v>
      </c>
      <c r="O3091" s="87"/>
      <c r="P3091" s="225">
        <f>O3091*H3091</f>
        <v>0</v>
      </c>
      <c r="Q3091" s="225">
        <v>0.039</v>
      </c>
      <c r="R3091" s="225">
        <f>Q3091*H3091</f>
        <v>0.312</v>
      </c>
      <c r="S3091" s="225">
        <v>0</v>
      </c>
      <c r="T3091" s="226">
        <f>S3091*H3091</f>
        <v>0</v>
      </c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R3091" s="227" t="s">
        <v>433</v>
      </c>
      <c r="AT3091" s="227" t="s">
        <v>319</v>
      </c>
      <c r="AU3091" s="227" t="s">
        <v>80</v>
      </c>
      <c r="AY3091" s="20" t="s">
        <v>205</v>
      </c>
      <c r="BE3091" s="228">
        <f>IF(N3091="základní",J3091,0)</f>
        <v>0</v>
      </c>
      <c r="BF3091" s="228">
        <f>IF(N3091="snížená",J3091,0)</f>
        <v>0</v>
      </c>
      <c r="BG3091" s="228">
        <f>IF(N3091="zákl. přenesená",J3091,0)</f>
        <v>0</v>
      </c>
      <c r="BH3091" s="228">
        <f>IF(N3091="sníž. přenesená",J3091,0)</f>
        <v>0</v>
      </c>
      <c r="BI3091" s="228">
        <f>IF(N3091="nulová",J3091,0)</f>
        <v>0</v>
      </c>
      <c r="BJ3091" s="20" t="s">
        <v>78</v>
      </c>
      <c r="BK3091" s="228">
        <f>ROUND(I3091*H3091,2)</f>
        <v>0</v>
      </c>
      <c r="BL3091" s="20" t="s">
        <v>331</v>
      </c>
      <c r="BM3091" s="227" t="s">
        <v>4586</v>
      </c>
    </row>
    <row r="3092" s="2" customFormat="1" ht="37.8" customHeight="1">
      <c r="A3092" s="41"/>
      <c r="B3092" s="42"/>
      <c r="C3092" s="278" t="s">
        <v>4587</v>
      </c>
      <c r="D3092" s="278" t="s">
        <v>319</v>
      </c>
      <c r="E3092" s="279" t="s">
        <v>4588</v>
      </c>
      <c r="F3092" s="280" t="s">
        <v>4589</v>
      </c>
      <c r="G3092" s="281" t="s">
        <v>448</v>
      </c>
      <c r="H3092" s="282">
        <v>2</v>
      </c>
      <c r="I3092" s="283"/>
      <c r="J3092" s="284">
        <f>ROUND(I3092*H3092,2)</f>
        <v>0</v>
      </c>
      <c r="K3092" s="280" t="s">
        <v>19</v>
      </c>
      <c r="L3092" s="285"/>
      <c r="M3092" s="286" t="s">
        <v>19</v>
      </c>
      <c r="N3092" s="287" t="s">
        <v>42</v>
      </c>
      <c r="O3092" s="87"/>
      <c r="P3092" s="225">
        <f>O3092*H3092</f>
        <v>0</v>
      </c>
      <c r="Q3092" s="225">
        <v>0.059999999999999998</v>
      </c>
      <c r="R3092" s="225">
        <f>Q3092*H3092</f>
        <v>0.12</v>
      </c>
      <c r="S3092" s="225">
        <v>0</v>
      </c>
      <c r="T3092" s="226">
        <f>S3092*H3092</f>
        <v>0</v>
      </c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R3092" s="227" t="s">
        <v>433</v>
      </c>
      <c r="AT3092" s="227" t="s">
        <v>319</v>
      </c>
      <c r="AU3092" s="227" t="s">
        <v>80</v>
      </c>
      <c r="AY3092" s="20" t="s">
        <v>205</v>
      </c>
      <c r="BE3092" s="228">
        <f>IF(N3092="základní",J3092,0)</f>
        <v>0</v>
      </c>
      <c r="BF3092" s="228">
        <f>IF(N3092="snížená",J3092,0)</f>
        <v>0</v>
      </c>
      <c r="BG3092" s="228">
        <f>IF(N3092="zákl. přenesená",J3092,0)</f>
        <v>0</v>
      </c>
      <c r="BH3092" s="228">
        <f>IF(N3092="sníž. přenesená",J3092,0)</f>
        <v>0</v>
      </c>
      <c r="BI3092" s="228">
        <f>IF(N3092="nulová",J3092,0)</f>
        <v>0</v>
      </c>
      <c r="BJ3092" s="20" t="s">
        <v>78</v>
      </c>
      <c r="BK3092" s="228">
        <f>ROUND(I3092*H3092,2)</f>
        <v>0</v>
      </c>
      <c r="BL3092" s="20" t="s">
        <v>331</v>
      </c>
      <c r="BM3092" s="227" t="s">
        <v>4590</v>
      </c>
    </row>
    <row r="3093" s="2" customFormat="1" ht="24.15" customHeight="1">
      <c r="A3093" s="41"/>
      <c r="B3093" s="42"/>
      <c r="C3093" s="278" t="s">
        <v>4591</v>
      </c>
      <c r="D3093" s="278" t="s">
        <v>319</v>
      </c>
      <c r="E3093" s="279" t="s">
        <v>4592</v>
      </c>
      <c r="F3093" s="280" t="s">
        <v>4593</v>
      </c>
      <c r="G3093" s="281" t="s">
        <v>448</v>
      </c>
      <c r="H3093" s="282">
        <v>1</v>
      </c>
      <c r="I3093" s="283"/>
      <c r="J3093" s="284">
        <f>ROUND(I3093*H3093,2)</f>
        <v>0</v>
      </c>
      <c r="K3093" s="280" t="s">
        <v>19</v>
      </c>
      <c r="L3093" s="285"/>
      <c r="M3093" s="286" t="s">
        <v>19</v>
      </c>
      <c r="N3093" s="287" t="s">
        <v>42</v>
      </c>
      <c r="O3093" s="87"/>
      <c r="P3093" s="225">
        <f>O3093*H3093</f>
        <v>0</v>
      </c>
      <c r="Q3093" s="225">
        <v>0.027</v>
      </c>
      <c r="R3093" s="225">
        <f>Q3093*H3093</f>
        <v>0.027</v>
      </c>
      <c r="S3093" s="225">
        <v>0</v>
      </c>
      <c r="T3093" s="226">
        <f>S3093*H3093</f>
        <v>0</v>
      </c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R3093" s="227" t="s">
        <v>433</v>
      </c>
      <c r="AT3093" s="227" t="s">
        <v>319</v>
      </c>
      <c r="AU3093" s="227" t="s">
        <v>80</v>
      </c>
      <c r="AY3093" s="20" t="s">
        <v>205</v>
      </c>
      <c r="BE3093" s="228">
        <f>IF(N3093="základní",J3093,0)</f>
        <v>0</v>
      </c>
      <c r="BF3093" s="228">
        <f>IF(N3093="snížená",J3093,0)</f>
        <v>0</v>
      </c>
      <c r="BG3093" s="228">
        <f>IF(N3093="zákl. přenesená",J3093,0)</f>
        <v>0</v>
      </c>
      <c r="BH3093" s="228">
        <f>IF(N3093="sníž. přenesená",J3093,0)</f>
        <v>0</v>
      </c>
      <c r="BI3093" s="228">
        <f>IF(N3093="nulová",J3093,0)</f>
        <v>0</v>
      </c>
      <c r="BJ3093" s="20" t="s">
        <v>78</v>
      </c>
      <c r="BK3093" s="228">
        <f>ROUND(I3093*H3093,2)</f>
        <v>0</v>
      </c>
      <c r="BL3093" s="20" t="s">
        <v>331</v>
      </c>
      <c r="BM3093" s="227" t="s">
        <v>4594</v>
      </c>
    </row>
    <row r="3094" s="2" customFormat="1" ht="24.15" customHeight="1">
      <c r="A3094" s="41"/>
      <c r="B3094" s="42"/>
      <c r="C3094" s="278" t="s">
        <v>4595</v>
      </c>
      <c r="D3094" s="278" t="s">
        <v>319</v>
      </c>
      <c r="E3094" s="279" t="s">
        <v>4596</v>
      </c>
      <c r="F3094" s="280" t="s">
        <v>4597</v>
      </c>
      <c r="G3094" s="281" t="s">
        <v>448</v>
      </c>
      <c r="H3094" s="282">
        <v>1</v>
      </c>
      <c r="I3094" s="283"/>
      <c r="J3094" s="284">
        <f>ROUND(I3094*H3094,2)</f>
        <v>0</v>
      </c>
      <c r="K3094" s="280" t="s">
        <v>19</v>
      </c>
      <c r="L3094" s="285"/>
      <c r="M3094" s="286" t="s">
        <v>19</v>
      </c>
      <c r="N3094" s="287" t="s">
        <v>42</v>
      </c>
      <c r="O3094" s="87"/>
      <c r="P3094" s="225">
        <f>O3094*H3094</f>
        <v>0</v>
      </c>
      <c r="Q3094" s="225">
        <v>0.027</v>
      </c>
      <c r="R3094" s="225">
        <f>Q3094*H3094</f>
        <v>0.027</v>
      </c>
      <c r="S3094" s="225">
        <v>0</v>
      </c>
      <c r="T3094" s="226">
        <f>S3094*H3094</f>
        <v>0</v>
      </c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R3094" s="227" t="s">
        <v>433</v>
      </c>
      <c r="AT3094" s="227" t="s">
        <v>319</v>
      </c>
      <c r="AU3094" s="227" t="s">
        <v>80</v>
      </c>
      <c r="AY3094" s="20" t="s">
        <v>205</v>
      </c>
      <c r="BE3094" s="228">
        <f>IF(N3094="základní",J3094,0)</f>
        <v>0</v>
      </c>
      <c r="BF3094" s="228">
        <f>IF(N3094="snížená",J3094,0)</f>
        <v>0</v>
      </c>
      <c r="BG3094" s="228">
        <f>IF(N3094="zákl. přenesená",J3094,0)</f>
        <v>0</v>
      </c>
      <c r="BH3094" s="228">
        <f>IF(N3094="sníž. přenesená",J3094,0)</f>
        <v>0</v>
      </c>
      <c r="BI3094" s="228">
        <f>IF(N3094="nulová",J3094,0)</f>
        <v>0</v>
      </c>
      <c r="BJ3094" s="20" t="s">
        <v>78</v>
      </c>
      <c r="BK3094" s="228">
        <f>ROUND(I3094*H3094,2)</f>
        <v>0</v>
      </c>
      <c r="BL3094" s="20" t="s">
        <v>331</v>
      </c>
      <c r="BM3094" s="227" t="s">
        <v>4598</v>
      </c>
    </row>
    <row r="3095" s="2" customFormat="1" ht="24.15" customHeight="1">
      <c r="A3095" s="41"/>
      <c r="B3095" s="42"/>
      <c r="C3095" s="278" t="s">
        <v>4599</v>
      </c>
      <c r="D3095" s="278" t="s">
        <v>319</v>
      </c>
      <c r="E3095" s="279" t="s">
        <v>4600</v>
      </c>
      <c r="F3095" s="280" t="s">
        <v>4601</v>
      </c>
      <c r="G3095" s="281" t="s">
        <v>448</v>
      </c>
      <c r="H3095" s="282">
        <v>1</v>
      </c>
      <c r="I3095" s="283"/>
      <c r="J3095" s="284">
        <f>ROUND(I3095*H3095,2)</f>
        <v>0</v>
      </c>
      <c r="K3095" s="280" t="s">
        <v>19</v>
      </c>
      <c r="L3095" s="285"/>
      <c r="M3095" s="286" t="s">
        <v>19</v>
      </c>
      <c r="N3095" s="287" t="s">
        <v>42</v>
      </c>
      <c r="O3095" s="87"/>
      <c r="P3095" s="225">
        <f>O3095*H3095</f>
        <v>0</v>
      </c>
      <c r="Q3095" s="225">
        <v>0.027</v>
      </c>
      <c r="R3095" s="225">
        <f>Q3095*H3095</f>
        <v>0.027</v>
      </c>
      <c r="S3095" s="225">
        <v>0</v>
      </c>
      <c r="T3095" s="226">
        <f>S3095*H3095</f>
        <v>0</v>
      </c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R3095" s="227" t="s">
        <v>433</v>
      </c>
      <c r="AT3095" s="227" t="s">
        <v>319</v>
      </c>
      <c r="AU3095" s="227" t="s">
        <v>80</v>
      </c>
      <c r="AY3095" s="20" t="s">
        <v>205</v>
      </c>
      <c r="BE3095" s="228">
        <f>IF(N3095="základní",J3095,0)</f>
        <v>0</v>
      </c>
      <c r="BF3095" s="228">
        <f>IF(N3095="snížená",J3095,0)</f>
        <v>0</v>
      </c>
      <c r="BG3095" s="228">
        <f>IF(N3095="zákl. přenesená",J3095,0)</f>
        <v>0</v>
      </c>
      <c r="BH3095" s="228">
        <f>IF(N3095="sníž. přenesená",J3095,0)</f>
        <v>0</v>
      </c>
      <c r="BI3095" s="228">
        <f>IF(N3095="nulová",J3095,0)</f>
        <v>0</v>
      </c>
      <c r="BJ3095" s="20" t="s">
        <v>78</v>
      </c>
      <c r="BK3095" s="228">
        <f>ROUND(I3095*H3095,2)</f>
        <v>0</v>
      </c>
      <c r="BL3095" s="20" t="s">
        <v>331</v>
      </c>
      <c r="BM3095" s="227" t="s">
        <v>4602</v>
      </c>
    </row>
    <row r="3096" s="2" customFormat="1" ht="37.8" customHeight="1">
      <c r="A3096" s="41"/>
      <c r="B3096" s="42"/>
      <c r="C3096" s="278" t="s">
        <v>4603</v>
      </c>
      <c r="D3096" s="278" t="s">
        <v>319</v>
      </c>
      <c r="E3096" s="279" t="s">
        <v>4604</v>
      </c>
      <c r="F3096" s="280" t="s">
        <v>4605</v>
      </c>
      <c r="G3096" s="281" t="s">
        <v>448</v>
      </c>
      <c r="H3096" s="282">
        <v>9</v>
      </c>
      <c r="I3096" s="283"/>
      <c r="J3096" s="284">
        <f>ROUND(I3096*H3096,2)</f>
        <v>0</v>
      </c>
      <c r="K3096" s="280" t="s">
        <v>19</v>
      </c>
      <c r="L3096" s="285"/>
      <c r="M3096" s="286" t="s">
        <v>19</v>
      </c>
      <c r="N3096" s="287" t="s">
        <v>42</v>
      </c>
      <c r="O3096" s="87"/>
      <c r="P3096" s="225">
        <f>O3096*H3096</f>
        <v>0</v>
      </c>
      <c r="Q3096" s="225">
        <v>0.027</v>
      </c>
      <c r="R3096" s="225">
        <f>Q3096*H3096</f>
        <v>0.24299999999999999</v>
      </c>
      <c r="S3096" s="225">
        <v>0</v>
      </c>
      <c r="T3096" s="226">
        <f>S3096*H3096</f>
        <v>0</v>
      </c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R3096" s="227" t="s">
        <v>433</v>
      </c>
      <c r="AT3096" s="227" t="s">
        <v>319</v>
      </c>
      <c r="AU3096" s="227" t="s">
        <v>80</v>
      </c>
      <c r="AY3096" s="20" t="s">
        <v>205</v>
      </c>
      <c r="BE3096" s="228">
        <f>IF(N3096="základní",J3096,0)</f>
        <v>0</v>
      </c>
      <c r="BF3096" s="228">
        <f>IF(N3096="snížená",J3096,0)</f>
        <v>0</v>
      </c>
      <c r="BG3096" s="228">
        <f>IF(N3096="zákl. přenesená",J3096,0)</f>
        <v>0</v>
      </c>
      <c r="BH3096" s="228">
        <f>IF(N3096="sníž. přenesená",J3096,0)</f>
        <v>0</v>
      </c>
      <c r="BI3096" s="228">
        <f>IF(N3096="nulová",J3096,0)</f>
        <v>0</v>
      </c>
      <c r="BJ3096" s="20" t="s">
        <v>78</v>
      </c>
      <c r="BK3096" s="228">
        <f>ROUND(I3096*H3096,2)</f>
        <v>0</v>
      </c>
      <c r="BL3096" s="20" t="s">
        <v>331</v>
      </c>
      <c r="BM3096" s="227" t="s">
        <v>4606</v>
      </c>
    </row>
    <row r="3097" s="2" customFormat="1" ht="37.8" customHeight="1">
      <c r="A3097" s="41"/>
      <c r="B3097" s="42"/>
      <c r="C3097" s="278" t="s">
        <v>4607</v>
      </c>
      <c r="D3097" s="278" t="s">
        <v>319</v>
      </c>
      <c r="E3097" s="279" t="s">
        <v>4608</v>
      </c>
      <c r="F3097" s="280" t="s">
        <v>4609</v>
      </c>
      <c r="G3097" s="281" t="s">
        <v>448</v>
      </c>
      <c r="H3097" s="282">
        <v>7</v>
      </c>
      <c r="I3097" s="283"/>
      <c r="J3097" s="284">
        <f>ROUND(I3097*H3097,2)</f>
        <v>0</v>
      </c>
      <c r="K3097" s="280" t="s">
        <v>19</v>
      </c>
      <c r="L3097" s="285"/>
      <c r="M3097" s="286" t="s">
        <v>19</v>
      </c>
      <c r="N3097" s="287" t="s">
        <v>42</v>
      </c>
      <c r="O3097" s="87"/>
      <c r="P3097" s="225">
        <f>O3097*H3097</f>
        <v>0</v>
      </c>
      <c r="Q3097" s="225">
        <v>0.027</v>
      </c>
      <c r="R3097" s="225">
        <f>Q3097*H3097</f>
        <v>0.189</v>
      </c>
      <c r="S3097" s="225">
        <v>0</v>
      </c>
      <c r="T3097" s="226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7" t="s">
        <v>433</v>
      </c>
      <c r="AT3097" s="227" t="s">
        <v>319</v>
      </c>
      <c r="AU3097" s="227" t="s">
        <v>80</v>
      </c>
      <c r="AY3097" s="20" t="s">
        <v>205</v>
      </c>
      <c r="BE3097" s="228">
        <f>IF(N3097="základní",J3097,0)</f>
        <v>0</v>
      </c>
      <c r="BF3097" s="228">
        <f>IF(N3097="snížená",J3097,0)</f>
        <v>0</v>
      </c>
      <c r="BG3097" s="228">
        <f>IF(N3097="zákl. přenesená",J3097,0)</f>
        <v>0</v>
      </c>
      <c r="BH3097" s="228">
        <f>IF(N3097="sníž. přenesená",J3097,0)</f>
        <v>0</v>
      </c>
      <c r="BI3097" s="228">
        <f>IF(N3097="nulová",J3097,0)</f>
        <v>0</v>
      </c>
      <c r="BJ3097" s="20" t="s">
        <v>78</v>
      </c>
      <c r="BK3097" s="228">
        <f>ROUND(I3097*H3097,2)</f>
        <v>0</v>
      </c>
      <c r="BL3097" s="20" t="s">
        <v>331</v>
      </c>
      <c r="BM3097" s="227" t="s">
        <v>4610</v>
      </c>
    </row>
    <row r="3098" s="2" customFormat="1" ht="37.8" customHeight="1">
      <c r="A3098" s="41"/>
      <c r="B3098" s="42"/>
      <c r="C3098" s="278" t="s">
        <v>4611</v>
      </c>
      <c r="D3098" s="278" t="s">
        <v>319</v>
      </c>
      <c r="E3098" s="279" t="s">
        <v>4612</v>
      </c>
      <c r="F3098" s="280" t="s">
        <v>4613</v>
      </c>
      <c r="G3098" s="281" t="s">
        <v>448</v>
      </c>
      <c r="H3098" s="282">
        <v>1</v>
      </c>
      <c r="I3098" s="283"/>
      <c r="J3098" s="284">
        <f>ROUND(I3098*H3098,2)</f>
        <v>0</v>
      </c>
      <c r="K3098" s="280" t="s">
        <v>19</v>
      </c>
      <c r="L3098" s="285"/>
      <c r="M3098" s="286" t="s">
        <v>19</v>
      </c>
      <c r="N3098" s="287" t="s">
        <v>42</v>
      </c>
      <c r="O3098" s="87"/>
      <c r="P3098" s="225">
        <f>O3098*H3098</f>
        <v>0</v>
      </c>
      <c r="Q3098" s="225">
        <v>0.027</v>
      </c>
      <c r="R3098" s="225">
        <f>Q3098*H3098</f>
        <v>0.027</v>
      </c>
      <c r="S3098" s="225">
        <v>0</v>
      </c>
      <c r="T3098" s="226">
        <f>S3098*H3098</f>
        <v>0</v>
      </c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R3098" s="227" t="s">
        <v>433</v>
      </c>
      <c r="AT3098" s="227" t="s">
        <v>319</v>
      </c>
      <c r="AU3098" s="227" t="s">
        <v>80</v>
      </c>
      <c r="AY3098" s="20" t="s">
        <v>205</v>
      </c>
      <c r="BE3098" s="228">
        <f>IF(N3098="základní",J3098,0)</f>
        <v>0</v>
      </c>
      <c r="BF3098" s="228">
        <f>IF(N3098="snížená",J3098,0)</f>
        <v>0</v>
      </c>
      <c r="BG3098" s="228">
        <f>IF(N3098="zákl. přenesená",J3098,0)</f>
        <v>0</v>
      </c>
      <c r="BH3098" s="228">
        <f>IF(N3098="sníž. přenesená",J3098,0)</f>
        <v>0</v>
      </c>
      <c r="BI3098" s="228">
        <f>IF(N3098="nulová",J3098,0)</f>
        <v>0</v>
      </c>
      <c r="BJ3098" s="20" t="s">
        <v>78</v>
      </c>
      <c r="BK3098" s="228">
        <f>ROUND(I3098*H3098,2)</f>
        <v>0</v>
      </c>
      <c r="BL3098" s="20" t="s">
        <v>331</v>
      </c>
      <c r="BM3098" s="227" t="s">
        <v>4614</v>
      </c>
    </row>
    <row r="3099" s="2" customFormat="1" ht="44.25" customHeight="1">
      <c r="A3099" s="41"/>
      <c r="B3099" s="42"/>
      <c r="C3099" s="278" t="s">
        <v>4615</v>
      </c>
      <c r="D3099" s="278" t="s">
        <v>319</v>
      </c>
      <c r="E3099" s="279" t="s">
        <v>4616</v>
      </c>
      <c r="F3099" s="280" t="s">
        <v>4617</v>
      </c>
      <c r="G3099" s="281" t="s">
        <v>448</v>
      </c>
      <c r="H3099" s="282">
        <v>7</v>
      </c>
      <c r="I3099" s="283"/>
      <c r="J3099" s="284">
        <f>ROUND(I3099*H3099,2)</f>
        <v>0</v>
      </c>
      <c r="K3099" s="280" t="s">
        <v>19</v>
      </c>
      <c r="L3099" s="285"/>
      <c r="M3099" s="286" t="s">
        <v>19</v>
      </c>
      <c r="N3099" s="287" t="s">
        <v>42</v>
      </c>
      <c r="O3099" s="87"/>
      <c r="P3099" s="225">
        <f>O3099*H3099</f>
        <v>0</v>
      </c>
      <c r="Q3099" s="225">
        <v>0.039</v>
      </c>
      <c r="R3099" s="225">
        <f>Q3099*H3099</f>
        <v>0.27300000000000002</v>
      </c>
      <c r="S3099" s="225">
        <v>0</v>
      </c>
      <c r="T3099" s="226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7" t="s">
        <v>433</v>
      </c>
      <c r="AT3099" s="227" t="s">
        <v>319</v>
      </c>
      <c r="AU3099" s="227" t="s">
        <v>80</v>
      </c>
      <c r="AY3099" s="20" t="s">
        <v>205</v>
      </c>
      <c r="BE3099" s="228">
        <f>IF(N3099="základní",J3099,0)</f>
        <v>0</v>
      </c>
      <c r="BF3099" s="228">
        <f>IF(N3099="snížená",J3099,0)</f>
        <v>0</v>
      </c>
      <c r="BG3099" s="228">
        <f>IF(N3099="zákl. přenesená",J3099,0)</f>
        <v>0</v>
      </c>
      <c r="BH3099" s="228">
        <f>IF(N3099="sníž. přenesená",J3099,0)</f>
        <v>0</v>
      </c>
      <c r="BI3099" s="228">
        <f>IF(N3099="nulová",J3099,0)</f>
        <v>0</v>
      </c>
      <c r="BJ3099" s="20" t="s">
        <v>78</v>
      </c>
      <c r="BK3099" s="228">
        <f>ROUND(I3099*H3099,2)</f>
        <v>0</v>
      </c>
      <c r="BL3099" s="20" t="s">
        <v>331</v>
      </c>
      <c r="BM3099" s="227" t="s">
        <v>4618</v>
      </c>
    </row>
    <row r="3100" s="2" customFormat="1" ht="37.8" customHeight="1">
      <c r="A3100" s="41"/>
      <c r="B3100" s="42"/>
      <c r="C3100" s="278" t="s">
        <v>4619</v>
      </c>
      <c r="D3100" s="278" t="s">
        <v>319</v>
      </c>
      <c r="E3100" s="279" t="s">
        <v>4620</v>
      </c>
      <c r="F3100" s="280" t="s">
        <v>4621</v>
      </c>
      <c r="G3100" s="281" t="s">
        <v>448</v>
      </c>
      <c r="H3100" s="282">
        <v>1</v>
      </c>
      <c r="I3100" s="283"/>
      <c r="J3100" s="284">
        <f>ROUND(I3100*H3100,2)</f>
        <v>0</v>
      </c>
      <c r="K3100" s="280" t="s">
        <v>19</v>
      </c>
      <c r="L3100" s="285"/>
      <c r="M3100" s="286" t="s">
        <v>19</v>
      </c>
      <c r="N3100" s="287" t="s">
        <v>42</v>
      </c>
      <c r="O3100" s="87"/>
      <c r="P3100" s="225">
        <f>O3100*H3100</f>
        <v>0</v>
      </c>
      <c r="Q3100" s="225">
        <v>0.027</v>
      </c>
      <c r="R3100" s="225">
        <f>Q3100*H3100</f>
        <v>0.027</v>
      </c>
      <c r="S3100" s="225">
        <v>0</v>
      </c>
      <c r="T3100" s="226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7" t="s">
        <v>433</v>
      </c>
      <c r="AT3100" s="227" t="s">
        <v>319</v>
      </c>
      <c r="AU3100" s="227" t="s">
        <v>80</v>
      </c>
      <c r="AY3100" s="20" t="s">
        <v>205</v>
      </c>
      <c r="BE3100" s="228">
        <f>IF(N3100="základní",J3100,0)</f>
        <v>0</v>
      </c>
      <c r="BF3100" s="228">
        <f>IF(N3100="snížená",J3100,0)</f>
        <v>0</v>
      </c>
      <c r="BG3100" s="228">
        <f>IF(N3100="zákl. přenesená",J3100,0)</f>
        <v>0</v>
      </c>
      <c r="BH3100" s="228">
        <f>IF(N3100="sníž. přenesená",J3100,0)</f>
        <v>0</v>
      </c>
      <c r="BI3100" s="228">
        <f>IF(N3100="nulová",J3100,0)</f>
        <v>0</v>
      </c>
      <c r="BJ3100" s="20" t="s">
        <v>78</v>
      </c>
      <c r="BK3100" s="228">
        <f>ROUND(I3100*H3100,2)</f>
        <v>0</v>
      </c>
      <c r="BL3100" s="20" t="s">
        <v>331</v>
      </c>
      <c r="BM3100" s="227" t="s">
        <v>4622</v>
      </c>
    </row>
    <row r="3101" s="2" customFormat="1" ht="37.8" customHeight="1">
      <c r="A3101" s="41"/>
      <c r="B3101" s="42"/>
      <c r="C3101" s="216" t="s">
        <v>4623</v>
      </c>
      <c r="D3101" s="216" t="s">
        <v>207</v>
      </c>
      <c r="E3101" s="217" t="s">
        <v>4624</v>
      </c>
      <c r="F3101" s="218" t="s">
        <v>4625</v>
      </c>
      <c r="G3101" s="219" t="s">
        <v>448</v>
      </c>
      <c r="H3101" s="220">
        <v>4</v>
      </c>
      <c r="I3101" s="221"/>
      <c r="J3101" s="222">
        <f>ROUND(I3101*H3101,2)</f>
        <v>0</v>
      </c>
      <c r="K3101" s="218" t="s">
        <v>211</v>
      </c>
      <c r="L3101" s="47"/>
      <c r="M3101" s="223" t="s">
        <v>19</v>
      </c>
      <c r="N3101" s="224" t="s">
        <v>42</v>
      </c>
      <c r="O3101" s="87"/>
      <c r="P3101" s="225">
        <f>O3101*H3101</f>
        <v>0</v>
      </c>
      <c r="Q3101" s="225">
        <v>0</v>
      </c>
      <c r="R3101" s="225">
        <f>Q3101*H3101</f>
        <v>0</v>
      </c>
      <c r="S3101" s="225">
        <v>0</v>
      </c>
      <c r="T3101" s="226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7" t="s">
        <v>331</v>
      </c>
      <c r="AT3101" s="227" t="s">
        <v>207</v>
      </c>
      <c r="AU3101" s="227" t="s">
        <v>80</v>
      </c>
      <c r="AY3101" s="20" t="s">
        <v>205</v>
      </c>
      <c r="BE3101" s="228">
        <f>IF(N3101="základní",J3101,0)</f>
        <v>0</v>
      </c>
      <c r="BF3101" s="228">
        <f>IF(N3101="snížená",J3101,0)</f>
        <v>0</v>
      </c>
      <c r="BG3101" s="228">
        <f>IF(N3101="zákl. přenesená",J3101,0)</f>
        <v>0</v>
      </c>
      <c r="BH3101" s="228">
        <f>IF(N3101="sníž. přenesená",J3101,0)</f>
        <v>0</v>
      </c>
      <c r="BI3101" s="228">
        <f>IF(N3101="nulová",J3101,0)</f>
        <v>0</v>
      </c>
      <c r="BJ3101" s="20" t="s">
        <v>78</v>
      </c>
      <c r="BK3101" s="228">
        <f>ROUND(I3101*H3101,2)</f>
        <v>0</v>
      </c>
      <c r="BL3101" s="20" t="s">
        <v>331</v>
      </c>
      <c r="BM3101" s="227" t="s">
        <v>4626</v>
      </c>
    </row>
    <row r="3102" s="2" customFormat="1">
      <c r="A3102" s="41"/>
      <c r="B3102" s="42"/>
      <c r="C3102" s="43"/>
      <c r="D3102" s="229" t="s">
        <v>214</v>
      </c>
      <c r="E3102" s="43"/>
      <c r="F3102" s="230" t="s">
        <v>4627</v>
      </c>
      <c r="G3102" s="43"/>
      <c r="H3102" s="43"/>
      <c r="I3102" s="231"/>
      <c r="J3102" s="43"/>
      <c r="K3102" s="43"/>
      <c r="L3102" s="47"/>
      <c r="M3102" s="232"/>
      <c r="N3102" s="233"/>
      <c r="O3102" s="87"/>
      <c r="P3102" s="87"/>
      <c r="Q3102" s="87"/>
      <c r="R3102" s="87"/>
      <c r="S3102" s="87"/>
      <c r="T3102" s="88"/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T3102" s="20" t="s">
        <v>214</v>
      </c>
      <c r="AU3102" s="20" t="s">
        <v>80</v>
      </c>
    </row>
    <row r="3103" s="2" customFormat="1" ht="24.15" customHeight="1">
      <c r="A3103" s="41"/>
      <c r="B3103" s="42"/>
      <c r="C3103" s="278" t="s">
        <v>4628</v>
      </c>
      <c r="D3103" s="278" t="s">
        <v>319</v>
      </c>
      <c r="E3103" s="279" t="s">
        <v>4629</v>
      </c>
      <c r="F3103" s="280" t="s">
        <v>4630</v>
      </c>
      <c r="G3103" s="281" t="s">
        <v>448</v>
      </c>
      <c r="H3103" s="282">
        <v>1</v>
      </c>
      <c r="I3103" s="283"/>
      <c r="J3103" s="284">
        <f>ROUND(I3103*H3103,2)</f>
        <v>0</v>
      </c>
      <c r="K3103" s="280" t="s">
        <v>19</v>
      </c>
      <c r="L3103" s="285"/>
      <c r="M3103" s="286" t="s">
        <v>19</v>
      </c>
      <c r="N3103" s="287" t="s">
        <v>42</v>
      </c>
      <c r="O3103" s="87"/>
      <c r="P3103" s="225">
        <f>O3103*H3103</f>
        <v>0</v>
      </c>
      <c r="Q3103" s="225">
        <v>0.059999999999999998</v>
      </c>
      <c r="R3103" s="225">
        <f>Q3103*H3103</f>
        <v>0.059999999999999998</v>
      </c>
      <c r="S3103" s="225">
        <v>0</v>
      </c>
      <c r="T3103" s="226">
        <f>S3103*H3103</f>
        <v>0</v>
      </c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R3103" s="227" t="s">
        <v>433</v>
      </c>
      <c r="AT3103" s="227" t="s">
        <v>319</v>
      </c>
      <c r="AU3103" s="227" t="s">
        <v>80</v>
      </c>
      <c r="AY3103" s="20" t="s">
        <v>205</v>
      </c>
      <c r="BE3103" s="228">
        <f>IF(N3103="základní",J3103,0)</f>
        <v>0</v>
      </c>
      <c r="BF3103" s="228">
        <f>IF(N3103="snížená",J3103,0)</f>
        <v>0</v>
      </c>
      <c r="BG3103" s="228">
        <f>IF(N3103="zákl. přenesená",J3103,0)</f>
        <v>0</v>
      </c>
      <c r="BH3103" s="228">
        <f>IF(N3103="sníž. přenesená",J3103,0)</f>
        <v>0</v>
      </c>
      <c r="BI3103" s="228">
        <f>IF(N3103="nulová",J3103,0)</f>
        <v>0</v>
      </c>
      <c r="BJ3103" s="20" t="s">
        <v>78</v>
      </c>
      <c r="BK3103" s="228">
        <f>ROUND(I3103*H3103,2)</f>
        <v>0</v>
      </c>
      <c r="BL3103" s="20" t="s">
        <v>331</v>
      </c>
      <c r="BM3103" s="227" t="s">
        <v>4631</v>
      </c>
    </row>
    <row r="3104" s="2" customFormat="1" ht="24.15" customHeight="1">
      <c r="A3104" s="41"/>
      <c r="B3104" s="42"/>
      <c r="C3104" s="278" t="s">
        <v>4632</v>
      </c>
      <c r="D3104" s="278" t="s">
        <v>319</v>
      </c>
      <c r="E3104" s="279" t="s">
        <v>4633</v>
      </c>
      <c r="F3104" s="280" t="s">
        <v>4634</v>
      </c>
      <c r="G3104" s="281" t="s">
        <v>448</v>
      </c>
      <c r="H3104" s="282">
        <v>1</v>
      </c>
      <c r="I3104" s="283"/>
      <c r="J3104" s="284">
        <f>ROUND(I3104*H3104,2)</f>
        <v>0</v>
      </c>
      <c r="K3104" s="280" t="s">
        <v>19</v>
      </c>
      <c r="L3104" s="285"/>
      <c r="M3104" s="286" t="s">
        <v>19</v>
      </c>
      <c r="N3104" s="287" t="s">
        <v>42</v>
      </c>
      <c r="O3104" s="87"/>
      <c r="P3104" s="225">
        <f>O3104*H3104</f>
        <v>0</v>
      </c>
      <c r="Q3104" s="225">
        <v>0.059999999999999998</v>
      </c>
      <c r="R3104" s="225">
        <f>Q3104*H3104</f>
        <v>0.059999999999999998</v>
      </c>
      <c r="S3104" s="225">
        <v>0</v>
      </c>
      <c r="T3104" s="226">
        <f>S3104*H3104</f>
        <v>0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27" t="s">
        <v>433</v>
      </c>
      <c r="AT3104" s="227" t="s">
        <v>319</v>
      </c>
      <c r="AU3104" s="227" t="s">
        <v>80</v>
      </c>
      <c r="AY3104" s="20" t="s">
        <v>205</v>
      </c>
      <c r="BE3104" s="228">
        <f>IF(N3104="základní",J3104,0)</f>
        <v>0</v>
      </c>
      <c r="BF3104" s="228">
        <f>IF(N3104="snížená",J3104,0)</f>
        <v>0</v>
      </c>
      <c r="BG3104" s="228">
        <f>IF(N3104="zákl. přenesená",J3104,0)</f>
        <v>0</v>
      </c>
      <c r="BH3104" s="228">
        <f>IF(N3104="sníž. přenesená",J3104,0)</f>
        <v>0</v>
      </c>
      <c r="BI3104" s="228">
        <f>IF(N3104="nulová",J3104,0)</f>
        <v>0</v>
      </c>
      <c r="BJ3104" s="20" t="s">
        <v>78</v>
      </c>
      <c r="BK3104" s="228">
        <f>ROUND(I3104*H3104,2)</f>
        <v>0</v>
      </c>
      <c r="BL3104" s="20" t="s">
        <v>331</v>
      </c>
      <c r="BM3104" s="227" t="s">
        <v>4635</v>
      </c>
    </row>
    <row r="3105" s="2" customFormat="1">
      <c r="A3105" s="41"/>
      <c r="B3105" s="42"/>
      <c r="C3105" s="43"/>
      <c r="D3105" s="236" t="s">
        <v>1145</v>
      </c>
      <c r="E3105" s="43"/>
      <c r="F3105" s="288" t="s">
        <v>4636</v>
      </c>
      <c r="G3105" s="43"/>
      <c r="H3105" s="43"/>
      <c r="I3105" s="231"/>
      <c r="J3105" s="43"/>
      <c r="K3105" s="43"/>
      <c r="L3105" s="47"/>
      <c r="M3105" s="232"/>
      <c r="N3105" s="233"/>
      <c r="O3105" s="87"/>
      <c r="P3105" s="87"/>
      <c r="Q3105" s="87"/>
      <c r="R3105" s="87"/>
      <c r="S3105" s="87"/>
      <c r="T3105" s="88"/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T3105" s="20" t="s">
        <v>1145</v>
      </c>
      <c r="AU3105" s="20" t="s">
        <v>80</v>
      </c>
    </row>
    <row r="3106" s="2" customFormat="1" ht="24.15" customHeight="1">
      <c r="A3106" s="41"/>
      <c r="B3106" s="42"/>
      <c r="C3106" s="278" t="s">
        <v>4637</v>
      </c>
      <c r="D3106" s="278" t="s">
        <v>319</v>
      </c>
      <c r="E3106" s="279" t="s">
        <v>4638</v>
      </c>
      <c r="F3106" s="280" t="s">
        <v>4639</v>
      </c>
      <c r="G3106" s="281" t="s">
        <v>448</v>
      </c>
      <c r="H3106" s="282">
        <v>1</v>
      </c>
      <c r="I3106" s="283"/>
      <c r="J3106" s="284">
        <f>ROUND(I3106*H3106,2)</f>
        <v>0</v>
      </c>
      <c r="K3106" s="280" t="s">
        <v>19</v>
      </c>
      <c r="L3106" s="285"/>
      <c r="M3106" s="286" t="s">
        <v>19</v>
      </c>
      <c r="N3106" s="287" t="s">
        <v>42</v>
      </c>
      <c r="O3106" s="87"/>
      <c r="P3106" s="225">
        <f>O3106*H3106</f>
        <v>0</v>
      </c>
      <c r="Q3106" s="225">
        <v>0.059999999999999998</v>
      </c>
      <c r="R3106" s="225">
        <f>Q3106*H3106</f>
        <v>0.059999999999999998</v>
      </c>
      <c r="S3106" s="225">
        <v>0</v>
      </c>
      <c r="T3106" s="226">
        <f>S3106*H3106</f>
        <v>0</v>
      </c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R3106" s="227" t="s">
        <v>433</v>
      </c>
      <c r="AT3106" s="227" t="s">
        <v>319</v>
      </c>
      <c r="AU3106" s="227" t="s">
        <v>80</v>
      </c>
      <c r="AY3106" s="20" t="s">
        <v>205</v>
      </c>
      <c r="BE3106" s="228">
        <f>IF(N3106="základní",J3106,0)</f>
        <v>0</v>
      </c>
      <c r="BF3106" s="228">
        <f>IF(N3106="snížená",J3106,0)</f>
        <v>0</v>
      </c>
      <c r="BG3106" s="228">
        <f>IF(N3106="zákl. přenesená",J3106,0)</f>
        <v>0</v>
      </c>
      <c r="BH3106" s="228">
        <f>IF(N3106="sníž. přenesená",J3106,0)</f>
        <v>0</v>
      </c>
      <c r="BI3106" s="228">
        <f>IF(N3106="nulová",J3106,0)</f>
        <v>0</v>
      </c>
      <c r="BJ3106" s="20" t="s">
        <v>78</v>
      </c>
      <c r="BK3106" s="228">
        <f>ROUND(I3106*H3106,2)</f>
        <v>0</v>
      </c>
      <c r="BL3106" s="20" t="s">
        <v>331</v>
      </c>
      <c r="BM3106" s="227" t="s">
        <v>4640</v>
      </c>
    </row>
    <row r="3107" s="2" customFormat="1" ht="37.8" customHeight="1">
      <c r="A3107" s="41"/>
      <c r="B3107" s="42"/>
      <c r="C3107" s="278" t="s">
        <v>4641</v>
      </c>
      <c r="D3107" s="278" t="s">
        <v>319</v>
      </c>
      <c r="E3107" s="279" t="s">
        <v>4642</v>
      </c>
      <c r="F3107" s="280" t="s">
        <v>4643</v>
      </c>
      <c r="G3107" s="281" t="s">
        <v>448</v>
      </c>
      <c r="H3107" s="282">
        <v>1</v>
      </c>
      <c r="I3107" s="283"/>
      <c r="J3107" s="284">
        <f>ROUND(I3107*H3107,2)</f>
        <v>0</v>
      </c>
      <c r="K3107" s="280" t="s">
        <v>19</v>
      </c>
      <c r="L3107" s="285"/>
      <c r="M3107" s="286" t="s">
        <v>19</v>
      </c>
      <c r="N3107" s="287" t="s">
        <v>42</v>
      </c>
      <c r="O3107" s="87"/>
      <c r="P3107" s="225">
        <f>O3107*H3107</f>
        <v>0</v>
      </c>
      <c r="Q3107" s="225">
        <v>0.057000000000000002</v>
      </c>
      <c r="R3107" s="225">
        <f>Q3107*H3107</f>
        <v>0.057000000000000002</v>
      </c>
      <c r="S3107" s="225">
        <v>0</v>
      </c>
      <c r="T3107" s="226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7" t="s">
        <v>433</v>
      </c>
      <c r="AT3107" s="227" t="s">
        <v>319</v>
      </c>
      <c r="AU3107" s="227" t="s">
        <v>80</v>
      </c>
      <c r="AY3107" s="20" t="s">
        <v>205</v>
      </c>
      <c r="BE3107" s="228">
        <f>IF(N3107="základní",J3107,0)</f>
        <v>0</v>
      </c>
      <c r="BF3107" s="228">
        <f>IF(N3107="snížená",J3107,0)</f>
        <v>0</v>
      </c>
      <c r="BG3107" s="228">
        <f>IF(N3107="zákl. přenesená",J3107,0)</f>
        <v>0</v>
      </c>
      <c r="BH3107" s="228">
        <f>IF(N3107="sníž. přenesená",J3107,0)</f>
        <v>0</v>
      </c>
      <c r="BI3107" s="228">
        <f>IF(N3107="nulová",J3107,0)</f>
        <v>0</v>
      </c>
      <c r="BJ3107" s="20" t="s">
        <v>78</v>
      </c>
      <c r="BK3107" s="228">
        <f>ROUND(I3107*H3107,2)</f>
        <v>0</v>
      </c>
      <c r="BL3107" s="20" t="s">
        <v>331</v>
      </c>
      <c r="BM3107" s="227" t="s">
        <v>4644</v>
      </c>
    </row>
    <row r="3108" s="2" customFormat="1" ht="44.25" customHeight="1">
      <c r="A3108" s="41"/>
      <c r="B3108" s="42"/>
      <c r="C3108" s="216" t="s">
        <v>4645</v>
      </c>
      <c r="D3108" s="216" t="s">
        <v>207</v>
      </c>
      <c r="E3108" s="217" t="s">
        <v>4646</v>
      </c>
      <c r="F3108" s="218" t="s">
        <v>4647</v>
      </c>
      <c r="G3108" s="219" t="s">
        <v>448</v>
      </c>
      <c r="H3108" s="220">
        <v>55</v>
      </c>
      <c r="I3108" s="221"/>
      <c r="J3108" s="222">
        <f>ROUND(I3108*H3108,2)</f>
        <v>0</v>
      </c>
      <c r="K3108" s="218" t="s">
        <v>211</v>
      </c>
      <c r="L3108" s="47"/>
      <c r="M3108" s="223" t="s">
        <v>19</v>
      </c>
      <c r="N3108" s="224" t="s">
        <v>42</v>
      </c>
      <c r="O3108" s="87"/>
      <c r="P3108" s="225">
        <f>O3108*H3108</f>
        <v>0</v>
      </c>
      <c r="Q3108" s="225">
        <v>0</v>
      </c>
      <c r="R3108" s="225">
        <f>Q3108*H3108</f>
        <v>0</v>
      </c>
      <c r="S3108" s="225">
        <v>0</v>
      </c>
      <c r="T3108" s="226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7" t="s">
        <v>331</v>
      </c>
      <c r="AT3108" s="227" t="s">
        <v>207</v>
      </c>
      <c r="AU3108" s="227" t="s">
        <v>80</v>
      </c>
      <c r="AY3108" s="20" t="s">
        <v>205</v>
      </c>
      <c r="BE3108" s="228">
        <f>IF(N3108="základní",J3108,0)</f>
        <v>0</v>
      </c>
      <c r="BF3108" s="228">
        <f>IF(N3108="snížená",J3108,0)</f>
        <v>0</v>
      </c>
      <c r="BG3108" s="228">
        <f>IF(N3108="zákl. přenesená",J3108,0)</f>
        <v>0</v>
      </c>
      <c r="BH3108" s="228">
        <f>IF(N3108="sníž. přenesená",J3108,0)</f>
        <v>0</v>
      </c>
      <c r="BI3108" s="228">
        <f>IF(N3108="nulová",J3108,0)</f>
        <v>0</v>
      </c>
      <c r="BJ3108" s="20" t="s">
        <v>78</v>
      </c>
      <c r="BK3108" s="228">
        <f>ROUND(I3108*H3108,2)</f>
        <v>0</v>
      </c>
      <c r="BL3108" s="20" t="s">
        <v>331</v>
      </c>
      <c r="BM3108" s="227" t="s">
        <v>4648</v>
      </c>
    </row>
    <row r="3109" s="2" customFormat="1">
      <c r="A3109" s="41"/>
      <c r="B3109" s="42"/>
      <c r="C3109" s="43"/>
      <c r="D3109" s="229" t="s">
        <v>214</v>
      </c>
      <c r="E3109" s="43"/>
      <c r="F3109" s="230" t="s">
        <v>4649</v>
      </c>
      <c r="G3109" s="43"/>
      <c r="H3109" s="43"/>
      <c r="I3109" s="231"/>
      <c r="J3109" s="43"/>
      <c r="K3109" s="43"/>
      <c r="L3109" s="47"/>
      <c r="M3109" s="232"/>
      <c r="N3109" s="233"/>
      <c r="O3109" s="87"/>
      <c r="P3109" s="87"/>
      <c r="Q3109" s="87"/>
      <c r="R3109" s="87"/>
      <c r="S3109" s="87"/>
      <c r="T3109" s="88"/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T3109" s="20" t="s">
        <v>214</v>
      </c>
      <c r="AU3109" s="20" t="s">
        <v>80</v>
      </c>
    </row>
    <row r="3110" s="2" customFormat="1" ht="24.15" customHeight="1">
      <c r="A3110" s="41"/>
      <c r="B3110" s="42"/>
      <c r="C3110" s="278" t="s">
        <v>4650</v>
      </c>
      <c r="D3110" s="278" t="s">
        <v>319</v>
      </c>
      <c r="E3110" s="279" t="s">
        <v>4651</v>
      </c>
      <c r="F3110" s="280" t="s">
        <v>4652</v>
      </c>
      <c r="G3110" s="281" t="s">
        <v>448</v>
      </c>
      <c r="H3110" s="282">
        <v>28</v>
      </c>
      <c r="I3110" s="283"/>
      <c r="J3110" s="284">
        <f>ROUND(I3110*H3110,2)</f>
        <v>0</v>
      </c>
      <c r="K3110" s="280" t="s">
        <v>19</v>
      </c>
      <c r="L3110" s="285"/>
      <c r="M3110" s="286" t="s">
        <v>19</v>
      </c>
      <c r="N3110" s="287" t="s">
        <v>42</v>
      </c>
      <c r="O3110" s="87"/>
      <c r="P3110" s="225">
        <f>O3110*H3110</f>
        <v>0</v>
      </c>
      <c r="Q3110" s="225">
        <v>0.016</v>
      </c>
      <c r="R3110" s="225">
        <f>Q3110*H3110</f>
        <v>0.44800000000000001</v>
      </c>
      <c r="S3110" s="225">
        <v>0</v>
      </c>
      <c r="T3110" s="226">
        <f>S3110*H3110</f>
        <v>0</v>
      </c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R3110" s="227" t="s">
        <v>433</v>
      </c>
      <c r="AT3110" s="227" t="s">
        <v>319</v>
      </c>
      <c r="AU3110" s="227" t="s">
        <v>80</v>
      </c>
      <c r="AY3110" s="20" t="s">
        <v>205</v>
      </c>
      <c r="BE3110" s="228">
        <f>IF(N3110="základní",J3110,0)</f>
        <v>0</v>
      </c>
      <c r="BF3110" s="228">
        <f>IF(N3110="snížená",J3110,0)</f>
        <v>0</v>
      </c>
      <c r="BG3110" s="228">
        <f>IF(N3110="zákl. přenesená",J3110,0)</f>
        <v>0</v>
      </c>
      <c r="BH3110" s="228">
        <f>IF(N3110="sníž. přenesená",J3110,0)</f>
        <v>0</v>
      </c>
      <c r="BI3110" s="228">
        <f>IF(N3110="nulová",J3110,0)</f>
        <v>0</v>
      </c>
      <c r="BJ3110" s="20" t="s">
        <v>78</v>
      </c>
      <c r="BK3110" s="228">
        <f>ROUND(I3110*H3110,2)</f>
        <v>0</v>
      </c>
      <c r="BL3110" s="20" t="s">
        <v>331</v>
      </c>
      <c r="BM3110" s="227" t="s">
        <v>4653</v>
      </c>
    </row>
    <row r="3111" s="14" customFormat="1">
      <c r="A3111" s="14"/>
      <c r="B3111" s="245"/>
      <c r="C3111" s="246"/>
      <c r="D3111" s="236" t="s">
        <v>216</v>
      </c>
      <c r="E3111" s="247" t="s">
        <v>19</v>
      </c>
      <c r="F3111" s="248" t="s">
        <v>4654</v>
      </c>
      <c r="G3111" s="246"/>
      <c r="H3111" s="249">
        <v>28</v>
      </c>
      <c r="I3111" s="250"/>
      <c r="J3111" s="246"/>
      <c r="K3111" s="246"/>
      <c r="L3111" s="251"/>
      <c r="M3111" s="252"/>
      <c r="N3111" s="253"/>
      <c r="O3111" s="253"/>
      <c r="P3111" s="253"/>
      <c r="Q3111" s="253"/>
      <c r="R3111" s="253"/>
      <c r="S3111" s="253"/>
      <c r="T3111" s="25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T3111" s="255" t="s">
        <v>216</v>
      </c>
      <c r="AU3111" s="255" t="s">
        <v>80</v>
      </c>
      <c r="AV3111" s="14" t="s">
        <v>80</v>
      </c>
      <c r="AW3111" s="14" t="s">
        <v>218</v>
      </c>
      <c r="AX3111" s="14" t="s">
        <v>78</v>
      </c>
      <c r="AY3111" s="255" t="s">
        <v>205</v>
      </c>
    </row>
    <row r="3112" s="2" customFormat="1" ht="24.15" customHeight="1">
      <c r="A3112" s="41"/>
      <c r="B3112" s="42"/>
      <c r="C3112" s="278" t="s">
        <v>4655</v>
      </c>
      <c r="D3112" s="278" t="s">
        <v>319</v>
      </c>
      <c r="E3112" s="279" t="s">
        <v>4656</v>
      </c>
      <c r="F3112" s="280" t="s">
        <v>4657</v>
      </c>
      <c r="G3112" s="281" t="s">
        <v>448</v>
      </c>
      <c r="H3112" s="282">
        <v>3</v>
      </c>
      <c r="I3112" s="283"/>
      <c r="J3112" s="284">
        <f>ROUND(I3112*H3112,2)</f>
        <v>0</v>
      </c>
      <c r="K3112" s="280" t="s">
        <v>19</v>
      </c>
      <c r="L3112" s="285"/>
      <c r="M3112" s="286" t="s">
        <v>19</v>
      </c>
      <c r="N3112" s="287" t="s">
        <v>42</v>
      </c>
      <c r="O3112" s="87"/>
      <c r="P3112" s="225">
        <f>O3112*H3112</f>
        <v>0</v>
      </c>
      <c r="Q3112" s="225">
        <v>0.016</v>
      </c>
      <c r="R3112" s="225">
        <f>Q3112*H3112</f>
        <v>0.048000000000000001</v>
      </c>
      <c r="S3112" s="225">
        <v>0</v>
      </c>
      <c r="T3112" s="226">
        <f>S3112*H3112</f>
        <v>0</v>
      </c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R3112" s="227" t="s">
        <v>433</v>
      </c>
      <c r="AT3112" s="227" t="s">
        <v>319</v>
      </c>
      <c r="AU3112" s="227" t="s">
        <v>80</v>
      </c>
      <c r="AY3112" s="20" t="s">
        <v>205</v>
      </c>
      <c r="BE3112" s="228">
        <f>IF(N3112="základní",J3112,0)</f>
        <v>0</v>
      </c>
      <c r="BF3112" s="228">
        <f>IF(N3112="snížená",J3112,0)</f>
        <v>0</v>
      </c>
      <c r="BG3112" s="228">
        <f>IF(N3112="zákl. přenesená",J3112,0)</f>
        <v>0</v>
      </c>
      <c r="BH3112" s="228">
        <f>IF(N3112="sníž. přenesená",J3112,0)</f>
        <v>0</v>
      </c>
      <c r="BI3112" s="228">
        <f>IF(N3112="nulová",J3112,0)</f>
        <v>0</v>
      </c>
      <c r="BJ3112" s="20" t="s">
        <v>78</v>
      </c>
      <c r="BK3112" s="228">
        <f>ROUND(I3112*H3112,2)</f>
        <v>0</v>
      </c>
      <c r="BL3112" s="20" t="s">
        <v>331</v>
      </c>
      <c r="BM3112" s="227" t="s">
        <v>4658</v>
      </c>
    </row>
    <row r="3113" s="2" customFormat="1">
      <c r="A3113" s="41"/>
      <c r="B3113" s="42"/>
      <c r="C3113" s="43"/>
      <c r="D3113" s="236" t="s">
        <v>1145</v>
      </c>
      <c r="E3113" s="43"/>
      <c r="F3113" s="288" t="s">
        <v>4659</v>
      </c>
      <c r="G3113" s="43"/>
      <c r="H3113" s="43"/>
      <c r="I3113" s="231"/>
      <c r="J3113" s="43"/>
      <c r="K3113" s="43"/>
      <c r="L3113" s="47"/>
      <c r="M3113" s="232"/>
      <c r="N3113" s="233"/>
      <c r="O3113" s="87"/>
      <c r="P3113" s="87"/>
      <c r="Q3113" s="87"/>
      <c r="R3113" s="87"/>
      <c r="S3113" s="87"/>
      <c r="T3113" s="88"/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T3113" s="20" t="s">
        <v>1145</v>
      </c>
      <c r="AU3113" s="20" t="s">
        <v>80</v>
      </c>
    </row>
    <row r="3114" s="14" customFormat="1">
      <c r="A3114" s="14"/>
      <c r="B3114" s="245"/>
      <c r="C3114" s="246"/>
      <c r="D3114" s="236" t="s">
        <v>216</v>
      </c>
      <c r="E3114" s="247" t="s">
        <v>19</v>
      </c>
      <c r="F3114" s="248" t="s">
        <v>4660</v>
      </c>
      <c r="G3114" s="246"/>
      <c r="H3114" s="249">
        <v>3</v>
      </c>
      <c r="I3114" s="250"/>
      <c r="J3114" s="246"/>
      <c r="K3114" s="246"/>
      <c r="L3114" s="251"/>
      <c r="M3114" s="252"/>
      <c r="N3114" s="253"/>
      <c r="O3114" s="253"/>
      <c r="P3114" s="253"/>
      <c r="Q3114" s="253"/>
      <c r="R3114" s="253"/>
      <c r="S3114" s="253"/>
      <c r="T3114" s="25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55" t="s">
        <v>216</v>
      </c>
      <c r="AU3114" s="255" t="s">
        <v>80</v>
      </c>
      <c r="AV3114" s="14" t="s">
        <v>80</v>
      </c>
      <c r="AW3114" s="14" t="s">
        <v>218</v>
      </c>
      <c r="AX3114" s="14" t="s">
        <v>71</v>
      </c>
      <c r="AY3114" s="255" t="s">
        <v>205</v>
      </c>
    </row>
    <row r="3115" s="2" customFormat="1" ht="24.15" customHeight="1">
      <c r="A3115" s="41"/>
      <c r="B3115" s="42"/>
      <c r="C3115" s="278" t="s">
        <v>4661</v>
      </c>
      <c r="D3115" s="278" t="s">
        <v>319</v>
      </c>
      <c r="E3115" s="279" t="s">
        <v>4662</v>
      </c>
      <c r="F3115" s="280" t="s">
        <v>4663</v>
      </c>
      <c r="G3115" s="281" t="s">
        <v>448</v>
      </c>
      <c r="H3115" s="282">
        <v>13</v>
      </c>
      <c r="I3115" s="283"/>
      <c r="J3115" s="284">
        <f>ROUND(I3115*H3115,2)</f>
        <v>0</v>
      </c>
      <c r="K3115" s="280" t="s">
        <v>19</v>
      </c>
      <c r="L3115" s="285"/>
      <c r="M3115" s="286" t="s">
        <v>19</v>
      </c>
      <c r="N3115" s="287" t="s">
        <v>42</v>
      </c>
      <c r="O3115" s="87"/>
      <c r="P3115" s="225">
        <f>O3115*H3115</f>
        <v>0</v>
      </c>
      <c r="Q3115" s="225">
        <v>0.016</v>
      </c>
      <c r="R3115" s="225">
        <f>Q3115*H3115</f>
        <v>0.20800000000000002</v>
      </c>
      <c r="S3115" s="225">
        <v>0</v>
      </c>
      <c r="T3115" s="226">
        <f>S3115*H3115</f>
        <v>0</v>
      </c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R3115" s="227" t="s">
        <v>433</v>
      </c>
      <c r="AT3115" s="227" t="s">
        <v>319</v>
      </c>
      <c r="AU3115" s="227" t="s">
        <v>80</v>
      </c>
      <c r="AY3115" s="20" t="s">
        <v>205</v>
      </c>
      <c r="BE3115" s="228">
        <f>IF(N3115="základní",J3115,0)</f>
        <v>0</v>
      </c>
      <c r="BF3115" s="228">
        <f>IF(N3115="snížená",J3115,0)</f>
        <v>0</v>
      </c>
      <c r="BG3115" s="228">
        <f>IF(N3115="zákl. přenesená",J3115,0)</f>
        <v>0</v>
      </c>
      <c r="BH3115" s="228">
        <f>IF(N3115="sníž. přenesená",J3115,0)</f>
        <v>0</v>
      </c>
      <c r="BI3115" s="228">
        <f>IF(N3115="nulová",J3115,0)</f>
        <v>0</v>
      </c>
      <c r="BJ3115" s="20" t="s">
        <v>78</v>
      </c>
      <c r="BK3115" s="228">
        <f>ROUND(I3115*H3115,2)</f>
        <v>0</v>
      </c>
      <c r="BL3115" s="20" t="s">
        <v>331</v>
      </c>
      <c r="BM3115" s="227" t="s">
        <v>4664</v>
      </c>
    </row>
    <row r="3116" s="14" customFormat="1">
      <c r="A3116" s="14"/>
      <c r="B3116" s="245"/>
      <c r="C3116" s="246"/>
      <c r="D3116" s="236" t="s">
        <v>216</v>
      </c>
      <c r="E3116" s="247" t="s">
        <v>19</v>
      </c>
      <c r="F3116" s="248" t="s">
        <v>4665</v>
      </c>
      <c r="G3116" s="246"/>
      <c r="H3116" s="249">
        <v>13</v>
      </c>
      <c r="I3116" s="250"/>
      <c r="J3116" s="246"/>
      <c r="K3116" s="246"/>
      <c r="L3116" s="251"/>
      <c r="M3116" s="252"/>
      <c r="N3116" s="253"/>
      <c r="O3116" s="253"/>
      <c r="P3116" s="253"/>
      <c r="Q3116" s="253"/>
      <c r="R3116" s="253"/>
      <c r="S3116" s="253"/>
      <c r="T3116" s="25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T3116" s="255" t="s">
        <v>216</v>
      </c>
      <c r="AU3116" s="255" t="s">
        <v>80</v>
      </c>
      <c r="AV3116" s="14" t="s">
        <v>80</v>
      </c>
      <c r="AW3116" s="14" t="s">
        <v>218</v>
      </c>
      <c r="AX3116" s="14" t="s">
        <v>71</v>
      </c>
      <c r="AY3116" s="255" t="s">
        <v>205</v>
      </c>
    </row>
    <row r="3117" s="2" customFormat="1" ht="24.15" customHeight="1">
      <c r="A3117" s="41"/>
      <c r="B3117" s="42"/>
      <c r="C3117" s="278" t="s">
        <v>4666</v>
      </c>
      <c r="D3117" s="278" t="s">
        <v>319</v>
      </c>
      <c r="E3117" s="279" t="s">
        <v>4667</v>
      </c>
      <c r="F3117" s="280" t="s">
        <v>4668</v>
      </c>
      <c r="G3117" s="281" t="s">
        <v>448</v>
      </c>
      <c r="H3117" s="282">
        <v>2</v>
      </c>
      <c r="I3117" s="283"/>
      <c r="J3117" s="284">
        <f>ROUND(I3117*H3117,2)</f>
        <v>0</v>
      </c>
      <c r="K3117" s="280" t="s">
        <v>19</v>
      </c>
      <c r="L3117" s="285"/>
      <c r="M3117" s="286" t="s">
        <v>19</v>
      </c>
      <c r="N3117" s="287" t="s">
        <v>42</v>
      </c>
      <c r="O3117" s="87"/>
      <c r="P3117" s="225">
        <f>O3117*H3117</f>
        <v>0</v>
      </c>
      <c r="Q3117" s="225">
        <v>0.016</v>
      </c>
      <c r="R3117" s="225">
        <f>Q3117*H3117</f>
        <v>0.032000000000000001</v>
      </c>
      <c r="S3117" s="225">
        <v>0</v>
      </c>
      <c r="T3117" s="226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7" t="s">
        <v>433</v>
      </c>
      <c r="AT3117" s="227" t="s">
        <v>319</v>
      </c>
      <c r="AU3117" s="227" t="s">
        <v>80</v>
      </c>
      <c r="AY3117" s="20" t="s">
        <v>205</v>
      </c>
      <c r="BE3117" s="228">
        <f>IF(N3117="základní",J3117,0)</f>
        <v>0</v>
      </c>
      <c r="BF3117" s="228">
        <f>IF(N3117="snížená",J3117,0)</f>
        <v>0</v>
      </c>
      <c r="BG3117" s="228">
        <f>IF(N3117="zákl. přenesená",J3117,0)</f>
        <v>0</v>
      </c>
      <c r="BH3117" s="228">
        <f>IF(N3117="sníž. přenesená",J3117,0)</f>
        <v>0</v>
      </c>
      <c r="BI3117" s="228">
        <f>IF(N3117="nulová",J3117,0)</f>
        <v>0</v>
      </c>
      <c r="BJ3117" s="20" t="s">
        <v>78</v>
      </c>
      <c r="BK3117" s="228">
        <f>ROUND(I3117*H3117,2)</f>
        <v>0</v>
      </c>
      <c r="BL3117" s="20" t="s">
        <v>331</v>
      </c>
      <c r="BM3117" s="227" t="s">
        <v>4669</v>
      </c>
    </row>
    <row r="3118" s="14" customFormat="1">
      <c r="A3118" s="14"/>
      <c r="B3118" s="245"/>
      <c r="C3118" s="246"/>
      <c r="D3118" s="236" t="s">
        <v>216</v>
      </c>
      <c r="E3118" s="247" t="s">
        <v>19</v>
      </c>
      <c r="F3118" s="248" t="s">
        <v>4670</v>
      </c>
      <c r="G3118" s="246"/>
      <c r="H3118" s="249">
        <v>2</v>
      </c>
      <c r="I3118" s="250"/>
      <c r="J3118" s="246"/>
      <c r="K3118" s="246"/>
      <c r="L3118" s="251"/>
      <c r="M3118" s="252"/>
      <c r="N3118" s="253"/>
      <c r="O3118" s="253"/>
      <c r="P3118" s="253"/>
      <c r="Q3118" s="253"/>
      <c r="R3118" s="253"/>
      <c r="S3118" s="253"/>
      <c r="T3118" s="25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55" t="s">
        <v>216</v>
      </c>
      <c r="AU3118" s="255" t="s">
        <v>80</v>
      </c>
      <c r="AV3118" s="14" t="s">
        <v>80</v>
      </c>
      <c r="AW3118" s="14" t="s">
        <v>218</v>
      </c>
      <c r="AX3118" s="14" t="s">
        <v>71</v>
      </c>
      <c r="AY3118" s="255" t="s">
        <v>205</v>
      </c>
    </row>
    <row r="3119" s="2" customFormat="1" ht="24.15" customHeight="1">
      <c r="A3119" s="41"/>
      <c r="B3119" s="42"/>
      <c r="C3119" s="278" t="s">
        <v>4671</v>
      </c>
      <c r="D3119" s="278" t="s">
        <v>319</v>
      </c>
      <c r="E3119" s="279" t="s">
        <v>4672</v>
      </c>
      <c r="F3119" s="280" t="s">
        <v>4673</v>
      </c>
      <c r="G3119" s="281" t="s">
        <v>448</v>
      </c>
      <c r="H3119" s="282">
        <v>2</v>
      </c>
      <c r="I3119" s="283"/>
      <c r="J3119" s="284">
        <f>ROUND(I3119*H3119,2)</f>
        <v>0</v>
      </c>
      <c r="K3119" s="280" t="s">
        <v>19</v>
      </c>
      <c r="L3119" s="285"/>
      <c r="M3119" s="286" t="s">
        <v>19</v>
      </c>
      <c r="N3119" s="287" t="s">
        <v>42</v>
      </c>
      <c r="O3119" s="87"/>
      <c r="P3119" s="225">
        <f>O3119*H3119</f>
        <v>0</v>
      </c>
      <c r="Q3119" s="225">
        <v>0.016</v>
      </c>
      <c r="R3119" s="225">
        <f>Q3119*H3119</f>
        <v>0.032000000000000001</v>
      </c>
      <c r="S3119" s="225">
        <v>0</v>
      </c>
      <c r="T3119" s="226">
        <f>S3119*H3119</f>
        <v>0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27" t="s">
        <v>433</v>
      </c>
      <c r="AT3119" s="227" t="s">
        <v>319</v>
      </c>
      <c r="AU3119" s="227" t="s">
        <v>80</v>
      </c>
      <c r="AY3119" s="20" t="s">
        <v>205</v>
      </c>
      <c r="BE3119" s="228">
        <f>IF(N3119="základní",J3119,0)</f>
        <v>0</v>
      </c>
      <c r="BF3119" s="228">
        <f>IF(N3119="snížená",J3119,0)</f>
        <v>0</v>
      </c>
      <c r="BG3119" s="228">
        <f>IF(N3119="zákl. přenesená",J3119,0)</f>
        <v>0</v>
      </c>
      <c r="BH3119" s="228">
        <f>IF(N3119="sníž. přenesená",J3119,0)</f>
        <v>0</v>
      </c>
      <c r="BI3119" s="228">
        <f>IF(N3119="nulová",J3119,0)</f>
        <v>0</v>
      </c>
      <c r="BJ3119" s="20" t="s">
        <v>78</v>
      </c>
      <c r="BK3119" s="228">
        <f>ROUND(I3119*H3119,2)</f>
        <v>0</v>
      </c>
      <c r="BL3119" s="20" t="s">
        <v>331</v>
      </c>
      <c r="BM3119" s="227" t="s">
        <v>4674</v>
      </c>
    </row>
    <row r="3120" s="2" customFormat="1" ht="24.15" customHeight="1">
      <c r="A3120" s="41"/>
      <c r="B3120" s="42"/>
      <c r="C3120" s="278" t="s">
        <v>4675</v>
      </c>
      <c r="D3120" s="278" t="s">
        <v>319</v>
      </c>
      <c r="E3120" s="279" t="s">
        <v>4676</v>
      </c>
      <c r="F3120" s="280" t="s">
        <v>4677</v>
      </c>
      <c r="G3120" s="281" t="s">
        <v>448</v>
      </c>
      <c r="H3120" s="282">
        <v>1</v>
      </c>
      <c r="I3120" s="283"/>
      <c r="J3120" s="284">
        <f>ROUND(I3120*H3120,2)</f>
        <v>0</v>
      </c>
      <c r="K3120" s="280" t="s">
        <v>211</v>
      </c>
      <c r="L3120" s="285"/>
      <c r="M3120" s="286" t="s">
        <v>19</v>
      </c>
      <c r="N3120" s="287" t="s">
        <v>42</v>
      </c>
      <c r="O3120" s="87"/>
      <c r="P3120" s="225">
        <f>O3120*H3120</f>
        <v>0</v>
      </c>
      <c r="Q3120" s="225">
        <v>0.0195</v>
      </c>
      <c r="R3120" s="225">
        <f>Q3120*H3120</f>
        <v>0.0195</v>
      </c>
      <c r="S3120" s="225">
        <v>0</v>
      </c>
      <c r="T3120" s="226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7" t="s">
        <v>433</v>
      </c>
      <c r="AT3120" s="227" t="s">
        <v>319</v>
      </c>
      <c r="AU3120" s="227" t="s">
        <v>80</v>
      </c>
      <c r="AY3120" s="20" t="s">
        <v>205</v>
      </c>
      <c r="BE3120" s="228">
        <f>IF(N3120="základní",J3120,0)</f>
        <v>0</v>
      </c>
      <c r="BF3120" s="228">
        <f>IF(N3120="snížená",J3120,0)</f>
        <v>0</v>
      </c>
      <c r="BG3120" s="228">
        <f>IF(N3120="zákl. přenesená",J3120,0)</f>
        <v>0</v>
      </c>
      <c r="BH3120" s="228">
        <f>IF(N3120="sníž. přenesená",J3120,0)</f>
        <v>0</v>
      </c>
      <c r="BI3120" s="228">
        <f>IF(N3120="nulová",J3120,0)</f>
        <v>0</v>
      </c>
      <c r="BJ3120" s="20" t="s">
        <v>78</v>
      </c>
      <c r="BK3120" s="228">
        <f>ROUND(I3120*H3120,2)</f>
        <v>0</v>
      </c>
      <c r="BL3120" s="20" t="s">
        <v>331</v>
      </c>
      <c r="BM3120" s="227" t="s">
        <v>4678</v>
      </c>
    </row>
    <row r="3121" s="2" customFormat="1" ht="24.15" customHeight="1">
      <c r="A3121" s="41"/>
      <c r="B3121" s="42"/>
      <c r="C3121" s="278" t="s">
        <v>4679</v>
      </c>
      <c r="D3121" s="278" t="s">
        <v>319</v>
      </c>
      <c r="E3121" s="279" t="s">
        <v>4680</v>
      </c>
      <c r="F3121" s="280" t="s">
        <v>4681</v>
      </c>
      <c r="G3121" s="281" t="s">
        <v>448</v>
      </c>
      <c r="H3121" s="282">
        <v>5</v>
      </c>
      <c r="I3121" s="283"/>
      <c r="J3121" s="284">
        <f>ROUND(I3121*H3121,2)</f>
        <v>0</v>
      </c>
      <c r="K3121" s="280" t="s">
        <v>211</v>
      </c>
      <c r="L3121" s="285"/>
      <c r="M3121" s="286" t="s">
        <v>19</v>
      </c>
      <c r="N3121" s="287" t="s">
        <v>42</v>
      </c>
      <c r="O3121" s="87"/>
      <c r="P3121" s="225">
        <f>O3121*H3121</f>
        <v>0</v>
      </c>
      <c r="Q3121" s="225">
        <v>0.017500000000000002</v>
      </c>
      <c r="R3121" s="225">
        <f>Q3121*H3121</f>
        <v>0.087500000000000008</v>
      </c>
      <c r="S3121" s="225">
        <v>0</v>
      </c>
      <c r="T3121" s="226">
        <f>S3121*H3121</f>
        <v>0</v>
      </c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R3121" s="227" t="s">
        <v>433</v>
      </c>
      <c r="AT3121" s="227" t="s">
        <v>319</v>
      </c>
      <c r="AU3121" s="227" t="s">
        <v>80</v>
      </c>
      <c r="AY3121" s="20" t="s">
        <v>205</v>
      </c>
      <c r="BE3121" s="228">
        <f>IF(N3121="základní",J3121,0)</f>
        <v>0</v>
      </c>
      <c r="BF3121" s="228">
        <f>IF(N3121="snížená",J3121,0)</f>
        <v>0</v>
      </c>
      <c r="BG3121" s="228">
        <f>IF(N3121="zákl. přenesená",J3121,0)</f>
        <v>0</v>
      </c>
      <c r="BH3121" s="228">
        <f>IF(N3121="sníž. přenesená",J3121,0)</f>
        <v>0</v>
      </c>
      <c r="BI3121" s="228">
        <f>IF(N3121="nulová",J3121,0)</f>
        <v>0</v>
      </c>
      <c r="BJ3121" s="20" t="s">
        <v>78</v>
      </c>
      <c r="BK3121" s="228">
        <f>ROUND(I3121*H3121,2)</f>
        <v>0</v>
      </c>
      <c r="BL3121" s="20" t="s">
        <v>331</v>
      </c>
      <c r="BM3121" s="227" t="s">
        <v>4682</v>
      </c>
    </row>
    <row r="3122" s="2" customFormat="1" ht="24.15" customHeight="1">
      <c r="A3122" s="41"/>
      <c r="B3122" s="42"/>
      <c r="C3122" s="278" t="s">
        <v>4683</v>
      </c>
      <c r="D3122" s="278" t="s">
        <v>319</v>
      </c>
      <c r="E3122" s="279" t="s">
        <v>4684</v>
      </c>
      <c r="F3122" s="280" t="s">
        <v>4685</v>
      </c>
      <c r="G3122" s="281" t="s">
        <v>448</v>
      </c>
      <c r="H3122" s="282">
        <v>1</v>
      </c>
      <c r="I3122" s="283"/>
      <c r="J3122" s="284">
        <f>ROUND(I3122*H3122,2)</f>
        <v>0</v>
      </c>
      <c r="K3122" s="280" t="s">
        <v>211</v>
      </c>
      <c r="L3122" s="285"/>
      <c r="M3122" s="286" t="s">
        <v>19</v>
      </c>
      <c r="N3122" s="287" t="s">
        <v>42</v>
      </c>
      <c r="O3122" s="87"/>
      <c r="P3122" s="225">
        <f>O3122*H3122</f>
        <v>0</v>
      </c>
      <c r="Q3122" s="225">
        <v>0.016</v>
      </c>
      <c r="R3122" s="225">
        <f>Q3122*H3122</f>
        <v>0.016</v>
      </c>
      <c r="S3122" s="225">
        <v>0</v>
      </c>
      <c r="T3122" s="226">
        <f>S3122*H3122</f>
        <v>0</v>
      </c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R3122" s="227" t="s">
        <v>433</v>
      </c>
      <c r="AT3122" s="227" t="s">
        <v>319</v>
      </c>
      <c r="AU3122" s="227" t="s">
        <v>80</v>
      </c>
      <c r="AY3122" s="20" t="s">
        <v>205</v>
      </c>
      <c r="BE3122" s="228">
        <f>IF(N3122="základní",J3122,0)</f>
        <v>0</v>
      </c>
      <c r="BF3122" s="228">
        <f>IF(N3122="snížená",J3122,0)</f>
        <v>0</v>
      </c>
      <c r="BG3122" s="228">
        <f>IF(N3122="zákl. přenesená",J3122,0)</f>
        <v>0</v>
      </c>
      <c r="BH3122" s="228">
        <f>IF(N3122="sníž. přenesená",J3122,0)</f>
        <v>0</v>
      </c>
      <c r="BI3122" s="228">
        <f>IF(N3122="nulová",J3122,0)</f>
        <v>0</v>
      </c>
      <c r="BJ3122" s="20" t="s">
        <v>78</v>
      </c>
      <c r="BK3122" s="228">
        <f>ROUND(I3122*H3122,2)</f>
        <v>0</v>
      </c>
      <c r="BL3122" s="20" t="s">
        <v>331</v>
      </c>
      <c r="BM3122" s="227" t="s">
        <v>4686</v>
      </c>
    </row>
    <row r="3123" s="2" customFormat="1" ht="37.8" customHeight="1">
      <c r="A3123" s="41"/>
      <c r="B3123" s="42"/>
      <c r="C3123" s="216" t="s">
        <v>4687</v>
      </c>
      <c r="D3123" s="216" t="s">
        <v>207</v>
      </c>
      <c r="E3123" s="217" t="s">
        <v>4688</v>
      </c>
      <c r="F3123" s="218" t="s">
        <v>4689</v>
      </c>
      <c r="G3123" s="219" t="s">
        <v>448</v>
      </c>
      <c r="H3123" s="220">
        <v>8</v>
      </c>
      <c r="I3123" s="221"/>
      <c r="J3123" s="222">
        <f>ROUND(I3123*H3123,2)</f>
        <v>0</v>
      </c>
      <c r="K3123" s="218" t="s">
        <v>19</v>
      </c>
      <c r="L3123" s="47"/>
      <c r="M3123" s="223" t="s">
        <v>19</v>
      </c>
      <c r="N3123" s="224" t="s">
        <v>42</v>
      </c>
      <c r="O3123" s="87"/>
      <c r="P3123" s="225">
        <f>O3123*H3123</f>
        <v>0</v>
      </c>
      <c r="Q3123" s="225">
        <v>0</v>
      </c>
      <c r="R3123" s="225">
        <f>Q3123*H3123</f>
        <v>0</v>
      </c>
      <c r="S3123" s="225">
        <v>0</v>
      </c>
      <c r="T3123" s="226">
        <f>S3123*H3123</f>
        <v>0</v>
      </c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R3123" s="227" t="s">
        <v>331</v>
      </c>
      <c r="AT3123" s="227" t="s">
        <v>207</v>
      </c>
      <c r="AU3123" s="227" t="s">
        <v>80</v>
      </c>
      <c r="AY3123" s="20" t="s">
        <v>205</v>
      </c>
      <c r="BE3123" s="228">
        <f>IF(N3123="základní",J3123,0)</f>
        <v>0</v>
      </c>
      <c r="BF3123" s="228">
        <f>IF(N3123="snížená",J3123,0)</f>
        <v>0</v>
      </c>
      <c r="BG3123" s="228">
        <f>IF(N3123="zákl. přenesená",J3123,0)</f>
        <v>0</v>
      </c>
      <c r="BH3123" s="228">
        <f>IF(N3123="sníž. přenesená",J3123,0)</f>
        <v>0</v>
      </c>
      <c r="BI3123" s="228">
        <f>IF(N3123="nulová",J3123,0)</f>
        <v>0</v>
      </c>
      <c r="BJ3123" s="20" t="s">
        <v>78</v>
      </c>
      <c r="BK3123" s="228">
        <f>ROUND(I3123*H3123,2)</f>
        <v>0</v>
      </c>
      <c r="BL3123" s="20" t="s">
        <v>331</v>
      </c>
      <c r="BM3123" s="227" t="s">
        <v>4690</v>
      </c>
    </row>
    <row r="3124" s="2" customFormat="1" ht="33" customHeight="1">
      <c r="A3124" s="41"/>
      <c r="B3124" s="42"/>
      <c r="C3124" s="278" t="s">
        <v>4691</v>
      </c>
      <c r="D3124" s="278" t="s">
        <v>319</v>
      </c>
      <c r="E3124" s="279" t="s">
        <v>4692</v>
      </c>
      <c r="F3124" s="280" t="s">
        <v>4693</v>
      </c>
      <c r="G3124" s="281" t="s">
        <v>448</v>
      </c>
      <c r="H3124" s="282">
        <v>1</v>
      </c>
      <c r="I3124" s="283"/>
      <c r="J3124" s="284">
        <f>ROUND(I3124*H3124,2)</f>
        <v>0</v>
      </c>
      <c r="K3124" s="280" t="s">
        <v>19</v>
      </c>
      <c r="L3124" s="285"/>
      <c r="M3124" s="286" t="s">
        <v>19</v>
      </c>
      <c r="N3124" s="287" t="s">
        <v>42</v>
      </c>
      <c r="O3124" s="87"/>
      <c r="P3124" s="225">
        <f>O3124*H3124</f>
        <v>0</v>
      </c>
      <c r="Q3124" s="225">
        <v>0.059999999999999998</v>
      </c>
      <c r="R3124" s="225">
        <f>Q3124*H3124</f>
        <v>0.059999999999999998</v>
      </c>
      <c r="S3124" s="225">
        <v>0</v>
      </c>
      <c r="T3124" s="226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27" t="s">
        <v>433</v>
      </c>
      <c r="AT3124" s="227" t="s">
        <v>319</v>
      </c>
      <c r="AU3124" s="227" t="s">
        <v>80</v>
      </c>
      <c r="AY3124" s="20" t="s">
        <v>205</v>
      </c>
      <c r="BE3124" s="228">
        <f>IF(N3124="základní",J3124,0)</f>
        <v>0</v>
      </c>
      <c r="BF3124" s="228">
        <f>IF(N3124="snížená",J3124,0)</f>
        <v>0</v>
      </c>
      <c r="BG3124" s="228">
        <f>IF(N3124="zákl. přenesená",J3124,0)</f>
        <v>0</v>
      </c>
      <c r="BH3124" s="228">
        <f>IF(N3124="sníž. přenesená",J3124,0)</f>
        <v>0</v>
      </c>
      <c r="BI3124" s="228">
        <f>IF(N3124="nulová",J3124,0)</f>
        <v>0</v>
      </c>
      <c r="BJ3124" s="20" t="s">
        <v>78</v>
      </c>
      <c r="BK3124" s="228">
        <f>ROUND(I3124*H3124,2)</f>
        <v>0</v>
      </c>
      <c r="BL3124" s="20" t="s">
        <v>331</v>
      </c>
      <c r="BM3124" s="227" t="s">
        <v>4694</v>
      </c>
    </row>
    <row r="3125" s="2" customFormat="1" ht="24.15" customHeight="1">
      <c r="A3125" s="41"/>
      <c r="B3125" s="42"/>
      <c r="C3125" s="278" t="s">
        <v>4695</v>
      </c>
      <c r="D3125" s="278" t="s">
        <v>319</v>
      </c>
      <c r="E3125" s="279" t="s">
        <v>4696</v>
      </c>
      <c r="F3125" s="280" t="s">
        <v>4697</v>
      </c>
      <c r="G3125" s="281" t="s">
        <v>448</v>
      </c>
      <c r="H3125" s="282">
        <v>1</v>
      </c>
      <c r="I3125" s="283"/>
      <c r="J3125" s="284">
        <f>ROUND(I3125*H3125,2)</f>
        <v>0</v>
      </c>
      <c r="K3125" s="280" t="s">
        <v>19</v>
      </c>
      <c r="L3125" s="285"/>
      <c r="M3125" s="286" t="s">
        <v>19</v>
      </c>
      <c r="N3125" s="287" t="s">
        <v>42</v>
      </c>
      <c r="O3125" s="87"/>
      <c r="P3125" s="225">
        <f>O3125*H3125</f>
        <v>0</v>
      </c>
      <c r="Q3125" s="225">
        <v>0.059999999999999998</v>
      </c>
      <c r="R3125" s="225">
        <f>Q3125*H3125</f>
        <v>0.059999999999999998</v>
      </c>
      <c r="S3125" s="225">
        <v>0</v>
      </c>
      <c r="T3125" s="226">
        <f>S3125*H3125</f>
        <v>0</v>
      </c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R3125" s="227" t="s">
        <v>433</v>
      </c>
      <c r="AT3125" s="227" t="s">
        <v>319</v>
      </c>
      <c r="AU3125" s="227" t="s">
        <v>80</v>
      </c>
      <c r="AY3125" s="20" t="s">
        <v>205</v>
      </c>
      <c r="BE3125" s="228">
        <f>IF(N3125="základní",J3125,0)</f>
        <v>0</v>
      </c>
      <c r="BF3125" s="228">
        <f>IF(N3125="snížená",J3125,0)</f>
        <v>0</v>
      </c>
      <c r="BG3125" s="228">
        <f>IF(N3125="zákl. přenesená",J3125,0)</f>
        <v>0</v>
      </c>
      <c r="BH3125" s="228">
        <f>IF(N3125="sníž. přenesená",J3125,0)</f>
        <v>0</v>
      </c>
      <c r="BI3125" s="228">
        <f>IF(N3125="nulová",J3125,0)</f>
        <v>0</v>
      </c>
      <c r="BJ3125" s="20" t="s">
        <v>78</v>
      </c>
      <c r="BK3125" s="228">
        <f>ROUND(I3125*H3125,2)</f>
        <v>0</v>
      </c>
      <c r="BL3125" s="20" t="s">
        <v>331</v>
      </c>
      <c r="BM3125" s="227" t="s">
        <v>4698</v>
      </c>
    </row>
    <row r="3126" s="2" customFormat="1" ht="24.15" customHeight="1">
      <c r="A3126" s="41"/>
      <c r="B3126" s="42"/>
      <c r="C3126" s="278" t="s">
        <v>4699</v>
      </c>
      <c r="D3126" s="278" t="s">
        <v>319</v>
      </c>
      <c r="E3126" s="279" t="s">
        <v>4700</v>
      </c>
      <c r="F3126" s="280" t="s">
        <v>4701</v>
      </c>
      <c r="G3126" s="281" t="s">
        <v>448</v>
      </c>
      <c r="H3126" s="282">
        <v>1</v>
      </c>
      <c r="I3126" s="283"/>
      <c r="J3126" s="284">
        <f>ROUND(I3126*H3126,2)</f>
        <v>0</v>
      </c>
      <c r="K3126" s="280" t="s">
        <v>19</v>
      </c>
      <c r="L3126" s="285"/>
      <c r="M3126" s="286" t="s">
        <v>19</v>
      </c>
      <c r="N3126" s="287" t="s">
        <v>42</v>
      </c>
      <c r="O3126" s="87"/>
      <c r="P3126" s="225">
        <f>O3126*H3126</f>
        <v>0</v>
      </c>
      <c r="Q3126" s="225">
        <v>0.059999999999999998</v>
      </c>
      <c r="R3126" s="225">
        <f>Q3126*H3126</f>
        <v>0.059999999999999998</v>
      </c>
      <c r="S3126" s="225">
        <v>0</v>
      </c>
      <c r="T3126" s="226">
        <f>S3126*H3126</f>
        <v>0</v>
      </c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R3126" s="227" t="s">
        <v>433</v>
      </c>
      <c r="AT3126" s="227" t="s">
        <v>319</v>
      </c>
      <c r="AU3126" s="227" t="s">
        <v>80</v>
      </c>
      <c r="AY3126" s="20" t="s">
        <v>205</v>
      </c>
      <c r="BE3126" s="228">
        <f>IF(N3126="základní",J3126,0)</f>
        <v>0</v>
      </c>
      <c r="BF3126" s="228">
        <f>IF(N3126="snížená",J3126,0)</f>
        <v>0</v>
      </c>
      <c r="BG3126" s="228">
        <f>IF(N3126="zákl. přenesená",J3126,0)</f>
        <v>0</v>
      </c>
      <c r="BH3126" s="228">
        <f>IF(N3126="sníž. přenesená",J3126,0)</f>
        <v>0</v>
      </c>
      <c r="BI3126" s="228">
        <f>IF(N3126="nulová",J3126,0)</f>
        <v>0</v>
      </c>
      <c r="BJ3126" s="20" t="s">
        <v>78</v>
      </c>
      <c r="BK3126" s="228">
        <f>ROUND(I3126*H3126,2)</f>
        <v>0</v>
      </c>
      <c r="BL3126" s="20" t="s">
        <v>331</v>
      </c>
      <c r="BM3126" s="227" t="s">
        <v>4702</v>
      </c>
    </row>
    <row r="3127" s="2" customFormat="1" ht="24.15" customHeight="1">
      <c r="A3127" s="41"/>
      <c r="B3127" s="42"/>
      <c r="C3127" s="278" t="s">
        <v>4703</v>
      </c>
      <c r="D3127" s="278" t="s">
        <v>319</v>
      </c>
      <c r="E3127" s="279" t="s">
        <v>4704</v>
      </c>
      <c r="F3127" s="280" t="s">
        <v>4705</v>
      </c>
      <c r="G3127" s="281" t="s">
        <v>448</v>
      </c>
      <c r="H3127" s="282">
        <v>1</v>
      </c>
      <c r="I3127" s="283"/>
      <c r="J3127" s="284">
        <f>ROUND(I3127*H3127,2)</f>
        <v>0</v>
      </c>
      <c r="K3127" s="280" t="s">
        <v>19</v>
      </c>
      <c r="L3127" s="285"/>
      <c r="M3127" s="286" t="s">
        <v>19</v>
      </c>
      <c r="N3127" s="287" t="s">
        <v>42</v>
      </c>
      <c r="O3127" s="87"/>
      <c r="P3127" s="225">
        <f>O3127*H3127</f>
        <v>0</v>
      </c>
      <c r="Q3127" s="225">
        <v>0.039</v>
      </c>
      <c r="R3127" s="225">
        <f>Q3127*H3127</f>
        <v>0.039</v>
      </c>
      <c r="S3127" s="225">
        <v>0</v>
      </c>
      <c r="T3127" s="226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7" t="s">
        <v>433</v>
      </c>
      <c r="AT3127" s="227" t="s">
        <v>319</v>
      </c>
      <c r="AU3127" s="227" t="s">
        <v>80</v>
      </c>
      <c r="AY3127" s="20" t="s">
        <v>205</v>
      </c>
      <c r="BE3127" s="228">
        <f>IF(N3127="základní",J3127,0)</f>
        <v>0</v>
      </c>
      <c r="BF3127" s="228">
        <f>IF(N3127="snížená",J3127,0)</f>
        <v>0</v>
      </c>
      <c r="BG3127" s="228">
        <f>IF(N3127="zákl. přenesená",J3127,0)</f>
        <v>0</v>
      </c>
      <c r="BH3127" s="228">
        <f>IF(N3127="sníž. přenesená",J3127,0)</f>
        <v>0</v>
      </c>
      <c r="BI3127" s="228">
        <f>IF(N3127="nulová",J3127,0)</f>
        <v>0</v>
      </c>
      <c r="BJ3127" s="20" t="s">
        <v>78</v>
      </c>
      <c r="BK3127" s="228">
        <f>ROUND(I3127*H3127,2)</f>
        <v>0</v>
      </c>
      <c r="BL3127" s="20" t="s">
        <v>331</v>
      </c>
      <c r="BM3127" s="227" t="s">
        <v>4706</v>
      </c>
    </row>
    <row r="3128" s="2" customFormat="1" ht="24.15" customHeight="1">
      <c r="A3128" s="41"/>
      <c r="B3128" s="42"/>
      <c r="C3128" s="278" t="s">
        <v>4707</v>
      </c>
      <c r="D3128" s="278" t="s">
        <v>319</v>
      </c>
      <c r="E3128" s="279" t="s">
        <v>4708</v>
      </c>
      <c r="F3128" s="280" t="s">
        <v>4709</v>
      </c>
      <c r="G3128" s="281" t="s">
        <v>448</v>
      </c>
      <c r="H3128" s="282">
        <v>1</v>
      </c>
      <c r="I3128" s="283"/>
      <c r="J3128" s="284">
        <f>ROUND(I3128*H3128,2)</f>
        <v>0</v>
      </c>
      <c r="K3128" s="280" t="s">
        <v>19</v>
      </c>
      <c r="L3128" s="285"/>
      <c r="M3128" s="286" t="s">
        <v>19</v>
      </c>
      <c r="N3128" s="287" t="s">
        <v>42</v>
      </c>
      <c r="O3128" s="87"/>
      <c r="P3128" s="225">
        <f>O3128*H3128</f>
        <v>0</v>
      </c>
      <c r="Q3128" s="225">
        <v>0.039</v>
      </c>
      <c r="R3128" s="225">
        <f>Q3128*H3128</f>
        <v>0.039</v>
      </c>
      <c r="S3128" s="225">
        <v>0</v>
      </c>
      <c r="T3128" s="226">
        <f>S3128*H3128</f>
        <v>0</v>
      </c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R3128" s="227" t="s">
        <v>433</v>
      </c>
      <c r="AT3128" s="227" t="s">
        <v>319</v>
      </c>
      <c r="AU3128" s="227" t="s">
        <v>80</v>
      </c>
      <c r="AY3128" s="20" t="s">
        <v>205</v>
      </c>
      <c r="BE3128" s="228">
        <f>IF(N3128="základní",J3128,0)</f>
        <v>0</v>
      </c>
      <c r="BF3128" s="228">
        <f>IF(N3128="snížená",J3128,0)</f>
        <v>0</v>
      </c>
      <c r="BG3128" s="228">
        <f>IF(N3128="zákl. přenesená",J3128,0)</f>
        <v>0</v>
      </c>
      <c r="BH3128" s="228">
        <f>IF(N3128="sníž. přenesená",J3128,0)</f>
        <v>0</v>
      </c>
      <c r="BI3128" s="228">
        <f>IF(N3128="nulová",J3128,0)</f>
        <v>0</v>
      </c>
      <c r="BJ3128" s="20" t="s">
        <v>78</v>
      </c>
      <c r="BK3128" s="228">
        <f>ROUND(I3128*H3128,2)</f>
        <v>0</v>
      </c>
      <c r="BL3128" s="20" t="s">
        <v>331</v>
      </c>
      <c r="BM3128" s="227" t="s">
        <v>4710</v>
      </c>
    </row>
    <row r="3129" s="2" customFormat="1" ht="24.15" customHeight="1">
      <c r="A3129" s="41"/>
      <c r="B3129" s="42"/>
      <c r="C3129" s="278" t="s">
        <v>4711</v>
      </c>
      <c r="D3129" s="278" t="s">
        <v>319</v>
      </c>
      <c r="E3129" s="279" t="s">
        <v>4712</v>
      </c>
      <c r="F3129" s="280" t="s">
        <v>4713</v>
      </c>
      <c r="G3129" s="281" t="s">
        <v>448</v>
      </c>
      <c r="H3129" s="282">
        <v>3</v>
      </c>
      <c r="I3129" s="283"/>
      <c r="J3129" s="284">
        <f>ROUND(I3129*H3129,2)</f>
        <v>0</v>
      </c>
      <c r="K3129" s="280" t="s">
        <v>19</v>
      </c>
      <c r="L3129" s="285"/>
      <c r="M3129" s="286" t="s">
        <v>19</v>
      </c>
      <c r="N3129" s="287" t="s">
        <v>42</v>
      </c>
      <c r="O3129" s="87"/>
      <c r="P3129" s="225">
        <f>O3129*H3129</f>
        <v>0</v>
      </c>
      <c r="Q3129" s="225">
        <v>0.039</v>
      </c>
      <c r="R3129" s="225">
        <f>Q3129*H3129</f>
        <v>0.11699999999999999</v>
      </c>
      <c r="S3129" s="225">
        <v>0</v>
      </c>
      <c r="T3129" s="226">
        <f>S3129*H3129</f>
        <v>0</v>
      </c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R3129" s="227" t="s">
        <v>433</v>
      </c>
      <c r="AT3129" s="227" t="s">
        <v>319</v>
      </c>
      <c r="AU3129" s="227" t="s">
        <v>80</v>
      </c>
      <c r="AY3129" s="20" t="s">
        <v>205</v>
      </c>
      <c r="BE3129" s="228">
        <f>IF(N3129="základní",J3129,0)</f>
        <v>0</v>
      </c>
      <c r="BF3129" s="228">
        <f>IF(N3129="snížená",J3129,0)</f>
        <v>0</v>
      </c>
      <c r="BG3129" s="228">
        <f>IF(N3129="zákl. přenesená",J3129,0)</f>
        <v>0</v>
      </c>
      <c r="BH3129" s="228">
        <f>IF(N3129="sníž. přenesená",J3129,0)</f>
        <v>0</v>
      </c>
      <c r="BI3129" s="228">
        <f>IF(N3129="nulová",J3129,0)</f>
        <v>0</v>
      </c>
      <c r="BJ3129" s="20" t="s">
        <v>78</v>
      </c>
      <c r="BK3129" s="228">
        <f>ROUND(I3129*H3129,2)</f>
        <v>0</v>
      </c>
      <c r="BL3129" s="20" t="s">
        <v>331</v>
      </c>
      <c r="BM3129" s="227" t="s">
        <v>4714</v>
      </c>
    </row>
    <row r="3130" s="2" customFormat="1" ht="44.25" customHeight="1">
      <c r="A3130" s="41"/>
      <c r="B3130" s="42"/>
      <c r="C3130" s="216" t="s">
        <v>4715</v>
      </c>
      <c r="D3130" s="216" t="s">
        <v>207</v>
      </c>
      <c r="E3130" s="217" t="s">
        <v>4716</v>
      </c>
      <c r="F3130" s="218" t="s">
        <v>4717</v>
      </c>
      <c r="G3130" s="219" t="s">
        <v>448</v>
      </c>
      <c r="H3130" s="220">
        <v>4</v>
      </c>
      <c r="I3130" s="221"/>
      <c r="J3130" s="222">
        <f>ROUND(I3130*H3130,2)</f>
        <v>0</v>
      </c>
      <c r="K3130" s="218" t="s">
        <v>211</v>
      </c>
      <c r="L3130" s="47"/>
      <c r="M3130" s="223" t="s">
        <v>19</v>
      </c>
      <c r="N3130" s="224" t="s">
        <v>42</v>
      </c>
      <c r="O3130" s="87"/>
      <c r="P3130" s="225">
        <f>O3130*H3130</f>
        <v>0</v>
      </c>
      <c r="Q3130" s="225">
        <v>0</v>
      </c>
      <c r="R3130" s="225">
        <f>Q3130*H3130</f>
        <v>0</v>
      </c>
      <c r="S3130" s="225">
        <v>0</v>
      </c>
      <c r="T3130" s="226">
        <f>S3130*H3130</f>
        <v>0</v>
      </c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R3130" s="227" t="s">
        <v>331</v>
      </c>
      <c r="AT3130" s="227" t="s">
        <v>207</v>
      </c>
      <c r="AU3130" s="227" t="s">
        <v>80</v>
      </c>
      <c r="AY3130" s="20" t="s">
        <v>205</v>
      </c>
      <c r="BE3130" s="228">
        <f>IF(N3130="základní",J3130,0)</f>
        <v>0</v>
      </c>
      <c r="BF3130" s="228">
        <f>IF(N3130="snížená",J3130,0)</f>
        <v>0</v>
      </c>
      <c r="BG3130" s="228">
        <f>IF(N3130="zákl. přenesená",J3130,0)</f>
        <v>0</v>
      </c>
      <c r="BH3130" s="228">
        <f>IF(N3130="sníž. přenesená",J3130,0)</f>
        <v>0</v>
      </c>
      <c r="BI3130" s="228">
        <f>IF(N3130="nulová",J3130,0)</f>
        <v>0</v>
      </c>
      <c r="BJ3130" s="20" t="s">
        <v>78</v>
      </c>
      <c r="BK3130" s="228">
        <f>ROUND(I3130*H3130,2)</f>
        <v>0</v>
      </c>
      <c r="BL3130" s="20" t="s">
        <v>331</v>
      </c>
      <c r="BM3130" s="227" t="s">
        <v>4718</v>
      </c>
    </row>
    <row r="3131" s="2" customFormat="1">
      <c r="A3131" s="41"/>
      <c r="B3131" s="42"/>
      <c r="C3131" s="43"/>
      <c r="D3131" s="229" t="s">
        <v>214</v>
      </c>
      <c r="E3131" s="43"/>
      <c r="F3131" s="230" t="s">
        <v>4719</v>
      </c>
      <c r="G3131" s="43"/>
      <c r="H3131" s="43"/>
      <c r="I3131" s="231"/>
      <c r="J3131" s="43"/>
      <c r="K3131" s="43"/>
      <c r="L3131" s="47"/>
      <c r="M3131" s="232"/>
      <c r="N3131" s="233"/>
      <c r="O3131" s="87"/>
      <c r="P3131" s="87"/>
      <c r="Q3131" s="87"/>
      <c r="R3131" s="87"/>
      <c r="S3131" s="87"/>
      <c r="T3131" s="88"/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T3131" s="20" t="s">
        <v>214</v>
      </c>
      <c r="AU3131" s="20" t="s">
        <v>80</v>
      </c>
    </row>
    <row r="3132" s="2" customFormat="1" ht="24.15" customHeight="1">
      <c r="A3132" s="41"/>
      <c r="B3132" s="42"/>
      <c r="C3132" s="278" t="s">
        <v>4720</v>
      </c>
      <c r="D3132" s="278" t="s">
        <v>319</v>
      </c>
      <c r="E3132" s="279" t="s">
        <v>4721</v>
      </c>
      <c r="F3132" s="280" t="s">
        <v>4722</v>
      </c>
      <c r="G3132" s="281" t="s">
        <v>448</v>
      </c>
      <c r="H3132" s="282">
        <v>1</v>
      </c>
      <c r="I3132" s="283"/>
      <c r="J3132" s="284">
        <f>ROUND(I3132*H3132,2)</f>
        <v>0</v>
      </c>
      <c r="K3132" s="280" t="s">
        <v>19</v>
      </c>
      <c r="L3132" s="285"/>
      <c r="M3132" s="286" t="s">
        <v>19</v>
      </c>
      <c r="N3132" s="287" t="s">
        <v>42</v>
      </c>
      <c r="O3132" s="87"/>
      <c r="P3132" s="225">
        <f>O3132*H3132</f>
        <v>0</v>
      </c>
      <c r="Q3132" s="225">
        <v>0.016</v>
      </c>
      <c r="R3132" s="225">
        <f>Q3132*H3132</f>
        <v>0.016</v>
      </c>
      <c r="S3132" s="225">
        <v>0</v>
      </c>
      <c r="T3132" s="226">
        <f>S3132*H3132</f>
        <v>0</v>
      </c>
      <c r="U3132" s="41"/>
      <c r="V3132" s="41"/>
      <c r="W3132" s="41"/>
      <c r="X3132" s="41"/>
      <c r="Y3132" s="41"/>
      <c r="Z3132" s="41"/>
      <c r="AA3132" s="41"/>
      <c r="AB3132" s="41"/>
      <c r="AC3132" s="41"/>
      <c r="AD3132" s="41"/>
      <c r="AE3132" s="41"/>
      <c r="AR3132" s="227" t="s">
        <v>433</v>
      </c>
      <c r="AT3132" s="227" t="s">
        <v>319</v>
      </c>
      <c r="AU3132" s="227" t="s">
        <v>80</v>
      </c>
      <c r="AY3132" s="20" t="s">
        <v>205</v>
      </c>
      <c r="BE3132" s="228">
        <f>IF(N3132="základní",J3132,0)</f>
        <v>0</v>
      </c>
      <c r="BF3132" s="228">
        <f>IF(N3132="snížená",J3132,0)</f>
        <v>0</v>
      </c>
      <c r="BG3132" s="228">
        <f>IF(N3132="zákl. přenesená",J3132,0)</f>
        <v>0</v>
      </c>
      <c r="BH3132" s="228">
        <f>IF(N3132="sníž. přenesená",J3132,0)</f>
        <v>0</v>
      </c>
      <c r="BI3132" s="228">
        <f>IF(N3132="nulová",J3132,0)</f>
        <v>0</v>
      </c>
      <c r="BJ3132" s="20" t="s">
        <v>78</v>
      </c>
      <c r="BK3132" s="228">
        <f>ROUND(I3132*H3132,2)</f>
        <v>0</v>
      </c>
      <c r="BL3132" s="20" t="s">
        <v>331</v>
      </c>
      <c r="BM3132" s="227" t="s">
        <v>4723</v>
      </c>
    </row>
    <row r="3133" s="2" customFormat="1" ht="37.8" customHeight="1">
      <c r="A3133" s="41"/>
      <c r="B3133" s="42"/>
      <c r="C3133" s="278" t="s">
        <v>4724</v>
      </c>
      <c r="D3133" s="278" t="s">
        <v>319</v>
      </c>
      <c r="E3133" s="279" t="s">
        <v>4725</v>
      </c>
      <c r="F3133" s="280" t="s">
        <v>4726</v>
      </c>
      <c r="G3133" s="281" t="s">
        <v>448</v>
      </c>
      <c r="H3133" s="282">
        <v>1</v>
      </c>
      <c r="I3133" s="283"/>
      <c r="J3133" s="284">
        <f>ROUND(I3133*H3133,2)</f>
        <v>0</v>
      </c>
      <c r="K3133" s="280" t="s">
        <v>19</v>
      </c>
      <c r="L3133" s="285"/>
      <c r="M3133" s="286" t="s">
        <v>19</v>
      </c>
      <c r="N3133" s="287" t="s">
        <v>42</v>
      </c>
      <c r="O3133" s="87"/>
      <c r="P3133" s="225">
        <f>O3133*H3133</f>
        <v>0</v>
      </c>
      <c r="Q3133" s="225">
        <v>0.017500000000000002</v>
      </c>
      <c r="R3133" s="225">
        <f>Q3133*H3133</f>
        <v>0.017500000000000002</v>
      </c>
      <c r="S3133" s="225">
        <v>0</v>
      </c>
      <c r="T3133" s="226">
        <f>S3133*H3133</f>
        <v>0</v>
      </c>
      <c r="U3133" s="41"/>
      <c r="V3133" s="41"/>
      <c r="W3133" s="41"/>
      <c r="X3133" s="41"/>
      <c r="Y3133" s="41"/>
      <c r="Z3133" s="41"/>
      <c r="AA3133" s="41"/>
      <c r="AB3133" s="41"/>
      <c r="AC3133" s="41"/>
      <c r="AD3133" s="41"/>
      <c r="AE3133" s="41"/>
      <c r="AR3133" s="227" t="s">
        <v>433</v>
      </c>
      <c r="AT3133" s="227" t="s">
        <v>319</v>
      </c>
      <c r="AU3133" s="227" t="s">
        <v>80</v>
      </c>
      <c r="AY3133" s="20" t="s">
        <v>205</v>
      </c>
      <c r="BE3133" s="228">
        <f>IF(N3133="základní",J3133,0)</f>
        <v>0</v>
      </c>
      <c r="BF3133" s="228">
        <f>IF(N3133="snížená",J3133,0)</f>
        <v>0</v>
      </c>
      <c r="BG3133" s="228">
        <f>IF(N3133="zákl. přenesená",J3133,0)</f>
        <v>0</v>
      </c>
      <c r="BH3133" s="228">
        <f>IF(N3133="sníž. přenesená",J3133,0)</f>
        <v>0</v>
      </c>
      <c r="BI3133" s="228">
        <f>IF(N3133="nulová",J3133,0)</f>
        <v>0</v>
      </c>
      <c r="BJ3133" s="20" t="s">
        <v>78</v>
      </c>
      <c r="BK3133" s="228">
        <f>ROUND(I3133*H3133,2)</f>
        <v>0</v>
      </c>
      <c r="BL3133" s="20" t="s">
        <v>331</v>
      </c>
      <c r="BM3133" s="227" t="s">
        <v>4727</v>
      </c>
    </row>
    <row r="3134" s="2" customFormat="1" ht="24.15" customHeight="1">
      <c r="A3134" s="41"/>
      <c r="B3134" s="42"/>
      <c r="C3134" s="278" t="s">
        <v>4728</v>
      </c>
      <c r="D3134" s="278" t="s">
        <v>319</v>
      </c>
      <c r="E3134" s="279" t="s">
        <v>4729</v>
      </c>
      <c r="F3134" s="280" t="s">
        <v>4730</v>
      </c>
      <c r="G3134" s="281" t="s">
        <v>448</v>
      </c>
      <c r="H3134" s="282">
        <v>1</v>
      </c>
      <c r="I3134" s="283"/>
      <c r="J3134" s="284">
        <f>ROUND(I3134*H3134,2)</f>
        <v>0</v>
      </c>
      <c r="K3134" s="280" t="s">
        <v>19</v>
      </c>
      <c r="L3134" s="285"/>
      <c r="M3134" s="286" t="s">
        <v>19</v>
      </c>
      <c r="N3134" s="287" t="s">
        <v>42</v>
      </c>
      <c r="O3134" s="87"/>
      <c r="P3134" s="225">
        <f>O3134*H3134</f>
        <v>0</v>
      </c>
      <c r="Q3134" s="225">
        <v>0.017500000000000002</v>
      </c>
      <c r="R3134" s="225">
        <f>Q3134*H3134</f>
        <v>0.017500000000000002</v>
      </c>
      <c r="S3134" s="225">
        <v>0</v>
      </c>
      <c r="T3134" s="226">
        <f>S3134*H3134</f>
        <v>0</v>
      </c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R3134" s="227" t="s">
        <v>433</v>
      </c>
      <c r="AT3134" s="227" t="s">
        <v>319</v>
      </c>
      <c r="AU3134" s="227" t="s">
        <v>80</v>
      </c>
      <c r="AY3134" s="20" t="s">
        <v>205</v>
      </c>
      <c r="BE3134" s="228">
        <f>IF(N3134="základní",J3134,0)</f>
        <v>0</v>
      </c>
      <c r="BF3134" s="228">
        <f>IF(N3134="snížená",J3134,0)</f>
        <v>0</v>
      </c>
      <c r="BG3134" s="228">
        <f>IF(N3134="zákl. přenesená",J3134,0)</f>
        <v>0</v>
      </c>
      <c r="BH3134" s="228">
        <f>IF(N3134="sníž. přenesená",J3134,0)</f>
        <v>0</v>
      </c>
      <c r="BI3134" s="228">
        <f>IF(N3134="nulová",J3134,0)</f>
        <v>0</v>
      </c>
      <c r="BJ3134" s="20" t="s">
        <v>78</v>
      </c>
      <c r="BK3134" s="228">
        <f>ROUND(I3134*H3134,2)</f>
        <v>0</v>
      </c>
      <c r="BL3134" s="20" t="s">
        <v>331</v>
      </c>
      <c r="BM3134" s="227" t="s">
        <v>4731</v>
      </c>
    </row>
    <row r="3135" s="2" customFormat="1" ht="37.8" customHeight="1">
      <c r="A3135" s="41"/>
      <c r="B3135" s="42"/>
      <c r="C3135" s="278" t="s">
        <v>4732</v>
      </c>
      <c r="D3135" s="278" t="s">
        <v>319</v>
      </c>
      <c r="E3135" s="279" t="s">
        <v>4733</v>
      </c>
      <c r="F3135" s="280" t="s">
        <v>4734</v>
      </c>
      <c r="G3135" s="281" t="s">
        <v>448</v>
      </c>
      <c r="H3135" s="282">
        <v>1</v>
      </c>
      <c r="I3135" s="283"/>
      <c r="J3135" s="284">
        <f>ROUND(I3135*H3135,2)</f>
        <v>0</v>
      </c>
      <c r="K3135" s="280" t="s">
        <v>19</v>
      </c>
      <c r="L3135" s="285"/>
      <c r="M3135" s="286" t="s">
        <v>19</v>
      </c>
      <c r="N3135" s="287" t="s">
        <v>42</v>
      </c>
      <c r="O3135" s="87"/>
      <c r="P3135" s="225">
        <f>O3135*H3135</f>
        <v>0</v>
      </c>
      <c r="Q3135" s="225">
        <v>0.017500000000000002</v>
      </c>
      <c r="R3135" s="225">
        <f>Q3135*H3135</f>
        <v>0.017500000000000002</v>
      </c>
      <c r="S3135" s="225">
        <v>0</v>
      </c>
      <c r="T3135" s="226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7" t="s">
        <v>433</v>
      </c>
      <c r="AT3135" s="227" t="s">
        <v>319</v>
      </c>
      <c r="AU3135" s="227" t="s">
        <v>80</v>
      </c>
      <c r="AY3135" s="20" t="s">
        <v>205</v>
      </c>
      <c r="BE3135" s="228">
        <f>IF(N3135="základní",J3135,0)</f>
        <v>0</v>
      </c>
      <c r="BF3135" s="228">
        <f>IF(N3135="snížená",J3135,0)</f>
        <v>0</v>
      </c>
      <c r="BG3135" s="228">
        <f>IF(N3135="zákl. přenesená",J3135,0)</f>
        <v>0</v>
      </c>
      <c r="BH3135" s="228">
        <f>IF(N3135="sníž. přenesená",J3135,0)</f>
        <v>0</v>
      </c>
      <c r="BI3135" s="228">
        <f>IF(N3135="nulová",J3135,0)</f>
        <v>0</v>
      </c>
      <c r="BJ3135" s="20" t="s">
        <v>78</v>
      </c>
      <c r="BK3135" s="228">
        <f>ROUND(I3135*H3135,2)</f>
        <v>0</v>
      </c>
      <c r="BL3135" s="20" t="s">
        <v>331</v>
      </c>
      <c r="BM3135" s="227" t="s">
        <v>4735</v>
      </c>
    </row>
    <row r="3136" s="2" customFormat="1" ht="44.25" customHeight="1">
      <c r="A3136" s="41"/>
      <c r="B3136" s="42"/>
      <c r="C3136" s="216" t="s">
        <v>4736</v>
      </c>
      <c r="D3136" s="216" t="s">
        <v>207</v>
      </c>
      <c r="E3136" s="217" t="s">
        <v>4737</v>
      </c>
      <c r="F3136" s="218" t="s">
        <v>4738</v>
      </c>
      <c r="G3136" s="219" t="s">
        <v>448</v>
      </c>
      <c r="H3136" s="220">
        <v>5</v>
      </c>
      <c r="I3136" s="221"/>
      <c r="J3136" s="222">
        <f>ROUND(I3136*H3136,2)</f>
        <v>0</v>
      </c>
      <c r="K3136" s="218" t="s">
        <v>211</v>
      </c>
      <c r="L3136" s="47"/>
      <c r="M3136" s="223" t="s">
        <v>19</v>
      </c>
      <c r="N3136" s="224" t="s">
        <v>42</v>
      </c>
      <c r="O3136" s="87"/>
      <c r="P3136" s="225">
        <f>O3136*H3136</f>
        <v>0</v>
      </c>
      <c r="Q3136" s="225">
        <v>0</v>
      </c>
      <c r="R3136" s="225">
        <f>Q3136*H3136</f>
        <v>0</v>
      </c>
      <c r="S3136" s="225">
        <v>0</v>
      </c>
      <c r="T3136" s="226">
        <f>S3136*H3136</f>
        <v>0</v>
      </c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R3136" s="227" t="s">
        <v>331</v>
      </c>
      <c r="AT3136" s="227" t="s">
        <v>207</v>
      </c>
      <c r="AU3136" s="227" t="s">
        <v>80</v>
      </c>
      <c r="AY3136" s="20" t="s">
        <v>205</v>
      </c>
      <c r="BE3136" s="228">
        <f>IF(N3136="základní",J3136,0)</f>
        <v>0</v>
      </c>
      <c r="BF3136" s="228">
        <f>IF(N3136="snížená",J3136,0)</f>
        <v>0</v>
      </c>
      <c r="BG3136" s="228">
        <f>IF(N3136="zákl. přenesená",J3136,0)</f>
        <v>0</v>
      </c>
      <c r="BH3136" s="228">
        <f>IF(N3136="sníž. přenesená",J3136,0)</f>
        <v>0</v>
      </c>
      <c r="BI3136" s="228">
        <f>IF(N3136="nulová",J3136,0)</f>
        <v>0</v>
      </c>
      <c r="BJ3136" s="20" t="s">
        <v>78</v>
      </c>
      <c r="BK3136" s="228">
        <f>ROUND(I3136*H3136,2)</f>
        <v>0</v>
      </c>
      <c r="BL3136" s="20" t="s">
        <v>331</v>
      </c>
      <c r="BM3136" s="227" t="s">
        <v>4739</v>
      </c>
    </row>
    <row r="3137" s="2" customFormat="1">
      <c r="A3137" s="41"/>
      <c r="B3137" s="42"/>
      <c r="C3137" s="43"/>
      <c r="D3137" s="229" t="s">
        <v>214</v>
      </c>
      <c r="E3137" s="43"/>
      <c r="F3137" s="230" t="s">
        <v>4740</v>
      </c>
      <c r="G3137" s="43"/>
      <c r="H3137" s="43"/>
      <c r="I3137" s="231"/>
      <c r="J3137" s="43"/>
      <c r="K3137" s="43"/>
      <c r="L3137" s="47"/>
      <c r="M3137" s="232"/>
      <c r="N3137" s="233"/>
      <c r="O3137" s="87"/>
      <c r="P3137" s="87"/>
      <c r="Q3137" s="87"/>
      <c r="R3137" s="87"/>
      <c r="S3137" s="87"/>
      <c r="T3137" s="88"/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T3137" s="20" t="s">
        <v>214</v>
      </c>
      <c r="AU3137" s="20" t="s">
        <v>80</v>
      </c>
    </row>
    <row r="3138" s="2" customFormat="1" ht="21.75" customHeight="1">
      <c r="A3138" s="41"/>
      <c r="B3138" s="42"/>
      <c r="C3138" s="278" t="s">
        <v>4741</v>
      </c>
      <c r="D3138" s="278" t="s">
        <v>319</v>
      </c>
      <c r="E3138" s="279" t="s">
        <v>4742</v>
      </c>
      <c r="F3138" s="280" t="s">
        <v>4743</v>
      </c>
      <c r="G3138" s="281" t="s">
        <v>448</v>
      </c>
      <c r="H3138" s="282">
        <v>1</v>
      </c>
      <c r="I3138" s="283"/>
      <c r="J3138" s="284">
        <f>ROUND(I3138*H3138,2)</f>
        <v>0</v>
      </c>
      <c r="K3138" s="280" t="s">
        <v>19</v>
      </c>
      <c r="L3138" s="285"/>
      <c r="M3138" s="286" t="s">
        <v>19</v>
      </c>
      <c r="N3138" s="287" t="s">
        <v>42</v>
      </c>
      <c r="O3138" s="87"/>
      <c r="P3138" s="225">
        <f>O3138*H3138</f>
        <v>0</v>
      </c>
      <c r="Q3138" s="225">
        <v>0.032000000000000001</v>
      </c>
      <c r="R3138" s="225">
        <f>Q3138*H3138</f>
        <v>0.032000000000000001</v>
      </c>
      <c r="S3138" s="225">
        <v>0</v>
      </c>
      <c r="T3138" s="226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7" t="s">
        <v>433</v>
      </c>
      <c r="AT3138" s="227" t="s">
        <v>319</v>
      </c>
      <c r="AU3138" s="227" t="s">
        <v>80</v>
      </c>
      <c r="AY3138" s="20" t="s">
        <v>205</v>
      </c>
      <c r="BE3138" s="228">
        <f>IF(N3138="základní",J3138,0)</f>
        <v>0</v>
      </c>
      <c r="BF3138" s="228">
        <f>IF(N3138="snížená",J3138,0)</f>
        <v>0</v>
      </c>
      <c r="BG3138" s="228">
        <f>IF(N3138="zákl. přenesená",J3138,0)</f>
        <v>0</v>
      </c>
      <c r="BH3138" s="228">
        <f>IF(N3138="sníž. přenesená",J3138,0)</f>
        <v>0</v>
      </c>
      <c r="BI3138" s="228">
        <f>IF(N3138="nulová",J3138,0)</f>
        <v>0</v>
      </c>
      <c r="BJ3138" s="20" t="s">
        <v>78</v>
      </c>
      <c r="BK3138" s="228">
        <f>ROUND(I3138*H3138,2)</f>
        <v>0</v>
      </c>
      <c r="BL3138" s="20" t="s">
        <v>331</v>
      </c>
      <c r="BM3138" s="227" t="s">
        <v>4744</v>
      </c>
    </row>
    <row r="3139" s="2" customFormat="1" ht="21.75" customHeight="1">
      <c r="A3139" s="41"/>
      <c r="B3139" s="42"/>
      <c r="C3139" s="278" t="s">
        <v>4745</v>
      </c>
      <c r="D3139" s="278" t="s">
        <v>319</v>
      </c>
      <c r="E3139" s="279" t="s">
        <v>4746</v>
      </c>
      <c r="F3139" s="280" t="s">
        <v>4747</v>
      </c>
      <c r="G3139" s="281" t="s">
        <v>448</v>
      </c>
      <c r="H3139" s="282">
        <v>1</v>
      </c>
      <c r="I3139" s="283"/>
      <c r="J3139" s="284">
        <f>ROUND(I3139*H3139,2)</f>
        <v>0</v>
      </c>
      <c r="K3139" s="280" t="s">
        <v>19</v>
      </c>
      <c r="L3139" s="285"/>
      <c r="M3139" s="286" t="s">
        <v>19</v>
      </c>
      <c r="N3139" s="287" t="s">
        <v>42</v>
      </c>
      <c r="O3139" s="87"/>
      <c r="P3139" s="225">
        <f>O3139*H3139</f>
        <v>0</v>
      </c>
      <c r="Q3139" s="225">
        <v>0.032000000000000001</v>
      </c>
      <c r="R3139" s="225">
        <f>Q3139*H3139</f>
        <v>0.032000000000000001</v>
      </c>
      <c r="S3139" s="225">
        <v>0</v>
      </c>
      <c r="T3139" s="226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7" t="s">
        <v>433</v>
      </c>
      <c r="AT3139" s="227" t="s">
        <v>319</v>
      </c>
      <c r="AU3139" s="227" t="s">
        <v>80</v>
      </c>
      <c r="AY3139" s="20" t="s">
        <v>205</v>
      </c>
      <c r="BE3139" s="228">
        <f>IF(N3139="základní",J3139,0)</f>
        <v>0</v>
      </c>
      <c r="BF3139" s="228">
        <f>IF(N3139="snížená",J3139,0)</f>
        <v>0</v>
      </c>
      <c r="BG3139" s="228">
        <f>IF(N3139="zákl. přenesená",J3139,0)</f>
        <v>0</v>
      </c>
      <c r="BH3139" s="228">
        <f>IF(N3139="sníž. přenesená",J3139,0)</f>
        <v>0</v>
      </c>
      <c r="BI3139" s="228">
        <f>IF(N3139="nulová",J3139,0)</f>
        <v>0</v>
      </c>
      <c r="BJ3139" s="20" t="s">
        <v>78</v>
      </c>
      <c r="BK3139" s="228">
        <f>ROUND(I3139*H3139,2)</f>
        <v>0</v>
      </c>
      <c r="BL3139" s="20" t="s">
        <v>331</v>
      </c>
      <c r="BM3139" s="227" t="s">
        <v>4748</v>
      </c>
    </row>
    <row r="3140" s="2" customFormat="1" ht="21.75" customHeight="1">
      <c r="A3140" s="41"/>
      <c r="B3140" s="42"/>
      <c r="C3140" s="278" t="s">
        <v>4749</v>
      </c>
      <c r="D3140" s="278" t="s">
        <v>319</v>
      </c>
      <c r="E3140" s="279" t="s">
        <v>4750</v>
      </c>
      <c r="F3140" s="280" t="s">
        <v>4751</v>
      </c>
      <c r="G3140" s="281" t="s">
        <v>448</v>
      </c>
      <c r="H3140" s="282">
        <v>1</v>
      </c>
      <c r="I3140" s="283"/>
      <c r="J3140" s="284">
        <f>ROUND(I3140*H3140,2)</f>
        <v>0</v>
      </c>
      <c r="K3140" s="280" t="s">
        <v>19</v>
      </c>
      <c r="L3140" s="285"/>
      <c r="M3140" s="286" t="s">
        <v>19</v>
      </c>
      <c r="N3140" s="287" t="s">
        <v>42</v>
      </c>
      <c r="O3140" s="87"/>
      <c r="P3140" s="225">
        <f>O3140*H3140</f>
        <v>0</v>
      </c>
      <c r="Q3140" s="225">
        <v>0.029999999999999999</v>
      </c>
      <c r="R3140" s="225">
        <f>Q3140*H3140</f>
        <v>0.029999999999999999</v>
      </c>
      <c r="S3140" s="225">
        <v>0</v>
      </c>
      <c r="T3140" s="226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7" t="s">
        <v>433</v>
      </c>
      <c r="AT3140" s="227" t="s">
        <v>319</v>
      </c>
      <c r="AU3140" s="227" t="s">
        <v>80</v>
      </c>
      <c r="AY3140" s="20" t="s">
        <v>205</v>
      </c>
      <c r="BE3140" s="228">
        <f>IF(N3140="základní",J3140,0)</f>
        <v>0</v>
      </c>
      <c r="BF3140" s="228">
        <f>IF(N3140="snížená",J3140,0)</f>
        <v>0</v>
      </c>
      <c r="BG3140" s="228">
        <f>IF(N3140="zákl. přenesená",J3140,0)</f>
        <v>0</v>
      </c>
      <c r="BH3140" s="228">
        <f>IF(N3140="sníž. přenesená",J3140,0)</f>
        <v>0</v>
      </c>
      <c r="BI3140" s="228">
        <f>IF(N3140="nulová",J3140,0)</f>
        <v>0</v>
      </c>
      <c r="BJ3140" s="20" t="s">
        <v>78</v>
      </c>
      <c r="BK3140" s="228">
        <f>ROUND(I3140*H3140,2)</f>
        <v>0</v>
      </c>
      <c r="BL3140" s="20" t="s">
        <v>331</v>
      </c>
      <c r="BM3140" s="227" t="s">
        <v>4752</v>
      </c>
    </row>
    <row r="3141" s="2" customFormat="1" ht="24.15" customHeight="1">
      <c r="A3141" s="41"/>
      <c r="B3141" s="42"/>
      <c r="C3141" s="278" t="s">
        <v>4753</v>
      </c>
      <c r="D3141" s="278" t="s">
        <v>319</v>
      </c>
      <c r="E3141" s="279" t="s">
        <v>4754</v>
      </c>
      <c r="F3141" s="280" t="s">
        <v>4755</v>
      </c>
      <c r="G3141" s="281" t="s">
        <v>448</v>
      </c>
      <c r="H3141" s="282">
        <v>2</v>
      </c>
      <c r="I3141" s="283"/>
      <c r="J3141" s="284">
        <f>ROUND(I3141*H3141,2)</f>
        <v>0</v>
      </c>
      <c r="K3141" s="280" t="s">
        <v>19</v>
      </c>
      <c r="L3141" s="285"/>
      <c r="M3141" s="286" t="s">
        <v>19</v>
      </c>
      <c r="N3141" s="287" t="s">
        <v>42</v>
      </c>
      <c r="O3141" s="87"/>
      <c r="P3141" s="225">
        <f>O3141*H3141</f>
        <v>0</v>
      </c>
      <c r="Q3141" s="225">
        <v>0.059999999999999998</v>
      </c>
      <c r="R3141" s="225">
        <f>Q3141*H3141</f>
        <v>0.12</v>
      </c>
      <c r="S3141" s="225">
        <v>0</v>
      </c>
      <c r="T3141" s="226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7" t="s">
        <v>433</v>
      </c>
      <c r="AT3141" s="227" t="s">
        <v>319</v>
      </c>
      <c r="AU3141" s="227" t="s">
        <v>80</v>
      </c>
      <c r="AY3141" s="20" t="s">
        <v>205</v>
      </c>
      <c r="BE3141" s="228">
        <f>IF(N3141="základní",J3141,0)</f>
        <v>0</v>
      </c>
      <c r="BF3141" s="228">
        <f>IF(N3141="snížená",J3141,0)</f>
        <v>0</v>
      </c>
      <c r="BG3141" s="228">
        <f>IF(N3141="zákl. přenesená",J3141,0)</f>
        <v>0</v>
      </c>
      <c r="BH3141" s="228">
        <f>IF(N3141="sníž. přenesená",J3141,0)</f>
        <v>0</v>
      </c>
      <c r="BI3141" s="228">
        <f>IF(N3141="nulová",J3141,0)</f>
        <v>0</v>
      </c>
      <c r="BJ3141" s="20" t="s">
        <v>78</v>
      </c>
      <c r="BK3141" s="228">
        <f>ROUND(I3141*H3141,2)</f>
        <v>0</v>
      </c>
      <c r="BL3141" s="20" t="s">
        <v>331</v>
      </c>
      <c r="BM3141" s="227" t="s">
        <v>4756</v>
      </c>
    </row>
    <row r="3142" s="2" customFormat="1" ht="44.25" customHeight="1">
      <c r="A3142" s="41"/>
      <c r="B3142" s="42"/>
      <c r="C3142" s="216" t="s">
        <v>4757</v>
      </c>
      <c r="D3142" s="216" t="s">
        <v>207</v>
      </c>
      <c r="E3142" s="217" t="s">
        <v>4758</v>
      </c>
      <c r="F3142" s="218" t="s">
        <v>4759</v>
      </c>
      <c r="G3142" s="219" t="s">
        <v>448</v>
      </c>
      <c r="H3142" s="220">
        <v>1</v>
      </c>
      <c r="I3142" s="221"/>
      <c r="J3142" s="222">
        <f>ROUND(I3142*H3142,2)</f>
        <v>0</v>
      </c>
      <c r="K3142" s="218" t="s">
        <v>211</v>
      </c>
      <c r="L3142" s="47"/>
      <c r="M3142" s="223" t="s">
        <v>19</v>
      </c>
      <c r="N3142" s="224" t="s">
        <v>42</v>
      </c>
      <c r="O3142" s="87"/>
      <c r="P3142" s="225">
        <f>O3142*H3142</f>
        <v>0</v>
      </c>
      <c r="Q3142" s="225">
        <v>0</v>
      </c>
      <c r="R3142" s="225">
        <f>Q3142*H3142</f>
        <v>0</v>
      </c>
      <c r="S3142" s="225">
        <v>0</v>
      </c>
      <c r="T3142" s="226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7" t="s">
        <v>331</v>
      </c>
      <c r="AT3142" s="227" t="s">
        <v>207</v>
      </c>
      <c r="AU3142" s="227" t="s">
        <v>80</v>
      </c>
      <c r="AY3142" s="20" t="s">
        <v>205</v>
      </c>
      <c r="BE3142" s="228">
        <f>IF(N3142="základní",J3142,0)</f>
        <v>0</v>
      </c>
      <c r="BF3142" s="228">
        <f>IF(N3142="snížená",J3142,0)</f>
        <v>0</v>
      </c>
      <c r="BG3142" s="228">
        <f>IF(N3142="zákl. přenesená",J3142,0)</f>
        <v>0</v>
      </c>
      <c r="BH3142" s="228">
        <f>IF(N3142="sníž. přenesená",J3142,0)</f>
        <v>0</v>
      </c>
      <c r="BI3142" s="228">
        <f>IF(N3142="nulová",J3142,0)</f>
        <v>0</v>
      </c>
      <c r="BJ3142" s="20" t="s">
        <v>78</v>
      </c>
      <c r="BK3142" s="228">
        <f>ROUND(I3142*H3142,2)</f>
        <v>0</v>
      </c>
      <c r="BL3142" s="20" t="s">
        <v>331</v>
      </c>
      <c r="BM3142" s="227" t="s">
        <v>4760</v>
      </c>
    </row>
    <row r="3143" s="2" customFormat="1">
      <c r="A3143" s="41"/>
      <c r="B3143" s="42"/>
      <c r="C3143" s="43"/>
      <c r="D3143" s="229" t="s">
        <v>214</v>
      </c>
      <c r="E3143" s="43"/>
      <c r="F3143" s="230" t="s">
        <v>4761</v>
      </c>
      <c r="G3143" s="43"/>
      <c r="H3143" s="43"/>
      <c r="I3143" s="231"/>
      <c r="J3143" s="43"/>
      <c r="K3143" s="43"/>
      <c r="L3143" s="47"/>
      <c r="M3143" s="232"/>
      <c r="N3143" s="233"/>
      <c r="O3143" s="87"/>
      <c r="P3143" s="87"/>
      <c r="Q3143" s="87"/>
      <c r="R3143" s="87"/>
      <c r="S3143" s="87"/>
      <c r="T3143" s="88"/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T3143" s="20" t="s">
        <v>214</v>
      </c>
      <c r="AU3143" s="20" t="s">
        <v>80</v>
      </c>
    </row>
    <row r="3144" s="14" customFormat="1">
      <c r="A3144" s="14"/>
      <c r="B3144" s="245"/>
      <c r="C3144" s="246"/>
      <c r="D3144" s="236" t="s">
        <v>216</v>
      </c>
      <c r="E3144" s="247" t="s">
        <v>19</v>
      </c>
      <c r="F3144" s="248" t="s">
        <v>4762</v>
      </c>
      <c r="G3144" s="246"/>
      <c r="H3144" s="249">
        <v>1</v>
      </c>
      <c r="I3144" s="250"/>
      <c r="J3144" s="246"/>
      <c r="K3144" s="246"/>
      <c r="L3144" s="251"/>
      <c r="M3144" s="252"/>
      <c r="N3144" s="253"/>
      <c r="O3144" s="253"/>
      <c r="P3144" s="253"/>
      <c r="Q3144" s="253"/>
      <c r="R3144" s="253"/>
      <c r="S3144" s="253"/>
      <c r="T3144" s="25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5" t="s">
        <v>216</v>
      </c>
      <c r="AU3144" s="255" t="s">
        <v>80</v>
      </c>
      <c r="AV3144" s="14" t="s">
        <v>80</v>
      </c>
      <c r="AW3144" s="14" t="s">
        <v>218</v>
      </c>
      <c r="AX3144" s="14" t="s">
        <v>71</v>
      </c>
      <c r="AY3144" s="255" t="s">
        <v>205</v>
      </c>
    </row>
    <row r="3145" s="2" customFormat="1" ht="33" customHeight="1">
      <c r="A3145" s="41"/>
      <c r="B3145" s="42"/>
      <c r="C3145" s="278" t="s">
        <v>4763</v>
      </c>
      <c r="D3145" s="278" t="s">
        <v>319</v>
      </c>
      <c r="E3145" s="279" t="s">
        <v>4764</v>
      </c>
      <c r="F3145" s="280" t="s">
        <v>4765</v>
      </c>
      <c r="G3145" s="281" t="s">
        <v>448</v>
      </c>
      <c r="H3145" s="282">
        <v>1</v>
      </c>
      <c r="I3145" s="283"/>
      <c r="J3145" s="284">
        <f>ROUND(I3145*H3145,2)</f>
        <v>0</v>
      </c>
      <c r="K3145" s="280" t="s">
        <v>19</v>
      </c>
      <c r="L3145" s="285"/>
      <c r="M3145" s="286" t="s">
        <v>19</v>
      </c>
      <c r="N3145" s="287" t="s">
        <v>42</v>
      </c>
      <c r="O3145" s="87"/>
      <c r="P3145" s="225">
        <f>O3145*H3145</f>
        <v>0</v>
      </c>
      <c r="Q3145" s="225">
        <v>0.088999999999999996</v>
      </c>
      <c r="R3145" s="225">
        <f>Q3145*H3145</f>
        <v>0.088999999999999996</v>
      </c>
      <c r="S3145" s="225">
        <v>0</v>
      </c>
      <c r="T3145" s="226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7" t="s">
        <v>433</v>
      </c>
      <c r="AT3145" s="227" t="s">
        <v>319</v>
      </c>
      <c r="AU3145" s="227" t="s">
        <v>80</v>
      </c>
      <c r="AY3145" s="20" t="s">
        <v>205</v>
      </c>
      <c r="BE3145" s="228">
        <f>IF(N3145="základní",J3145,0)</f>
        <v>0</v>
      </c>
      <c r="BF3145" s="228">
        <f>IF(N3145="snížená",J3145,0)</f>
        <v>0</v>
      </c>
      <c r="BG3145" s="228">
        <f>IF(N3145="zákl. přenesená",J3145,0)</f>
        <v>0</v>
      </c>
      <c r="BH3145" s="228">
        <f>IF(N3145="sníž. přenesená",J3145,0)</f>
        <v>0</v>
      </c>
      <c r="BI3145" s="228">
        <f>IF(N3145="nulová",J3145,0)</f>
        <v>0</v>
      </c>
      <c r="BJ3145" s="20" t="s">
        <v>78</v>
      </c>
      <c r="BK3145" s="228">
        <f>ROUND(I3145*H3145,2)</f>
        <v>0</v>
      </c>
      <c r="BL3145" s="20" t="s">
        <v>331</v>
      </c>
      <c r="BM3145" s="227" t="s">
        <v>4766</v>
      </c>
    </row>
    <row r="3146" s="2" customFormat="1" ht="44.25" customHeight="1">
      <c r="A3146" s="41"/>
      <c r="B3146" s="42"/>
      <c r="C3146" s="216" t="s">
        <v>4767</v>
      </c>
      <c r="D3146" s="216" t="s">
        <v>207</v>
      </c>
      <c r="E3146" s="217" t="s">
        <v>4768</v>
      </c>
      <c r="F3146" s="218" t="s">
        <v>4769</v>
      </c>
      <c r="G3146" s="219" t="s">
        <v>448</v>
      </c>
      <c r="H3146" s="220">
        <v>30</v>
      </c>
      <c r="I3146" s="221"/>
      <c r="J3146" s="222">
        <f>ROUND(I3146*H3146,2)</f>
        <v>0</v>
      </c>
      <c r="K3146" s="218" t="s">
        <v>211</v>
      </c>
      <c r="L3146" s="47"/>
      <c r="M3146" s="223" t="s">
        <v>19</v>
      </c>
      <c r="N3146" s="224" t="s">
        <v>42</v>
      </c>
      <c r="O3146" s="87"/>
      <c r="P3146" s="225">
        <f>O3146*H3146</f>
        <v>0</v>
      </c>
      <c r="Q3146" s="225">
        <v>0</v>
      </c>
      <c r="R3146" s="225">
        <f>Q3146*H3146</f>
        <v>0</v>
      </c>
      <c r="S3146" s="225">
        <v>0</v>
      </c>
      <c r="T3146" s="226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7" t="s">
        <v>331</v>
      </c>
      <c r="AT3146" s="227" t="s">
        <v>207</v>
      </c>
      <c r="AU3146" s="227" t="s">
        <v>80</v>
      </c>
      <c r="AY3146" s="20" t="s">
        <v>205</v>
      </c>
      <c r="BE3146" s="228">
        <f>IF(N3146="základní",J3146,0)</f>
        <v>0</v>
      </c>
      <c r="BF3146" s="228">
        <f>IF(N3146="snížená",J3146,0)</f>
        <v>0</v>
      </c>
      <c r="BG3146" s="228">
        <f>IF(N3146="zákl. přenesená",J3146,0)</f>
        <v>0</v>
      </c>
      <c r="BH3146" s="228">
        <f>IF(N3146="sníž. přenesená",J3146,0)</f>
        <v>0</v>
      </c>
      <c r="BI3146" s="228">
        <f>IF(N3146="nulová",J3146,0)</f>
        <v>0</v>
      </c>
      <c r="BJ3146" s="20" t="s">
        <v>78</v>
      </c>
      <c r="BK3146" s="228">
        <f>ROUND(I3146*H3146,2)</f>
        <v>0</v>
      </c>
      <c r="BL3146" s="20" t="s">
        <v>331</v>
      </c>
      <c r="BM3146" s="227" t="s">
        <v>4770</v>
      </c>
    </row>
    <row r="3147" s="2" customFormat="1">
      <c r="A3147" s="41"/>
      <c r="B3147" s="42"/>
      <c r="C3147" s="43"/>
      <c r="D3147" s="229" t="s">
        <v>214</v>
      </c>
      <c r="E3147" s="43"/>
      <c r="F3147" s="230" t="s">
        <v>4771</v>
      </c>
      <c r="G3147" s="43"/>
      <c r="H3147" s="43"/>
      <c r="I3147" s="231"/>
      <c r="J3147" s="43"/>
      <c r="K3147" s="43"/>
      <c r="L3147" s="47"/>
      <c r="M3147" s="232"/>
      <c r="N3147" s="233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214</v>
      </c>
      <c r="AU3147" s="20" t="s">
        <v>80</v>
      </c>
    </row>
    <row r="3148" s="2" customFormat="1" ht="33" customHeight="1">
      <c r="A3148" s="41"/>
      <c r="B3148" s="42"/>
      <c r="C3148" s="278" t="s">
        <v>4772</v>
      </c>
      <c r="D3148" s="278" t="s">
        <v>319</v>
      </c>
      <c r="E3148" s="279" t="s">
        <v>4773</v>
      </c>
      <c r="F3148" s="280" t="s">
        <v>4774</v>
      </c>
      <c r="G3148" s="281" t="s">
        <v>448</v>
      </c>
      <c r="H3148" s="282">
        <v>13</v>
      </c>
      <c r="I3148" s="283"/>
      <c r="J3148" s="284">
        <f>ROUND(I3148*H3148,2)</f>
        <v>0</v>
      </c>
      <c r="K3148" s="280" t="s">
        <v>19</v>
      </c>
      <c r="L3148" s="285"/>
      <c r="M3148" s="286" t="s">
        <v>19</v>
      </c>
      <c r="N3148" s="287" t="s">
        <v>42</v>
      </c>
      <c r="O3148" s="87"/>
      <c r="P3148" s="225">
        <f>O3148*H3148</f>
        <v>0</v>
      </c>
      <c r="Q3148" s="225">
        <v>0.016</v>
      </c>
      <c r="R3148" s="225">
        <f>Q3148*H3148</f>
        <v>0.20800000000000002</v>
      </c>
      <c r="S3148" s="225">
        <v>0</v>
      </c>
      <c r="T3148" s="226">
        <f>S3148*H3148</f>
        <v>0</v>
      </c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R3148" s="227" t="s">
        <v>433</v>
      </c>
      <c r="AT3148" s="227" t="s">
        <v>319</v>
      </c>
      <c r="AU3148" s="227" t="s">
        <v>80</v>
      </c>
      <c r="AY3148" s="20" t="s">
        <v>205</v>
      </c>
      <c r="BE3148" s="228">
        <f>IF(N3148="základní",J3148,0)</f>
        <v>0</v>
      </c>
      <c r="BF3148" s="228">
        <f>IF(N3148="snížená",J3148,0)</f>
        <v>0</v>
      </c>
      <c r="BG3148" s="228">
        <f>IF(N3148="zákl. přenesená",J3148,0)</f>
        <v>0</v>
      </c>
      <c r="BH3148" s="228">
        <f>IF(N3148="sníž. přenesená",J3148,0)</f>
        <v>0</v>
      </c>
      <c r="BI3148" s="228">
        <f>IF(N3148="nulová",J3148,0)</f>
        <v>0</v>
      </c>
      <c r="BJ3148" s="20" t="s">
        <v>78</v>
      </c>
      <c r="BK3148" s="228">
        <f>ROUND(I3148*H3148,2)</f>
        <v>0</v>
      </c>
      <c r="BL3148" s="20" t="s">
        <v>331</v>
      </c>
      <c r="BM3148" s="227" t="s">
        <v>4775</v>
      </c>
    </row>
    <row r="3149" s="2" customFormat="1" ht="33" customHeight="1">
      <c r="A3149" s="41"/>
      <c r="B3149" s="42"/>
      <c r="C3149" s="278" t="s">
        <v>4776</v>
      </c>
      <c r="D3149" s="278" t="s">
        <v>319</v>
      </c>
      <c r="E3149" s="279" t="s">
        <v>4777</v>
      </c>
      <c r="F3149" s="280" t="s">
        <v>4778</v>
      </c>
      <c r="G3149" s="281" t="s">
        <v>448</v>
      </c>
      <c r="H3149" s="282">
        <v>17</v>
      </c>
      <c r="I3149" s="283"/>
      <c r="J3149" s="284">
        <f>ROUND(I3149*H3149,2)</f>
        <v>0</v>
      </c>
      <c r="K3149" s="280" t="s">
        <v>19</v>
      </c>
      <c r="L3149" s="285"/>
      <c r="M3149" s="286" t="s">
        <v>19</v>
      </c>
      <c r="N3149" s="287" t="s">
        <v>42</v>
      </c>
      <c r="O3149" s="87"/>
      <c r="P3149" s="225">
        <f>O3149*H3149</f>
        <v>0</v>
      </c>
      <c r="Q3149" s="225">
        <v>0.016</v>
      </c>
      <c r="R3149" s="225">
        <f>Q3149*H3149</f>
        <v>0.27200000000000002</v>
      </c>
      <c r="S3149" s="225">
        <v>0</v>
      </c>
      <c r="T3149" s="226">
        <f>S3149*H3149</f>
        <v>0</v>
      </c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R3149" s="227" t="s">
        <v>433</v>
      </c>
      <c r="AT3149" s="227" t="s">
        <v>319</v>
      </c>
      <c r="AU3149" s="227" t="s">
        <v>80</v>
      </c>
      <c r="AY3149" s="20" t="s">
        <v>205</v>
      </c>
      <c r="BE3149" s="228">
        <f>IF(N3149="základní",J3149,0)</f>
        <v>0</v>
      </c>
      <c r="BF3149" s="228">
        <f>IF(N3149="snížená",J3149,0)</f>
        <v>0</v>
      </c>
      <c r="BG3149" s="228">
        <f>IF(N3149="zákl. přenesená",J3149,0)</f>
        <v>0</v>
      </c>
      <c r="BH3149" s="228">
        <f>IF(N3149="sníž. přenesená",J3149,0)</f>
        <v>0</v>
      </c>
      <c r="BI3149" s="228">
        <f>IF(N3149="nulová",J3149,0)</f>
        <v>0</v>
      </c>
      <c r="BJ3149" s="20" t="s">
        <v>78</v>
      </c>
      <c r="BK3149" s="228">
        <f>ROUND(I3149*H3149,2)</f>
        <v>0</v>
      </c>
      <c r="BL3149" s="20" t="s">
        <v>331</v>
      </c>
      <c r="BM3149" s="227" t="s">
        <v>4779</v>
      </c>
    </row>
    <row r="3150" s="2" customFormat="1" ht="44.25" customHeight="1">
      <c r="A3150" s="41"/>
      <c r="B3150" s="42"/>
      <c r="C3150" s="216" t="s">
        <v>4780</v>
      </c>
      <c r="D3150" s="216" t="s">
        <v>207</v>
      </c>
      <c r="E3150" s="217" t="s">
        <v>4781</v>
      </c>
      <c r="F3150" s="218" t="s">
        <v>4782</v>
      </c>
      <c r="G3150" s="219" t="s">
        <v>448</v>
      </c>
      <c r="H3150" s="220">
        <v>1</v>
      </c>
      <c r="I3150" s="221"/>
      <c r="J3150" s="222">
        <f>ROUND(I3150*H3150,2)</f>
        <v>0</v>
      </c>
      <c r="K3150" s="218" t="s">
        <v>211</v>
      </c>
      <c r="L3150" s="47"/>
      <c r="M3150" s="223" t="s">
        <v>19</v>
      </c>
      <c r="N3150" s="224" t="s">
        <v>42</v>
      </c>
      <c r="O3150" s="87"/>
      <c r="P3150" s="225">
        <f>O3150*H3150</f>
        <v>0</v>
      </c>
      <c r="Q3150" s="225">
        <v>0</v>
      </c>
      <c r="R3150" s="225">
        <f>Q3150*H3150</f>
        <v>0</v>
      </c>
      <c r="S3150" s="225">
        <v>0</v>
      </c>
      <c r="T3150" s="226">
        <f>S3150*H3150</f>
        <v>0</v>
      </c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R3150" s="227" t="s">
        <v>331</v>
      </c>
      <c r="AT3150" s="227" t="s">
        <v>207</v>
      </c>
      <c r="AU3150" s="227" t="s">
        <v>80</v>
      </c>
      <c r="AY3150" s="20" t="s">
        <v>205</v>
      </c>
      <c r="BE3150" s="228">
        <f>IF(N3150="základní",J3150,0)</f>
        <v>0</v>
      </c>
      <c r="BF3150" s="228">
        <f>IF(N3150="snížená",J3150,0)</f>
        <v>0</v>
      </c>
      <c r="BG3150" s="228">
        <f>IF(N3150="zákl. přenesená",J3150,0)</f>
        <v>0</v>
      </c>
      <c r="BH3150" s="228">
        <f>IF(N3150="sníž. přenesená",J3150,0)</f>
        <v>0</v>
      </c>
      <c r="BI3150" s="228">
        <f>IF(N3150="nulová",J3150,0)</f>
        <v>0</v>
      </c>
      <c r="BJ3150" s="20" t="s">
        <v>78</v>
      </c>
      <c r="BK3150" s="228">
        <f>ROUND(I3150*H3150,2)</f>
        <v>0</v>
      </c>
      <c r="BL3150" s="20" t="s">
        <v>331</v>
      </c>
      <c r="BM3150" s="227" t="s">
        <v>4783</v>
      </c>
    </row>
    <row r="3151" s="2" customFormat="1">
      <c r="A3151" s="41"/>
      <c r="B3151" s="42"/>
      <c r="C3151" s="43"/>
      <c r="D3151" s="229" t="s">
        <v>214</v>
      </c>
      <c r="E3151" s="43"/>
      <c r="F3151" s="230" t="s">
        <v>4784</v>
      </c>
      <c r="G3151" s="43"/>
      <c r="H3151" s="43"/>
      <c r="I3151" s="231"/>
      <c r="J3151" s="43"/>
      <c r="K3151" s="43"/>
      <c r="L3151" s="47"/>
      <c r="M3151" s="232"/>
      <c r="N3151" s="233"/>
      <c r="O3151" s="87"/>
      <c r="P3151" s="87"/>
      <c r="Q3151" s="87"/>
      <c r="R3151" s="87"/>
      <c r="S3151" s="87"/>
      <c r="T3151" s="88"/>
      <c r="U3151" s="41"/>
      <c r="V3151" s="41"/>
      <c r="W3151" s="41"/>
      <c r="X3151" s="41"/>
      <c r="Y3151" s="41"/>
      <c r="Z3151" s="41"/>
      <c r="AA3151" s="41"/>
      <c r="AB3151" s="41"/>
      <c r="AC3151" s="41"/>
      <c r="AD3151" s="41"/>
      <c r="AE3151" s="41"/>
      <c r="AT3151" s="20" t="s">
        <v>214</v>
      </c>
      <c r="AU3151" s="20" t="s">
        <v>80</v>
      </c>
    </row>
    <row r="3152" s="2" customFormat="1" ht="24.15" customHeight="1">
      <c r="A3152" s="41"/>
      <c r="B3152" s="42"/>
      <c r="C3152" s="278" t="s">
        <v>4785</v>
      </c>
      <c r="D3152" s="278" t="s">
        <v>319</v>
      </c>
      <c r="E3152" s="279" t="s">
        <v>4786</v>
      </c>
      <c r="F3152" s="280" t="s">
        <v>4787</v>
      </c>
      <c r="G3152" s="281" t="s">
        <v>448</v>
      </c>
      <c r="H3152" s="282">
        <v>1</v>
      </c>
      <c r="I3152" s="283"/>
      <c r="J3152" s="284">
        <f>ROUND(I3152*H3152,2)</f>
        <v>0</v>
      </c>
      <c r="K3152" s="280" t="s">
        <v>19</v>
      </c>
      <c r="L3152" s="285"/>
      <c r="M3152" s="286" t="s">
        <v>19</v>
      </c>
      <c r="N3152" s="287" t="s">
        <v>42</v>
      </c>
      <c r="O3152" s="87"/>
      <c r="P3152" s="225">
        <f>O3152*H3152</f>
        <v>0</v>
      </c>
      <c r="Q3152" s="225">
        <v>0.020500000000000001</v>
      </c>
      <c r="R3152" s="225">
        <f>Q3152*H3152</f>
        <v>0.020500000000000001</v>
      </c>
      <c r="S3152" s="225">
        <v>0</v>
      </c>
      <c r="T3152" s="226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7" t="s">
        <v>433</v>
      </c>
      <c r="AT3152" s="227" t="s">
        <v>319</v>
      </c>
      <c r="AU3152" s="227" t="s">
        <v>80</v>
      </c>
      <c r="AY3152" s="20" t="s">
        <v>205</v>
      </c>
      <c r="BE3152" s="228">
        <f>IF(N3152="základní",J3152,0)</f>
        <v>0</v>
      </c>
      <c r="BF3152" s="228">
        <f>IF(N3152="snížená",J3152,0)</f>
        <v>0</v>
      </c>
      <c r="BG3152" s="228">
        <f>IF(N3152="zákl. přenesená",J3152,0)</f>
        <v>0</v>
      </c>
      <c r="BH3152" s="228">
        <f>IF(N3152="sníž. přenesená",J3152,0)</f>
        <v>0</v>
      </c>
      <c r="BI3152" s="228">
        <f>IF(N3152="nulová",J3152,0)</f>
        <v>0</v>
      </c>
      <c r="BJ3152" s="20" t="s">
        <v>78</v>
      </c>
      <c r="BK3152" s="228">
        <f>ROUND(I3152*H3152,2)</f>
        <v>0</v>
      </c>
      <c r="BL3152" s="20" t="s">
        <v>331</v>
      </c>
      <c r="BM3152" s="227" t="s">
        <v>4788</v>
      </c>
    </row>
    <row r="3153" s="2" customFormat="1" ht="24.15" customHeight="1">
      <c r="A3153" s="41"/>
      <c r="B3153" s="42"/>
      <c r="C3153" s="216" t="s">
        <v>4789</v>
      </c>
      <c r="D3153" s="216" t="s">
        <v>207</v>
      </c>
      <c r="E3153" s="217" t="s">
        <v>4790</v>
      </c>
      <c r="F3153" s="218" t="s">
        <v>4791</v>
      </c>
      <c r="G3153" s="219" t="s">
        <v>448</v>
      </c>
      <c r="H3153" s="220">
        <v>7</v>
      </c>
      <c r="I3153" s="221"/>
      <c r="J3153" s="222">
        <f>ROUND(I3153*H3153,2)</f>
        <v>0</v>
      </c>
      <c r="K3153" s="218" t="s">
        <v>211</v>
      </c>
      <c r="L3153" s="47"/>
      <c r="M3153" s="223" t="s">
        <v>19</v>
      </c>
      <c r="N3153" s="224" t="s">
        <v>42</v>
      </c>
      <c r="O3153" s="87"/>
      <c r="P3153" s="225">
        <f>O3153*H3153</f>
        <v>0</v>
      </c>
      <c r="Q3153" s="225">
        <v>0.00087000000000000001</v>
      </c>
      <c r="R3153" s="225">
        <f>Q3153*H3153</f>
        <v>0.0060899999999999999</v>
      </c>
      <c r="S3153" s="225">
        <v>0</v>
      </c>
      <c r="T3153" s="226">
        <f>S3153*H3153</f>
        <v>0</v>
      </c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R3153" s="227" t="s">
        <v>331</v>
      </c>
      <c r="AT3153" s="227" t="s">
        <v>207</v>
      </c>
      <c r="AU3153" s="227" t="s">
        <v>80</v>
      </c>
      <c r="AY3153" s="20" t="s">
        <v>205</v>
      </c>
      <c r="BE3153" s="228">
        <f>IF(N3153="základní",J3153,0)</f>
        <v>0</v>
      </c>
      <c r="BF3153" s="228">
        <f>IF(N3153="snížená",J3153,0)</f>
        <v>0</v>
      </c>
      <c r="BG3153" s="228">
        <f>IF(N3153="zákl. přenesená",J3153,0)</f>
        <v>0</v>
      </c>
      <c r="BH3153" s="228">
        <f>IF(N3153="sníž. přenesená",J3153,0)</f>
        <v>0</v>
      </c>
      <c r="BI3153" s="228">
        <f>IF(N3153="nulová",J3153,0)</f>
        <v>0</v>
      </c>
      <c r="BJ3153" s="20" t="s">
        <v>78</v>
      </c>
      <c r="BK3153" s="228">
        <f>ROUND(I3153*H3153,2)</f>
        <v>0</v>
      </c>
      <c r="BL3153" s="20" t="s">
        <v>331</v>
      </c>
      <c r="BM3153" s="227" t="s">
        <v>4792</v>
      </c>
    </row>
    <row r="3154" s="2" customFormat="1">
      <c r="A3154" s="41"/>
      <c r="B3154" s="42"/>
      <c r="C3154" s="43"/>
      <c r="D3154" s="229" t="s">
        <v>214</v>
      </c>
      <c r="E3154" s="43"/>
      <c r="F3154" s="230" t="s">
        <v>4793</v>
      </c>
      <c r="G3154" s="43"/>
      <c r="H3154" s="43"/>
      <c r="I3154" s="231"/>
      <c r="J3154" s="43"/>
      <c r="K3154" s="43"/>
      <c r="L3154" s="47"/>
      <c r="M3154" s="232"/>
      <c r="N3154" s="233"/>
      <c r="O3154" s="87"/>
      <c r="P3154" s="87"/>
      <c r="Q3154" s="87"/>
      <c r="R3154" s="87"/>
      <c r="S3154" s="87"/>
      <c r="T3154" s="88"/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T3154" s="20" t="s">
        <v>214</v>
      </c>
      <c r="AU3154" s="20" t="s">
        <v>80</v>
      </c>
    </row>
    <row r="3155" s="2" customFormat="1" ht="33" customHeight="1">
      <c r="A3155" s="41"/>
      <c r="B3155" s="42"/>
      <c r="C3155" s="278" t="s">
        <v>4794</v>
      </c>
      <c r="D3155" s="278" t="s">
        <v>319</v>
      </c>
      <c r="E3155" s="279" t="s">
        <v>4795</v>
      </c>
      <c r="F3155" s="280" t="s">
        <v>4796</v>
      </c>
      <c r="G3155" s="281" t="s">
        <v>448</v>
      </c>
      <c r="H3155" s="282">
        <v>1</v>
      </c>
      <c r="I3155" s="283"/>
      <c r="J3155" s="284">
        <f>ROUND(I3155*H3155,2)</f>
        <v>0</v>
      </c>
      <c r="K3155" s="280" t="s">
        <v>19</v>
      </c>
      <c r="L3155" s="285"/>
      <c r="M3155" s="286" t="s">
        <v>19</v>
      </c>
      <c r="N3155" s="287" t="s">
        <v>42</v>
      </c>
      <c r="O3155" s="87"/>
      <c r="P3155" s="225">
        <f>O3155*H3155</f>
        <v>0</v>
      </c>
      <c r="Q3155" s="225">
        <v>0.038289999999999998</v>
      </c>
      <c r="R3155" s="225">
        <f>Q3155*H3155</f>
        <v>0.038289999999999998</v>
      </c>
      <c r="S3155" s="225">
        <v>0</v>
      </c>
      <c r="T3155" s="226">
        <f>S3155*H3155</f>
        <v>0</v>
      </c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R3155" s="227" t="s">
        <v>433</v>
      </c>
      <c r="AT3155" s="227" t="s">
        <v>319</v>
      </c>
      <c r="AU3155" s="227" t="s">
        <v>80</v>
      </c>
      <c r="AY3155" s="20" t="s">
        <v>205</v>
      </c>
      <c r="BE3155" s="228">
        <f>IF(N3155="základní",J3155,0)</f>
        <v>0</v>
      </c>
      <c r="BF3155" s="228">
        <f>IF(N3155="snížená",J3155,0)</f>
        <v>0</v>
      </c>
      <c r="BG3155" s="228">
        <f>IF(N3155="zákl. přenesená",J3155,0)</f>
        <v>0</v>
      </c>
      <c r="BH3155" s="228">
        <f>IF(N3155="sníž. přenesená",J3155,0)</f>
        <v>0</v>
      </c>
      <c r="BI3155" s="228">
        <f>IF(N3155="nulová",J3155,0)</f>
        <v>0</v>
      </c>
      <c r="BJ3155" s="20" t="s">
        <v>78</v>
      </c>
      <c r="BK3155" s="228">
        <f>ROUND(I3155*H3155,2)</f>
        <v>0</v>
      </c>
      <c r="BL3155" s="20" t="s">
        <v>331</v>
      </c>
      <c r="BM3155" s="227" t="s">
        <v>4797</v>
      </c>
    </row>
    <row r="3156" s="2" customFormat="1" ht="33" customHeight="1">
      <c r="A3156" s="41"/>
      <c r="B3156" s="42"/>
      <c r="C3156" s="278" t="s">
        <v>4798</v>
      </c>
      <c r="D3156" s="278" t="s">
        <v>319</v>
      </c>
      <c r="E3156" s="279" t="s">
        <v>4799</v>
      </c>
      <c r="F3156" s="280" t="s">
        <v>4800</v>
      </c>
      <c r="G3156" s="281" t="s">
        <v>448</v>
      </c>
      <c r="H3156" s="282">
        <v>1</v>
      </c>
      <c r="I3156" s="283"/>
      <c r="J3156" s="284">
        <f>ROUND(I3156*H3156,2)</f>
        <v>0</v>
      </c>
      <c r="K3156" s="280" t="s">
        <v>19</v>
      </c>
      <c r="L3156" s="285"/>
      <c r="M3156" s="286" t="s">
        <v>19</v>
      </c>
      <c r="N3156" s="287" t="s">
        <v>42</v>
      </c>
      <c r="O3156" s="87"/>
      <c r="P3156" s="225">
        <f>O3156*H3156</f>
        <v>0</v>
      </c>
      <c r="Q3156" s="225">
        <v>0.038289999999999998</v>
      </c>
      <c r="R3156" s="225">
        <f>Q3156*H3156</f>
        <v>0.038289999999999998</v>
      </c>
      <c r="S3156" s="225">
        <v>0</v>
      </c>
      <c r="T3156" s="226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7" t="s">
        <v>433</v>
      </c>
      <c r="AT3156" s="227" t="s">
        <v>319</v>
      </c>
      <c r="AU3156" s="227" t="s">
        <v>80</v>
      </c>
      <c r="AY3156" s="20" t="s">
        <v>205</v>
      </c>
      <c r="BE3156" s="228">
        <f>IF(N3156="základní",J3156,0)</f>
        <v>0</v>
      </c>
      <c r="BF3156" s="228">
        <f>IF(N3156="snížená",J3156,0)</f>
        <v>0</v>
      </c>
      <c r="BG3156" s="228">
        <f>IF(N3156="zákl. přenesená",J3156,0)</f>
        <v>0</v>
      </c>
      <c r="BH3156" s="228">
        <f>IF(N3156="sníž. přenesená",J3156,0)</f>
        <v>0</v>
      </c>
      <c r="BI3156" s="228">
        <f>IF(N3156="nulová",J3156,0)</f>
        <v>0</v>
      </c>
      <c r="BJ3156" s="20" t="s">
        <v>78</v>
      </c>
      <c r="BK3156" s="228">
        <f>ROUND(I3156*H3156,2)</f>
        <v>0</v>
      </c>
      <c r="BL3156" s="20" t="s">
        <v>331</v>
      </c>
      <c r="BM3156" s="227" t="s">
        <v>4801</v>
      </c>
    </row>
    <row r="3157" s="2" customFormat="1" ht="33" customHeight="1">
      <c r="A3157" s="41"/>
      <c r="B3157" s="42"/>
      <c r="C3157" s="278" t="s">
        <v>4802</v>
      </c>
      <c r="D3157" s="278" t="s">
        <v>319</v>
      </c>
      <c r="E3157" s="279" t="s">
        <v>4803</v>
      </c>
      <c r="F3157" s="280" t="s">
        <v>4804</v>
      </c>
      <c r="G3157" s="281" t="s">
        <v>448</v>
      </c>
      <c r="H3157" s="282">
        <v>1</v>
      </c>
      <c r="I3157" s="283"/>
      <c r="J3157" s="284">
        <f>ROUND(I3157*H3157,2)</f>
        <v>0</v>
      </c>
      <c r="K3157" s="280" t="s">
        <v>19</v>
      </c>
      <c r="L3157" s="285"/>
      <c r="M3157" s="286" t="s">
        <v>19</v>
      </c>
      <c r="N3157" s="287" t="s">
        <v>42</v>
      </c>
      <c r="O3157" s="87"/>
      <c r="P3157" s="225">
        <f>O3157*H3157</f>
        <v>0</v>
      </c>
      <c r="Q3157" s="225">
        <v>0.035000000000000003</v>
      </c>
      <c r="R3157" s="225">
        <f>Q3157*H3157</f>
        <v>0.035000000000000003</v>
      </c>
      <c r="S3157" s="225">
        <v>0</v>
      </c>
      <c r="T3157" s="226">
        <f>S3157*H3157</f>
        <v>0</v>
      </c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R3157" s="227" t="s">
        <v>433</v>
      </c>
      <c r="AT3157" s="227" t="s">
        <v>319</v>
      </c>
      <c r="AU3157" s="227" t="s">
        <v>80</v>
      </c>
      <c r="AY3157" s="20" t="s">
        <v>205</v>
      </c>
      <c r="BE3157" s="228">
        <f>IF(N3157="základní",J3157,0)</f>
        <v>0</v>
      </c>
      <c r="BF3157" s="228">
        <f>IF(N3157="snížená",J3157,0)</f>
        <v>0</v>
      </c>
      <c r="BG3157" s="228">
        <f>IF(N3157="zákl. přenesená",J3157,0)</f>
        <v>0</v>
      </c>
      <c r="BH3157" s="228">
        <f>IF(N3157="sníž. přenesená",J3157,0)</f>
        <v>0</v>
      </c>
      <c r="BI3157" s="228">
        <f>IF(N3157="nulová",J3157,0)</f>
        <v>0</v>
      </c>
      <c r="BJ3157" s="20" t="s">
        <v>78</v>
      </c>
      <c r="BK3157" s="228">
        <f>ROUND(I3157*H3157,2)</f>
        <v>0</v>
      </c>
      <c r="BL3157" s="20" t="s">
        <v>331</v>
      </c>
      <c r="BM3157" s="227" t="s">
        <v>4805</v>
      </c>
    </row>
    <row r="3158" s="2" customFormat="1" ht="24.15" customHeight="1">
      <c r="A3158" s="41"/>
      <c r="B3158" s="42"/>
      <c r="C3158" s="278" t="s">
        <v>4806</v>
      </c>
      <c r="D3158" s="278" t="s">
        <v>319</v>
      </c>
      <c r="E3158" s="279" t="s">
        <v>4807</v>
      </c>
      <c r="F3158" s="280" t="s">
        <v>4808</v>
      </c>
      <c r="G3158" s="281" t="s">
        <v>448</v>
      </c>
      <c r="H3158" s="282">
        <v>1</v>
      </c>
      <c r="I3158" s="283"/>
      <c r="J3158" s="284">
        <f>ROUND(I3158*H3158,2)</f>
        <v>0</v>
      </c>
      <c r="K3158" s="280" t="s">
        <v>19</v>
      </c>
      <c r="L3158" s="285"/>
      <c r="M3158" s="286" t="s">
        <v>19</v>
      </c>
      <c r="N3158" s="287" t="s">
        <v>42</v>
      </c>
      <c r="O3158" s="87"/>
      <c r="P3158" s="225">
        <f>O3158*H3158</f>
        <v>0</v>
      </c>
      <c r="Q3158" s="225">
        <v>0.035000000000000003</v>
      </c>
      <c r="R3158" s="225">
        <f>Q3158*H3158</f>
        <v>0.035000000000000003</v>
      </c>
      <c r="S3158" s="225">
        <v>0</v>
      </c>
      <c r="T3158" s="226">
        <f>S3158*H3158</f>
        <v>0</v>
      </c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R3158" s="227" t="s">
        <v>433</v>
      </c>
      <c r="AT3158" s="227" t="s">
        <v>319</v>
      </c>
      <c r="AU3158" s="227" t="s">
        <v>80</v>
      </c>
      <c r="AY3158" s="20" t="s">
        <v>205</v>
      </c>
      <c r="BE3158" s="228">
        <f>IF(N3158="základní",J3158,0)</f>
        <v>0</v>
      </c>
      <c r="BF3158" s="228">
        <f>IF(N3158="snížená",J3158,0)</f>
        <v>0</v>
      </c>
      <c r="BG3158" s="228">
        <f>IF(N3158="zákl. přenesená",J3158,0)</f>
        <v>0</v>
      </c>
      <c r="BH3158" s="228">
        <f>IF(N3158="sníž. přenesená",J3158,0)</f>
        <v>0</v>
      </c>
      <c r="BI3158" s="228">
        <f>IF(N3158="nulová",J3158,0)</f>
        <v>0</v>
      </c>
      <c r="BJ3158" s="20" t="s">
        <v>78</v>
      </c>
      <c r="BK3158" s="228">
        <f>ROUND(I3158*H3158,2)</f>
        <v>0</v>
      </c>
      <c r="BL3158" s="20" t="s">
        <v>331</v>
      </c>
      <c r="BM3158" s="227" t="s">
        <v>4809</v>
      </c>
    </row>
    <row r="3159" s="2" customFormat="1" ht="37.8" customHeight="1">
      <c r="A3159" s="41"/>
      <c r="B3159" s="42"/>
      <c r="C3159" s="278" t="s">
        <v>4810</v>
      </c>
      <c r="D3159" s="278" t="s">
        <v>319</v>
      </c>
      <c r="E3159" s="279" t="s">
        <v>4811</v>
      </c>
      <c r="F3159" s="280" t="s">
        <v>4812</v>
      </c>
      <c r="G3159" s="281" t="s">
        <v>448</v>
      </c>
      <c r="H3159" s="282">
        <v>1</v>
      </c>
      <c r="I3159" s="283"/>
      <c r="J3159" s="284">
        <f>ROUND(I3159*H3159,2)</f>
        <v>0</v>
      </c>
      <c r="K3159" s="280" t="s">
        <v>19</v>
      </c>
      <c r="L3159" s="285"/>
      <c r="M3159" s="286" t="s">
        <v>19</v>
      </c>
      <c r="N3159" s="287" t="s">
        <v>42</v>
      </c>
      <c r="O3159" s="87"/>
      <c r="P3159" s="225">
        <f>O3159*H3159</f>
        <v>0</v>
      </c>
      <c r="Q3159" s="225">
        <v>0.038289999999999998</v>
      </c>
      <c r="R3159" s="225">
        <f>Q3159*H3159</f>
        <v>0.038289999999999998</v>
      </c>
      <c r="S3159" s="225">
        <v>0</v>
      </c>
      <c r="T3159" s="226">
        <f>S3159*H3159</f>
        <v>0</v>
      </c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R3159" s="227" t="s">
        <v>433</v>
      </c>
      <c r="AT3159" s="227" t="s">
        <v>319</v>
      </c>
      <c r="AU3159" s="227" t="s">
        <v>80</v>
      </c>
      <c r="AY3159" s="20" t="s">
        <v>205</v>
      </c>
      <c r="BE3159" s="228">
        <f>IF(N3159="základní",J3159,0)</f>
        <v>0</v>
      </c>
      <c r="BF3159" s="228">
        <f>IF(N3159="snížená",J3159,0)</f>
        <v>0</v>
      </c>
      <c r="BG3159" s="228">
        <f>IF(N3159="zákl. přenesená",J3159,0)</f>
        <v>0</v>
      </c>
      <c r="BH3159" s="228">
        <f>IF(N3159="sníž. přenesená",J3159,0)</f>
        <v>0</v>
      </c>
      <c r="BI3159" s="228">
        <f>IF(N3159="nulová",J3159,0)</f>
        <v>0</v>
      </c>
      <c r="BJ3159" s="20" t="s">
        <v>78</v>
      </c>
      <c r="BK3159" s="228">
        <f>ROUND(I3159*H3159,2)</f>
        <v>0</v>
      </c>
      <c r="BL3159" s="20" t="s">
        <v>331</v>
      </c>
      <c r="BM3159" s="227" t="s">
        <v>4813</v>
      </c>
    </row>
    <row r="3160" s="2" customFormat="1" ht="37.8" customHeight="1">
      <c r="A3160" s="41"/>
      <c r="B3160" s="42"/>
      <c r="C3160" s="278" t="s">
        <v>4814</v>
      </c>
      <c r="D3160" s="278" t="s">
        <v>319</v>
      </c>
      <c r="E3160" s="279" t="s">
        <v>4815</v>
      </c>
      <c r="F3160" s="280" t="s">
        <v>4816</v>
      </c>
      <c r="G3160" s="281" t="s">
        <v>448</v>
      </c>
      <c r="H3160" s="282">
        <v>1</v>
      </c>
      <c r="I3160" s="283"/>
      <c r="J3160" s="284">
        <f>ROUND(I3160*H3160,2)</f>
        <v>0</v>
      </c>
      <c r="K3160" s="280" t="s">
        <v>19</v>
      </c>
      <c r="L3160" s="285"/>
      <c r="M3160" s="286" t="s">
        <v>19</v>
      </c>
      <c r="N3160" s="287" t="s">
        <v>42</v>
      </c>
      <c r="O3160" s="87"/>
      <c r="P3160" s="225">
        <f>O3160*H3160</f>
        <v>0</v>
      </c>
      <c r="Q3160" s="225">
        <v>0.038289999999999998</v>
      </c>
      <c r="R3160" s="225">
        <f>Q3160*H3160</f>
        <v>0.038289999999999998</v>
      </c>
      <c r="S3160" s="225">
        <v>0</v>
      </c>
      <c r="T3160" s="226">
        <f>S3160*H3160</f>
        <v>0</v>
      </c>
      <c r="U3160" s="41"/>
      <c r="V3160" s="41"/>
      <c r="W3160" s="41"/>
      <c r="X3160" s="41"/>
      <c r="Y3160" s="41"/>
      <c r="Z3160" s="41"/>
      <c r="AA3160" s="41"/>
      <c r="AB3160" s="41"/>
      <c r="AC3160" s="41"/>
      <c r="AD3160" s="41"/>
      <c r="AE3160" s="41"/>
      <c r="AR3160" s="227" t="s">
        <v>433</v>
      </c>
      <c r="AT3160" s="227" t="s">
        <v>319</v>
      </c>
      <c r="AU3160" s="227" t="s">
        <v>80</v>
      </c>
      <c r="AY3160" s="20" t="s">
        <v>205</v>
      </c>
      <c r="BE3160" s="228">
        <f>IF(N3160="základní",J3160,0)</f>
        <v>0</v>
      </c>
      <c r="BF3160" s="228">
        <f>IF(N3160="snížená",J3160,0)</f>
        <v>0</v>
      </c>
      <c r="BG3160" s="228">
        <f>IF(N3160="zákl. přenesená",J3160,0)</f>
        <v>0</v>
      </c>
      <c r="BH3160" s="228">
        <f>IF(N3160="sníž. přenesená",J3160,0)</f>
        <v>0</v>
      </c>
      <c r="BI3160" s="228">
        <f>IF(N3160="nulová",J3160,0)</f>
        <v>0</v>
      </c>
      <c r="BJ3160" s="20" t="s">
        <v>78</v>
      </c>
      <c r="BK3160" s="228">
        <f>ROUND(I3160*H3160,2)</f>
        <v>0</v>
      </c>
      <c r="BL3160" s="20" t="s">
        <v>331</v>
      </c>
      <c r="BM3160" s="227" t="s">
        <v>4817</v>
      </c>
    </row>
    <row r="3161" s="2" customFormat="1" ht="24.15" customHeight="1">
      <c r="A3161" s="41"/>
      <c r="B3161" s="42"/>
      <c r="C3161" s="278" t="s">
        <v>4818</v>
      </c>
      <c r="D3161" s="278" t="s">
        <v>319</v>
      </c>
      <c r="E3161" s="279" t="s">
        <v>4819</v>
      </c>
      <c r="F3161" s="280" t="s">
        <v>4820</v>
      </c>
      <c r="G3161" s="281" t="s">
        <v>448</v>
      </c>
      <c r="H3161" s="282">
        <v>1</v>
      </c>
      <c r="I3161" s="283"/>
      <c r="J3161" s="284">
        <f>ROUND(I3161*H3161,2)</f>
        <v>0</v>
      </c>
      <c r="K3161" s="280" t="s">
        <v>19</v>
      </c>
      <c r="L3161" s="285"/>
      <c r="M3161" s="286" t="s">
        <v>19</v>
      </c>
      <c r="N3161" s="287" t="s">
        <v>42</v>
      </c>
      <c r="O3161" s="87"/>
      <c r="P3161" s="225">
        <f>O3161*H3161</f>
        <v>0</v>
      </c>
      <c r="Q3161" s="225">
        <v>0.035000000000000003</v>
      </c>
      <c r="R3161" s="225">
        <f>Q3161*H3161</f>
        <v>0.035000000000000003</v>
      </c>
      <c r="S3161" s="225">
        <v>0</v>
      </c>
      <c r="T3161" s="226">
        <f>S3161*H3161</f>
        <v>0</v>
      </c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R3161" s="227" t="s">
        <v>433</v>
      </c>
      <c r="AT3161" s="227" t="s">
        <v>319</v>
      </c>
      <c r="AU3161" s="227" t="s">
        <v>80</v>
      </c>
      <c r="AY3161" s="20" t="s">
        <v>205</v>
      </c>
      <c r="BE3161" s="228">
        <f>IF(N3161="základní",J3161,0)</f>
        <v>0</v>
      </c>
      <c r="BF3161" s="228">
        <f>IF(N3161="snížená",J3161,0)</f>
        <v>0</v>
      </c>
      <c r="BG3161" s="228">
        <f>IF(N3161="zákl. přenesená",J3161,0)</f>
        <v>0</v>
      </c>
      <c r="BH3161" s="228">
        <f>IF(N3161="sníž. přenesená",J3161,0)</f>
        <v>0</v>
      </c>
      <c r="BI3161" s="228">
        <f>IF(N3161="nulová",J3161,0)</f>
        <v>0</v>
      </c>
      <c r="BJ3161" s="20" t="s">
        <v>78</v>
      </c>
      <c r="BK3161" s="228">
        <f>ROUND(I3161*H3161,2)</f>
        <v>0</v>
      </c>
      <c r="BL3161" s="20" t="s">
        <v>331</v>
      </c>
      <c r="BM3161" s="227" t="s">
        <v>4821</v>
      </c>
    </row>
    <row r="3162" s="2" customFormat="1" ht="24.15" customHeight="1">
      <c r="A3162" s="41"/>
      <c r="B3162" s="42"/>
      <c r="C3162" s="216" t="s">
        <v>4822</v>
      </c>
      <c r="D3162" s="216" t="s">
        <v>207</v>
      </c>
      <c r="E3162" s="217" t="s">
        <v>4823</v>
      </c>
      <c r="F3162" s="218" t="s">
        <v>4824</v>
      </c>
      <c r="G3162" s="219" t="s">
        <v>448</v>
      </c>
      <c r="H3162" s="220">
        <v>1</v>
      </c>
      <c r="I3162" s="221"/>
      <c r="J3162" s="222">
        <f>ROUND(I3162*H3162,2)</f>
        <v>0</v>
      </c>
      <c r="K3162" s="218" t="s">
        <v>211</v>
      </c>
      <c r="L3162" s="47"/>
      <c r="M3162" s="223" t="s">
        <v>19</v>
      </c>
      <c r="N3162" s="224" t="s">
        <v>42</v>
      </c>
      <c r="O3162" s="87"/>
      <c r="P3162" s="225">
        <f>O3162*H3162</f>
        <v>0</v>
      </c>
      <c r="Q3162" s="225">
        <v>0.00088999999999999995</v>
      </c>
      <c r="R3162" s="225">
        <f>Q3162*H3162</f>
        <v>0.00088999999999999995</v>
      </c>
      <c r="S3162" s="225">
        <v>0</v>
      </c>
      <c r="T3162" s="226">
        <f>S3162*H3162</f>
        <v>0</v>
      </c>
      <c r="U3162" s="41"/>
      <c r="V3162" s="41"/>
      <c r="W3162" s="41"/>
      <c r="X3162" s="41"/>
      <c r="Y3162" s="41"/>
      <c r="Z3162" s="41"/>
      <c r="AA3162" s="41"/>
      <c r="AB3162" s="41"/>
      <c r="AC3162" s="41"/>
      <c r="AD3162" s="41"/>
      <c r="AE3162" s="41"/>
      <c r="AR3162" s="227" t="s">
        <v>331</v>
      </c>
      <c r="AT3162" s="227" t="s">
        <v>207</v>
      </c>
      <c r="AU3162" s="227" t="s">
        <v>80</v>
      </c>
      <c r="AY3162" s="20" t="s">
        <v>205</v>
      </c>
      <c r="BE3162" s="228">
        <f>IF(N3162="základní",J3162,0)</f>
        <v>0</v>
      </c>
      <c r="BF3162" s="228">
        <f>IF(N3162="snížená",J3162,0)</f>
        <v>0</v>
      </c>
      <c r="BG3162" s="228">
        <f>IF(N3162="zákl. přenesená",J3162,0)</f>
        <v>0</v>
      </c>
      <c r="BH3162" s="228">
        <f>IF(N3162="sníž. přenesená",J3162,0)</f>
        <v>0</v>
      </c>
      <c r="BI3162" s="228">
        <f>IF(N3162="nulová",J3162,0)</f>
        <v>0</v>
      </c>
      <c r="BJ3162" s="20" t="s">
        <v>78</v>
      </c>
      <c r="BK3162" s="228">
        <f>ROUND(I3162*H3162,2)</f>
        <v>0</v>
      </c>
      <c r="BL3162" s="20" t="s">
        <v>331</v>
      </c>
      <c r="BM3162" s="227" t="s">
        <v>4825</v>
      </c>
    </row>
    <row r="3163" s="2" customFormat="1">
      <c r="A3163" s="41"/>
      <c r="B3163" s="42"/>
      <c r="C3163" s="43"/>
      <c r="D3163" s="229" t="s">
        <v>214</v>
      </c>
      <c r="E3163" s="43"/>
      <c r="F3163" s="230" t="s">
        <v>4826</v>
      </c>
      <c r="G3163" s="43"/>
      <c r="H3163" s="43"/>
      <c r="I3163" s="231"/>
      <c r="J3163" s="43"/>
      <c r="K3163" s="43"/>
      <c r="L3163" s="47"/>
      <c r="M3163" s="232"/>
      <c r="N3163" s="233"/>
      <c r="O3163" s="87"/>
      <c r="P3163" s="87"/>
      <c r="Q3163" s="87"/>
      <c r="R3163" s="87"/>
      <c r="S3163" s="87"/>
      <c r="T3163" s="88"/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T3163" s="20" t="s">
        <v>214</v>
      </c>
      <c r="AU3163" s="20" t="s">
        <v>80</v>
      </c>
    </row>
    <row r="3164" s="2" customFormat="1" ht="37.8" customHeight="1">
      <c r="A3164" s="41"/>
      <c r="B3164" s="42"/>
      <c r="C3164" s="278" t="s">
        <v>4827</v>
      </c>
      <c r="D3164" s="278" t="s">
        <v>319</v>
      </c>
      <c r="E3164" s="279" t="s">
        <v>4828</v>
      </c>
      <c r="F3164" s="280" t="s">
        <v>4829</v>
      </c>
      <c r="G3164" s="281" t="s">
        <v>306</v>
      </c>
      <c r="H3164" s="282">
        <v>1</v>
      </c>
      <c r="I3164" s="283"/>
      <c r="J3164" s="284">
        <f>ROUND(I3164*H3164,2)</f>
        <v>0</v>
      </c>
      <c r="K3164" s="280" t="s">
        <v>19</v>
      </c>
      <c r="L3164" s="285"/>
      <c r="M3164" s="286" t="s">
        <v>19</v>
      </c>
      <c r="N3164" s="287" t="s">
        <v>42</v>
      </c>
      <c r="O3164" s="87"/>
      <c r="P3164" s="225">
        <f>O3164*H3164</f>
        <v>0</v>
      </c>
      <c r="Q3164" s="225">
        <v>0.027</v>
      </c>
      <c r="R3164" s="225">
        <f>Q3164*H3164</f>
        <v>0.027</v>
      </c>
      <c r="S3164" s="225">
        <v>0</v>
      </c>
      <c r="T3164" s="226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7" t="s">
        <v>433</v>
      </c>
      <c r="AT3164" s="227" t="s">
        <v>319</v>
      </c>
      <c r="AU3164" s="227" t="s">
        <v>80</v>
      </c>
      <c r="AY3164" s="20" t="s">
        <v>205</v>
      </c>
      <c r="BE3164" s="228">
        <f>IF(N3164="základní",J3164,0)</f>
        <v>0</v>
      </c>
      <c r="BF3164" s="228">
        <f>IF(N3164="snížená",J3164,0)</f>
        <v>0</v>
      </c>
      <c r="BG3164" s="228">
        <f>IF(N3164="zákl. přenesená",J3164,0)</f>
        <v>0</v>
      </c>
      <c r="BH3164" s="228">
        <f>IF(N3164="sníž. přenesená",J3164,0)</f>
        <v>0</v>
      </c>
      <c r="BI3164" s="228">
        <f>IF(N3164="nulová",J3164,0)</f>
        <v>0</v>
      </c>
      <c r="BJ3164" s="20" t="s">
        <v>78</v>
      </c>
      <c r="BK3164" s="228">
        <f>ROUND(I3164*H3164,2)</f>
        <v>0</v>
      </c>
      <c r="BL3164" s="20" t="s">
        <v>331</v>
      </c>
      <c r="BM3164" s="227" t="s">
        <v>4830</v>
      </c>
    </row>
    <row r="3165" s="14" customFormat="1">
      <c r="A3165" s="14"/>
      <c r="B3165" s="245"/>
      <c r="C3165" s="246"/>
      <c r="D3165" s="236" t="s">
        <v>216</v>
      </c>
      <c r="E3165" s="246"/>
      <c r="F3165" s="248" t="s">
        <v>4831</v>
      </c>
      <c r="G3165" s="246"/>
      <c r="H3165" s="249">
        <v>1</v>
      </c>
      <c r="I3165" s="250"/>
      <c r="J3165" s="246"/>
      <c r="K3165" s="246"/>
      <c r="L3165" s="251"/>
      <c r="M3165" s="252"/>
      <c r="N3165" s="253"/>
      <c r="O3165" s="253"/>
      <c r="P3165" s="253"/>
      <c r="Q3165" s="253"/>
      <c r="R3165" s="253"/>
      <c r="S3165" s="253"/>
      <c r="T3165" s="25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55" t="s">
        <v>216</v>
      </c>
      <c r="AU3165" s="255" t="s">
        <v>80</v>
      </c>
      <c r="AV3165" s="14" t="s">
        <v>80</v>
      </c>
      <c r="AW3165" s="14" t="s">
        <v>4</v>
      </c>
      <c r="AX3165" s="14" t="s">
        <v>78</v>
      </c>
      <c r="AY3165" s="255" t="s">
        <v>205</v>
      </c>
    </row>
    <row r="3166" s="2" customFormat="1" ht="24.15" customHeight="1">
      <c r="A3166" s="41"/>
      <c r="B3166" s="42"/>
      <c r="C3166" s="216" t="s">
        <v>4832</v>
      </c>
      <c r="D3166" s="216" t="s">
        <v>207</v>
      </c>
      <c r="E3166" s="217" t="s">
        <v>4833</v>
      </c>
      <c r="F3166" s="218" t="s">
        <v>4834</v>
      </c>
      <c r="G3166" s="219" t="s">
        <v>448</v>
      </c>
      <c r="H3166" s="220">
        <v>1</v>
      </c>
      <c r="I3166" s="221"/>
      <c r="J3166" s="222">
        <f>ROUND(I3166*H3166,2)</f>
        <v>0</v>
      </c>
      <c r="K3166" s="218" t="s">
        <v>211</v>
      </c>
      <c r="L3166" s="47"/>
      <c r="M3166" s="223" t="s">
        <v>19</v>
      </c>
      <c r="N3166" s="224" t="s">
        <v>42</v>
      </c>
      <c r="O3166" s="87"/>
      <c r="P3166" s="225">
        <f>O3166*H3166</f>
        <v>0</v>
      </c>
      <c r="Q3166" s="225">
        <v>0.00084000000000000003</v>
      </c>
      <c r="R3166" s="225">
        <f>Q3166*H3166</f>
        <v>0.00084000000000000003</v>
      </c>
      <c r="S3166" s="225">
        <v>0</v>
      </c>
      <c r="T3166" s="226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7" t="s">
        <v>331</v>
      </c>
      <c r="AT3166" s="227" t="s">
        <v>207</v>
      </c>
      <c r="AU3166" s="227" t="s">
        <v>80</v>
      </c>
      <c r="AY3166" s="20" t="s">
        <v>205</v>
      </c>
      <c r="BE3166" s="228">
        <f>IF(N3166="základní",J3166,0)</f>
        <v>0</v>
      </c>
      <c r="BF3166" s="228">
        <f>IF(N3166="snížená",J3166,0)</f>
        <v>0</v>
      </c>
      <c r="BG3166" s="228">
        <f>IF(N3166="zákl. přenesená",J3166,0)</f>
        <v>0</v>
      </c>
      <c r="BH3166" s="228">
        <f>IF(N3166="sníž. přenesená",J3166,0)</f>
        <v>0</v>
      </c>
      <c r="BI3166" s="228">
        <f>IF(N3166="nulová",J3166,0)</f>
        <v>0</v>
      </c>
      <c r="BJ3166" s="20" t="s">
        <v>78</v>
      </c>
      <c r="BK3166" s="228">
        <f>ROUND(I3166*H3166,2)</f>
        <v>0</v>
      </c>
      <c r="BL3166" s="20" t="s">
        <v>331</v>
      </c>
      <c r="BM3166" s="227" t="s">
        <v>4835</v>
      </c>
    </row>
    <row r="3167" s="2" customFormat="1">
      <c r="A3167" s="41"/>
      <c r="B3167" s="42"/>
      <c r="C3167" s="43"/>
      <c r="D3167" s="229" t="s">
        <v>214</v>
      </c>
      <c r="E3167" s="43"/>
      <c r="F3167" s="230" t="s">
        <v>4836</v>
      </c>
      <c r="G3167" s="43"/>
      <c r="H3167" s="43"/>
      <c r="I3167" s="231"/>
      <c r="J3167" s="43"/>
      <c r="K3167" s="43"/>
      <c r="L3167" s="47"/>
      <c r="M3167" s="232"/>
      <c r="N3167" s="233"/>
      <c r="O3167" s="87"/>
      <c r="P3167" s="87"/>
      <c r="Q3167" s="87"/>
      <c r="R3167" s="87"/>
      <c r="S3167" s="87"/>
      <c r="T3167" s="88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T3167" s="20" t="s">
        <v>214</v>
      </c>
      <c r="AU3167" s="20" t="s">
        <v>80</v>
      </c>
    </row>
    <row r="3168" s="2" customFormat="1" ht="24.15" customHeight="1">
      <c r="A3168" s="41"/>
      <c r="B3168" s="42"/>
      <c r="C3168" s="278" t="s">
        <v>4837</v>
      </c>
      <c r="D3168" s="278" t="s">
        <v>319</v>
      </c>
      <c r="E3168" s="279" t="s">
        <v>4838</v>
      </c>
      <c r="F3168" s="280" t="s">
        <v>4839</v>
      </c>
      <c r="G3168" s="281" t="s">
        <v>306</v>
      </c>
      <c r="H3168" s="282">
        <v>1</v>
      </c>
      <c r="I3168" s="283"/>
      <c r="J3168" s="284">
        <f>ROUND(I3168*H3168,2)</f>
        <v>0</v>
      </c>
      <c r="K3168" s="280" t="s">
        <v>19</v>
      </c>
      <c r="L3168" s="285"/>
      <c r="M3168" s="286" t="s">
        <v>19</v>
      </c>
      <c r="N3168" s="287" t="s">
        <v>42</v>
      </c>
      <c r="O3168" s="87"/>
      <c r="P3168" s="225">
        <f>O3168*H3168</f>
        <v>0</v>
      </c>
      <c r="Q3168" s="225">
        <v>0.058000000000000003</v>
      </c>
      <c r="R3168" s="225">
        <f>Q3168*H3168</f>
        <v>0.058000000000000003</v>
      </c>
      <c r="S3168" s="225">
        <v>0</v>
      </c>
      <c r="T3168" s="226">
        <f>S3168*H3168</f>
        <v>0</v>
      </c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R3168" s="227" t="s">
        <v>433</v>
      </c>
      <c r="AT3168" s="227" t="s">
        <v>319</v>
      </c>
      <c r="AU3168" s="227" t="s">
        <v>80</v>
      </c>
      <c r="AY3168" s="20" t="s">
        <v>205</v>
      </c>
      <c r="BE3168" s="228">
        <f>IF(N3168="základní",J3168,0)</f>
        <v>0</v>
      </c>
      <c r="BF3168" s="228">
        <f>IF(N3168="snížená",J3168,0)</f>
        <v>0</v>
      </c>
      <c r="BG3168" s="228">
        <f>IF(N3168="zákl. přenesená",J3168,0)</f>
        <v>0</v>
      </c>
      <c r="BH3168" s="228">
        <f>IF(N3168="sníž. přenesená",J3168,0)</f>
        <v>0</v>
      </c>
      <c r="BI3168" s="228">
        <f>IF(N3168="nulová",J3168,0)</f>
        <v>0</v>
      </c>
      <c r="BJ3168" s="20" t="s">
        <v>78</v>
      </c>
      <c r="BK3168" s="228">
        <f>ROUND(I3168*H3168,2)</f>
        <v>0</v>
      </c>
      <c r="BL3168" s="20" t="s">
        <v>331</v>
      </c>
      <c r="BM3168" s="227" t="s">
        <v>4840</v>
      </c>
    </row>
    <row r="3169" s="2" customFormat="1" ht="24.15" customHeight="1">
      <c r="A3169" s="41"/>
      <c r="B3169" s="42"/>
      <c r="C3169" s="216" t="s">
        <v>4841</v>
      </c>
      <c r="D3169" s="216" t="s">
        <v>207</v>
      </c>
      <c r="E3169" s="217" t="s">
        <v>4842</v>
      </c>
      <c r="F3169" s="218" t="s">
        <v>4843</v>
      </c>
      <c r="G3169" s="219" t="s">
        <v>448</v>
      </c>
      <c r="H3169" s="220">
        <v>73</v>
      </c>
      <c r="I3169" s="221"/>
      <c r="J3169" s="222">
        <f>ROUND(I3169*H3169,2)</f>
        <v>0</v>
      </c>
      <c r="K3169" s="218" t="s">
        <v>211</v>
      </c>
      <c r="L3169" s="47"/>
      <c r="M3169" s="223" t="s">
        <v>19</v>
      </c>
      <c r="N3169" s="224" t="s">
        <v>42</v>
      </c>
      <c r="O3169" s="87"/>
      <c r="P3169" s="225">
        <f>O3169*H3169</f>
        <v>0</v>
      </c>
      <c r="Q3169" s="225">
        <v>0</v>
      </c>
      <c r="R3169" s="225">
        <f>Q3169*H3169</f>
        <v>0</v>
      </c>
      <c r="S3169" s="225">
        <v>0</v>
      </c>
      <c r="T3169" s="226">
        <f>S3169*H3169</f>
        <v>0</v>
      </c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R3169" s="227" t="s">
        <v>331</v>
      </c>
      <c r="AT3169" s="227" t="s">
        <v>207</v>
      </c>
      <c r="AU3169" s="227" t="s">
        <v>80</v>
      </c>
      <c r="AY3169" s="20" t="s">
        <v>205</v>
      </c>
      <c r="BE3169" s="228">
        <f>IF(N3169="základní",J3169,0)</f>
        <v>0</v>
      </c>
      <c r="BF3169" s="228">
        <f>IF(N3169="snížená",J3169,0)</f>
        <v>0</v>
      </c>
      <c r="BG3169" s="228">
        <f>IF(N3169="zákl. přenesená",J3169,0)</f>
        <v>0</v>
      </c>
      <c r="BH3169" s="228">
        <f>IF(N3169="sníž. přenesená",J3169,0)</f>
        <v>0</v>
      </c>
      <c r="BI3169" s="228">
        <f>IF(N3169="nulová",J3169,0)</f>
        <v>0</v>
      </c>
      <c r="BJ3169" s="20" t="s">
        <v>78</v>
      </c>
      <c r="BK3169" s="228">
        <f>ROUND(I3169*H3169,2)</f>
        <v>0</v>
      </c>
      <c r="BL3169" s="20" t="s">
        <v>331</v>
      </c>
      <c r="BM3169" s="227" t="s">
        <v>4844</v>
      </c>
    </row>
    <row r="3170" s="2" customFormat="1">
      <c r="A3170" s="41"/>
      <c r="B3170" s="42"/>
      <c r="C3170" s="43"/>
      <c r="D3170" s="229" t="s">
        <v>214</v>
      </c>
      <c r="E3170" s="43"/>
      <c r="F3170" s="230" t="s">
        <v>4845</v>
      </c>
      <c r="G3170" s="43"/>
      <c r="H3170" s="43"/>
      <c r="I3170" s="231"/>
      <c r="J3170" s="43"/>
      <c r="K3170" s="43"/>
      <c r="L3170" s="47"/>
      <c r="M3170" s="232"/>
      <c r="N3170" s="233"/>
      <c r="O3170" s="87"/>
      <c r="P3170" s="87"/>
      <c r="Q3170" s="87"/>
      <c r="R3170" s="87"/>
      <c r="S3170" s="87"/>
      <c r="T3170" s="88"/>
      <c r="U3170" s="41"/>
      <c r="V3170" s="41"/>
      <c r="W3170" s="41"/>
      <c r="X3170" s="41"/>
      <c r="Y3170" s="41"/>
      <c r="Z3170" s="41"/>
      <c r="AA3170" s="41"/>
      <c r="AB3170" s="41"/>
      <c r="AC3170" s="41"/>
      <c r="AD3170" s="41"/>
      <c r="AE3170" s="41"/>
      <c r="AT3170" s="20" t="s">
        <v>214</v>
      </c>
      <c r="AU3170" s="20" t="s">
        <v>80</v>
      </c>
    </row>
    <row r="3171" s="2" customFormat="1" ht="16.5" customHeight="1">
      <c r="A3171" s="41"/>
      <c r="B3171" s="42"/>
      <c r="C3171" s="278" t="s">
        <v>4846</v>
      </c>
      <c r="D3171" s="278" t="s">
        <v>319</v>
      </c>
      <c r="E3171" s="279" t="s">
        <v>4847</v>
      </c>
      <c r="F3171" s="280" t="s">
        <v>4848</v>
      </c>
      <c r="G3171" s="281" t="s">
        <v>448</v>
      </c>
      <c r="H3171" s="282">
        <v>49</v>
      </c>
      <c r="I3171" s="283"/>
      <c r="J3171" s="284">
        <f>ROUND(I3171*H3171,2)</f>
        <v>0</v>
      </c>
      <c r="K3171" s="280" t="s">
        <v>211</v>
      </c>
      <c r="L3171" s="285"/>
      <c r="M3171" s="286" t="s">
        <v>19</v>
      </c>
      <c r="N3171" s="287" t="s">
        <v>42</v>
      </c>
      <c r="O3171" s="87"/>
      <c r="P3171" s="225">
        <f>O3171*H3171</f>
        <v>0</v>
      </c>
      <c r="Q3171" s="225">
        <v>0.0023999999999999998</v>
      </c>
      <c r="R3171" s="225">
        <f>Q3171*H3171</f>
        <v>0.1176</v>
      </c>
      <c r="S3171" s="225">
        <v>0</v>
      </c>
      <c r="T3171" s="226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7" t="s">
        <v>433</v>
      </c>
      <c r="AT3171" s="227" t="s">
        <v>319</v>
      </c>
      <c r="AU3171" s="227" t="s">
        <v>80</v>
      </c>
      <c r="AY3171" s="20" t="s">
        <v>205</v>
      </c>
      <c r="BE3171" s="228">
        <f>IF(N3171="základní",J3171,0)</f>
        <v>0</v>
      </c>
      <c r="BF3171" s="228">
        <f>IF(N3171="snížená",J3171,0)</f>
        <v>0</v>
      </c>
      <c r="BG3171" s="228">
        <f>IF(N3171="zákl. přenesená",J3171,0)</f>
        <v>0</v>
      </c>
      <c r="BH3171" s="228">
        <f>IF(N3171="sníž. přenesená",J3171,0)</f>
        <v>0</v>
      </c>
      <c r="BI3171" s="228">
        <f>IF(N3171="nulová",J3171,0)</f>
        <v>0</v>
      </c>
      <c r="BJ3171" s="20" t="s">
        <v>78</v>
      </c>
      <c r="BK3171" s="228">
        <f>ROUND(I3171*H3171,2)</f>
        <v>0</v>
      </c>
      <c r="BL3171" s="20" t="s">
        <v>331</v>
      </c>
      <c r="BM3171" s="227" t="s">
        <v>4849</v>
      </c>
    </row>
    <row r="3172" s="14" customFormat="1">
      <c r="A3172" s="14"/>
      <c r="B3172" s="245"/>
      <c r="C3172" s="246"/>
      <c r="D3172" s="236" t="s">
        <v>216</v>
      </c>
      <c r="E3172" s="247" t="s">
        <v>19</v>
      </c>
      <c r="F3172" s="248" t="s">
        <v>4850</v>
      </c>
      <c r="G3172" s="246"/>
      <c r="H3172" s="249">
        <v>49</v>
      </c>
      <c r="I3172" s="250"/>
      <c r="J3172" s="246"/>
      <c r="K3172" s="246"/>
      <c r="L3172" s="251"/>
      <c r="M3172" s="252"/>
      <c r="N3172" s="253"/>
      <c r="O3172" s="253"/>
      <c r="P3172" s="253"/>
      <c r="Q3172" s="253"/>
      <c r="R3172" s="253"/>
      <c r="S3172" s="253"/>
      <c r="T3172" s="25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55" t="s">
        <v>216</v>
      </c>
      <c r="AU3172" s="255" t="s">
        <v>80</v>
      </c>
      <c r="AV3172" s="14" t="s">
        <v>80</v>
      </c>
      <c r="AW3172" s="14" t="s">
        <v>218</v>
      </c>
      <c r="AX3172" s="14" t="s">
        <v>78</v>
      </c>
      <c r="AY3172" s="255" t="s">
        <v>205</v>
      </c>
    </row>
    <row r="3173" s="2" customFormat="1" ht="16.5" customHeight="1">
      <c r="A3173" s="41"/>
      <c r="B3173" s="42"/>
      <c r="C3173" s="278" t="s">
        <v>4851</v>
      </c>
      <c r="D3173" s="278" t="s">
        <v>319</v>
      </c>
      <c r="E3173" s="279" t="s">
        <v>4852</v>
      </c>
      <c r="F3173" s="280" t="s">
        <v>4853</v>
      </c>
      <c r="G3173" s="281" t="s">
        <v>448</v>
      </c>
      <c r="H3173" s="282">
        <v>24</v>
      </c>
      <c r="I3173" s="283"/>
      <c r="J3173" s="284">
        <f>ROUND(I3173*H3173,2)</f>
        <v>0</v>
      </c>
      <c r="K3173" s="280" t="s">
        <v>19</v>
      </c>
      <c r="L3173" s="285"/>
      <c r="M3173" s="286" t="s">
        <v>19</v>
      </c>
      <c r="N3173" s="287" t="s">
        <v>42</v>
      </c>
      <c r="O3173" s="87"/>
      <c r="P3173" s="225">
        <f>O3173*H3173</f>
        <v>0</v>
      </c>
      <c r="Q3173" s="225">
        <v>0.0023999999999999998</v>
      </c>
      <c r="R3173" s="225">
        <f>Q3173*H3173</f>
        <v>0.057599999999999998</v>
      </c>
      <c r="S3173" s="225">
        <v>0</v>
      </c>
      <c r="T3173" s="226">
        <f>S3173*H3173</f>
        <v>0</v>
      </c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R3173" s="227" t="s">
        <v>433</v>
      </c>
      <c r="AT3173" s="227" t="s">
        <v>319</v>
      </c>
      <c r="AU3173" s="227" t="s">
        <v>80</v>
      </c>
      <c r="AY3173" s="20" t="s">
        <v>205</v>
      </c>
      <c r="BE3173" s="228">
        <f>IF(N3173="základní",J3173,0)</f>
        <v>0</v>
      </c>
      <c r="BF3173" s="228">
        <f>IF(N3173="snížená",J3173,0)</f>
        <v>0</v>
      </c>
      <c r="BG3173" s="228">
        <f>IF(N3173="zákl. přenesená",J3173,0)</f>
        <v>0</v>
      </c>
      <c r="BH3173" s="228">
        <f>IF(N3173="sníž. přenesená",J3173,0)</f>
        <v>0</v>
      </c>
      <c r="BI3173" s="228">
        <f>IF(N3173="nulová",J3173,0)</f>
        <v>0</v>
      </c>
      <c r="BJ3173" s="20" t="s">
        <v>78</v>
      </c>
      <c r="BK3173" s="228">
        <f>ROUND(I3173*H3173,2)</f>
        <v>0</v>
      </c>
      <c r="BL3173" s="20" t="s">
        <v>331</v>
      </c>
      <c r="BM3173" s="227" t="s">
        <v>4854</v>
      </c>
    </row>
    <row r="3174" s="14" customFormat="1">
      <c r="A3174" s="14"/>
      <c r="B3174" s="245"/>
      <c r="C3174" s="246"/>
      <c r="D3174" s="236" t="s">
        <v>216</v>
      </c>
      <c r="E3174" s="247" t="s">
        <v>19</v>
      </c>
      <c r="F3174" s="248" t="s">
        <v>4855</v>
      </c>
      <c r="G3174" s="246"/>
      <c r="H3174" s="249">
        <v>24</v>
      </c>
      <c r="I3174" s="250"/>
      <c r="J3174" s="246"/>
      <c r="K3174" s="246"/>
      <c r="L3174" s="251"/>
      <c r="M3174" s="252"/>
      <c r="N3174" s="253"/>
      <c r="O3174" s="253"/>
      <c r="P3174" s="253"/>
      <c r="Q3174" s="253"/>
      <c r="R3174" s="253"/>
      <c r="S3174" s="253"/>
      <c r="T3174" s="25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T3174" s="255" t="s">
        <v>216</v>
      </c>
      <c r="AU3174" s="255" t="s">
        <v>80</v>
      </c>
      <c r="AV3174" s="14" t="s">
        <v>80</v>
      </c>
      <c r="AW3174" s="14" t="s">
        <v>218</v>
      </c>
      <c r="AX3174" s="14" t="s">
        <v>78</v>
      </c>
      <c r="AY3174" s="255" t="s">
        <v>205</v>
      </c>
    </row>
    <row r="3175" s="2" customFormat="1" ht="16.5" customHeight="1">
      <c r="A3175" s="41"/>
      <c r="B3175" s="42"/>
      <c r="C3175" s="216" t="s">
        <v>4856</v>
      </c>
      <c r="D3175" s="216" t="s">
        <v>207</v>
      </c>
      <c r="E3175" s="217" t="s">
        <v>4857</v>
      </c>
      <c r="F3175" s="218" t="s">
        <v>4858</v>
      </c>
      <c r="G3175" s="219" t="s">
        <v>448</v>
      </c>
      <c r="H3175" s="220">
        <v>12</v>
      </c>
      <c r="I3175" s="221"/>
      <c r="J3175" s="222">
        <f>ROUND(I3175*H3175,2)</f>
        <v>0</v>
      </c>
      <c r="K3175" s="218" t="s">
        <v>211</v>
      </c>
      <c r="L3175" s="47"/>
      <c r="M3175" s="223" t="s">
        <v>19</v>
      </c>
      <c r="N3175" s="224" t="s">
        <v>42</v>
      </c>
      <c r="O3175" s="87"/>
      <c r="P3175" s="225">
        <f>O3175*H3175</f>
        <v>0</v>
      </c>
      <c r="Q3175" s="225">
        <v>0</v>
      </c>
      <c r="R3175" s="225">
        <f>Q3175*H3175</f>
        <v>0</v>
      </c>
      <c r="S3175" s="225">
        <v>0</v>
      </c>
      <c r="T3175" s="226">
        <f>S3175*H3175</f>
        <v>0</v>
      </c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R3175" s="227" t="s">
        <v>331</v>
      </c>
      <c r="AT3175" s="227" t="s">
        <v>207</v>
      </c>
      <c r="AU3175" s="227" t="s">
        <v>80</v>
      </c>
      <c r="AY3175" s="20" t="s">
        <v>205</v>
      </c>
      <c r="BE3175" s="228">
        <f>IF(N3175="základní",J3175,0)</f>
        <v>0</v>
      </c>
      <c r="BF3175" s="228">
        <f>IF(N3175="snížená",J3175,0)</f>
        <v>0</v>
      </c>
      <c r="BG3175" s="228">
        <f>IF(N3175="zákl. přenesená",J3175,0)</f>
        <v>0</v>
      </c>
      <c r="BH3175" s="228">
        <f>IF(N3175="sníž. přenesená",J3175,0)</f>
        <v>0</v>
      </c>
      <c r="BI3175" s="228">
        <f>IF(N3175="nulová",J3175,0)</f>
        <v>0</v>
      </c>
      <c r="BJ3175" s="20" t="s">
        <v>78</v>
      </c>
      <c r="BK3175" s="228">
        <f>ROUND(I3175*H3175,2)</f>
        <v>0</v>
      </c>
      <c r="BL3175" s="20" t="s">
        <v>331</v>
      </c>
      <c r="BM3175" s="227" t="s">
        <v>4859</v>
      </c>
    </row>
    <row r="3176" s="2" customFormat="1">
      <c r="A3176" s="41"/>
      <c r="B3176" s="42"/>
      <c r="C3176" s="43"/>
      <c r="D3176" s="229" t="s">
        <v>214</v>
      </c>
      <c r="E3176" s="43"/>
      <c r="F3176" s="230" t="s">
        <v>4860</v>
      </c>
      <c r="G3176" s="43"/>
      <c r="H3176" s="43"/>
      <c r="I3176" s="231"/>
      <c r="J3176" s="43"/>
      <c r="K3176" s="43"/>
      <c r="L3176" s="47"/>
      <c r="M3176" s="232"/>
      <c r="N3176" s="233"/>
      <c r="O3176" s="87"/>
      <c r="P3176" s="87"/>
      <c r="Q3176" s="87"/>
      <c r="R3176" s="87"/>
      <c r="S3176" s="87"/>
      <c r="T3176" s="88"/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T3176" s="20" t="s">
        <v>214</v>
      </c>
      <c r="AU3176" s="20" t="s">
        <v>80</v>
      </c>
    </row>
    <row r="3177" s="2" customFormat="1" ht="16.5" customHeight="1">
      <c r="A3177" s="41"/>
      <c r="B3177" s="42"/>
      <c r="C3177" s="278" t="s">
        <v>4861</v>
      </c>
      <c r="D3177" s="278" t="s">
        <v>319</v>
      </c>
      <c r="E3177" s="279" t="s">
        <v>4862</v>
      </c>
      <c r="F3177" s="280" t="s">
        <v>4863</v>
      </c>
      <c r="G3177" s="281" t="s">
        <v>448</v>
      </c>
      <c r="H3177" s="282">
        <v>12</v>
      </c>
      <c r="I3177" s="283"/>
      <c r="J3177" s="284">
        <f>ROUND(I3177*H3177,2)</f>
        <v>0</v>
      </c>
      <c r="K3177" s="280" t="s">
        <v>211</v>
      </c>
      <c r="L3177" s="285"/>
      <c r="M3177" s="286" t="s">
        <v>19</v>
      </c>
      <c r="N3177" s="287" t="s">
        <v>42</v>
      </c>
      <c r="O3177" s="87"/>
      <c r="P3177" s="225">
        <f>O3177*H3177</f>
        <v>0</v>
      </c>
      <c r="Q3177" s="225">
        <v>0.00021000000000000001</v>
      </c>
      <c r="R3177" s="225">
        <f>Q3177*H3177</f>
        <v>0.0025200000000000001</v>
      </c>
      <c r="S3177" s="225">
        <v>0</v>
      </c>
      <c r="T3177" s="226">
        <f>S3177*H3177</f>
        <v>0</v>
      </c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R3177" s="227" t="s">
        <v>433</v>
      </c>
      <c r="AT3177" s="227" t="s">
        <v>319</v>
      </c>
      <c r="AU3177" s="227" t="s">
        <v>80</v>
      </c>
      <c r="AY3177" s="20" t="s">
        <v>205</v>
      </c>
      <c r="BE3177" s="228">
        <f>IF(N3177="základní",J3177,0)</f>
        <v>0</v>
      </c>
      <c r="BF3177" s="228">
        <f>IF(N3177="snížená",J3177,0)</f>
        <v>0</v>
      </c>
      <c r="BG3177" s="228">
        <f>IF(N3177="zákl. přenesená",J3177,0)</f>
        <v>0</v>
      </c>
      <c r="BH3177" s="228">
        <f>IF(N3177="sníž. přenesená",J3177,0)</f>
        <v>0</v>
      </c>
      <c r="BI3177" s="228">
        <f>IF(N3177="nulová",J3177,0)</f>
        <v>0</v>
      </c>
      <c r="BJ3177" s="20" t="s">
        <v>78</v>
      </c>
      <c r="BK3177" s="228">
        <f>ROUND(I3177*H3177,2)</f>
        <v>0</v>
      </c>
      <c r="BL3177" s="20" t="s">
        <v>331</v>
      </c>
      <c r="BM3177" s="227" t="s">
        <v>4864</v>
      </c>
    </row>
    <row r="3178" s="14" customFormat="1">
      <c r="A3178" s="14"/>
      <c r="B3178" s="245"/>
      <c r="C3178" s="246"/>
      <c r="D3178" s="236" t="s">
        <v>216</v>
      </c>
      <c r="E3178" s="247" t="s">
        <v>19</v>
      </c>
      <c r="F3178" s="248" t="s">
        <v>4865</v>
      </c>
      <c r="G3178" s="246"/>
      <c r="H3178" s="249">
        <v>12</v>
      </c>
      <c r="I3178" s="250"/>
      <c r="J3178" s="246"/>
      <c r="K3178" s="246"/>
      <c r="L3178" s="251"/>
      <c r="M3178" s="252"/>
      <c r="N3178" s="253"/>
      <c r="O3178" s="253"/>
      <c r="P3178" s="253"/>
      <c r="Q3178" s="253"/>
      <c r="R3178" s="253"/>
      <c r="S3178" s="253"/>
      <c r="T3178" s="25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5" t="s">
        <v>216</v>
      </c>
      <c r="AU3178" s="255" t="s">
        <v>80</v>
      </c>
      <c r="AV3178" s="14" t="s">
        <v>80</v>
      </c>
      <c r="AW3178" s="14" t="s">
        <v>218</v>
      </c>
      <c r="AX3178" s="14" t="s">
        <v>71</v>
      </c>
      <c r="AY3178" s="255" t="s">
        <v>205</v>
      </c>
    </row>
    <row r="3179" s="2" customFormat="1" ht="24.15" customHeight="1">
      <c r="A3179" s="41"/>
      <c r="B3179" s="42"/>
      <c r="C3179" s="216" t="s">
        <v>4866</v>
      </c>
      <c r="D3179" s="216" t="s">
        <v>207</v>
      </c>
      <c r="E3179" s="217" t="s">
        <v>4867</v>
      </c>
      <c r="F3179" s="218" t="s">
        <v>4868</v>
      </c>
      <c r="G3179" s="219" t="s">
        <v>448</v>
      </c>
      <c r="H3179" s="220">
        <v>143</v>
      </c>
      <c r="I3179" s="221"/>
      <c r="J3179" s="222">
        <f>ROUND(I3179*H3179,2)</f>
        <v>0</v>
      </c>
      <c r="K3179" s="218" t="s">
        <v>211</v>
      </c>
      <c r="L3179" s="47"/>
      <c r="M3179" s="223" t="s">
        <v>19</v>
      </c>
      <c r="N3179" s="224" t="s">
        <v>42</v>
      </c>
      <c r="O3179" s="87"/>
      <c r="P3179" s="225">
        <f>O3179*H3179</f>
        <v>0</v>
      </c>
      <c r="Q3179" s="225">
        <v>0</v>
      </c>
      <c r="R3179" s="225">
        <f>Q3179*H3179</f>
        <v>0</v>
      </c>
      <c r="S3179" s="225">
        <v>0</v>
      </c>
      <c r="T3179" s="226">
        <f>S3179*H3179</f>
        <v>0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7" t="s">
        <v>331</v>
      </c>
      <c r="AT3179" s="227" t="s">
        <v>207</v>
      </c>
      <c r="AU3179" s="227" t="s">
        <v>80</v>
      </c>
      <c r="AY3179" s="20" t="s">
        <v>205</v>
      </c>
      <c r="BE3179" s="228">
        <f>IF(N3179="základní",J3179,0)</f>
        <v>0</v>
      </c>
      <c r="BF3179" s="228">
        <f>IF(N3179="snížená",J3179,0)</f>
        <v>0</v>
      </c>
      <c r="BG3179" s="228">
        <f>IF(N3179="zákl. přenesená",J3179,0)</f>
        <v>0</v>
      </c>
      <c r="BH3179" s="228">
        <f>IF(N3179="sníž. přenesená",J3179,0)</f>
        <v>0</v>
      </c>
      <c r="BI3179" s="228">
        <f>IF(N3179="nulová",J3179,0)</f>
        <v>0</v>
      </c>
      <c r="BJ3179" s="20" t="s">
        <v>78</v>
      </c>
      <c r="BK3179" s="228">
        <f>ROUND(I3179*H3179,2)</f>
        <v>0</v>
      </c>
      <c r="BL3179" s="20" t="s">
        <v>331</v>
      </c>
      <c r="BM3179" s="227" t="s">
        <v>4869</v>
      </c>
    </row>
    <row r="3180" s="2" customFormat="1">
      <c r="A3180" s="41"/>
      <c r="B3180" s="42"/>
      <c r="C3180" s="43"/>
      <c r="D3180" s="229" t="s">
        <v>214</v>
      </c>
      <c r="E3180" s="43"/>
      <c r="F3180" s="230" t="s">
        <v>4870</v>
      </c>
      <c r="G3180" s="43"/>
      <c r="H3180" s="43"/>
      <c r="I3180" s="231"/>
      <c r="J3180" s="43"/>
      <c r="K3180" s="43"/>
      <c r="L3180" s="47"/>
      <c r="M3180" s="232"/>
      <c r="N3180" s="233"/>
      <c r="O3180" s="87"/>
      <c r="P3180" s="87"/>
      <c r="Q3180" s="87"/>
      <c r="R3180" s="87"/>
      <c r="S3180" s="87"/>
      <c r="T3180" s="88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T3180" s="20" t="s">
        <v>214</v>
      </c>
      <c r="AU3180" s="20" t="s">
        <v>80</v>
      </c>
    </row>
    <row r="3181" s="2" customFormat="1" ht="16.5" customHeight="1">
      <c r="A3181" s="41"/>
      <c r="B3181" s="42"/>
      <c r="C3181" s="278" t="s">
        <v>4871</v>
      </c>
      <c r="D3181" s="278" t="s">
        <v>319</v>
      </c>
      <c r="E3181" s="279" t="s">
        <v>4872</v>
      </c>
      <c r="F3181" s="280" t="s">
        <v>4873</v>
      </c>
      <c r="G3181" s="281" t="s">
        <v>448</v>
      </c>
      <c r="H3181" s="282">
        <v>143</v>
      </c>
      <c r="I3181" s="283"/>
      <c r="J3181" s="284">
        <f>ROUND(I3181*H3181,2)</f>
        <v>0</v>
      </c>
      <c r="K3181" s="280" t="s">
        <v>211</v>
      </c>
      <c r="L3181" s="285"/>
      <c r="M3181" s="286" t="s">
        <v>19</v>
      </c>
      <c r="N3181" s="287" t="s">
        <v>42</v>
      </c>
      <c r="O3181" s="87"/>
      <c r="P3181" s="225">
        <f>O3181*H3181</f>
        <v>0</v>
      </c>
      <c r="Q3181" s="225">
        <v>0.0022000000000000001</v>
      </c>
      <c r="R3181" s="225">
        <f>Q3181*H3181</f>
        <v>0.31460000000000005</v>
      </c>
      <c r="S3181" s="225">
        <v>0</v>
      </c>
      <c r="T3181" s="226">
        <f>S3181*H3181</f>
        <v>0</v>
      </c>
      <c r="U3181" s="41"/>
      <c r="V3181" s="41"/>
      <c r="W3181" s="41"/>
      <c r="X3181" s="41"/>
      <c r="Y3181" s="41"/>
      <c r="Z3181" s="41"/>
      <c r="AA3181" s="41"/>
      <c r="AB3181" s="41"/>
      <c r="AC3181" s="41"/>
      <c r="AD3181" s="41"/>
      <c r="AE3181" s="41"/>
      <c r="AR3181" s="227" t="s">
        <v>433</v>
      </c>
      <c r="AT3181" s="227" t="s">
        <v>319</v>
      </c>
      <c r="AU3181" s="227" t="s">
        <v>80</v>
      </c>
      <c r="AY3181" s="20" t="s">
        <v>205</v>
      </c>
      <c r="BE3181" s="228">
        <f>IF(N3181="základní",J3181,0)</f>
        <v>0</v>
      </c>
      <c r="BF3181" s="228">
        <f>IF(N3181="snížená",J3181,0)</f>
        <v>0</v>
      </c>
      <c r="BG3181" s="228">
        <f>IF(N3181="zákl. přenesená",J3181,0)</f>
        <v>0</v>
      </c>
      <c r="BH3181" s="228">
        <f>IF(N3181="sníž. přenesená",J3181,0)</f>
        <v>0</v>
      </c>
      <c r="BI3181" s="228">
        <f>IF(N3181="nulová",J3181,0)</f>
        <v>0</v>
      </c>
      <c r="BJ3181" s="20" t="s">
        <v>78</v>
      </c>
      <c r="BK3181" s="228">
        <f>ROUND(I3181*H3181,2)</f>
        <v>0</v>
      </c>
      <c r="BL3181" s="20" t="s">
        <v>331</v>
      </c>
      <c r="BM3181" s="227" t="s">
        <v>4874</v>
      </c>
    </row>
    <row r="3182" s="14" customFormat="1">
      <c r="A3182" s="14"/>
      <c r="B3182" s="245"/>
      <c r="C3182" s="246"/>
      <c r="D3182" s="236" t="s">
        <v>216</v>
      </c>
      <c r="E3182" s="247" t="s">
        <v>19</v>
      </c>
      <c r="F3182" s="248" t="s">
        <v>4875</v>
      </c>
      <c r="G3182" s="246"/>
      <c r="H3182" s="249">
        <v>121</v>
      </c>
      <c r="I3182" s="250"/>
      <c r="J3182" s="246"/>
      <c r="K3182" s="246"/>
      <c r="L3182" s="251"/>
      <c r="M3182" s="252"/>
      <c r="N3182" s="253"/>
      <c r="O3182" s="253"/>
      <c r="P3182" s="253"/>
      <c r="Q3182" s="253"/>
      <c r="R3182" s="253"/>
      <c r="S3182" s="253"/>
      <c r="T3182" s="25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5" t="s">
        <v>216</v>
      </c>
      <c r="AU3182" s="255" t="s">
        <v>80</v>
      </c>
      <c r="AV3182" s="14" t="s">
        <v>80</v>
      </c>
      <c r="AW3182" s="14" t="s">
        <v>218</v>
      </c>
      <c r="AX3182" s="14" t="s">
        <v>71</v>
      </c>
      <c r="AY3182" s="255" t="s">
        <v>205</v>
      </c>
    </row>
    <row r="3183" s="14" customFormat="1">
      <c r="A3183" s="14"/>
      <c r="B3183" s="245"/>
      <c r="C3183" s="246"/>
      <c r="D3183" s="236" t="s">
        <v>216</v>
      </c>
      <c r="E3183" s="247" t="s">
        <v>19</v>
      </c>
      <c r="F3183" s="248" t="s">
        <v>4876</v>
      </c>
      <c r="G3183" s="246"/>
      <c r="H3183" s="249">
        <v>22</v>
      </c>
      <c r="I3183" s="250"/>
      <c r="J3183" s="246"/>
      <c r="K3183" s="246"/>
      <c r="L3183" s="251"/>
      <c r="M3183" s="252"/>
      <c r="N3183" s="253"/>
      <c r="O3183" s="253"/>
      <c r="P3183" s="253"/>
      <c r="Q3183" s="253"/>
      <c r="R3183" s="253"/>
      <c r="S3183" s="253"/>
      <c r="T3183" s="25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55" t="s">
        <v>216</v>
      </c>
      <c r="AU3183" s="255" t="s">
        <v>80</v>
      </c>
      <c r="AV3183" s="14" t="s">
        <v>80</v>
      </c>
      <c r="AW3183" s="14" t="s">
        <v>218</v>
      </c>
      <c r="AX3183" s="14" t="s">
        <v>71</v>
      </c>
      <c r="AY3183" s="255" t="s">
        <v>205</v>
      </c>
    </row>
    <row r="3184" s="2" customFormat="1" ht="24.15" customHeight="1">
      <c r="A3184" s="41"/>
      <c r="B3184" s="42"/>
      <c r="C3184" s="216" t="s">
        <v>4877</v>
      </c>
      <c r="D3184" s="216" t="s">
        <v>207</v>
      </c>
      <c r="E3184" s="217" t="s">
        <v>4878</v>
      </c>
      <c r="F3184" s="218" t="s">
        <v>4879</v>
      </c>
      <c r="G3184" s="219" t="s">
        <v>448</v>
      </c>
      <c r="H3184" s="220">
        <v>27</v>
      </c>
      <c r="I3184" s="221"/>
      <c r="J3184" s="222">
        <f>ROUND(I3184*H3184,2)</f>
        <v>0</v>
      </c>
      <c r="K3184" s="218" t="s">
        <v>211</v>
      </c>
      <c r="L3184" s="47"/>
      <c r="M3184" s="223" t="s">
        <v>19</v>
      </c>
      <c r="N3184" s="224" t="s">
        <v>42</v>
      </c>
      <c r="O3184" s="87"/>
      <c r="P3184" s="225">
        <f>O3184*H3184</f>
        <v>0</v>
      </c>
      <c r="Q3184" s="225">
        <v>0</v>
      </c>
      <c r="R3184" s="225">
        <f>Q3184*H3184</f>
        <v>0</v>
      </c>
      <c r="S3184" s="225">
        <v>0</v>
      </c>
      <c r="T3184" s="226">
        <f>S3184*H3184</f>
        <v>0</v>
      </c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R3184" s="227" t="s">
        <v>331</v>
      </c>
      <c r="AT3184" s="227" t="s">
        <v>207</v>
      </c>
      <c r="AU3184" s="227" t="s">
        <v>80</v>
      </c>
      <c r="AY3184" s="20" t="s">
        <v>205</v>
      </c>
      <c r="BE3184" s="228">
        <f>IF(N3184="základní",J3184,0)</f>
        <v>0</v>
      </c>
      <c r="BF3184" s="228">
        <f>IF(N3184="snížená",J3184,0)</f>
        <v>0</v>
      </c>
      <c r="BG3184" s="228">
        <f>IF(N3184="zákl. přenesená",J3184,0)</f>
        <v>0</v>
      </c>
      <c r="BH3184" s="228">
        <f>IF(N3184="sníž. přenesená",J3184,0)</f>
        <v>0</v>
      </c>
      <c r="BI3184" s="228">
        <f>IF(N3184="nulová",J3184,0)</f>
        <v>0</v>
      </c>
      <c r="BJ3184" s="20" t="s">
        <v>78</v>
      </c>
      <c r="BK3184" s="228">
        <f>ROUND(I3184*H3184,2)</f>
        <v>0</v>
      </c>
      <c r="BL3184" s="20" t="s">
        <v>331</v>
      </c>
      <c r="BM3184" s="227" t="s">
        <v>4880</v>
      </c>
    </row>
    <row r="3185" s="2" customFormat="1">
      <c r="A3185" s="41"/>
      <c r="B3185" s="42"/>
      <c r="C3185" s="43"/>
      <c r="D3185" s="229" t="s">
        <v>214</v>
      </c>
      <c r="E3185" s="43"/>
      <c r="F3185" s="230" t="s">
        <v>4881</v>
      </c>
      <c r="G3185" s="43"/>
      <c r="H3185" s="43"/>
      <c r="I3185" s="231"/>
      <c r="J3185" s="43"/>
      <c r="K3185" s="43"/>
      <c r="L3185" s="47"/>
      <c r="M3185" s="232"/>
      <c r="N3185" s="233"/>
      <c r="O3185" s="87"/>
      <c r="P3185" s="87"/>
      <c r="Q3185" s="87"/>
      <c r="R3185" s="87"/>
      <c r="S3185" s="87"/>
      <c r="T3185" s="88"/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T3185" s="20" t="s">
        <v>214</v>
      </c>
      <c r="AU3185" s="20" t="s">
        <v>80</v>
      </c>
    </row>
    <row r="3186" s="2" customFormat="1" ht="16.5" customHeight="1">
      <c r="A3186" s="41"/>
      <c r="B3186" s="42"/>
      <c r="C3186" s="278" t="s">
        <v>4882</v>
      </c>
      <c r="D3186" s="278" t="s">
        <v>319</v>
      </c>
      <c r="E3186" s="279" t="s">
        <v>4883</v>
      </c>
      <c r="F3186" s="280" t="s">
        <v>4884</v>
      </c>
      <c r="G3186" s="281" t="s">
        <v>448</v>
      </c>
      <c r="H3186" s="282">
        <v>27</v>
      </c>
      <c r="I3186" s="283"/>
      <c r="J3186" s="284">
        <f>ROUND(I3186*H3186,2)</f>
        <v>0</v>
      </c>
      <c r="K3186" s="280" t="s">
        <v>211</v>
      </c>
      <c r="L3186" s="285"/>
      <c r="M3186" s="286" t="s">
        <v>19</v>
      </c>
      <c r="N3186" s="287" t="s">
        <v>42</v>
      </c>
      <c r="O3186" s="87"/>
      <c r="P3186" s="225">
        <f>O3186*H3186</f>
        <v>0</v>
      </c>
      <c r="Q3186" s="225">
        <v>0.0022000000000000001</v>
      </c>
      <c r="R3186" s="225">
        <f>Q3186*H3186</f>
        <v>0.059400000000000001</v>
      </c>
      <c r="S3186" s="225">
        <v>0</v>
      </c>
      <c r="T3186" s="226">
        <f>S3186*H3186</f>
        <v>0</v>
      </c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R3186" s="227" t="s">
        <v>433</v>
      </c>
      <c r="AT3186" s="227" t="s">
        <v>319</v>
      </c>
      <c r="AU3186" s="227" t="s">
        <v>80</v>
      </c>
      <c r="AY3186" s="20" t="s">
        <v>205</v>
      </c>
      <c r="BE3186" s="228">
        <f>IF(N3186="základní",J3186,0)</f>
        <v>0</v>
      </c>
      <c r="BF3186" s="228">
        <f>IF(N3186="snížená",J3186,0)</f>
        <v>0</v>
      </c>
      <c r="BG3186" s="228">
        <f>IF(N3186="zákl. přenesená",J3186,0)</f>
        <v>0</v>
      </c>
      <c r="BH3186" s="228">
        <f>IF(N3186="sníž. přenesená",J3186,0)</f>
        <v>0</v>
      </c>
      <c r="BI3186" s="228">
        <f>IF(N3186="nulová",J3186,0)</f>
        <v>0</v>
      </c>
      <c r="BJ3186" s="20" t="s">
        <v>78</v>
      </c>
      <c r="BK3186" s="228">
        <f>ROUND(I3186*H3186,2)</f>
        <v>0</v>
      </c>
      <c r="BL3186" s="20" t="s">
        <v>331</v>
      </c>
      <c r="BM3186" s="227" t="s">
        <v>4885</v>
      </c>
    </row>
    <row r="3187" s="14" customFormat="1">
      <c r="A3187" s="14"/>
      <c r="B3187" s="245"/>
      <c r="C3187" s="246"/>
      <c r="D3187" s="236" t="s">
        <v>216</v>
      </c>
      <c r="E3187" s="247" t="s">
        <v>19</v>
      </c>
      <c r="F3187" s="248" t="s">
        <v>4886</v>
      </c>
      <c r="G3187" s="246"/>
      <c r="H3187" s="249">
        <v>27</v>
      </c>
      <c r="I3187" s="250"/>
      <c r="J3187" s="246"/>
      <c r="K3187" s="246"/>
      <c r="L3187" s="251"/>
      <c r="M3187" s="252"/>
      <c r="N3187" s="253"/>
      <c r="O3187" s="253"/>
      <c r="P3187" s="253"/>
      <c r="Q3187" s="253"/>
      <c r="R3187" s="253"/>
      <c r="S3187" s="253"/>
      <c r="T3187" s="25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55" t="s">
        <v>216</v>
      </c>
      <c r="AU3187" s="255" t="s">
        <v>80</v>
      </c>
      <c r="AV3187" s="14" t="s">
        <v>80</v>
      </c>
      <c r="AW3187" s="14" t="s">
        <v>218</v>
      </c>
      <c r="AX3187" s="14" t="s">
        <v>78</v>
      </c>
      <c r="AY3187" s="255" t="s">
        <v>205</v>
      </c>
    </row>
    <row r="3188" s="2" customFormat="1" ht="24.15" customHeight="1">
      <c r="A3188" s="41"/>
      <c r="B3188" s="42"/>
      <c r="C3188" s="216" t="s">
        <v>4887</v>
      </c>
      <c r="D3188" s="216" t="s">
        <v>207</v>
      </c>
      <c r="E3188" s="217" t="s">
        <v>4888</v>
      </c>
      <c r="F3188" s="218" t="s">
        <v>4889</v>
      </c>
      <c r="G3188" s="219" t="s">
        <v>448</v>
      </c>
      <c r="H3188" s="220">
        <v>8</v>
      </c>
      <c r="I3188" s="221"/>
      <c r="J3188" s="222">
        <f>ROUND(I3188*H3188,2)</f>
        <v>0</v>
      </c>
      <c r="K3188" s="218" t="s">
        <v>211</v>
      </c>
      <c r="L3188" s="47"/>
      <c r="M3188" s="223" t="s">
        <v>19</v>
      </c>
      <c r="N3188" s="224" t="s">
        <v>42</v>
      </c>
      <c r="O3188" s="87"/>
      <c r="P3188" s="225">
        <f>O3188*H3188</f>
        <v>0</v>
      </c>
      <c r="Q3188" s="225">
        <v>0</v>
      </c>
      <c r="R3188" s="225">
        <f>Q3188*H3188</f>
        <v>0</v>
      </c>
      <c r="S3188" s="225">
        <v>0</v>
      </c>
      <c r="T3188" s="226">
        <f>S3188*H3188</f>
        <v>0</v>
      </c>
      <c r="U3188" s="41"/>
      <c r="V3188" s="41"/>
      <c r="W3188" s="41"/>
      <c r="X3188" s="41"/>
      <c r="Y3188" s="41"/>
      <c r="Z3188" s="41"/>
      <c r="AA3188" s="41"/>
      <c r="AB3188" s="41"/>
      <c r="AC3188" s="41"/>
      <c r="AD3188" s="41"/>
      <c r="AE3188" s="41"/>
      <c r="AR3188" s="227" t="s">
        <v>331</v>
      </c>
      <c r="AT3188" s="227" t="s">
        <v>207</v>
      </c>
      <c r="AU3188" s="227" t="s">
        <v>80</v>
      </c>
      <c r="AY3188" s="20" t="s">
        <v>205</v>
      </c>
      <c r="BE3188" s="228">
        <f>IF(N3188="základní",J3188,0)</f>
        <v>0</v>
      </c>
      <c r="BF3188" s="228">
        <f>IF(N3188="snížená",J3188,0)</f>
        <v>0</v>
      </c>
      <c r="BG3188" s="228">
        <f>IF(N3188="zákl. přenesená",J3188,0)</f>
        <v>0</v>
      </c>
      <c r="BH3188" s="228">
        <f>IF(N3188="sníž. přenesená",J3188,0)</f>
        <v>0</v>
      </c>
      <c r="BI3188" s="228">
        <f>IF(N3188="nulová",J3188,0)</f>
        <v>0</v>
      </c>
      <c r="BJ3188" s="20" t="s">
        <v>78</v>
      </c>
      <c r="BK3188" s="228">
        <f>ROUND(I3188*H3188,2)</f>
        <v>0</v>
      </c>
      <c r="BL3188" s="20" t="s">
        <v>331</v>
      </c>
      <c r="BM3188" s="227" t="s">
        <v>4890</v>
      </c>
    </row>
    <row r="3189" s="2" customFormat="1">
      <c r="A3189" s="41"/>
      <c r="B3189" s="42"/>
      <c r="C3189" s="43"/>
      <c r="D3189" s="229" t="s">
        <v>214</v>
      </c>
      <c r="E3189" s="43"/>
      <c r="F3189" s="230" t="s">
        <v>4891</v>
      </c>
      <c r="G3189" s="43"/>
      <c r="H3189" s="43"/>
      <c r="I3189" s="231"/>
      <c r="J3189" s="43"/>
      <c r="K3189" s="43"/>
      <c r="L3189" s="47"/>
      <c r="M3189" s="232"/>
      <c r="N3189" s="233"/>
      <c r="O3189" s="87"/>
      <c r="P3189" s="87"/>
      <c r="Q3189" s="87"/>
      <c r="R3189" s="87"/>
      <c r="S3189" s="87"/>
      <c r="T3189" s="88"/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T3189" s="20" t="s">
        <v>214</v>
      </c>
      <c r="AU3189" s="20" t="s">
        <v>80</v>
      </c>
    </row>
    <row r="3190" s="2" customFormat="1" ht="16.5" customHeight="1">
      <c r="A3190" s="41"/>
      <c r="B3190" s="42"/>
      <c r="C3190" s="278" t="s">
        <v>4892</v>
      </c>
      <c r="D3190" s="278" t="s">
        <v>319</v>
      </c>
      <c r="E3190" s="279" t="s">
        <v>4893</v>
      </c>
      <c r="F3190" s="280" t="s">
        <v>4894</v>
      </c>
      <c r="G3190" s="281" t="s">
        <v>448</v>
      </c>
      <c r="H3190" s="282">
        <v>7</v>
      </c>
      <c r="I3190" s="283"/>
      <c r="J3190" s="284">
        <f>ROUND(I3190*H3190,2)</f>
        <v>0</v>
      </c>
      <c r="K3190" s="280" t="s">
        <v>19</v>
      </c>
      <c r="L3190" s="285"/>
      <c r="M3190" s="286" t="s">
        <v>19</v>
      </c>
      <c r="N3190" s="287" t="s">
        <v>42</v>
      </c>
      <c r="O3190" s="87"/>
      <c r="P3190" s="225">
        <f>O3190*H3190</f>
        <v>0</v>
      </c>
      <c r="Q3190" s="225">
        <v>0.0040000000000000001</v>
      </c>
      <c r="R3190" s="225">
        <f>Q3190*H3190</f>
        <v>0.028000000000000001</v>
      </c>
      <c r="S3190" s="225">
        <v>0</v>
      </c>
      <c r="T3190" s="226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7" t="s">
        <v>433</v>
      </c>
      <c r="AT3190" s="227" t="s">
        <v>319</v>
      </c>
      <c r="AU3190" s="227" t="s">
        <v>80</v>
      </c>
      <c r="AY3190" s="20" t="s">
        <v>205</v>
      </c>
      <c r="BE3190" s="228">
        <f>IF(N3190="základní",J3190,0)</f>
        <v>0</v>
      </c>
      <c r="BF3190" s="228">
        <f>IF(N3190="snížená",J3190,0)</f>
        <v>0</v>
      </c>
      <c r="BG3190" s="228">
        <f>IF(N3190="zákl. přenesená",J3190,0)</f>
        <v>0</v>
      </c>
      <c r="BH3190" s="228">
        <f>IF(N3190="sníž. přenesená",J3190,0)</f>
        <v>0</v>
      </c>
      <c r="BI3190" s="228">
        <f>IF(N3190="nulová",J3190,0)</f>
        <v>0</v>
      </c>
      <c r="BJ3190" s="20" t="s">
        <v>78</v>
      </c>
      <c r="BK3190" s="228">
        <f>ROUND(I3190*H3190,2)</f>
        <v>0</v>
      </c>
      <c r="BL3190" s="20" t="s">
        <v>331</v>
      </c>
      <c r="BM3190" s="227" t="s">
        <v>4895</v>
      </c>
    </row>
    <row r="3191" s="14" customFormat="1">
      <c r="A3191" s="14"/>
      <c r="B3191" s="245"/>
      <c r="C3191" s="246"/>
      <c r="D3191" s="236" t="s">
        <v>216</v>
      </c>
      <c r="E3191" s="247" t="s">
        <v>19</v>
      </c>
      <c r="F3191" s="248" t="s">
        <v>4896</v>
      </c>
      <c r="G3191" s="246"/>
      <c r="H3191" s="249">
        <v>7</v>
      </c>
      <c r="I3191" s="250"/>
      <c r="J3191" s="246"/>
      <c r="K3191" s="246"/>
      <c r="L3191" s="251"/>
      <c r="M3191" s="252"/>
      <c r="N3191" s="253"/>
      <c r="O3191" s="253"/>
      <c r="P3191" s="253"/>
      <c r="Q3191" s="253"/>
      <c r="R3191" s="253"/>
      <c r="S3191" s="253"/>
      <c r="T3191" s="25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55" t="s">
        <v>216</v>
      </c>
      <c r="AU3191" s="255" t="s">
        <v>80</v>
      </c>
      <c r="AV3191" s="14" t="s">
        <v>80</v>
      </c>
      <c r="AW3191" s="14" t="s">
        <v>218</v>
      </c>
      <c r="AX3191" s="14" t="s">
        <v>71</v>
      </c>
      <c r="AY3191" s="255" t="s">
        <v>205</v>
      </c>
    </row>
    <row r="3192" s="2" customFormat="1" ht="16.5" customHeight="1">
      <c r="A3192" s="41"/>
      <c r="B3192" s="42"/>
      <c r="C3192" s="278" t="s">
        <v>3294</v>
      </c>
      <c r="D3192" s="278" t="s">
        <v>319</v>
      </c>
      <c r="E3192" s="279" t="s">
        <v>4897</v>
      </c>
      <c r="F3192" s="280" t="s">
        <v>4898</v>
      </c>
      <c r="G3192" s="281" t="s">
        <v>448</v>
      </c>
      <c r="H3192" s="282">
        <v>1</v>
      </c>
      <c r="I3192" s="283"/>
      <c r="J3192" s="284">
        <f>ROUND(I3192*H3192,2)</f>
        <v>0</v>
      </c>
      <c r="K3192" s="280" t="s">
        <v>211</v>
      </c>
      <c r="L3192" s="285"/>
      <c r="M3192" s="286" t="s">
        <v>19</v>
      </c>
      <c r="N3192" s="287" t="s">
        <v>42</v>
      </c>
      <c r="O3192" s="87"/>
      <c r="P3192" s="225">
        <f>O3192*H3192</f>
        <v>0</v>
      </c>
      <c r="Q3192" s="225">
        <v>0.0022000000000000001</v>
      </c>
      <c r="R3192" s="225">
        <f>Q3192*H3192</f>
        <v>0.0022000000000000001</v>
      </c>
      <c r="S3192" s="225">
        <v>0</v>
      </c>
      <c r="T3192" s="226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7" t="s">
        <v>433</v>
      </c>
      <c r="AT3192" s="227" t="s">
        <v>319</v>
      </c>
      <c r="AU3192" s="227" t="s">
        <v>80</v>
      </c>
      <c r="AY3192" s="20" t="s">
        <v>205</v>
      </c>
      <c r="BE3192" s="228">
        <f>IF(N3192="základní",J3192,0)</f>
        <v>0</v>
      </c>
      <c r="BF3192" s="228">
        <f>IF(N3192="snížená",J3192,0)</f>
        <v>0</v>
      </c>
      <c r="BG3192" s="228">
        <f>IF(N3192="zákl. přenesená",J3192,0)</f>
        <v>0</v>
      </c>
      <c r="BH3192" s="228">
        <f>IF(N3192="sníž. přenesená",J3192,0)</f>
        <v>0</v>
      </c>
      <c r="BI3192" s="228">
        <f>IF(N3192="nulová",J3192,0)</f>
        <v>0</v>
      </c>
      <c r="BJ3192" s="20" t="s">
        <v>78</v>
      </c>
      <c r="BK3192" s="228">
        <f>ROUND(I3192*H3192,2)</f>
        <v>0</v>
      </c>
      <c r="BL3192" s="20" t="s">
        <v>331</v>
      </c>
      <c r="BM3192" s="227" t="s">
        <v>4899</v>
      </c>
    </row>
    <row r="3193" s="14" customFormat="1">
      <c r="A3193" s="14"/>
      <c r="B3193" s="245"/>
      <c r="C3193" s="246"/>
      <c r="D3193" s="236" t="s">
        <v>216</v>
      </c>
      <c r="E3193" s="247" t="s">
        <v>19</v>
      </c>
      <c r="F3193" s="248" t="s">
        <v>4900</v>
      </c>
      <c r="G3193" s="246"/>
      <c r="H3193" s="249">
        <v>1</v>
      </c>
      <c r="I3193" s="250"/>
      <c r="J3193" s="246"/>
      <c r="K3193" s="246"/>
      <c r="L3193" s="251"/>
      <c r="M3193" s="252"/>
      <c r="N3193" s="253"/>
      <c r="O3193" s="253"/>
      <c r="P3193" s="253"/>
      <c r="Q3193" s="253"/>
      <c r="R3193" s="253"/>
      <c r="S3193" s="253"/>
      <c r="T3193" s="25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55" t="s">
        <v>216</v>
      </c>
      <c r="AU3193" s="255" t="s">
        <v>80</v>
      </c>
      <c r="AV3193" s="14" t="s">
        <v>80</v>
      </c>
      <c r="AW3193" s="14" t="s">
        <v>218</v>
      </c>
      <c r="AX3193" s="14" t="s">
        <v>71</v>
      </c>
      <c r="AY3193" s="255" t="s">
        <v>205</v>
      </c>
    </row>
    <row r="3194" s="2" customFormat="1" ht="24.15" customHeight="1">
      <c r="A3194" s="41"/>
      <c r="B3194" s="42"/>
      <c r="C3194" s="216" t="s">
        <v>4901</v>
      </c>
      <c r="D3194" s="216" t="s">
        <v>207</v>
      </c>
      <c r="E3194" s="217" t="s">
        <v>4902</v>
      </c>
      <c r="F3194" s="218" t="s">
        <v>4903</v>
      </c>
      <c r="G3194" s="219" t="s">
        <v>448</v>
      </c>
      <c r="H3194" s="220">
        <v>170</v>
      </c>
      <c r="I3194" s="221"/>
      <c r="J3194" s="222">
        <f>ROUND(I3194*H3194,2)</f>
        <v>0</v>
      </c>
      <c r="K3194" s="218" t="s">
        <v>211</v>
      </c>
      <c r="L3194" s="47"/>
      <c r="M3194" s="223" t="s">
        <v>19</v>
      </c>
      <c r="N3194" s="224" t="s">
        <v>42</v>
      </c>
      <c r="O3194" s="87"/>
      <c r="P3194" s="225">
        <f>O3194*H3194</f>
        <v>0</v>
      </c>
      <c r="Q3194" s="225">
        <v>0</v>
      </c>
      <c r="R3194" s="225">
        <f>Q3194*H3194</f>
        <v>0</v>
      </c>
      <c r="S3194" s="225">
        <v>0</v>
      </c>
      <c r="T3194" s="226">
        <f>S3194*H3194</f>
        <v>0</v>
      </c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R3194" s="227" t="s">
        <v>331</v>
      </c>
      <c r="AT3194" s="227" t="s">
        <v>207</v>
      </c>
      <c r="AU3194" s="227" t="s">
        <v>80</v>
      </c>
      <c r="AY3194" s="20" t="s">
        <v>205</v>
      </c>
      <c r="BE3194" s="228">
        <f>IF(N3194="základní",J3194,0)</f>
        <v>0</v>
      </c>
      <c r="BF3194" s="228">
        <f>IF(N3194="snížená",J3194,0)</f>
        <v>0</v>
      </c>
      <c r="BG3194" s="228">
        <f>IF(N3194="zákl. přenesená",J3194,0)</f>
        <v>0</v>
      </c>
      <c r="BH3194" s="228">
        <f>IF(N3194="sníž. přenesená",J3194,0)</f>
        <v>0</v>
      </c>
      <c r="BI3194" s="228">
        <f>IF(N3194="nulová",J3194,0)</f>
        <v>0</v>
      </c>
      <c r="BJ3194" s="20" t="s">
        <v>78</v>
      </c>
      <c r="BK3194" s="228">
        <f>ROUND(I3194*H3194,2)</f>
        <v>0</v>
      </c>
      <c r="BL3194" s="20" t="s">
        <v>331</v>
      </c>
      <c r="BM3194" s="227" t="s">
        <v>4904</v>
      </c>
    </row>
    <row r="3195" s="2" customFormat="1">
      <c r="A3195" s="41"/>
      <c r="B3195" s="42"/>
      <c r="C3195" s="43"/>
      <c r="D3195" s="229" t="s">
        <v>214</v>
      </c>
      <c r="E3195" s="43"/>
      <c r="F3195" s="230" t="s">
        <v>4905</v>
      </c>
      <c r="G3195" s="43"/>
      <c r="H3195" s="43"/>
      <c r="I3195" s="231"/>
      <c r="J3195" s="43"/>
      <c r="K3195" s="43"/>
      <c r="L3195" s="47"/>
      <c r="M3195" s="232"/>
      <c r="N3195" s="233"/>
      <c r="O3195" s="87"/>
      <c r="P3195" s="87"/>
      <c r="Q3195" s="87"/>
      <c r="R3195" s="87"/>
      <c r="S3195" s="87"/>
      <c r="T3195" s="88"/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T3195" s="20" t="s">
        <v>214</v>
      </c>
      <c r="AU3195" s="20" t="s">
        <v>80</v>
      </c>
    </row>
    <row r="3196" s="2" customFormat="1" ht="24.15" customHeight="1">
      <c r="A3196" s="41"/>
      <c r="B3196" s="42"/>
      <c r="C3196" s="278" t="s">
        <v>3444</v>
      </c>
      <c r="D3196" s="278" t="s">
        <v>319</v>
      </c>
      <c r="E3196" s="279" t="s">
        <v>4906</v>
      </c>
      <c r="F3196" s="280" t="s">
        <v>4907</v>
      </c>
      <c r="G3196" s="281" t="s">
        <v>448</v>
      </c>
      <c r="H3196" s="282">
        <v>132</v>
      </c>
      <c r="I3196" s="283"/>
      <c r="J3196" s="284">
        <f>ROUND(I3196*H3196,2)</f>
        <v>0</v>
      </c>
      <c r="K3196" s="280" t="s">
        <v>211</v>
      </c>
      <c r="L3196" s="285"/>
      <c r="M3196" s="286" t="s">
        <v>19</v>
      </c>
      <c r="N3196" s="287" t="s">
        <v>42</v>
      </c>
      <c r="O3196" s="87"/>
      <c r="P3196" s="225">
        <f>O3196*H3196</f>
        <v>0</v>
      </c>
      <c r="Q3196" s="225">
        <v>0.00014999999999999999</v>
      </c>
      <c r="R3196" s="225">
        <f>Q3196*H3196</f>
        <v>0.019799999999999998</v>
      </c>
      <c r="S3196" s="225">
        <v>0</v>
      </c>
      <c r="T3196" s="226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7" t="s">
        <v>433</v>
      </c>
      <c r="AT3196" s="227" t="s">
        <v>319</v>
      </c>
      <c r="AU3196" s="227" t="s">
        <v>80</v>
      </c>
      <c r="AY3196" s="20" t="s">
        <v>205</v>
      </c>
      <c r="BE3196" s="228">
        <f>IF(N3196="základní",J3196,0)</f>
        <v>0</v>
      </c>
      <c r="BF3196" s="228">
        <f>IF(N3196="snížená",J3196,0)</f>
        <v>0</v>
      </c>
      <c r="BG3196" s="228">
        <f>IF(N3196="zákl. přenesená",J3196,0)</f>
        <v>0</v>
      </c>
      <c r="BH3196" s="228">
        <f>IF(N3196="sníž. přenesená",J3196,0)</f>
        <v>0</v>
      </c>
      <c r="BI3196" s="228">
        <f>IF(N3196="nulová",J3196,0)</f>
        <v>0</v>
      </c>
      <c r="BJ3196" s="20" t="s">
        <v>78</v>
      </c>
      <c r="BK3196" s="228">
        <f>ROUND(I3196*H3196,2)</f>
        <v>0</v>
      </c>
      <c r="BL3196" s="20" t="s">
        <v>331</v>
      </c>
      <c r="BM3196" s="227" t="s">
        <v>4908</v>
      </c>
    </row>
    <row r="3197" s="2" customFormat="1" ht="24.15" customHeight="1">
      <c r="A3197" s="41"/>
      <c r="B3197" s="42"/>
      <c r="C3197" s="278" t="s">
        <v>4909</v>
      </c>
      <c r="D3197" s="278" t="s">
        <v>319</v>
      </c>
      <c r="E3197" s="279" t="s">
        <v>4910</v>
      </c>
      <c r="F3197" s="280" t="s">
        <v>4911</v>
      </c>
      <c r="G3197" s="281" t="s">
        <v>448</v>
      </c>
      <c r="H3197" s="282">
        <v>27</v>
      </c>
      <c r="I3197" s="283"/>
      <c r="J3197" s="284">
        <f>ROUND(I3197*H3197,2)</f>
        <v>0</v>
      </c>
      <c r="K3197" s="280" t="s">
        <v>211</v>
      </c>
      <c r="L3197" s="285"/>
      <c r="M3197" s="286" t="s">
        <v>19</v>
      </c>
      <c r="N3197" s="287" t="s">
        <v>42</v>
      </c>
      <c r="O3197" s="87"/>
      <c r="P3197" s="225">
        <f>O3197*H3197</f>
        <v>0</v>
      </c>
      <c r="Q3197" s="225">
        <v>0.00014999999999999999</v>
      </c>
      <c r="R3197" s="225">
        <f>Q3197*H3197</f>
        <v>0.0040499999999999998</v>
      </c>
      <c r="S3197" s="225">
        <v>0</v>
      </c>
      <c r="T3197" s="226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7" t="s">
        <v>433</v>
      </c>
      <c r="AT3197" s="227" t="s">
        <v>319</v>
      </c>
      <c r="AU3197" s="227" t="s">
        <v>80</v>
      </c>
      <c r="AY3197" s="20" t="s">
        <v>205</v>
      </c>
      <c r="BE3197" s="228">
        <f>IF(N3197="základní",J3197,0)</f>
        <v>0</v>
      </c>
      <c r="BF3197" s="228">
        <f>IF(N3197="snížená",J3197,0)</f>
        <v>0</v>
      </c>
      <c r="BG3197" s="228">
        <f>IF(N3197="zákl. přenesená",J3197,0)</f>
        <v>0</v>
      </c>
      <c r="BH3197" s="228">
        <f>IF(N3197="sníž. přenesená",J3197,0)</f>
        <v>0</v>
      </c>
      <c r="BI3197" s="228">
        <f>IF(N3197="nulová",J3197,0)</f>
        <v>0</v>
      </c>
      <c r="BJ3197" s="20" t="s">
        <v>78</v>
      </c>
      <c r="BK3197" s="228">
        <f>ROUND(I3197*H3197,2)</f>
        <v>0</v>
      </c>
      <c r="BL3197" s="20" t="s">
        <v>331</v>
      </c>
      <c r="BM3197" s="227" t="s">
        <v>4912</v>
      </c>
    </row>
    <row r="3198" s="2" customFormat="1" ht="24.15" customHeight="1">
      <c r="A3198" s="41"/>
      <c r="B3198" s="42"/>
      <c r="C3198" s="278" t="s">
        <v>4913</v>
      </c>
      <c r="D3198" s="278" t="s">
        <v>319</v>
      </c>
      <c r="E3198" s="279" t="s">
        <v>4914</v>
      </c>
      <c r="F3198" s="280" t="s">
        <v>4915</v>
      </c>
      <c r="G3198" s="281" t="s">
        <v>448</v>
      </c>
      <c r="H3198" s="282">
        <v>8</v>
      </c>
      <c r="I3198" s="283"/>
      <c r="J3198" s="284">
        <f>ROUND(I3198*H3198,2)</f>
        <v>0</v>
      </c>
      <c r="K3198" s="280" t="s">
        <v>211</v>
      </c>
      <c r="L3198" s="285"/>
      <c r="M3198" s="286" t="s">
        <v>19</v>
      </c>
      <c r="N3198" s="287" t="s">
        <v>42</v>
      </c>
      <c r="O3198" s="87"/>
      <c r="P3198" s="225">
        <f>O3198*H3198</f>
        <v>0</v>
      </c>
      <c r="Q3198" s="225">
        <v>0.00014999999999999999</v>
      </c>
      <c r="R3198" s="225">
        <f>Q3198*H3198</f>
        <v>0.0011999999999999999</v>
      </c>
      <c r="S3198" s="225">
        <v>0</v>
      </c>
      <c r="T3198" s="226">
        <f>S3198*H3198</f>
        <v>0</v>
      </c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R3198" s="227" t="s">
        <v>433</v>
      </c>
      <c r="AT3198" s="227" t="s">
        <v>319</v>
      </c>
      <c r="AU3198" s="227" t="s">
        <v>80</v>
      </c>
      <c r="AY3198" s="20" t="s">
        <v>205</v>
      </c>
      <c r="BE3198" s="228">
        <f>IF(N3198="základní",J3198,0)</f>
        <v>0</v>
      </c>
      <c r="BF3198" s="228">
        <f>IF(N3198="snížená",J3198,0)</f>
        <v>0</v>
      </c>
      <c r="BG3198" s="228">
        <f>IF(N3198="zákl. přenesená",J3198,0)</f>
        <v>0</v>
      </c>
      <c r="BH3198" s="228">
        <f>IF(N3198="sníž. přenesená",J3198,0)</f>
        <v>0</v>
      </c>
      <c r="BI3198" s="228">
        <f>IF(N3198="nulová",J3198,0)</f>
        <v>0</v>
      </c>
      <c r="BJ3198" s="20" t="s">
        <v>78</v>
      </c>
      <c r="BK3198" s="228">
        <f>ROUND(I3198*H3198,2)</f>
        <v>0</v>
      </c>
      <c r="BL3198" s="20" t="s">
        <v>331</v>
      </c>
      <c r="BM3198" s="227" t="s">
        <v>4916</v>
      </c>
    </row>
    <row r="3199" s="14" customFormat="1">
      <c r="A3199" s="14"/>
      <c r="B3199" s="245"/>
      <c r="C3199" s="246"/>
      <c r="D3199" s="236" t="s">
        <v>216</v>
      </c>
      <c r="E3199" s="247" t="s">
        <v>19</v>
      </c>
      <c r="F3199" s="248" t="s">
        <v>4917</v>
      </c>
      <c r="G3199" s="246"/>
      <c r="H3199" s="249">
        <v>8</v>
      </c>
      <c r="I3199" s="250"/>
      <c r="J3199" s="246"/>
      <c r="K3199" s="246"/>
      <c r="L3199" s="251"/>
      <c r="M3199" s="252"/>
      <c r="N3199" s="253"/>
      <c r="O3199" s="253"/>
      <c r="P3199" s="253"/>
      <c r="Q3199" s="253"/>
      <c r="R3199" s="253"/>
      <c r="S3199" s="253"/>
      <c r="T3199" s="25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5" t="s">
        <v>216</v>
      </c>
      <c r="AU3199" s="255" t="s">
        <v>80</v>
      </c>
      <c r="AV3199" s="14" t="s">
        <v>80</v>
      </c>
      <c r="AW3199" s="14" t="s">
        <v>218</v>
      </c>
      <c r="AX3199" s="14" t="s">
        <v>71</v>
      </c>
      <c r="AY3199" s="255" t="s">
        <v>205</v>
      </c>
    </row>
    <row r="3200" s="2" customFormat="1" ht="24.15" customHeight="1">
      <c r="A3200" s="41"/>
      <c r="B3200" s="42"/>
      <c r="C3200" s="278" t="s">
        <v>4918</v>
      </c>
      <c r="D3200" s="278" t="s">
        <v>319</v>
      </c>
      <c r="E3200" s="279" t="s">
        <v>4919</v>
      </c>
      <c r="F3200" s="280" t="s">
        <v>4920</v>
      </c>
      <c r="G3200" s="281" t="s">
        <v>448</v>
      </c>
      <c r="H3200" s="282">
        <v>1</v>
      </c>
      <c r="I3200" s="283"/>
      <c r="J3200" s="284">
        <f>ROUND(I3200*H3200,2)</f>
        <v>0</v>
      </c>
      <c r="K3200" s="280" t="s">
        <v>211</v>
      </c>
      <c r="L3200" s="285"/>
      <c r="M3200" s="286" t="s">
        <v>19</v>
      </c>
      <c r="N3200" s="287" t="s">
        <v>42</v>
      </c>
      <c r="O3200" s="87"/>
      <c r="P3200" s="225">
        <f>O3200*H3200</f>
        <v>0</v>
      </c>
      <c r="Q3200" s="225">
        <v>0.00014999999999999999</v>
      </c>
      <c r="R3200" s="225">
        <f>Q3200*H3200</f>
        <v>0.00014999999999999999</v>
      </c>
      <c r="S3200" s="225">
        <v>0</v>
      </c>
      <c r="T3200" s="226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7" t="s">
        <v>433</v>
      </c>
      <c r="AT3200" s="227" t="s">
        <v>319</v>
      </c>
      <c r="AU3200" s="227" t="s">
        <v>80</v>
      </c>
      <c r="AY3200" s="20" t="s">
        <v>205</v>
      </c>
      <c r="BE3200" s="228">
        <f>IF(N3200="základní",J3200,0)</f>
        <v>0</v>
      </c>
      <c r="BF3200" s="228">
        <f>IF(N3200="snížená",J3200,0)</f>
        <v>0</v>
      </c>
      <c r="BG3200" s="228">
        <f>IF(N3200="zákl. přenesená",J3200,0)</f>
        <v>0</v>
      </c>
      <c r="BH3200" s="228">
        <f>IF(N3200="sníž. přenesená",J3200,0)</f>
        <v>0</v>
      </c>
      <c r="BI3200" s="228">
        <f>IF(N3200="nulová",J3200,0)</f>
        <v>0</v>
      </c>
      <c r="BJ3200" s="20" t="s">
        <v>78</v>
      </c>
      <c r="BK3200" s="228">
        <f>ROUND(I3200*H3200,2)</f>
        <v>0</v>
      </c>
      <c r="BL3200" s="20" t="s">
        <v>331</v>
      </c>
      <c r="BM3200" s="227" t="s">
        <v>4921</v>
      </c>
    </row>
    <row r="3201" s="14" customFormat="1">
      <c r="A3201" s="14"/>
      <c r="B3201" s="245"/>
      <c r="C3201" s="246"/>
      <c r="D3201" s="236" t="s">
        <v>216</v>
      </c>
      <c r="E3201" s="247" t="s">
        <v>19</v>
      </c>
      <c r="F3201" s="248" t="s">
        <v>4900</v>
      </c>
      <c r="G3201" s="246"/>
      <c r="H3201" s="249">
        <v>1</v>
      </c>
      <c r="I3201" s="250"/>
      <c r="J3201" s="246"/>
      <c r="K3201" s="246"/>
      <c r="L3201" s="251"/>
      <c r="M3201" s="252"/>
      <c r="N3201" s="253"/>
      <c r="O3201" s="253"/>
      <c r="P3201" s="253"/>
      <c r="Q3201" s="253"/>
      <c r="R3201" s="253"/>
      <c r="S3201" s="253"/>
      <c r="T3201" s="25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55" t="s">
        <v>216</v>
      </c>
      <c r="AU3201" s="255" t="s">
        <v>80</v>
      </c>
      <c r="AV3201" s="14" t="s">
        <v>80</v>
      </c>
      <c r="AW3201" s="14" t="s">
        <v>218</v>
      </c>
      <c r="AX3201" s="14" t="s">
        <v>71</v>
      </c>
      <c r="AY3201" s="255" t="s">
        <v>205</v>
      </c>
    </row>
    <row r="3202" s="2" customFormat="1" ht="24.15" customHeight="1">
      <c r="A3202" s="41"/>
      <c r="B3202" s="42"/>
      <c r="C3202" s="278" t="s">
        <v>4922</v>
      </c>
      <c r="D3202" s="278" t="s">
        <v>319</v>
      </c>
      <c r="E3202" s="279" t="s">
        <v>4923</v>
      </c>
      <c r="F3202" s="280" t="s">
        <v>4924</v>
      </c>
      <c r="G3202" s="281" t="s">
        <v>448</v>
      </c>
      <c r="H3202" s="282">
        <v>2</v>
      </c>
      <c r="I3202" s="283"/>
      <c r="J3202" s="284">
        <f>ROUND(I3202*H3202,2)</f>
        <v>0</v>
      </c>
      <c r="K3202" s="280" t="s">
        <v>211</v>
      </c>
      <c r="L3202" s="285"/>
      <c r="M3202" s="286" t="s">
        <v>19</v>
      </c>
      <c r="N3202" s="287" t="s">
        <v>42</v>
      </c>
      <c r="O3202" s="87"/>
      <c r="P3202" s="225">
        <f>O3202*H3202</f>
        <v>0</v>
      </c>
      <c r="Q3202" s="225">
        <v>0.00014999999999999999</v>
      </c>
      <c r="R3202" s="225">
        <f>Q3202*H3202</f>
        <v>0.00029999999999999997</v>
      </c>
      <c r="S3202" s="225">
        <v>0</v>
      </c>
      <c r="T3202" s="226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7" t="s">
        <v>433</v>
      </c>
      <c r="AT3202" s="227" t="s">
        <v>319</v>
      </c>
      <c r="AU3202" s="227" t="s">
        <v>80</v>
      </c>
      <c r="AY3202" s="20" t="s">
        <v>205</v>
      </c>
      <c r="BE3202" s="228">
        <f>IF(N3202="základní",J3202,0)</f>
        <v>0</v>
      </c>
      <c r="BF3202" s="228">
        <f>IF(N3202="snížená",J3202,0)</f>
        <v>0</v>
      </c>
      <c r="BG3202" s="228">
        <f>IF(N3202="zákl. přenesená",J3202,0)</f>
        <v>0</v>
      </c>
      <c r="BH3202" s="228">
        <f>IF(N3202="sníž. přenesená",J3202,0)</f>
        <v>0</v>
      </c>
      <c r="BI3202" s="228">
        <f>IF(N3202="nulová",J3202,0)</f>
        <v>0</v>
      </c>
      <c r="BJ3202" s="20" t="s">
        <v>78</v>
      </c>
      <c r="BK3202" s="228">
        <f>ROUND(I3202*H3202,2)</f>
        <v>0</v>
      </c>
      <c r="BL3202" s="20" t="s">
        <v>331</v>
      </c>
      <c r="BM3202" s="227" t="s">
        <v>4925</v>
      </c>
    </row>
    <row r="3203" s="14" customFormat="1">
      <c r="A3203" s="14"/>
      <c r="B3203" s="245"/>
      <c r="C3203" s="246"/>
      <c r="D3203" s="236" t="s">
        <v>216</v>
      </c>
      <c r="E3203" s="247" t="s">
        <v>19</v>
      </c>
      <c r="F3203" s="248" t="s">
        <v>4926</v>
      </c>
      <c r="G3203" s="246"/>
      <c r="H3203" s="249">
        <v>2</v>
      </c>
      <c r="I3203" s="250"/>
      <c r="J3203" s="246"/>
      <c r="K3203" s="246"/>
      <c r="L3203" s="251"/>
      <c r="M3203" s="252"/>
      <c r="N3203" s="253"/>
      <c r="O3203" s="253"/>
      <c r="P3203" s="253"/>
      <c r="Q3203" s="253"/>
      <c r="R3203" s="253"/>
      <c r="S3203" s="253"/>
      <c r="T3203" s="25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5" t="s">
        <v>216</v>
      </c>
      <c r="AU3203" s="255" t="s">
        <v>80</v>
      </c>
      <c r="AV3203" s="14" t="s">
        <v>80</v>
      </c>
      <c r="AW3203" s="14" t="s">
        <v>218</v>
      </c>
      <c r="AX3203" s="14" t="s">
        <v>71</v>
      </c>
      <c r="AY3203" s="255" t="s">
        <v>205</v>
      </c>
    </row>
    <row r="3204" s="2" customFormat="1" ht="24.15" customHeight="1">
      <c r="A3204" s="41"/>
      <c r="B3204" s="42"/>
      <c r="C3204" s="216" t="s">
        <v>4927</v>
      </c>
      <c r="D3204" s="216" t="s">
        <v>207</v>
      </c>
      <c r="E3204" s="217" t="s">
        <v>4928</v>
      </c>
      <c r="F3204" s="218" t="s">
        <v>4929</v>
      </c>
      <c r="G3204" s="219" t="s">
        <v>448</v>
      </c>
      <c r="H3204" s="220">
        <v>42</v>
      </c>
      <c r="I3204" s="221"/>
      <c r="J3204" s="222">
        <f>ROUND(I3204*H3204,2)</f>
        <v>0</v>
      </c>
      <c r="K3204" s="218" t="s">
        <v>211</v>
      </c>
      <c r="L3204" s="47"/>
      <c r="M3204" s="223" t="s">
        <v>19</v>
      </c>
      <c r="N3204" s="224" t="s">
        <v>42</v>
      </c>
      <c r="O3204" s="87"/>
      <c r="P3204" s="225">
        <f>O3204*H3204</f>
        <v>0</v>
      </c>
      <c r="Q3204" s="225">
        <v>0</v>
      </c>
      <c r="R3204" s="225">
        <f>Q3204*H3204</f>
        <v>0</v>
      </c>
      <c r="S3204" s="225">
        <v>0</v>
      </c>
      <c r="T3204" s="226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7" t="s">
        <v>331</v>
      </c>
      <c r="AT3204" s="227" t="s">
        <v>207</v>
      </c>
      <c r="AU3204" s="227" t="s">
        <v>80</v>
      </c>
      <c r="AY3204" s="20" t="s">
        <v>205</v>
      </c>
      <c r="BE3204" s="228">
        <f>IF(N3204="základní",J3204,0)</f>
        <v>0</v>
      </c>
      <c r="BF3204" s="228">
        <f>IF(N3204="snížená",J3204,0)</f>
        <v>0</v>
      </c>
      <c r="BG3204" s="228">
        <f>IF(N3204="zákl. přenesená",J3204,0)</f>
        <v>0</v>
      </c>
      <c r="BH3204" s="228">
        <f>IF(N3204="sníž. přenesená",J3204,0)</f>
        <v>0</v>
      </c>
      <c r="BI3204" s="228">
        <f>IF(N3204="nulová",J3204,0)</f>
        <v>0</v>
      </c>
      <c r="BJ3204" s="20" t="s">
        <v>78</v>
      </c>
      <c r="BK3204" s="228">
        <f>ROUND(I3204*H3204,2)</f>
        <v>0</v>
      </c>
      <c r="BL3204" s="20" t="s">
        <v>331</v>
      </c>
      <c r="BM3204" s="227" t="s">
        <v>4930</v>
      </c>
    </row>
    <row r="3205" s="2" customFormat="1">
      <c r="A3205" s="41"/>
      <c r="B3205" s="42"/>
      <c r="C3205" s="43"/>
      <c r="D3205" s="229" t="s">
        <v>214</v>
      </c>
      <c r="E3205" s="43"/>
      <c r="F3205" s="230" t="s">
        <v>4931</v>
      </c>
      <c r="G3205" s="43"/>
      <c r="H3205" s="43"/>
      <c r="I3205" s="231"/>
      <c r="J3205" s="43"/>
      <c r="K3205" s="43"/>
      <c r="L3205" s="47"/>
      <c r="M3205" s="232"/>
      <c r="N3205" s="233"/>
      <c r="O3205" s="87"/>
      <c r="P3205" s="87"/>
      <c r="Q3205" s="87"/>
      <c r="R3205" s="87"/>
      <c r="S3205" s="87"/>
      <c r="T3205" s="88"/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T3205" s="20" t="s">
        <v>214</v>
      </c>
      <c r="AU3205" s="20" t="s">
        <v>80</v>
      </c>
    </row>
    <row r="3206" s="2" customFormat="1" ht="16.5" customHeight="1">
      <c r="A3206" s="41"/>
      <c r="B3206" s="42"/>
      <c r="C3206" s="278" t="s">
        <v>4932</v>
      </c>
      <c r="D3206" s="278" t="s">
        <v>319</v>
      </c>
      <c r="E3206" s="279" t="s">
        <v>4933</v>
      </c>
      <c r="F3206" s="280" t="s">
        <v>4934</v>
      </c>
      <c r="G3206" s="281" t="s">
        <v>448</v>
      </c>
      <c r="H3206" s="282">
        <v>42</v>
      </c>
      <c r="I3206" s="283"/>
      <c r="J3206" s="284">
        <f>ROUND(I3206*H3206,2)</f>
        <v>0</v>
      </c>
      <c r="K3206" s="280" t="s">
        <v>211</v>
      </c>
      <c r="L3206" s="285"/>
      <c r="M3206" s="286" t="s">
        <v>19</v>
      </c>
      <c r="N3206" s="287" t="s">
        <v>42</v>
      </c>
      <c r="O3206" s="87"/>
      <c r="P3206" s="225">
        <f>O3206*H3206</f>
        <v>0</v>
      </c>
      <c r="Q3206" s="225">
        <v>0.00014999999999999999</v>
      </c>
      <c r="R3206" s="225">
        <f>Q3206*H3206</f>
        <v>0.0062999999999999992</v>
      </c>
      <c r="S3206" s="225">
        <v>0</v>
      </c>
      <c r="T3206" s="226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7" t="s">
        <v>433</v>
      </c>
      <c r="AT3206" s="227" t="s">
        <v>319</v>
      </c>
      <c r="AU3206" s="227" t="s">
        <v>80</v>
      </c>
      <c r="AY3206" s="20" t="s">
        <v>205</v>
      </c>
      <c r="BE3206" s="228">
        <f>IF(N3206="základní",J3206,0)</f>
        <v>0</v>
      </c>
      <c r="BF3206" s="228">
        <f>IF(N3206="snížená",J3206,0)</f>
        <v>0</v>
      </c>
      <c r="BG3206" s="228">
        <f>IF(N3206="zákl. přenesená",J3206,0)</f>
        <v>0</v>
      </c>
      <c r="BH3206" s="228">
        <f>IF(N3206="sníž. přenesená",J3206,0)</f>
        <v>0</v>
      </c>
      <c r="BI3206" s="228">
        <f>IF(N3206="nulová",J3206,0)</f>
        <v>0</v>
      </c>
      <c r="BJ3206" s="20" t="s">
        <v>78</v>
      </c>
      <c r="BK3206" s="228">
        <f>ROUND(I3206*H3206,2)</f>
        <v>0</v>
      </c>
      <c r="BL3206" s="20" t="s">
        <v>331</v>
      </c>
      <c r="BM3206" s="227" t="s">
        <v>4935</v>
      </c>
    </row>
    <row r="3207" s="14" customFormat="1">
      <c r="A3207" s="14"/>
      <c r="B3207" s="245"/>
      <c r="C3207" s="246"/>
      <c r="D3207" s="236" t="s">
        <v>216</v>
      </c>
      <c r="E3207" s="247" t="s">
        <v>19</v>
      </c>
      <c r="F3207" s="248" t="s">
        <v>4936</v>
      </c>
      <c r="G3207" s="246"/>
      <c r="H3207" s="249">
        <v>42</v>
      </c>
      <c r="I3207" s="250"/>
      <c r="J3207" s="246"/>
      <c r="K3207" s="246"/>
      <c r="L3207" s="251"/>
      <c r="M3207" s="252"/>
      <c r="N3207" s="253"/>
      <c r="O3207" s="253"/>
      <c r="P3207" s="253"/>
      <c r="Q3207" s="253"/>
      <c r="R3207" s="253"/>
      <c r="S3207" s="253"/>
      <c r="T3207" s="25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5" t="s">
        <v>216</v>
      </c>
      <c r="AU3207" s="255" t="s">
        <v>80</v>
      </c>
      <c r="AV3207" s="14" t="s">
        <v>80</v>
      </c>
      <c r="AW3207" s="14" t="s">
        <v>218</v>
      </c>
      <c r="AX3207" s="14" t="s">
        <v>78</v>
      </c>
      <c r="AY3207" s="255" t="s">
        <v>205</v>
      </c>
    </row>
    <row r="3208" s="13" customFormat="1">
      <c r="A3208" s="13"/>
      <c r="B3208" s="234"/>
      <c r="C3208" s="235"/>
      <c r="D3208" s="236" t="s">
        <v>216</v>
      </c>
      <c r="E3208" s="237" t="s">
        <v>19</v>
      </c>
      <c r="F3208" s="238" t="s">
        <v>4937</v>
      </c>
      <c r="G3208" s="235"/>
      <c r="H3208" s="237" t="s">
        <v>19</v>
      </c>
      <c r="I3208" s="239"/>
      <c r="J3208" s="235"/>
      <c r="K3208" s="235"/>
      <c r="L3208" s="240"/>
      <c r="M3208" s="241"/>
      <c r="N3208" s="242"/>
      <c r="O3208" s="242"/>
      <c r="P3208" s="242"/>
      <c r="Q3208" s="242"/>
      <c r="R3208" s="242"/>
      <c r="S3208" s="242"/>
      <c r="T3208" s="24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44" t="s">
        <v>216</v>
      </c>
      <c r="AU3208" s="244" t="s">
        <v>80</v>
      </c>
      <c r="AV3208" s="13" t="s">
        <v>78</v>
      </c>
      <c r="AW3208" s="13" t="s">
        <v>218</v>
      </c>
      <c r="AX3208" s="13" t="s">
        <v>71</v>
      </c>
      <c r="AY3208" s="244" t="s">
        <v>205</v>
      </c>
    </row>
    <row r="3209" s="2" customFormat="1" ht="24.15" customHeight="1">
      <c r="A3209" s="41"/>
      <c r="B3209" s="42"/>
      <c r="C3209" s="216" t="s">
        <v>4938</v>
      </c>
      <c r="D3209" s="216" t="s">
        <v>207</v>
      </c>
      <c r="E3209" s="217" t="s">
        <v>4939</v>
      </c>
      <c r="F3209" s="218" t="s">
        <v>4940</v>
      </c>
      <c r="G3209" s="219" t="s">
        <v>448</v>
      </c>
      <c r="H3209" s="220">
        <v>6</v>
      </c>
      <c r="I3209" s="221"/>
      <c r="J3209" s="222">
        <f>ROUND(I3209*H3209,2)</f>
        <v>0</v>
      </c>
      <c r="K3209" s="218" t="s">
        <v>211</v>
      </c>
      <c r="L3209" s="47"/>
      <c r="M3209" s="223" t="s">
        <v>19</v>
      </c>
      <c r="N3209" s="224" t="s">
        <v>42</v>
      </c>
      <c r="O3209" s="87"/>
      <c r="P3209" s="225">
        <f>O3209*H3209</f>
        <v>0</v>
      </c>
      <c r="Q3209" s="225">
        <v>0</v>
      </c>
      <c r="R3209" s="225">
        <f>Q3209*H3209</f>
        <v>0</v>
      </c>
      <c r="S3209" s="225">
        <v>0</v>
      </c>
      <c r="T3209" s="226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7" t="s">
        <v>331</v>
      </c>
      <c r="AT3209" s="227" t="s">
        <v>207</v>
      </c>
      <c r="AU3209" s="227" t="s">
        <v>80</v>
      </c>
      <c r="AY3209" s="20" t="s">
        <v>205</v>
      </c>
      <c r="BE3209" s="228">
        <f>IF(N3209="základní",J3209,0)</f>
        <v>0</v>
      </c>
      <c r="BF3209" s="228">
        <f>IF(N3209="snížená",J3209,0)</f>
        <v>0</v>
      </c>
      <c r="BG3209" s="228">
        <f>IF(N3209="zákl. přenesená",J3209,0)</f>
        <v>0</v>
      </c>
      <c r="BH3209" s="228">
        <f>IF(N3209="sníž. přenesená",J3209,0)</f>
        <v>0</v>
      </c>
      <c r="BI3209" s="228">
        <f>IF(N3209="nulová",J3209,0)</f>
        <v>0</v>
      </c>
      <c r="BJ3209" s="20" t="s">
        <v>78</v>
      </c>
      <c r="BK3209" s="228">
        <f>ROUND(I3209*H3209,2)</f>
        <v>0</v>
      </c>
      <c r="BL3209" s="20" t="s">
        <v>331</v>
      </c>
      <c r="BM3209" s="227" t="s">
        <v>4941</v>
      </c>
    </row>
    <row r="3210" s="2" customFormat="1">
      <c r="A3210" s="41"/>
      <c r="B3210" s="42"/>
      <c r="C3210" s="43"/>
      <c r="D3210" s="229" t="s">
        <v>214</v>
      </c>
      <c r="E3210" s="43"/>
      <c r="F3210" s="230" t="s">
        <v>4942</v>
      </c>
      <c r="G3210" s="43"/>
      <c r="H3210" s="43"/>
      <c r="I3210" s="231"/>
      <c r="J3210" s="43"/>
      <c r="K3210" s="43"/>
      <c r="L3210" s="47"/>
      <c r="M3210" s="232"/>
      <c r="N3210" s="233"/>
      <c r="O3210" s="87"/>
      <c r="P3210" s="87"/>
      <c r="Q3210" s="87"/>
      <c r="R3210" s="87"/>
      <c r="S3210" s="87"/>
      <c r="T3210" s="88"/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T3210" s="20" t="s">
        <v>214</v>
      </c>
      <c r="AU3210" s="20" t="s">
        <v>80</v>
      </c>
    </row>
    <row r="3211" s="2" customFormat="1" ht="16.5" customHeight="1">
      <c r="A3211" s="41"/>
      <c r="B3211" s="42"/>
      <c r="C3211" s="278" t="s">
        <v>4943</v>
      </c>
      <c r="D3211" s="278" t="s">
        <v>319</v>
      </c>
      <c r="E3211" s="279" t="s">
        <v>4944</v>
      </c>
      <c r="F3211" s="280" t="s">
        <v>4945</v>
      </c>
      <c r="G3211" s="281" t="s">
        <v>448</v>
      </c>
      <c r="H3211" s="282">
        <v>6</v>
      </c>
      <c r="I3211" s="283"/>
      <c r="J3211" s="284">
        <f>ROUND(I3211*H3211,2)</f>
        <v>0</v>
      </c>
      <c r="K3211" s="280" t="s">
        <v>211</v>
      </c>
      <c r="L3211" s="285"/>
      <c r="M3211" s="286" t="s">
        <v>19</v>
      </c>
      <c r="N3211" s="287" t="s">
        <v>42</v>
      </c>
      <c r="O3211" s="87"/>
      <c r="P3211" s="225">
        <f>O3211*H3211</f>
        <v>0</v>
      </c>
      <c r="Q3211" s="225">
        <v>0.00014999999999999999</v>
      </c>
      <c r="R3211" s="225">
        <f>Q3211*H3211</f>
        <v>0.00089999999999999998</v>
      </c>
      <c r="S3211" s="225">
        <v>0</v>
      </c>
      <c r="T3211" s="226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7" t="s">
        <v>433</v>
      </c>
      <c r="AT3211" s="227" t="s">
        <v>319</v>
      </c>
      <c r="AU3211" s="227" t="s">
        <v>80</v>
      </c>
      <c r="AY3211" s="20" t="s">
        <v>205</v>
      </c>
      <c r="BE3211" s="228">
        <f>IF(N3211="základní",J3211,0)</f>
        <v>0</v>
      </c>
      <c r="BF3211" s="228">
        <f>IF(N3211="snížená",J3211,0)</f>
        <v>0</v>
      </c>
      <c r="BG3211" s="228">
        <f>IF(N3211="zákl. přenesená",J3211,0)</f>
        <v>0</v>
      </c>
      <c r="BH3211" s="228">
        <f>IF(N3211="sníž. přenesená",J3211,0)</f>
        <v>0</v>
      </c>
      <c r="BI3211" s="228">
        <f>IF(N3211="nulová",J3211,0)</f>
        <v>0</v>
      </c>
      <c r="BJ3211" s="20" t="s">
        <v>78</v>
      </c>
      <c r="BK3211" s="228">
        <f>ROUND(I3211*H3211,2)</f>
        <v>0</v>
      </c>
      <c r="BL3211" s="20" t="s">
        <v>331</v>
      </c>
      <c r="BM3211" s="227" t="s">
        <v>4946</v>
      </c>
    </row>
    <row r="3212" s="14" customFormat="1">
      <c r="A3212" s="14"/>
      <c r="B3212" s="245"/>
      <c r="C3212" s="246"/>
      <c r="D3212" s="236" t="s">
        <v>216</v>
      </c>
      <c r="E3212" s="247" t="s">
        <v>19</v>
      </c>
      <c r="F3212" s="248" t="s">
        <v>4947</v>
      </c>
      <c r="G3212" s="246"/>
      <c r="H3212" s="249">
        <v>6</v>
      </c>
      <c r="I3212" s="250"/>
      <c r="J3212" s="246"/>
      <c r="K3212" s="246"/>
      <c r="L3212" s="251"/>
      <c r="M3212" s="252"/>
      <c r="N3212" s="253"/>
      <c r="O3212" s="253"/>
      <c r="P3212" s="253"/>
      <c r="Q3212" s="253"/>
      <c r="R3212" s="253"/>
      <c r="S3212" s="253"/>
      <c r="T3212" s="25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T3212" s="255" t="s">
        <v>216</v>
      </c>
      <c r="AU3212" s="255" t="s">
        <v>80</v>
      </c>
      <c r="AV3212" s="14" t="s">
        <v>80</v>
      </c>
      <c r="AW3212" s="14" t="s">
        <v>218</v>
      </c>
      <c r="AX3212" s="14" t="s">
        <v>71</v>
      </c>
      <c r="AY3212" s="255" t="s">
        <v>205</v>
      </c>
    </row>
    <row r="3213" s="2" customFormat="1" ht="37.8" customHeight="1">
      <c r="A3213" s="41"/>
      <c r="B3213" s="42"/>
      <c r="C3213" s="216" t="s">
        <v>4948</v>
      </c>
      <c r="D3213" s="216" t="s">
        <v>207</v>
      </c>
      <c r="E3213" s="217" t="s">
        <v>4949</v>
      </c>
      <c r="F3213" s="218" t="s">
        <v>4950</v>
      </c>
      <c r="G3213" s="219" t="s">
        <v>448</v>
      </c>
      <c r="H3213" s="220">
        <v>1</v>
      </c>
      <c r="I3213" s="221"/>
      <c r="J3213" s="222">
        <f>ROUND(I3213*H3213,2)</f>
        <v>0</v>
      </c>
      <c r="K3213" s="218" t="s">
        <v>19</v>
      </c>
      <c r="L3213" s="47"/>
      <c r="M3213" s="223" t="s">
        <v>19</v>
      </c>
      <c r="N3213" s="224" t="s">
        <v>42</v>
      </c>
      <c r="O3213" s="87"/>
      <c r="P3213" s="225">
        <f>O3213*H3213</f>
        <v>0</v>
      </c>
      <c r="Q3213" s="225">
        <v>0.070000000000000007</v>
      </c>
      <c r="R3213" s="225">
        <f>Q3213*H3213</f>
        <v>0.070000000000000007</v>
      </c>
      <c r="S3213" s="225">
        <v>0</v>
      </c>
      <c r="T3213" s="226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7" t="s">
        <v>331</v>
      </c>
      <c r="AT3213" s="227" t="s">
        <v>207</v>
      </c>
      <c r="AU3213" s="227" t="s">
        <v>80</v>
      </c>
      <c r="AY3213" s="20" t="s">
        <v>205</v>
      </c>
      <c r="BE3213" s="228">
        <f>IF(N3213="základní",J3213,0)</f>
        <v>0</v>
      </c>
      <c r="BF3213" s="228">
        <f>IF(N3213="snížená",J3213,0)</f>
        <v>0</v>
      </c>
      <c r="BG3213" s="228">
        <f>IF(N3213="zákl. přenesená",J3213,0)</f>
        <v>0</v>
      </c>
      <c r="BH3213" s="228">
        <f>IF(N3213="sníž. přenesená",J3213,0)</f>
        <v>0</v>
      </c>
      <c r="BI3213" s="228">
        <f>IF(N3213="nulová",J3213,0)</f>
        <v>0</v>
      </c>
      <c r="BJ3213" s="20" t="s">
        <v>78</v>
      </c>
      <c r="BK3213" s="228">
        <f>ROUND(I3213*H3213,2)</f>
        <v>0</v>
      </c>
      <c r="BL3213" s="20" t="s">
        <v>331</v>
      </c>
      <c r="BM3213" s="227" t="s">
        <v>4951</v>
      </c>
    </row>
    <row r="3214" s="2" customFormat="1" ht="33" customHeight="1">
      <c r="A3214" s="41"/>
      <c r="B3214" s="42"/>
      <c r="C3214" s="216" t="s">
        <v>4952</v>
      </c>
      <c r="D3214" s="216" t="s">
        <v>207</v>
      </c>
      <c r="E3214" s="217" t="s">
        <v>4953</v>
      </c>
      <c r="F3214" s="218" t="s">
        <v>4954</v>
      </c>
      <c r="G3214" s="219" t="s">
        <v>448</v>
      </c>
      <c r="H3214" s="220">
        <v>2</v>
      </c>
      <c r="I3214" s="221"/>
      <c r="J3214" s="222">
        <f>ROUND(I3214*H3214,2)</f>
        <v>0</v>
      </c>
      <c r="K3214" s="218" t="s">
        <v>211</v>
      </c>
      <c r="L3214" s="47"/>
      <c r="M3214" s="223" t="s">
        <v>19</v>
      </c>
      <c r="N3214" s="224" t="s">
        <v>42</v>
      </c>
      <c r="O3214" s="87"/>
      <c r="P3214" s="225">
        <f>O3214*H3214</f>
        <v>0</v>
      </c>
      <c r="Q3214" s="225">
        <v>0.00044999999999999999</v>
      </c>
      <c r="R3214" s="225">
        <f>Q3214*H3214</f>
        <v>0.00089999999999999998</v>
      </c>
      <c r="S3214" s="225">
        <v>0</v>
      </c>
      <c r="T3214" s="226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7" t="s">
        <v>331</v>
      </c>
      <c r="AT3214" s="227" t="s">
        <v>207</v>
      </c>
      <c r="AU3214" s="227" t="s">
        <v>80</v>
      </c>
      <c r="AY3214" s="20" t="s">
        <v>205</v>
      </c>
      <c r="BE3214" s="228">
        <f>IF(N3214="základní",J3214,0)</f>
        <v>0</v>
      </c>
      <c r="BF3214" s="228">
        <f>IF(N3214="snížená",J3214,0)</f>
        <v>0</v>
      </c>
      <c r="BG3214" s="228">
        <f>IF(N3214="zákl. přenesená",J3214,0)</f>
        <v>0</v>
      </c>
      <c r="BH3214" s="228">
        <f>IF(N3214="sníž. přenesená",J3214,0)</f>
        <v>0</v>
      </c>
      <c r="BI3214" s="228">
        <f>IF(N3214="nulová",J3214,0)</f>
        <v>0</v>
      </c>
      <c r="BJ3214" s="20" t="s">
        <v>78</v>
      </c>
      <c r="BK3214" s="228">
        <f>ROUND(I3214*H3214,2)</f>
        <v>0</v>
      </c>
      <c r="BL3214" s="20" t="s">
        <v>331</v>
      </c>
      <c r="BM3214" s="227" t="s">
        <v>4955</v>
      </c>
    </row>
    <row r="3215" s="2" customFormat="1">
      <c r="A3215" s="41"/>
      <c r="B3215" s="42"/>
      <c r="C3215" s="43"/>
      <c r="D3215" s="229" t="s">
        <v>214</v>
      </c>
      <c r="E3215" s="43"/>
      <c r="F3215" s="230" t="s">
        <v>4956</v>
      </c>
      <c r="G3215" s="43"/>
      <c r="H3215" s="43"/>
      <c r="I3215" s="231"/>
      <c r="J3215" s="43"/>
      <c r="K3215" s="43"/>
      <c r="L3215" s="47"/>
      <c r="M3215" s="232"/>
      <c r="N3215" s="233"/>
      <c r="O3215" s="87"/>
      <c r="P3215" s="87"/>
      <c r="Q3215" s="87"/>
      <c r="R3215" s="87"/>
      <c r="S3215" s="87"/>
      <c r="T3215" s="88"/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T3215" s="20" t="s">
        <v>214</v>
      </c>
      <c r="AU3215" s="20" t="s">
        <v>80</v>
      </c>
    </row>
    <row r="3216" s="2" customFormat="1" ht="24.15" customHeight="1">
      <c r="A3216" s="41"/>
      <c r="B3216" s="42"/>
      <c r="C3216" s="278" t="s">
        <v>4957</v>
      </c>
      <c r="D3216" s="278" t="s">
        <v>319</v>
      </c>
      <c r="E3216" s="279" t="s">
        <v>4958</v>
      </c>
      <c r="F3216" s="280" t="s">
        <v>4959</v>
      </c>
      <c r="G3216" s="281" t="s">
        <v>448</v>
      </c>
      <c r="H3216" s="282">
        <v>1</v>
      </c>
      <c r="I3216" s="283"/>
      <c r="J3216" s="284">
        <f>ROUND(I3216*H3216,2)</f>
        <v>0</v>
      </c>
      <c r="K3216" s="280" t="s">
        <v>211</v>
      </c>
      <c r="L3216" s="285"/>
      <c r="M3216" s="286" t="s">
        <v>19</v>
      </c>
      <c r="N3216" s="287" t="s">
        <v>42</v>
      </c>
      <c r="O3216" s="87"/>
      <c r="P3216" s="225">
        <f>O3216*H3216</f>
        <v>0</v>
      </c>
      <c r="Q3216" s="225">
        <v>0.010999999999999999</v>
      </c>
      <c r="R3216" s="225">
        <f>Q3216*H3216</f>
        <v>0.010999999999999999</v>
      </c>
      <c r="S3216" s="225">
        <v>0</v>
      </c>
      <c r="T3216" s="226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7" t="s">
        <v>433</v>
      </c>
      <c r="AT3216" s="227" t="s">
        <v>319</v>
      </c>
      <c r="AU3216" s="227" t="s">
        <v>80</v>
      </c>
      <c r="AY3216" s="20" t="s">
        <v>205</v>
      </c>
      <c r="BE3216" s="228">
        <f>IF(N3216="základní",J3216,0)</f>
        <v>0</v>
      </c>
      <c r="BF3216" s="228">
        <f>IF(N3216="snížená",J3216,0)</f>
        <v>0</v>
      </c>
      <c r="BG3216" s="228">
        <f>IF(N3216="zákl. přenesená",J3216,0)</f>
        <v>0</v>
      </c>
      <c r="BH3216" s="228">
        <f>IF(N3216="sníž. přenesená",J3216,0)</f>
        <v>0</v>
      </c>
      <c r="BI3216" s="228">
        <f>IF(N3216="nulová",J3216,0)</f>
        <v>0</v>
      </c>
      <c r="BJ3216" s="20" t="s">
        <v>78</v>
      </c>
      <c r="BK3216" s="228">
        <f>ROUND(I3216*H3216,2)</f>
        <v>0</v>
      </c>
      <c r="BL3216" s="20" t="s">
        <v>331</v>
      </c>
      <c r="BM3216" s="227" t="s">
        <v>4960</v>
      </c>
    </row>
    <row r="3217" s="2" customFormat="1" ht="24.15" customHeight="1">
      <c r="A3217" s="41"/>
      <c r="B3217" s="42"/>
      <c r="C3217" s="278" t="s">
        <v>4961</v>
      </c>
      <c r="D3217" s="278" t="s">
        <v>319</v>
      </c>
      <c r="E3217" s="279" t="s">
        <v>4962</v>
      </c>
      <c r="F3217" s="280" t="s">
        <v>4963</v>
      </c>
      <c r="G3217" s="281" t="s">
        <v>448</v>
      </c>
      <c r="H3217" s="282">
        <v>1</v>
      </c>
      <c r="I3217" s="283"/>
      <c r="J3217" s="284">
        <f>ROUND(I3217*H3217,2)</f>
        <v>0</v>
      </c>
      <c r="K3217" s="280" t="s">
        <v>211</v>
      </c>
      <c r="L3217" s="285"/>
      <c r="M3217" s="286" t="s">
        <v>19</v>
      </c>
      <c r="N3217" s="287" t="s">
        <v>42</v>
      </c>
      <c r="O3217" s="87"/>
      <c r="P3217" s="225">
        <f>O3217*H3217</f>
        <v>0</v>
      </c>
      <c r="Q3217" s="225">
        <v>0.01</v>
      </c>
      <c r="R3217" s="225">
        <f>Q3217*H3217</f>
        <v>0.01</v>
      </c>
      <c r="S3217" s="225">
        <v>0</v>
      </c>
      <c r="T3217" s="226">
        <f>S3217*H3217</f>
        <v>0</v>
      </c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R3217" s="227" t="s">
        <v>433</v>
      </c>
      <c r="AT3217" s="227" t="s">
        <v>319</v>
      </c>
      <c r="AU3217" s="227" t="s">
        <v>80</v>
      </c>
      <c r="AY3217" s="20" t="s">
        <v>205</v>
      </c>
      <c r="BE3217" s="228">
        <f>IF(N3217="základní",J3217,0)</f>
        <v>0</v>
      </c>
      <c r="BF3217" s="228">
        <f>IF(N3217="snížená",J3217,0)</f>
        <v>0</v>
      </c>
      <c r="BG3217" s="228">
        <f>IF(N3217="zákl. přenesená",J3217,0)</f>
        <v>0</v>
      </c>
      <c r="BH3217" s="228">
        <f>IF(N3217="sníž. přenesená",J3217,0)</f>
        <v>0</v>
      </c>
      <c r="BI3217" s="228">
        <f>IF(N3217="nulová",J3217,0)</f>
        <v>0</v>
      </c>
      <c r="BJ3217" s="20" t="s">
        <v>78</v>
      </c>
      <c r="BK3217" s="228">
        <f>ROUND(I3217*H3217,2)</f>
        <v>0</v>
      </c>
      <c r="BL3217" s="20" t="s">
        <v>331</v>
      </c>
      <c r="BM3217" s="227" t="s">
        <v>4964</v>
      </c>
    </row>
    <row r="3218" s="2" customFormat="1" ht="33" customHeight="1">
      <c r="A3218" s="41"/>
      <c r="B3218" s="42"/>
      <c r="C3218" s="216" t="s">
        <v>4965</v>
      </c>
      <c r="D3218" s="216" t="s">
        <v>207</v>
      </c>
      <c r="E3218" s="217" t="s">
        <v>4966</v>
      </c>
      <c r="F3218" s="218" t="s">
        <v>4967</v>
      </c>
      <c r="G3218" s="219" t="s">
        <v>448</v>
      </c>
      <c r="H3218" s="220">
        <v>2</v>
      </c>
      <c r="I3218" s="221"/>
      <c r="J3218" s="222">
        <f>ROUND(I3218*H3218,2)</f>
        <v>0</v>
      </c>
      <c r="K3218" s="218" t="s">
        <v>211</v>
      </c>
      <c r="L3218" s="47"/>
      <c r="M3218" s="223" t="s">
        <v>19</v>
      </c>
      <c r="N3218" s="224" t="s">
        <v>42</v>
      </c>
      <c r="O3218" s="87"/>
      <c r="P3218" s="225">
        <f>O3218*H3218</f>
        <v>0</v>
      </c>
      <c r="Q3218" s="225">
        <v>0.00046000000000000001</v>
      </c>
      <c r="R3218" s="225">
        <f>Q3218*H3218</f>
        <v>0.00092000000000000003</v>
      </c>
      <c r="S3218" s="225">
        <v>0</v>
      </c>
      <c r="T3218" s="226">
        <f>S3218*H3218</f>
        <v>0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7" t="s">
        <v>331</v>
      </c>
      <c r="AT3218" s="227" t="s">
        <v>207</v>
      </c>
      <c r="AU3218" s="227" t="s">
        <v>80</v>
      </c>
      <c r="AY3218" s="20" t="s">
        <v>205</v>
      </c>
      <c r="BE3218" s="228">
        <f>IF(N3218="základní",J3218,0)</f>
        <v>0</v>
      </c>
      <c r="BF3218" s="228">
        <f>IF(N3218="snížená",J3218,0)</f>
        <v>0</v>
      </c>
      <c r="BG3218" s="228">
        <f>IF(N3218="zákl. přenesená",J3218,0)</f>
        <v>0</v>
      </c>
      <c r="BH3218" s="228">
        <f>IF(N3218="sníž. přenesená",J3218,0)</f>
        <v>0</v>
      </c>
      <c r="BI3218" s="228">
        <f>IF(N3218="nulová",J3218,0)</f>
        <v>0</v>
      </c>
      <c r="BJ3218" s="20" t="s">
        <v>78</v>
      </c>
      <c r="BK3218" s="228">
        <f>ROUND(I3218*H3218,2)</f>
        <v>0</v>
      </c>
      <c r="BL3218" s="20" t="s">
        <v>331</v>
      </c>
      <c r="BM3218" s="227" t="s">
        <v>4968</v>
      </c>
    </row>
    <row r="3219" s="2" customFormat="1">
      <c r="A3219" s="41"/>
      <c r="B3219" s="42"/>
      <c r="C3219" s="43"/>
      <c r="D3219" s="229" t="s">
        <v>214</v>
      </c>
      <c r="E3219" s="43"/>
      <c r="F3219" s="230" t="s">
        <v>4969</v>
      </c>
      <c r="G3219" s="43"/>
      <c r="H3219" s="43"/>
      <c r="I3219" s="231"/>
      <c r="J3219" s="43"/>
      <c r="K3219" s="43"/>
      <c r="L3219" s="47"/>
      <c r="M3219" s="232"/>
      <c r="N3219" s="233"/>
      <c r="O3219" s="87"/>
      <c r="P3219" s="87"/>
      <c r="Q3219" s="87"/>
      <c r="R3219" s="87"/>
      <c r="S3219" s="87"/>
      <c r="T3219" s="88"/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T3219" s="20" t="s">
        <v>214</v>
      </c>
      <c r="AU3219" s="20" t="s">
        <v>80</v>
      </c>
    </row>
    <row r="3220" s="2" customFormat="1" ht="24.15" customHeight="1">
      <c r="A3220" s="41"/>
      <c r="B3220" s="42"/>
      <c r="C3220" s="278" t="s">
        <v>4970</v>
      </c>
      <c r="D3220" s="278" t="s">
        <v>319</v>
      </c>
      <c r="E3220" s="279" t="s">
        <v>4971</v>
      </c>
      <c r="F3220" s="280" t="s">
        <v>4972</v>
      </c>
      <c r="G3220" s="281" t="s">
        <v>448</v>
      </c>
      <c r="H3220" s="282">
        <v>1</v>
      </c>
      <c r="I3220" s="283"/>
      <c r="J3220" s="284">
        <f>ROUND(I3220*H3220,2)</f>
        <v>0</v>
      </c>
      <c r="K3220" s="280" t="s">
        <v>19</v>
      </c>
      <c r="L3220" s="285"/>
      <c r="M3220" s="286" t="s">
        <v>19</v>
      </c>
      <c r="N3220" s="287" t="s">
        <v>42</v>
      </c>
      <c r="O3220" s="87"/>
      <c r="P3220" s="225">
        <f>O3220*H3220</f>
        <v>0</v>
      </c>
      <c r="Q3220" s="225">
        <v>0.012500000000000001</v>
      </c>
      <c r="R3220" s="225">
        <f>Q3220*H3220</f>
        <v>0.012500000000000001</v>
      </c>
      <c r="S3220" s="225">
        <v>0</v>
      </c>
      <c r="T3220" s="226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7" t="s">
        <v>433</v>
      </c>
      <c r="AT3220" s="227" t="s">
        <v>319</v>
      </c>
      <c r="AU3220" s="227" t="s">
        <v>80</v>
      </c>
      <c r="AY3220" s="20" t="s">
        <v>205</v>
      </c>
      <c r="BE3220" s="228">
        <f>IF(N3220="základní",J3220,0)</f>
        <v>0</v>
      </c>
      <c r="BF3220" s="228">
        <f>IF(N3220="snížená",J3220,0)</f>
        <v>0</v>
      </c>
      <c r="BG3220" s="228">
        <f>IF(N3220="zákl. přenesená",J3220,0)</f>
        <v>0</v>
      </c>
      <c r="BH3220" s="228">
        <f>IF(N3220="sníž. přenesená",J3220,0)</f>
        <v>0</v>
      </c>
      <c r="BI3220" s="228">
        <f>IF(N3220="nulová",J3220,0)</f>
        <v>0</v>
      </c>
      <c r="BJ3220" s="20" t="s">
        <v>78</v>
      </c>
      <c r="BK3220" s="228">
        <f>ROUND(I3220*H3220,2)</f>
        <v>0</v>
      </c>
      <c r="BL3220" s="20" t="s">
        <v>331</v>
      </c>
      <c r="BM3220" s="227" t="s">
        <v>4973</v>
      </c>
    </row>
    <row r="3221" s="2" customFormat="1" ht="24.15" customHeight="1">
      <c r="A3221" s="41"/>
      <c r="B3221" s="42"/>
      <c r="C3221" s="278" t="s">
        <v>4974</v>
      </c>
      <c r="D3221" s="278" t="s">
        <v>319</v>
      </c>
      <c r="E3221" s="279" t="s">
        <v>4975</v>
      </c>
      <c r="F3221" s="280" t="s">
        <v>4976</v>
      </c>
      <c r="G3221" s="281" t="s">
        <v>448</v>
      </c>
      <c r="H3221" s="282">
        <v>1</v>
      </c>
      <c r="I3221" s="283"/>
      <c r="J3221" s="284">
        <f>ROUND(I3221*H3221,2)</f>
        <v>0</v>
      </c>
      <c r="K3221" s="280" t="s">
        <v>19</v>
      </c>
      <c r="L3221" s="285"/>
      <c r="M3221" s="286" t="s">
        <v>19</v>
      </c>
      <c r="N3221" s="287" t="s">
        <v>42</v>
      </c>
      <c r="O3221" s="87"/>
      <c r="P3221" s="225">
        <f>O3221*H3221</f>
        <v>0</v>
      </c>
      <c r="Q3221" s="225">
        <v>0.012500000000000001</v>
      </c>
      <c r="R3221" s="225">
        <f>Q3221*H3221</f>
        <v>0.012500000000000001</v>
      </c>
      <c r="S3221" s="225">
        <v>0</v>
      </c>
      <c r="T3221" s="226">
        <f>S3221*H3221</f>
        <v>0</v>
      </c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R3221" s="227" t="s">
        <v>433</v>
      </c>
      <c r="AT3221" s="227" t="s">
        <v>319</v>
      </c>
      <c r="AU3221" s="227" t="s">
        <v>80</v>
      </c>
      <c r="AY3221" s="20" t="s">
        <v>205</v>
      </c>
      <c r="BE3221" s="228">
        <f>IF(N3221="základní",J3221,0)</f>
        <v>0</v>
      </c>
      <c r="BF3221" s="228">
        <f>IF(N3221="snížená",J3221,0)</f>
        <v>0</v>
      </c>
      <c r="BG3221" s="228">
        <f>IF(N3221="zákl. přenesená",J3221,0)</f>
        <v>0</v>
      </c>
      <c r="BH3221" s="228">
        <f>IF(N3221="sníž. přenesená",J3221,0)</f>
        <v>0</v>
      </c>
      <c r="BI3221" s="228">
        <f>IF(N3221="nulová",J3221,0)</f>
        <v>0</v>
      </c>
      <c r="BJ3221" s="20" t="s">
        <v>78</v>
      </c>
      <c r="BK3221" s="228">
        <f>ROUND(I3221*H3221,2)</f>
        <v>0</v>
      </c>
      <c r="BL3221" s="20" t="s">
        <v>331</v>
      </c>
      <c r="BM3221" s="227" t="s">
        <v>4977</v>
      </c>
    </row>
    <row r="3222" s="2" customFormat="1" ht="37.8" customHeight="1">
      <c r="A3222" s="41"/>
      <c r="B3222" s="42"/>
      <c r="C3222" s="216" t="s">
        <v>4978</v>
      </c>
      <c r="D3222" s="216" t="s">
        <v>207</v>
      </c>
      <c r="E3222" s="217" t="s">
        <v>4979</v>
      </c>
      <c r="F3222" s="218" t="s">
        <v>4980</v>
      </c>
      <c r="G3222" s="219" t="s">
        <v>448</v>
      </c>
      <c r="H3222" s="220">
        <v>64</v>
      </c>
      <c r="I3222" s="221"/>
      <c r="J3222" s="222">
        <f>ROUND(I3222*H3222,2)</f>
        <v>0</v>
      </c>
      <c r="K3222" s="218" t="s">
        <v>211</v>
      </c>
      <c r="L3222" s="47"/>
      <c r="M3222" s="223" t="s">
        <v>19</v>
      </c>
      <c r="N3222" s="224" t="s">
        <v>42</v>
      </c>
      <c r="O3222" s="87"/>
      <c r="P3222" s="225">
        <f>O3222*H3222</f>
        <v>0</v>
      </c>
      <c r="Q3222" s="225">
        <v>0.00044999999999999999</v>
      </c>
      <c r="R3222" s="225">
        <f>Q3222*H3222</f>
        <v>0.028799999999999999</v>
      </c>
      <c r="S3222" s="225">
        <v>0</v>
      </c>
      <c r="T3222" s="226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7" t="s">
        <v>331</v>
      </c>
      <c r="AT3222" s="227" t="s">
        <v>207</v>
      </c>
      <c r="AU3222" s="227" t="s">
        <v>80</v>
      </c>
      <c r="AY3222" s="20" t="s">
        <v>205</v>
      </c>
      <c r="BE3222" s="228">
        <f>IF(N3222="základní",J3222,0)</f>
        <v>0</v>
      </c>
      <c r="BF3222" s="228">
        <f>IF(N3222="snížená",J3222,0)</f>
        <v>0</v>
      </c>
      <c r="BG3222" s="228">
        <f>IF(N3222="zákl. přenesená",J3222,0)</f>
        <v>0</v>
      </c>
      <c r="BH3222" s="228">
        <f>IF(N3222="sníž. přenesená",J3222,0)</f>
        <v>0</v>
      </c>
      <c r="BI3222" s="228">
        <f>IF(N3222="nulová",J3222,0)</f>
        <v>0</v>
      </c>
      <c r="BJ3222" s="20" t="s">
        <v>78</v>
      </c>
      <c r="BK3222" s="228">
        <f>ROUND(I3222*H3222,2)</f>
        <v>0</v>
      </c>
      <c r="BL3222" s="20" t="s">
        <v>331</v>
      </c>
      <c r="BM3222" s="227" t="s">
        <v>4981</v>
      </c>
    </row>
    <row r="3223" s="2" customFormat="1">
      <c r="A3223" s="41"/>
      <c r="B3223" s="42"/>
      <c r="C3223" s="43"/>
      <c r="D3223" s="229" t="s">
        <v>214</v>
      </c>
      <c r="E3223" s="43"/>
      <c r="F3223" s="230" t="s">
        <v>4982</v>
      </c>
      <c r="G3223" s="43"/>
      <c r="H3223" s="43"/>
      <c r="I3223" s="231"/>
      <c r="J3223" s="43"/>
      <c r="K3223" s="43"/>
      <c r="L3223" s="47"/>
      <c r="M3223" s="232"/>
      <c r="N3223" s="233"/>
      <c r="O3223" s="87"/>
      <c r="P3223" s="87"/>
      <c r="Q3223" s="87"/>
      <c r="R3223" s="87"/>
      <c r="S3223" s="87"/>
      <c r="T3223" s="88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T3223" s="20" t="s">
        <v>214</v>
      </c>
      <c r="AU3223" s="20" t="s">
        <v>80</v>
      </c>
    </row>
    <row r="3224" s="2" customFormat="1" ht="33" customHeight="1">
      <c r="A3224" s="41"/>
      <c r="B3224" s="42"/>
      <c r="C3224" s="278" t="s">
        <v>4983</v>
      </c>
      <c r="D3224" s="278" t="s">
        <v>319</v>
      </c>
      <c r="E3224" s="279" t="s">
        <v>4984</v>
      </c>
      <c r="F3224" s="280" t="s">
        <v>4985</v>
      </c>
      <c r="G3224" s="281" t="s">
        <v>448</v>
      </c>
      <c r="H3224" s="282">
        <v>28</v>
      </c>
      <c r="I3224" s="283"/>
      <c r="J3224" s="284">
        <f>ROUND(I3224*H3224,2)</f>
        <v>0</v>
      </c>
      <c r="K3224" s="280" t="s">
        <v>19</v>
      </c>
      <c r="L3224" s="285"/>
      <c r="M3224" s="286" t="s">
        <v>19</v>
      </c>
      <c r="N3224" s="287" t="s">
        <v>42</v>
      </c>
      <c r="O3224" s="87"/>
      <c r="P3224" s="225">
        <f>O3224*H3224</f>
        <v>0</v>
      </c>
      <c r="Q3224" s="225">
        <v>0.016</v>
      </c>
      <c r="R3224" s="225">
        <f>Q3224*H3224</f>
        <v>0.44800000000000001</v>
      </c>
      <c r="S3224" s="225">
        <v>0</v>
      </c>
      <c r="T3224" s="226">
        <f>S3224*H3224</f>
        <v>0</v>
      </c>
      <c r="U3224" s="41"/>
      <c r="V3224" s="41"/>
      <c r="W3224" s="41"/>
      <c r="X3224" s="41"/>
      <c r="Y3224" s="41"/>
      <c r="Z3224" s="41"/>
      <c r="AA3224" s="41"/>
      <c r="AB3224" s="41"/>
      <c r="AC3224" s="41"/>
      <c r="AD3224" s="41"/>
      <c r="AE3224" s="41"/>
      <c r="AR3224" s="227" t="s">
        <v>433</v>
      </c>
      <c r="AT3224" s="227" t="s">
        <v>319</v>
      </c>
      <c r="AU3224" s="227" t="s">
        <v>80</v>
      </c>
      <c r="AY3224" s="20" t="s">
        <v>205</v>
      </c>
      <c r="BE3224" s="228">
        <f>IF(N3224="základní",J3224,0)</f>
        <v>0</v>
      </c>
      <c r="BF3224" s="228">
        <f>IF(N3224="snížená",J3224,0)</f>
        <v>0</v>
      </c>
      <c r="BG3224" s="228">
        <f>IF(N3224="zákl. přenesená",J3224,0)</f>
        <v>0</v>
      </c>
      <c r="BH3224" s="228">
        <f>IF(N3224="sníž. přenesená",J3224,0)</f>
        <v>0</v>
      </c>
      <c r="BI3224" s="228">
        <f>IF(N3224="nulová",J3224,0)</f>
        <v>0</v>
      </c>
      <c r="BJ3224" s="20" t="s">
        <v>78</v>
      </c>
      <c r="BK3224" s="228">
        <f>ROUND(I3224*H3224,2)</f>
        <v>0</v>
      </c>
      <c r="BL3224" s="20" t="s">
        <v>331</v>
      </c>
      <c r="BM3224" s="227" t="s">
        <v>4986</v>
      </c>
    </row>
    <row r="3225" s="14" customFormat="1">
      <c r="A3225" s="14"/>
      <c r="B3225" s="245"/>
      <c r="C3225" s="246"/>
      <c r="D3225" s="236" t="s">
        <v>216</v>
      </c>
      <c r="E3225" s="247" t="s">
        <v>19</v>
      </c>
      <c r="F3225" s="248" t="s">
        <v>4987</v>
      </c>
      <c r="G3225" s="246"/>
      <c r="H3225" s="249">
        <v>28</v>
      </c>
      <c r="I3225" s="250"/>
      <c r="J3225" s="246"/>
      <c r="K3225" s="246"/>
      <c r="L3225" s="251"/>
      <c r="M3225" s="252"/>
      <c r="N3225" s="253"/>
      <c r="O3225" s="253"/>
      <c r="P3225" s="253"/>
      <c r="Q3225" s="253"/>
      <c r="R3225" s="253"/>
      <c r="S3225" s="253"/>
      <c r="T3225" s="25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T3225" s="255" t="s">
        <v>216</v>
      </c>
      <c r="AU3225" s="255" t="s">
        <v>80</v>
      </c>
      <c r="AV3225" s="14" t="s">
        <v>80</v>
      </c>
      <c r="AW3225" s="14" t="s">
        <v>218</v>
      </c>
      <c r="AX3225" s="14" t="s">
        <v>78</v>
      </c>
      <c r="AY3225" s="255" t="s">
        <v>205</v>
      </c>
    </row>
    <row r="3226" s="2" customFormat="1" ht="33" customHeight="1">
      <c r="A3226" s="41"/>
      <c r="B3226" s="42"/>
      <c r="C3226" s="278" t="s">
        <v>4988</v>
      </c>
      <c r="D3226" s="278" t="s">
        <v>319</v>
      </c>
      <c r="E3226" s="279" t="s">
        <v>4989</v>
      </c>
      <c r="F3226" s="280" t="s">
        <v>4990</v>
      </c>
      <c r="G3226" s="281" t="s">
        <v>448</v>
      </c>
      <c r="H3226" s="282">
        <v>20</v>
      </c>
      <c r="I3226" s="283"/>
      <c r="J3226" s="284">
        <f>ROUND(I3226*H3226,2)</f>
        <v>0</v>
      </c>
      <c r="K3226" s="280" t="s">
        <v>19</v>
      </c>
      <c r="L3226" s="285"/>
      <c r="M3226" s="286" t="s">
        <v>19</v>
      </c>
      <c r="N3226" s="287" t="s">
        <v>42</v>
      </c>
      <c r="O3226" s="87"/>
      <c r="P3226" s="225">
        <f>O3226*H3226</f>
        <v>0</v>
      </c>
      <c r="Q3226" s="225">
        <v>0.016</v>
      </c>
      <c r="R3226" s="225">
        <f>Q3226*H3226</f>
        <v>0.32000000000000001</v>
      </c>
      <c r="S3226" s="225">
        <v>0</v>
      </c>
      <c r="T3226" s="226">
        <f>S3226*H3226</f>
        <v>0</v>
      </c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R3226" s="227" t="s">
        <v>433</v>
      </c>
      <c r="AT3226" s="227" t="s">
        <v>319</v>
      </c>
      <c r="AU3226" s="227" t="s">
        <v>80</v>
      </c>
      <c r="AY3226" s="20" t="s">
        <v>205</v>
      </c>
      <c r="BE3226" s="228">
        <f>IF(N3226="základní",J3226,0)</f>
        <v>0</v>
      </c>
      <c r="BF3226" s="228">
        <f>IF(N3226="snížená",J3226,0)</f>
        <v>0</v>
      </c>
      <c r="BG3226" s="228">
        <f>IF(N3226="zákl. přenesená",J3226,0)</f>
        <v>0</v>
      </c>
      <c r="BH3226" s="228">
        <f>IF(N3226="sníž. přenesená",J3226,0)</f>
        <v>0</v>
      </c>
      <c r="BI3226" s="228">
        <f>IF(N3226="nulová",J3226,0)</f>
        <v>0</v>
      </c>
      <c r="BJ3226" s="20" t="s">
        <v>78</v>
      </c>
      <c r="BK3226" s="228">
        <f>ROUND(I3226*H3226,2)</f>
        <v>0</v>
      </c>
      <c r="BL3226" s="20" t="s">
        <v>331</v>
      </c>
      <c r="BM3226" s="227" t="s">
        <v>4991</v>
      </c>
    </row>
    <row r="3227" s="14" customFormat="1">
      <c r="A3227" s="14"/>
      <c r="B3227" s="245"/>
      <c r="C3227" s="246"/>
      <c r="D3227" s="236" t="s">
        <v>216</v>
      </c>
      <c r="E3227" s="247" t="s">
        <v>19</v>
      </c>
      <c r="F3227" s="248" t="s">
        <v>4992</v>
      </c>
      <c r="G3227" s="246"/>
      <c r="H3227" s="249">
        <v>20</v>
      </c>
      <c r="I3227" s="250"/>
      <c r="J3227" s="246"/>
      <c r="K3227" s="246"/>
      <c r="L3227" s="251"/>
      <c r="M3227" s="252"/>
      <c r="N3227" s="253"/>
      <c r="O3227" s="253"/>
      <c r="P3227" s="253"/>
      <c r="Q3227" s="253"/>
      <c r="R3227" s="253"/>
      <c r="S3227" s="253"/>
      <c r="T3227" s="25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T3227" s="255" t="s">
        <v>216</v>
      </c>
      <c r="AU3227" s="255" t="s">
        <v>80</v>
      </c>
      <c r="AV3227" s="14" t="s">
        <v>80</v>
      </c>
      <c r="AW3227" s="14" t="s">
        <v>218</v>
      </c>
      <c r="AX3227" s="14" t="s">
        <v>71</v>
      </c>
      <c r="AY3227" s="255" t="s">
        <v>205</v>
      </c>
    </row>
    <row r="3228" s="2" customFormat="1" ht="24.15" customHeight="1">
      <c r="A3228" s="41"/>
      <c r="B3228" s="42"/>
      <c r="C3228" s="278" t="s">
        <v>4993</v>
      </c>
      <c r="D3228" s="278" t="s">
        <v>319</v>
      </c>
      <c r="E3228" s="279" t="s">
        <v>4994</v>
      </c>
      <c r="F3228" s="280" t="s">
        <v>4995</v>
      </c>
      <c r="G3228" s="281" t="s">
        <v>448</v>
      </c>
      <c r="H3228" s="282">
        <v>2</v>
      </c>
      <c r="I3228" s="283"/>
      <c r="J3228" s="284">
        <f>ROUND(I3228*H3228,2)</f>
        <v>0</v>
      </c>
      <c r="K3228" s="280" t="s">
        <v>19</v>
      </c>
      <c r="L3228" s="285"/>
      <c r="M3228" s="286" t="s">
        <v>19</v>
      </c>
      <c r="N3228" s="287" t="s">
        <v>42</v>
      </c>
      <c r="O3228" s="87"/>
      <c r="P3228" s="225">
        <f>O3228*H3228</f>
        <v>0</v>
      </c>
      <c r="Q3228" s="225">
        <v>0.016</v>
      </c>
      <c r="R3228" s="225">
        <f>Q3228*H3228</f>
        <v>0.032000000000000001</v>
      </c>
      <c r="S3228" s="225">
        <v>0</v>
      </c>
      <c r="T3228" s="226">
        <f>S3228*H3228</f>
        <v>0</v>
      </c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R3228" s="227" t="s">
        <v>433</v>
      </c>
      <c r="AT3228" s="227" t="s">
        <v>319</v>
      </c>
      <c r="AU3228" s="227" t="s">
        <v>80</v>
      </c>
      <c r="AY3228" s="20" t="s">
        <v>205</v>
      </c>
      <c r="BE3228" s="228">
        <f>IF(N3228="základní",J3228,0)</f>
        <v>0</v>
      </c>
      <c r="BF3228" s="228">
        <f>IF(N3228="snížená",J3228,0)</f>
        <v>0</v>
      </c>
      <c r="BG3228" s="228">
        <f>IF(N3228="zákl. přenesená",J3228,0)</f>
        <v>0</v>
      </c>
      <c r="BH3228" s="228">
        <f>IF(N3228="sníž. přenesená",J3228,0)</f>
        <v>0</v>
      </c>
      <c r="BI3228" s="228">
        <f>IF(N3228="nulová",J3228,0)</f>
        <v>0</v>
      </c>
      <c r="BJ3228" s="20" t="s">
        <v>78</v>
      </c>
      <c r="BK3228" s="228">
        <f>ROUND(I3228*H3228,2)</f>
        <v>0</v>
      </c>
      <c r="BL3228" s="20" t="s">
        <v>331</v>
      </c>
      <c r="BM3228" s="227" t="s">
        <v>4996</v>
      </c>
    </row>
    <row r="3229" s="14" customFormat="1">
      <c r="A3229" s="14"/>
      <c r="B3229" s="245"/>
      <c r="C3229" s="246"/>
      <c r="D3229" s="236" t="s">
        <v>216</v>
      </c>
      <c r="E3229" s="247" t="s">
        <v>19</v>
      </c>
      <c r="F3229" s="248" t="s">
        <v>4670</v>
      </c>
      <c r="G3229" s="246"/>
      <c r="H3229" s="249">
        <v>2</v>
      </c>
      <c r="I3229" s="250"/>
      <c r="J3229" s="246"/>
      <c r="K3229" s="246"/>
      <c r="L3229" s="251"/>
      <c r="M3229" s="252"/>
      <c r="N3229" s="253"/>
      <c r="O3229" s="253"/>
      <c r="P3229" s="253"/>
      <c r="Q3229" s="253"/>
      <c r="R3229" s="253"/>
      <c r="S3229" s="253"/>
      <c r="T3229" s="25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55" t="s">
        <v>216</v>
      </c>
      <c r="AU3229" s="255" t="s">
        <v>80</v>
      </c>
      <c r="AV3229" s="14" t="s">
        <v>80</v>
      </c>
      <c r="AW3229" s="14" t="s">
        <v>218</v>
      </c>
      <c r="AX3229" s="14" t="s">
        <v>71</v>
      </c>
      <c r="AY3229" s="255" t="s">
        <v>205</v>
      </c>
    </row>
    <row r="3230" s="2" customFormat="1" ht="37.8" customHeight="1">
      <c r="A3230" s="41"/>
      <c r="B3230" s="42"/>
      <c r="C3230" s="278" t="s">
        <v>4997</v>
      </c>
      <c r="D3230" s="278" t="s">
        <v>319</v>
      </c>
      <c r="E3230" s="279" t="s">
        <v>4998</v>
      </c>
      <c r="F3230" s="280" t="s">
        <v>4999</v>
      </c>
      <c r="G3230" s="281" t="s">
        <v>448</v>
      </c>
      <c r="H3230" s="282">
        <v>1</v>
      </c>
      <c r="I3230" s="283"/>
      <c r="J3230" s="284">
        <f>ROUND(I3230*H3230,2)</f>
        <v>0</v>
      </c>
      <c r="K3230" s="280" t="s">
        <v>19</v>
      </c>
      <c r="L3230" s="285"/>
      <c r="M3230" s="286" t="s">
        <v>19</v>
      </c>
      <c r="N3230" s="287" t="s">
        <v>42</v>
      </c>
      <c r="O3230" s="87"/>
      <c r="P3230" s="225">
        <f>O3230*H3230</f>
        <v>0</v>
      </c>
      <c r="Q3230" s="225">
        <v>0.016</v>
      </c>
      <c r="R3230" s="225">
        <f>Q3230*H3230</f>
        <v>0.016</v>
      </c>
      <c r="S3230" s="225">
        <v>0</v>
      </c>
      <c r="T3230" s="226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7" t="s">
        <v>433</v>
      </c>
      <c r="AT3230" s="227" t="s">
        <v>319</v>
      </c>
      <c r="AU3230" s="227" t="s">
        <v>80</v>
      </c>
      <c r="AY3230" s="20" t="s">
        <v>205</v>
      </c>
      <c r="BE3230" s="228">
        <f>IF(N3230="základní",J3230,0)</f>
        <v>0</v>
      </c>
      <c r="BF3230" s="228">
        <f>IF(N3230="snížená",J3230,0)</f>
        <v>0</v>
      </c>
      <c r="BG3230" s="228">
        <f>IF(N3230="zákl. přenesená",J3230,0)</f>
        <v>0</v>
      </c>
      <c r="BH3230" s="228">
        <f>IF(N3230="sníž. přenesená",J3230,0)</f>
        <v>0</v>
      </c>
      <c r="BI3230" s="228">
        <f>IF(N3230="nulová",J3230,0)</f>
        <v>0</v>
      </c>
      <c r="BJ3230" s="20" t="s">
        <v>78</v>
      </c>
      <c r="BK3230" s="228">
        <f>ROUND(I3230*H3230,2)</f>
        <v>0</v>
      </c>
      <c r="BL3230" s="20" t="s">
        <v>331</v>
      </c>
      <c r="BM3230" s="227" t="s">
        <v>5000</v>
      </c>
    </row>
    <row r="3231" s="2" customFormat="1" ht="37.8" customHeight="1">
      <c r="A3231" s="41"/>
      <c r="B3231" s="42"/>
      <c r="C3231" s="278" t="s">
        <v>5001</v>
      </c>
      <c r="D3231" s="278" t="s">
        <v>319</v>
      </c>
      <c r="E3231" s="279" t="s">
        <v>5002</v>
      </c>
      <c r="F3231" s="280" t="s">
        <v>5003</v>
      </c>
      <c r="G3231" s="281" t="s">
        <v>448</v>
      </c>
      <c r="H3231" s="282">
        <v>30</v>
      </c>
      <c r="I3231" s="283"/>
      <c r="J3231" s="284">
        <f>ROUND(I3231*H3231,2)</f>
        <v>0</v>
      </c>
      <c r="K3231" s="280" t="s">
        <v>19</v>
      </c>
      <c r="L3231" s="285"/>
      <c r="M3231" s="286" t="s">
        <v>19</v>
      </c>
      <c r="N3231" s="287" t="s">
        <v>42</v>
      </c>
      <c r="O3231" s="87"/>
      <c r="P3231" s="225">
        <f>O3231*H3231</f>
        <v>0</v>
      </c>
      <c r="Q3231" s="225">
        <v>0.016</v>
      </c>
      <c r="R3231" s="225">
        <f>Q3231*H3231</f>
        <v>0.47999999999999998</v>
      </c>
      <c r="S3231" s="225">
        <v>0</v>
      </c>
      <c r="T3231" s="226">
        <f>S3231*H3231</f>
        <v>0</v>
      </c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R3231" s="227" t="s">
        <v>433</v>
      </c>
      <c r="AT3231" s="227" t="s">
        <v>319</v>
      </c>
      <c r="AU3231" s="227" t="s">
        <v>80</v>
      </c>
      <c r="AY3231" s="20" t="s">
        <v>205</v>
      </c>
      <c r="BE3231" s="228">
        <f>IF(N3231="základní",J3231,0)</f>
        <v>0</v>
      </c>
      <c r="BF3231" s="228">
        <f>IF(N3231="snížená",J3231,0)</f>
        <v>0</v>
      </c>
      <c r="BG3231" s="228">
        <f>IF(N3231="zákl. přenesená",J3231,0)</f>
        <v>0</v>
      </c>
      <c r="BH3231" s="228">
        <f>IF(N3231="sníž. přenesená",J3231,0)</f>
        <v>0</v>
      </c>
      <c r="BI3231" s="228">
        <f>IF(N3231="nulová",J3231,0)</f>
        <v>0</v>
      </c>
      <c r="BJ3231" s="20" t="s">
        <v>78</v>
      </c>
      <c r="BK3231" s="228">
        <f>ROUND(I3231*H3231,2)</f>
        <v>0</v>
      </c>
      <c r="BL3231" s="20" t="s">
        <v>331</v>
      </c>
      <c r="BM3231" s="227" t="s">
        <v>5004</v>
      </c>
    </row>
    <row r="3232" s="14" customFormat="1">
      <c r="A3232" s="14"/>
      <c r="B3232" s="245"/>
      <c r="C3232" s="246"/>
      <c r="D3232" s="236" t="s">
        <v>216</v>
      </c>
      <c r="E3232" s="247" t="s">
        <v>19</v>
      </c>
      <c r="F3232" s="248" t="s">
        <v>5005</v>
      </c>
      <c r="G3232" s="246"/>
      <c r="H3232" s="249">
        <v>30</v>
      </c>
      <c r="I3232" s="250"/>
      <c r="J3232" s="246"/>
      <c r="K3232" s="246"/>
      <c r="L3232" s="251"/>
      <c r="M3232" s="252"/>
      <c r="N3232" s="253"/>
      <c r="O3232" s="253"/>
      <c r="P3232" s="253"/>
      <c r="Q3232" s="253"/>
      <c r="R3232" s="253"/>
      <c r="S3232" s="253"/>
      <c r="T3232" s="25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T3232" s="255" t="s">
        <v>216</v>
      </c>
      <c r="AU3232" s="255" t="s">
        <v>80</v>
      </c>
      <c r="AV3232" s="14" t="s">
        <v>80</v>
      </c>
      <c r="AW3232" s="14" t="s">
        <v>218</v>
      </c>
      <c r="AX3232" s="14" t="s">
        <v>71</v>
      </c>
      <c r="AY3232" s="255" t="s">
        <v>205</v>
      </c>
    </row>
    <row r="3233" s="2" customFormat="1" ht="37.8" customHeight="1">
      <c r="A3233" s="41"/>
      <c r="B3233" s="42"/>
      <c r="C3233" s="216" t="s">
        <v>5006</v>
      </c>
      <c r="D3233" s="216" t="s">
        <v>207</v>
      </c>
      <c r="E3233" s="217" t="s">
        <v>5007</v>
      </c>
      <c r="F3233" s="218" t="s">
        <v>5008</v>
      </c>
      <c r="G3233" s="219" t="s">
        <v>448</v>
      </c>
      <c r="H3233" s="220">
        <v>5</v>
      </c>
      <c r="I3233" s="221"/>
      <c r="J3233" s="222">
        <f>ROUND(I3233*H3233,2)</f>
        <v>0</v>
      </c>
      <c r="K3233" s="218" t="s">
        <v>211</v>
      </c>
      <c r="L3233" s="47"/>
      <c r="M3233" s="223" t="s">
        <v>19</v>
      </c>
      <c r="N3233" s="224" t="s">
        <v>42</v>
      </c>
      <c r="O3233" s="87"/>
      <c r="P3233" s="225">
        <f>O3233*H3233</f>
        <v>0</v>
      </c>
      <c r="Q3233" s="225">
        <v>0.00046000000000000001</v>
      </c>
      <c r="R3233" s="225">
        <f>Q3233*H3233</f>
        <v>0.0023</v>
      </c>
      <c r="S3233" s="225">
        <v>0</v>
      </c>
      <c r="T3233" s="226">
        <f>S3233*H3233</f>
        <v>0</v>
      </c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R3233" s="227" t="s">
        <v>331</v>
      </c>
      <c r="AT3233" s="227" t="s">
        <v>207</v>
      </c>
      <c r="AU3233" s="227" t="s">
        <v>80</v>
      </c>
      <c r="AY3233" s="20" t="s">
        <v>205</v>
      </c>
      <c r="BE3233" s="228">
        <f>IF(N3233="základní",J3233,0)</f>
        <v>0</v>
      </c>
      <c r="BF3233" s="228">
        <f>IF(N3233="snížená",J3233,0)</f>
        <v>0</v>
      </c>
      <c r="BG3233" s="228">
        <f>IF(N3233="zákl. přenesená",J3233,0)</f>
        <v>0</v>
      </c>
      <c r="BH3233" s="228">
        <f>IF(N3233="sníž. přenesená",J3233,0)</f>
        <v>0</v>
      </c>
      <c r="BI3233" s="228">
        <f>IF(N3233="nulová",J3233,0)</f>
        <v>0</v>
      </c>
      <c r="BJ3233" s="20" t="s">
        <v>78</v>
      </c>
      <c r="BK3233" s="228">
        <f>ROUND(I3233*H3233,2)</f>
        <v>0</v>
      </c>
      <c r="BL3233" s="20" t="s">
        <v>331</v>
      </c>
      <c r="BM3233" s="227" t="s">
        <v>5009</v>
      </c>
    </row>
    <row r="3234" s="2" customFormat="1">
      <c r="A3234" s="41"/>
      <c r="B3234" s="42"/>
      <c r="C3234" s="43"/>
      <c r="D3234" s="229" t="s">
        <v>214</v>
      </c>
      <c r="E3234" s="43"/>
      <c r="F3234" s="230" t="s">
        <v>5010</v>
      </c>
      <c r="G3234" s="43"/>
      <c r="H3234" s="43"/>
      <c r="I3234" s="231"/>
      <c r="J3234" s="43"/>
      <c r="K3234" s="43"/>
      <c r="L3234" s="47"/>
      <c r="M3234" s="232"/>
      <c r="N3234" s="233"/>
      <c r="O3234" s="87"/>
      <c r="P3234" s="87"/>
      <c r="Q3234" s="87"/>
      <c r="R3234" s="87"/>
      <c r="S3234" s="87"/>
      <c r="T3234" s="88"/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T3234" s="20" t="s">
        <v>214</v>
      </c>
      <c r="AU3234" s="20" t="s">
        <v>80</v>
      </c>
    </row>
    <row r="3235" s="2" customFormat="1" ht="24.15" customHeight="1">
      <c r="A3235" s="41"/>
      <c r="B3235" s="42"/>
      <c r="C3235" s="278" t="s">
        <v>5011</v>
      </c>
      <c r="D3235" s="278" t="s">
        <v>319</v>
      </c>
      <c r="E3235" s="279" t="s">
        <v>5012</v>
      </c>
      <c r="F3235" s="280" t="s">
        <v>5013</v>
      </c>
      <c r="G3235" s="281" t="s">
        <v>448</v>
      </c>
      <c r="H3235" s="282">
        <v>1</v>
      </c>
      <c r="I3235" s="283"/>
      <c r="J3235" s="284">
        <f>ROUND(I3235*H3235,2)</f>
        <v>0</v>
      </c>
      <c r="K3235" s="280" t="s">
        <v>19</v>
      </c>
      <c r="L3235" s="285"/>
      <c r="M3235" s="286" t="s">
        <v>19</v>
      </c>
      <c r="N3235" s="287" t="s">
        <v>42</v>
      </c>
      <c r="O3235" s="87"/>
      <c r="P3235" s="225">
        <f>O3235*H3235</f>
        <v>0</v>
      </c>
      <c r="Q3235" s="225">
        <v>0.035000000000000003</v>
      </c>
      <c r="R3235" s="225">
        <f>Q3235*H3235</f>
        <v>0.035000000000000003</v>
      </c>
      <c r="S3235" s="225">
        <v>0</v>
      </c>
      <c r="T3235" s="226">
        <f>S3235*H3235</f>
        <v>0</v>
      </c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R3235" s="227" t="s">
        <v>433</v>
      </c>
      <c r="AT3235" s="227" t="s">
        <v>319</v>
      </c>
      <c r="AU3235" s="227" t="s">
        <v>80</v>
      </c>
      <c r="AY3235" s="20" t="s">
        <v>205</v>
      </c>
      <c r="BE3235" s="228">
        <f>IF(N3235="základní",J3235,0)</f>
        <v>0</v>
      </c>
      <c r="BF3235" s="228">
        <f>IF(N3235="snížená",J3235,0)</f>
        <v>0</v>
      </c>
      <c r="BG3235" s="228">
        <f>IF(N3235="zákl. přenesená",J3235,0)</f>
        <v>0</v>
      </c>
      <c r="BH3235" s="228">
        <f>IF(N3235="sníž. přenesená",J3235,0)</f>
        <v>0</v>
      </c>
      <c r="BI3235" s="228">
        <f>IF(N3235="nulová",J3235,0)</f>
        <v>0</v>
      </c>
      <c r="BJ3235" s="20" t="s">
        <v>78</v>
      </c>
      <c r="BK3235" s="228">
        <f>ROUND(I3235*H3235,2)</f>
        <v>0</v>
      </c>
      <c r="BL3235" s="20" t="s">
        <v>331</v>
      </c>
      <c r="BM3235" s="227" t="s">
        <v>5014</v>
      </c>
    </row>
    <row r="3236" s="2" customFormat="1" ht="37.8" customHeight="1">
      <c r="A3236" s="41"/>
      <c r="B3236" s="42"/>
      <c r="C3236" s="278" t="s">
        <v>5015</v>
      </c>
      <c r="D3236" s="278" t="s">
        <v>319</v>
      </c>
      <c r="E3236" s="279" t="s">
        <v>5016</v>
      </c>
      <c r="F3236" s="280" t="s">
        <v>5017</v>
      </c>
      <c r="G3236" s="281" t="s">
        <v>448</v>
      </c>
      <c r="H3236" s="282">
        <v>1</v>
      </c>
      <c r="I3236" s="283"/>
      <c r="J3236" s="284">
        <f>ROUND(I3236*H3236,2)</f>
        <v>0</v>
      </c>
      <c r="K3236" s="280" t="s">
        <v>19</v>
      </c>
      <c r="L3236" s="285"/>
      <c r="M3236" s="286" t="s">
        <v>19</v>
      </c>
      <c r="N3236" s="287" t="s">
        <v>42</v>
      </c>
      <c r="O3236" s="87"/>
      <c r="P3236" s="225">
        <f>O3236*H3236</f>
        <v>0</v>
      </c>
      <c r="Q3236" s="225">
        <v>0.041000000000000002</v>
      </c>
      <c r="R3236" s="225">
        <f>Q3236*H3236</f>
        <v>0.041000000000000002</v>
      </c>
      <c r="S3236" s="225">
        <v>0</v>
      </c>
      <c r="T3236" s="226">
        <f>S3236*H3236</f>
        <v>0</v>
      </c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R3236" s="227" t="s">
        <v>433</v>
      </c>
      <c r="AT3236" s="227" t="s">
        <v>319</v>
      </c>
      <c r="AU3236" s="227" t="s">
        <v>80</v>
      </c>
      <c r="AY3236" s="20" t="s">
        <v>205</v>
      </c>
      <c r="BE3236" s="228">
        <f>IF(N3236="základní",J3236,0)</f>
        <v>0</v>
      </c>
      <c r="BF3236" s="228">
        <f>IF(N3236="snížená",J3236,0)</f>
        <v>0</v>
      </c>
      <c r="BG3236" s="228">
        <f>IF(N3236="zákl. přenesená",J3236,0)</f>
        <v>0</v>
      </c>
      <c r="BH3236" s="228">
        <f>IF(N3236="sníž. přenesená",J3236,0)</f>
        <v>0</v>
      </c>
      <c r="BI3236" s="228">
        <f>IF(N3236="nulová",J3236,0)</f>
        <v>0</v>
      </c>
      <c r="BJ3236" s="20" t="s">
        <v>78</v>
      </c>
      <c r="BK3236" s="228">
        <f>ROUND(I3236*H3236,2)</f>
        <v>0</v>
      </c>
      <c r="BL3236" s="20" t="s">
        <v>331</v>
      </c>
      <c r="BM3236" s="227" t="s">
        <v>5018</v>
      </c>
    </row>
    <row r="3237" s="2" customFormat="1" ht="33" customHeight="1">
      <c r="A3237" s="41"/>
      <c r="B3237" s="42"/>
      <c r="C3237" s="278" t="s">
        <v>5019</v>
      </c>
      <c r="D3237" s="278" t="s">
        <v>319</v>
      </c>
      <c r="E3237" s="279" t="s">
        <v>5020</v>
      </c>
      <c r="F3237" s="280" t="s">
        <v>5021</v>
      </c>
      <c r="G3237" s="281" t="s">
        <v>448</v>
      </c>
      <c r="H3237" s="282">
        <v>1</v>
      </c>
      <c r="I3237" s="283"/>
      <c r="J3237" s="284">
        <f>ROUND(I3237*H3237,2)</f>
        <v>0</v>
      </c>
      <c r="K3237" s="280" t="s">
        <v>19</v>
      </c>
      <c r="L3237" s="285"/>
      <c r="M3237" s="286" t="s">
        <v>19</v>
      </c>
      <c r="N3237" s="287" t="s">
        <v>42</v>
      </c>
      <c r="O3237" s="87"/>
      <c r="P3237" s="225">
        <f>O3237*H3237</f>
        <v>0</v>
      </c>
      <c r="Q3237" s="225">
        <v>0.035000000000000003</v>
      </c>
      <c r="R3237" s="225">
        <f>Q3237*H3237</f>
        <v>0.035000000000000003</v>
      </c>
      <c r="S3237" s="225">
        <v>0</v>
      </c>
      <c r="T3237" s="226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7" t="s">
        <v>433</v>
      </c>
      <c r="AT3237" s="227" t="s">
        <v>319</v>
      </c>
      <c r="AU3237" s="227" t="s">
        <v>80</v>
      </c>
      <c r="AY3237" s="20" t="s">
        <v>205</v>
      </c>
      <c r="BE3237" s="228">
        <f>IF(N3237="základní",J3237,0)</f>
        <v>0</v>
      </c>
      <c r="BF3237" s="228">
        <f>IF(N3237="snížená",J3237,0)</f>
        <v>0</v>
      </c>
      <c r="BG3237" s="228">
        <f>IF(N3237="zákl. přenesená",J3237,0)</f>
        <v>0</v>
      </c>
      <c r="BH3237" s="228">
        <f>IF(N3237="sníž. přenesená",J3237,0)</f>
        <v>0</v>
      </c>
      <c r="BI3237" s="228">
        <f>IF(N3237="nulová",J3237,0)</f>
        <v>0</v>
      </c>
      <c r="BJ3237" s="20" t="s">
        <v>78</v>
      </c>
      <c r="BK3237" s="228">
        <f>ROUND(I3237*H3237,2)</f>
        <v>0</v>
      </c>
      <c r="BL3237" s="20" t="s">
        <v>331</v>
      </c>
      <c r="BM3237" s="227" t="s">
        <v>5022</v>
      </c>
    </row>
    <row r="3238" s="2" customFormat="1" ht="33" customHeight="1">
      <c r="A3238" s="41"/>
      <c r="B3238" s="42"/>
      <c r="C3238" s="278" t="s">
        <v>5023</v>
      </c>
      <c r="D3238" s="278" t="s">
        <v>319</v>
      </c>
      <c r="E3238" s="279" t="s">
        <v>5024</v>
      </c>
      <c r="F3238" s="280" t="s">
        <v>5025</v>
      </c>
      <c r="G3238" s="281" t="s">
        <v>448</v>
      </c>
      <c r="H3238" s="282">
        <v>1</v>
      </c>
      <c r="I3238" s="283"/>
      <c r="J3238" s="284">
        <f>ROUND(I3238*H3238,2)</f>
        <v>0</v>
      </c>
      <c r="K3238" s="280" t="s">
        <v>19</v>
      </c>
      <c r="L3238" s="285"/>
      <c r="M3238" s="286" t="s">
        <v>19</v>
      </c>
      <c r="N3238" s="287" t="s">
        <v>42</v>
      </c>
      <c r="O3238" s="87"/>
      <c r="P3238" s="225">
        <f>O3238*H3238</f>
        <v>0</v>
      </c>
      <c r="Q3238" s="225">
        <v>0.035000000000000003</v>
      </c>
      <c r="R3238" s="225">
        <f>Q3238*H3238</f>
        <v>0.035000000000000003</v>
      </c>
      <c r="S3238" s="225">
        <v>0</v>
      </c>
      <c r="T3238" s="226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7" t="s">
        <v>433</v>
      </c>
      <c r="AT3238" s="227" t="s">
        <v>319</v>
      </c>
      <c r="AU3238" s="227" t="s">
        <v>80</v>
      </c>
      <c r="AY3238" s="20" t="s">
        <v>205</v>
      </c>
      <c r="BE3238" s="228">
        <f>IF(N3238="základní",J3238,0)</f>
        <v>0</v>
      </c>
      <c r="BF3238" s="228">
        <f>IF(N3238="snížená",J3238,0)</f>
        <v>0</v>
      </c>
      <c r="BG3238" s="228">
        <f>IF(N3238="zákl. přenesená",J3238,0)</f>
        <v>0</v>
      </c>
      <c r="BH3238" s="228">
        <f>IF(N3238="sníž. přenesená",J3238,0)</f>
        <v>0</v>
      </c>
      <c r="BI3238" s="228">
        <f>IF(N3238="nulová",J3238,0)</f>
        <v>0</v>
      </c>
      <c r="BJ3238" s="20" t="s">
        <v>78</v>
      </c>
      <c r="BK3238" s="228">
        <f>ROUND(I3238*H3238,2)</f>
        <v>0</v>
      </c>
      <c r="BL3238" s="20" t="s">
        <v>331</v>
      </c>
      <c r="BM3238" s="227" t="s">
        <v>5026</v>
      </c>
    </row>
    <row r="3239" s="2" customFormat="1" ht="33" customHeight="1">
      <c r="A3239" s="41"/>
      <c r="B3239" s="42"/>
      <c r="C3239" s="278" t="s">
        <v>5027</v>
      </c>
      <c r="D3239" s="278" t="s">
        <v>319</v>
      </c>
      <c r="E3239" s="279" t="s">
        <v>5028</v>
      </c>
      <c r="F3239" s="280" t="s">
        <v>5029</v>
      </c>
      <c r="G3239" s="281" t="s">
        <v>448</v>
      </c>
      <c r="H3239" s="282">
        <v>1</v>
      </c>
      <c r="I3239" s="283"/>
      <c r="J3239" s="284">
        <f>ROUND(I3239*H3239,2)</f>
        <v>0</v>
      </c>
      <c r="K3239" s="280" t="s">
        <v>19</v>
      </c>
      <c r="L3239" s="285"/>
      <c r="M3239" s="286" t="s">
        <v>19</v>
      </c>
      <c r="N3239" s="287" t="s">
        <v>42</v>
      </c>
      <c r="O3239" s="87"/>
      <c r="P3239" s="225">
        <f>O3239*H3239</f>
        <v>0</v>
      </c>
      <c r="Q3239" s="225">
        <v>0.025999999999999999</v>
      </c>
      <c r="R3239" s="225">
        <f>Q3239*H3239</f>
        <v>0.025999999999999999</v>
      </c>
      <c r="S3239" s="225">
        <v>0</v>
      </c>
      <c r="T3239" s="226">
        <f>S3239*H3239</f>
        <v>0</v>
      </c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R3239" s="227" t="s">
        <v>433</v>
      </c>
      <c r="AT3239" s="227" t="s">
        <v>319</v>
      </c>
      <c r="AU3239" s="227" t="s">
        <v>80</v>
      </c>
      <c r="AY3239" s="20" t="s">
        <v>205</v>
      </c>
      <c r="BE3239" s="228">
        <f>IF(N3239="základní",J3239,0)</f>
        <v>0</v>
      </c>
      <c r="BF3239" s="228">
        <f>IF(N3239="snížená",J3239,0)</f>
        <v>0</v>
      </c>
      <c r="BG3239" s="228">
        <f>IF(N3239="zákl. přenesená",J3239,0)</f>
        <v>0</v>
      </c>
      <c r="BH3239" s="228">
        <f>IF(N3239="sníž. přenesená",J3239,0)</f>
        <v>0</v>
      </c>
      <c r="BI3239" s="228">
        <f>IF(N3239="nulová",J3239,0)</f>
        <v>0</v>
      </c>
      <c r="BJ3239" s="20" t="s">
        <v>78</v>
      </c>
      <c r="BK3239" s="228">
        <f>ROUND(I3239*H3239,2)</f>
        <v>0</v>
      </c>
      <c r="BL3239" s="20" t="s">
        <v>331</v>
      </c>
      <c r="BM3239" s="227" t="s">
        <v>5030</v>
      </c>
    </row>
    <row r="3240" s="2" customFormat="1" ht="37.8" customHeight="1">
      <c r="A3240" s="41"/>
      <c r="B3240" s="42"/>
      <c r="C3240" s="216" t="s">
        <v>5031</v>
      </c>
      <c r="D3240" s="216" t="s">
        <v>207</v>
      </c>
      <c r="E3240" s="217" t="s">
        <v>5032</v>
      </c>
      <c r="F3240" s="218" t="s">
        <v>5033</v>
      </c>
      <c r="G3240" s="219" t="s">
        <v>448</v>
      </c>
      <c r="H3240" s="220">
        <v>5</v>
      </c>
      <c r="I3240" s="221"/>
      <c r="J3240" s="222">
        <f>ROUND(I3240*H3240,2)</f>
        <v>0</v>
      </c>
      <c r="K3240" s="218" t="s">
        <v>211</v>
      </c>
      <c r="L3240" s="47"/>
      <c r="M3240" s="223" t="s">
        <v>19</v>
      </c>
      <c r="N3240" s="224" t="s">
        <v>42</v>
      </c>
      <c r="O3240" s="87"/>
      <c r="P3240" s="225">
        <f>O3240*H3240</f>
        <v>0</v>
      </c>
      <c r="Q3240" s="225">
        <v>0.00044999999999999999</v>
      </c>
      <c r="R3240" s="225">
        <f>Q3240*H3240</f>
        <v>0.0022499999999999998</v>
      </c>
      <c r="S3240" s="225">
        <v>0</v>
      </c>
      <c r="T3240" s="226">
        <f>S3240*H3240</f>
        <v>0</v>
      </c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R3240" s="227" t="s">
        <v>331</v>
      </c>
      <c r="AT3240" s="227" t="s">
        <v>207</v>
      </c>
      <c r="AU3240" s="227" t="s">
        <v>80</v>
      </c>
      <c r="AY3240" s="20" t="s">
        <v>205</v>
      </c>
      <c r="BE3240" s="228">
        <f>IF(N3240="základní",J3240,0)</f>
        <v>0</v>
      </c>
      <c r="BF3240" s="228">
        <f>IF(N3240="snížená",J3240,0)</f>
        <v>0</v>
      </c>
      <c r="BG3240" s="228">
        <f>IF(N3240="zákl. přenesená",J3240,0)</f>
        <v>0</v>
      </c>
      <c r="BH3240" s="228">
        <f>IF(N3240="sníž. přenesená",J3240,0)</f>
        <v>0</v>
      </c>
      <c r="BI3240" s="228">
        <f>IF(N3240="nulová",J3240,0)</f>
        <v>0</v>
      </c>
      <c r="BJ3240" s="20" t="s">
        <v>78</v>
      </c>
      <c r="BK3240" s="228">
        <f>ROUND(I3240*H3240,2)</f>
        <v>0</v>
      </c>
      <c r="BL3240" s="20" t="s">
        <v>331</v>
      </c>
      <c r="BM3240" s="227" t="s">
        <v>5034</v>
      </c>
    </row>
    <row r="3241" s="2" customFormat="1">
      <c r="A3241" s="41"/>
      <c r="B3241" s="42"/>
      <c r="C3241" s="43"/>
      <c r="D3241" s="229" t="s">
        <v>214</v>
      </c>
      <c r="E3241" s="43"/>
      <c r="F3241" s="230" t="s">
        <v>5035</v>
      </c>
      <c r="G3241" s="43"/>
      <c r="H3241" s="43"/>
      <c r="I3241" s="231"/>
      <c r="J3241" s="43"/>
      <c r="K3241" s="43"/>
      <c r="L3241" s="47"/>
      <c r="M3241" s="232"/>
      <c r="N3241" s="233"/>
      <c r="O3241" s="87"/>
      <c r="P3241" s="87"/>
      <c r="Q3241" s="87"/>
      <c r="R3241" s="87"/>
      <c r="S3241" s="87"/>
      <c r="T3241" s="88"/>
      <c r="U3241" s="41"/>
      <c r="V3241" s="41"/>
      <c r="W3241" s="41"/>
      <c r="X3241" s="41"/>
      <c r="Y3241" s="41"/>
      <c r="Z3241" s="41"/>
      <c r="AA3241" s="41"/>
      <c r="AB3241" s="41"/>
      <c r="AC3241" s="41"/>
      <c r="AD3241" s="41"/>
      <c r="AE3241" s="41"/>
      <c r="AT3241" s="20" t="s">
        <v>214</v>
      </c>
      <c r="AU3241" s="20" t="s">
        <v>80</v>
      </c>
    </row>
    <row r="3242" s="2" customFormat="1" ht="33" customHeight="1">
      <c r="A3242" s="41"/>
      <c r="B3242" s="42"/>
      <c r="C3242" s="278" t="s">
        <v>5036</v>
      </c>
      <c r="D3242" s="278" t="s">
        <v>319</v>
      </c>
      <c r="E3242" s="279" t="s">
        <v>5037</v>
      </c>
      <c r="F3242" s="280" t="s">
        <v>5038</v>
      </c>
      <c r="G3242" s="281" t="s">
        <v>448</v>
      </c>
      <c r="H3242" s="282">
        <v>1</v>
      </c>
      <c r="I3242" s="283"/>
      <c r="J3242" s="284">
        <f>ROUND(I3242*H3242,2)</f>
        <v>0</v>
      </c>
      <c r="K3242" s="280" t="s">
        <v>19</v>
      </c>
      <c r="L3242" s="285"/>
      <c r="M3242" s="286" t="s">
        <v>19</v>
      </c>
      <c r="N3242" s="287" t="s">
        <v>42</v>
      </c>
      <c r="O3242" s="87"/>
      <c r="P3242" s="225">
        <f>O3242*H3242</f>
        <v>0</v>
      </c>
      <c r="Q3242" s="225">
        <v>0.041000000000000002</v>
      </c>
      <c r="R3242" s="225">
        <f>Q3242*H3242</f>
        <v>0.041000000000000002</v>
      </c>
      <c r="S3242" s="225">
        <v>0</v>
      </c>
      <c r="T3242" s="226">
        <f>S3242*H3242</f>
        <v>0</v>
      </c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R3242" s="227" t="s">
        <v>433</v>
      </c>
      <c r="AT3242" s="227" t="s">
        <v>319</v>
      </c>
      <c r="AU3242" s="227" t="s">
        <v>80</v>
      </c>
      <c r="AY3242" s="20" t="s">
        <v>205</v>
      </c>
      <c r="BE3242" s="228">
        <f>IF(N3242="základní",J3242,0)</f>
        <v>0</v>
      </c>
      <c r="BF3242" s="228">
        <f>IF(N3242="snížená",J3242,0)</f>
        <v>0</v>
      </c>
      <c r="BG3242" s="228">
        <f>IF(N3242="zákl. přenesená",J3242,0)</f>
        <v>0</v>
      </c>
      <c r="BH3242" s="228">
        <f>IF(N3242="sníž. přenesená",J3242,0)</f>
        <v>0</v>
      </c>
      <c r="BI3242" s="228">
        <f>IF(N3242="nulová",J3242,0)</f>
        <v>0</v>
      </c>
      <c r="BJ3242" s="20" t="s">
        <v>78</v>
      </c>
      <c r="BK3242" s="228">
        <f>ROUND(I3242*H3242,2)</f>
        <v>0</v>
      </c>
      <c r="BL3242" s="20" t="s">
        <v>331</v>
      </c>
      <c r="BM3242" s="227" t="s">
        <v>5039</v>
      </c>
    </row>
    <row r="3243" s="2" customFormat="1" ht="33" customHeight="1">
      <c r="A3243" s="41"/>
      <c r="B3243" s="42"/>
      <c r="C3243" s="278" t="s">
        <v>5040</v>
      </c>
      <c r="D3243" s="278" t="s">
        <v>319</v>
      </c>
      <c r="E3243" s="279" t="s">
        <v>5041</v>
      </c>
      <c r="F3243" s="280" t="s">
        <v>5042</v>
      </c>
      <c r="G3243" s="281" t="s">
        <v>448</v>
      </c>
      <c r="H3243" s="282">
        <v>1</v>
      </c>
      <c r="I3243" s="283"/>
      <c r="J3243" s="284">
        <f>ROUND(I3243*H3243,2)</f>
        <v>0</v>
      </c>
      <c r="K3243" s="280" t="s">
        <v>19</v>
      </c>
      <c r="L3243" s="285"/>
      <c r="M3243" s="286" t="s">
        <v>19</v>
      </c>
      <c r="N3243" s="287" t="s">
        <v>42</v>
      </c>
      <c r="O3243" s="87"/>
      <c r="P3243" s="225">
        <f>O3243*H3243</f>
        <v>0</v>
      </c>
      <c r="Q3243" s="225">
        <v>0.039</v>
      </c>
      <c r="R3243" s="225">
        <f>Q3243*H3243</f>
        <v>0.039</v>
      </c>
      <c r="S3243" s="225">
        <v>0</v>
      </c>
      <c r="T3243" s="226">
        <f>S3243*H3243</f>
        <v>0</v>
      </c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R3243" s="227" t="s">
        <v>433</v>
      </c>
      <c r="AT3243" s="227" t="s">
        <v>319</v>
      </c>
      <c r="AU3243" s="227" t="s">
        <v>80</v>
      </c>
      <c r="AY3243" s="20" t="s">
        <v>205</v>
      </c>
      <c r="BE3243" s="228">
        <f>IF(N3243="základní",J3243,0)</f>
        <v>0</v>
      </c>
      <c r="BF3243" s="228">
        <f>IF(N3243="snížená",J3243,0)</f>
        <v>0</v>
      </c>
      <c r="BG3243" s="228">
        <f>IF(N3243="zákl. přenesená",J3243,0)</f>
        <v>0</v>
      </c>
      <c r="BH3243" s="228">
        <f>IF(N3243="sníž. přenesená",J3243,0)</f>
        <v>0</v>
      </c>
      <c r="BI3243" s="228">
        <f>IF(N3243="nulová",J3243,0)</f>
        <v>0</v>
      </c>
      <c r="BJ3243" s="20" t="s">
        <v>78</v>
      </c>
      <c r="BK3243" s="228">
        <f>ROUND(I3243*H3243,2)</f>
        <v>0</v>
      </c>
      <c r="BL3243" s="20" t="s">
        <v>331</v>
      </c>
      <c r="BM3243" s="227" t="s">
        <v>5043</v>
      </c>
    </row>
    <row r="3244" s="2" customFormat="1" ht="37.8" customHeight="1">
      <c r="A3244" s="41"/>
      <c r="B3244" s="42"/>
      <c r="C3244" s="278" t="s">
        <v>5044</v>
      </c>
      <c r="D3244" s="278" t="s">
        <v>319</v>
      </c>
      <c r="E3244" s="279" t="s">
        <v>5045</v>
      </c>
      <c r="F3244" s="280" t="s">
        <v>5046</v>
      </c>
      <c r="G3244" s="281" t="s">
        <v>448</v>
      </c>
      <c r="H3244" s="282">
        <v>2</v>
      </c>
      <c r="I3244" s="283"/>
      <c r="J3244" s="284">
        <f>ROUND(I3244*H3244,2)</f>
        <v>0</v>
      </c>
      <c r="K3244" s="280" t="s">
        <v>19</v>
      </c>
      <c r="L3244" s="285"/>
      <c r="M3244" s="286" t="s">
        <v>19</v>
      </c>
      <c r="N3244" s="287" t="s">
        <v>42</v>
      </c>
      <c r="O3244" s="87"/>
      <c r="P3244" s="225">
        <f>O3244*H3244</f>
        <v>0</v>
      </c>
      <c r="Q3244" s="225">
        <v>0.039</v>
      </c>
      <c r="R3244" s="225">
        <f>Q3244*H3244</f>
        <v>0.078</v>
      </c>
      <c r="S3244" s="225">
        <v>0</v>
      </c>
      <c r="T3244" s="226">
        <f>S3244*H3244</f>
        <v>0</v>
      </c>
      <c r="U3244" s="41"/>
      <c r="V3244" s="41"/>
      <c r="W3244" s="41"/>
      <c r="X3244" s="41"/>
      <c r="Y3244" s="41"/>
      <c r="Z3244" s="41"/>
      <c r="AA3244" s="41"/>
      <c r="AB3244" s="41"/>
      <c r="AC3244" s="41"/>
      <c r="AD3244" s="41"/>
      <c r="AE3244" s="41"/>
      <c r="AR3244" s="227" t="s">
        <v>433</v>
      </c>
      <c r="AT3244" s="227" t="s">
        <v>319</v>
      </c>
      <c r="AU3244" s="227" t="s">
        <v>80</v>
      </c>
      <c r="AY3244" s="20" t="s">
        <v>205</v>
      </c>
      <c r="BE3244" s="228">
        <f>IF(N3244="základní",J3244,0)</f>
        <v>0</v>
      </c>
      <c r="BF3244" s="228">
        <f>IF(N3244="snížená",J3244,0)</f>
        <v>0</v>
      </c>
      <c r="BG3244" s="228">
        <f>IF(N3244="zákl. přenesená",J3244,0)</f>
        <v>0</v>
      </c>
      <c r="BH3244" s="228">
        <f>IF(N3244="sníž. přenesená",J3244,0)</f>
        <v>0</v>
      </c>
      <c r="BI3244" s="228">
        <f>IF(N3244="nulová",J3244,0)</f>
        <v>0</v>
      </c>
      <c r="BJ3244" s="20" t="s">
        <v>78</v>
      </c>
      <c r="BK3244" s="228">
        <f>ROUND(I3244*H3244,2)</f>
        <v>0</v>
      </c>
      <c r="BL3244" s="20" t="s">
        <v>331</v>
      </c>
      <c r="BM3244" s="227" t="s">
        <v>5047</v>
      </c>
    </row>
    <row r="3245" s="2" customFormat="1" ht="33" customHeight="1">
      <c r="A3245" s="41"/>
      <c r="B3245" s="42"/>
      <c r="C3245" s="278" t="s">
        <v>5048</v>
      </c>
      <c r="D3245" s="278" t="s">
        <v>319</v>
      </c>
      <c r="E3245" s="279" t="s">
        <v>5049</v>
      </c>
      <c r="F3245" s="280" t="s">
        <v>5050</v>
      </c>
      <c r="G3245" s="281" t="s">
        <v>448</v>
      </c>
      <c r="H3245" s="282">
        <v>1</v>
      </c>
      <c r="I3245" s="283"/>
      <c r="J3245" s="284">
        <f>ROUND(I3245*H3245,2)</f>
        <v>0</v>
      </c>
      <c r="K3245" s="280" t="s">
        <v>19</v>
      </c>
      <c r="L3245" s="285"/>
      <c r="M3245" s="286" t="s">
        <v>19</v>
      </c>
      <c r="N3245" s="287" t="s">
        <v>42</v>
      </c>
      <c r="O3245" s="87"/>
      <c r="P3245" s="225">
        <f>O3245*H3245</f>
        <v>0</v>
      </c>
      <c r="Q3245" s="225">
        <v>0.045999999999999999</v>
      </c>
      <c r="R3245" s="225">
        <f>Q3245*H3245</f>
        <v>0.045999999999999999</v>
      </c>
      <c r="S3245" s="225">
        <v>0</v>
      </c>
      <c r="T3245" s="226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7" t="s">
        <v>433</v>
      </c>
      <c r="AT3245" s="227" t="s">
        <v>319</v>
      </c>
      <c r="AU3245" s="227" t="s">
        <v>80</v>
      </c>
      <c r="AY3245" s="20" t="s">
        <v>205</v>
      </c>
      <c r="BE3245" s="228">
        <f>IF(N3245="základní",J3245,0)</f>
        <v>0</v>
      </c>
      <c r="BF3245" s="228">
        <f>IF(N3245="snížená",J3245,0)</f>
        <v>0</v>
      </c>
      <c r="BG3245" s="228">
        <f>IF(N3245="zákl. přenesená",J3245,0)</f>
        <v>0</v>
      </c>
      <c r="BH3245" s="228">
        <f>IF(N3245="sníž. přenesená",J3245,0)</f>
        <v>0</v>
      </c>
      <c r="BI3245" s="228">
        <f>IF(N3245="nulová",J3245,0)</f>
        <v>0</v>
      </c>
      <c r="BJ3245" s="20" t="s">
        <v>78</v>
      </c>
      <c r="BK3245" s="228">
        <f>ROUND(I3245*H3245,2)</f>
        <v>0</v>
      </c>
      <c r="BL3245" s="20" t="s">
        <v>331</v>
      </c>
      <c r="BM3245" s="227" t="s">
        <v>5051</v>
      </c>
    </row>
    <row r="3246" s="2" customFormat="1" ht="37.8" customHeight="1">
      <c r="A3246" s="41"/>
      <c r="B3246" s="42"/>
      <c r="C3246" s="216" t="s">
        <v>5052</v>
      </c>
      <c r="D3246" s="216" t="s">
        <v>207</v>
      </c>
      <c r="E3246" s="217" t="s">
        <v>5053</v>
      </c>
      <c r="F3246" s="218" t="s">
        <v>5054</v>
      </c>
      <c r="G3246" s="219" t="s">
        <v>448</v>
      </c>
      <c r="H3246" s="220">
        <v>1</v>
      </c>
      <c r="I3246" s="221"/>
      <c r="J3246" s="222">
        <f>ROUND(I3246*H3246,2)</f>
        <v>0</v>
      </c>
      <c r="K3246" s="218" t="s">
        <v>211</v>
      </c>
      <c r="L3246" s="47"/>
      <c r="M3246" s="223" t="s">
        <v>19</v>
      </c>
      <c r="N3246" s="224" t="s">
        <v>42</v>
      </c>
      <c r="O3246" s="87"/>
      <c r="P3246" s="225">
        <f>O3246*H3246</f>
        <v>0</v>
      </c>
      <c r="Q3246" s="225">
        <v>0.00044999999999999999</v>
      </c>
      <c r="R3246" s="225">
        <f>Q3246*H3246</f>
        <v>0.00044999999999999999</v>
      </c>
      <c r="S3246" s="225">
        <v>0</v>
      </c>
      <c r="T3246" s="226">
        <f>S3246*H3246</f>
        <v>0</v>
      </c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R3246" s="227" t="s">
        <v>331</v>
      </c>
      <c r="AT3246" s="227" t="s">
        <v>207</v>
      </c>
      <c r="AU3246" s="227" t="s">
        <v>80</v>
      </c>
      <c r="AY3246" s="20" t="s">
        <v>205</v>
      </c>
      <c r="BE3246" s="228">
        <f>IF(N3246="základní",J3246,0)</f>
        <v>0</v>
      </c>
      <c r="BF3246" s="228">
        <f>IF(N3246="snížená",J3246,0)</f>
        <v>0</v>
      </c>
      <c r="BG3246" s="228">
        <f>IF(N3246="zákl. přenesená",J3246,0)</f>
        <v>0</v>
      </c>
      <c r="BH3246" s="228">
        <f>IF(N3246="sníž. přenesená",J3246,0)</f>
        <v>0</v>
      </c>
      <c r="BI3246" s="228">
        <f>IF(N3246="nulová",J3246,0)</f>
        <v>0</v>
      </c>
      <c r="BJ3246" s="20" t="s">
        <v>78</v>
      </c>
      <c r="BK3246" s="228">
        <f>ROUND(I3246*H3246,2)</f>
        <v>0</v>
      </c>
      <c r="BL3246" s="20" t="s">
        <v>331</v>
      </c>
      <c r="BM3246" s="227" t="s">
        <v>5055</v>
      </c>
    </row>
    <row r="3247" s="2" customFormat="1">
      <c r="A3247" s="41"/>
      <c r="B3247" s="42"/>
      <c r="C3247" s="43"/>
      <c r="D3247" s="229" t="s">
        <v>214</v>
      </c>
      <c r="E3247" s="43"/>
      <c r="F3247" s="230" t="s">
        <v>5056</v>
      </c>
      <c r="G3247" s="43"/>
      <c r="H3247" s="43"/>
      <c r="I3247" s="231"/>
      <c r="J3247" s="43"/>
      <c r="K3247" s="43"/>
      <c r="L3247" s="47"/>
      <c r="M3247" s="232"/>
      <c r="N3247" s="233"/>
      <c r="O3247" s="87"/>
      <c r="P3247" s="87"/>
      <c r="Q3247" s="87"/>
      <c r="R3247" s="87"/>
      <c r="S3247" s="87"/>
      <c r="T3247" s="88"/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T3247" s="20" t="s">
        <v>214</v>
      </c>
      <c r="AU3247" s="20" t="s">
        <v>80</v>
      </c>
    </row>
    <row r="3248" s="2" customFormat="1" ht="33" customHeight="1">
      <c r="A3248" s="41"/>
      <c r="B3248" s="42"/>
      <c r="C3248" s="278" t="s">
        <v>5057</v>
      </c>
      <c r="D3248" s="278" t="s">
        <v>319</v>
      </c>
      <c r="E3248" s="279" t="s">
        <v>5058</v>
      </c>
      <c r="F3248" s="280" t="s">
        <v>5059</v>
      </c>
      <c r="G3248" s="281" t="s">
        <v>448</v>
      </c>
      <c r="H3248" s="282">
        <v>1</v>
      </c>
      <c r="I3248" s="283"/>
      <c r="J3248" s="284">
        <f>ROUND(I3248*H3248,2)</f>
        <v>0</v>
      </c>
      <c r="K3248" s="280" t="s">
        <v>19</v>
      </c>
      <c r="L3248" s="285"/>
      <c r="M3248" s="286" t="s">
        <v>19</v>
      </c>
      <c r="N3248" s="287" t="s">
        <v>42</v>
      </c>
      <c r="O3248" s="87"/>
      <c r="P3248" s="225">
        <f>O3248*H3248</f>
        <v>0</v>
      </c>
      <c r="Q3248" s="225">
        <v>0.050000000000000003</v>
      </c>
      <c r="R3248" s="225">
        <f>Q3248*H3248</f>
        <v>0.050000000000000003</v>
      </c>
      <c r="S3248" s="225">
        <v>0</v>
      </c>
      <c r="T3248" s="226">
        <f>S3248*H3248</f>
        <v>0</v>
      </c>
      <c r="U3248" s="41"/>
      <c r="V3248" s="41"/>
      <c r="W3248" s="41"/>
      <c r="X3248" s="41"/>
      <c r="Y3248" s="41"/>
      <c r="Z3248" s="41"/>
      <c r="AA3248" s="41"/>
      <c r="AB3248" s="41"/>
      <c r="AC3248" s="41"/>
      <c r="AD3248" s="41"/>
      <c r="AE3248" s="41"/>
      <c r="AR3248" s="227" t="s">
        <v>433</v>
      </c>
      <c r="AT3248" s="227" t="s">
        <v>319</v>
      </c>
      <c r="AU3248" s="227" t="s">
        <v>80</v>
      </c>
      <c r="AY3248" s="20" t="s">
        <v>205</v>
      </c>
      <c r="BE3248" s="228">
        <f>IF(N3248="základní",J3248,0)</f>
        <v>0</v>
      </c>
      <c r="BF3248" s="228">
        <f>IF(N3248="snížená",J3248,0)</f>
        <v>0</v>
      </c>
      <c r="BG3248" s="228">
        <f>IF(N3248="zákl. přenesená",J3248,0)</f>
        <v>0</v>
      </c>
      <c r="BH3248" s="228">
        <f>IF(N3248="sníž. přenesená",J3248,0)</f>
        <v>0</v>
      </c>
      <c r="BI3248" s="228">
        <f>IF(N3248="nulová",J3248,0)</f>
        <v>0</v>
      </c>
      <c r="BJ3248" s="20" t="s">
        <v>78</v>
      </c>
      <c r="BK3248" s="228">
        <f>ROUND(I3248*H3248,2)</f>
        <v>0</v>
      </c>
      <c r="BL3248" s="20" t="s">
        <v>331</v>
      </c>
      <c r="BM3248" s="227" t="s">
        <v>5060</v>
      </c>
    </row>
    <row r="3249" s="2" customFormat="1" ht="37.8" customHeight="1">
      <c r="A3249" s="41"/>
      <c r="B3249" s="42"/>
      <c r="C3249" s="216" t="s">
        <v>5061</v>
      </c>
      <c r="D3249" s="216" t="s">
        <v>207</v>
      </c>
      <c r="E3249" s="217" t="s">
        <v>5062</v>
      </c>
      <c r="F3249" s="218" t="s">
        <v>5063</v>
      </c>
      <c r="G3249" s="219" t="s">
        <v>448</v>
      </c>
      <c r="H3249" s="220">
        <v>47</v>
      </c>
      <c r="I3249" s="221"/>
      <c r="J3249" s="222">
        <f>ROUND(I3249*H3249,2)</f>
        <v>0</v>
      </c>
      <c r="K3249" s="218" t="s">
        <v>211</v>
      </c>
      <c r="L3249" s="47"/>
      <c r="M3249" s="223" t="s">
        <v>19</v>
      </c>
      <c r="N3249" s="224" t="s">
        <v>42</v>
      </c>
      <c r="O3249" s="87"/>
      <c r="P3249" s="225">
        <f>O3249*H3249</f>
        <v>0</v>
      </c>
      <c r="Q3249" s="225">
        <v>0.00040000000000000002</v>
      </c>
      <c r="R3249" s="225">
        <f>Q3249*H3249</f>
        <v>0.018800000000000001</v>
      </c>
      <c r="S3249" s="225">
        <v>0</v>
      </c>
      <c r="T3249" s="226">
        <f>S3249*H3249</f>
        <v>0</v>
      </c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R3249" s="227" t="s">
        <v>331</v>
      </c>
      <c r="AT3249" s="227" t="s">
        <v>207</v>
      </c>
      <c r="AU3249" s="227" t="s">
        <v>80</v>
      </c>
      <c r="AY3249" s="20" t="s">
        <v>205</v>
      </c>
      <c r="BE3249" s="228">
        <f>IF(N3249="základní",J3249,0)</f>
        <v>0</v>
      </c>
      <c r="BF3249" s="228">
        <f>IF(N3249="snížená",J3249,0)</f>
        <v>0</v>
      </c>
      <c r="BG3249" s="228">
        <f>IF(N3249="zákl. přenesená",J3249,0)</f>
        <v>0</v>
      </c>
      <c r="BH3249" s="228">
        <f>IF(N3249="sníž. přenesená",J3249,0)</f>
        <v>0</v>
      </c>
      <c r="BI3249" s="228">
        <f>IF(N3249="nulová",J3249,0)</f>
        <v>0</v>
      </c>
      <c r="BJ3249" s="20" t="s">
        <v>78</v>
      </c>
      <c r="BK3249" s="228">
        <f>ROUND(I3249*H3249,2)</f>
        <v>0</v>
      </c>
      <c r="BL3249" s="20" t="s">
        <v>331</v>
      </c>
      <c r="BM3249" s="227" t="s">
        <v>5064</v>
      </c>
    </row>
    <row r="3250" s="2" customFormat="1">
      <c r="A3250" s="41"/>
      <c r="B3250" s="42"/>
      <c r="C3250" s="43"/>
      <c r="D3250" s="229" t="s">
        <v>214</v>
      </c>
      <c r="E3250" s="43"/>
      <c r="F3250" s="230" t="s">
        <v>5065</v>
      </c>
      <c r="G3250" s="43"/>
      <c r="H3250" s="43"/>
      <c r="I3250" s="231"/>
      <c r="J3250" s="43"/>
      <c r="K3250" s="43"/>
      <c r="L3250" s="47"/>
      <c r="M3250" s="232"/>
      <c r="N3250" s="233"/>
      <c r="O3250" s="87"/>
      <c r="P3250" s="87"/>
      <c r="Q3250" s="87"/>
      <c r="R3250" s="87"/>
      <c r="S3250" s="87"/>
      <c r="T3250" s="88"/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T3250" s="20" t="s">
        <v>214</v>
      </c>
      <c r="AU3250" s="20" t="s">
        <v>80</v>
      </c>
    </row>
    <row r="3251" s="2" customFormat="1" ht="33" customHeight="1">
      <c r="A3251" s="41"/>
      <c r="B3251" s="42"/>
      <c r="C3251" s="278" t="s">
        <v>3560</v>
      </c>
      <c r="D3251" s="278" t="s">
        <v>319</v>
      </c>
      <c r="E3251" s="279" t="s">
        <v>5066</v>
      </c>
      <c r="F3251" s="280" t="s">
        <v>5067</v>
      </c>
      <c r="G3251" s="281" t="s">
        <v>448</v>
      </c>
      <c r="H3251" s="282">
        <v>8</v>
      </c>
      <c r="I3251" s="283"/>
      <c r="J3251" s="284">
        <f>ROUND(I3251*H3251,2)</f>
        <v>0</v>
      </c>
      <c r="K3251" s="280" t="s">
        <v>19</v>
      </c>
      <c r="L3251" s="285"/>
      <c r="M3251" s="286" t="s">
        <v>19</v>
      </c>
      <c r="N3251" s="287" t="s">
        <v>42</v>
      </c>
      <c r="O3251" s="87"/>
      <c r="P3251" s="225">
        <f>O3251*H3251</f>
        <v>0</v>
      </c>
      <c r="Q3251" s="225">
        <v>0.0224</v>
      </c>
      <c r="R3251" s="225">
        <f>Q3251*H3251</f>
        <v>0.1792</v>
      </c>
      <c r="S3251" s="225">
        <v>0</v>
      </c>
      <c r="T3251" s="226">
        <f>S3251*H3251</f>
        <v>0</v>
      </c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R3251" s="227" t="s">
        <v>433</v>
      </c>
      <c r="AT3251" s="227" t="s">
        <v>319</v>
      </c>
      <c r="AU3251" s="227" t="s">
        <v>80</v>
      </c>
      <c r="AY3251" s="20" t="s">
        <v>205</v>
      </c>
      <c r="BE3251" s="228">
        <f>IF(N3251="základní",J3251,0)</f>
        <v>0</v>
      </c>
      <c r="BF3251" s="228">
        <f>IF(N3251="snížená",J3251,0)</f>
        <v>0</v>
      </c>
      <c r="BG3251" s="228">
        <f>IF(N3251="zákl. přenesená",J3251,0)</f>
        <v>0</v>
      </c>
      <c r="BH3251" s="228">
        <f>IF(N3251="sníž. přenesená",J3251,0)</f>
        <v>0</v>
      </c>
      <c r="BI3251" s="228">
        <f>IF(N3251="nulová",J3251,0)</f>
        <v>0</v>
      </c>
      <c r="BJ3251" s="20" t="s">
        <v>78</v>
      </c>
      <c r="BK3251" s="228">
        <f>ROUND(I3251*H3251,2)</f>
        <v>0</v>
      </c>
      <c r="BL3251" s="20" t="s">
        <v>331</v>
      </c>
      <c r="BM3251" s="227" t="s">
        <v>5068</v>
      </c>
    </row>
    <row r="3252" s="2" customFormat="1" ht="37.8" customHeight="1">
      <c r="A3252" s="41"/>
      <c r="B3252" s="42"/>
      <c r="C3252" s="278" t="s">
        <v>5069</v>
      </c>
      <c r="D3252" s="278" t="s">
        <v>319</v>
      </c>
      <c r="E3252" s="279" t="s">
        <v>5070</v>
      </c>
      <c r="F3252" s="280" t="s">
        <v>5071</v>
      </c>
      <c r="G3252" s="281" t="s">
        <v>448</v>
      </c>
      <c r="H3252" s="282">
        <v>16</v>
      </c>
      <c r="I3252" s="283"/>
      <c r="J3252" s="284">
        <f>ROUND(I3252*H3252,2)</f>
        <v>0</v>
      </c>
      <c r="K3252" s="280" t="s">
        <v>19</v>
      </c>
      <c r="L3252" s="285"/>
      <c r="M3252" s="286" t="s">
        <v>19</v>
      </c>
      <c r="N3252" s="287" t="s">
        <v>42</v>
      </c>
      <c r="O3252" s="87"/>
      <c r="P3252" s="225">
        <f>O3252*H3252</f>
        <v>0</v>
      </c>
      <c r="Q3252" s="225">
        <v>0.016</v>
      </c>
      <c r="R3252" s="225">
        <f>Q3252*H3252</f>
        <v>0.25600000000000001</v>
      </c>
      <c r="S3252" s="225">
        <v>0</v>
      </c>
      <c r="T3252" s="226">
        <f>S3252*H3252</f>
        <v>0</v>
      </c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R3252" s="227" t="s">
        <v>433</v>
      </c>
      <c r="AT3252" s="227" t="s">
        <v>319</v>
      </c>
      <c r="AU3252" s="227" t="s">
        <v>80</v>
      </c>
      <c r="AY3252" s="20" t="s">
        <v>205</v>
      </c>
      <c r="BE3252" s="228">
        <f>IF(N3252="základní",J3252,0)</f>
        <v>0</v>
      </c>
      <c r="BF3252" s="228">
        <f>IF(N3252="snížená",J3252,0)</f>
        <v>0</v>
      </c>
      <c r="BG3252" s="228">
        <f>IF(N3252="zákl. přenesená",J3252,0)</f>
        <v>0</v>
      </c>
      <c r="BH3252" s="228">
        <f>IF(N3252="sníž. přenesená",J3252,0)</f>
        <v>0</v>
      </c>
      <c r="BI3252" s="228">
        <f>IF(N3252="nulová",J3252,0)</f>
        <v>0</v>
      </c>
      <c r="BJ3252" s="20" t="s">
        <v>78</v>
      </c>
      <c r="BK3252" s="228">
        <f>ROUND(I3252*H3252,2)</f>
        <v>0</v>
      </c>
      <c r="BL3252" s="20" t="s">
        <v>331</v>
      </c>
      <c r="BM3252" s="227" t="s">
        <v>5072</v>
      </c>
    </row>
    <row r="3253" s="14" customFormat="1">
      <c r="A3253" s="14"/>
      <c r="B3253" s="245"/>
      <c r="C3253" s="246"/>
      <c r="D3253" s="236" t="s">
        <v>216</v>
      </c>
      <c r="E3253" s="247" t="s">
        <v>19</v>
      </c>
      <c r="F3253" s="248" t="s">
        <v>5073</v>
      </c>
      <c r="G3253" s="246"/>
      <c r="H3253" s="249">
        <v>16</v>
      </c>
      <c r="I3253" s="250"/>
      <c r="J3253" s="246"/>
      <c r="K3253" s="246"/>
      <c r="L3253" s="251"/>
      <c r="M3253" s="252"/>
      <c r="N3253" s="253"/>
      <c r="O3253" s="253"/>
      <c r="P3253" s="253"/>
      <c r="Q3253" s="253"/>
      <c r="R3253" s="253"/>
      <c r="S3253" s="253"/>
      <c r="T3253" s="25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T3253" s="255" t="s">
        <v>216</v>
      </c>
      <c r="AU3253" s="255" t="s">
        <v>80</v>
      </c>
      <c r="AV3253" s="14" t="s">
        <v>80</v>
      </c>
      <c r="AW3253" s="14" t="s">
        <v>218</v>
      </c>
      <c r="AX3253" s="14" t="s">
        <v>71</v>
      </c>
      <c r="AY3253" s="255" t="s">
        <v>205</v>
      </c>
    </row>
    <row r="3254" s="2" customFormat="1" ht="33" customHeight="1">
      <c r="A3254" s="41"/>
      <c r="B3254" s="42"/>
      <c r="C3254" s="278" t="s">
        <v>5074</v>
      </c>
      <c r="D3254" s="278" t="s">
        <v>319</v>
      </c>
      <c r="E3254" s="279" t="s">
        <v>5075</v>
      </c>
      <c r="F3254" s="280" t="s">
        <v>5076</v>
      </c>
      <c r="G3254" s="281" t="s">
        <v>448</v>
      </c>
      <c r="H3254" s="282">
        <v>1</v>
      </c>
      <c r="I3254" s="283"/>
      <c r="J3254" s="284">
        <f>ROUND(I3254*H3254,2)</f>
        <v>0</v>
      </c>
      <c r="K3254" s="280" t="s">
        <v>19</v>
      </c>
      <c r="L3254" s="285"/>
      <c r="M3254" s="286" t="s">
        <v>19</v>
      </c>
      <c r="N3254" s="287" t="s">
        <v>42</v>
      </c>
      <c r="O3254" s="87"/>
      <c r="P3254" s="225">
        <f>O3254*H3254</f>
        <v>0</v>
      </c>
      <c r="Q3254" s="225">
        <v>0.016</v>
      </c>
      <c r="R3254" s="225">
        <f>Q3254*H3254</f>
        <v>0.016</v>
      </c>
      <c r="S3254" s="225">
        <v>0</v>
      </c>
      <c r="T3254" s="226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7" t="s">
        <v>433</v>
      </c>
      <c r="AT3254" s="227" t="s">
        <v>319</v>
      </c>
      <c r="AU3254" s="227" t="s">
        <v>80</v>
      </c>
      <c r="AY3254" s="20" t="s">
        <v>205</v>
      </c>
      <c r="BE3254" s="228">
        <f>IF(N3254="základní",J3254,0)</f>
        <v>0</v>
      </c>
      <c r="BF3254" s="228">
        <f>IF(N3254="snížená",J3254,0)</f>
        <v>0</v>
      </c>
      <c r="BG3254" s="228">
        <f>IF(N3254="zákl. přenesená",J3254,0)</f>
        <v>0</v>
      </c>
      <c r="BH3254" s="228">
        <f>IF(N3254="sníž. přenesená",J3254,0)</f>
        <v>0</v>
      </c>
      <c r="BI3254" s="228">
        <f>IF(N3254="nulová",J3254,0)</f>
        <v>0</v>
      </c>
      <c r="BJ3254" s="20" t="s">
        <v>78</v>
      </c>
      <c r="BK3254" s="228">
        <f>ROUND(I3254*H3254,2)</f>
        <v>0</v>
      </c>
      <c r="BL3254" s="20" t="s">
        <v>331</v>
      </c>
      <c r="BM3254" s="227" t="s">
        <v>5077</v>
      </c>
    </row>
    <row r="3255" s="2" customFormat="1" ht="37.8" customHeight="1">
      <c r="A3255" s="41"/>
      <c r="B3255" s="42"/>
      <c r="C3255" s="278" t="s">
        <v>5078</v>
      </c>
      <c r="D3255" s="278" t="s">
        <v>319</v>
      </c>
      <c r="E3255" s="279" t="s">
        <v>5079</v>
      </c>
      <c r="F3255" s="280" t="s">
        <v>5080</v>
      </c>
      <c r="G3255" s="281" t="s">
        <v>448</v>
      </c>
      <c r="H3255" s="282">
        <v>19</v>
      </c>
      <c r="I3255" s="283"/>
      <c r="J3255" s="284">
        <f>ROUND(I3255*H3255,2)</f>
        <v>0</v>
      </c>
      <c r="K3255" s="280" t="s">
        <v>19</v>
      </c>
      <c r="L3255" s="285"/>
      <c r="M3255" s="286" t="s">
        <v>19</v>
      </c>
      <c r="N3255" s="287" t="s">
        <v>42</v>
      </c>
      <c r="O3255" s="87"/>
      <c r="P3255" s="225">
        <f>O3255*H3255</f>
        <v>0</v>
      </c>
      <c r="Q3255" s="225">
        <v>0.016</v>
      </c>
      <c r="R3255" s="225">
        <f>Q3255*H3255</f>
        <v>0.30399999999999999</v>
      </c>
      <c r="S3255" s="225">
        <v>0</v>
      </c>
      <c r="T3255" s="226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7" t="s">
        <v>433</v>
      </c>
      <c r="AT3255" s="227" t="s">
        <v>319</v>
      </c>
      <c r="AU3255" s="227" t="s">
        <v>80</v>
      </c>
      <c r="AY3255" s="20" t="s">
        <v>205</v>
      </c>
      <c r="BE3255" s="228">
        <f>IF(N3255="základní",J3255,0)</f>
        <v>0</v>
      </c>
      <c r="BF3255" s="228">
        <f>IF(N3255="snížená",J3255,0)</f>
        <v>0</v>
      </c>
      <c r="BG3255" s="228">
        <f>IF(N3255="zákl. přenesená",J3255,0)</f>
        <v>0</v>
      </c>
      <c r="BH3255" s="228">
        <f>IF(N3255="sníž. přenesená",J3255,0)</f>
        <v>0</v>
      </c>
      <c r="BI3255" s="228">
        <f>IF(N3255="nulová",J3255,0)</f>
        <v>0</v>
      </c>
      <c r="BJ3255" s="20" t="s">
        <v>78</v>
      </c>
      <c r="BK3255" s="228">
        <f>ROUND(I3255*H3255,2)</f>
        <v>0</v>
      </c>
      <c r="BL3255" s="20" t="s">
        <v>331</v>
      </c>
      <c r="BM3255" s="227" t="s">
        <v>5081</v>
      </c>
    </row>
    <row r="3256" s="14" customFormat="1">
      <c r="A3256" s="14"/>
      <c r="B3256" s="245"/>
      <c r="C3256" s="246"/>
      <c r="D3256" s="236" t="s">
        <v>216</v>
      </c>
      <c r="E3256" s="247" t="s">
        <v>19</v>
      </c>
      <c r="F3256" s="248" t="s">
        <v>5082</v>
      </c>
      <c r="G3256" s="246"/>
      <c r="H3256" s="249">
        <v>19</v>
      </c>
      <c r="I3256" s="250"/>
      <c r="J3256" s="246"/>
      <c r="K3256" s="246"/>
      <c r="L3256" s="251"/>
      <c r="M3256" s="252"/>
      <c r="N3256" s="253"/>
      <c r="O3256" s="253"/>
      <c r="P3256" s="253"/>
      <c r="Q3256" s="253"/>
      <c r="R3256" s="253"/>
      <c r="S3256" s="253"/>
      <c r="T3256" s="25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T3256" s="255" t="s">
        <v>216</v>
      </c>
      <c r="AU3256" s="255" t="s">
        <v>80</v>
      </c>
      <c r="AV3256" s="14" t="s">
        <v>80</v>
      </c>
      <c r="AW3256" s="14" t="s">
        <v>218</v>
      </c>
      <c r="AX3256" s="14" t="s">
        <v>71</v>
      </c>
      <c r="AY3256" s="255" t="s">
        <v>205</v>
      </c>
    </row>
    <row r="3257" s="2" customFormat="1" ht="33" customHeight="1">
      <c r="A3257" s="41"/>
      <c r="B3257" s="42"/>
      <c r="C3257" s="278" t="s">
        <v>3572</v>
      </c>
      <c r="D3257" s="278" t="s">
        <v>319</v>
      </c>
      <c r="E3257" s="279" t="s">
        <v>5083</v>
      </c>
      <c r="F3257" s="280" t="s">
        <v>5084</v>
      </c>
      <c r="G3257" s="281" t="s">
        <v>448</v>
      </c>
      <c r="H3257" s="282">
        <v>1</v>
      </c>
      <c r="I3257" s="283"/>
      <c r="J3257" s="284">
        <f>ROUND(I3257*H3257,2)</f>
        <v>0</v>
      </c>
      <c r="K3257" s="280" t="s">
        <v>19</v>
      </c>
      <c r="L3257" s="285"/>
      <c r="M3257" s="286" t="s">
        <v>19</v>
      </c>
      <c r="N3257" s="287" t="s">
        <v>42</v>
      </c>
      <c r="O3257" s="87"/>
      <c r="P3257" s="225">
        <f>O3257*H3257</f>
        <v>0</v>
      </c>
      <c r="Q3257" s="225">
        <v>0.016</v>
      </c>
      <c r="R3257" s="225">
        <f>Q3257*H3257</f>
        <v>0.016</v>
      </c>
      <c r="S3257" s="225">
        <v>0</v>
      </c>
      <c r="T3257" s="226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7" t="s">
        <v>433</v>
      </c>
      <c r="AT3257" s="227" t="s">
        <v>319</v>
      </c>
      <c r="AU3257" s="227" t="s">
        <v>80</v>
      </c>
      <c r="AY3257" s="20" t="s">
        <v>205</v>
      </c>
      <c r="BE3257" s="228">
        <f>IF(N3257="základní",J3257,0)</f>
        <v>0</v>
      </c>
      <c r="BF3257" s="228">
        <f>IF(N3257="snížená",J3257,0)</f>
        <v>0</v>
      </c>
      <c r="BG3257" s="228">
        <f>IF(N3257="zákl. přenesená",J3257,0)</f>
        <v>0</v>
      </c>
      <c r="BH3257" s="228">
        <f>IF(N3257="sníž. přenesená",J3257,0)</f>
        <v>0</v>
      </c>
      <c r="BI3257" s="228">
        <f>IF(N3257="nulová",J3257,0)</f>
        <v>0</v>
      </c>
      <c r="BJ3257" s="20" t="s">
        <v>78</v>
      </c>
      <c r="BK3257" s="228">
        <f>ROUND(I3257*H3257,2)</f>
        <v>0</v>
      </c>
      <c r="BL3257" s="20" t="s">
        <v>331</v>
      </c>
      <c r="BM3257" s="227" t="s">
        <v>5085</v>
      </c>
    </row>
    <row r="3258" s="2" customFormat="1" ht="33" customHeight="1">
      <c r="A3258" s="41"/>
      <c r="B3258" s="42"/>
      <c r="C3258" s="278" t="s">
        <v>5086</v>
      </c>
      <c r="D3258" s="278" t="s">
        <v>319</v>
      </c>
      <c r="E3258" s="279" t="s">
        <v>5087</v>
      </c>
      <c r="F3258" s="280" t="s">
        <v>5088</v>
      </c>
      <c r="G3258" s="281" t="s">
        <v>448</v>
      </c>
      <c r="H3258" s="282">
        <v>2</v>
      </c>
      <c r="I3258" s="283"/>
      <c r="J3258" s="284">
        <f>ROUND(I3258*H3258,2)</f>
        <v>0</v>
      </c>
      <c r="K3258" s="280" t="s">
        <v>19</v>
      </c>
      <c r="L3258" s="285"/>
      <c r="M3258" s="286" t="s">
        <v>19</v>
      </c>
      <c r="N3258" s="287" t="s">
        <v>42</v>
      </c>
      <c r="O3258" s="87"/>
      <c r="P3258" s="225">
        <f>O3258*H3258</f>
        <v>0</v>
      </c>
      <c r="Q3258" s="225">
        <v>0.016</v>
      </c>
      <c r="R3258" s="225">
        <f>Q3258*H3258</f>
        <v>0.032000000000000001</v>
      </c>
      <c r="S3258" s="225">
        <v>0</v>
      </c>
      <c r="T3258" s="226">
        <f>S3258*H3258</f>
        <v>0</v>
      </c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R3258" s="227" t="s">
        <v>433</v>
      </c>
      <c r="AT3258" s="227" t="s">
        <v>319</v>
      </c>
      <c r="AU3258" s="227" t="s">
        <v>80</v>
      </c>
      <c r="AY3258" s="20" t="s">
        <v>205</v>
      </c>
      <c r="BE3258" s="228">
        <f>IF(N3258="základní",J3258,0)</f>
        <v>0</v>
      </c>
      <c r="BF3258" s="228">
        <f>IF(N3258="snížená",J3258,0)</f>
        <v>0</v>
      </c>
      <c r="BG3258" s="228">
        <f>IF(N3258="zákl. přenesená",J3258,0)</f>
        <v>0</v>
      </c>
      <c r="BH3258" s="228">
        <f>IF(N3258="sníž. přenesená",J3258,0)</f>
        <v>0</v>
      </c>
      <c r="BI3258" s="228">
        <f>IF(N3258="nulová",J3258,0)</f>
        <v>0</v>
      </c>
      <c r="BJ3258" s="20" t="s">
        <v>78</v>
      </c>
      <c r="BK3258" s="228">
        <f>ROUND(I3258*H3258,2)</f>
        <v>0</v>
      </c>
      <c r="BL3258" s="20" t="s">
        <v>331</v>
      </c>
      <c r="BM3258" s="227" t="s">
        <v>5089</v>
      </c>
    </row>
    <row r="3259" s="2" customFormat="1" ht="44.25" customHeight="1">
      <c r="A3259" s="41"/>
      <c r="B3259" s="42"/>
      <c r="C3259" s="216" t="s">
        <v>5090</v>
      </c>
      <c r="D3259" s="216" t="s">
        <v>207</v>
      </c>
      <c r="E3259" s="217" t="s">
        <v>5091</v>
      </c>
      <c r="F3259" s="218" t="s">
        <v>5092</v>
      </c>
      <c r="G3259" s="219" t="s">
        <v>448</v>
      </c>
      <c r="H3259" s="220">
        <v>10</v>
      </c>
      <c r="I3259" s="221"/>
      <c r="J3259" s="222">
        <f>ROUND(I3259*H3259,2)</f>
        <v>0</v>
      </c>
      <c r="K3259" s="218" t="s">
        <v>211</v>
      </c>
      <c r="L3259" s="47"/>
      <c r="M3259" s="223" t="s">
        <v>19</v>
      </c>
      <c r="N3259" s="224" t="s">
        <v>42</v>
      </c>
      <c r="O3259" s="87"/>
      <c r="P3259" s="225">
        <f>O3259*H3259</f>
        <v>0</v>
      </c>
      <c r="Q3259" s="225">
        <v>0.00040999999999999999</v>
      </c>
      <c r="R3259" s="225">
        <f>Q3259*H3259</f>
        <v>0.0040999999999999995</v>
      </c>
      <c r="S3259" s="225">
        <v>0</v>
      </c>
      <c r="T3259" s="226">
        <f>S3259*H3259</f>
        <v>0</v>
      </c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R3259" s="227" t="s">
        <v>331</v>
      </c>
      <c r="AT3259" s="227" t="s">
        <v>207</v>
      </c>
      <c r="AU3259" s="227" t="s">
        <v>80</v>
      </c>
      <c r="AY3259" s="20" t="s">
        <v>205</v>
      </c>
      <c r="BE3259" s="228">
        <f>IF(N3259="základní",J3259,0)</f>
        <v>0</v>
      </c>
      <c r="BF3259" s="228">
        <f>IF(N3259="snížená",J3259,0)</f>
        <v>0</v>
      </c>
      <c r="BG3259" s="228">
        <f>IF(N3259="zákl. přenesená",J3259,0)</f>
        <v>0</v>
      </c>
      <c r="BH3259" s="228">
        <f>IF(N3259="sníž. přenesená",J3259,0)</f>
        <v>0</v>
      </c>
      <c r="BI3259" s="228">
        <f>IF(N3259="nulová",J3259,0)</f>
        <v>0</v>
      </c>
      <c r="BJ3259" s="20" t="s">
        <v>78</v>
      </c>
      <c r="BK3259" s="228">
        <f>ROUND(I3259*H3259,2)</f>
        <v>0</v>
      </c>
      <c r="BL3259" s="20" t="s">
        <v>331</v>
      </c>
      <c r="BM3259" s="227" t="s">
        <v>5093</v>
      </c>
    </row>
    <row r="3260" s="2" customFormat="1">
      <c r="A3260" s="41"/>
      <c r="B3260" s="42"/>
      <c r="C3260" s="43"/>
      <c r="D3260" s="229" t="s">
        <v>214</v>
      </c>
      <c r="E3260" s="43"/>
      <c r="F3260" s="230" t="s">
        <v>5094</v>
      </c>
      <c r="G3260" s="43"/>
      <c r="H3260" s="43"/>
      <c r="I3260" s="231"/>
      <c r="J3260" s="43"/>
      <c r="K3260" s="43"/>
      <c r="L3260" s="47"/>
      <c r="M3260" s="232"/>
      <c r="N3260" s="233"/>
      <c r="O3260" s="87"/>
      <c r="P3260" s="87"/>
      <c r="Q3260" s="87"/>
      <c r="R3260" s="87"/>
      <c r="S3260" s="87"/>
      <c r="T3260" s="88"/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T3260" s="20" t="s">
        <v>214</v>
      </c>
      <c r="AU3260" s="20" t="s">
        <v>80</v>
      </c>
    </row>
    <row r="3261" s="2" customFormat="1" ht="33" customHeight="1">
      <c r="A3261" s="41"/>
      <c r="B3261" s="42"/>
      <c r="C3261" s="278" t="s">
        <v>5095</v>
      </c>
      <c r="D3261" s="278" t="s">
        <v>319</v>
      </c>
      <c r="E3261" s="279" t="s">
        <v>5096</v>
      </c>
      <c r="F3261" s="280" t="s">
        <v>5097</v>
      </c>
      <c r="G3261" s="281" t="s">
        <v>448</v>
      </c>
      <c r="H3261" s="282">
        <v>1</v>
      </c>
      <c r="I3261" s="283"/>
      <c r="J3261" s="284">
        <f>ROUND(I3261*H3261,2)</f>
        <v>0</v>
      </c>
      <c r="K3261" s="280" t="s">
        <v>19</v>
      </c>
      <c r="L3261" s="285"/>
      <c r="M3261" s="286" t="s">
        <v>19</v>
      </c>
      <c r="N3261" s="287" t="s">
        <v>42</v>
      </c>
      <c r="O3261" s="87"/>
      <c r="P3261" s="225">
        <f>O3261*H3261</f>
        <v>0</v>
      </c>
      <c r="Q3261" s="225">
        <v>0.025999999999999999</v>
      </c>
      <c r="R3261" s="225">
        <f>Q3261*H3261</f>
        <v>0.025999999999999999</v>
      </c>
      <c r="S3261" s="225">
        <v>0</v>
      </c>
      <c r="T3261" s="226">
        <f>S3261*H3261</f>
        <v>0</v>
      </c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R3261" s="227" t="s">
        <v>433</v>
      </c>
      <c r="AT3261" s="227" t="s">
        <v>319</v>
      </c>
      <c r="AU3261" s="227" t="s">
        <v>80</v>
      </c>
      <c r="AY3261" s="20" t="s">
        <v>205</v>
      </c>
      <c r="BE3261" s="228">
        <f>IF(N3261="základní",J3261,0)</f>
        <v>0</v>
      </c>
      <c r="BF3261" s="228">
        <f>IF(N3261="snížená",J3261,0)</f>
        <v>0</v>
      </c>
      <c r="BG3261" s="228">
        <f>IF(N3261="zákl. přenesená",J3261,0)</f>
        <v>0</v>
      </c>
      <c r="BH3261" s="228">
        <f>IF(N3261="sníž. přenesená",J3261,0)</f>
        <v>0</v>
      </c>
      <c r="BI3261" s="228">
        <f>IF(N3261="nulová",J3261,0)</f>
        <v>0</v>
      </c>
      <c r="BJ3261" s="20" t="s">
        <v>78</v>
      </c>
      <c r="BK3261" s="228">
        <f>ROUND(I3261*H3261,2)</f>
        <v>0</v>
      </c>
      <c r="BL3261" s="20" t="s">
        <v>331</v>
      </c>
      <c r="BM3261" s="227" t="s">
        <v>5098</v>
      </c>
    </row>
    <row r="3262" s="2" customFormat="1" ht="33" customHeight="1">
      <c r="A3262" s="41"/>
      <c r="B3262" s="42"/>
      <c r="C3262" s="278" t="s">
        <v>5099</v>
      </c>
      <c r="D3262" s="278" t="s">
        <v>319</v>
      </c>
      <c r="E3262" s="279" t="s">
        <v>5100</v>
      </c>
      <c r="F3262" s="280" t="s">
        <v>5101</v>
      </c>
      <c r="G3262" s="281" t="s">
        <v>448</v>
      </c>
      <c r="H3262" s="282">
        <v>1</v>
      </c>
      <c r="I3262" s="283"/>
      <c r="J3262" s="284">
        <f>ROUND(I3262*H3262,2)</f>
        <v>0</v>
      </c>
      <c r="K3262" s="280" t="s">
        <v>19</v>
      </c>
      <c r="L3262" s="285"/>
      <c r="M3262" s="286" t="s">
        <v>19</v>
      </c>
      <c r="N3262" s="287" t="s">
        <v>42</v>
      </c>
      <c r="O3262" s="87"/>
      <c r="P3262" s="225">
        <f>O3262*H3262</f>
        <v>0</v>
      </c>
      <c r="Q3262" s="225">
        <v>0.025999999999999999</v>
      </c>
      <c r="R3262" s="225">
        <f>Q3262*H3262</f>
        <v>0.025999999999999999</v>
      </c>
      <c r="S3262" s="225">
        <v>0</v>
      </c>
      <c r="T3262" s="226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7" t="s">
        <v>433</v>
      </c>
      <c r="AT3262" s="227" t="s">
        <v>319</v>
      </c>
      <c r="AU3262" s="227" t="s">
        <v>80</v>
      </c>
      <c r="AY3262" s="20" t="s">
        <v>205</v>
      </c>
      <c r="BE3262" s="228">
        <f>IF(N3262="základní",J3262,0)</f>
        <v>0</v>
      </c>
      <c r="BF3262" s="228">
        <f>IF(N3262="snížená",J3262,0)</f>
        <v>0</v>
      </c>
      <c r="BG3262" s="228">
        <f>IF(N3262="zákl. přenesená",J3262,0)</f>
        <v>0</v>
      </c>
      <c r="BH3262" s="228">
        <f>IF(N3262="sníž. přenesená",J3262,0)</f>
        <v>0</v>
      </c>
      <c r="BI3262" s="228">
        <f>IF(N3262="nulová",J3262,0)</f>
        <v>0</v>
      </c>
      <c r="BJ3262" s="20" t="s">
        <v>78</v>
      </c>
      <c r="BK3262" s="228">
        <f>ROUND(I3262*H3262,2)</f>
        <v>0</v>
      </c>
      <c r="BL3262" s="20" t="s">
        <v>331</v>
      </c>
      <c r="BM3262" s="227" t="s">
        <v>5102</v>
      </c>
    </row>
    <row r="3263" s="2" customFormat="1" ht="33" customHeight="1">
      <c r="A3263" s="41"/>
      <c r="B3263" s="42"/>
      <c r="C3263" s="278" t="s">
        <v>5103</v>
      </c>
      <c r="D3263" s="278" t="s">
        <v>319</v>
      </c>
      <c r="E3263" s="279" t="s">
        <v>5104</v>
      </c>
      <c r="F3263" s="280" t="s">
        <v>5105</v>
      </c>
      <c r="G3263" s="281" t="s">
        <v>448</v>
      </c>
      <c r="H3263" s="282">
        <v>1</v>
      </c>
      <c r="I3263" s="283"/>
      <c r="J3263" s="284">
        <f>ROUND(I3263*H3263,2)</f>
        <v>0</v>
      </c>
      <c r="K3263" s="280" t="s">
        <v>19</v>
      </c>
      <c r="L3263" s="285"/>
      <c r="M3263" s="286" t="s">
        <v>19</v>
      </c>
      <c r="N3263" s="287" t="s">
        <v>42</v>
      </c>
      <c r="O3263" s="87"/>
      <c r="P3263" s="225">
        <f>O3263*H3263</f>
        <v>0</v>
      </c>
      <c r="Q3263" s="225">
        <v>0.025999999999999999</v>
      </c>
      <c r="R3263" s="225">
        <f>Q3263*H3263</f>
        <v>0.025999999999999999</v>
      </c>
      <c r="S3263" s="225">
        <v>0</v>
      </c>
      <c r="T3263" s="226">
        <f>S3263*H3263</f>
        <v>0</v>
      </c>
      <c r="U3263" s="41"/>
      <c r="V3263" s="41"/>
      <c r="W3263" s="41"/>
      <c r="X3263" s="41"/>
      <c r="Y3263" s="41"/>
      <c r="Z3263" s="41"/>
      <c r="AA3263" s="41"/>
      <c r="AB3263" s="41"/>
      <c r="AC3263" s="41"/>
      <c r="AD3263" s="41"/>
      <c r="AE3263" s="41"/>
      <c r="AR3263" s="227" t="s">
        <v>433</v>
      </c>
      <c r="AT3263" s="227" t="s">
        <v>319</v>
      </c>
      <c r="AU3263" s="227" t="s">
        <v>80</v>
      </c>
      <c r="AY3263" s="20" t="s">
        <v>205</v>
      </c>
      <c r="BE3263" s="228">
        <f>IF(N3263="základní",J3263,0)</f>
        <v>0</v>
      </c>
      <c r="BF3263" s="228">
        <f>IF(N3263="snížená",J3263,0)</f>
        <v>0</v>
      </c>
      <c r="BG3263" s="228">
        <f>IF(N3263="zákl. přenesená",J3263,0)</f>
        <v>0</v>
      </c>
      <c r="BH3263" s="228">
        <f>IF(N3263="sníž. přenesená",J3263,0)</f>
        <v>0</v>
      </c>
      <c r="BI3263" s="228">
        <f>IF(N3263="nulová",J3263,0)</f>
        <v>0</v>
      </c>
      <c r="BJ3263" s="20" t="s">
        <v>78</v>
      </c>
      <c r="BK3263" s="228">
        <f>ROUND(I3263*H3263,2)</f>
        <v>0</v>
      </c>
      <c r="BL3263" s="20" t="s">
        <v>331</v>
      </c>
      <c r="BM3263" s="227" t="s">
        <v>5106</v>
      </c>
    </row>
    <row r="3264" s="2" customFormat="1" ht="33" customHeight="1">
      <c r="A3264" s="41"/>
      <c r="B3264" s="42"/>
      <c r="C3264" s="278" t="s">
        <v>3589</v>
      </c>
      <c r="D3264" s="278" t="s">
        <v>319</v>
      </c>
      <c r="E3264" s="279" t="s">
        <v>5107</v>
      </c>
      <c r="F3264" s="280" t="s">
        <v>5108</v>
      </c>
      <c r="G3264" s="281" t="s">
        <v>448</v>
      </c>
      <c r="H3264" s="282">
        <v>7</v>
      </c>
      <c r="I3264" s="283"/>
      <c r="J3264" s="284">
        <f>ROUND(I3264*H3264,2)</f>
        <v>0</v>
      </c>
      <c r="K3264" s="280" t="s">
        <v>19</v>
      </c>
      <c r="L3264" s="285"/>
      <c r="M3264" s="286" t="s">
        <v>19</v>
      </c>
      <c r="N3264" s="287" t="s">
        <v>42</v>
      </c>
      <c r="O3264" s="87"/>
      <c r="P3264" s="225">
        <f>O3264*H3264</f>
        <v>0</v>
      </c>
      <c r="Q3264" s="225">
        <v>0.0224</v>
      </c>
      <c r="R3264" s="225">
        <f>Q3264*H3264</f>
        <v>0.1568</v>
      </c>
      <c r="S3264" s="225">
        <v>0</v>
      </c>
      <c r="T3264" s="226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7" t="s">
        <v>433</v>
      </c>
      <c r="AT3264" s="227" t="s">
        <v>319</v>
      </c>
      <c r="AU3264" s="227" t="s">
        <v>80</v>
      </c>
      <c r="AY3264" s="20" t="s">
        <v>205</v>
      </c>
      <c r="BE3264" s="228">
        <f>IF(N3264="základní",J3264,0)</f>
        <v>0</v>
      </c>
      <c r="BF3264" s="228">
        <f>IF(N3264="snížená",J3264,0)</f>
        <v>0</v>
      </c>
      <c r="BG3264" s="228">
        <f>IF(N3264="zákl. přenesená",J3264,0)</f>
        <v>0</v>
      </c>
      <c r="BH3264" s="228">
        <f>IF(N3264="sníž. přenesená",J3264,0)</f>
        <v>0</v>
      </c>
      <c r="BI3264" s="228">
        <f>IF(N3264="nulová",J3264,0)</f>
        <v>0</v>
      </c>
      <c r="BJ3264" s="20" t="s">
        <v>78</v>
      </c>
      <c r="BK3264" s="228">
        <f>ROUND(I3264*H3264,2)</f>
        <v>0</v>
      </c>
      <c r="BL3264" s="20" t="s">
        <v>331</v>
      </c>
      <c r="BM3264" s="227" t="s">
        <v>5109</v>
      </c>
    </row>
    <row r="3265" s="2" customFormat="1" ht="37.8" customHeight="1">
      <c r="A3265" s="41"/>
      <c r="B3265" s="42"/>
      <c r="C3265" s="216" t="s">
        <v>3626</v>
      </c>
      <c r="D3265" s="216" t="s">
        <v>207</v>
      </c>
      <c r="E3265" s="217" t="s">
        <v>5110</v>
      </c>
      <c r="F3265" s="218" t="s">
        <v>5111</v>
      </c>
      <c r="G3265" s="219" t="s">
        <v>448</v>
      </c>
      <c r="H3265" s="220">
        <v>3</v>
      </c>
      <c r="I3265" s="221"/>
      <c r="J3265" s="222">
        <f>ROUND(I3265*H3265,2)</f>
        <v>0</v>
      </c>
      <c r="K3265" s="218" t="s">
        <v>211</v>
      </c>
      <c r="L3265" s="47"/>
      <c r="M3265" s="223" t="s">
        <v>19</v>
      </c>
      <c r="N3265" s="224" t="s">
        <v>42</v>
      </c>
      <c r="O3265" s="87"/>
      <c r="P3265" s="225">
        <f>O3265*H3265</f>
        <v>0</v>
      </c>
      <c r="Q3265" s="225">
        <v>0.00040999999999999999</v>
      </c>
      <c r="R3265" s="225">
        <f>Q3265*H3265</f>
        <v>0.00123</v>
      </c>
      <c r="S3265" s="225">
        <v>0</v>
      </c>
      <c r="T3265" s="226">
        <f>S3265*H3265</f>
        <v>0</v>
      </c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R3265" s="227" t="s">
        <v>331</v>
      </c>
      <c r="AT3265" s="227" t="s">
        <v>207</v>
      </c>
      <c r="AU3265" s="227" t="s">
        <v>80</v>
      </c>
      <c r="AY3265" s="20" t="s">
        <v>205</v>
      </c>
      <c r="BE3265" s="228">
        <f>IF(N3265="základní",J3265,0)</f>
        <v>0</v>
      </c>
      <c r="BF3265" s="228">
        <f>IF(N3265="snížená",J3265,0)</f>
        <v>0</v>
      </c>
      <c r="BG3265" s="228">
        <f>IF(N3265="zákl. přenesená",J3265,0)</f>
        <v>0</v>
      </c>
      <c r="BH3265" s="228">
        <f>IF(N3265="sníž. přenesená",J3265,0)</f>
        <v>0</v>
      </c>
      <c r="BI3265" s="228">
        <f>IF(N3265="nulová",J3265,0)</f>
        <v>0</v>
      </c>
      <c r="BJ3265" s="20" t="s">
        <v>78</v>
      </c>
      <c r="BK3265" s="228">
        <f>ROUND(I3265*H3265,2)</f>
        <v>0</v>
      </c>
      <c r="BL3265" s="20" t="s">
        <v>331</v>
      </c>
      <c r="BM3265" s="227" t="s">
        <v>5112</v>
      </c>
    </row>
    <row r="3266" s="2" customFormat="1">
      <c r="A3266" s="41"/>
      <c r="B3266" s="42"/>
      <c r="C3266" s="43"/>
      <c r="D3266" s="229" t="s">
        <v>214</v>
      </c>
      <c r="E3266" s="43"/>
      <c r="F3266" s="230" t="s">
        <v>5113</v>
      </c>
      <c r="G3266" s="43"/>
      <c r="H3266" s="43"/>
      <c r="I3266" s="231"/>
      <c r="J3266" s="43"/>
      <c r="K3266" s="43"/>
      <c r="L3266" s="47"/>
      <c r="M3266" s="232"/>
      <c r="N3266" s="233"/>
      <c r="O3266" s="87"/>
      <c r="P3266" s="87"/>
      <c r="Q3266" s="87"/>
      <c r="R3266" s="87"/>
      <c r="S3266" s="87"/>
      <c r="T3266" s="88"/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T3266" s="20" t="s">
        <v>214</v>
      </c>
      <c r="AU3266" s="20" t="s">
        <v>80</v>
      </c>
    </row>
    <row r="3267" s="2" customFormat="1" ht="37.8" customHeight="1">
      <c r="A3267" s="41"/>
      <c r="B3267" s="42"/>
      <c r="C3267" s="278" t="s">
        <v>3945</v>
      </c>
      <c r="D3267" s="278" t="s">
        <v>319</v>
      </c>
      <c r="E3267" s="279" t="s">
        <v>5114</v>
      </c>
      <c r="F3267" s="280" t="s">
        <v>5115</v>
      </c>
      <c r="G3267" s="281" t="s">
        <v>448</v>
      </c>
      <c r="H3267" s="282">
        <v>1</v>
      </c>
      <c r="I3267" s="283"/>
      <c r="J3267" s="284">
        <f>ROUND(I3267*H3267,2)</f>
        <v>0</v>
      </c>
      <c r="K3267" s="280" t="s">
        <v>19</v>
      </c>
      <c r="L3267" s="285"/>
      <c r="M3267" s="286" t="s">
        <v>19</v>
      </c>
      <c r="N3267" s="287" t="s">
        <v>42</v>
      </c>
      <c r="O3267" s="87"/>
      <c r="P3267" s="225">
        <f>O3267*H3267</f>
        <v>0</v>
      </c>
      <c r="Q3267" s="225">
        <v>0.055</v>
      </c>
      <c r="R3267" s="225">
        <f>Q3267*H3267</f>
        <v>0.055</v>
      </c>
      <c r="S3267" s="225">
        <v>0</v>
      </c>
      <c r="T3267" s="226">
        <f>S3267*H3267</f>
        <v>0</v>
      </c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R3267" s="227" t="s">
        <v>433</v>
      </c>
      <c r="AT3267" s="227" t="s">
        <v>319</v>
      </c>
      <c r="AU3267" s="227" t="s">
        <v>80</v>
      </c>
      <c r="AY3267" s="20" t="s">
        <v>205</v>
      </c>
      <c r="BE3267" s="228">
        <f>IF(N3267="základní",J3267,0)</f>
        <v>0</v>
      </c>
      <c r="BF3267" s="228">
        <f>IF(N3267="snížená",J3267,0)</f>
        <v>0</v>
      </c>
      <c r="BG3267" s="228">
        <f>IF(N3267="zákl. přenesená",J3267,0)</f>
        <v>0</v>
      </c>
      <c r="BH3267" s="228">
        <f>IF(N3267="sníž. přenesená",J3267,0)</f>
        <v>0</v>
      </c>
      <c r="BI3267" s="228">
        <f>IF(N3267="nulová",J3267,0)</f>
        <v>0</v>
      </c>
      <c r="BJ3267" s="20" t="s">
        <v>78</v>
      </c>
      <c r="BK3267" s="228">
        <f>ROUND(I3267*H3267,2)</f>
        <v>0</v>
      </c>
      <c r="BL3267" s="20" t="s">
        <v>331</v>
      </c>
      <c r="BM3267" s="227" t="s">
        <v>5116</v>
      </c>
    </row>
    <row r="3268" s="2" customFormat="1" ht="37.8" customHeight="1">
      <c r="A3268" s="41"/>
      <c r="B3268" s="42"/>
      <c r="C3268" s="278" t="s">
        <v>5117</v>
      </c>
      <c r="D3268" s="278" t="s">
        <v>319</v>
      </c>
      <c r="E3268" s="279" t="s">
        <v>5118</v>
      </c>
      <c r="F3268" s="280" t="s">
        <v>5119</v>
      </c>
      <c r="G3268" s="281" t="s">
        <v>448</v>
      </c>
      <c r="H3268" s="282">
        <v>1</v>
      </c>
      <c r="I3268" s="283"/>
      <c r="J3268" s="284">
        <f>ROUND(I3268*H3268,2)</f>
        <v>0</v>
      </c>
      <c r="K3268" s="280" t="s">
        <v>19</v>
      </c>
      <c r="L3268" s="285"/>
      <c r="M3268" s="286" t="s">
        <v>19</v>
      </c>
      <c r="N3268" s="287" t="s">
        <v>42</v>
      </c>
      <c r="O3268" s="87"/>
      <c r="P3268" s="225">
        <f>O3268*H3268</f>
        <v>0</v>
      </c>
      <c r="Q3268" s="225">
        <v>0.055</v>
      </c>
      <c r="R3268" s="225">
        <f>Q3268*H3268</f>
        <v>0.055</v>
      </c>
      <c r="S3268" s="225">
        <v>0</v>
      </c>
      <c r="T3268" s="226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7" t="s">
        <v>433</v>
      </c>
      <c r="AT3268" s="227" t="s">
        <v>319</v>
      </c>
      <c r="AU3268" s="227" t="s">
        <v>80</v>
      </c>
      <c r="AY3268" s="20" t="s">
        <v>205</v>
      </c>
      <c r="BE3268" s="228">
        <f>IF(N3268="základní",J3268,0)</f>
        <v>0</v>
      </c>
      <c r="BF3268" s="228">
        <f>IF(N3268="snížená",J3268,0)</f>
        <v>0</v>
      </c>
      <c r="BG3268" s="228">
        <f>IF(N3268="zákl. přenesená",J3268,0)</f>
        <v>0</v>
      </c>
      <c r="BH3268" s="228">
        <f>IF(N3268="sníž. přenesená",J3268,0)</f>
        <v>0</v>
      </c>
      <c r="BI3268" s="228">
        <f>IF(N3268="nulová",J3268,0)</f>
        <v>0</v>
      </c>
      <c r="BJ3268" s="20" t="s">
        <v>78</v>
      </c>
      <c r="BK3268" s="228">
        <f>ROUND(I3268*H3268,2)</f>
        <v>0</v>
      </c>
      <c r="BL3268" s="20" t="s">
        <v>331</v>
      </c>
      <c r="BM3268" s="227" t="s">
        <v>5120</v>
      </c>
    </row>
    <row r="3269" s="2" customFormat="1" ht="37.8" customHeight="1">
      <c r="A3269" s="41"/>
      <c r="B3269" s="42"/>
      <c r="C3269" s="278" t="s">
        <v>4034</v>
      </c>
      <c r="D3269" s="278" t="s">
        <v>319</v>
      </c>
      <c r="E3269" s="279" t="s">
        <v>5121</v>
      </c>
      <c r="F3269" s="280" t="s">
        <v>5122</v>
      </c>
      <c r="G3269" s="281" t="s">
        <v>448</v>
      </c>
      <c r="H3269" s="282">
        <v>1</v>
      </c>
      <c r="I3269" s="283"/>
      <c r="J3269" s="284">
        <f>ROUND(I3269*H3269,2)</f>
        <v>0</v>
      </c>
      <c r="K3269" s="280" t="s">
        <v>19</v>
      </c>
      <c r="L3269" s="285"/>
      <c r="M3269" s="286" t="s">
        <v>19</v>
      </c>
      <c r="N3269" s="287" t="s">
        <v>42</v>
      </c>
      <c r="O3269" s="87"/>
      <c r="P3269" s="225">
        <f>O3269*H3269</f>
        <v>0</v>
      </c>
      <c r="Q3269" s="225">
        <v>0.055</v>
      </c>
      <c r="R3269" s="225">
        <f>Q3269*H3269</f>
        <v>0.055</v>
      </c>
      <c r="S3269" s="225">
        <v>0</v>
      </c>
      <c r="T3269" s="226">
        <f>S3269*H3269</f>
        <v>0</v>
      </c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R3269" s="227" t="s">
        <v>433</v>
      </c>
      <c r="AT3269" s="227" t="s">
        <v>319</v>
      </c>
      <c r="AU3269" s="227" t="s">
        <v>80</v>
      </c>
      <c r="AY3269" s="20" t="s">
        <v>205</v>
      </c>
      <c r="BE3269" s="228">
        <f>IF(N3269="základní",J3269,0)</f>
        <v>0</v>
      </c>
      <c r="BF3269" s="228">
        <f>IF(N3269="snížená",J3269,0)</f>
        <v>0</v>
      </c>
      <c r="BG3269" s="228">
        <f>IF(N3269="zákl. přenesená",J3269,0)</f>
        <v>0</v>
      </c>
      <c r="BH3269" s="228">
        <f>IF(N3269="sníž. přenesená",J3269,0)</f>
        <v>0</v>
      </c>
      <c r="BI3269" s="228">
        <f>IF(N3269="nulová",J3269,0)</f>
        <v>0</v>
      </c>
      <c r="BJ3269" s="20" t="s">
        <v>78</v>
      </c>
      <c r="BK3269" s="228">
        <f>ROUND(I3269*H3269,2)</f>
        <v>0</v>
      </c>
      <c r="BL3269" s="20" t="s">
        <v>331</v>
      </c>
      <c r="BM3269" s="227" t="s">
        <v>5123</v>
      </c>
    </row>
    <row r="3270" s="2" customFormat="1" ht="44.25" customHeight="1">
      <c r="A3270" s="41"/>
      <c r="B3270" s="42"/>
      <c r="C3270" s="216" t="s">
        <v>4036</v>
      </c>
      <c r="D3270" s="216" t="s">
        <v>207</v>
      </c>
      <c r="E3270" s="217" t="s">
        <v>5124</v>
      </c>
      <c r="F3270" s="218" t="s">
        <v>5125</v>
      </c>
      <c r="G3270" s="219" t="s">
        <v>448</v>
      </c>
      <c r="H3270" s="220">
        <v>1</v>
      </c>
      <c r="I3270" s="221"/>
      <c r="J3270" s="222">
        <f>ROUND(I3270*H3270,2)</f>
        <v>0</v>
      </c>
      <c r="K3270" s="218" t="s">
        <v>211</v>
      </c>
      <c r="L3270" s="47"/>
      <c r="M3270" s="223" t="s">
        <v>19</v>
      </c>
      <c r="N3270" s="224" t="s">
        <v>42</v>
      </c>
      <c r="O3270" s="87"/>
      <c r="P3270" s="225">
        <f>O3270*H3270</f>
        <v>0</v>
      </c>
      <c r="Q3270" s="225">
        <v>0.00040999999999999999</v>
      </c>
      <c r="R3270" s="225">
        <f>Q3270*H3270</f>
        <v>0.00040999999999999999</v>
      </c>
      <c r="S3270" s="225">
        <v>0</v>
      </c>
      <c r="T3270" s="226">
        <f>S3270*H3270</f>
        <v>0</v>
      </c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R3270" s="227" t="s">
        <v>331</v>
      </c>
      <c r="AT3270" s="227" t="s">
        <v>207</v>
      </c>
      <c r="AU3270" s="227" t="s">
        <v>80</v>
      </c>
      <c r="AY3270" s="20" t="s">
        <v>205</v>
      </c>
      <c r="BE3270" s="228">
        <f>IF(N3270="základní",J3270,0)</f>
        <v>0</v>
      </c>
      <c r="BF3270" s="228">
        <f>IF(N3270="snížená",J3270,0)</f>
        <v>0</v>
      </c>
      <c r="BG3270" s="228">
        <f>IF(N3270="zákl. přenesená",J3270,0)</f>
        <v>0</v>
      </c>
      <c r="BH3270" s="228">
        <f>IF(N3270="sníž. přenesená",J3270,0)</f>
        <v>0</v>
      </c>
      <c r="BI3270" s="228">
        <f>IF(N3270="nulová",J3270,0)</f>
        <v>0</v>
      </c>
      <c r="BJ3270" s="20" t="s">
        <v>78</v>
      </c>
      <c r="BK3270" s="228">
        <f>ROUND(I3270*H3270,2)</f>
        <v>0</v>
      </c>
      <c r="BL3270" s="20" t="s">
        <v>331</v>
      </c>
      <c r="BM3270" s="227" t="s">
        <v>5126</v>
      </c>
    </row>
    <row r="3271" s="2" customFormat="1">
      <c r="A3271" s="41"/>
      <c r="B3271" s="42"/>
      <c r="C3271" s="43"/>
      <c r="D3271" s="229" t="s">
        <v>214</v>
      </c>
      <c r="E3271" s="43"/>
      <c r="F3271" s="230" t="s">
        <v>5127</v>
      </c>
      <c r="G3271" s="43"/>
      <c r="H3271" s="43"/>
      <c r="I3271" s="231"/>
      <c r="J3271" s="43"/>
      <c r="K3271" s="43"/>
      <c r="L3271" s="47"/>
      <c r="M3271" s="232"/>
      <c r="N3271" s="233"/>
      <c r="O3271" s="87"/>
      <c r="P3271" s="87"/>
      <c r="Q3271" s="87"/>
      <c r="R3271" s="87"/>
      <c r="S3271" s="87"/>
      <c r="T3271" s="88"/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T3271" s="20" t="s">
        <v>214</v>
      </c>
      <c r="AU3271" s="20" t="s">
        <v>80</v>
      </c>
    </row>
    <row r="3272" s="2" customFormat="1" ht="37.8" customHeight="1">
      <c r="A3272" s="41"/>
      <c r="B3272" s="42"/>
      <c r="C3272" s="278" t="s">
        <v>5128</v>
      </c>
      <c r="D3272" s="278" t="s">
        <v>319</v>
      </c>
      <c r="E3272" s="279" t="s">
        <v>5129</v>
      </c>
      <c r="F3272" s="280" t="s">
        <v>5130</v>
      </c>
      <c r="G3272" s="281" t="s">
        <v>448</v>
      </c>
      <c r="H3272" s="282">
        <v>1</v>
      </c>
      <c r="I3272" s="283"/>
      <c r="J3272" s="284">
        <f>ROUND(I3272*H3272,2)</f>
        <v>0</v>
      </c>
      <c r="K3272" s="280" t="s">
        <v>19</v>
      </c>
      <c r="L3272" s="285"/>
      <c r="M3272" s="286" t="s">
        <v>19</v>
      </c>
      <c r="N3272" s="287" t="s">
        <v>42</v>
      </c>
      <c r="O3272" s="87"/>
      <c r="P3272" s="225">
        <f>O3272*H3272</f>
        <v>0</v>
      </c>
      <c r="Q3272" s="225">
        <v>0.055</v>
      </c>
      <c r="R3272" s="225">
        <f>Q3272*H3272</f>
        <v>0.055</v>
      </c>
      <c r="S3272" s="225">
        <v>0</v>
      </c>
      <c r="T3272" s="226">
        <f>S3272*H3272</f>
        <v>0</v>
      </c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R3272" s="227" t="s">
        <v>433</v>
      </c>
      <c r="AT3272" s="227" t="s">
        <v>319</v>
      </c>
      <c r="AU3272" s="227" t="s">
        <v>80</v>
      </c>
      <c r="AY3272" s="20" t="s">
        <v>205</v>
      </c>
      <c r="BE3272" s="228">
        <f>IF(N3272="základní",J3272,0)</f>
        <v>0</v>
      </c>
      <c r="BF3272" s="228">
        <f>IF(N3272="snížená",J3272,0)</f>
        <v>0</v>
      </c>
      <c r="BG3272" s="228">
        <f>IF(N3272="zákl. přenesená",J3272,0)</f>
        <v>0</v>
      </c>
      <c r="BH3272" s="228">
        <f>IF(N3272="sníž. přenesená",J3272,0)</f>
        <v>0</v>
      </c>
      <c r="BI3272" s="228">
        <f>IF(N3272="nulová",J3272,0)</f>
        <v>0</v>
      </c>
      <c r="BJ3272" s="20" t="s">
        <v>78</v>
      </c>
      <c r="BK3272" s="228">
        <f>ROUND(I3272*H3272,2)</f>
        <v>0</v>
      </c>
      <c r="BL3272" s="20" t="s">
        <v>331</v>
      </c>
      <c r="BM3272" s="227" t="s">
        <v>5131</v>
      </c>
    </row>
    <row r="3273" s="2" customFormat="1" ht="37.8" customHeight="1">
      <c r="A3273" s="41"/>
      <c r="B3273" s="42"/>
      <c r="C3273" s="216" t="s">
        <v>5132</v>
      </c>
      <c r="D3273" s="216" t="s">
        <v>207</v>
      </c>
      <c r="E3273" s="217" t="s">
        <v>5133</v>
      </c>
      <c r="F3273" s="218" t="s">
        <v>5134</v>
      </c>
      <c r="G3273" s="219" t="s">
        <v>448</v>
      </c>
      <c r="H3273" s="220">
        <v>1</v>
      </c>
      <c r="I3273" s="221"/>
      <c r="J3273" s="222">
        <f>ROUND(I3273*H3273,2)</f>
        <v>0</v>
      </c>
      <c r="K3273" s="218" t="s">
        <v>211</v>
      </c>
      <c r="L3273" s="47"/>
      <c r="M3273" s="223" t="s">
        <v>19</v>
      </c>
      <c r="N3273" s="224" t="s">
        <v>42</v>
      </c>
      <c r="O3273" s="87"/>
      <c r="P3273" s="225">
        <f>O3273*H3273</f>
        <v>0</v>
      </c>
      <c r="Q3273" s="225">
        <v>0.00040999999999999999</v>
      </c>
      <c r="R3273" s="225">
        <f>Q3273*H3273</f>
        <v>0.00040999999999999999</v>
      </c>
      <c r="S3273" s="225">
        <v>0</v>
      </c>
      <c r="T3273" s="226">
        <f>S3273*H3273</f>
        <v>0</v>
      </c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R3273" s="227" t="s">
        <v>331</v>
      </c>
      <c r="AT3273" s="227" t="s">
        <v>207</v>
      </c>
      <c r="AU3273" s="227" t="s">
        <v>80</v>
      </c>
      <c r="AY3273" s="20" t="s">
        <v>205</v>
      </c>
      <c r="BE3273" s="228">
        <f>IF(N3273="základní",J3273,0)</f>
        <v>0</v>
      </c>
      <c r="BF3273" s="228">
        <f>IF(N3273="snížená",J3273,0)</f>
        <v>0</v>
      </c>
      <c r="BG3273" s="228">
        <f>IF(N3273="zákl. přenesená",J3273,0)</f>
        <v>0</v>
      </c>
      <c r="BH3273" s="228">
        <f>IF(N3273="sníž. přenesená",J3273,0)</f>
        <v>0</v>
      </c>
      <c r="BI3273" s="228">
        <f>IF(N3273="nulová",J3273,0)</f>
        <v>0</v>
      </c>
      <c r="BJ3273" s="20" t="s">
        <v>78</v>
      </c>
      <c r="BK3273" s="228">
        <f>ROUND(I3273*H3273,2)</f>
        <v>0</v>
      </c>
      <c r="BL3273" s="20" t="s">
        <v>331</v>
      </c>
      <c r="BM3273" s="227" t="s">
        <v>5135</v>
      </c>
    </row>
    <row r="3274" s="2" customFormat="1">
      <c r="A3274" s="41"/>
      <c r="B3274" s="42"/>
      <c r="C3274" s="43"/>
      <c r="D3274" s="229" t="s">
        <v>214</v>
      </c>
      <c r="E3274" s="43"/>
      <c r="F3274" s="230" t="s">
        <v>5136</v>
      </c>
      <c r="G3274" s="43"/>
      <c r="H3274" s="43"/>
      <c r="I3274" s="231"/>
      <c r="J3274" s="43"/>
      <c r="K3274" s="43"/>
      <c r="L3274" s="47"/>
      <c r="M3274" s="232"/>
      <c r="N3274" s="233"/>
      <c r="O3274" s="87"/>
      <c r="P3274" s="87"/>
      <c r="Q3274" s="87"/>
      <c r="R3274" s="87"/>
      <c r="S3274" s="87"/>
      <c r="T3274" s="88"/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T3274" s="20" t="s">
        <v>214</v>
      </c>
      <c r="AU3274" s="20" t="s">
        <v>80</v>
      </c>
    </row>
    <row r="3275" s="2" customFormat="1" ht="37.8" customHeight="1">
      <c r="A3275" s="41"/>
      <c r="B3275" s="42"/>
      <c r="C3275" s="278" t="s">
        <v>5137</v>
      </c>
      <c r="D3275" s="278" t="s">
        <v>319</v>
      </c>
      <c r="E3275" s="279" t="s">
        <v>5138</v>
      </c>
      <c r="F3275" s="280" t="s">
        <v>5139</v>
      </c>
      <c r="G3275" s="281" t="s">
        <v>448</v>
      </c>
      <c r="H3275" s="282">
        <v>1</v>
      </c>
      <c r="I3275" s="283"/>
      <c r="J3275" s="284">
        <f>ROUND(I3275*H3275,2)</f>
        <v>0</v>
      </c>
      <c r="K3275" s="280" t="s">
        <v>19</v>
      </c>
      <c r="L3275" s="285"/>
      <c r="M3275" s="286" t="s">
        <v>19</v>
      </c>
      <c r="N3275" s="287" t="s">
        <v>42</v>
      </c>
      <c r="O3275" s="87"/>
      <c r="P3275" s="225">
        <f>O3275*H3275</f>
        <v>0</v>
      </c>
      <c r="Q3275" s="225">
        <v>0.048000000000000001</v>
      </c>
      <c r="R3275" s="225">
        <f>Q3275*H3275</f>
        <v>0.048000000000000001</v>
      </c>
      <c r="S3275" s="225">
        <v>0</v>
      </c>
      <c r="T3275" s="226">
        <f>S3275*H3275</f>
        <v>0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7" t="s">
        <v>433</v>
      </c>
      <c r="AT3275" s="227" t="s">
        <v>319</v>
      </c>
      <c r="AU3275" s="227" t="s">
        <v>80</v>
      </c>
      <c r="AY3275" s="20" t="s">
        <v>205</v>
      </c>
      <c r="BE3275" s="228">
        <f>IF(N3275="základní",J3275,0)</f>
        <v>0</v>
      </c>
      <c r="BF3275" s="228">
        <f>IF(N3275="snížená",J3275,0)</f>
        <v>0</v>
      </c>
      <c r="BG3275" s="228">
        <f>IF(N3275="zákl. přenesená",J3275,0)</f>
        <v>0</v>
      </c>
      <c r="BH3275" s="228">
        <f>IF(N3275="sníž. přenesená",J3275,0)</f>
        <v>0</v>
      </c>
      <c r="BI3275" s="228">
        <f>IF(N3275="nulová",J3275,0)</f>
        <v>0</v>
      </c>
      <c r="BJ3275" s="20" t="s">
        <v>78</v>
      </c>
      <c r="BK3275" s="228">
        <f>ROUND(I3275*H3275,2)</f>
        <v>0</v>
      </c>
      <c r="BL3275" s="20" t="s">
        <v>331</v>
      </c>
      <c r="BM3275" s="227" t="s">
        <v>5140</v>
      </c>
    </row>
    <row r="3276" s="2" customFormat="1" ht="16.5" customHeight="1">
      <c r="A3276" s="41"/>
      <c r="B3276" s="42"/>
      <c r="C3276" s="216" t="s">
        <v>5141</v>
      </c>
      <c r="D3276" s="216" t="s">
        <v>207</v>
      </c>
      <c r="E3276" s="217" t="s">
        <v>5142</v>
      </c>
      <c r="F3276" s="218" t="s">
        <v>5143</v>
      </c>
      <c r="G3276" s="219" t="s">
        <v>327</v>
      </c>
      <c r="H3276" s="220">
        <v>110.944</v>
      </c>
      <c r="I3276" s="221"/>
      <c r="J3276" s="222">
        <f>ROUND(I3276*H3276,2)</f>
        <v>0</v>
      </c>
      <c r="K3276" s="218" t="s">
        <v>211</v>
      </c>
      <c r="L3276" s="47"/>
      <c r="M3276" s="223" t="s">
        <v>19</v>
      </c>
      <c r="N3276" s="224" t="s">
        <v>42</v>
      </c>
      <c r="O3276" s="87"/>
      <c r="P3276" s="225">
        <f>O3276*H3276</f>
        <v>0</v>
      </c>
      <c r="Q3276" s="225">
        <v>0</v>
      </c>
      <c r="R3276" s="225">
        <f>Q3276*H3276</f>
        <v>0</v>
      </c>
      <c r="S3276" s="225">
        <v>0.002</v>
      </c>
      <c r="T3276" s="226">
        <f>S3276*H3276</f>
        <v>0.221888</v>
      </c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R3276" s="227" t="s">
        <v>331</v>
      </c>
      <c r="AT3276" s="227" t="s">
        <v>207</v>
      </c>
      <c r="AU3276" s="227" t="s">
        <v>80</v>
      </c>
      <c r="AY3276" s="20" t="s">
        <v>205</v>
      </c>
      <c r="BE3276" s="228">
        <f>IF(N3276="základní",J3276,0)</f>
        <v>0</v>
      </c>
      <c r="BF3276" s="228">
        <f>IF(N3276="snížená",J3276,0)</f>
        <v>0</v>
      </c>
      <c r="BG3276" s="228">
        <f>IF(N3276="zákl. přenesená",J3276,0)</f>
        <v>0</v>
      </c>
      <c r="BH3276" s="228">
        <f>IF(N3276="sníž. přenesená",J3276,0)</f>
        <v>0</v>
      </c>
      <c r="BI3276" s="228">
        <f>IF(N3276="nulová",J3276,0)</f>
        <v>0</v>
      </c>
      <c r="BJ3276" s="20" t="s">
        <v>78</v>
      </c>
      <c r="BK3276" s="228">
        <f>ROUND(I3276*H3276,2)</f>
        <v>0</v>
      </c>
      <c r="BL3276" s="20" t="s">
        <v>331</v>
      </c>
      <c r="BM3276" s="227" t="s">
        <v>5144</v>
      </c>
    </row>
    <row r="3277" s="2" customFormat="1">
      <c r="A3277" s="41"/>
      <c r="B3277" s="42"/>
      <c r="C3277" s="43"/>
      <c r="D3277" s="229" t="s">
        <v>214</v>
      </c>
      <c r="E3277" s="43"/>
      <c r="F3277" s="230" t="s">
        <v>5145</v>
      </c>
      <c r="G3277" s="43"/>
      <c r="H3277" s="43"/>
      <c r="I3277" s="231"/>
      <c r="J3277" s="43"/>
      <c r="K3277" s="43"/>
      <c r="L3277" s="47"/>
      <c r="M3277" s="232"/>
      <c r="N3277" s="233"/>
      <c r="O3277" s="87"/>
      <c r="P3277" s="87"/>
      <c r="Q3277" s="87"/>
      <c r="R3277" s="87"/>
      <c r="S3277" s="87"/>
      <c r="T3277" s="88"/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T3277" s="20" t="s">
        <v>214</v>
      </c>
      <c r="AU3277" s="20" t="s">
        <v>80</v>
      </c>
    </row>
    <row r="3278" s="13" customFormat="1">
      <c r="A3278" s="13"/>
      <c r="B3278" s="234"/>
      <c r="C3278" s="235"/>
      <c r="D3278" s="236" t="s">
        <v>216</v>
      </c>
      <c r="E3278" s="237" t="s">
        <v>19</v>
      </c>
      <c r="F3278" s="238" t="s">
        <v>228</v>
      </c>
      <c r="G3278" s="235"/>
      <c r="H3278" s="237" t="s">
        <v>19</v>
      </c>
      <c r="I3278" s="239"/>
      <c r="J3278" s="235"/>
      <c r="K3278" s="235"/>
      <c r="L3278" s="240"/>
      <c r="M3278" s="241"/>
      <c r="N3278" s="242"/>
      <c r="O3278" s="242"/>
      <c r="P3278" s="242"/>
      <c r="Q3278" s="242"/>
      <c r="R3278" s="242"/>
      <c r="S3278" s="242"/>
      <c r="T3278" s="24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T3278" s="244" t="s">
        <v>216</v>
      </c>
      <c r="AU3278" s="244" t="s">
        <v>80</v>
      </c>
      <c r="AV3278" s="13" t="s">
        <v>78</v>
      </c>
      <c r="AW3278" s="13" t="s">
        <v>218</v>
      </c>
      <c r="AX3278" s="13" t="s">
        <v>71</v>
      </c>
      <c r="AY3278" s="244" t="s">
        <v>205</v>
      </c>
    </row>
    <row r="3279" s="14" customFormat="1">
      <c r="A3279" s="14"/>
      <c r="B3279" s="245"/>
      <c r="C3279" s="246"/>
      <c r="D3279" s="236" t="s">
        <v>216</v>
      </c>
      <c r="E3279" s="247" t="s">
        <v>19</v>
      </c>
      <c r="F3279" s="248" t="s">
        <v>5146</v>
      </c>
      <c r="G3279" s="246"/>
      <c r="H3279" s="249">
        <v>11.219000000000001</v>
      </c>
      <c r="I3279" s="250"/>
      <c r="J3279" s="246"/>
      <c r="K3279" s="246"/>
      <c r="L3279" s="251"/>
      <c r="M3279" s="252"/>
      <c r="N3279" s="253"/>
      <c r="O3279" s="253"/>
      <c r="P3279" s="253"/>
      <c r="Q3279" s="253"/>
      <c r="R3279" s="253"/>
      <c r="S3279" s="253"/>
      <c r="T3279" s="25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55" t="s">
        <v>216</v>
      </c>
      <c r="AU3279" s="255" t="s">
        <v>80</v>
      </c>
      <c r="AV3279" s="14" t="s">
        <v>80</v>
      </c>
      <c r="AW3279" s="14" t="s">
        <v>218</v>
      </c>
      <c r="AX3279" s="14" t="s">
        <v>71</v>
      </c>
      <c r="AY3279" s="255" t="s">
        <v>205</v>
      </c>
    </row>
    <row r="3280" s="14" customFormat="1">
      <c r="A3280" s="14"/>
      <c r="B3280" s="245"/>
      <c r="C3280" s="246"/>
      <c r="D3280" s="236" t="s">
        <v>216</v>
      </c>
      <c r="E3280" s="247" t="s">
        <v>19</v>
      </c>
      <c r="F3280" s="248" t="s">
        <v>5147</v>
      </c>
      <c r="G3280" s="246"/>
      <c r="H3280" s="249">
        <v>50.949999999999996</v>
      </c>
      <c r="I3280" s="250"/>
      <c r="J3280" s="246"/>
      <c r="K3280" s="246"/>
      <c r="L3280" s="251"/>
      <c r="M3280" s="252"/>
      <c r="N3280" s="253"/>
      <c r="O3280" s="253"/>
      <c r="P3280" s="253"/>
      <c r="Q3280" s="253"/>
      <c r="R3280" s="253"/>
      <c r="S3280" s="253"/>
      <c r="T3280" s="25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5" t="s">
        <v>216</v>
      </c>
      <c r="AU3280" s="255" t="s">
        <v>80</v>
      </c>
      <c r="AV3280" s="14" t="s">
        <v>80</v>
      </c>
      <c r="AW3280" s="14" t="s">
        <v>218</v>
      </c>
      <c r="AX3280" s="14" t="s">
        <v>71</v>
      </c>
      <c r="AY3280" s="255" t="s">
        <v>205</v>
      </c>
    </row>
    <row r="3281" s="14" customFormat="1">
      <c r="A3281" s="14"/>
      <c r="B3281" s="245"/>
      <c r="C3281" s="246"/>
      <c r="D3281" s="236" t="s">
        <v>216</v>
      </c>
      <c r="E3281" s="247" t="s">
        <v>19</v>
      </c>
      <c r="F3281" s="248" t="s">
        <v>5148</v>
      </c>
      <c r="G3281" s="246"/>
      <c r="H3281" s="249">
        <v>12.9</v>
      </c>
      <c r="I3281" s="250"/>
      <c r="J3281" s="246"/>
      <c r="K3281" s="246"/>
      <c r="L3281" s="251"/>
      <c r="M3281" s="252"/>
      <c r="N3281" s="253"/>
      <c r="O3281" s="253"/>
      <c r="P3281" s="253"/>
      <c r="Q3281" s="253"/>
      <c r="R3281" s="253"/>
      <c r="S3281" s="253"/>
      <c r="T3281" s="25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T3281" s="255" t="s">
        <v>216</v>
      </c>
      <c r="AU3281" s="255" t="s">
        <v>80</v>
      </c>
      <c r="AV3281" s="14" t="s">
        <v>80</v>
      </c>
      <c r="AW3281" s="14" t="s">
        <v>218</v>
      </c>
      <c r="AX3281" s="14" t="s">
        <v>71</v>
      </c>
      <c r="AY3281" s="255" t="s">
        <v>205</v>
      </c>
    </row>
    <row r="3282" s="15" customFormat="1">
      <c r="A3282" s="15"/>
      <c r="B3282" s="256"/>
      <c r="C3282" s="257"/>
      <c r="D3282" s="236" t="s">
        <v>216</v>
      </c>
      <c r="E3282" s="258" t="s">
        <v>19</v>
      </c>
      <c r="F3282" s="259" t="s">
        <v>238</v>
      </c>
      <c r="G3282" s="257"/>
      <c r="H3282" s="260">
        <v>75.069000000000003</v>
      </c>
      <c r="I3282" s="261"/>
      <c r="J3282" s="257"/>
      <c r="K3282" s="257"/>
      <c r="L3282" s="262"/>
      <c r="M3282" s="263"/>
      <c r="N3282" s="264"/>
      <c r="O3282" s="264"/>
      <c r="P3282" s="264"/>
      <c r="Q3282" s="264"/>
      <c r="R3282" s="264"/>
      <c r="S3282" s="264"/>
      <c r="T3282" s="26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T3282" s="266" t="s">
        <v>216</v>
      </c>
      <c r="AU3282" s="266" t="s">
        <v>80</v>
      </c>
      <c r="AV3282" s="15" t="s">
        <v>97</v>
      </c>
      <c r="AW3282" s="15" t="s">
        <v>218</v>
      </c>
      <c r="AX3282" s="15" t="s">
        <v>71</v>
      </c>
      <c r="AY3282" s="266" t="s">
        <v>205</v>
      </c>
    </row>
    <row r="3283" s="13" customFormat="1">
      <c r="A3283" s="13"/>
      <c r="B3283" s="234"/>
      <c r="C3283" s="235"/>
      <c r="D3283" s="236" t="s">
        <v>216</v>
      </c>
      <c r="E3283" s="237" t="s">
        <v>19</v>
      </c>
      <c r="F3283" s="238" t="s">
        <v>239</v>
      </c>
      <c r="G3283" s="235"/>
      <c r="H3283" s="237" t="s">
        <v>19</v>
      </c>
      <c r="I3283" s="239"/>
      <c r="J3283" s="235"/>
      <c r="K3283" s="235"/>
      <c r="L3283" s="240"/>
      <c r="M3283" s="241"/>
      <c r="N3283" s="242"/>
      <c r="O3283" s="242"/>
      <c r="P3283" s="242"/>
      <c r="Q3283" s="242"/>
      <c r="R3283" s="242"/>
      <c r="S3283" s="242"/>
      <c r="T3283" s="24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4" t="s">
        <v>216</v>
      </c>
      <c r="AU3283" s="244" t="s">
        <v>80</v>
      </c>
      <c r="AV3283" s="13" t="s">
        <v>78</v>
      </c>
      <c r="AW3283" s="13" t="s">
        <v>218</v>
      </c>
      <c r="AX3283" s="13" t="s">
        <v>71</v>
      </c>
      <c r="AY3283" s="244" t="s">
        <v>205</v>
      </c>
    </row>
    <row r="3284" s="14" customFormat="1">
      <c r="A3284" s="14"/>
      <c r="B3284" s="245"/>
      <c r="C3284" s="246"/>
      <c r="D3284" s="236" t="s">
        <v>216</v>
      </c>
      <c r="E3284" s="247" t="s">
        <v>19</v>
      </c>
      <c r="F3284" s="248" t="s">
        <v>5149</v>
      </c>
      <c r="G3284" s="246"/>
      <c r="H3284" s="249">
        <v>22.100000000000001</v>
      </c>
      <c r="I3284" s="250"/>
      <c r="J3284" s="246"/>
      <c r="K3284" s="246"/>
      <c r="L3284" s="251"/>
      <c r="M3284" s="252"/>
      <c r="N3284" s="253"/>
      <c r="O3284" s="253"/>
      <c r="P3284" s="253"/>
      <c r="Q3284" s="253"/>
      <c r="R3284" s="253"/>
      <c r="S3284" s="253"/>
      <c r="T3284" s="25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55" t="s">
        <v>216</v>
      </c>
      <c r="AU3284" s="255" t="s">
        <v>80</v>
      </c>
      <c r="AV3284" s="14" t="s">
        <v>80</v>
      </c>
      <c r="AW3284" s="14" t="s">
        <v>218</v>
      </c>
      <c r="AX3284" s="14" t="s">
        <v>71</v>
      </c>
      <c r="AY3284" s="255" t="s">
        <v>205</v>
      </c>
    </row>
    <row r="3285" s="15" customFormat="1">
      <c r="A3285" s="15"/>
      <c r="B3285" s="256"/>
      <c r="C3285" s="257"/>
      <c r="D3285" s="236" t="s">
        <v>216</v>
      </c>
      <c r="E3285" s="258" t="s">
        <v>19</v>
      </c>
      <c r="F3285" s="259" t="s">
        <v>238</v>
      </c>
      <c r="G3285" s="257"/>
      <c r="H3285" s="260">
        <v>22.100000000000001</v>
      </c>
      <c r="I3285" s="261"/>
      <c r="J3285" s="257"/>
      <c r="K3285" s="257"/>
      <c r="L3285" s="262"/>
      <c r="M3285" s="263"/>
      <c r="N3285" s="264"/>
      <c r="O3285" s="264"/>
      <c r="P3285" s="264"/>
      <c r="Q3285" s="264"/>
      <c r="R3285" s="264"/>
      <c r="S3285" s="264"/>
      <c r="T3285" s="26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T3285" s="266" t="s">
        <v>216</v>
      </c>
      <c r="AU3285" s="266" t="s">
        <v>80</v>
      </c>
      <c r="AV3285" s="15" t="s">
        <v>97</v>
      </c>
      <c r="AW3285" s="15" t="s">
        <v>218</v>
      </c>
      <c r="AX3285" s="15" t="s">
        <v>71</v>
      </c>
      <c r="AY3285" s="266" t="s">
        <v>205</v>
      </c>
    </row>
    <row r="3286" s="13" customFormat="1">
      <c r="A3286" s="13"/>
      <c r="B3286" s="234"/>
      <c r="C3286" s="235"/>
      <c r="D3286" s="236" t="s">
        <v>216</v>
      </c>
      <c r="E3286" s="237" t="s">
        <v>19</v>
      </c>
      <c r="F3286" s="238" t="s">
        <v>241</v>
      </c>
      <c r="G3286" s="235"/>
      <c r="H3286" s="237" t="s">
        <v>19</v>
      </c>
      <c r="I3286" s="239"/>
      <c r="J3286" s="235"/>
      <c r="K3286" s="235"/>
      <c r="L3286" s="240"/>
      <c r="M3286" s="241"/>
      <c r="N3286" s="242"/>
      <c r="O3286" s="242"/>
      <c r="P3286" s="242"/>
      <c r="Q3286" s="242"/>
      <c r="R3286" s="242"/>
      <c r="S3286" s="242"/>
      <c r="T3286" s="24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4" t="s">
        <v>216</v>
      </c>
      <c r="AU3286" s="244" t="s">
        <v>80</v>
      </c>
      <c r="AV3286" s="13" t="s">
        <v>78</v>
      </c>
      <c r="AW3286" s="13" t="s">
        <v>218</v>
      </c>
      <c r="AX3286" s="13" t="s">
        <v>71</v>
      </c>
      <c r="AY3286" s="244" t="s">
        <v>205</v>
      </c>
    </row>
    <row r="3287" s="14" customFormat="1">
      <c r="A3287" s="14"/>
      <c r="B3287" s="245"/>
      <c r="C3287" s="246"/>
      <c r="D3287" s="236" t="s">
        <v>216</v>
      </c>
      <c r="E3287" s="247" t="s">
        <v>19</v>
      </c>
      <c r="F3287" s="248" t="s">
        <v>5150</v>
      </c>
      <c r="G3287" s="246"/>
      <c r="H3287" s="249">
        <v>13.775</v>
      </c>
      <c r="I3287" s="250"/>
      <c r="J3287" s="246"/>
      <c r="K3287" s="246"/>
      <c r="L3287" s="251"/>
      <c r="M3287" s="252"/>
      <c r="N3287" s="253"/>
      <c r="O3287" s="253"/>
      <c r="P3287" s="253"/>
      <c r="Q3287" s="253"/>
      <c r="R3287" s="253"/>
      <c r="S3287" s="253"/>
      <c r="T3287" s="25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5" t="s">
        <v>216</v>
      </c>
      <c r="AU3287" s="255" t="s">
        <v>80</v>
      </c>
      <c r="AV3287" s="14" t="s">
        <v>80</v>
      </c>
      <c r="AW3287" s="14" t="s">
        <v>218</v>
      </c>
      <c r="AX3287" s="14" t="s">
        <v>71</v>
      </c>
      <c r="AY3287" s="255" t="s">
        <v>205</v>
      </c>
    </row>
    <row r="3288" s="15" customFormat="1">
      <c r="A3288" s="15"/>
      <c r="B3288" s="256"/>
      <c r="C3288" s="257"/>
      <c r="D3288" s="236" t="s">
        <v>216</v>
      </c>
      <c r="E3288" s="258" t="s">
        <v>19</v>
      </c>
      <c r="F3288" s="259" t="s">
        <v>238</v>
      </c>
      <c r="G3288" s="257"/>
      <c r="H3288" s="260">
        <v>13.775</v>
      </c>
      <c r="I3288" s="261"/>
      <c r="J3288" s="257"/>
      <c r="K3288" s="257"/>
      <c r="L3288" s="262"/>
      <c r="M3288" s="263"/>
      <c r="N3288" s="264"/>
      <c r="O3288" s="264"/>
      <c r="P3288" s="264"/>
      <c r="Q3288" s="264"/>
      <c r="R3288" s="264"/>
      <c r="S3288" s="264"/>
      <c r="T3288" s="26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T3288" s="266" t="s">
        <v>216</v>
      </c>
      <c r="AU3288" s="266" t="s">
        <v>80</v>
      </c>
      <c r="AV3288" s="15" t="s">
        <v>97</v>
      </c>
      <c r="AW3288" s="15" t="s">
        <v>218</v>
      </c>
      <c r="AX3288" s="15" t="s">
        <v>71</v>
      </c>
      <c r="AY3288" s="266" t="s">
        <v>205</v>
      </c>
    </row>
    <row r="3289" s="16" customFormat="1">
      <c r="A3289" s="16"/>
      <c r="B3289" s="267"/>
      <c r="C3289" s="268"/>
      <c r="D3289" s="236" t="s">
        <v>216</v>
      </c>
      <c r="E3289" s="269" t="s">
        <v>19</v>
      </c>
      <c r="F3289" s="270" t="s">
        <v>243</v>
      </c>
      <c r="G3289" s="268"/>
      <c r="H3289" s="271">
        <v>110.94400000000002</v>
      </c>
      <c r="I3289" s="272"/>
      <c r="J3289" s="268"/>
      <c r="K3289" s="268"/>
      <c r="L3289" s="273"/>
      <c r="M3289" s="274"/>
      <c r="N3289" s="275"/>
      <c r="O3289" s="275"/>
      <c r="P3289" s="275"/>
      <c r="Q3289" s="275"/>
      <c r="R3289" s="275"/>
      <c r="S3289" s="275"/>
      <c r="T3289" s="27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T3289" s="277" t="s">
        <v>216</v>
      </c>
      <c r="AU3289" s="277" t="s">
        <v>80</v>
      </c>
      <c r="AV3289" s="16" t="s">
        <v>212</v>
      </c>
      <c r="AW3289" s="16" t="s">
        <v>218</v>
      </c>
      <c r="AX3289" s="16" t="s">
        <v>78</v>
      </c>
      <c r="AY3289" s="277" t="s">
        <v>205</v>
      </c>
    </row>
    <row r="3290" s="2" customFormat="1" ht="16.5" customHeight="1">
      <c r="A3290" s="41"/>
      <c r="B3290" s="42"/>
      <c r="C3290" s="216" t="s">
        <v>5151</v>
      </c>
      <c r="D3290" s="216" t="s">
        <v>207</v>
      </c>
      <c r="E3290" s="217" t="s">
        <v>5152</v>
      </c>
      <c r="F3290" s="218" t="s">
        <v>5153</v>
      </c>
      <c r="G3290" s="219" t="s">
        <v>327</v>
      </c>
      <c r="H3290" s="220">
        <v>3.5099999999999998</v>
      </c>
      <c r="I3290" s="221"/>
      <c r="J3290" s="222">
        <f>ROUND(I3290*H3290,2)</f>
        <v>0</v>
      </c>
      <c r="K3290" s="218" t="s">
        <v>211</v>
      </c>
      <c r="L3290" s="47"/>
      <c r="M3290" s="223" t="s">
        <v>19</v>
      </c>
      <c r="N3290" s="224" t="s">
        <v>42</v>
      </c>
      <c r="O3290" s="87"/>
      <c r="P3290" s="225">
        <f>O3290*H3290</f>
        <v>0</v>
      </c>
      <c r="Q3290" s="225">
        <v>0</v>
      </c>
      <c r="R3290" s="225">
        <f>Q3290*H3290</f>
        <v>0</v>
      </c>
      <c r="S3290" s="225">
        <v>0.0050000000000000001</v>
      </c>
      <c r="T3290" s="226">
        <f>S3290*H3290</f>
        <v>0.01755</v>
      </c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R3290" s="227" t="s">
        <v>331</v>
      </c>
      <c r="AT3290" s="227" t="s">
        <v>207</v>
      </c>
      <c r="AU3290" s="227" t="s">
        <v>80</v>
      </c>
      <c r="AY3290" s="20" t="s">
        <v>205</v>
      </c>
      <c r="BE3290" s="228">
        <f>IF(N3290="základní",J3290,0)</f>
        <v>0</v>
      </c>
      <c r="BF3290" s="228">
        <f>IF(N3290="snížená",J3290,0)</f>
        <v>0</v>
      </c>
      <c r="BG3290" s="228">
        <f>IF(N3290="zákl. přenesená",J3290,0)</f>
        <v>0</v>
      </c>
      <c r="BH3290" s="228">
        <f>IF(N3290="sníž. přenesená",J3290,0)</f>
        <v>0</v>
      </c>
      <c r="BI3290" s="228">
        <f>IF(N3290="nulová",J3290,0)</f>
        <v>0</v>
      </c>
      <c r="BJ3290" s="20" t="s">
        <v>78</v>
      </c>
      <c r="BK3290" s="228">
        <f>ROUND(I3290*H3290,2)</f>
        <v>0</v>
      </c>
      <c r="BL3290" s="20" t="s">
        <v>331</v>
      </c>
      <c r="BM3290" s="227" t="s">
        <v>5154</v>
      </c>
    </row>
    <row r="3291" s="2" customFormat="1">
      <c r="A3291" s="41"/>
      <c r="B3291" s="42"/>
      <c r="C3291" s="43"/>
      <c r="D3291" s="229" t="s">
        <v>214</v>
      </c>
      <c r="E3291" s="43"/>
      <c r="F3291" s="230" t="s">
        <v>5155</v>
      </c>
      <c r="G3291" s="43"/>
      <c r="H3291" s="43"/>
      <c r="I3291" s="231"/>
      <c r="J3291" s="43"/>
      <c r="K3291" s="43"/>
      <c r="L3291" s="47"/>
      <c r="M3291" s="232"/>
      <c r="N3291" s="233"/>
      <c r="O3291" s="87"/>
      <c r="P3291" s="87"/>
      <c r="Q3291" s="87"/>
      <c r="R3291" s="87"/>
      <c r="S3291" s="87"/>
      <c r="T3291" s="88"/>
      <c r="U3291" s="41"/>
      <c r="V3291" s="41"/>
      <c r="W3291" s="41"/>
      <c r="X3291" s="41"/>
      <c r="Y3291" s="41"/>
      <c r="Z3291" s="41"/>
      <c r="AA3291" s="41"/>
      <c r="AB3291" s="41"/>
      <c r="AC3291" s="41"/>
      <c r="AD3291" s="41"/>
      <c r="AE3291" s="41"/>
      <c r="AT3291" s="20" t="s">
        <v>214</v>
      </c>
      <c r="AU3291" s="20" t="s">
        <v>80</v>
      </c>
    </row>
    <row r="3292" s="14" customFormat="1">
      <c r="A3292" s="14"/>
      <c r="B3292" s="245"/>
      <c r="C3292" s="246"/>
      <c r="D3292" s="236" t="s">
        <v>216</v>
      </c>
      <c r="E3292" s="247" t="s">
        <v>19</v>
      </c>
      <c r="F3292" s="248" t="s">
        <v>5156</v>
      </c>
      <c r="G3292" s="246"/>
      <c r="H3292" s="249">
        <v>3.5099999999999998</v>
      </c>
      <c r="I3292" s="250"/>
      <c r="J3292" s="246"/>
      <c r="K3292" s="246"/>
      <c r="L3292" s="251"/>
      <c r="M3292" s="252"/>
      <c r="N3292" s="253"/>
      <c r="O3292" s="253"/>
      <c r="P3292" s="253"/>
      <c r="Q3292" s="253"/>
      <c r="R3292" s="253"/>
      <c r="S3292" s="253"/>
      <c r="T3292" s="25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55" t="s">
        <v>216</v>
      </c>
      <c r="AU3292" s="255" t="s">
        <v>80</v>
      </c>
      <c r="AV3292" s="14" t="s">
        <v>80</v>
      </c>
      <c r="AW3292" s="14" t="s">
        <v>218</v>
      </c>
      <c r="AX3292" s="14" t="s">
        <v>71</v>
      </c>
      <c r="AY3292" s="255" t="s">
        <v>205</v>
      </c>
    </row>
    <row r="3293" s="2" customFormat="1" ht="24.15" customHeight="1">
      <c r="A3293" s="41"/>
      <c r="B3293" s="42"/>
      <c r="C3293" s="216" t="s">
        <v>5157</v>
      </c>
      <c r="D3293" s="216" t="s">
        <v>207</v>
      </c>
      <c r="E3293" s="217" t="s">
        <v>5158</v>
      </c>
      <c r="F3293" s="218" t="s">
        <v>5159</v>
      </c>
      <c r="G3293" s="219" t="s">
        <v>448</v>
      </c>
      <c r="H3293" s="220">
        <v>1088</v>
      </c>
      <c r="I3293" s="221"/>
      <c r="J3293" s="222">
        <f>ROUND(I3293*H3293,2)</f>
        <v>0</v>
      </c>
      <c r="K3293" s="218" t="s">
        <v>211</v>
      </c>
      <c r="L3293" s="47"/>
      <c r="M3293" s="223" t="s">
        <v>19</v>
      </c>
      <c r="N3293" s="224" t="s">
        <v>42</v>
      </c>
      <c r="O3293" s="87"/>
      <c r="P3293" s="225">
        <f>O3293*H3293</f>
        <v>0</v>
      </c>
      <c r="Q3293" s="225">
        <v>0</v>
      </c>
      <c r="R3293" s="225">
        <f>Q3293*H3293</f>
        <v>0</v>
      </c>
      <c r="S3293" s="225">
        <v>0.012500000000000001</v>
      </c>
      <c r="T3293" s="226">
        <f>S3293*H3293</f>
        <v>13.600000000000001</v>
      </c>
      <c r="U3293" s="41"/>
      <c r="V3293" s="41"/>
      <c r="W3293" s="41"/>
      <c r="X3293" s="41"/>
      <c r="Y3293" s="41"/>
      <c r="Z3293" s="41"/>
      <c r="AA3293" s="41"/>
      <c r="AB3293" s="41"/>
      <c r="AC3293" s="41"/>
      <c r="AD3293" s="41"/>
      <c r="AE3293" s="41"/>
      <c r="AR3293" s="227" t="s">
        <v>331</v>
      </c>
      <c r="AT3293" s="227" t="s">
        <v>207</v>
      </c>
      <c r="AU3293" s="227" t="s">
        <v>80</v>
      </c>
      <c r="AY3293" s="20" t="s">
        <v>205</v>
      </c>
      <c r="BE3293" s="228">
        <f>IF(N3293="základní",J3293,0)</f>
        <v>0</v>
      </c>
      <c r="BF3293" s="228">
        <f>IF(N3293="snížená",J3293,0)</f>
        <v>0</v>
      </c>
      <c r="BG3293" s="228">
        <f>IF(N3293="zákl. přenesená",J3293,0)</f>
        <v>0</v>
      </c>
      <c r="BH3293" s="228">
        <f>IF(N3293="sníž. přenesená",J3293,0)</f>
        <v>0</v>
      </c>
      <c r="BI3293" s="228">
        <f>IF(N3293="nulová",J3293,0)</f>
        <v>0</v>
      </c>
      <c r="BJ3293" s="20" t="s">
        <v>78</v>
      </c>
      <c r="BK3293" s="228">
        <f>ROUND(I3293*H3293,2)</f>
        <v>0</v>
      </c>
      <c r="BL3293" s="20" t="s">
        <v>331</v>
      </c>
      <c r="BM3293" s="227" t="s">
        <v>5160</v>
      </c>
    </row>
    <row r="3294" s="2" customFormat="1">
      <c r="A3294" s="41"/>
      <c r="B3294" s="42"/>
      <c r="C3294" s="43"/>
      <c r="D3294" s="229" t="s">
        <v>214</v>
      </c>
      <c r="E3294" s="43"/>
      <c r="F3294" s="230" t="s">
        <v>5161</v>
      </c>
      <c r="G3294" s="43"/>
      <c r="H3294" s="43"/>
      <c r="I3294" s="231"/>
      <c r="J3294" s="43"/>
      <c r="K3294" s="43"/>
      <c r="L3294" s="47"/>
      <c r="M3294" s="232"/>
      <c r="N3294" s="233"/>
      <c r="O3294" s="87"/>
      <c r="P3294" s="87"/>
      <c r="Q3294" s="87"/>
      <c r="R3294" s="87"/>
      <c r="S3294" s="87"/>
      <c r="T3294" s="88"/>
      <c r="U3294" s="41"/>
      <c r="V3294" s="41"/>
      <c r="W3294" s="41"/>
      <c r="X3294" s="41"/>
      <c r="Y3294" s="41"/>
      <c r="Z3294" s="41"/>
      <c r="AA3294" s="41"/>
      <c r="AB3294" s="41"/>
      <c r="AC3294" s="41"/>
      <c r="AD3294" s="41"/>
      <c r="AE3294" s="41"/>
      <c r="AT3294" s="20" t="s">
        <v>214</v>
      </c>
      <c r="AU3294" s="20" t="s">
        <v>80</v>
      </c>
    </row>
    <row r="3295" s="14" customFormat="1">
      <c r="A3295" s="14"/>
      <c r="B3295" s="245"/>
      <c r="C3295" s="246"/>
      <c r="D3295" s="236" t="s">
        <v>216</v>
      </c>
      <c r="E3295" s="247" t="s">
        <v>19</v>
      </c>
      <c r="F3295" s="248" t="s">
        <v>5162</v>
      </c>
      <c r="G3295" s="246"/>
      <c r="H3295" s="249">
        <v>1088</v>
      </c>
      <c r="I3295" s="250"/>
      <c r="J3295" s="246"/>
      <c r="K3295" s="246"/>
      <c r="L3295" s="251"/>
      <c r="M3295" s="252"/>
      <c r="N3295" s="253"/>
      <c r="O3295" s="253"/>
      <c r="P3295" s="253"/>
      <c r="Q3295" s="253"/>
      <c r="R3295" s="253"/>
      <c r="S3295" s="253"/>
      <c r="T3295" s="25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T3295" s="255" t="s">
        <v>216</v>
      </c>
      <c r="AU3295" s="255" t="s">
        <v>80</v>
      </c>
      <c r="AV3295" s="14" t="s">
        <v>80</v>
      </c>
      <c r="AW3295" s="14" t="s">
        <v>218</v>
      </c>
      <c r="AX3295" s="14" t="s">
        <v>71</v>
      </c>
      <c r="AY3295" s="255" t="s">
        <v>205</v>
      </c>
    </row>
    <row r="3296" s="2" customFormat="1" ht="24.15" customHeight="1">
      <c r="A3296" s="41"/>
      <c r="B3296" s="42"/>
      <c r="C3296" s="216" t="s">
        <v>5163</v>
      </c>
      <c r="D3296" s="216" t="s">
        <v>207</v>
      </c>
      <c r="E3296" s="217" t="s">
        <v>5164</v>
      </c>
      <c r="F3296" s="218" t="s">
        <v>5165</v>
      </c>
      <c r="G3296" s="219" t="s">
        <v>448</v>
      </c>
      <c r="H3296" s="220">
        <v>26</v>
      </c>
      <c r="I3296" s="221"/>
      <c r="J3296" s="222">
        <f>ROUND(I3296*H3296,2)</f>
        <v>0</v>
      </c>
      <c r="K3296" s="218" t="s">
        <v>211</v>
      </c>
      <c r="L3296" s="47"/>
      <c r="M3296" s="223" t="s">
        <v>19</v>
      </c>
      <c r="N3296" s="224" t="s">
        <v>42</v>
      </c>
      <c r="O3296" s="87"/>
      <c r="P3296" s="225">
        <f>O3296*H3296</f>
        <v>0</v>
      </c>
      <c r="Q3296" s="225">
        <v>0</v>
      </c>
      <c r="R3296" s="225">
        <f>Q3296*H3296</f>
        <v>0</v>
      </c>
      <c r="S3296" s="225">
        <v>0.017000000000000001</v>
      </c>
      <c r="T3296" s="226">
        <f>S3296*H3296</f>
        <v>0.44200000000000006</v>
      </c>
      <c r="U3296" s="41"/>
      <c r="V3296" s="41"/>
      <c r="W3296" s="41"/>
      <c r="X3296" s="41"/>
      <c r="Y3296" s="41"/>
      <c r="Z3296" s="41"/>
      <c r="AA3296" s="41"/>
      <c r="AB3296" s="41"/>
      <c r="AC3296" s="41"/>
      <c r="AD3296" s="41"/>
      <c r="AE3296" s="41"/>
      <c r="AR3296" s="227" t="s">
        <v>331</v>
      </c>
      <c r="AT3296" s="227" t="s">
        <v>207</v>
      </c>
      <c r="AU3296" s="227" t="s">
        <v>80</v>
      </c>
      <c r="AY3296" s="20" t="s">
        <v>205</v>
      </c>
      <c r="BE3296" s="228">
        <f>IF(N3296="základní",J3296,0)</f>
        <v>0</v>
      </c>
      <c r="BF3296" s="228">
        <f>IF(N3296="snížená",J3296,0)</f>
        <v>0</v>
      </c>
      <c r="BG3296" s="228">
        <f>IF(N3296="zákl. přenesená",J3296,0)</f>
        <v>0</v>
      </c>
      <c r="BH3296" s="228">
        <f>IF(N3296="sníž. přenesená",J3296,0)</f>
        <v>0</v>
      </c>
      <c r="BI3296" s="228">
        <f>IF(N3296="nulová",J3296,0)</f>
        <v>0</v>
      </c>
      <c r="BJ3296" s="20" t="s">
        <v>78</v>
      </c>
      <c r="BK3296" s="228">
        <f>ROUND(I3296*H3296,2)</f>
        <v>0</v>
      </c>
      <c r="BL3296" s="20" t="s">
        <v>331</v>
      </c>
      <c r="BM3296" s="227" t="s">
        <v>5166</v>
      </c>
    </row>
    <row r="3297" s="2" customFormat="1">
      <c r="A3297" s="41"/>
      <c r="B3297" s="42"/>
      <c r="C3297" s="43"/>
      <c r="D3297" s="229" t="s">
        <v>214</v>
      </c>
      <c r="E3297" s="43"/>
      <c r="F3297" s="230" t="s">
        <v>5167</v>
      </c>
      <c r="G3297" s="43"/>
      <c r="H3297" s="43"/>
      <c r="I3297" s="231"/>
      <c r="J3297" s="43"/>
      <c r="K3297" s="43"/>
      <c r="L3297" s="47"/>
      <c r="M3297" s="232"/>
      <c r="N3297" s="233"/>
      <c r="O3297" s="87"/>
      <c r="P3297" s="87"/>
      <c r="Q3297" s="87"/>
      <c r="R3297" s="87"/>
      <c r="S3297" s="87"/>
      <c r="T3297" s="88"/>
      <c r="U3297" s="41"/>
      <c r="V3297" s="41"/>
      <c r="W3297" s="41"/>
      <c r="X3297" s="41"/>
      <c r="Y3297" s="41"/>
      <c r="Z3297" s="41"/>
      <c r="AA3297" s="41"/>
      <c r="AB3297" s="41"/>
      <c r="AC3297" s="41"/>
      <c r="AD3297" s="41"/>
      <c r="AE3297" s="41"/>
      <c r="AT3297" s="20" t="s">
        <v>214</v>
      </c>
      <c r="AU3297" s="20" t="s">
        <v>80</v>
      </c>
    </row>
    <row r="3298" s="14" customFormat="1">
      <c r="A3298" s="14"/>
      <c r="B3298" s="245"/>
      <c r="C3298" s="246"/>
      <c r="D3298" s="236" t="s">
        <v>216</v>
      </c>
      <c r="E3298" s="247" t="s">
        <v>19</v>
      </c>
      <c r="F3298" s="248" t="s">
        <v>5168</v>
      </c>
      <c r="G3298" s="246"/>
      <c r="H3298" s="249">
        <v>26</v>
      </c>
      <c r="I3298" s="250"/>
      <c r="J3298" s="246"/>
      <c r="K3298" s="246"/>
      <c r="L3298" s="251"/>
      <c r="M3298" s="252"/>
      <c r="N3298" s="253"/>
      <c r="O3298" s="253"/>
      <c r="P3298" s="253"/>
      <c r="Q3298" s="253"/>
      <c r="R3298" s="253"/>
      <c r="S3298" s="253"/>
      <c r="T3298" s="25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T3298" s="255" t="s">
        <v>216</v>
      </c>
      <c r="AU3298" s="255" t="s">
        <v>80</v>
      </c>
      <c r="AV3298" s="14" t="s">
        <v>80</v>
      </c>
      <c r="AW3298" s="14" t="s">
        <v>218</v>
      </c>
      <c r="AX3298" s="14" t="s">
        <v>71</v>
      </c>
      <c r="AY3298" s="255" t="s">
        <v>205</v>
      </c>
    </row>
    <row r="3299" s="2" customFormat="1" ht="24.15" customHeight="1">
      <c r="A3299" s="41"/>
      <c r="B3299" s="42"/>
      <c r="C3299" s="216" t="s">
        <v>5169</v>
      </c>
      <c r="D3299" s="216" t="s">
        <v>207</v>
      </c>
      <c r="E3299" s="217" t="s">
        <v>5170</v>
      </c>
      <c r="F3299" s="218" t="s">
        <v>5171</v>
      </c>
      <c r="G3299" s="219" t="s">
        <v>448</v>
      </c>
      <c r="H3299" s="220">
        <v>164</v>
      </c>
      <c r="I3299" s="221"/>
      <c r="J3299" s="222">
        <f>ROUND(I3299*H3299,2)</f>
        <v>0</v>
      </c>
      <c r="K3299" s="218" t="s">
        <v>211</v>
      </c>
      <c r="L3299" s="47"/>
      <c r="M3299" s="223" t="s">
        <v>19</v>
      </c>
      <c r="N3299" s="224" t="s">
        <v>42</v>
      </c>
      <c r="O3299" s="87"/>
      <c r="P3299" s="225">
        <f>O3299*H3299</f>
        <v>0</v>
      </c>
      <c r="Q3299" s="225">
        <v>0</v>
      </c>
      <c r="R3299" s="225">
        <f>Q3299*H3299</f>
        <v>0</v>
      </c>
      <c r="S3299" s="225">
        <v>0.024</v>
      </c>
      <c r="T3299" s="226">
        <f>S3299*H3299</f>
        <v>3.9359999999999999</v>
      </c>
      <c r="U3299" s="41"/>
      <c r="V3299" s="41"/>
      <c r="W3299" s="41"/>
      <c r="X3299" s="41"/>
      <c r="Y3299" s="41"/>
      <c r="Z3299" s="41"/>
      <c r="AA3299" s="41"/>
      <c r="AB3299" s="41"/>
      <c r="AC3299" s="41"/>
      <c r="AD3299" s="41"/>
      <c r="AE3299" s="41"/>
      <c r="AR3299" s="227" t="s">
        <v>331</v>
      </c>
      <c r="AT3299" s="227" t="s">
        <v>207</v>
      </c>
      <c r="AU3299" s="227" t="s">
        <v>80</v>
      </c>
      <c r="AY3299" s="20" t="s">
        <v>205</v>
      </c>
      <c r="BE3299" s="228">
        <f>IF(N3299="základní",J3299,0)</f>
        <v>0</v>
      </c>
      <c r="BF3299" s="228">
        <f>IF(N3299="snížená",J3299,0)</f>
        <v>0</v>
      </c>
      <c r="BG3299" s="228">
        <f>IF(N3299="zákl. přenesená",J3299,0)</f>
        <v>0</v>
      </c>
      <c r="BH3299" s="228">
        <f>IF(N3299="sníž. přenesená",J3299,0)</f>
        <v>0</v>
      </c>
      <c r="BI3299" s="228">
        <f>IF(N3299="nulová",J3299,0)</f>
        <v>0</v>
      </c>
      <c r="BJ3299" s="20" t="s">
        <v>78</v>
      </c>
      <c r="BK3299" s="228">
        <f>ROUND(I3299*H3299,2)</f>
        <v>0</v>
      </c>
      <c r="BL3299" s="20" t="s">
        <v>331</v>
      </c>
      <c r="BM3299" s="227" t="s">
        <v>5172</v>
      </c>
    </row>
    <row r="3300" s="2" customFormat="1">
      <c r="A3300" s="41"/>
      <c r="B3300" s="42"/>
      <c r="C3300" s="43"/>
      <c r="D3300" s="229" t="s">
        <v>214</v>
      </c>
      <c r="E3300" s="43"/>
      <c r="F3300" s="230" t="s">
        <v>5173</v>
      </c>
      <c r="G3300" s="43"/>
      <c r="H3300" s="43"/>
      <c r="I3300" s="231"/>
      <c r="J3300" s="43"/>
      <c r="K3300" s="43"/>
      <c r="L3300" s="47"/>
      <c r="M3300" s="232"/>
      <c r="N3300" s="233"/>
      <c r="O3300" s="87"/>
      <c r="P3300" s="87"/>
      <c r="Q3300" s="87"/>
      <c r="R3300" s="87"/>
      <c r="S3300" s="87"/>
      <c r="T3300" s="88"/>
      <c r="U3300" s="41"/>
      <c r="V3300" s="41"/>
      <c r="W3300" s="41"/>
      <c r="X3300" s="41"/>
      <c r="Y3300" s="41"/>
      <c r="Z3300" s="41"/>
      <c r="AA3300" s="41"/>
      <c r="AB3300" s="41"/>
      <c r="AC3300" s="41"/>
      <c r="AD3300" s="41"/>
      <c r="AE3300" s="41"/>
      <c r="AT3300" s="20" t="s">
        <v>214</v>
      </c>
      <c r="AU3300" s="20" t="s">
        <v>80</v>
      </c>
    </row>
    <row r="3301" s="13" customFormat="1">
      <c r="A3301" s="13"/>
      <c r="B3301" s="234"/>
      <c r="C3301" s="235"/>
      <c r="D3301" s="236" t="s">
        <v>216</v>
      </c>
      <c r="E3301" s="237" t="s">
        <v>19</v>
      </c>
      <c r="F3301" s="238" t="s">
        <v>228</v>
      </c>
      <c r="G3301" s="235"/>
      <c r="H3301" s="237" t="s">
        <v>19</v>
      </c>
      <c r="I3301" s="239"/>
      <c r="J3301" s="235"/>
      <c r="K3301" s="235"/>
      <c r="L3301" s="240"/>
      <c r="M3301" s="241"/>
      <c r="N3301" s="242"/>
      <c r="O3301" s="242"/>
      <c r="P3301" s="242"/>
      <c r="Q3301" s="242"/>
      <c r="R3301" s="242"/>
      <c r="S3301" s="242"/>
      <c r="T3301" s="24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44" t="s">
        <v>216</v>
      </c>
      <c r="AU3301" s="244" t="s">
        <v>80</v>
      </c>
      <c r="AV3301" s="13" t="s">
        <v>78</v>
      </c>
      <c r="AW3301" s="13" t="s">
        <v>218</v>
      </c>
      <c r="AX3301" s="13" t="s">
        <v>71</v>
      </c>
      <c r="AY3301" s="244" t="s">
        <v>205</v>
      </c>
    </row>
    <row r="3302" s="14" customFormat="1">
      <c r="A3302" s="14"/>
      <c r="B3302" s="245"/>
      <c r="C3302" s="246"/>
      <c r="D3302" s="236" t="s">
        <v>216</v>
      </c>
      <c r="E3302" s="247" t="s">
        <v>19</v>
      </c>
      <c r="F3302" s="248" t="s">
        <v>5174</v>
      </c>
      <c r="G3302" s="246"/>
      <c r="H3302" s="249">
        <v>65</v>
      </c>
      <c r="I3302" s="250"/>
      <c r="J3302" s="246"/>
      <c r="K3302" s="246"/>
      <c r="L3302" s="251"/>
      <c r="M3302" s="252"/>
      <c r="N3302" s="253"/>
      <c r="O3302" s="253"/>
      <c r="P3302" s="253"/>
      <c r="Q3302" s="253"/>
      <c r="R3302" s="253"/>
      <c r="S3302" s="253"/>
      <c r="T3302" s="25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55" t="s">
        <v>216</v>
      </c>
      <c r="AU3302" s="255" t="s">
        <v>80</v>
      </c>
      <c r="AV3302" s="14" t="s">
        <v>80</v>
      </c>
      <c r="AW3302" s="14" t="s">
        <v>218</v>
      </c>
      <c r="AX3302" s="14" t="s">
        <v>71</v>
      </c>
      <c r="AY3302" s="255" t="s">
        <v>205</v>
      </c>
    </row>
    <row r="3303" s="14" customFormat="1">
      <c r="A3303" s="14"/>
      <c r="B3303" s="245"/>
      <c r="C3303" s="246"/>
      <c r="D3303" s="236" t="s">
        <v>216</v>
      </c>
      <c r="E3303" s="247" t="s">
        <v>19</v>
      </c>
      <c r="F3303" s="248" t="s">
        <v>5175</v>
      </c>
      <c r="G3303" s="246"/>
      <c r="H3303" s="249">
        <v>34</v>
      </c>
      <c r="I3303" s="250"/>
      <c r="J3303" s="246"/>
      <c r="K3303" s="246"/>
      <c r="L3303" s="251"/>
      <c r="M3303" s="252"/>
      <c r="N3303" s="253"/>
      <c r="O3303" s="253"/>
      <c r="P3303" s="253"/>
      <c r="Q3303" s="253"/>
      <c r="R3303" s="253"/>
      <c r="S3303" s="253"/>
      <c r="T3303" s="25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55" t="s">
        <v>216</v>
      </c>
      <c r="AU3303" s="255" t="s">
        <v>80</v>
      </c>
      <c r="AV3303" s="14" t="s">
        <v>80</v>
      </c>
      <c r="AW3303" s="14" t="s">
        <v>218</v>
      </c>
      <c r="AX3303" s="14" t="s">
        <v>71</v>
      </c>
      <c r="AY3303" s="255" t="s">
        <v>205</v>
      </c>
    </row>
    <row r="3304" s="14" customFormat="1">
      <c r="A3304" s="14"/>
      <c r="B3304" s="245"/>
      <c r="C3304" s="246"/>
      <c r="D3304" s="236" t="s">
        <v>216</v>
      </c>
      <c r="E3304" s="247" t="s">
        <v>19</v>
      </c>
      <c r="F3304" s="248" t="s">
        <v>5176</v>
      </c>
      <c r="G3304" s="246"/>
      <c r="H3304" s="249">
        <v>34</v>
      </c>
      <c r="I3304" s="250"/>
      <c r="J3304" s="246"/>
      <c r="K3304" s="246"/>
      <c r="L3304" s="251"/>
      <c r="M3304" s="252"/>
      <c r="N3304" s="253"/>
      <c r="O3304" s="253"/>
      <c r="P3304" s="253"/>
      <c r="Q3304" s="253"/>
      <c r="R3304" s="253"/>
      <c r="S3304" s="253"/>
      <c r="T3304" s="25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55" t="s">
        <v>216</v>
      </c>
      <c r="AU3304" s="255" t="s">
        <v>80</v>
      </c>
      <c r="AV3304" s="14" t="s">
        <v>80</v>
      </c>
      <c r="AW3304" s="14" t="s">
        <v>218</v>
      </c>
      <c r="AX3304" s="14" t="s">
        <v>71</v>
      </c>
      <c r="AY3304" s="255" t="s">
        <v>205</v>
      </c>
    </row>
    <row r="3305" s="14" customFormat="1">
      <c r="A3305" s="14"/>
      <c r="B3305" s="245"/>
      <c r="C3305" s="246"/>
      <c r="D3305" s="236" t="s">
        <v>216</v>
      </c>
      <c r="E3305" s="247" t="s">
        <v>19</v>
      </c>
      <c r="F3305" s="248" t="s">
        <v>5177</v>
      </c>
      <c r="G3305" s="246"/>
      <c r="H3305" s="249">
        <v>13</v>
      </c>
      <c r="I3305" s="250"/>
      <c r="J3305" s="246"/>
      <c r="K3305" s="246"/>
      <c r="L3305" s="251"/>
      <c r="M3305" s="252"/>
      <c r="N3305" s="253"/>
      <c r="O3305" s="253"/>
      <c r="P3305" s="253"/>
      <c r="Q3305" s="253"/>
      <c r="R3305" s="253"/>
      <c r="S3305" s="253"/>
      <c r="T3305" s="25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55" t="s">
        <v>216</v>
      </c>
      <c r="AU3305" s="255" t="s">
        <v>80</v>
      </c>
      <c r="AV3305" s="14" t="s">
        <v>80</v>
      </c>
      <c r="AW3305" s="14" t="s">
        <v>218</v>
      </c>
      <c r="AX3305" s="14" t="s">
        <v>71</v>
      </c>
      <c r="AY3305" s="255" t="s">
        <v>205</v>
      </c>
    </row>
    <row r="3306" s="15" customFormat="1">
      <c r="A3306" s="15"/>
      <c r="B3306" s="256"/>
      <c r="C3306" s="257"/>
      <c r="D3306" s="236" t="s">
        <v>216</v>
      </c>
      <c r="E3306" s="258" t="s">
        <v>19</v>
      </c>
      <c r="F3306" s="259" t="s">
        <v>238</v>
      </c>
      <c r="G3306" s="257"/>
      <c r="H3306" s="260">
        <v>146</v>
      </c>
      <c r="I3306" s="261"/>
      <c r="J3306" s="257"/>
      <c r="K3306" s="257"/>
      <c r="L3306" s="262"/>
      <c r="M3306" s="263"/>
      <c r="N3306" s="264"/>
      <c r="O3306" s="264"/>
      <c r="P3306" s="264"/>
      <c r="Q3306" s="264"/>
      <c r="R3306" s="264"/>
      <c r="S3306" s="264"/>
      <c r="T3306" s="26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T3306" s="266" t="s">
        <v>216</v>
      </c>
      <c r="AU3306" s="266" t="s">
        <v>80</v>
      </c>
      <c r="AV3306" s="15" t="s">
        <v>97</v>
      </c>
      <c r="AW3306" s="15" t="s">
        <v>218</v>
      </c>
      <c r="AX3306" s="15" t="s">
        <v>71</v>
      </c>
      <c r="AY3306" s="266" t="s">
        <v>205</v>
      </c>
    </row>
    <row r="3307" s="13" customFormat="1">
      <c r="A3307" s="13"/>
      <c r="B3307" s="234"/>
      <c r="C3307" s="235"/>
      <c r="D3307" s="236" t="s">
        <v>216</v>
      </c>
      <c r="E3307" s="237" t="s">
        <v>19</v>
      </c>
      <c r="F3307" s="238" t="s">
        <v>5178</v>
      </c>
      <c r="G3307" s="235"/>
      <c r="H3307" s="237" t="s">
        <v>19</v>
      </c>
      <c r="I3307" s="239"/>
      <c r="J3307" s="235"/>
      <c r="K3307" s="235"/>
      <c r="L3307" s="240"/>
      <c r="M3307" s="241"/>
      <c r="N3307" s="242"/>
      <c r="O3307" s="242"/>
      <c r="P3307" s="242"/>
      <c r="Q3307" s="242"/>
      <c r="R3307" s="242"/>
      <c r="S3307" s="242"/>
      <c r="T3307" s="24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44" t="s">
        <v>216</v>
      </c>
      <c r="AU3307" s="244" t="s">
        <v>80</v>
      </c>
      <c r="AV3307" s="13" t="s">
        <v>78</v>
      </c>
      <c r="AW3307" s="13" t="s">
        <v>218</v>
      </c>
      <c r="AX3307" s="13" t="s">
        <v>71</v>
      </c>
      <c r="AY3307" s="244" t="s">
        <v>205</v>
      </c>
    </row>
    <row r="3308" s="14" customFormat="1">
      <c r="A3308" s="14"/>
      <c r="B3308" s="245"/>
      <c r="C3308" s="246"/>
      <c r="D3308" s="236" t="s">
        <v>216</v>
      </c>
      <c r="E3308" s="247" t="s">
        <v>19</v>
      </c>
      <c r="F3308" s="248" t="s">
        <v>5179</v>
      </c>
      <c r="G3308" s="246"/>
      <c r="H3308" s="249">
        <v>18</v>
      </c>
      <c r="I3308" s="250"/>
      <c r="J3308" s="246"/>
      <c r="K3308" s="246"/>
      <c r="L3308" s="251"/>
      <c r="M3308" s="252"/>
      <c r="N3308" s="253"/>
      <c r="O3308" s="253"/>
      <c r="P3308" s="253"/>
      <c r="Q3308" s="253"/>
      <c r="R3308" s="253"/>
      <c r="S3308" s="253"/>
      <c r="T3308" s="25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55" t="s">
        <v>216</v>
      </c>
      <c r="AU3308" s="255" t="s">
        <v>80</v>
      </c>
      <c r="AV3308" s="14" t="s">
        <v>80</v>
      </c>
      <c r="AW3308" s="14" t="s">
        <v>218</v>
      </c>
      <c r="AX3308" s="14" t="s">
        <v>71</v>
      </c>
      <c r="AY3308" s="255" t="s">
        <v>205</v>
      </c>
    </row>
    <row r="3309" s="15" customFormat="1">
      <c r="A3309" s="15"/>
      <c r="B3309" s="256"/>
      <c r="C3309" s="257"/>
      <c r="D3309" s="236" t="s">
        <v>216</v>
      </c>
      <c r="E3309" s="258" t="s">
        <v>19</v>
      </c>
      <c r="F3309" s="259" t="s">
        <v>238</v>
      </c>
      <c r="G3309" s="257"/>
      <c r="H3309" s="260">
        <v>18</v>
      </c>
      <c r="I3309" s="261"/>
      <c r="J3309" s="257"/>
      <c r="K3309" s="257"/>
      <c r="L3309" s="262"/>
      <c r="M3309" s="263"/>
      <c r="N3309" s="264"/>
      <c r="O3309" s="264"/>
      <c r="P3309" s="264"/>
      <c r="Q3309" s="264"/>
      <c r="R3309" s="264"/>
      <c r="S3309" s="264"/>
      <c r="T3309" s="26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T3309" s="266" t="s">
        <v>216</v>
      </c>
      <c r="AU3309" s="266" t="s">
        <v>80</v>
      </c>
      <c r="AV3309" s="15" t="s">
        <v>97</v>
      </c>
      <c r="AW3309" s="15" t="s">
        <v>218</v>
      </c>
      <c r="AX3309" s="15" t="s">
        <v>71</v>
      </c>
      <c r="AY3309" s="266" t="s">
        <v>205</v>
      </c>
    </row>
    <row r="3310" s="16" customFormat="1">
      <c r="A3310" s="16"/>
      <c r="B3310" s="267"/>
      <c r="C3310" s="268"/>
      <c r="D3310" s="236" t="s">
        <v>216</v>
      </c>
      <c r="E3310" s="269" t="s">
        <v>19</v>
      </c>
      <c r="F3310" s="270" t="s">
        <v>243</v>
      </c>
      <c r="G3310" s="268"/>
      <c r="H3310" s="271">
        <v>164</v>
      </c>
      <c r="I3310" s="272"/>
      <c r="J3310" s="268"/>
      <c r="K3310" s="268"/>
      <c r="L3310" s="273"/>
      <c r="M3310" s="274"/>
      <c r="N3310" s="275"/>
      <c r="O3310" s="275"/>
      <c r="P3310" s="275"/>
      <c r="Q3310" s="275"/>
      <c r="R3310" s="275"/>
      <c r="S3310" s="275"/>
      <c r="T3310" s="27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T3310" s="277" t="s">
        <v>216</v>
      </c>
      <c r="AU3310" s="277" t="s">
        <v>80</v>
      </c>
      <c r="AV3310" s="16" t="s">
        <v>212</v>
      </c>
      <c r="AW3310" s="16" t="s">
        <v>218</v>
      </c>
      <c r="AX3310" s="16" t="s">
        <v>78</v>
      </c>
      <c r="AY3310" s="277" t="s">
        <v>205</v>
      </c>
    </row>
    <row r="3311" s="2" customFormat="1" ht="24.15" customHeight="1">
      <c r="A3311" s="41"/>
      <c r="B3311" s="42"/>
      <c r="C3311" s="216" t="s">
        <v>5180</v>
      </c>
      <c r="D3311" s="216" t="s">
        <v>207</v>
      </c>
      <c r="E3311" s="217" t="s">
        <v>5181</v>
      </c>
      <c r="F3311" s="218" t="s">
        <v>5182</v>
      </c>
      <c r="G3311" s="219" t="s">
        <v>448</v>
      </c>
      <c r="H3311" s="220">
        <v>10</v>
      </c>
      <c r="I3311" s="221"/>
      <c r="J3311" s="222">
        <f>ROUND(I3311*H3311,2)</f>
        <v>0</v>
      </c>
      <c r="K3311" s="218" t="s">
        <v>211</v>
      </c>
      <c r="L3311" s="47"/>
      <c r="M3311" s="223" t="s">
        <v>19</v>
      </c>
      <c r="N3311" s="224" t="s">
        <v>42</v>
      </c>
      <c r="O3311" s="87"/>
      <c r="P3311" s="225">
        <f>O3311*H3311</f>
        <v>0</v>
      </c>
      <c r="Q3311" s="225">
        <v>0</v>
      </c>
      <c r="R3311" s="225">
        <f>Q3311*H3311</f>
        <v>0</v>
      </c>
      <c r="S3311" s="225">
        <v>0.028000000000000001</v>
      </c>
      <c r="T3311" s="226">
        <f>S3311*H3311</f>
        <v>0.28000000000000003</v>
      </c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R3311" s="227" t="s">
        <v>331</v>
      </c>
      <c r="AT3311" s="227" t="s">
        <v>207</v>
      </c>
      <c r="AU3311" s="227" t="s">
        <v>80</v>
      </c>
      <c r="AY3311" s="20" t="s">
        <v>205</v>
      </c>
      <c r="BE3311" s="228">
        <f>IF(N3311="základní",J3311,0)</f>
        <v>0</v>
      </c>
      <c r="BF3311" s="228">
        <f>IF(N3311="snížená",J3311,0)</f>
        <v>0</v>
      </c>
      <c r="BG3311" s="228">
        <f>IF(N3311="zákl. přenesená",J3311,0)</f>
        <v>0</v>
      </c>
      <c r="BH3311" s="228">
        <f>IF(N3311="sníž. přenesená",J3311,0)</f>
        <v>0</v>
      </c>
      <c r="BI3311" s="228">
        <f>IF(N3311="nulová",J3311,0)</f>
        <v>0</v>
      </c>
      <c r="BJ3311" s="20" t="s">
        <v>78</v>
      </c>
      <c r="BK3311" s="228">
        <f>ROUND(I3311*H3311,2)</f>
        <v>0</v>
      </c>
      <c r="BL3311" s="20" t="s">
        <v>331</v>
      </c>
      <c r="BM3311" s="227" t="s">
        <v>5183</v>
      </c>
    </row>
    <row r="3312" s="2" customFormat="1">
      <c r="A3312" s="41"/>
      <c r="B3312" s="42"/>
      <c r="C3312" s="43"/>
      <c r="D3312" s="229" t="s">
        <v>214</v>
      </c>
      <c r="E3312" s="43"/>
      <c r="F3312" s="230" t="s">
        <v>5184</v>
      </c>
      <c r="G3312" s="43"/>
      <c r="H3312" s="43"/>
      <c r="I3312" s="231"/>
      <c r="J3312" s="43"/>
      <c r="K3312" s="43"/>
      <c r="L3312" s="47"/>
      <c r="M3312" s="232"/>
      <c r="N3312" s="233"/>
      <c r="O3312" s="87"/>
      <c r="P3312" s="87"/>
      <c r="Q3312" s="87"/>
      <c r="R3312" s="87"/>
      <c r="S3312" s="87"/>
      <c r="T3312" s="88"/>
      <c r="U3312" s="41"/>
      <c r="V3312" s="41"/>
      <c r="W3312" s="41"/>
      <c r="X3312" s="41"/>
      <c r="Y3312" s="41"/>
      <c r="Z3312" s="41"/>
      <c r="AA3312" s="41"/>
      <c r="AB3312" s="41"/>
      <c r="AC3312" s="41"/>
      <c r="AD3312" s="41"/>
      <c r="AE3312" s="41"/>
      <c r="AT3312" s="20" t="s">
        <v>214</v>
      </c>
      <c r="AU3312" s="20" t="s">
        <v>80</v>
      </c>
    </row>
    <row r="3313" s="14" customFormat="1">
      <c r="A3313" s="14"/>
      <c r="B3313" s="245"/>
      <c r="C3313" s="246"/>
      <c r="D3313" s="236" t="s">
        <v>216</v>
      </c>
      <c r="E3313" s="247" t="s">
        <v>19</v>
      </c>
      <c r="F3313" s="248" t="s">
        <v>5185</v>
      </c>
      <c r="G3313" s="246"/>
      <c r="H3313" s="249">
        <v>10</v>
      </c>
      <c r="I3313" s="250"/>
      <c r="J3313" s="246"/>
      <c r="K3313" s="246"/>
      <c r="L3313" s="251"/>
      <c r="M3313" s="252"/>
      <c r="N3313" s="253"/>
      <c r="O3313" s="253"/>
      <c r="P3313" s="253"/>
      <c r="Q3313" s="253"/>
      <c r="R3313" s="253"/>
      <c r="S3313" s="253"/>
      <c r="T3313" s="25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55" t="s">
        <v>216</v>
      </c>
      <c r="AU3313" s="255" t="s">
        <v>80</v>
      </c>
      <c r="AV3313" s="14" t="s">
        <v>80</v>
      </c>
      <c r="AW3313" s="14" t="s">
        <v>218</v>
      </c>
      <c r="AX3313" s="14" t="s">
        <v>71</v>
      </c>
      <c r="AY3313" s="255" t="s">
        <v>205</v>
      </c>
    </row>
    <row r="3314" s="2" customFormat="1" ht="33" customHeight="1">
      <c r="A3314" s="41"/>
      <c r="B3314" s="42"/>
      <c r="C3314" s="216" t="s">
        <v>5186</v>
      </c>
      <c r="D3314" s="216" t="s">
        <v>207</v>
      </c>
      <c r="E3314" s="217" t="s">
        <v>5187</v>
      </c>
      <c r="F3314" s="218" t="s">
        <v>5188</v>
      </c>
      <c r="G3314" s="219" t="s">
        <v>327</v>
      </c>
      <c r="H3314" s="220">
        <v>183.54499999999999</v>
      </c>
      <c r="I3314" s="221"/>
      <c r="J3314" s="222">
        <f>ROUND(I3314*H3314,2)</f>
        <v>0</v>
      </c>
      <c r="K3314" s="218" t="s">
        <v>211</v>
      </c>
      <c r="L3314" s="47"/>
      <c r="M3314" s="223" t="s">
        <v>19</v>
      </c>
      <c r="N3314" s="224" t="s">
        <v>42</v>
      </c>
      <c r="O3314" s="87"/>
      <c r="P3314" s="225">
        <f>O3314*H3314</f>
        <v>0</v>
      </c>
      <c r="Q3314" s="225">
        <v>0</v>
      </c>
      <c r="R3314" s="225">
        <f>Q3314*H3314</f>
        <v>0</v>
      </c>
      <c r="S3314" s="225">
        <v>0</v>
      </c>
      <c r="T3314" s="226">
        <f>S3314*H3314</f>
        <v>0</v>
      </c>
      <c r="U3314" s="41"/>
      <c r="V3314" s="41"/>
      <c r="W3314" s="41"/>
      <c r="X3314" s="41"/>
      <c r="Y3314" s="41"/>
      <c r="Z3314" s="41"/>
      <c r="AA3314" s="41"/>
      <c r="AB3314" s="41"/>
      <c r="AC3314" s="41"/>
      <c r="AD3314" s="41"/>
      <c r="AE3314" s="41"/>
      <c r="AR3314" s="227" t="s">
        <v>331</v>
      </c>
      <c r="AT3314" s="227" t="s">
        <v>207</v>
      </c>
      <c r="AU3314" s="227" t="s">
        <v>80</v>
      </c>
      <c r="AY3314" s="20" t="s">
        <v>205</v>
      </c>
      <c r="BE3314" s="228">
        <f>IF(N3314="základní",J3314,0)</f>
        <v>0</v>
      </c>
      <c r="BF3314" s="228">
        <f>IF(N3314="snížená",J3314,0)</f>
        <v>0</v>
      </c>
      <c r="BG3314" s="228">
        <f>IF(N3314="zákl. přenesená",J3314,0)</f>
        <v>0</v>
      </c>
      <c r="BH3314" s="228">
        <f>IF(N3314="sníž. přenesená",J3314,0)</f>
        <v>0</v>
      </c>
      <c r="BI3314" s="228">
        <f>IF(N3314="nulová",J3314,0)</f>
        <v>0</v>
      </c>
      <c r="BJ3314" s="20" t="s">
        <v>78</v>
      </c>
      <c r="BK3314" s="228">
        <f>ROUND(I3314*H3314,2)</f>
        <v>0</v>
      </c>
      <c r="BL3314" s="20" t="s">
        <v>331</v>
      </c>
      <c r="BM3314" s="227" t="s">
        <v>5189</v>
      </c>
    </row>
    <row r="3315" s="2" customFormat="1">
      <c r="A3315" s="41"/>
      <c r="B3315" s="42"/>
      <c r="C3315" s="43"/>
      <c r="D3315" s="229" t="s">
        <v>214</v>
      </c>
      <c r="E3315" s="43"/>
      <c r="F3315" s="230" t="s">
        <v>5190</v>
      </c>
      <c r="G3315" s="43"/>
      <c r="H3315" s="43"/>
      <c r="I3315" s="231"/>
      <c r="J3315" s="43"/>
      <c r="K3315" s="43"/>
      <c r="L3315" s="47"/>
      <c r="M3315" s="232"/>
      <c r="N3315" s="233"/>
      <c r="O3315" s="87"/>
      <c r="P3315" s="87"/>
      <c r="Q3315" s="87"/>
      <c r="R3315" s="87"/>
      <c r="S3315" s="87"/>
      <c r="T3315" s="88"/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T3315" s="20" t="s">
        <v>214</v>
      </c>
      <c r="AU3315" s="20" t="s">
        <v>80</v>
      </c>
    </row>
    <row r="3316" s="14" customFormat="1">
      <c r="A3316" s="14"/>
      <c r="B3316" s="245"/>
      <c r="C3316" s="246"/>
      <c r="D3316" s="236" t="s">
        <v>216</v>
      </c>
      <c r="E3316" s="247" t="s">
        <v>19</v>
      </c>
      <c r="F3316" s="248" t="s">
        <v>5191</v>
      </c>
      <c r="G3316" s="246"/>
      <c r="H3316" s="249">
        <v>56.93</v>
      </c>
      <c r="I3316" s="250"/>
      <c r="J3316" s="246"/>
      <c r="K3316" s="246"/>
      <c r="L3316" s="251"/>
      <c r="M3316" s="252"/>
      <c r="N3316" s="253"/>
      <c r="O3316" s="253"/>
      <c r="P3316" s="253"/>
      <c r="Q3316" s="253"/>
      <c r="R3316" s="253"/>
      <c r="S3316" s="253"/>
      <c r="T3316" s="25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5" t="s">
        <v>216</v>
      </c>
      <c r="AU3316" s="255" t="s">
        <v>80</v>
      </c>
      <c r="AV3316" s="14" t="s">
        <v>80</v>
      </c>
      <c r="AW3316" s="14" t="s">
        <v>218</v>
      </c>
      <c r="AX3316" s="14" t="s">
        <v>71</v>
      </c>
      <c r="AY3316" s="255" t="s">
        <v>205</v>
      </c>
    </row>
    <row r="3317" s="14" customFormat="1">
      <c r="A3317" s="14"/>
      <c r="B3317" s="245"/>
      <c r="C3317" s="246"/>
      <c r="D3317" s="236" t="s">
        <v>216</v>
      </c>
      <c r="E3317" s="247" t="s">
        <v>19</v>
      </c>
      <c r="F3317" s="248" t="s">
        <v>5192</v>
      </c>
      <c r="G3317" s="246"/>
      <c r="H3317" s="249">
        <v>55.310000000000002</v>
      </c>
      <c r="I3317" s="250"/>
      <c r="J3317" s="246"/>
      <c r="K3317" s="246"/>
      <c r="L3317" s="251"/>
      <c r="M3317" s="252"/>
      <c r="N3317" s="253"/>
      <c r="O3317" s="253"/>
      <c r="P3317" s="253"/>
      <c r="Q3317" s="253"/>
      <c r="R3317" s="253"/>
      <c r="S3317" s="253"/>
      <c r="T3317" s="25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55" t="s">
        <v>216</v>
      </c>
      <c r="AU3317" s="255" t="s">
        <v>80</v>
      </c>
      <c r="AV3317" s="14" t="s">
        <v>80</v>
      </c>
      <c r="AW3317" s="14" t="s">
        <v>218</v>
      </c>
      <c r="AX3317" s="14" t="s">
        <v>71</v>
      </c>
      <c r="AY3317" s="255" t="s">
        <v>205</v>
      </c>
    </row>
    <row r="3318" s="14" customFormat="1">
      <c r="A3318" s="14"/>
      <c r="B3318" s="245"/>
      <c r="C3318" s="246"/>
      <c r="D3318" s="236" t="s">
        <v>216</v>
      </c>
      <c r="E3318" s="247" t="s">
        <v>19</v>
      </c>
      <c r="F3318" s="248" t="s">
        <v>5193</v>
      </c>
      <c r="G3318" s="246"/>
      <c r="H3318" s="249">
        <v>71.305000000000007</v>
      </c>
      <c r="I3318" s="250"/>
      <c r="J3318" s="246"/>
      <c r="K3318" s="246"/>
      <c r="L3318" s="251"/>
      <c r="M3318" s="252"/>
      <c r="N3318" s="253"/>
      <c r="O3318" s="253"/>
      <c r="P3318" s="253"/>
      <c r="Q3318" s="253"/>
      <c r="R3318" s="253"/>
      <c r="S3318" s="253"/>
      <c r="T3318" s="25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5" t="s">
        <v>216</v>
      </c>
      <c r="AU3318" s="255" t="s">
        <v>80</v>
      </c>
      <c r="AV3318" s="14" t="s">
        <v>80</v>
      </c>
      <c r="AW3318" s="14" t="s">
        <v>218</v>
      </c>
      <c r="AX3318" s="14" t="s">
        <v>71</v>
      </c>
      <c r="AY3318" s="255" t="s">
        <v>205</v>
      </c>
    </row>
    <row r="3319" s="2" customFormat="1" ht="24.15" customHeight="1">
      <c r="A3319" s="41"/>
      <c r="B3319" s="42"/>
      <c r="C3319" s="278" t="s">
        <v>5194</v>
      </c>
      <c r="D3319" s="278" t="s">
        <v>319</v>
      </c>
      <c r="E3319" s="279" t="s">
        <v>5195</v>
      </c>
      <c r="F3319" s="280" t="s">
        <v>5196</v>
      </c>
      <c r="G3319" s="281" t="s">
        <v>327</v>
      </c>
      <c r="H3319" s="282">
        <v>1.3799999999999999</v>
      </c>
      <c r="I3319" s="283"/>
      <c r="J3319" s="284">
        <f>ROUND(I3319*H3319,2)</f>
        <v>0</v>
      </c>
      <c r="K3319" s="280" t="s">
        <v>19</v>
      </c>
      <c r="L3319" s="285"/>
      <c r="M3319" s="286" t="s">
        <v>19</v>
      </c>
      <c r="N3319" s="287" t="s">
        <v>42</v>
      </c>
      <c r="O3319" s="87"/>
      <c r="P3319" s="225">
        <f>O3319*H3319</f>
        <v>0</v>
      </c>
      <c r="Q3319" s="225">
        <v>0.00142</v>
      </c>
      <c r="R3319" s="225">
        <f>Q3319*H3319</f>
        <v>0.0019595999999999997</v>
      </c>
      <c r="S3319" s="225">
        <v>0</v>
      </c>
      <c r="T3319" s="226">
        <f>S3319*H3319</f>
        <v>0</v>
      </c>
      <c r="U3319" s="41"/>
      <c r="V3319" s="41"/>
      <c r="W3319" s="41"/>
      <c r="X3319" s="41"/>
      <c r="Y3319" s="41"/>
      <c r="Z3319" s="41"/>
      <c r="AA3319" s="41"/>
      <c r="AB3319" s="41"/>
      <c r="AC3319" s="41"/>
      <c r="AD3319" s="41"/>
      <c r="AE3319" s="41"/>
      <c r="AR3319" s="227" t="s">
        <v>433</v>
      </c>
      <c r="AT3319" s="227" t="s">
        <v>319</v>
      </c>
      <c r="AU3319" s="227" t="s">
        <v>80</v>
      </c>
      <c r="AY3319" s="20" t="s">
        <v>205</v>
      </c>
      <c r="BE3319" s="228">
        <f>IF(N3319="základní",J3319,0)</f>
        <v>0</v>
      </c>
      <c r="BF3319" s="228">
        <f>IF(N3319="snížená",J3319,0)</f>
        <v>0</v>
      </c>
      <c r="BG3319" s="228">
        <f>IF(N3319="zákl. přenesená",J3319,0)</f>
        <v>0</v>
      </c>
      <c r="BH3319" s="228">
        <f>IF(N3319="sníž. přenesená",J3319,0)</f>
        <v>0</v>
      </c>
      <c r="BI3319" s="228">
        <f>IF(N3319="nulová",J3319,0)</f>
        <v>0</v>
      </c>
      <c r="BJ3319" s="20" t="s">
        <v>78</v>
      </c>
      <c r="BK3319" s="228">
        <f>ROUND(I3319*H3319,2)</f>
        <v>0</v>
      </c>
      <c r="BL3319" s="20" t="s">
        <v>331</v>
      </c>
      <c r="BM3319" s="227" t="s">
        <v>5197</v>
      </c>
    </row>
    <row r="3320" s="14" customFormat="1">
      <c r="A3320" s="14"/>
      <c r="B3320" s="245"/>
      <c r="C3320" s="246"/>
      <c r="D3320" s="236" t="s">
        <v>216</v>
      </c>
      <c r="E3320" s="247" t="s">
        <v>19</v>
      </c>
      <c r="F3320" s="248" t="s">
        <v>5198</v>
      </c>
      <c r="G3320" s="246"/>
      <c r="H3320" s="249">
        <v>1.3799999999999999</v>
      </c>
      <c r="I3320" s="250"/>
      <c r="J3320" s="246"/>
      <c r="K3320" s="246"/>
      <c r="L3320" s="251"/>
      <c r="M3320" s="252"/>
      <c r="N3320" s="253"/>
      <c r="O3320" s="253"/>
      <c r="P3320" s="253"/>
      <c r="Q3320" s="253"/>
      <c r="R3320" s="253"/>
      <c r="S3320" s="253"/>
      <c r="T3320" s="25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5" t="s">
        <v>216</v>
      </c>
      <c r="AU3320" s="255" t="s">
        <v>80</v>
      </c>
      <c r="AV3320" s="14" t="s">
        <v>80</v>
      </c>
      <c r="AW3320" s="14" t="s">
        <v>218</v>
      </c>
      <c r="AX3320" s="14" t="s">
        <v>78</v>
      </c>
      <c r="AY3320" s="255" t="s">
        <v>205</v>
      </c>
    </row>
    <row r="3321" s="2" customFormat="1" ht="24.15" customHeight="1">
      <c r="A3321" s="41"/>
      <c r="B3321" s="42"/>
      <c r="C3321" s="278" t="s">
        <v>5199</v>
      </c>
      <c r="D3321" s="278" t="s">
        <v>319</v>
      </c>
      <c r="E3321" s="279" t="s">
        <v>5200</v>
      </c>
      <c r="F3321" s="280" t="s">
        <v>5201</v>
      </c>
      <c r="G3321" s="281" t="s">
        <v>327</v>
      </c>
      <c r="H3321" s="282">
        <v>1.19</v>
      </c>
      <c r="I3321" s="283"/>
      <c r="J3321" s="284">
        <f>ROUND(I3321*H3321,2)</f>
        <v>0</v>
      </c>
      <c r="K3321" s="280" t="s">
        <v>19</v>
      </c>
      <c r="L3321" s="285"/>
      <c r="M3321" s="286" t="s">
        <v>19</v>
      </c>
      <c r="N3321" s="287" t="s">
        <v>42</v>
      </c>
      <c r="O3321" s="87"/>
      <c r="P3321" s="225">
        <f>O3321*H3321</f>
        <v>0</v>
      </c>
      <c r="Q3321" s="225">
        <v>0.00148</v>
      </c>
      <c r="R3321" s="225">
        <f>Q3321*H3321</f>
        <v>0.0017611999999999999</v>
      </c>
      <c r="S3321" s="225">
        <v>0</v>
      </c>
      <c r="T3321" s="226">
        <f>S3321*H3321</f>
        <v>0</v>
      </c>
      <c r="U3321" s="41"/>
      <c r="V3321" s="41"/>
      <c r="W3321" s="41"/>
      <c r="X3321" s="41"/>
      <c r="Y3321" s="41"/>
      <c r="Z3321" s="41"/>
      <c r="AA3321" s="41"/>
      <c r="AB3321" s="41"/>
      <c r="AC3321" s="41"/>
      <c r="AD3321" s="41"/>
      <c r="AE3321" s="41"/>
      <c r="AR3321" s="227" t="s">
        <v>433</v>
      </c>
      <c r="AT3321" s="227" t="s">
        <v>319</v>
      </c>
      <c r="AU3321" s="227" t="s">
        <v>80</v>
      </c>
      <c r="AY3321" s="20" t="s">
        <v>205</v>
      </c>
      <c r="BE3321" s="228">
        <f>IF(N3321="základní",J3321,0)</f>
        <v>0</v>
      </c>
      <c r="BF3321" s="228">
        <f>IF(N3321="snížená",J3321,0)</f>
        <v>0</v>
      </c>
      <c r="BG3321" s="228">
        <f>IF(N3321="zákl. přenesená",J3321,0)</f>
        <v>0</v>
      </c>
      <c r="BH3321" s="228">
        <f>IF(N3321="sníž. přenesená",J3321,0)</f>
        <v>0</v>
      </c>
      <c r="BI3321" s="228">
        <f>IF(N3321="nulová",J3321,0)</f>
        <v>0</v>
      </c>
      <c r="BJ3321" s="20" t="s">
        <v>78</v>
      </c>
      <c r="BK3321" s="228">
        <f>ROUND(I3321*H3321,2)</f>
        <v>0</v>
      </c>
      <c r="BL3321" s="20" t="s">
        <v>331</v>
      </c>
      <c r="BM3321" s="227" t="s">
        <v>5202</v>
      </c>
    </row>
    <row r="3322" s="14" customFormat="1">
      <c r="A3322" s="14"/>
      <c r="B3322" s="245"/>
      <c r="C3322" s="246"/>
      <c r="D3322" s="236" t="s">
        <v>216</v>
      </c>
      <c r="E3322" s="247" t="s">
        <v>19</v>
      </c>
      <c r="F3322" s="248" t="s">
        <v>5203</v>
      </c>
      <c r="G3322" s="246"/>
      <c r="H3322" s="249">
        <v>1.19</v>
      </c>
      <c r="I3322" s="250"/>
      <c r="J3322" s="246"/>
      <c r="K3322" s="246"/>
      <c r="L3322" s="251"/>
      <c r="M3322" s="252"/>
      <c r="N3322" s="253"/>
      <c r="O3322" s="253"/>
      <c r="P3322" s="253"/>
      <c r="Q3322" s="253"/>
      <c r="R3322" s="253"/>
      <c r="S3322" s="253"/>
      <c r="T3322" s="25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55" t="s">
        <v>216</v>
      </c>
      <c r="AU3322" s="255" t="s">
        <v>80</v>
      </c>
      <c r="AV3322" s="14" t="s">
        <v>80</v>
      </c>
      <c r="AW3322" s="14" t="s">
        <v>218</v>
      </c>
      <c r="AX3322" s="14" t="s">
        <v>78</v>
      </c>
      <c r="AY3322" s="255" t="s">
        <v>205</v>
      </c>
    </row>
    <row r="3323" s="2" customFormat="1" ht="24.15" customHeight="1">
      <c r="A3323" s="41"/>
      <c r="B3323" s="42"/>
      <c r="C3323" s="278" t="s">
        <v>5204</v>
      </c>
      <c r="D3323" s="278" t="s">
        <v>319</v>
      </c>
      <c r="E3323" s="279" t="s">
        <v>5205</v>
      </c>
      <c r="F3323" s="280" t="s">
        <v>5206</v>
      </c>
      <c r="G3323" s="281" t="s">
        <v>327</v>
      </c>
      <c r="H3323" s="282">
        <v>5.1299999999999999</v>
      </c>
      <c r="I3323" s="283"/>
      <c r="J3323" s="284">
        <f>ROUND(I3323*H3323,2)</f>
        <v>0</v>
      </c>
      <c r="K3323" s="280" t="s">
        <v>19</v>
      </c>
      <c r="L3323" s="285"/>
      <c r="M3323" s="286" t="s">
        <v>19</v>
      </c>
      <c r="N3323" s="287" t="s">
        <v>42</v>
      </c>
      <c r="O3323" s="87"/>
      <c r="P3323" s="225">
        <f>O3323*H3323</f>
        <v>0</v>
      </c>
      <c r="Q3323" s="225">
        <v>0.0015399999999999999</v>
      </c>
      <c r="R3323" s="225">
        <f>Q3323*H3323</f>
        <v>0.0079001999999999996</v>
      </c>
      <c r="S3323" s="225">
        <v>0</v>
      </c>
      <c r="T3323" s="226">
        <f>S3323*H3323</f>
        <v>0</v>
      </c>
      <c r="U3323" s="41"/>
      <c r="V3323" s="41"/>
      <c r="W3323" s="41"/>
      <c r="X3323" s="41"/>
      <c r="Y3323" s="41"/>
      <c r="Z3323" s="41"/>
      <c r="AA3323" s="41"/>
      <c r="AB3323" s="41"/>
      <c r="AC3323" s="41"/>
      <c r="AD3323" s="41"/>
      <c r="AE3323" s="41"/>
      <c r="AR3323" s="227" t="s">
        <v>433</v>
      </c>
      <c r="AT3323" s="227" t="s">
        <v>319</v>
      </c>
      <c r="AU3323" s="227" t="s">
        <v>80</v>
      </c>
      <c r="AY3323" s="20" t="s">
        <v>205</v>
      </c>
      <c r="BE3323" s="228">
        <f>IF(N3323="základní",J3323,0)</f>
        <v>0</v>
      </c>
      <c r="BF3323" s="228">
        <f>IF(N3323="snížená",J3323,0)</f>
        <v>0</v>
      </c>
      <c r="BG3323" s="228">
        <f>IF(N3323="zákl. přenesená",J3323,0)</f>
        <v>0</v>
      </c>
      <c r="BH3323" s="228">
        <f>IF(N3323="sníž. přenesená",J3323,0)</f>
        <v>0</v>
      </c>
      <c r="BI3323" s="228">
        <f>IF(N3323="nulová",J3323,0)</f>
        <v>0</v>
      </c>
      <c r="BJ3323" s="20" t="s">
        <v>78</v>
      </c>
      <c r="BK3323" s="228">
        <f>ROUND(I3323*H3323,2)</f>
        <v>0</v>
      </c>
      <c r="BL3323" s="20" t="s">
        <v>331</v>
      </c>
      <c r="BM3323" s="227" t="s">
        <v>5207</v>
      </c>
    </row>
    <row r="3324" s="14" customFormat="1">
      <c r="A3324" s="14"/>
      <c r="B3324" s="245"/>
      <c r="C3324" s="246"/>
      <c r="D3324" s="236" t="s">
        <v>216</v>
      </c>
      <c r="E3324" s="247" t="s">
        <v>19</v>
      </c>
      <c r="F3324" s="248" t="s">
        <v>5208</v>
      </c>
      <c r="G3324" s="246"/>
      <c r="H3324" s="249">
        <v>5.1299999999999999</v>
      </c>
      <c r="I3324" s="250"/>
      <c r="J3324" s="246"/>
      <c r="K3324" s="246"/>
      <c r="L3324" s="251"/>
      <c r="M3324" s="252"/>
      <c r="N3324" s="253"/>
      <c r="O3324" s="253"/>
      <c r="P3324" s="253"/>
      <c r="Q3324" s="253"/>
      <c r="R3324" s="253"/>
      <c r="S3324" s="253"/>
      <c r="T3324" s="25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5" t="s">
        <v>216</v>
      </c>
      <c r="AU3324" s="255" t="s">
        <v>80</v>
      </c>
      <c r="AV3324" s="14" t="s">
        <v>80</v>
      </c>
      <c r="AW3324" s="14" t="s">
        <v>218</v>
      </c>
      <c r="AX3324" s="14" t="s">
        <v>78</v>
      </c>
      <c r="AY3324" s="255" t="s">
        <v>205</v>
      </c>
    </row>
    <row r="3325" s="2" customFormat="1" ht="24.15" customHeight="1">
      <c r="A3325" s="41"/>
      <c r="B3325" s="42"/>
      <c r="C3325" s="278" t="s">
        <v>5209</v>
      </c>
      <c r="D3325" s="278" t="s">
        <v>319</v>
      </c>
      <c r="E3325" s="279" t="s">
        <v>5210</v>
      </c>
      <c r="F3325" s="280" t="s">
        <v>5211</v>
      </c>
      <c r="G3325" s="281" t="s">
        <v>327</v>
      </c>
      <c r="H3325" s="282">
        <v>38.979999999999997</v>
      </c>
      <c r="I3325" s="283"/>
      <c r="J3325" s="284">
        <f>ROUND(I3325*H3325,2)</f>
        <v>0</v>
      </c>
      <c r="K3325" s="280" t="s">
        <v>19</v>
      </c>
      <c r="L3325" s="285"/>
      <c r="M3325" s="286" t="s">
        <v>19</v>
      </c>
      <c r="N3325" s="287" t="s">
        <v>42</v>
      </c>
      <c r="O3325" s="87"/>
      <c r="P3325" s="225">
        <f>O3325*H3325</f>
        <v>0</v>
      </c>
      <c r="Q3325" s="225">
        <v>0.0017799999999999999</v>
      </c>
      <c r="R3325" s="225">
        <f>Q3325*H3325</f>
        <v>0.069384399999999985</v>
      </c>
      <c r="S3325" s="225">
        <v>0</v>
      </c>
      <c r="T3325" s="226">
        <f>S3325*H3325</f>
        <v>0</v>
      </c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R3325" s="227" t="s">
        <v>433</v>
      </c>
      <c r="AT3325" s="227" t="s">
        <v>319</v>
      </c>
      <c r="AU3325" s="227" t="s">
        <v>80</v>
      </c>
      <c r="AY3325" s="20" t="s">
        <v>205</v>
      </c>
      <c r="BE3325" s="228">
        <f>IF(N3325="základní",J3325,0)</f>
        <v>0</v>
      </c>
      <c r="BF3325" s="228">
        <f>IF(N3325="snížená",J3325,0)</f>
        <v>0</v>
      </c>
      <c r="BG3325" s="228">
        <f>IF(N3325="zákl. přenesená",J3325,0)</f>
        <v>0</v>
      </c>
      <c r="BH3325" s="228">
        <f>IF(N3325="sníž. přenesená",J3325,0)</f>
        <v>0</v>
      </c>
      <c r="BI3325" s="228">
        <f>IF(N3325="nulová",J3325,0)</f>
        <v>0</v>
      </c>
      <c r="BJ3325" s="20" t="s">
        <v>78</v>
      </c>
      <c r="BK3325" s="228">
        <f>ROUND(I3325*H3325,2)</f>
        <v>0</v>
      </c>
      <c r="BL3325" s="20" t="s">
        <v>331</v>
      </c>
      <c r="BM3325" s="227" t="s">
        <v>5212</v>
      </c>
    </row>
    <row r="3326" s="14" customFormat="1">
      <c r="A3326" s="14"/>
      <c r="B3326" s="245"/>
      <c r="C3326" s="246"/>
      <c r="D3326" s="236" t="s">
        <v>216</v>
      </c>
      <c r="E3326" s="247" t="s">
        <v>19</v>
      </c>
      <c r="F3326" s="248" t="s">
        <v>5213</v>
      </c>
      <c r="G3326" s="246"/>
      <c r="H3326" s="249">
        <v>38.979999999999997</v>
      </c>
      <c r="I3326" s="250"/>
      <c r="J3326" s="246"/>
      <c r="K3326" s="246"/>
      <c r="L3326" s="251"/>
      <c r="M3326" s="252"/>
      <c r="N3326" s="253"/>
      <c r="O3326" s="253"/>
      <c r="P3326" s="253"/>
      <c r="Q3326" s="253"/>
      <c r="R3326" s="253"/>
      <c r="S3326" s="253"/>
      <c r="T3326" s="25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55" t="s">
        <v>216</v>
      </c>
      <c r="AU3326" s="255" t="s">
        <v>80</v>
      </c>
      <c r="AV3326" s="14" t="s">
        <v>80</v>
      </c>
      <c r="AW3326" s="14" t="s">
        <v>218</v>
      </c>
      <c r="AX3326" s="14" t="s">
        <v>78</v>
      </c>
      <c r="AY3326" s="255" t="s">
        <v>205</v>
      </c>
    </row>
    <row r="3327" s="2" customFormat="1" ht="24.15" customHeight="1">
      <c r="A3327" s="41"/>
      <c r="B3327" s="42"/>
      <c r="C3327" s="278" t="s">
        <v>5214</v>
      </c>
      <c r="D3327" s="278" t="s">
        <v>319</v>
      </c>
      <c r="E3327" s="279" t="s">
        <v>5215</v>
      </c>
      <c r="F3327" s="280" t="s">
        <v>5216</v>
      </c>
      <c r="G3327" s="281" t="s">
        <v>327</v>
      </c>
      <c r="H3327" s="282">
        <v>26.545000000000002</v>
      </c>
      <c r="I3327" s="283"/>
      <c r="J3327" s="284">
        <f>ROUND(I3327*H3327,2)</f>
        <v>0</v>
      </c>
      <c r="K3327" s="280" t="s">
        <v>19</v>
      </c>
      <c r="L3327" s="285"/>
      <c r="M3327" s="286" t="s">
        <v>19</v>
      </c>
      <c r="N3327" s="287" t="s">
        <v>42</v>
      </c>
      <c r="O3327" s="87"/>
      <c r="P3327" s="225">
        <f>O3327*H3327</f>
        <v>0</v>
      </c>
      <c r="Q3327" s="225">
        <v>0.0019</v>
      </c>
      <c r="R3327" s="225">
        <f>Q3327*H3327</f>
        <v>0.050435500000000001</v>
      </c>
      <c r="S3327" s="225">
        <v>0</v>
      </c>
      <c r="T3327" s="226">
        <f>S3327*H3327</f>
        <v>0</v>
      </c>
      <c r="U3327" s="41"/>
      <c r="V3327" s="41"/>
      <c r="W3327" s="41"/>
      <c r="X3327" s="41"/>
      <c r="Y3327" s="41"/>
      <c r="Z3327" s="41"/>
      <c r="AA3327" s="41"/>
      <c r="AB3327" s="41"/>
      <c r="AC3327" s="41"/>
      <c r="AD3327" s="41"/>
      <c r="AE3327" s="41"/>
      <c r="AR3327" s="227" t="s">
        <v>433</v>
      </c>
      <c r="AT3327" s="227" t="s">
        <v>319</v>
      </c>
      <c r="AU3327" s="227" t="s">
        <v>80</v>
      </c>
      <c r="AY3327" s="20" t="s">
        <v>205</v>
      </c>
      <c r="BE3327" s="228">
        <f>IF(N3327="základní",J3327,0)</f>
        <v>0</v>
      </c>
      <c r="BF3327" s="228">
        <f>IF(N3327="snížená",J3327,0)</f>
        <v>0</v>
      </c>
      <c r="BG3327" s="228">
        <f>IF(N3327="zákl. přenesená",J3327,0)</f>
        <v>0</v>
      </c>
      <c r="BH3327" s="228">
        <f>IF(N3327="sníž. přenesená",J3327,0)</f>
        <v>0</v>
      </c>
      <c r="BI3327" s="228">
        <f>IF(N3327="nulová",J3327,0)</f>
        <v>0</v>
      </c>
      <c r="BJ3327" s="20" t="s">
        <v>78</v>
      </c>
      <c r="BK3327" s="228">
        <f>ROUND(I3327*H3327,2)</f>
        <v>0</v>
      </c>
      <c r="BL3327" s="20" t="s">
        <v>331</v>
      </c>
      <c r="BM3327" s="227" t="s">
        <v>5217</v>
      </c>
    </row>
    <row r="3328" s="14" customFormat="1">
      <c r="A3328" s="14"/>
      <c r="B3328" s="245"/>
      <c r="C3328" s="246"/>
      <c r="D3328" s="236" t="s">
        <v>216</v>
      </c>
      <c r="E3328" s="247" t="s">
        <v>19</v>
      </c>
      <c r="F3328" s="248" t="s">
        <v>5218</v>
      </c>
      <c r="G3328" s="246"/>
      <c r="H3328" s="249">
        <v>26.545000000000002</v>
      </c>
      <c r="I3328" s="250"/>
      <c r="J3328" s="246"/>
      <c r="K3328" s="246"/>
      <c r="L3328" s="251"/>
      <c r="M3328" s="252"/>
      <c r="N3328" s="253"/>
      <c r="O3328" s="253"/>
      <c r="P3328" s="253"/>
      <c r="Q3328" s="253"/>
      <c r="R3328" s="253"/>
      <c r="S3328" s="253"/>
      <c r="T3328" s="25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5" t="s">
        <v>216</v>
      </c>
      <c r="AU3328" s="255" t="s">
        <v>80</v>
      </c>
      <c r="AV3328" s="14" t="s">
        <v>80</v>
      </c>
      <c r="AW3328" s="14" t="s">
        <v>218</v>
      </c>
      <c r="AX3328" s="14" t="s">
        <v>78</v>
      </c>
      <c r="AY3328" s="255" t="s">
        <v>205</v>
      </c>
    </row>
    <row r="3329" s="2" customFormat="1" ht="33" customHeight="1">
      <c r="A3329" s="41"/>
      <c r="B3329" s="42"/>
      <c r="C3329" s="278" t="s">
        <v>5219</v>
      </c>
      <c r="D3329" s="278" t="s">
        <v>319</v>
      </c>
      <c r="E3329" s="279" t="s">
        <v>5220</v>
      </c>
      <c r="F3329" s="280" t="s">
        <v>5221</v>
      </c>
      <c r="G3329" s="281" t="s">
        <v>327</v>
      </c>
      <c r="H3329" s="282">
        <v>33.299999999999997</v>
      </c>
      <c r="I3329" s="283"/>
      <c r="J3329" s="284">
        <f>ROUND(I3329*H3329,2)</f>
        <v>0</v>
      </c>
      <c r="K3329" s="280" t="s">
        <v>19</v>
      </c>
      <c r="L3329" s="285"/>
      <c r="M3329" s="286" t="s">
        <v>19</v>
      </c>
      <c r="N3329" s="287" t="s">
        <v>42</v>
      </c>
      <c r="O3329" s="87"/>
      <c r="P3329" s="225">
        <f>O3329*H3329</f>
        <v>0</v>
      </c>
      <c r="Q3329" s="225">
        <v>0.0020200000000000001</v>
      </c>
      <c r="R3329" s="225">
        <f>Q3329*H3329</f>
        <v>0.067265999999999992</v>
      </c>
      <c r="S3329" s="225">
        <v>0</v>
      </c>
      <c r="T3329" s="226">
        <f>S3329*H3329</f>
        <v>0</v>
      </c>
      <c r="U3329" s="41"/>
      <c r="V3329" s="41"/>
      <c r="W3329" s="41"/>
      <c r="X3329" s="41"/>
      <c r="Y3329" s="41"/>
      <c r="Z3329" s="41"/>
      <c r="AA3329" s="41"/>
      <c r="AB3329" s="41"/>
      <c r="AC3329" s="41"/>
      <c r="AD3329" s="41"/>
      <c r="AE3329" s="41"/>
      <c r="AR3329" s="227" t="s">
        <v>433</v>
      </c>
      <c r="AT3329" s="227" t="s">
        <v>319</v>
      </c>
      <c r="AU3329" s="227" t="s">
        <v>80</v>
      </c>
      <c r="AY3329" s="20" t="s">
        <v>205</v>
      </c>
      <c r="BE3329" s="228">
        <f>IF(N3329="základní",J3329,0)</f>
        <v>0</v>
      </c>
      <c r="BF3329" s="228">
        <f>IF(N3329="snížená",J3329,0)</f>
        <v>0</v>
      </c>
      <c r="BG3329" s="228">
        <f>IF(N3329="zákl. přenesená",J3329,0)</f>
        <v>0</v>
      </c>
      <c r="BH3329" s="228">
        <f>IF(N3329="sníž. přenesená",J3329,0)</f>
        <v>0</v>
      </c>
      <c r="BI3329" s="228">
        <f>IF(N3329="nulová",J3329,0)</f>
        <v>0</v>
      </c>
      <c r="BJ3329" s="20" t="s">
        <v>78</v>
      </c>
      <c r="BK3329" s="228">
        <f>ROUND(I3329*H3329,2)</f>
        <v>0</v>
      </c>
      <c r="BL3329" s="20" t="s">
        <v>331</v>
      </c>
      <c r="BM3329" s="227" t="s">
        <v>5222</v>
      </c>
    </row>
    <row r="3330" s="14" customFormat="1">
      <c r="A3330" s="14"/>
      <c r="B3330" s="245"/>
      <c r="C3330" s="246"/>
      <c r="D3330" s="236" t="s">
        <v>216</v>
      </c>
      <c r="E3330" s="247" t="s">
        <v>19</v>
      </c>
      <c r="F3330" s="248" t="s">
        <v>5223</v>
      </c>
      <c r="G3330" s="246"/>
      <c r="H3330" s="249">
        <v>33.299999999999997</v>
      </c>
      <c r="I3330" s="250"/>
      <c r="J3330" s="246"/>
      <c r="K3330" s="246"/>
      <c r="L3330" s="251"/>
      <c r="M3330" s="252"/>
      <c r="N3330" s="253"/>
      <c r="O3330" s="253"/>
      <c r="P3330" s="253"/>
      <c r="Q3330" s="253"/>
      <c r="R3330" s="253"/>
      <c r="S3330" s="253"/>
      <c r="T3330" s="25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5" t="s">
        <v>216</v>
      </c>
      <c r="AU3330" s="255" t="s">
        <v>80</v>
      </c>
      <c r="AV3330" s="14" t="s">
        <v>80</v>
      </c>
      <c r="AW3330" s="14" t="s">
        <v>218</v>
      </c>
      <c r="AX3330" s="14" t="s">
        <v>78</v>
      </c>
      <c r="AY3330" s="255" t="s">
        <v>205</v>
      </c>
    </row>
    <row r="3331" s="2" customFormat="1" ht="24.15" customHeight="1">
      <c r="A3331" s="41"/>
      <c r="B3331" s="42"/>
      <c r="C3331" s="278" t="s">
        <v>5224</v>
      </c>
      <c r="D3331" s="278" t="s">
        <v>319</v>
      </c>
      <c r="E3331" s="279" t="s">
        <v>5225</v>
      </c>
      <c r="F3331" s="280" t="s">
        <v>5226</v>
      </c>
      <c r="G3331" s="281" t="s">
        <v>327</v>
      </c>
      <c r="H3331" s="282">
        <v>35.810000000000002</v>
      </c>
      <c r="I3331" s="283"/>
      <c r="J3331" s="284">
        <f>ROUND(I3331*H3331,2)</f>
        <v>0</v>
      </c>
      <c r="K3331" s="280" t="s">
        <v>19</v>
      </c>
      <c r="L3331" s="285"/>
      <c r="M3331" s="286" t="s">
        <v>19</v>
      </c>
      <c r="N3331" s="287" t="s">
        <v>42</v>
      </c>
      <c r="O3331" s="87"/>
      <c r="P3331" s="225">
        <f>O3331*H3331</f>
        <v>0</v>
      </c>
      <c r="Q3331" s="225">
        <v>0.0023700000000000001</v>
      </c>
      <c r="R3331" s="225">
        <f>Q3331*H3331</f>
        <v>0.084869700000000006</v>
      </c>
      <c r="S3331" s="225">
        <v>0</v>
      </c>
      <c r="T3331" s="226">
        <f>S3331*H3331</f>
        <v>0</v>
      </c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R3331" s="227" t="s">
        <v>433</v>
      </c>
      <c r="AT3331" s="227" t="s">
        <v>319</v>
      </c>
      <c r="AU3331" s="227" t="s">
        <v>80</v>
      </c>
      <c r="AY3331" s="20" t="s">
        <v>205</v>
      </c>
      <c r="BE3331" s="228">
        <f>IF(N3331="základní",J3331,0)</f>
        <v>0</v>
      </c>
      <c r="BF3331" s="228">
        <f>IF(N3331="snížená",J3331,0)</f>
        <v>0</v>
      </c>
      <c r="BG3331" s="228">
        <f>IF(N3331="zákl. přenesená",J3331,0)</f>
        <v>0</v>
      </c>
      <c r="BH3331" s="228">
        <f>IF(N3331="sníž. přenesená",J3331,0)</f>
        <v>0</v>
      </c>
      <c r="BI3331" s="228">
        <f>IF(N3331="nulová",J3331,0)</f>
        <v>0</v>
      </c>
      <c r="BJ3331" s="20" t="s">
        <v>78</v>
      </c>
      <c r="BK3331" s="228">
        <f>ROUND(I3331*H3331,2)</f>
        <v>0</v>
      </c>
      <c r="BL3331" s="20" t="s">
        <v>331</v>
      </c>
      <c r="BM3331" s="227" t="s">
        <v>5227</v>
      </c>
    </row>
    <row r="3332" s="14" customFormat="1">
      <c r="A3332" s="14"/>
      <c r="B3332" s="245"/>
      <c r="C3332" s="246"/>
      <c r="D3332" s="236" t="s">
        <v>216</v>
      </c>
      <c r="E3332" s="247" t="s">
        <v>19</v>
      </c>
      <c r="F3332" s="248" t="s">
        <v>5228</v>
      </c>
      <c r="G3332" s="246"/>
      <c r="H3332" s="249">
        <v>35.810000000000002</v>
      </c>
      <c r="I3332" s="250"/>
      <c r="J3332" s="246"/>
      <c r="K3332" s="246"/>
      <c r="L3332" s="251"/>
      <c r="M3332" s="252"/>
      <c r="N3332" s="253"/>
      <c r="O3332" s="253"/>
      <c r="P3332" s="253"/>
      <c r="Q3332" s="253"/>
      <c r="R3332" s="253"/>
      <c r="S3332" s="253"/>
      <c r="T3332" s="25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5" t="s">
        <v>216</v>
      </c>
      <c r="AU3332" s="255" t="s">
        <v>80</v>
      </c>
      <c r="AV3332" s="14" t="s">
        <v>80</v>
      </c>
      <c r="AW3332" s="14" t="s">
        <v>218</v>
      </c>
      <c r="AX3332" s="14" t="s">
        <v>71</v>
      </c>
      <c r="AY3332" s="255" t="s">
        <v>205</v>
      </c>
    </row>
    <row r="3333" s="2" customFormat="1" ht="24.15" customHeight="1">
      <c r="A3333" s="41"/>
      <c r="B3333" s="42"/>
      <c r="C3333" s="278" t="s">
        <v>5229</v>
      </c>
      <c r="D3333" s="278" t="s">
        <v>319</v>
      </c>
      <c r="E3333" s="279" t="s">
        <v>5230</v>
      </c>
      <c r="F3333" s="280" t="s">
        <v>5231</v>
      </c>
      <c r="G3333" s="281" t="s">
        <v>327</v>
      </c>
      <c r="H3333" s="282">
        <v>6.4500000000000002</v>
      </c>
      <c r="I3333" s="283"/>
      <c r="J3333" s="284">
        <f>ROUND(I3333*H3333,2)</f>
        <v>0</v>
      </c>
      <c r="K3333" s="280" t="s">
        <v>19</v>
      </c>
      <c r="L3333" s="285"/>
      <c r="M3333" s="286" t="s">
        <v>19</v>
      </c>
      <c r="N3333" s="287" t="s">
        <v>42</v>
      </c>
      <c r="O3333" s="87"/>
      <c r="P3333" s="225">
        <f>O3333*H3333</f>
        <v>0</v>
      </c>
      <c r="Q3333" s="225">
        <v>0.00296</v>
      </c>
      <c r="R3333" s="225">
        <f>Q3333*H3333</f>
        <v>0.019092000000000001</v>
      </c>
      <c r="S3333" s="225">
        <v>0</v>
      </c>
      <c r="T3333" s="226">
        <f>S3333*H3333</f>
        <v>0</v>
      </c>
      <c r="U3333" s="41"/>
      <c r="V3333" s="41"/>
      <c r="W3333" s="41"/>
      <c r="X3333" s="41"/>
      <c r="Y3333" s="41"/>
      <c r="Z3333" s="41"/>
      <c r="AA3333" s="41"/>
      <c r="AB3333" s="41"/>
      <c r="AC3333" s="41"/>
      <c r="AD3333" s="41"/>
      <c r="AE3333" s="41"/>
      <c r="AR3333" s="227" t="s">
        <v>433</v>
      </c>
      <c r="AT3333" s="227" t="s">
        <v>319</v>
      </c>
      <c r="AU3333" s="227" t="s">
        <v>80</v>
      </c>
      <c r="AY3333" s="20" t="s">
        <v>205</v>
      </c>
      <c r="BE3333" s="228">
        <f>IF(N3333="základní",J3333,0)</f>
        <v>0</v>
      </c>
      <c r="BF3333" s="228">
        <f>IF(N3333="snížená",J3333,0)</f>
        <v>0</v>
      </c>
      <c r="BG3333" s="228">
        <f>IF(N3333="zákl. přenesená",J3333,0)</f>
        <v>0</v>
      </c>
      <c r="BH3333" s="228">
        <f>IF(N3333="sníž. přenesená",J3333,0)</f>
        <v>0</v>
      </c>
      <c r="BI3333" s="228">
        <f>IF(N3333="nulová",J3333,0)</f>
        <v>0</v>
      </c>
      <c r="BJ3333" s="20" t="s">
        <v>78</v>
      </c>
      <c r="BK3333" s="228">
        <f>ROUND(I3333*H3333,2)</f>
        <v>0</v>
      </c>
      <c r="BL3333" s="20" t="s">
        <v>331</v>
      </c>
      <c r="BM3333" s="227" t="s">
        <v>5232</v>
      </c>
    </row>
    <row r="3334" s="14" customFormat="1">
      <c r="A3334" s="14"/>
      <c r="B3334" s="245"/>
      <c r="C3334" s="246"/>
      <c r="D3334" s="236" t="s">
        <v>216</v>
      </c>
      <c r="E3334" s="247" t="s">
        <v>19</v>
      </c>
      <c r="F3334" s="248" t="s">
        <v>5233</v>
      </c>
      <c r="G3334" s="246"/>
      <c r="H3334" s="249">
        <v>6.4500000000000002</v>
      </c>
      <c r="I3334" s="250"/>
      <c r="J3334" s="246"/>
      <c r="K3334" s="246"/>
      <c r="L3334" s="251"/>
      <c r="M3334" s="252"/>
      <c r="N3334" s="253"/>
      <c r="O3334" s="253"/>
      <c r="P3334" s="253"/>
      <c r="Q3334" s="253"/>
      <c r="R3334" s="253"/>
      <c r="S3334" s="253"/>
      <c r="T3334" s="25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5" t="s">
        <v>216</v>
      </c>
      <c r="AU3334" s="255" t="s">
        <v>80</v>
      </c>
      <c r="AV3334" s="14" t="s">
        <v>80</v>
      </c>
      <c r="AW3334" s="14" t="s">
        <v>218</v>
      </c>
      <c r="AX3334" s="14" t="s">
        <v>71</v>
      </c>
      <c r="AY3334" s="255" t="s">
        <v>205</v>
      </c>
    </row>
    <row r="3335" s="2" customFormat="1" ht="24.15" customHeight="1">
      <c r="A3335" s="41"/>
      <c r="B3335" s="42"/>
      <c r="C3335" s="278" t="s">
        <v>5234</v>
      </c>
      <c r="D3335" s="278" t="s">
        <v>319</v>
      </c>
      <c r="E3335" s="279" t="s">
        <v>5235</v>
      </c>
      <c r="F3335" s="280" t="s">
        <v>5236</v>
      </c>
      <c r="G3335" s="281" t="s">
        <v>327</v>
      </c>
      <c r="H3335" s="282">
        <v>4.3399999999999999</v>
      </c>
      <c r="I3335" s="283"/>
      <c r="J3335" s="284">
        <f>ROUND(I3335*H3335,2)</f>
        <v>0</v>
      </c>
      <c r="K3335" s="280" t="s">
        <v>19</v>
      </c>
      <c r="L3335" s="285"/>
      <c r="M3335" s="286" t="s">
        <v>19</v>
      </c>
      <c r="N3335" s="287" t="s">
        <v>42</v>
      </c>
      <c r="O3335" s="87"/>
      <c r="P3335" s="225">
        <f>O3335*H3335</f>
        <v>0</v>
      </c>
      <c r="Q3335" s="225">
        <v>0.0032399999999999998</v>
      </c>
      <c r="R3335" s="225">
        <f>Q3335*H3335</f>
        <v>0.014061599999999999</v>
      </c>
      <c r="S3335" s="225">
        <v>0</v>
      </c>
      <c r="T3335" s="226">
        <f>S3335*H3335</f>
        <v>0</v>
      </c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R3335" s="227" t="s">
        <v>433</v>
      </c>
      <c r="AT3335" s="227" t="s">
        <v>319</v>
      </c>
      <c r="AU3335" s="227" t="s">
        <v>80</v>
      </c>
      <c r="AY3335" s="20" t="s">
        <v>205</v>
      </c>
      <c r="BE3335" s="228">
        <f>IF(N3335="základní",J3335,0)</f>
        <v>0</v>
      </c>
      <c r="BF3335" s="228">
        <f>IF(N3335="snížená",J3335,0)</f>
        <v>0</v>
      </c>
      <c r="BG3335" s="228">
        <f>IF(N3335="zákl. přenesená",J3335,0)</f>
        <v>0</v>
      </c>
      <c r="BH3335" s="228">
        <f>IF(N3335="sníž. přenesená",J3335,0)</f>
        <v>0</v>
      </c>
      <c r="BI3335" s="228">
        <f>IF(N3335="nulová",J3335,0)</f>
        <v>0</v>
      </c>
      <c r="BJ3335" s="20" t="s">
        <v>78</v>
      </c>
      <c r="BK3335" s="228">
        <f>ROUND(I3335*H3335,2)</f>
        <v>0</v>
      </c>
      <c r="BL3335" s="20" t="s">
        <v>331</v>
      </c>
      <c r="BM3335" s="227" t="s">
        <v>5237</v>
      </c>
    </row>
    <row r="3336" s="14" customFormat="1">
      <c r="A3336" s="14"/>
      <c r="B3336" s="245"/>
      <c r="C3336" s="246"/>
      <c r="D3336" s="236" t="s">
        <v>216</v>
      </c>
      <c r="E3336" s="247" t="s">
        <v>19</v>
      </c>
      <c r="F3336" s="248" t="s">
        <v>5238</v>
      </c>
      <c r="G3336" s="246"/>
      <c r="H3336" s="249">
        <v>4.3399999999999999</v>
      </c>
      <c r="I3336" s="250"/>
      <c r="J3336" s="246"/>
      <c r="K3336" s="246"/>
      <c r="L3336" s="251"/>
      <c r="M3336" s="252"/>
      <c r="N3336" s="253"/>
      <c r="O3336" s="253"/>
      <c r="P3336" s="253"/>
      <c r="Q3336" s="253"/>
      <c r="R3336" s="253"/>
      <c r="S3336" s="253"/>
      <c r="T3336" s="25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5" t="s">
        <v>216</v>
      </c>
      <c r="AU3336" s="255" t="s">
        <v>80</v>
      </c>
      <c r="AV3336" s="14" t="s">
        <v>80</v>
      </c>
      <c r="AW3336" s="14" t="s">
        <v>218</v>
      </c>
      <c r="AX3336" s="14" t="s">
        <v>71</v>
      </c>
      <c r="AY3336" s="255" t="s">
        <v>205</v>
      </c>
    </row>
    <row r="3337" s="2" customFormat="1" ht="24.15" customHeight="1">
      <c r="A3337" s="41"/>
      <c r="B3337" s="42"/>
      <c r="C3337" s="278" t="s">
        <v>5239</v>
      </c>
      <c r="D3337" s="278" t="s">
        <v>319</v>
      </c>
      <c r="E3337" s="279" t="s">
        <v>5240</v>
      </c>
      <c r="F3337" s="280" t="s">
        <v>5241</v>
      </c>
      <c r="G3337" s="281" t="s">
        <v>327</v>
      </c>
      <c r="H3337" s="282">
        <v>7.4400000000000004</v>
      </c>
      <c r="I3337" s="283"/>
      <c r="J3337" s="284">
        <f>ROUND(I3337*H3337,2)</f>
        <v>0</v>
      </c>
      <c r="K3337" s="280" t="s">
        <v>19</v>
      </c>
      <c r="L3337" s="285"/>
      <c r="M3337" s="286" t="s">
        <v>19</v>
      </c>
      <c r="N3337" s="287" t="s">
        <v>42</v>
      </c>
      <c r="O3337" s="87"/>
      <c r="P3337" s="225">
        <f>O3337*H3337</f>
        <v>0</v>
      </c>
      <c r="Q3337" s="225">
        <v>0.0034399999999999999</v>
      </c>
      <c r="R3337" s="225">
        <f>Q3337*H3337</f>
        <v>0.025593600000000001</v>
      </c>
      <c r="S3337" s="225">
        <v>0</v>
      </c>
      <c r="T3337" s="226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7" t="s">
        <v>433</v>
      </c>
      <c r="AT3337" s="227" t="s">
        <v>319</v>
      </c>
      <c r="AU3337" s="227" t="s">
        <v>80</v>
      </c>
      <c r="AY3337" s="20" t="s">
        <v>205</v>
      </c>
      <c r="BE3337" s="228">
        <f>IF(N3337="základní",J3337,0)</f>
        <v>0</v>
      </c>
      <c r="BF3337" s="228">
        <f>IF(N3337="snížená",J3337,0)</f>
        <v>0</v>
      </c>
      <c r="BG3337" s="228">
        <f>IF(N3337="zákl. přenesená",J3337,0)</f>
        <v>0</v>
      </c>
      <c r="BH3337" s="228">
        <f>IF(N3337="sníž. přenesená",J3337,0)</f>
        <v>0</v>
      </c>
      <c r="BI3337" s="228">
        <f>IF(N3337="nulová",J3337,0)</f>
        <v>0</v>
      </c>
      <c r="BJ3337" s="20" t="s">
        <v>78</v>
      </c>
      <c r="BK3337" s="228">
        <f>ROUND(I3337*H3337,2)</f>
        <v>0</v>
      </c>
      <c r="BL3337" s="20" t="s">
        <v>331</v>
      </c>
      <c r="BM3337" s="227" t="s">
        <v>5242</v>
      </c>
    </row>
    <row r="3338" s="14" customFormat="1">
      <c r="A3338" s="14"/>
      <c r="B3338" s="245"/>
      <c r="C3338" s="246"/>
      <c r="D3338" s="236" t="s">
        <v>216</v>
      </c>
      <c r="E3338" s="247" t="s">
        <v>19</v>
      </c>
      <c r="F3338" s="248" t="s">
        <v>5243</v>
      </c>
      <c r="G3338" s="246"/>
      <c r="H3338" s="249">
        <v>7.4400000000000004</v>
      </c>
      <c r="I3338" s="250"/>
      <c r="J3338" s="246"/>
      <c r="K3338" s="246"/>
      <c r="L3338" s="251"/>
      <c r="M3338" s="252"/>
      <c r="N3338" s="253"/>
      <c r="O3338" s="253"/>
      <c r="P3338" s="253"/>
      <c r="Q3338" s="253"/>
      <c r="R3338" s="253"/>
      <c r="S3338" s="253"/>
      <c r="T3338" s="25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5" t="s">
        <v>216</v>
      </c>
      <c r="AU3338" s="255" t="s">
        <v>80</v>
      </c>
      <c r="AV3338" s="14" t="s">
        <v>80</v>
      </c>
      <c r="AW3338" s="14" t="s">
        <v>218</v>
      </c>
      <c r="AX3338" s="14" t="s">
        <v>71</v>
      </c>
      <c r="AY3338" s="255" t="s">
        <v>205</v>
      </c>
    </row>
    <row r="3339" s="2" customFormat="1" ht="24.15" customHeight="1">
      <c r="A3339" s="41"/>
      <c r="B3339" s="42"/>
      <c r="C3339" s="278" t="s">
        <v>5244</v>
      </c>
      <c r="D3339" s="278" t="s">
        <v>319</v>
      </c>
      <c r="E3339" s="279" t="s">
        <v>5245</v>
      </c>
      <c r="F3339" s="280" t="s">
        <v>5246</v>
      </c>
      <c r="G3339" s="281" t="s">
        <v>327</v>
      </c>
      <c r="H3339" s="282">
        <v>1.53</v>
      </c>
      <c r="I3339" s="283"/>
      <c r="J3339" s="284">
        <f>ROUND(I3339*H3339,2)</f>
        <v>0</v>
      </c>
      <c r="K3339" s="280" t="s">
        <v>19</v>
      </c>
      <c r="L3339" s="285"/>
      <c r="M3339" s="286" t="s">
        <v>19</v>
      </c>
      <c r="N3339" s="287" t="s">
        <v>42</v>
      </c>
      <c r="O3339" s="87"/>
      <c r="P3339" s="225">
        <f>O3339*H3339</f>
        <v>0</v>
      </c>
      <c r="Q3339" s="225">
        <v>0.0035000000000000001</v>
      </c>
      <c r="R3339" s="225">
        <f>Q3339*H3339</f>
        <v>0.0053550000000000004</v>
      </c>
      <c r="S3339" s="225">
        <v>0</v>
      </c>
      <c r="T3339" s="226">
        <f>S3339*H3339</f>
        <v>0</v>
      </c>
      <c r="U3339" s="41"/>
      <c r="V3339" s="41"/>
      <c r="W3339" s="41"/>
      <c r="X3339" s="41"/>
      <c r="Y3339" s="41"/>
      <c r="Z3339" s="41"/>
      <c r="AA3339" s="41"/>
      <c r="AB3339" s="41"/>
      <c r="AC3339" s="41"/>
      <c r="AD3339" s="41"/>
      <c r="AE3339" s="41"/>
      <c r="AR3339" s="227" t="s">
        <v>433</v>
      </c>
      <c r="AT3339" s="227" t="s">
        <v>319</v>
      </c>
      <c r="AU3339" s="227" t="s">
        <v>80</v>
      </c>
      <c r="AY3339" s="20" t="s">
        <v>205</v>
      </c>
      <c r="BE3339" s="228">
        <f>IF(N3339="základní",J3339,0)</f>
        <v>0</v>
      </c>
      <c r="BF3339" s="228">
        <f>IF(N3339="snížená",J3339,0)</f>
        <v>0</v>
      </c>
      <c r="BG3339" s="228">
        <f>IF(N3339="zákl. přenesená",J3339,0)</f>
        <v>0</v>
      </c>
      <c r="BH3339" s="228">
        <f>IF(N3339="sníž. přenesená",J3339,0)</f>
        <v>0</v>
      </c>
      <c r="BI3339" s="228">
        <f>IF(N3339="nulová",J3339,0)</f>
        <v>0</v>
      </c>
      <c r="BJ3339" s="20" t="s">
        <v>78</v>
      </c>
      <c r="BK3339" s="228">
        <f>ROUND(I3339*H3339,2)</f>
        <v>0</v>
      </c>
      <c r="BL3339" s="20" t="s">
        <v>331</v>
      </c>
      <c r="BM3339" s="227" t="s">
        <v>5247</v>
      </c>
    </row>
    <row r="3340" s="14" customFormat="1">
      <c r="A3340" s="14"/>
      <c r="B3340" s="245"/>
      <c r="C3340" s="246"/>
      <c r="D3340" s="236" t="s">
        <v>216</v>
      </c>
      <c r="E3340" s="247" t="s">
        <v>19</v>
      </c>
      <c r="F3340" s="248" t="s">
        <v>5248</v>
      </c>
      <c r="G3340" s="246"/>
      <c r="H3340" s="249">
        <v>1.53</v>
      </c>
      <c r="I3340" s="250"/>
      <c r="J3340" s="246"/>
      <c r="K3340" s="246"/>
      <c r="L3340" s="251"/>
      <c r="M3340" s="252"/>
      <c r="N3340" s="253"/>
      <c r="O3340" s="253"/>
      <c r="P3340" s="253"/>
      <c r="Q3340" s="253"/>
      <c r="R3340" s="253"/>
      <c r="S3340" s="253"/>
      <c r="T3340" s="25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5" t="s">
        <v>216</v>
      </c>
      <c r="AU3340" s="255" t="s">
        <v>80</v>
      </c>
      <c r="AV3340" s="14" t="s">
        <v>80</v>
      </c>
      <c r="AW3340" s="14" t="s">
        <v>218</v>
      </c>
      <c r="AX3340" s="14" t="s">
        <v>71</v>
      </c>
      <c r="AY3340" s="255" t="s">
        <v>205</v>
      </c>
    </row>
    <row r="3341" s="2" customFormat="1" ht="24.15" customHeight="1">
      <c r="A3341" s="41"/>
      <c r="B3341" s="42"/>
      <c r="C3341" s="278" t="s">
        <v>5249</v>
      </c>
      <c r="D3341" s="278" t="s">
        <v>319</v>
      </c>
      <c r="E3341" s="279" t="s">
        <v>5250</v>
      </c>
      <c r="F3341" s="280" t="s">
        <v>5251</v>
      </c>
      <c r="G3341" s="281" t="s">
        <v>327</v>
      </c>
      <c r="H3341" s="282">
        <v>22.219999999999999</v>
      </c>
      <c r="I3341" s="283"/>
      <c r="J3341" s="284">
        <f>ROUND(I3341*H3341,2)</f>
        <v>0</v>
      </c>
      <c r="K3341" s="280" t="s">
        <v>19</v>
      </c>
      <c r="L3341" s="285"/>
      <c r="M3341" s="286" t="s">
        <v>19</v>
      </c>
      <c r="N3341" s="287" t="s">
        <v>42</v>
      </c>
      <c r="O3341" s="87"/>
      <c r="P3341" s="225">
        <f>O3341*H3341</f>
        <v>0</v>
      </c>
      <c r="Q3341" s="225">
        <v>0.0035599999999999998</v>
      </c>
      <c r="R3341" s="225">
        <f>Q3341*H3341</f>
        <v>0.079103199999999985</v>
      </c>
      <c r="S3341" s="225">
        <v>0</v>
      </c>
      <c r="T3341" s="226">
        <f>S3341*H3341</f>
        <v>0</v>
      </c>
      <c r="U3341" s="41"/>
      <c r="V3341" s="41"/>
      <c r="W3341" s="41"/>
      <c r="X3341" s="41"/>
      <c r="Y3341" s="41"/>
      <c r="Z3341" s="41"/>
      <c r="AA3341" s="41"/>
      <c r="AB3341" s="41"/>
      <c r="AC3341" s="41"/>
      <c r="AD3341" s="41"/>
      <c r="AE3341" s="41"/>
      <c r="AR3341" s="227" t="s">
        <v>433</v>
      </c>
      <c r="AT3341" s="227" t="s">
        <v>319</v>
      </c>
      <c r="AU3341" s="227" t="s">
        <v>80</v>
      </c>
      <c r="AY3341" s="20" t="s">
        <v>205</v>
      </c>
      <c r="BE3341" s="228">
        <f>IF(N3341="základní",J3341,0)</f>
        <v>0</v>
      </c>
      <c r="BF3341" s="228">
        <f>IF(N3341="snížená",J3341,0)</f>
        <v>0</v>
      </c>
      <c r="BG3341" s="228">
        <f>IF(N3341="zákl. přenesená",J3341,0)</f>
        <v>0</v>
      </c>
      <c r="BH3341" s="228">
        <f>IF(N3341="sníž. přenesená",J3341,0)</f>
        <v>0</v>
      </c>
      <c r="BI3341" s="228">
        <f>IF(N3341="nulová",J3341,0)</f>
        <v>0</v>
      </c>
      <c r="BJ3341" s="20" t="s">
        <v>78</v>
      </c>
      <c r="BK3341" s="228">
        <f>ROUND(I3341*H3341,2)</f>
        <v>0</v>
      </c>
      <c r="BL3341" s="20" t="s">
        <v>331</v>
      </c>
      <c r="BM3341" s="227" t="s">
        <v>5252</v>
      </c>
    </row>
    <row r="3342" s="14" customFormat="1">
      <c r="A3342" s="14"/>
      <c r="B3342" s="245"/>
      <c r="C3342" s="246"/>
      <c r="D3342" s="236" t="s">
        <v>216</v>
      </c>
      <c r="E3342" s="247" t="s">
        <v>19</v>
      </c>
      <c r="F3342" s="248" t="s">
        <v>5253</v>
      </c>
      <c r="G3342" s="246"/>
      <c r="H3342" s="249">
        <v>22.219999999999999</v>
      </c>
      <c r="I3342" s="250"/>
      <c r="J3342" s="246"/>
      <c r="K3342" s="246"/>
      <c r="L3342" s="251"/>
      <c r="M3342" s="252"/>
      <c r="N3342" s="253"/>
      <c r="O3342" s="253"/>
      <c r="P3342" s="253"/>
      <c r="Q3342" s="253"/>
      <c r="R3342" s="253"/>
      <c r="S3342" s="253"/>
      <c r="T3342" s="25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5" t="s">
        <v>216</v>
      </c>
      <c r="AU3342" s="255" t="s">
        <v>80</v>
      </c>
      <c r="AV3342" s="14" t="s">
        <v>80</v>
      </c>
      <c r="AW3342" s="14" t="s">
        <v>218</v>
      </c>
      <c r="AX3342" s="14" t="s">
        <v>78</v>
      </c>
      <c r="AY3342" s="255" t="s">
        <v>205</v>
      </c>
    </row>
    <row r="3343" s="2" customFormat="1" ht="33" customHeight="1">
      <c r="A3343" s="41"/>
      <c r="B3343" s="42"/>
      <c r="C3343" s="216" t="s">
        <v>5254</v>
      </c>
      <c r="D3343" s="216" t="s">
        <v>207</v>
      </c>
      <c r="E3343" s="217" t="s">
        <v>5255</v>
      </c>
      <c r="F3343" s="218" t="s">
        <v>5256</v>
      </c>
      <c r="G3343" s="219" t="s">
        <v>327</v>
      </c>
      <c r="H3343" s="220">
        <v>46.810000000000002</v>
      </c>
      <c r="I3343" s="221"/>
      <c r="J3343" s="222">
        <f>ROUND(I3343*H3343,2)</f>
        <v>0</v>
      </c>
      <c r="K3343" s="218" t="s">
        <v>211</v>
      </c>
      <c r="L3343" s="47"/>
      <c r="M3343" s="223" t="s">
        <v>19</v>
      </c>
      <c r="N3343" s="224" t="s">
        <v>42</v>
      </c>
      <c r="O3343" s="87"/>
      <c r="P3343" s="225">
        <f>O3343*H3343</f>
        <v>0</v>
      </c>
      <c r="Q3343" s="225">
        <v>0</v>
      </c>
      <c r="R3343" s="225">
        <f>Q3343*H3343</f>
        <v>0</v>
      </c>
      <c r="S3343" s="225">
        <v>0</v>
      </c>
      <c r="T3343" s="226">
        <f>S3343*H3343</f>
        <v>0</v>
      </c>
      <c r="U3343" s="41"/>
      <c r="V3343" s="41"/>
      <c r="W3343" s="41"/>
      <c r="X3343" s="41"/>
      <c r="Y3343" s="41"/>
      <c r="Z3343" s="41"/>
      <c r="AA3343" s="41"/>
      <c r="AB3343" s="41"/>
      <c r="AC3343" s="41"/>
      <c r="AD3343" s="41"/>
      <c r="AE3343" s="41"/>
      <c r="AR3343" s="227" t="s">
        <v>331</v>
      </c>
      <c r="AT3343" s="227" t="s">
        <v>207</v>
      </c>
      <c r="AU3343" s="227" t="s">
        <v>80</v>
      </c>
      <c r="AY3343" s="20" t="s">
        <v>205</v>
      </c>
      <c r="BE3343" s="228">
        <f>IF(N3343="základní",J3343,0)</f>
        <v>0</v>
      </c>
      <c r="BF3343" s="228">
        <f>IF(N3343="snížená",J3343,0)</f>
        <v>0</v>
      </c>
      <c r="BG3343" s="228">
        <f>IF(N3343="zákl. přenesená",J3343,0)</f>
        <v>0</v>
      </c>
      <c r="BH3343" s="228">
        <f>IF(N3343="sníž. přenesená",J3343,0)</f>
        <v>0</v>
      </c>
      <c r="BI3343" s="228">
        <f>IF(N3343="nulová",J3343,0)</f>
        <v>0</v>
      </c>
      <c r="BJ3343" s="20" t="s">
        <v>78</v>
      </c>
      <c r="BK3343" s="228">
        <f>ROUND(I3343*H3343,2)</f>
        <v>0</v>
      </c>
      <c r="BL3343" s="20" t="s">
        <v>331</v>
      </c>
      <c r="BM3343" s="227" t="s">
        <v>5257</v>
      </c>
    </row>
    <row r="3344" s="2" customFormat="1">
      <c r="A3344" s="41"/>
      <c r="B3344" s="42"/>
      <c r="C3344" s="43"/>
      <c r="D3344" s="229" t="s">
        <v>214</v>
      </c>
      <c r="E3344" s="43"/>
      <c r="F3344" s="230" t="s">
        <v>5258</v>
      </c>
      <c r="G3344" s="43"/>
      <c r="H3344" s="43"/>
      <c r="I3344" s="231"/>
      <c r="J3344" s="43"/>
      <c r="K3344" s="43"/>
      <c r="L3344" s="47"/>
      <c r="M3344" s="232"/>
      <c r="N3344" s="233"/>
      <c r="O3344" s="87"/>
      <c r="P3344" s="87"/>
      <c r="Q3344" s="87"/>
      <c r="R3344" s="87"/>
      <c r="S3344" s="87"/>
      <c r="T3344" s="88"/>
      <c r="U3344" s="41"/>
      <c r="V3344" s="41"/>
      <c r="W3344" s="41"/>
      <c r="X3344" s="41"/>
      <c r="Y3344" s="41"/>
      <c r="Z3344" s="41"/>
      <c r="AA3344" s="41"/>
      <c r="AB3344" s="41"/>
      <c r="AC3344" s="41"/>
      <c r="AD3344" s="41"/>
      <c r="AE3344" s="41"/>
      <c r="AT3344" s="20" t="s">
        <v>214</v>
      </c>
      <c r="AU3344" s="20" t="s">
        <v>80</v>
      </c>
    </row>
    <row r="3345" s="14" customFormat="1">
      <c r="A3345" s="14"/>
      <c r="B3345" s="245"/>
      <c r="C3345" s="246"/>
      <c r="D3345" s="236" t="s">
        <v>216</v>
      </c>
      <c r="E3345" s="247" t="s">
        <v>19</v>
      </c>
      <c r="F3345" s="248" t="s">
        <v>5259</v>
      </c>
      <c r="G3345" s="246"/>
      <c r="H3345" s="249">
        <v>40.509999999999998</v>
      </c>
      <c r="I3345" s="250"/>
      <c r="J3345" s="246"/>
      <c r="K3345" s="246"/>
      <c r="L3345" s="251"/>
      <c r="M3345" s="252"/>
      <c r="N3345" s="253"/>
      <c r="O3345" s="253"/>
      <c r="P3345" s="253"/>
      <c r="Q3345" s="253"/>
      <c r="R3345" s="253"/>
      <c r="S3345" s="253"/>
      <c r="T3345" s="25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5" t="s">
        <v>216</v>
      </c>
      <c r="AU3345" s="255" t="s">
        <v>80</v>
      </c>
      <c r="AV3345" s="14" t="s">
        <v>80</v>
      </c>
      <c r="AW3345" s="14" t="s">
        <v>218</v>
      </c>
      <c r="AX3345" s="14" t="s">
        <v>71</v>
      </c>
      <c r="AY3345" s="255" t="s">
        <v>205</v>
      </c>
    </row>
    <row r="3346" s="14" customFormat="1">
      <c r="A3346" s="14"/>
      <c r="B3346" s="245"/>
      <c r="C3346" s="246"/>
      <c r="D3346" s="236" t="s">
        <v>216</v>
      </c>
      <c r="E3346" s="247" t="s">
        <v>19</v>
      </c>
      <c r="F3346" s="248" t="s">
        <v>5260</v>
      </c>
      <c r="G3346" s="246"/>
      <c r="H3346" s="249">
        <v>6.2999999999999998</v>
      </c>
      <c r="I3346" s="250"/>
      <c r="J3346" s="246"/>
      <c r="K3346" s="246"/>
      <c r="L3346" s="251"/>
      <c r="M3346" s="252"/>
      <c r="N3346" s="253"/>
      <c r="O3346" s="253"/>
      <c r="P3346" s="253"/>
      <c r="Q3346" s="253"/>
      <c r="R3346" s="253"/>
      <c r="S3346" s="253"/>
      <c r="T3346" s="25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5" t="s">
        <v>216</v>
      </c>
      <c r="AU3346" s="255" t="s">
        <v>80</v>
      </c>
      <c r="AV3346" s="14" t="s">
        <v>80</v>
      </c>
      <c r="AW3346" s="14" t="s">
        <v>218</v>
      </c>
      <c r="AX3346" s="14" t="s">
        <v>71</v>
      </c>
      <c r="AY3346" s="255" t="s">
        <v>205</v>
      </c>
    </row>
    <row r="3347" s="2" customFormat="1" ht="24.15" customHeight="1">
      <c r="A3347" s="41"/>
      <c r="B3347" s="42"/>
      <c r="C3347" s="278" t="s">
        <v>5261</v>
      </c>
      <c r="D3347" s="278" t="s">
        <v>319</v>
      </c>
      <c r="E3347" s="279" t="s">
        <v>5262</v>
      </c>
      <c r="F3347" s="280" t="s">
        <v>5263</v>
      </c>
      <c r="G3347" s="281" t="s">
        <v>327</v>
      </c>
      <c r="H3347" s="282">
        <v>2.6800000000000002</v>
      </c>
      <c r="I3347" s="283"/>
      <c r="J3347" s="284">
        <f>ROUND(I3347*H3347,2)</f>
        <v>0</v>
      </c>
      <c r="K3347" s="280" t="s">
        <v>19</v>
      </c>
      <c r="L3347" s="285"/>
      <c r="M3347" s="286" t="s">
        <v>19</v>
      </c>
      <c r="N3347" s="287" t="s">
        <v>42</v>
      </c>
      <c r="O3347" s="87"/>
      <c r="P3347" s="225">
        <f>O3347*H3347</f>
        <v>0</v>
      </c>
      <c r="Q3347" s="225">
        <v>0.0036800000000000001</v>
      </c>
      <c r="R3347" s="225">
        <f>Q3347*H3347</f>
        <v>0.0098624000000000003</v>
      </c>
      <c r="S3347" s="225">
        <v>0</v>
      </c>
      <c r="T3347" s="226">
        <f>S3347*H3347</f>
        <v>0</v>
      </c>
      <c r="U3347" s="41"/>
      <c r="V3347" s="41"/>
      <c r="W3347" s="41"/>
      <c r="X3347" s="41"/>
      <c r="Y3347" s="41"/>
      <c r="Z3347" s="41"/>
      <c r="AA3347" s="41"/>
      <c r="AB3347" s="41"/>
      <c r="AC3347" s="41"/>
      <c r="AD3347" s="41"/>
      <c r="AE3347" s="41"/>
      <c r="AR3347" s="227" t="s">
        <v>433</v>
      </c>
      <c r="AT3347" s="227" t="s">
        <v>319</v>
      </c>
      <c r="AU3347" s="227" t="s">
        <v>80</v>
      </c>
      <c r="AY3347" s="20" t="s">
        <v>205</v>
      </c>
      <c r="BE3347" s="228">
        <f>IF(N3347="základní",J3347,0)</f>
        <v>0</v>
      </c>
      <c r="BF3347" s="228">
        <f>IF(N3347="snížená",J3347,0)</f>
        <v>0</v>
      </c>
      <c r="BG3347" s="228">
        <f>IF(N3347="zákl. přenesená",J3347,0)</f>
        <v>0</v>
      </c>
      <c r="BH3347" s="228">
        <f>IF(N3347="sníž. přenesená",J3347,0)</f>
        <v>0</v>
      </c>
      <c r="BI3347" s="228">
        <f>IF(N3347="nulová",J3347,0)</f>
        <v>0</v>
      </c>
      <c r="BJ3347" s="20" t="s">
        <v>78</v>
      </c>
      <c r="BK3347" s="228">
        <f>ROUND(I3347*H3347,2)</f>
        <v>0</v>
      </c>
      <c r="BL3347" s="20" t="s">
        <v>331</v>
      </c>
      <c r="BM3347" s="227" t="s">
        <v>5264</v>
      </c>
    </row>
    <row r="3348" s="14" customFormat="1">
      <c r="A3348" s="14"/>
      <c r="B3348" s="245"/>
      <c r="C3348" s="246"/>
      <c r="D3348" s="236" t="s">
        <v>216</v>
      </c>
      <c r="E3348" s="247" t="s">
        <v>19</v>
      </c>
      <c r="F3348" s="248" t="s">
        <v>5265</v>
      </c>
      <c r="G3348" s="246"/>
      <c r="H3348" s="249">
        <v>2.6800000000000002</v>
      </c>
      <c r="I3348" s="250"/>
      <c r="J3348" s="246"/>
      <c r="K3348" s="246"/>
      <c r="L3348" s="251"/>
      <c r="M3348" s="252"/>
      <c r="N3348" s="253"/>
      <c r="O3348" s="253"/>
      <c r="P3348" s="253"/>
      <c r="Q3348" s="253"/>
      <c r="R3348" s="253"/>
      <c r="S3348" s="253"/>
      <c r="T3348" s="25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5" t="s">
        <v>216</v>
      </c>
      <c r="AU3348" s="255" t="s">
        <v>80</v>
      </c>
      <c r="AV3348" s="14" t="s">
        <v>80</v>
      </c>
      <c r="AW3348" s="14" t="s">
        <v>218</v>
      </c>
      <c r="AX3348" s="14" t="s">
        <v>71</v>
      </c>
      <c r="AY3348" s="255" t="s">
        <v>205</v>
      </c>
    </row>
    <row r="3349" s="2" customFormat="1" ht="24.15" customHeight="1">
      <c r="A3349" s="41"/>
      <c r="B3349" s="42"/>
      <c r="C3349" s="278" t="s">
        <v>5266</v>
      </c>
      <c r="D3349" s="278" t="s">
        <v>319</v>
      </c>
      <c r="E3349" s="279" t="s">
        <v>5267</v>
      </c>
      <c r="F3349" s="280" t="s">
        <v>5268</v>
      </c>
      <c r="G3349" s="281" t="s">
        <v>327</v>
      </c>
      <c r="H3349" s="282">
        <v>5.7599999999999998</v>
      </c>
      <c r="I3349" s="283"/>
      <c r="J3349" s="284">
        <f>ROUND(I3349*H3349,2)</f>
        <v>0</v>
      </c>
      <c r="K3349" s="280" t="s">
        <v>19</v>
      </c>
      <c r="L3349" s="285"/>
      <c r="M3349" s="286" t="s">
        <v>19</v>
      </c>
      <c r="N3349" s="287" t="s">
        <v>42</v>
      </c>
      <c r="O3349" s="87"/>
      <c r="P3349" s="225">
        <f>O3349*H3349</f>
        <v>0</v>
      </c>
      <c r="Q3349" s="225">
        <v>0.0038</v>
      </c>
      <c r="R3349" s="225">
        <f>Q3349*H3349</f>
        <v>0.021887999999999998</v>
      </c>
      <c r="S3349" s="225">
        <v>0</v>
      </c>
      <c r="T3349" s="226">
        <f>S3349*H3349</f>
        <v>0</v>
      </c>
      <c r="U3349" s="41"/>
      <c r="V3349" s="41"/>
      <c r="W3349" s="41"/>
      <c r="X3349" s="41"/>
      <c r="Y3349" s="41"/>
      <c r="Z3349" s="41"/>
      <c r="AA3349" s="41"/>
      <c r="AB3349" s="41"/>
      <c r="AC3349" s="41"/>
      <c r="AD3349" s="41"/>
      <c r="AE3349" s="41"/>
      <c r="AR3349" s="227" t="s">
        <v>433</v>
      </c>
      <c r="AT3349" s="227" t="s">
        <v>319</v>
      </c>
      <c r="AU3349" s="227" t="s">
        <v>80</v>
      </c>
      <c r="AY3349" s="20" t="s">
        <v>205</v>
      </c>
      <c r="BE3349" s="228">
        <f>IF(N3349="základní",J3349,0)</f>
        <v>0</v>
      </c>
      <c r="BF3349" s="228">
        <f>IF(N3349="snížená",J3349,0)</f>
        <v>0</v>
      </c>
      <c r="BG3349" s="228">
        <f>IF(N3349="zákl. přenesená",J3349,0)</f>
        <v>0</v>
      </c>
      <c r="BH3349" s="228">
        <f>IF(N3349="sníž. přenesená",J3349,0)</f>
        <v>0</v>
      </c>
      <c r="BI3349" s="228">
        <f>IF(N3349="nulová",J3349,0)</f>
        <v>0</v>
      </c>
      <c r="BJ3349" s="20" t="s">
        <v>78</v>
      </c>
      <c r="BK3349" s="228">
        <f>ROUND(I3349*H3349,2)</f>
        <v>0</v>
      </c>
      <c r="BL3349" s="20" t="s">
        <v>331</v>
      </c>
      <c r="BM3349" s="227" t="s">
        <v>5269</v>
      </c>
    </row>
    <row r="3350" s="14" customFormat="1">
      <c r="A3350" s="14"/>
      <c r="B3350" s="245"/>
      <c r="C3350" s="246"/>
      <c r="D3350" s="236" t="s">
        <v>216</v>
      </c>
      <c r="E3350" s="247" t="s">
        <v>19</v>
      </c>
      <c r="F3350" s="248" t="s">
        <v>5270</v>
      </c>
      <c r="G3350" s="246"/>
      <c r="H3350" s="249">
        <v>5.7599999999999998</v>
      </c>
      <c r="I3350" s="250"/>
      <c r="J3350" s="246"/>
      <c r="K3350" s="246"/>
      <c r="L3350" s="251"/>
      <c r="M3350" s="252"/>
      <c r="N3350" s="253"/>
      <c r="O3350" s="253"/>
      <c r="P3350" s="253"/>
      <c r="Q3350" s="253"/>
      <c r="R3350" s="253"/>
      <c r="S3350" s="253"/>
      <c r="T3350" s="25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5" t="s">
        <v>216</v>
      </c>
      <c r="AU3350" s="255" t="s">
        <v>80</v>
      </c>
      <c r="AV3350" s="14" t="s">
        <v>80</v>
      </c>
      <c r="AW3350" s="14" t="s">
        <v>218</v>
      </c>
      <c r="AX3350" s="14" t="s">
        <v>71</v>
      </c>
      <c r="AY3350" s="255" t="s">
        <v>205</v>
      </c>
    </row>
    <row r="3351" s="2" customFormat="1" ht="24.15" customHeight="1">
      <c r="A3351" s="41"/>
      <c r="B3351" s="42"/>
      <c r="C3351" s="278" t="s">
        <v>5271</v>
      </c>
      <c r="D3351" s="278" t="s">
        <v>319</v>
      </c>
      <c r="E3351" s="279" t="s">
        <v>5272</v>
      </c>
      <c r="F3351" s="280" t="s">
        <v>5273</v>
      </c>
      <c r="G3351" s="281" t="s">
        <v>327</v>
      </c>
      <c r="H3351" s="282">
        <v>1.52</v>
      </c>
      <c r="I3351" s="283"/>
      <c r="J3351" s="284">
        <f>ROUND(I3351*H3351,2)</f>
        <v>0</v>
      </c>
      <c r="K3351" s="280" t="s">
        <v>19</v>
      </c>
      <c r="L3351" s="285"/>
      <c r="M3351" s="286" t="s">
        <v>19</v>
      </c>
      <c r="N3351" s="287" t="s">
        <v>42</v>
      </c>
      <c r="O3351" s="87"/>
      <c r="P3351" s="225">
        <f>O3351*H3351</f>
        <v>0</v>
      </c>
      <c r="Q3351" s="225">
        <v>0.0039199999999999999</v>
      </c>
      <c r="R3351" s="225">
        <f>Q3351*H3351</f>
        <v>0.0059584</v>
      </c>
      <c r="S3351" s="225">
        <v>0</v>
      </c>
      <c r="T3351" s="226">
        <f>S3351*H3351</f>
        <v>0</v>
      </c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R3351" s="227" t="s">
        <v>433</v>
      </c>
      <c r="AT3351" s="227" t="s">
        <v>319</v>
      </c>
      <c r="AU3351" s="227" t="s">
        <v>80</v>
      </c>
      <c r="AY3351" s="20" t="s">
        <v>205</v>
      </c>
      <c r="BE3351" s="228">
        <f>IF(N3351="základní",J3351,0)</f>
        <v>0</v>
      </c>
      <c r="BF3351" s="228">
        <f>IF(N3351="snížená",J3351,0)</f>
        <v>0</v>
      </c>
      <c r="BG3351" s="228">
        <f>IF(N3351="zákl. přenesená",J3351,0)</f>
        <v>0</v>
      </c>
      <c r="BH3351" s="228">
        <f>IF(N3351="sníž. přenesená",J3351,0)</f>
        <v>0</v>
      </c>
      <c r="BI3351" s="228">
        <f>IF(N3351="nulová",J3351,0)</f>
        <v>0</v>
      </c>
      <c r="BJ3351" s="20" t="s">
        <v>78</v>
      </c>
      <c r="BK3351" s="228">
        <f>ROUND(I3351*H3351,2)</f>
        <v>0</v>
      </c>
      <c r="BL3351" s="20" t="s">
        <v>331</v>
      </c>
      <c r="BM3351" s="227" t="s">
        <v>5274</v>
      </c>
    </row>
    <row r="3352" s="14" customFormat="1">
      <c r="A3352" s="14"/>
      <c r="B3352" s="245"/>
      <c r="C3352" s="246"/>
      <c r="D3352" s="236" t="s">
        <v>216</v>
      </c>
      <c r="E3352" s="247" t="s">
        <v>19</v>
      </c>
      <c r="F3352" s="248" t="s">
        <v>5275</v>
      </c>
      <c r="G3352" s="246"/>
      <c r="H3352" s="249">
        <v>1.52</v>
      </c>
      <c r="I3352" s="250"/>
      <c r="J3352" s="246"/>
      <c r="K3352" s="246"/>
      <c r="L3352" s="251"/>
      <c r="M3352" s="252"/>
      <c r="N3352" s="253"/>
      <c r="O3352" s="253"/>
      <c r="P3352" s="253"/>
      <c r="Q3352" s="253"/>
      <c r="R3352" s="253"/>
      <c r="S3352" s="253"/>
      <c r="T3352" s="25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5" t="s">
        <v>216</v>
      </c>
      <c r="AU3352" s="255" t="s">
        <v>80</v>
      </c>
      <c r="AV3352" s="14" t="s">
        <v>80</v>
      </c>
      <c r="AW3352" s="14" t="s">
        <v>218</v>
      </c>
      <c r="AX3352" s="14" t="s">
        <v>71</v>
      </c>
      <c r="AY3352" s="255" t="s">
        <v>205</v>
      </c>
    </row>
    <row r="3353" s="2" customFormat="1" ht="24.15" customHeight="1">
      <c r="A3353" s="41"/>
      <c r="B3353" s="42"/>
      <c r="C3353" s="278" t="s">
        <v>5276</v>
      </c>
      <c r="D3353" s="278" t="s">
        <v>319</v>
      </c>
      <c r="E3353" s="279" t="s">
        <v>5277</v>
      </c>
      <c r="F3353" s="280" t="s">
        <v>5278</v>
      </c>
      <c r="G3353" s="281" t="s">
        <v>327</v>
      </c>
      <c r="H3353" s="282">
        <v>7.79</v>
      </c>
      <c r="I3353" s="283"/>
      <c r="J3353" s="284">
        <f>ROUND(I3353*H3353,2)</f>
        <v>0</v>
      </c>
      <c r="K3353" s="280" t="s">
        <v>19</v>
      </c>
      <c r="L3353" s="285"/>
      <c r="M3353" s="286" t="s">
        <v>19</v>
      </c>
      <c r="N3353" s="287" t="s">
        <v>42</v>
      </c>
      <c r="O3353" s="87"/>
      <c r="P3353" s="225">
        <f>O3353*H3353</f>
        <v>0</v>
      </c>
      <c r="Q3353" s="225">
        <v>0.0040400000000000002</v>
      </c>
      <c r="R3353" s="225">
        <f>Q3353*H3353</f>
        <v>0.031471600000000002</v>
      </c>
      <c r="S3353" s="225">
        <v>0</v>
      </c>
      <c r="T3353" s="226">
        <f>S3353*H3353</f>
        <v>0</v>
      </c>
      <c r="U3353" s="41"/>
      <c r="V3353" s="41"/>
      <c r="W3353" s="41"/>
      <c r="X3353" s="41"/>
      <c r="Y3353" s="41"/>
      <c r="Z3353" s="41"/>
      <c r="AA3353" s="41"/>
      <c r="AB3353" s="41"/>
      <c r="AC3353" s="41"/>
      <c r="AD3353" s="41"/>
      <c r="AE3353" s="41"/>
      <c r="AR3353" s="227" t="s">
        <v>433</v>
      </c>
      <c r="AT3353" s="227" t="s">
        <v>319</v>
      </c>
      <c r="AU3353" s="227" t="s">
        <v>80</v>
      </c>
      <c r="AY3353" s="20" t="s">
        <v>205</v>
      </c>
      <c r="BE3353" s="228">
        <f>IF(N3353="základní",J3353,0)</f>
        <v>0</v>
      </c>
      <c r="BF3353" s="228">
        <f>IF(N3353="snížená",J3353,0)</f>
        <v>0</v>
      </c>
      <c r="BG3353" s="228">
        <f>IF(N3353="zákl. přenesená",J3353,0)</f>
        <v>0</v>
      </c>
      <c r="BH3353" s="228">
        <f>IF(N3353="sníž. přenesená",J3353,0)</f>
        <v>0</v>
      </c>
      <c r="BI3353" s="228">
        <f>IF(N3353="nulová",J3353,0)</f>
        <v>0</v>
      </c>
      <c r="BJ3353" s="20" t="s">
        <v>78</v>
      </c>
      <c r="BK3353" s="228">
        <f>ROUND(I3353*H3353,2)</f>
        <v>0</v>
      </c>
      <c r="BL3353" s="20" t="s">
        <v>331</v>
      </c>
      <c r="BM3353" s="227" t="s">
        <v>5279</v>
      </c>
    </row>
    <row r="3354" s="14" customFormat="1">
      <c r="A3354" s="14"/>
      <c r="B3354" s="245"/>
      <c r="C3354" s="246"/>
      <c r="D3354" s="236" t="s">
        <v>216</v>
      </c>
      <c r="E3354" s="247" t="s">
        <v>19</v>
      </c>
      <c r="F3354" s="248" t="s">
        <v>5280</v>
      </c>
      <c r="G3354" s="246"/>
      <c r="H3354" s="249">
        <v>7.79</v>
      </c>
      <c r="I3354" s="250"/>
      <c r="J3354" s="246"/>
      <c r="K3354" s="246"/>
      <c r="L3354" s="251"/>
      <c r="M3354" s="252"/>
      <c r="N3354" s="253"/>
      <c r="O3354" s="253"/>
      <c r="P3354" s="253"/>
      <c r="Q3354" s="253"/>
      <c r="R3354" s="253"/>
      <c r="S3354" s="253"/>
      <c r="T3354" s="25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5" t="s">
        <v>216</v>
      </c>
      <c r="AU3354" s="255" t="s">
        <v>80</v>
      </c>
      <c r="AV3354" s="14" t="s">
        <v>80</v>
      </c>
      <c r="AW3354" s="14" t="s">
        <v>218</v>
      </c>
      <c r="AX3354" s="14" t="s">
        <v>71</v>
      </c>
      <c r="AY3354" s="255" t="s">
        <v>205</v>
      </c>
    </row>
    <row r="3355" s="2" customFormat="1" ht="24.15" customHeight="1">
      <c r="A3355" s="41"/>
      <c r="B3355" s="42"/>
      <c r="C3355" s="278" t="s">
        <v>5281</v>
      </c>
      <c r="D3355" s="278" t="s">
        <v>319</v>
      </c>
      <c r="E3355" s="279" t="s">
        <v>5282</v>
      </c>
      <c r="F3355" s="280" t="s">
        <v>5283</v>
      </c>
      <c r="G3355" s="281" t="s">
        <v>327</v>
      </c>
      <c r="H3355" s="282">
        <v>1.1699999999999999</v>
      </c>
      <c r="I3355" s="283"/>
      <c r="J3355" s="284">
        <f>ROUND(I3355*H3355,2)</f>
        <v>0</v>
      </c>
      <c r="K3355" s="280" t="s">
        <v>19</v>
      </c>
      <c r="L3355" s="285"/>
      <c r="M3355" s="286" t="s">
        <v>19</v>
      </c>
      <c r="N3355" s="287" t="s">
        <v>42</v>
      </c>
      <c r="O3355" s="87"/>
      <c r="P3355" s="225">
        <f>O3355*H3355</f>
        <v>0</v>
      </c>
      <c r="Q3355" s="225">
        <v>0.00415</v>
      </c>
      <c r="R3355" s="225">
        <f>Q3355*H3355</f>
        <v>0.0048554999999999996</v>
      </c>
      <c r="S3355" s="225">
        <v>0</v>
      </c>
      <c r="T3355" s="226">
        <f>S3355*H3355</f>
        <v>0</v>
      </c>
      <c r="U3355" s="41"/>
      <c r="V3355" s="41"/>
      <c r="W3355" s="41"/>
      <c r="X3355" s="41"/>
      <c r="Y3355" s="41"/>
      <c r="Z3355" s="41"/>
      <c r="AA3355" s="41"/>
      <c r="AB3355" s="41"/>
      <c r="AC3355" s="41"/>
      <c r="AD3355" s="41"/>
      <c r="AE3355" s="41"/>
      <c r="AR3355" s="227" t="s">
        <v>433</v>
      </c>
      <c r="AT3355" s="227" t="s">
        <v>319</v>
      </c>
      <c r="AU3355" s="227" t="s">
        <v>80</v>
      </c>
      <c r="AY3355" s="20" t="s">
        <v>205</v>
      </c>
      <c r="BE3355" s="228">
        <f>IF(N3355="základní",J3355,0)</f>
        <v>0</v>
      </c>
      <c r="BF3355" s="228">
        <f>IF(N3355="snížená",J3355,0)</f>
        <v>0</v>
      </c>
      <c r="BG3355" s="228">
        <f>IF(N3355="zákl. přenesená",J3355,0)</f>
        <v>0</v>
      </c>
      <c r="BH3355" s="228">
        <f>IF(N3355="sníž. přenesená",J3355,0)</f>
        <v>0</v>
      </c>
      <c r="BI3355" s="228">
        <f>IF(N3355="nulová",J3355,0)</f>
        <v>0</v>
      </c>
      <c r="BJ3355" s="20" t="s">
        <v>78</v>
      </c>
      <c r="BK3355" s="228">
        <f>ROUND(I3355*H3355,2)</f>
        <v>0</v>
      </c>
      <c r="BL3355" s="20" t="s">
        <v>331</v>
      </c>
      <c r="BM3355" s="227" t="s">
        <v>5284</v>
      </c>
    </row>
    <row r="3356" s="14" customFormat="1">
      <c r="A3356" s="14"/>
      <c r="B3356" s="245"/>
      <c r="C3356" s="246"/>
      <c r="D3356" s="236" t="s">
        <v>216</v>
      </c>
      <c r="E3356" s="247" t="s">
        <v>19</v>
      </c>
      <c r="F3356" s="248" t="s">
        <v>5285</v>
      </c>
      <c r="G3356" s="246"/>
      <c r="H3356" s="249">
        <v>1.1699999999999999</v>
      </c>
      <c r="I3356" s="250"/>
      <c r="J3356" s="246"/>
      <c r="K3356" s="246"/>
      <c r="L3356" s="251"/>
      <c r="M3356" s="252"/>
      <c r="N3356" s="253"/>
      <c r="O3356" s="253"/>
      <c r="P3356" s="253"/>
      <c r="Q3356" s="253"/>
      <c r="R3356" s="253"/>
      <c r="S3356" s="253"/>
      <c r="T3356" s="25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55" t="s">
        <v>216</v>
      </c>
      <c r="AU3356" s="255" t="s">
        <v>80</v>
      </c>
      <c r="AV3356" s="14" t="s">
        <v>80</v>
      </c>
      <c r="AW3356" s="14" t="s">
        <v>218</v>
      </c>
      <c r="AX3356" s="14" t="s">
        <v>71</v>
      </c>
      <c r="AY3356" s="255" t="s">
        <v>205</v>
      </c>
    </row>
    <row r="3357" s="2" customFormat="1" ht="24.15" customHeight="1">
      <c r="A3357" s="41"/>
      <c r="B3357" s="42"/>
      <c r="C3357" s="278" t="s">
        <v>5286</v>
      </c>
      <c r="D3357" s="278" t="s">
        <v>319</v>
      </c>
      <c r="E3357" s="279" t="s">
        <v>5287</v>
      </c>
      <c r="F3357" s="280" t="s">
        <v>5288</v>
      </c>
      <c r="G3357" s="281" t="s">
        <v>327</v>
      </c>
      <c r="H3357" s="282">
        <v>1.23</v>
      </c>
      <c r="I3357" s="283"/>
      <c r="J3357" s="284">
        <f>ROUND(I3357*H3357,2)</f>
        <v>0</v>
      </c>
      <c r="K3357" s="280" t="s">
        <v>19</v>
      </c>
      <c r="L3357" s="285"/>
      <c r="M3357" s="286" t="s">
        <v>19</v>
      </c>
      <c r="N3357" s="287" t="s">
        <v>42</v>
      </c>
      <c r="O3357" s="87"/>
      <c r="P3357" s="225">
        <f>O3357*H3357</f>
        <v>0</v>
      </c>
      <c r="Q3357" s="225">
        <v>0.0043899999999999998</v>
      </c>
      <c r="R3357" s="225">
        <f>Q3357*H3357</f>
        <v>0.0053996999999999995</v>
      </c>
      <c r="S3357" s="225">
        <v>0</v>
      </c>
      <c r="T3357" s="226">
        <f>S3357*H3357</f>
        <v>0</v>
      </c>
      <c r="U3357" s="41"/>
      <c r="V3357" s="41"/>
      <c r="W3357" s="41"/>
      <c r="X3357" s="41"/>
      <c r="Y3357" s="41"/>
      <c r="Z3357" s="41"/>
      <c r="AA3357" s="41"/>
      <c r="AB3357" s="41"/>
      <c r="AC3357" s="41"/>
      <c r="AD3357" s="41"/>
      <c r="AE3357" s="41"/>
      <c r="AR3357" s="227" t="s">
        <v>433</v>
      </c>
      <c r="AT3357" s="227" t="s">
        <v>319</v>
      </c>
      <c r="AU3357" s="227" t="s">
        <v>80</v>
      </c>
      <c r="AY3357" s="20" t="s">
        <v>205</v>
      </c>
      <c r="BE3357" s="228">
        <f>IF(N3357="základní",J3357,0)</f>
        <v>0</v>
      </c>
      <c r="BF3357" s="228">
        <f>IF(N3357="snížená",J3357,0)</f>
        <v>0</v>
      </c>
      <c r="BG3357" s="228">
        <f>IF(N3357="zákl. přenesená",J3357,0)</f>
        <v>0</v>
      </c>
      <c r="BH3357" s="228">
        <f>IF(N3357="sníž. přenesená",J3357,0)</f>
        <v>0</v>
      </c>
      <c r="BI3357" s="228">
        <f>IF(N3357="nulová",J3357,0)</f>
        <v>0</v>
      </c>
      <c r="BJ3357" s="20" t="s">
        <v>78</v>
      </c>
      <c r="BK3357" s="228">
        <f>ROUND(I3357*H3357,2)</f>
        <v>0</v>
      </c>
      <c r="BL3357" s="20" t="s">
        <v>331</v>
      </c>
      <c r="BM3357" s="227" t="s">
        <v>5289</v>
      </c>
    </row>
    <row r="3358" s="14" customFormat="1">
      <c r="A3358" s="14"/>
      <c r="B3358" s="245"/>
      <c r="C3358" s="246"/>
      <c r="D3358" s="236" t="s">
        <v>216</v>
      </c>
      <c r="E3358" s="247" t="s">
        <v>19</v>
      </c>
      <c r="F3358" s="248" t="s">
        <v>5290</v>
      </c>
      <c r="G3358" s="246"/>
      <c r="H3358" s="249">
        <v>1.23</v>
      </c>
      <c r="I3358" s="250"/>
      <c r="J3358" s="246"/>
      <c r="K3358" s="246"/>
      <c r="L3358" s="251"/>
      <c r="M3358" s="252"/>
      <c r="N3358" s="253"/>
      <c r="O3358" s="253"/>
      <c r="P3358" s="253"/>
      <c r="Q3358" s="253"/>
      <c r="R3358" s="253"/>
      <c r="S3358" s="253"/>
      <c r="T3358" s="25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5" t="s">
        <v>216</v>
      </c>
      <c r="AU3358" s="255" t="s">
        <v>80</v>
      </c>
      <c r="AV3358" s="14" t="s">
        <v>80</v>
      </c>
      <c r="AW3358" s="14" t="s">
        <v>218</v>
      </c>
      <c r="AX3358" s="14" t="s">
        <v>71</v>
      </c>
      <c r="AY3358" s="255" t="s">
        <v>205</v>
      </c>
    </row>
    <row r="3359" s="2" customFormat="1" ht="24.15" customHeight="1">
      <c r="A3359" s="41"/>
      <c r="B3359" s="42"/>
      <c r="C3359" s="278" t="s">
        <v>5291</v>
      </c>
      <c r="D3359" s="278" t="s">
        <v>319</v>
      </c>
      <c r="E3359" s="279" t="s">
        <v>5292</v>
      </c>
      <c r="F3359" s="280" t="s">
        <v>5293</v>
      </c>
      <c r="G3359" s="281" t="s">
        <v>327</v>
      </c>
      <c r="H3359" s="282">
        <v>1.19</v>
      </c>
      <c r="I3359" s="283"/>
      <c r="J3359" s="284">
        <f>ROUND(I3359*H3359,2)</f>
        <v>0</v>
      </c>
      <c r="K3359" s="280" t="s">
        <v>19</v>
      </c>
      <c r="L3359" s="285"/>
      <c r="M3359" s="286" t="s">
        <v>19</v>
      </c>
      <c r="N3359" s="287" t="s">
        <v>42</v>
      </c>
      <c r="O3359" s="87"/>
      <c r="P3359" s="225">
        <f>O3359*H3359</f>
        <v>0</v>
      </c>
      <c r="Q3359" s="225">
        <v>0.0050400000000000002</v>
      </c>
      <c r="R3359" s="225">
        <f>Q3359*H3359</f>
        <v>0.0059975999999999996</v>
      </c>
      <c r="S3359" s="225">
        <v>0</v>
      </c>
      <c r="T3359" s="226">
        <f>S3359*H3359</f>
        <v>0</v>
      </c>
      <c r="U3359" s="41"/>
      <c r="V3359" s="41"/>
      <c r="W3359" s="41"/>
      <c r="X3359" s="41"/>
      <c r="Y3359" s="41"/>
      <c r="Z3359" s="41"/>
      <c r="AA3359" s="41"/>
      <c r="AB3359" s="41"/>
      <c r="AC3359" s="41"/>
      <c r="AD3359" s="41"/>
      <c r="AE3359" s="41"/>
      <c r="AR3359" s="227" t="s">
        <v>433</v>
      </c>
      <c r="AT3359" s="227" t="s">
        <v>319</v>
      </c>
      <c r="AU3359" s="227" t="s">
        <v>80</v>
      </c>
      <c r="AY3359" s="20" t="s">
        <v>205</v>
      </c>
      <c r="BE3359" s="228">
        <f>IF(N3359="základní",J3359,0)</f>
        <v>0</v>
      </c>
      <c r="BF3359" s="228">
        <f>IF(N3359="snížená",J3359,0)</f>
        <v>0</v>
      </c>
      <c r="BG3359" s="228">
        <f>IF(N3359="zákl. přenesená",J3359,0)</f>
        <v>0</v>
      </c>
      <c r="BH3359" s="228">
        <f>IF(N3359="sníž. přenesená",J3359,0)</f>
        <v>0</v>
      </c>
      <c r="BI3359" s="228">
        <f>IF(N3359="nulová",J3359,0)</f>
        <v>0</v>
      </c>
      <c r="BJ3359" s="20" t="s">
        <v>78</v>
      </c>
      <c r="BK3359" s="228">
        <f>ROUND(I3359*H3359,2)</f>
        <v>0</v>
      </c>
      <c r="BL3359" s="20" t="s">
        <v>331</v>
      </c>
      <c r="BM3359" s="227" t="s">
        <v>5294</v>
      </c>
    </row>
    <row r="3360" s="14" customFormat="1">
      <c r="A3360" s="14"/>
      <c r="B3360" s="245"/>
      <c r="C3360" s="246"/>
      <c r="D3360" s="236" t="s">
        <v>216</v>
      </c>
      <c r="E3360" s="247" t="s">
        <v>19</v>
      </c>
      <c r="F3360" s="248" t="s">
        <v>5203</v>
      </c>
      <c r="G3360" s="246"/>
      <c r="H3360" s="249">
        <v>1.19</v>
      </c>
      <c r="I3360" s="250"/>
      <c r="J3360" s="246"/>
      <c r="K3360" s="246"/>
      <c r="L3360" s="251"/>
      <c r="M3360" s="252"/>
      <c r="N3360" s="253"/>
      <c r="O3360" s="253"/>
      <c r="P3360" s="253"/>
      <c r="Q3360" s="253"/>
      <c r="R3360" s="253"/>
      <c r="S3360" s="253"/>
      <c r="T3360" s="25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5" t="s">
        <v>216</v>
      </c>
      <c r="AU3360" s="255" t="s">
        <v>80</v>
      </c>
      <c r="AV3360" s="14" t="s">
        <v>80</v>
      </c>
      <c r="AW3360" s="14" t="s">
        <v>218</v>
      </c>
      <c r="AX3360" s="14" t="s">
        <v>71</v>
      </c>
      <c r="AY3360" s="255" t="s">
        <v>205</v>
      </c>
    </row>
    <row r="3361" s="2" customFormat="1" ht="24.15" customHeight="1">
      <c r="A3361" s="41"/>
      <c r="B3361" s="42"/>
      <c r="C3361" s="278" t="s">
        <v>5295</v>
      </c>
      <c r="D3361" s="278" t="s">
        <v>319</v>
      </c>
      <c r="E3361" s="279" t="s">
        <v>5296</v>
      </c>
      <c r="F3361" s="280" t="s">
        <v>5297</v>
      </c>
      <c r="G3361" s="281" t="s">
        <v>327</v>
      </c>
      <c r="H3361" s="282">
        <v>1.1000000000000001</v>
      </c>
      <c r="I3361" s="283"/>
      <c r="J3361" s="284">
        <f>ROUND(I3361*H3361,2)</f>
        <v>0</v>
      </c>
      <c r="K3361" s="280" t="s">
        <v>19</v>
      </c>
      <c r="L3361" s="285"/>
      <c r="M3361" s="286" t="s">
        <v>19</v>
      </c>
      <c r="N3361" s="287" t="s">
        <v>42</v>
      </c>
      <c r="O3361" s="87"/>
      <c r="P3361" s="225">
        <f>O3361*H3361</f>
        <v>0</v>
      </c>
      <c r="Q3361" s="225">
        <v>0.0053400000000000001</v>
      </c>
      <c r="R3361" s="225">
        <f>Q3361*H3361</f>
        <v>0.0058740000000000007</v>
      </c>
      <c r="S3361" s="225">
        <v>0</v>
      </c>
      <c r="T3361" s="226">
        <f>S3361*H3361</f>
        <v>0</v>
      </c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R3361" s="227" t="s">
        <v>433</v>
      </c>
      <c r="AT3361" s="227" t="s">
        <v>319</v>
      </c>
      <c r="AU3361" s="227" t="s">
        <v>80</v>
      </c>
      <c r="AY3361" s="20" t="s">
        <v>205</v>
      </c>
      <c r="BE3361" s="228">
        <f>IF(N3361="základní",J3361,0)</f>
        <v>0</v>
      </c>
      <c r="BF3361" s="228">
        <f>IF(N3361="snížená",J3361,0)</f>
        <v>0</v>
      </c>
      <c r="BG3361" s="228">
        <f>IF(N3361="zákl. přenesená",J3361,0)</f>
        <v>0</v>
      </c>
      <c r="BH3361" s="228">
        <f>IF(N3361="sníž. přenesená",J3361,0)</f>
        <v>0</v>
      </c>
      <c r="BI3361" s="228">
        <f>IF(N3361="nulová",J3361,0)</f>
        <v>0</v>
      </c>
      <c r="BJ3361" s="20" t="s">
        <v>78</v>
      </c>
      <c r="BK3361" s="228">
        <f>ROUND(I3361*H3361,2)</f>
        <v>0</v>
      </c>
      <c r="BL3361" s="20" t="s">
        <v>331</v>
      </c>
      <c r="BM3361" s="227" t="s">
        <v>5298</v>
      </c>
    </row>
    <row r="3362" s="14" customFormat="1">
      <c r="A3362" s="14"/>
      <c r="B3362" s="245"/>
      <c r="C3362" s="246"/>
      <c r="D3362" s="236" t="s">
        <v>216</v>
      </c>
      <c r="E3362" s="247" t="s">
        <v>19</v>
      </c>
      <c r="F3362" s="248" t="s">
        <v>5299</v>
      </c>
      <c r="G3362" s="246"/>
      <c r="H3362" s="249">
        <v>1.1000000000000001</v>
      </c>
      <c r="I3362" s="250"/>
      <c r="J3362" s="246"/>
      <c r="K3362" s="246"/>
      <c r="L3362" s="251"/>
      <c r="M3362" s="252"/>
      <c r="N3362" s="253"/>
      <c r="O3362" s="253"/>
      <c r="P3362" s="253"/>
      <c r="Q3362" s="253"/>
      <c r="R3362" s="253"/>
      <c r="S3362" s="253"/>
      <c r="T3362" s="25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5" t="s">
        <v>216</v>
      </c>
      <c r="AU3362" s="255" t="s">
        <v>80</v>
      </c>
      <c r="AV3362" s="14" t="s">
        <v>80</v>
      </c>
      <c r="AW3362" s="14" t="s">
        <v>218</v>
      </c>
      <c r="AX3362" s="14" t="s">
        <v>71</v>
      </c>
      <c r="AY3362" s="255" t="s">
        <v>205</v>
      </c>
    </row>
    <row r="3363" s="2" customFormat="1" ht="24.15" customHeight="1">
      <c r="A3363" s="41"/>
      <c r="B3363" s="42"/>
      <c r="C3363" s="278" t="s">
        <v>5300</v>
      </c>
      <c r="D3363" s="278" t="s">
        <v>319</v>
      </c>
      <c r="E3363" s="279" t="s">
        <v>5301</v>
      </c>
      <c r="F3363" s="280" t="s">
        <v>5302</v>
      </c>
      <c r="G3363" s="281" t="s">
        <v>327</v>
      </c>
      <c r="H3363" s="282">
        <v>1.3100000000000001</v>
      </c>
      <c r="I3363" s="283"/>
      <c r="J3363" s="284">
        <f>ROUND(I3363*H3363,2)</f>
        <v>0</v>
      </c>
      <c r="K3363" s="280" t="s">
        <v>19</v>
      </c>
      <c r="L3363" s="285"/>
      <c r="M3363" s="286" t="s">
        <v>19</v>
      </c>
      <c r="N3363" s="287" t="s">
        <v>42</v>
      </c>
      <c r="O3363" s="87"/>
      <c r="P3363" s="225">
        <f>O3363*H3363</f>
        <v>0</v>
      </c>
      <c r="Q3363" s="225">
        <v>0.0057000000000000002</v>
      </c>
      <c r="R3363" s="225">
        <f>Q3363*H3363</f>
        <v>0.0074670000000000005</v>
      </c>
      <c r="S3363" s="225">
        <v>0</v>
      </c>
      <c r="T3363" s="226">
        <f>S3363*H3363</f>
        <v>0</v>
      </c>
      <c r="U3363" s="41"/>
      <c r="V3363" s="41"/>
      <c r="W3363" s="41"/>
      <c r="X3363" s="41"/>
      <c r="Y3363" s="41"/>
      <c r="Z3363" s="41"/>
      <c r="AA3363" s="41"/>
      <c r="AB3363" s="41"/>
      <c r="AC3363" s="41"/>
      <c r="AD3363" s="41"/>
      <c r="AE3363" s="41"/>
      <c r="AR3363" s="227" t="s">
        <v>433</v>
      </c>
      <c r="AT3363" s="227" t="s">
        <v>319</v>
      </c>
      <c r="AU3363" s="227" t="s">
        <v>80</v>
      </c>
      <c r="AY3363" s="20" t="s">
        <v>205</v>
      </c>
      <c r="BE3363" s="228">
        <f>IF(N3363="základní",J3363,0)</f>
        <v>0</v>
      </c>
      <c r="BF3363" s="228">
        <f>IF(N3363="snížená",J3363,0)</f>
        <v>0</v>
      </c>
      <c r="BG3363" s="228">
        <f>IF(N3363="zákl. přenesená",J3363,0)</f>
        <v>0</v>
      </c>
      <c r="BH3363" s="228">
        <f>IF(N3363="sníž. přenesená",J3363,0)</f>
        <v>0</v>
      </c>
      <c r="BI3363" s="228">
        <f>IF(N3363="nulová",J3363,0)</f>
        <v>0</v>
      </c>
      <c r="BJ3363" s="20" t="s">
        <v>78</v>
      </c>
      <c r="BK3363" s="228">
        <f>ROUND(I3363*H3363,2)</f>
        <v>0</v>
      </c>
      <c r="BL3363" s="20" t="s">
        <v>331</v>
      </c>
      <c r="BM3363" s="227" t="s">
        <v>5303</v>
      </c>
    </row>
    <row r="3364" s="14" customFormat="1">
      <c r="A3364" s="14"/>
      <c r="B3364" s="245"/>
      <c r="C3364" s="246"/>
      <c r="D3364" s="236" t="s">
        <v>216</v>
      </c>
      <c r="E3364" s="247" t="s">
        <v>19</v>
      </c>
      <c r="F3364" s="248" t="s">
        <v>5304</v>
      </c>
      <c r="G3364" s="246"/>
      <c r="H3364" s="249">
        <v>1.3100000000000001</v>
      </c>
      <c r="I3364" s="250"/>
      <c r="J3364" s="246"/>
      <c r="K3364" s="246"/>
      <c r="L3364" s="251"/>
      <c r="M3364" s="252"/>
      <c r="N3364" s="253"/>
      <c r="O3364" s="253"/>
      <c r="P3364" s="253"/>
      <c r="Q3364" s="253"/>
      <c r="R3364" s="253"/>
      <c r="S3364" s="253"/>
      <c r="T3364" s="25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5" t="s">
        <v>216</v>
      </c>
      <c r="AU3364" s="255" t="s">
        <v>80</v>
      </c>
      <c r="AV3364" s="14" t="s">
        <v>80</v>
      </c>
      <c r="AW3364" s="14" t="s">
        <v>218</v>
      </c>
      <c r="AX3364" s="14" t="s">
        <v>71</v>
      </c>
      <c r="AY3364" s="255" t="s">
        <v>205</v>
      </c>
    </row>
    <row r="3365" s="2" customFormat="1" ht="24.15" customHeight="1">
      <c r="A3365" s="41"/>
      <c r="B3365" s="42"/>
      <c r="C3365" s="278" t="s">
        <v>5305</v>
      </c>
      <c r="D3365" s="278" t="s">
        <v>319</v>
      </c>
      <c r="E3365" s="279" t="s">
        <v>5306</v>
      </c>
      <c r="F3365" s="280" t="s">
        <v>5307</v>
      </c>
      <c r="G3365" s="281" t="s">
        <v>327</v>
      </c>
      <c r="H3365" s="282">
        <v>1.47</v>
      </c>
      <c r="I3365" s="283"/>
      <c r="J3365" s="284">
        <f>ROUND(I3365*H3365,2)</f>
        <v>0</v>
      </c>
      <c r="K3365" s="280" t="s">
        <v>19</v>
      </c>
      <c r="L3365" s="285"/>
      <c r="M3365" s="286" t="s">
        <v>19</v>
      </c>
      <c r="N3365" s="287" t="s">
        <v>42</v>
      </c>
      <c r="O3365" s="87"/>
      <c r="P3365" s="225">
        <f>O3365*H3365</f>
        <v>0</v>
      </c>
      <c r="Q3365" s="225">
        <v>0.00594</v>
      </c>
      <c r="R3365" s="225">
        <f>Q3365*H3365</f>
        <v>0.0087317999999999996</v>
      </c>
      <c r="S3365" s="225">
        <v>0</v>
      </c>
      <c r="T3365" s="226">
        <f>S3365*H3365</f>
        <v>0</v>
      </c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R3365" s="227" t="s">
        <v>433</v>
      </c>
      <c r="AT3365" s="227" t="s">
        <v>319</v>
      </c>
      <c r="AU3365" s="227" t="s">
        <v>80</v>
      </c>
      <c r="AY3365" s="20" t="s">
        <v>205</v>
      </c>
      <c r="BE3365" s="228">
        <f>IF(N3365="základní",J3365,0)</f>
        <v>0</v>
      </c>
      <c r="BF3365" s="228">
        <f>IF(N3365="snížená",J3365,0)</f>
        <v>0</v>
      </c>
      <c r="BG3365" s="228">
        <f>IF(N3365="zákl. přenesená",J3365,0)</f>
        <v>0</v>
      </c>
      <c r="BH3365" s="228">
        <f>IF(N3365="sníž. přenesená",J3365,0)</f>
        <v>0</v>
      </c>
      <c r="BI3365" s="228">
        <f>IF(N3365="nulová",J3365,0)</f>
        <v>0</v>
      </c>
      <c r="BJ3365" s="20" t="s">
        <v>78</v>
      </c>
      <c r="BK3365" s="228">
        <f>ROUND(I3365*H3365,2)</f>
        <v>0</v>
      </c>
      <c r="BL3365" s="20" t="s">
        <v>331</v>
      </c>
      <c r="BM3365" s="227" t="s">
        <v>5308</v>
      </c>
    </row>
    <row r="3366" s="14" customFormat="1">
      <c r="A3366" s="14"/>
      <c r="B3366" s="245"/>
      <c r="C3366" s="246"/>
      <c r="D3366" s="236" t="s">
        <v>216</v>
      </c>
      <c r="E3366" s="247" t="s">
        <v>19</v>
      </c>
      <c r="F3366" s="248" t="s">
        <v>5309</v>
      </c>
      <c r="G3366" s="246"/>
      <c r="H3366" s="249">
        <v>1.47</v>
      </c>
      <c r="I3366" s="250"/>
      <c r="J3366" s="246"/>
      <c r="K3366" s="246"/>
      <c r="L3366" s="251"/>
      <c r="M3366" s="252"/>
      <c r="N3366" s="253"/>
      <c r="O3366" s="253"/>
      <c r="P3366" s="253"/>
      <c r="Q3366" s="253"/>
      <c r="R3366" s="253"/>
      <c r="S3366" s="253"/>
      <c r="T3366" s="25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55" t="s">
        <v>216</v>
      </c>
      <c r="AU3366" s="255" t="s">
        <v>80</v>
      </c>
      <c r="AV3366" s="14" t="s">
        <v>80</v>
      </c>
      <c r="AW3366" s="14" t="s">
        <v>218</v>
      </c>
      <c r="AX3366" s="14" t="s">
        <v>71</v>
      </c>
      <c r="AY3366" s="255" t="s">
        <v>205</v>
      </c>
    </row>
    <row r="3367" s="2" customFormat="1" ht="24.15" customHeight="1">
      <c r="A3367" s="41"/>
      <c r="B3367" s="42"/>
      <c r="C3367" s="278" t="s">
        <v>5310</v>
      </c>
      <c r="D3367" s="278" t="s">
        <v>319</v>
      </c>
      <c r="E3367" s="279" t="s">
        <v>5311</v>
      </c>
      <c r="F3367" s="280" t="s">
        <v>5312</v>
      </c>
      <c r="G3367" s="281" t="s">
        <v>327</v>
      </c>
      <c r="H3367" s="282">
        <v>3.25</v>
      </c>
      <c r="I3367" s="283"/>
      <c r="J3367" s="284">
        <f>ROUND(I3367*H3367,2)</f>
        <v>0</v>
      </c>
      <c r="K3367" s="280" t="s">
        <v>19</v>
      </c>
      <c r="L3367" s="285"/>
      <c r="M3367" s="286" t="s">
        <v>19</v>
      </c>
      <c r="N3367" s="287" t="s">
        <v>42</v>
      </c>
      <c r="O3367" s="87"/>
      <c r="P3367" s="225">
        <f>O3367*H3367</f>
        <v>0</v>
      </c>
      <c r="Q3367" s="225">
        <v>0.0061700000000000001</v>
      </c>
      <c r="R3367" s="225">
        <f>Q3367*H3367</f>
        <v>0.020052500000000001</v>
      </c>
      <c r="S3367" s="225">
        <v>0</v>
      </c>
      <c r="T3367" s="226">
        <f>S3367*H3367</f>
        <v>0</v>
      </c>
      <c r="U3367" s="41"/>
      <c r="V3367" s="41"/>
      <c r="W3367" s="41"/>
      <c r="X3367" s="41"/>
      <c r="Y3367" s="41"/>
      <c r="Z3367" s="41"/>
      <c r="AA3367" s="41"/>
      <c r="AB3367" s="41"/>
      <c r="AC3367" s="41"/>
      <c r="AD3367" s="41"/>
      <c r="AE3367" s="41"/>
      <c r="AR3367" s="227" t="s">
        <v>433</v>
      </c>
      <c r="AT3367" s="227" t="s">
        <v>319</v>
      </c>
      <c r="AU3367" s="227" t="s">
        <v>80</v>
      </c>
      <c r="AY3367" s="20" t="s">
        <v>205</v>
      </c>
      <c r="BE3367" s="228">
        <f>IF(N3367="základní",J3367,0)</f>
        <v>0</v>
      </c>
      <c r="BF3367" s="228">
        <f>IF(N3367="snížená",J3367,0)</f>
        <v>0</v>
      </c>
      <c r="BG3367" s="228">
        <f>IF(N3367="zákl. přenesená",J3367,0)</f>
        <v>0</v>
      </c>
      <c r="BH3367" s="228">
        <f>IF(N3367="sníž. přenesená",J3367,0)</f>
        <v>0</v>
      </c>
      <c r="BI3367" s="228">
        <f>IF(N3367="nulová",J3367,0)</f>
        <v>0</v>
      </c>
      <c r="BJ3367" s="20" t="s">
        <v>78</v>
      </c>
      <c r="BK3367" s="228">
        <f>ROUND(I3367*H3367,2)</f>
        <v>0</v>
      </c>
      <c r="BL3367" s="20" t="s">
        <v>331</v>
      </c>
      <c r="BM3367" s="227" t="s">
        <v>5313</v>
      </c>
    </row>
    <row r="3368" s="14" customFormat="1">
      <c r="A3368" s="14"/>
      <c r="B3368" s="245"/>
      <c r="C3368" s="246"/>
      <c r="D3368" s="236" t="s">
        <v>216</v>
      </c>
      <c r="E3368" s="247" t="s">
        <v>19</v>
      </c>
      <c r="F3368" s="248" t="s">
        <v>5314</v>
      </c>
      <c r="G3368" s="246"/>
      <c r="H3368" s="249">
        <v>3.25</v>
      </c>
      <c r="I3368" s="250"/>
      <c r="J3368" s="246"/>
      <c r="K3368" s="246"/>
      <c r="L3368" s="251"/>
      <c r="M3368" s="252"/>
      <c r="N3368" s="253"/>
      <c r="O3368" s="253"/>
      <c r="P3368" s="253"/>
      <c r="Q3368" s="253"/>
      <c r="R3368" s="253"/>
      <c r="S3368" s="253"/>
      <c r="T3368" s="25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5" t="s">
        <v>216</v>
      </c>
      <c r="AU3368" s="255" t="s">
        <v>80</v>
      </c>
      <c r="AV3368" s="14" t="s">
        <v>80</v>
      </c>
      <c r="AW3368" s="14" t="s">
        <v>218</v>
      </c>
      <c r="AX3368" s="14" t="s">
        <v>71</v>
      </c>
      <c r="AY3368" s="255" t="s">
        <v>205</v>
      </c>
    </row>
    <row r="3369" s="2" customFormat="1" ht="24.15" customHeight="1">
      <c r="A3369" s="41"/>
      <c r="B3369" s="42"/>
      <c r="C3369" s="278" t="s">
        <v>5315</v>
      </c>
      <c r="D3369" s="278" t="s">
        <v>319</v>
      </c>
      <c r="E3369" s="279" t="s">
        <v>5316</v>
      </c>
      <c r="F3369" s="280" t="s">
        <v>5317</v>
      </c>
      <c r="G3369" s="281" t="s">
        <v>327</v>
      </c>
      <c r="H3369" s="282">
        <v>2.2000000000000002</v>
      </c>
      <c r="I3369" s="283"/>
      <c r="J3369" s="284">
        <f>ROUND(I3369*H3369,2)</f>
        <v>0</v>
      </c>
      <c r="K3369" s="280" t="s">
        <v>19</v>
      </c>
      <c r="L3369" s="285"/>
      <c r="M3369" s="286" t="s">
        <v>19</v>
      </c>
      <c r="N3369" s="287" t="s">
        <v>42</v>
      </c>
      <c r="O3369" s="87"/>
      <c r="P3369" s="225">
        <f>O3369*H3369</f>
        <v>0</v>
      </c>
      <c r="Q3369" s="225">
        <v>0.0066499999999999997</v>
      </c>
      <c r="R3369" s="225">
        <f>Q3369*H3369</f>
        <v>0.014630000000000001</v>
      </c>
      <c r="S3369" s="225">
        <v>0</v>
      </c>
      <c r="T3369" s="226">
        <f>S3369*H3369</f>
        <v>0</v>
      </c>
      <c r="U3369" s="41"/>
      <c r="V3369" s="41"/>
      <c r="W3369" s="41"/>
      <c r="X3369" s="41"/>
      <c r="Y3369" s="41"/>
      <c r="Z3369" s="41"/>
      <c r="AA3369" s="41"/>
      <c r="AB3369" s="41"/>
      <c r="AC3369" s="41"/>
      <c r="AD3369" s="41"/>
      <c r="AE3369" s="41"/>
      <c r="AR3369" s="227" t="s">
        <v>433</v>
      </c>
      <c r="AT3369" s="227" t="s">
        <v>319</v>
      </c>
      <c r="AU3369" s="227" t="s">
        <v>80</v>
      </c>
      <c r="AY3369" s="20" t="s">
        <v>205</v>
      </c>
      <c r="BE3369" s="228">
        <f>IF(N3369="základní",J3369,0)</f>
        <v>0</v>
      </c>
      <c r="BF3369" s="228">
        <f>IF(N3369="snížená",J3369,0)</f>
        <v>0</v>
      </c>
      <c r="BG3369" s="228">
        <f>IF(N3369="zákl. přenesená",J3369,0)</f>
        <v>0</v>
      </c>
      <c r="BH3369" s="228">
        <f>IF(N3369="sníž. přenesená",J3369,0)</f>
        <v>0</v>
      </c>
      <c r="BI3369" s="228">
        <f>IF(N3369="nulová",J3369,0)</f>
        <v>0</v>
      </c>
      <c r="BJ3369" s="20" t="s">
        <v>78</v>
      </c>
      <c r="BK3369" s="228">
        <f>ROUND(I3369*H3369,2)</f>
        <v>0</v>
      </c>
      <c r="BL3369" s="20" t="s">
        <v>331</v>
      </c>
      <c r="BM3369" s="227" t="s">
        <v>5318</v>
      </c>
    </row>
    <row r="3370" s="14" customFormat="1">
      <c r="A3370" s="14"/>
      <c r="B3370" s="245"/>
      <c r="C3370" s="246"/>
      <c r="D3370" s="236" t="s">
        <v>216</v>
      </c>
      <c r="E3370" s="247" t="s">
        <v>19</v>
      </c>
      <c r="F3370" s="248" t="s">
        <v>5319</v>
      </c>
      <c r="G3370" s="246"/>
      <c r="H3370" s="249">
        <v>2.2000000000000002</v>
      </c>
      <c r="I3370" s="250"/>
      <c r="J3370" s="246"/>
      <c r="K3370" s="246"/>
      <c r="L3370" s="251"/>
      <c r="M3370" s="252"/>
      <c r="N3370" s="253"/>
      <c r="O3370" s="253"/>
      <c r="P3370" s="253"/>
      <c r="Q3370" s="253"/>
      <c r="R3370" s="253"/>
      <c r="S3370" s="253"/>
      <c r="T3370" s="25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5" t="s">
        <v>216</v>
      </c>
      <c r="AU3370" s="255" t="s">
        <v>80</v>
      </c>
      <c r="AV3370" s="14" t="s">
        <v>80</v>
      </c>
      <c r="AW3370" s="14" t="s">
        <v>218</v>
      </c>
      <c r="AX3370" s="14" t="s">
        <v>71</v>
      </c>
      <c r="AY3370" s="255" t="s">
        <v>205</v>
      </c>
    </row>
    <row r="3371" s="2" customFormat="1" ht="24.15" customHeight="1">
      <c r="A3371" s="41"/>
      <c r="B3371" s="42"/>
      <c r="C3371" s="278" t="s">
        <v>5320</v>
      </c>
      <c r="D3371" s="278" t="s">
        <v>319</v>
      </c>
      <c r="E3371" s="279" t="s">
        <v>5321</v>
      </c>
      <c r="F3371" s="280" t="s">
        <v>5322</v>
      </c>
      <c r="G3371" s="281" t="s">
        <v>327</v>
      </c>
      <c r="H3371" s="282">
        <v>1.3799999999999999</v>
      </c>
      <c r="I3371" s="283"/>
      <c r="J3371" s="284">
        <f>ROUND(I3371*H3371,2)</f>
        <v>0</v>
      </c>
      <c r="K3371" s="280" t="s">
        <v>19</v>
      </c>
      <c r="L3371" s="285"/>
      <c r="M3371" s="286" t="s">
        <v>19</v>
      </c>
      <c r="N3371" s="287" t="s">
        <v>42</v>
      </c>
      <c r="O3371" s="87"/>
      <c r="P3371" s="225">
        <f>O3371*H3371</f>
        <v>0</v>
      </c>
      <c r="Q3371" s="225">
        <v>0.0068799999999999998</v>
      </c>
      <c r="R3371" s="225">
        <f>Q3371*H3371</f>
        <v>0.0094943999999999983</v>
      </c>
      <c r="S3371" s="225">
        <v>0</v>
      </c>
      <c r="T3371" s="226">
        <f>S3371*H3371</f>
        <v>0</v>
      </c>
      <c r="U3371" s="41"/>
      <c r="V3371" s="41"/>
      <c r="W3371" s="41"/>
      <c r="X3371" s="41"/>
      <c r="Y3371" s="41"/>
      <c r="Z3371" s="41"/>
      <c r="AA3371" s="41"/>
      <c r="AB3371" s="41"/>
      <c r="AC3371" s="41"/>
      <c r="AD3371" s="41"/>
      <c r="AE3371" s="41"/>
      <c r="AR3371" s="227" t="s">
        <v>433</v>
      </c>
      <c r="AT3371" s="227" t="s">
        <v>319</v>
      </c>
      <c r="AU3371" s="227" t="s">
        <v>80</v>
      </c>
      <c r="AY3371" s="20" t="s">
        <v>205</v>
      </c>
      <c r="BE3371" s="228">
        <f>IF(N3371="základní",J3371,0)</f>
        <v>0</v>
      </c>
      <c r="BF3371" s="228">
        <f>IF(N3371="snížená",J3371,0)</f>
        <v>0</v>
      </c>
      <c r="BG3371" s="228">
        <f>IF(N3371="zákl. přenesená",J3371,0)</f>
        <v>0</v>
      </c>
      <c r="BH3371" s="228">
        <f>IF(N3371="sníž. přenesená",J3371,0)</f>
        <v>0</v>
      </c>
      <c r="BI3371" s="228">
        <f>IF(N3371="nulová",J3371,0)</f>
        <v>0</v>
      </c>
      <c r="BJ3371" s="20" t="s">
        <v>78</v>
      </c>
      <c r="BK3371" s="228">
        <f>ROUND(I3371*H3371,2)</f>
        <v>0</v>
      </c>
      <c r="BL3371" s="20" t="s">
        <v>331</v>
      </c>
      <c r="BM3371" s="227" t="s">
        <v>5323</v>
      </c>
    </row>
    <row r="3372" s="14" customFormat="1">
      <c r="A3372" s="14"/>
      <c r="B3372" s="245"/>
      <c r="C3372" s="246"/>
      <c r="D3372" s="236" t="s">
        <v>216</v>
      </c>
      <c r="E3372" s="247" t="s">
        <v>19</v>
      </c>
      <c r="F3372" s="248" t="s">
        <v>5198</v>
      </c>
      <c r="G3372" s="246"/>
      <c r="H3372" s="249">
        <v>1.3799999999999999</v>
      </c>
      <c r="I3372" s="250"/>
      <c r="J3372" s="246"/>
      <c r="K3372" s="246"/>
      <c r="L3372" s="251"/>
      <c r="M3372" s="252"/>
      <c r="N3372" s="253"/>
      <c r="O3372" s="253"/>
      <c r="P3372" s="253"/>
      <c r="Q3372" s="253"/>
      <c r="R3372" s="253"/>
      <c r="S3372" s="253"/>
      <c r="T3372" s="25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5" t="s">
        <v>216</v>
      </c>
      <c r="AU3372" s="255" t="s">
        <v>80</v>
      </c>
      <c r="AV3372" s="14" t="s">
        <v>80</v>
      </c>
      <c r="AW3372" s="14" t="s">
        <v>218</v>
      </c>
      <c r="AX3372" s="14" t="s">
        <v>71</v>
      </c>
      <c r="AY3372" s="255" t="s">
        <v>205</v>
      </c>
    </row>
    <row r="3373" s="2" customFormat="1" ht="24.15" customHeight="1">
      <c r="A3373" s="41"/>
      <c r="B3373" s="42"/>
      <c r="C3373" s="278" t="s">
        <v>5324</v>
      </c>
      <c r="D3373" s="278" t="s">
        <v>319</v>
      </c>
      <c r="E3373" s="279" t="s">
        <v>5325</v>
      </c>
      <c r="F3373" s="280" t="s">
        <v>5326</v>
      </c>
      <c r="G3373" s="281" t="s">
        <v>327</v>
      </c>
      <c r="H3373" s="282">
        <v>1.6699999999999999</v>
      </c>
      <c r="I3373" s="283"/>
      <c r="J3373" s="284">
        <f>ROUND(I3373*H3373,2)</f>
        <v>0</v>
      </c>
      <c r="K3373" s="280" t="s">
        <v>19</v>
      </c>
      <c r="L3373" s="285"/>
      <c r="M3373" s="286" t="s">
        <v>19</v>
      </c>
      <c r="N3373" s="287" t="s">
        <v>42</v>
      </c>
      <c r="O3373" s="87"/>
      <c r="P3373" s="225">
        <f>O3373*H3373</f>
        <v>0</v>
      </c>
      <c r="Q3373" s="225">
        <v>0.0071199999999999996</v>
      </c>
      <c r="R3373" s="225">
        <f>Q3373*H3373</f>
        <v>0.011890399999999999</v>
      </c>
      <c r="S3373" s="225">
        <v>0</v>
      </c>
      <c r="T3373" s="226">
        <f>S3373*H3373</f>
        <v>0</v>
      </c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R3373" s="227" t="s">
        <v>433</v>
      </c>
      <c r="AT3373" s="227" t="s">
        <v>319</v>
      </c>
      <c r="AU3373" s="227" t="s">
        <v>80</v>
      </c>
      <c r="AY3373" s="20" t="s">
        <v>205</v>
      </c>
      <c r="BE3373" s="228">
        <f>IF(N3373="základní",J3373,0)</f>
        <v>0</v>
      </c>
      <c r="BF3373" s="228">
        <f>IF(N3373="snížená",J3373,0)</f>
        <v>0</v>
      </c>
      <c r="BG3373" s="228">
        <f>IF(N3373="zákl. přenesená",J3373,0)</f>
        <v>0</v>
      </c>
      <c r="BH3373" s="228">
        <f>IF(N3373="sníž. přenesená",J3373,0)</f>
        <v>0</v>
      </c>
      <c r="BI3373" s="228">
        <f>IF(N3373="nulová",J3373,0)</f>
        <v>0</v>
      </c>
      <c r="BJ3373" s="20" t="s">
        <v>78</v>
      </c>
      <c r="BK3373" s="228">
        <f>ROUND(I3373*H3373,2)</f>
        <v>0</v>
      </c>
      <c r="BL3373" s="20" t="s">
        <v>331</v>
      </c>
      <c r="BM3373" s="227" t="s">
        <v>5327</v>
      </c>
    </row>
    <row r="3374" s="14" customFormat="1">
      <c r="A3374" s="14"/>
      <c r="B3374" s="245"/>
      <c r="C3374" s="246"/>
      <c r="D3374" s="236" t="s">
        <v>216</v>
      </c>
      <c r="E3374" s="247" t="s">
        <v>19</v>
      </c>
      <c r="F3374" s="248" t="s">
        <v>5328</v>
      </c>
      <c r="G3374" s="246"/>
      <c r="H3374" s="249">
        <v>1.6699999999999999</v>
      </c>
      <c r="I3374" s="250"/>
      <c r="J3374" s="246"/>
      <c r="K3374" s="246"/>
      <c r="L3374" s="251"/>
      <c r="M3374" s="252"/>
      <c r="N3374" s="253"/>
      <c r="O3374" s="253"/>
      <c r="P3374" s="253"/>
      <c r="Q3374" s="253"/>
      <c r="R3374" s="253"/>
      <c r="S3374" s="253"/>
      <c r="T3374" s="25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5" t="s">
        <v>216</v>
      </c>
      <c r="AU3374" s="255" t="s">
        <v>80</v>
      </c>
      <c r="AV3374" s="14" t="s">
        <v>80</v>
      </c>
      <c r="AW3374" s="14" t="s">
        <v>218</v>
      </c>
      <c r="AX3374" s="14" t="s">
        <v>71</v>
      </c>
      <c r="AY3374" s="255" t="s">
        <v>205</v>
      </c>
    </row>
    <row r="3375" s="2" customFormat="1" ht="24.15" customHeight="1">
      <c r="A3375" s="41"/>
      <c r="B3375" s="42"/>
      <c r="C3375" s="278" t="s">
        <v>5329</v>
      </c>
      <c r="D3375" s="278" t="s">
        <v>319</v>
      </c>
      <c r="E3375" s="279" t="s">
        <v>5330</v>
      </c>
      <c r="F3375" s="280" t="s">
        <v>5331</v>
      </c>
      <c r="G3375" s="281" t="s">
        <v>327</v>
      </c>
      <c r="H3375" s="282">
        <v>3.355</v>
      </c>
      <c r="I3375" s="283"/>
      <c r="J3375" s="284">
        <f>ROUND(I3375*H3375,2)</f>
        <v>0</v>
      </c>
      <c r="K3375" s="280" t="s">
        <v>19</v>
      </c>
      <c r="L3375" s="285"/>
      <c r="M3375" s="286" t="s">
        <v>19</v>
      </c>
      <c r="N3375" s="287" t="s">
        <v>42</v>
      </c>
      <c r="O3375" s="87"/>
      <c r="P3375" s="225">
        <f>O3375*H3375</f>
        <v>0</v>
      </c>
      <c r="Q3375" s="225">
        <v>0.0073600000000000002</v>
      </c>
      <c r="R3375" s="225">
        <f>Q3375*H3375</f>
        <v>0.024692800000000001</v>
      </c>
      <c r="S3375" s="225">
        <v>0</v>
      </c>
      <c r="T3375" s="226">
        <f>S3375*H3375</f>
        <v>0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27" t="s">
        <v>433</v>
      </c>
      <c r="AT3375" s="227" t="s">
        <v>319</v>
      </c>
      <c r="AU3375" s="227" t="s">
        <v>80</v>
      </c>
      <c r="AY3375" s="20" t="s">
        <v>205</v>
      </c>
      <c r="BE3375" s="228">
        <f>IF(N3375="základní",J3375,0)</f>
        <v>0</v>
      </c>
      <c r="BF3375" s="228">
        <f>IF(N3375="snížená",J3375,0)</f>
        <v>0</v>
      </c>
      <c r="BG3375" s="228">
        <f>IF(N3375="zákl. přenesená",J3375,0)</f>
        <v>0</v>
      </c>
      <c r="BH3375" s="228">
        <f>IF(N3375="sníž. přenesená",J3375,0)</f>
        <v>0</v>
      </c>
      <c r="BI3375" s="228">
        <f>IF(N3375="nulová",J3375,0)</f>
        <v>0</v>
      </c>
      <c r="BJ3375" s="20" t="s">
        <v>78</v>
      </c>
      <c r="BK3375" s="228">
        <f>ROUND(I3375*H3375,2)</f>
        <v>0</v>
      </c>
      <c r="BL3375" s="20" t="s">
        <v>331</v>
      </c>
      <c r="BM3375" s="227" t="s">
        <v>5332</v>
      </c>
    </row>
    <row r="3376" s="14" customFormat="1">
      <c r="A3376" s="14"/>
      <c r="B3376" s="245"/>
      <c r="C3376" s="246"/>
      <c r="D3376" s="236" t="s">
        <v>216</v>
      </c>
      <c r="E3376" s="247" t="s">
        <v>19</v>
      </c>
      <c r="F3376" s="248" t="s">
        <v>5333</v>
      </c>
      <c r="G3376" s="246"/>
      <c r="H3376" s="249">
        <v>3.355</v>
      </c>
      <c r="I3376" s="250"/>
      <c r="J3376" s="246"/>
      <c r="K3376" s="246"/>
      <c r="L3376" s="251"/>
      <c r="M3376" s="252"/>
      <c r="N3376" s="253"/>
      <c r="O3376" s="253"/>
      <c r="P3376" s="253"/>
      <c r="Q3376" s="253"/>
      <c r="R3376" s="253"/>
      <c r="S3376" s="253"/>
      <c r="T3376" s="25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55" t="s">
        <v>216</v>
      </c>
      <c r="AU3376" s="255" t="s">
        <v>80</v>
      </c>
      <c r="AV3376" s="14" t="s">
        <v>80</v>
      </c>
      <c r="AW3376" s="14" t="s">
        <v>218</v>
      </c>
      <c r="AX3376" s="14" t="s">
        <v>71</v>
      </c>
      <c r="AY3376" s="255" t="s">
        <v>205</v>
      </c>
    </row>
    <row r="3377" s="2" customFormat="1" ht="24.15" customHeight="1">
      <c r="A3377" s="41"/>
      <c r="B3377" s="42"/>
      <c r="C3377" s="278" t="s">
        <v>5334</v>
      </c>
      <c r="D3377" s="278" t="s">
        <v>319</v>
      </c>
      <c r="E3377" s="279" t="s">
        <v>5335</v>
      </c>
      <c r="F3377" s="280" t="s">
        <v>5336</v>
      </c>
      <c r="G3377" s="281" t="s">
        <v>327</v>
      </c>
      <c r="H3377" s="282">
        <v>1.72</v>
      </c>
      <c r="I3377" s="283"/>
      <c r="J3377" s="284">
        <f>ROUND(I3377*H3377,2)</f>
        <v>0</v>
      </c>
      <c r="K3377" s="280" t="s">
        <v>19</v>
      </c>
      <c r="L3377" s="285"/>
      <c r="M3377" s="286" t="s">
        <v>19</v>
      </c>
      <c r="N3377" s="287" t="s">
        <v>42</v>
      </c>
      <c r="O3377" s="87"/>
      <c r="P3377" s="225">
        <f>O3377*H3377</f>
        <v>0</v>
      </c>
      <c r="Q3377" s="225">
        <v>0.0085500000000000003</v>
      </c>
      <c r="R3377" s="225">
        <f>Q3377*H3377</f>
        <v>0.014706</v>
      </c>
      <c r="S3377" s="225">
        <v>0</v>
      </c>
      <c r="T3377" s="226">
        <f>S3377*H3377</f>
        <v>0</v>
      </c>
      <c r="U3377" s="41"/>
      <c r="V3377" s="41"/>
      <c r="W3377" s="41"/>
      <c r="X3377" s="41"/>
      <c r="Y3377" s="41"/>
      <c r="Z3377" s="41"/>
      <c r="AA3377" s="41"/>
      <c r="AB3377" s="41"/>
      <c r="AC3377" s="41"/>
      <c r="AD3377" s="41"/>
      <c r="AE3377" s="41"/>
      <c r="AR3377" s="227" t="s">
        <v>433</v>
      </c>
      <c r="AT3377" s="227" t="s">
        <v>319</v>
      </c>
      <c r="AU3377" s="227" t="s">
        <v>80</v>
      </c>
      <c r="AY3377" s="20" t="s">
        <v>205</v>
      </c>
      <c r="BE3377" s="228">
        <f>IF(N3377="základní",J3377,0)</f>
        <v>0</v>
      </c>
      <c r="BF3377" s="228">
        <f>IF(N3377="snížená",J3377,0)</f>
        <v>0</v>
      </c>
      <c r="BG3377" s="228">
        <f>IF(N3377="zákl. přenesená",J3377,0)</f>
        <v>0</v>
      </c>
      <c r="BH3377" s="228">
        <f>IF(N3377="sníž. přenesená",J3377,0)</f>
        <v>0</v>
      </c>
      <c r="BI3377" s="228">
        <f>IF(N3377="nulová",J3377,0)</f>
        <v>0</v>
      </c>
      <c r="BJ3377" s="20" t="s">
        <v>78</v>
      </c>
      <c r="BK3377" s="228">
        <f>ROUND(I3377*H3377,2)</f>
        <v>0</v>
      </c>
      <c r="BL3377" s="20" t="s">
        <v>331</v>
      </c>
      <c r="BM3377" s="227" t="s">
        <v>5337</v>
      </c>
    </row>
    <row r="3378" s="14" customFormat="1">
      <c r="A3378" s="14"/>
      <c r="B3378" s="245"/>
      <c r="C3378" s="246"/>
      <c r="D3378" s="236" t="s">
        <v>216</v>
      </c>
      <c r="E3378" s="247" t="s">
        <v>19</v>
      </c>
      <c r="F3378" s="248" t="s">
        <v>5338</v>
      </c>
      <c r="G3378" s="246"/>
      <c r="H3378" s="249">
        <v>1.72</v>
      </c>
      <c r="I3378" s="250"/>
      <c r="J3378" s="246"/>
      <c r="K3378" s="246"/>
      <c r="L3378" s="251"/>
      <c r="M3378" s="252"/>
      <c r="N3378" s="253"/>
      <c r="O3378" s="253"/>
      <c r="P3378" s="253"/>
      <c r="Q3378" s="253"/>
      <c r="R3378" s="253"/>
      <c r="S3378" s="253"/>
      <c r="T3378" s="25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5" t="s">
        <v>216</v>
      </c>
      <c r="AU3378" s="255" t="s">
        <v>80</v>
      </c>
      <c r="AV3378" s="14" t="s">
        <v>80</v>
      </c>
      <c r="AW3378" s="14" t="s">
        <v>218</v>
      </c>
      <c r="AX3378" s="14" t="s">
        <v>71</v>
      </c>
      <c r="AY3378" s="255" t="s">
        <v>205</v>
      </c>
    </row>
    <row r="3379" s="2" customFormat="1" ht="24.15" customHeight="1">
      <c r="A3379" s="41"/>
      <c r="B3379" s="42"/>
      <c r="C3379" s="278" t="s">
        <v>5339</v>
      </c>
      <c r="D3379" s="278" t="s">
        <v>319</v>
      </c>
      <c r="E3379" s="279" t="s">
        <v>5340</v>
      </c>
      <c r="F3379" s="280" t="s">
        <v>5341</v>
      </c>
      <c r="G3379" s="281" t="s">
        <v>448</v>
      </c>
      <c r="H3379" s="282">
        <v>3</v>
      </c>
      <c r="I3379" s="283"/>
      <c r="J3379" s="284">
        <f>ROUND(I3379*H3379,2)</f>
        <v>0</v>
      </c>
      <c r="K3379" s="280" t="s">
        <v>19</v>
      </c>
      <c r="L3379" s="285"/>
      <c r="M3379" s="286" t="s">
        <v>19</v>
      </c>
      <c r="N3379" s="287" t="s">
        <v>42</v>
      </c>
      <c r="O3379" s="87"/>
      <c r="P3379" s="225">
        <f>O3379*H3379</f>
        <v>0</v>
      </c>
      <c r="Q3379" s="225">
        <v>0.017000000000000001</v>
      </c>
      <c r="R3379" s="225">
        <f>Q3379*H3379</f>
        <v>0.051000000000000004</v>
      </c>
      <c r="S3379" s="225">
        <v>0</v>
      </c>
      <c r="T3379" s="226">
        <f>S3379*H3379</f>
        <v>0</v>
      </c>
      <c r="U3379" s="41"/>
      <c r="V3379" s="41"/>
      <c r="W3379" s="41"/>
      <c r="X3379" s="41"/>
      <c r="Y3379" s="41"/>
      <c r="Z3379" s="41"/>
      <c r="AA3379" s="41"/>
      <c r="AB3379" s="41"/>
      <c r="AC3379" s="41"/>
      <c r="AD3379" s="41"/>
      <c r="AE3379" s="41"/>
      <c r="AR3379" s="227" t="s">
        <v>433</v>
      </c>
      <c r="AT3379" s="227" t="s">
        <v>319</v>
      </c>
      <c r="AU3379" s="227" t="s">
        <v>80</v>
      </c>
      <c r="AY3379" s="20" t="s">
        <v>205</v>
      </c>
      <c r="BE3379" s="228">
        <f>IF(N3379="základní",J3379,0)</f>
        <v>0</v>
      </c>
      <c r="BF3379" s="228">
        <f>IF(N3379="snížená",J3379,0)</f>
        <v>0</v>
      </c>
      <c r="BG3379" s="228">
        <f>IF(N3379="zákl. přenesená",J3379,0)</f>
        <v>0</v>
      </c>
      <c r="BH3379" s="228">
        <f>IF(N3379="sníž. přenesená",J3379,0)</f>
        <v>0</v>
      </c>
      <c r="BI3379" s="228">
        <f>IF(N3379="nulová",J3379,0)</f>
        <v>0</v>
      </c>
      <c r="BJ3379" s="20" t="s">
        <v>78</v>
      </c>
      <c r="BK3379" s="228">
        <f>ROUND(I3379*H3379,2)</f>
        <v>0</v>
      </c>
      <c r="BL3379" s="20" t="s">
        <v>331</v>
      </c>
      <c r="BM3379" s="227" t="s">
        <v>5342</v>
      </c>
    </row>
    <row r="3380" s="14" customFormat="1">
      <c r="A3380" s="14"/>
      <c r="B3380" s="245"/>
      <c r="C3380" s="246"/>
      <c r="D3380" s="236" t="s">
        <v>216</v>
      </c>
      <c r="E3380" s="247" t="s">
        <v>19</v>
      </c>
      <c r="F3380" s="248" t="s">
        <v>5343</v>
      </c>
      <c r="G3380" s="246"/>
      <c r="H3380" s="249">
        <v>3</v>
      </c>
      <c r="I3380" s="250"/>
      <c r="J3380" s="246"/>
      <c r="K3380" s="246"/>
      <c r="L3380" s="251"/>
      <c r="M3380" s="252"/>
      <c r="N3380" s="253"/>
      <c r="O3380" s="253"/>
      <c r="P3380" s="253"/>
      <c r="Q3380" s="253"/>
      <c r="R3380" s="253"/>
      <c r="S3380" s="253"/>
      <c r="T3380" s="25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55" t="s">
        <v>216</v>
      </c>
      <c r="AU3380" s="255" t="s">
        <v>80</v>
      </c>
      <c r="AV3380" s="14" t="s">
        <v>80</v>
      </c>
      <c r="AW3380" s="14" t="s">
        <v>218</v>
      </c>
      <c r="AX3380" s="14" t="s">
        <v>78</v>
      </c>
      <c r="AY3380" s="255" t="s">
        <v>205</v>
      </c>
    </row>
    <row r="3381" s="2" customFormat="1" ht="24.15" customHeight="1">
      <c r="A3381" s="41"/>
      <c r="B3381" s="42"/>
      <c r="C3381" s="216" t="s">
        <v>5344</v>
      </c>
      <c r="D3381" s="216" t="s">
        <v>207</v>
      </c>
      <c r="E3381" s="217" t="s">
        <v>5345</v>
      </c>
      <c r="F3381" s="218" t="s">
        <v>5346</v>
      </c>
      <c r="G3381" s="219" t="s">
        <v>448</v>
      </c>
      <c r="H3381" s="220">
        <v>15</v>
      </c>
      <c r="I3381" s="221"/>
      <c r="J3381" s="222">
        <f>ROUND(I3381*H3381,2)</f>
        <v>0</v>
      </c>
      <c r="K3381" s="218" t="s">
        <v>211</v>
      </c>
      <c r="L3381" s="47"/>
      <c r="M3381" s="223" t="s">
        <v>19</v>
      </c>
      <c r="N3381" s="224" t="s">
        <v>42</v>
      </c>
      <c r="O3381" s="87"/>
      <c r="P3381" s="225">
        <f>O3381*H3381</f>
        <v>0</v>
      </c>
      <c r="Q3381" s="225">
        <v>0</v>
      </c>
      <c r="R3381" s="225">
        <f>Q3381*H3381</f>
        <v>0</v>
      </c>
      <c r="S3381" s="225">
        <v>0</v>
      </c>
      <c r="T3381" s="226">
        <f>S3381*H3381</f>
        <v>0</v>
      </c>
      <c r="U3381" s="41"/>
      <c r="V3381" s="41"/>
      <c r="W3381" s="41"/>
      <c r="X3381" s="41"/>
      <c r="Y3381" s="41"/>
      <c r="Z3381" s="41"/>
      <c r="AA3381" s="41"/>
      <c r="AB3381" s="41"/>
      <c r="AC3381" s="41"/>
      <c r="AD3381" s="41"/>
      <c r="AE3381" s="41"/>
      <c r="AR3381" s="227" t="s">
        <v>331</v>
      </c>
      <c r="AT3381" s="227" t="s">
        <v>207</v>
      </c>
      <c r="AU3381" s="227" t="s">
        <v>80</v>
      </c>
      <c r="AY3381" s="20" t="s">
        <v>205</v>
      </c>
      <c r="BE3381" s="228">
        <f>IF(N3381="základní",J3381,0)</f>
        <v>0</v>
      </c>
      <c r="BF3381" s="228">
        <f>IF(N3381="snížená",J3381,0)</f>
        <v>0</v>
      </c>
      <c r="BG3381" s="228">
        <f>IF(N3381="zákl. přenesená",J3381,0)</f>
        <v>0</v>
      </c>
      <c r="BH3381" s="228">
        <f>IF(N3381="sníž. přenesená",J3381,0)</f>
        <v>0</v>
      </c>
      <c r="BI3381" s="228">
        <f>IF(N3381="nulová",J3381,0)</f>
        <v>0</v>
      </c>
      <c r="BJ3381" s="20" t="s">
        <v>78</v>
      </c>
      <c r="BK3381" s="228">
        <f>ROUND(I3381*H3381,2)</f>
        <v>0</v>
      </c>
      <c r="BL3381" s="20" t="s">
        <v>331</v>
      </c>
      <c r="BM3381" s="227" t="s">
        <v>5347</v>
      </c>
    </row>
    <row r="3382" s="2" customFormat="1">
      <c r="A3382" s="41"/>
      <c r="B3382" s="42"/>
      <c r="C3382" s="43"/>
      <c r="D3382" s="229" t="s">
        <v>214</v>
      </c>
      <c r="E3382" s="43"/>
      <c r="F3382" s="230" t="s">
        <v>5348</v>
      </c>
      <c r="G3382" s="43"/>
      <c r="H3382" s="43"/>
      <c r="I3382" s="231"/>
      <c r="J3382" s="43"/>
      <c r="K3382" s="43"/>
      <c r="L3382" s="47"/>
      <c r="M3382" s="232"/>
      <c r="N3382" s="233"/>
      <c r="O3382" s="87"/>
      <c r="P3382" s="87"/>
      <c r="Q3382" s="87"/>
      <c r="R3382" s="87"/>
      <c r="S3382" s="87"/>
      <c r="T3382" s="88"/>
      <c r="U3382" s="41"/>
      <c r="V3382" s="41"/>
      <c r="W3382" s="41"/>
      <c r="X3382" s="41"/>
      <c r="Y3382" s="41"/>
      <c r="Z3382" s="41"/>
      <c r="AA3382" s="41"/>
      <c r="AB3382" s="41"/>
      <c r="AC3382" s="41"/>
      <c r="AD3382" s="41"/>
      <c r="AE3382" s="41"/>
      <c r="AT3382" s="20" t="s">
        <v>214</v>
      </c>
      <c r="AU3382" s="20" t="s">
        <v>80</v>
      </c>
    </row>
    <row r="3383" s="2" customFormat="1" ht="24.15" customHeight="1">
      <c r="A3383" s="41"/>
      <c r="B3383" s="42"/>
      <c r="C3383" s="278" t="s">
        <v>5349</v>
      </c>
      <c r="D3383" s="278" t="s">
        <v>319</v>
      </c>
      <c r="E3383" s="279" t="s">
        <v>5350</v>
      </c>
      <c r="F3383" s="280" t="s">
        <v>5351</v>
      </c>
      <c r="G3383" s="281" t="s">
        <v>448</v>
      </c>
      <c r="H3383" s="282">
        <v>15</v>
      </c>
      <c r="I3383" s="283"/>
      <c r="J3383" s="284">
        <f>ROUND(I3383*H3383,2)</f>
        <v>0</v>
      </c>
      <c r="K3383" s="280" t="s">
        <v>211</v>
      </c>
      <c r="L3383" s="285"/>
      <c r="M3383" s="286" t="s">
        <v>19</v>
      </c>
      <c r="N3383" s="287" t="s">
        <v>42</v>
      </c>
      <c r="O3383" s="87"/>
      <c r="P3383" s="225">
        <f>O3383*H3383</f>
        <v>0</v>
      </c>
      <c r="Q3383" s="225">
        <v>0.00123</v>
      </c>
      <c r="R3383" s="225">
        <f>Q3383*H3383</f>
        <v>0.018450000000000001</v>
      </c>
      <c r="S3383" s="225">
        <v>0</v>
      </c>
      <c r="T3383" s="226">
        <f>S3383*H3383</f>
        <v>0</v>
      </c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R3383" s="227" t="s">
        <v>433</v>
      </c>
      <c r="AT3383" s="227" t="s">
        <v>319</v>
      </c>
      <c r="AU3383" s="227" t="s">
        <v>80</v>
      </c>
      <c r="AY3383" s="20" t="s">
        <v>205</v>
      </c>
      <c r="BE3383" s="228">
        <f>IF(N3383="základní",J3383,0)</f>
        <v>0</v>
      </c>
      <c r="BF3383" s="228">
        <f>IF(N3383="snížená",J3383,0)</f>
        <v>0</v>
      </c>
      <c r="BG3383" s="228">
        <f>IF(N3383="zákl. přenesená",J3383,0)</f>
        <v>0</v>
      </c>
      <c r="BH3383" s="228">
        <f>IF(N3383="sníž. přenesená",J3383,0)</f>
        <v>0</v>
      </c>
      <c r="BI3383" s="228">
        <f>IF(N3383="nulová",J3383,0)</f>
        <v>0</v>
      </c>
      <c r="BJ3383" s="20" t="s">
        <v>78</v>
      </c>
      <c r="BK3383" s="228">
        <f>ROUND(I3383*H3383,2)</f>
        <v>0</v>
      </c>
      <c r="BL3383" s="20" t="s">
        <v>331</v>
      </c>
      <c r="BM3383" s="227" t="s">
        <v>5352</v>
      </c>
    </row>
    <row r="3384" s="14" customFormat="1">
      <c r="A3384" s="14"/>
      <c r="B3384" s="245"/>
      <c r="C3384" s="246"/>
      <c r="D3384" s="236" t="s">
        <v>216</v>
      </c>
      <c r="E3384" s="247" t="s">
        <v>19</v>
      </c>
      <c r="F3384" s="248" t="s">
        <v>5353</v>
      </c>
      <c r="G3384" s="246"/>
      <c r="H3384" s="249">
        <v>15</v>
      </c>
      <c r="I3384" s="250"/>
      <c r="J3384" s="246"/>
      <c r="K3384" s="246"/>
      <c r="L3384" s="251"/>
      <c r="M3384" s="252"/>
      <c r="N3384" s="253"/>
      <c r="O3384" s="253"/>
      <c r="P3384" s="253"/>
      <c r="Q3384" s="253"/>
      <c r="R3384" s="253"/>
      <c r="S3384" s="253"/>
      <c r="T3384" s="25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55" t="s">
        <v>216</v>
      </c>
      <c r="AU3384" s="255" t="s">
        <v>80</v>
      </c>
      <c r="AV3384" s="14" t="s">
        <v>80</v>
      </c>
      <c r="AW3384" s="14" t="s">
        <v>218</v>
      </c>
      <c r="AX3384" s="14" t="s">
        <v>78</v>
      </c>
      <c r="AY3384" s="255" t="s">
        <v>205</v>
      </c>
    </row>
    <row r="3385" s="2" customFormat="1" ht="24.15" customHeight="1">
      <c r="A3385" s="41"/>
      <c r="B3385" s="42"/>
      <c r="C3385" s="216" t="s">
        <v>5354</v>
      </c>
      <c r="D3385" s="216" t="s">
        <v>207</v>
      </c>
      <c r="E3385" s="217" t="s">
        <v>5355</v>
      </c>
      <c r="F3385" s="218" t="s">
        <v>5356</v>
      </c>
      <c r="G3385" s="219" t="s">
        <v>448</v>
      </c>
      <c r="H3385" s="220">
        <v>58</v>
      </c>
      <c r="I3385" s="221"/>
      <c r="J3385" s="222">
        <f>ROUND(I3385*H3385,2)</f>
        <v>0</v>
      </c>
      <c r="K3385" s="218" t="s">
        <v>211</v>
      </c>
      <c r="L3385" s="47"/>
      <c r="M3385" s="223" t="s">
        <v>19</v>
      </c>
      <c r="N3385" s="224" t="s">
        <v>42</v>
      </c>
      <c r="O3385" s="87"/>
      <c r="P3385" s="225">
        <f>O3385*H3385</f>
        <v>0</v>
      </c>
      <c r="Q3385" s="225">
        <v>0</v>
      </c>
      <c r="R3385" s="225">
        <f>Q3385*H3385</f>
        <v>0</v>
      </c>
      <c r="S3385" s="225">
        <v>0</v>
      </c>
      <c r="T3385" s="226">
        <f>S3385*H3385</f>
        <v>0</v>
      </c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R3385" s="227" t="s">
        <v>331</v>
      </c>
      <c r="AT3385" s="227" t="s">
        <v>207</v>
      </c>
      <c r="AU3385" s="227" t="s">
        <v>80</v>
      </c>
      <c r="AY3385" s="20" t="s">
        <v>205</v>
      </c>
      <c r="BE3385" s="228">
        <f>IF(N3385="základní",J3385,0)</f>
        <v>0</v>
      </c>
      <c r="BF3385" s="228">
        <f>IF(N3385="snížená",J3385,0)</f>
        <v>0</v>
      </c>
      <c r="BG3385" s="228">
        <f>IF(N3385="zákl. přenesená",J3385,0)</f>
        <v>0</v>
      </c>
      <c r="BH3385" s="228">
        <f>IF(N3385="sníž. přenesená",J3385,0)</f>
        <v>0</v>
      </c>
      <c r="BI3385" s="228">
        <f>IF(N3385="nulová",J3385,0)</f>
        <v>0</v>
      </c>
      <c r="BJ3385" s="20" t="s">
        <v>78</v>
      </c>
      <c r="BK3385" s="228">
        <f>ROUND(I3385*H3385,2)</f>
        <v>0</v>
      </c>
      <c r="BL3385" s="20" t="s">
        <v>331</v>
      </c>
      <c r="BM3385" s="227" t="s">
        <v>5357</v>
      </c>
    </row>
    <row r="3386" s="2" customFormat="1">
      <c r="A3386" s="41"/>
      <c r="B3386" s="42"/>
      <c r="C3386" s="43"/>
      <c r="D3386" s="229" t="s">
        <v>214</v>
      </c>
      <c r="E3386" s="43"/>
      <c r="F3386" s="230" t="s">
        <v>5358</v>
      </c>
      <c r="G3386" s="43"/>
      <c r="H3386" s="43"/>
      <c r="I3386" s="231"/>
      <c r="J3386" s="43"/>
      <c r="K3386" s="43"/>
      <c r="L3386" s="47"/>
      <c r="M3386" s="232"/>
      <c r="N3386" s="233"/>
      <c r="O3386" s="87"/>
      <c r="P3386" s="87"/>
      <c r="Q3386" s="87"/>
      <c r="R3386" s="87"/>
      <c r="S3386" s="87"/>
      <c r="T3386" s="88"/>
      <c r="U3386" s="41"/>
      <c r="V3386" s="41"/>
      <c r="W3386" s="41"/>
      <c r="X3386" s="41"/>
      <c r="Y3386" s="41"/>
      <c r="Z3386" s="41"/>
      <c r="AA3386" s="41"/>
      <c r="AB3386" s="41"/>
      <c r="AC3386" s="41"/>
      <c r="AD3386" s="41"/>
      <c r="AE3386" s="41"/>
      <c r="AT3386" s="20" t="s">
        <v>214</v>
      </c>
      <c r="AU3386" s="20" t="s">
        <v>80</v>
      </c>
    </row>
    <row r="3387" s="2" customFormat="1" ht="24.15" customHeight="1">
      <c r="A3387" s="41"/>
      <c r="B3387" s="42"/>
      <c r="C3387" s="278" t="s">
        <v>5359</v>
      </c>
      <c r="D3387" s="278" t="s">
        <v>319</v>
      </c>
      <c r="E3387" s="279" t="s">
        <v>5360</v>
      </c>
      <c r="F3387" s="280" t="s">
        <v>5361</v>
      </c>
      <c r="G3387" s="281" t="s">
        <v>448</v>
      </c>
      <c r="H3387" s="282">
        <v>1</v>
      </c>
      <c r="I3387" s="283"/>
      <c r="J3387" s="284">
        <f>ROUND(I3387*H3387,2)</f>
        <v>0</v>
      </c>
      <c r="K3387" s="280" t="s">
        <v>211</v>
      </c>
      <c r="L3387" s="285"/>
      <c r="M3387" s="286" t="s">
        <v>19</v>
      </c>
      <c r="N3387" s="287" t="s">
        <v>42</v>
      </c>
      <c r="O3387" s="87"/>
      <c r="P3387" s="225">
        <f>O3387*H3387</f>
        <v>0</v>
      </c>
      <c r="Q3387" s="225">
        <v>0.0016199999999999999</v>
      </c>
      <c r="R3387" s="225">
        <f>Q3387*H3387</f>
        <v>0.0016199999999999999</v>
      </c>
      <c r="S3387" s="225">
        <v>0</v>
      </c>
      <c r="T3387" s="226">
        <f>S3387*H3387</f>
        <v>0</v>
      </c>
      <c r="U3387" s="41"/>
      <c r="V3387" s="41"/>
      <c r="W3387" s="41"/>
      <c r="X3387" s="41"/>
      <c r="Y3387" s="41"/>
      <c r="Z3387" s="41"/>
      <c r="AA3387" s="41"/>
      <c r="AB3387" s="41"/>
      <c r="AC3387" s="41"/>
      <c r="AD3387" s="41"/>
      <c r="AE3387" s="41"/>
      <c r="AR3387" s="227" t="s">
        <v>433</v>
      </c>
      <c r="AT3387" s="227" t="s">
        <v>319</v>
      </c>
      <c r="AU3387" s="227" t="s">
        <v>80</v>
      </c>
      <c r="AY3387" s="20" t="s">
        <v>205</v>
      </c>
      <c r="BE3387" s="228">
        <f>IF(N3387="základní",J3387,0)</f>
        <v>0</v>
      </c>
      <c r="BF3387" s="228">
        <f>IF(N3387="snížená",J3387,0)</f>
        <v>0</v>
      </c>
      <c r="BG3387" s="228">
        <f>IF(N3387="zákl. přenesená",J3387,0)</f>
        <v>0</v>
      </c>
      <c r="BH3387" s="228">
        <f>IF(N3387="sníž. přenesená",J3387,0)</f>
        <v>0</v>
      </c>
      <c r="BI3387" s="228">
        <f>IF(N3387="nulová",J3387,0)</f>
        <v>0</v>
      </c>
      <c r="BJ3387" s="20" t="s">
        <v>78</v>
      </c>
      <c r="BK3387" s="228">
        <f>ROUND(I3387*H3387,2)</f>
        <v>0</v>
      </c>
      <c r="BL3387" s="20" t="s">
        <v>331</v>
      </c>
      <c r="BM3387" s="227" t="s">
        <v>5362</v>
      </c>
    </row>
    <row r="3388" s="14" customFormat="1">
      <c r="A3388" s="14"/>
      <c r="B3388" s="245"/>
      <c r="C3388" s="246"/>
      <c r="D3388" s="236" t="s">
        <v>216</v>
      </c>
      <c r="E3388" s="247" t="s">
        <v>19</v>
      </c>
      <c r="F3388" s="248" t="s">
        <v>5363</v>
      </c>
      <c r="G3388" s="246"/>
      <c r="H3388" s="249">
        <v>1</v>
      </c>
      <c r="I3388" s="250"/>
      <c r="J3388" s="246"/>
      <c r="K3388" s="246"/>
      <c r="L3388" s="251"/>
      <c r="M3388" s="252"/>
      <c r="N3388" s="253"/>
      <c r="O3388" s="253"/>
      <c r="P3388" s="253"/>
      <c r="Q3388" s="253"/>
      <c r="R3388" s="253"/>
      <c r="S3388" s="253"/>
      <c r="T3388" s="25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5" t="s">
        <v>216</v>
      </c>
      <c r="AU3388" s="255" t="s">
        <v>80</v>
      </c>
      <c r="AV3388" s="14" t="s">
        <v>80</v>
      </c>
      <c r="AW3388" s="14" t="s">
        <v>218</v>
      </c>
      <c r="AX3388" s="14" t="s">
        <v>71</v>
      </c>
      <c r="AY3388" s="255" t="s">
        <v>205</v>
      </c>
    </row>
    <row r="3389" s="2" customFormat="1" ht="24.15" customHeight="1">
      <c r="A3389" s="41"/>
      <c r="B3389" s="42"/>
      <c r="C3389" s="278" t="s">
        <v>5364</v>
      </c>
      <c r="D3389" s="278" t="s">
        <v>319</v>
      </c>
      <c r="E3389" s="279" t="s">
        <v>5365</v>
      </c>
      <c r="F3389" s="280" t="s">
        <v>5366</v>
      </c>
      <c r="G3389" s="281" t="s">
        <v>448</v>
      </c>
      <c r="H3389" s="282">
        <v>8</v>
      </c>
      <c r="I3389" s="283"/>
      <c r="J3389" s="284">
        <f>ROUND(I3389*H3389,2)</f>
        <v>0</v>
      </c>
      <c r="K3389" s="280" t="s">
        <v>211</v>
      </c>
      <c r="L3389" s="285"/>
      <c r="M3389" s="286" t="s">
        <v>19</v>
      </c>
      <c r="N3389" s="287" t="s">
        <v>42</v>
      </c>
      <c r="O3389" s="87"/>
      <c r="P3389" s="225">
        <f>O3389*H3389</f>
        <v>0</v>
      </c>
      <c r="Q3389" s="225">
        <v>0.0018500000000000001</v>
      </c>
      <c r="R3389" s="225">
        <f>Q3389*H3389</f>
        <v>0.014800000000000001</v>
      </c>
      <c r="S3389" s="225">
        <v>0</v>
      </c>
      <c r="T3389" s="226">
        <f>S3389*H3389</f>
        <v>0</v>
      </c>
      <c r="U3389" s="41"/>
      <c r="V3389" s="41"/>
      <c r="W3389" s="41"/>
      <c r="X3389" s="41"/>
      <c r="Y3389" s="41"/>
      <c r="Z3389" s="41"/>
      <c r="AA3389" s="41"/>
      <c r="AB3389" s="41"/>
      <c r="AC3389" s="41"/>
      <c r="AD3389" s="41"/>
      <c r="AE3389" s="41"/>
      <c r="AR3389" s="227" t="s">
        <v>433</v>
      </c>
      <c r="AT3389" s="227" t="s">
        <v>319</v>
      </c>
      <c r="AU3389" s="227" t="s">
        <v>80</v>
      </c>
      <c r="AY3389" s="20" t="s">
        <v>205</v>
      </c>
      <c r="BE3389" s="228">
        <f>IF(N3389="základní",J3389,0)</f>
        <v>0</v>
      </c>
      <c r="BF3389" s="228">
        <f>IF(N3389="snížená",J3389,0)</f>
        <v>0</v>
      </c>
      <c r="BG3389" s="228">
        <f>IF(N3389="zákl. přenesená",J3389,0)</f>
        <v>0</v>
      </c>
      <c r="BH3389" s="228">
        <f>IF(N3389="sníž. přenesená",J3389,0)</f>
        <v>0</v>
      </c>
      <c r="BI3389" s="228">
        <f>IF(N3389="nulová",J3389,0)</f>
        <v>0</v>
      </c>
      <c r="BJ3389" s="20" t="s">
        <v>78</v>
      </c>
      <c r="BK3389" s="228">
        <f>ROUND(I3389*H3389,2)</f>
        <v>0</v>
      </c>
      <c r="BL3389" s="20" t="s">
        <v>331</v>
      </c>
      <c r="BM3389" s="227" t="s">
        <v>5367</v>
      </c>
    </row>
    <row r="3390" s="14" customFormat="1">
      <c r="A3390" s="14"/>
      <c r="B3390" s="245"/>
      <c r="C3390" s="246"/>
      <c r="D3390" s="236" t="s">
        <v>216</v>
      </c>
      <c r="E3390" s="247" t="s">
        <v>19</v>
      </c>
      <c r="F3390" s="248" t="s">
        <v>5368</v>
      </c>
      <c r="G3390" s="246"/>
      <c r="H3390" s="249">
        <v>8</v>
      </c>
      <c r="I3390" s="250"/>
      <c r="J3390" s="246"/>
      <c r="K3390" s="246"/>
      <c r="L3390" s="251"/>
      <c r="M3390" s="252"/>
      <c r="N3390" s="253"/>
      <c r="O3390" s="253"/>
      <c r="P3390" s="253"/>
      <c r="Q3390" s="253"/>
      <c r="R3390" s="253"/>
      <c r="S3390" s="253"/>
      <c r="T3390" s="25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5" t="s">
        <v>216</v>
      </c>
      <c r="AU3390" s="255" t="s">
        <v>80</v>
      </c>
      <c r="AV3390" s="14" t="s">
        <v>80</v>
      </c>
      <c r="AW3390" s="14" t="s">
        <v>218</v>
      </c>
      <c r="AX3390" s="14" t="s">
        <v>78</v>
      </c>
      <c r="AY3390" s="255" t="s">
        <v>205</v>
      </c>
    </row>
    <row r="3391" s="2" customFormat="1" ht="24.15" customHeight="1">
      <c r="A3391" s="41"/>
      <c r="B3391" s="42"/>
      <c r="C3391" s="278" t="s">
        <v>5369</v>
      </c>
      <c r="D3391" s="278" t="s">
        <v>319</v>
      </c>
      <c r="E3391" s="279" t="s">
        <v>5370</v>
      </c>
      <c r="F3391" s="280" t="s">
        <v>5371</v>
      </c>
      <c r="G3391" s="281" t="s">
        <v>448</v>
      </c>
      <c r="H3391" s="282">
        <v>9</v>
      </c>
      <c r="I3391" s="283"/>
      <c r="J3391" s="284">
        <f>ROUND(I3391*H3391,2)</f>
        <v>0</v>
      </c>
      <c r="K3391" s="280" t="s">
        <v>211</v>
      </c>
      <c r="L3391" s="285"/>
      <c r="M3391" s="286" t="s">
        <v>19</v>
      </c>
      <c r="N3391" s="287" t="s">
        <v>42</v>
      </c>
      <c r="O3391" s="87"/>
      <c r="P3391" s="225">
        <f>O3391*H3391</f>
        <v>0</v>
      </c>
      <c r="Q3391" s="225">
        <v>0.0020799999999999998</v>
      </c>
      <c r="R3391" s="225">
        <f>Q3391*H3391</f>
        <v>0.018719999999999997</v>
      </c>
      <c r="S3391" s="225">
        <v>0</v>
      </c>
      <c r="T3391" s="226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7" t="s">
        <v>433</v>
      </c>
      <c r="AT3391" s="227" t="s">
        <v>319</v>
      </c>
      <c r="AU3391" s="227" t="s">
        <v>80</v>
      </c>
      <c r="AY3391" s="20" t="s">
        <v>205</v>
      </c>
      <c r="BE3391" s="228">
        <f>IF(N3391="základní",J3391,0)</f>
        <v>0</v>
      </c>
      <c r="BF3391" s="228">
        <f>IF(N3391="snížená",J3391,0)</f>
        <v>0</v>
      </c>
      <c r="BG3391" s="228">
        <f>IF(N3391="zákl. přenesená",J3391,0)</f>
        <v>0</v>
      </c>
      <c r="BH3391" s="228">
        <f>IF(N3391="sníž. přenesená",J3391,0)</f>
        <v>0</v>
      </c>
      <c r="BI3391" s="228">
        <f>IF(N3391="nulová",J3391,0)</f>
        <v>0</v>
      </c>
      <c r="BJ3391" s="20" t="s">
        <v>78</v>
      </c>
      <c r="BK3391" s="228">
        <f>ROUND(I3391*H3391,2)</f>
        <v>0</v>
      </c>
      <c r="BL3391" s="20" t="s">
        <v>331</v>
      </c>
      <c r="BM3391" s="227" t="s">
        <v>5372</v>
      </c>
    </row>
    <row r="3392" s="14" customFormat="1">
      <c r="A3392" s="14"/>
      <c r="B3392" s="245"/>
      <c r="C3392" s="246"/>
      <c r="D3392" s="236" t="s">
        <v>216</v>
      </c>
      <c r="E3392" s="247" t="s">
        <v>19</v>
      </c>
      <c r="F3392" s="248" t="s">
        <v>5373</v>
      </c>
      <c r="G3392" s="246"/>
      <c r="H3392" s="249">
        <v>9</v>
      </c>
      <c r="I3392" s="250"/>
      <c r="J3392" s="246"/>
      <c r="K3392" s="246"/>
      <c r="L3392" s="251"/>
      <c r="M3392" s="252"/>
      <c r="N3392" s="253"/>
      <c r="O3392" s="253"/>
      <c r="P3392" s="253"/>
      <c r="Q3392" s="253"/>
      <c r="R3392" s="253"/>
      <c r="S3392" s="253"/>
      <c r="T3392" s="25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55" t="s">
        <v>216</v>
      </c>
      <c r="AU3392" s="255" t="s">
        <v>80</v>
      </c>
      <c r="AV3392" s="14" t="s">
        <v>80</v>
      </c>
      <c r="AW3392" s="14" t="s">
        <v>218</v>
      </c>
      <c r="AX3392" s="14" t="s">
        <v>71</v>
      </c>
      <c r="AY3392" s="255" t="s">
        <v>205</v>
      </c>
    </row>
    <row r="3393" s="2" customFormat="1" ht="24.15" customHeight="1">
      <c r="A3393" s="41"/>
      <c r="B3393" s="42"/>
      <c r="C3393" s="278" t="s">
        <v>5374</v>
      </c>
      <c r="D3393" s="278" t="s">
        <v>319</v>
      </c>
      <c r="E3393" s="279" t="s">
        <v>5375</v>
      </c>
      <c r="F3393" s="280" t="s">
        <v>5376</v>
      </c>
      <c r="G3393" s="281" t="s">
        <v>448</v>
      </c>
      <c r="H3393" s="282">
        <v>25</v>
      </c>
      <c r="I3393" s="283"/>
      <c r="J3393" s="284">
        <f>ROUND(I3393*H3393,2)</f>
        <v>0</v>
      </c>
      <c r="K3393" s="280" t="s">
        <v>19</v>
      </c>
      <c r="L3393" s="285"/>
      <c r="M3393" s="286" t="s">
        <v>19</v>
      </c>
      <c r="N3393" s="287" t="s">
        <v>42</v>
      </c>
      <c r="O3393" s="87"/>
      <c r="P3393" s="225">
        <f>O3393*H3393</f>
        <v>0</v>
      </c>
      <c r="Q3393" s="225">
        <v>0.0020799999999999998</v>
      </c>
      <c r="R3393" s="225">
        <f>Q3393*H3393</f>
        <v>0.051999999999999998</v>
      </c>
      <c r="S3393" s="225">
        <v>0</v>
      </c>
      <c r="T3393" s="226">
        <f>S3393*H3393</f>
        <v>0</v>
      </c>
      <c r="U3393" s="41"/>
      <c r="V3393" s="41"/>
      <c r="W3393" s="41"/>
      <c r="X3393" s="41"/>
      <c r="Y3393" s="41"/>
      <c r="Z3393" s="41"/>
      <c r="AA3393" s="41"/>
      <c r="AB3393" s="41"/>
      <c r="AC3393" s="41"/>
      <c r="AD3393" s="41"/>
      <c r="AE3393" s="41"/>
      <c r="AR3393" s="227" t="s">
        <v>433</v>
      </c>
      <c r="AT3393" s="227" t="s">
        <v>319</v>
      </c>
      <c r="AU3393" s="227" t="s">
        <v>80</v>
      </c>
      <c r="AY3393" s="20" t="s">
        <v>205</v>
      </c>
      <c r="BE3393" s="228">
        <f>IF(N3393="základní",J3393,0)</f>
        <v>0</v>
      </c>
      <c r="BF3393" s="228">
        <f>IF(N3393="snížená",J3393,0)</f>
        <v>0</v>
      </c>
      <c r="BG3393" s="228">
        <f>IF(N3393="zákl. přenesená",J3393,0)</f>
        <v>0</v>
      </c>
      <c r="BH3393" s="228">
        <f>IF(N3393="sníž. přenesená",J3393,0)</f>
        <v>0</v>
      </c>
      <c r="BI3393" s="228">
        <f>IF(N3393="nulová",J3393,0)</f>
        <v>0</v>
      </c>
      <c r="BJ3393" s="20" t="s">
        <v>78</v>
      </c>
      <c r="BK3393" s="228">
        <f>ROUND(I3393*H3393,2)</f>
        <v>0</v>
      </c>
      <c r="BL3393" s="20" t="s">
        <v>331</v>
      </c>
      <c r="BM3393" s="227" t="s">
        <v>5377</v>
      </c>
    </row>
    <row r="3394" s="14" customFormat="1">
      <c r="A3394" s="14"/>
      <c r="B3394" s="245"/>
      <c r="C3394" s="246"/>
      <c r="D3394" s="236" t="s">
        <v>216</v>
      </c>
      <c r="E3394" s="247" t="s">
        <v>19</v>
      </c>
      <c r="F3394" s="248" t="s">
        <v>5378</v>
      </c>
      <c r="G3394" s="246"/>
      <c r="H3394" s="249">
        <v>25</v>
      </c>
      <c r="I3394" s="250"/>
      <c r="J3394" s="246"/>
      <c r="K3394" s="246"/>
      <c r="L3394" s="251"/>
      <c r="M3394" s="252"/>
      <c r="N3394" s="253"/>
      <c r="O3394" s="253"/>
      <c r="P3394" s="253"/>
      <c r="Q3394" s="253"/>
      <c r="R3394" s="253"/>
      <c r="S3394" s="253"/>
      <c r="T3394" s="25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5" t="s">
        <v>216</v>
      </c>
      <c r="AU3394" s="255" t="s">
        <v>80</v>
      </c>
      <c r="AV3394" s="14" t="s">
        <v>80</v>
      </c>
      <c r="AW3394" s="14" t="s">
        <v>218</v>
      </c>
      <c r="AX3394" s="14" t="s">
        <v>71</v>
      </c>
      <c r="AY3394" s="255" t="s">
        <v>205</v>
      </c>
    </row>
    <row r="3395" s="2" customFormat="1" ht="24.15" customHeight="1">
      <c r="A3395" s="41"/>
      <c r="B3395" s="42"/>
      <c r="C3395" s="278" t="s">
        <v>5379</v>
      </c>
      <c r="D3395" s="278" t="s">
        <v>319</v>
      </c>
      <c r="E3395" s="279" t="s">
        <v>5380</v>
      </c>
      <c r="F3395" s="280" t="s">
        <v>5381</v>
      </c>
      <c r="G3395" s="281" t="s">
        <v>448</v>
      </c>
      <c r="H3395" s="282">
        <v>1</v>
      </c>
      <c r="I3395" s="283"/>
      <c r="J3395" s="284">
        <f>ROUND(I3395*H3395,2)</f>
        <v>0</v>
      </c>
      <c r="K3395" s="280" t="s">
        <v>19</v>
      </c>
      <c r="L3395" s="285"/>
      <c r="M3395" s="286" t="s">
        <v>19</v>
      </c>
      <c r="N3395" s="287" t="s">
        <v>42</v>
      </c>
      <c r="O3395" s="87"/>
      <c r="P3395" s="225">
        <f>O3395*H3395</f>
        <v>0</v>
      </c>
      <c r="Q3395" s="225">
        <v>0.00266</v>
      </c>
      <c r="R3395" s="225">
        <f>Q3395*H3395</f>
        <v>0.00266</v>
      </c>
      <c r="S3395" s="225">
        <v>0</v>
      </c>
      <c r="T3395" s="226">
        <f>S3395*H3395</f>
        <v>0</v>
      </c>
      <c r="U3395" s="41"/>
      <c r="V3395" s="41"/>
      <c r="W3395" s="41"/>
      <c r="X3395" s="41"/>
      <c r="Y3395" s="41"/>
      <c r="Z3395" s="41"/>
      <c r="AA3395" s="41"/>
      <c r="AB3395" s="41"/>
      <c r="AC3395" s="41"/>
      <c r="AD3395" s="41"/>
      <c r="AE3395" s="41"/>
      <c r="AR3395" s="227" t="s">
        <v>433</v>
      </c>
      <c r="AT3395" s="227" t="s">
        <v>319</v>
      </c>
      <c r="AU3395" s="227" t="s">
        <v>80</v>
      </c>
      <c r="AY3395" s="20" t="s">
        <v>205</v>
      </c>
      <c r="BE3395" s="228">
        <f>IF(N3395="základní",J3395,0)</f>
        <v>0</v>
      </c>
      <c r="BF3395" s="228">
        <f>IF(N3395="snížená",J3395,0)</f>
        <v>0</v>
      </c>
      <c r="BG3395" s="228">
        <f>IF(N3395="zákl. přenesená",J3395,0)</f>
        <v>0</v>
      </c>
      <c r="BH3395" s="228">
        <f>IF(N3395="sníž. přenesená",J3395,0)</f>
        <v>0</v>
      </c>
      <c r="BI3395" s="228">
        <f>IF(N3395="nulová",J3395,0)</f>
        <v>0</v>
      </c>
      <c r="BJ3395" s="20" t="s">
        <v>78</v>
      </c>
      <c r="BK3395" s="228">
        <f>ROUND(I3395*H3395,2)</f>
        <v>0</v>
      </c>
      <c r="BL3395" s="20" t="s">
        <v>331</v>
      </c>
      <c r="BM3395" s="227" t="s">
        <v>5382</v>
      </c>
    </row>
    <row r="3396" s="14" customFormat="1">
      <c r="A3396" s="14"/>
      <c r="B3396" s="245"/>
      <c r="C3396" s="246"/>
      <c r="D3396" s="236" t="s">
        <v>216</v>
      </c>
      <c r="E3396" s="247" t="s">
        <v>19</v>
      </c>
      <c r="F3396" s="248" t="s">
        <v>5383</v>
      </c>
      <c r="G3396" s="246"/>
      <c r="H3396" s="249">
        <v>1</v>
      </c>
      <c r="I3396" s="250"/>
      <c r="J3396" s="246"/>
      <c r="K3396" s="246"/>
      <c r="L3396" s="251"/>
      <c r="M3396" s="252"/>
      <c r="N3396" s="253"/>
      <c r="O3396" s="253"/>
      <c r="P3396" s="253"/>
      <c r="Q3396" s="253"/>
      <c r="R3396" s="253"/>
      <c r="S3396" s="253"/>
      <c r="T3396" s="25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55" t="s">
        <v>216</v>
      </c>
      <c r="AU3396" s="255" t="s">
        <v>80</v>
      </c>
      <c r="AV3396" s="14" t="s">
        <v>80</v>
      </c>
      <c r="AW3396" s="14" t="s">
        <v>218</v>
      </c>
      <c r="AX3396" s="14" t="s">
        <v>71</v>
      </c>
      <c r="AY3396" s="255" t="s">
        <v>205</v>
      </c>
    </row>
    <row r="3397" s="2" customFormat="1" ht="24.15" customHeight="1">
      <c r="A3397" s="41"/>
      <c r="B3397" s="42"/>
      <c r="C3397" s="278" t="s">
        <v>5384</v>
      </c>
      <c r="D3397" s="278" t="s">
        <v>319</v>
      </c>
      <c r="E3397" s="279" t="s">
        <v>5385</v>
      </c>
      <c r="F3397" s="280" t="s">
        <v>5386</v>
      </c>
      <c r="G3397" s="281" t="s">
        <v>448</v>
      </c>
      <c r="H3397" s="282">
        <v>2</v>
      </c>
      <c r="I3397" s="283"/>
      <c r="J3397" s="284">
        <f>ROUND(I3397*H3397,2)</f>
        <v>0</v>
      </c>
      <c r="K3397" s="280" t="s">
        <v>19</v>
      </c>
      <c r="L3397" s="285"/>
      <c r="M3397" s="286" t="s">
        <v>19</v>
      </c>
      <c r="N3397" s="287" t="s">
        <v>42</v>
      </c>
      <c r="O3397" s="87"/>
      <c r="P3397" s="225">
        <f>O3397*H3397</f>
        <v>0</v>
      </c>
      <c r="Q3397" s="225">
        <v>0.00266</v>
      </c>
      <c r="R3397" s="225">
        <f>Q3397*H3397</f>
        <v>0.0053200000000000001</v>
      </c>
      <c r="S3397" s="225">
        <v>0</v>
      </c>
      <c r="T3397" s="226">
        <f>S3397*H3397</f>
        <v>0</v>
      </c>
      <c r="U3397" s="41"/>
      <c r="V3397" s="41"/>
      <c r="W3397" s="41"/>
      <c r="X3397" s="41"/>
      <c r="Y3397" s="41"/>
      <c r="Z3397" s="41"/>
      <c r="AA3397" s="41"/>
      <c r="AB3397" s="41"/>
      <c r="AC3397" s="41"/>
      <c r="AD3397" s="41"/>
      <c r="AE3397" s="41"/>
      <c r="AR3397" s="227" t="s">
        <v>433</v>
      </c>
      <c r="AT3397" s="227" t="s">
        <v>319</v>
      </c>
      <c r="AU3397" s="227" t="s">
        <v>80</v>
      </c>
      <c r="AY3397" s="20" t="s">
        <v>205</v>
      </c>
      <c r="BE3397" s="228">
        <f>IF(N3397="základní",J3397,0)</f>
        <v>0</v>
      </c>
      <c r="BF3397" s="228">
        <f>IF(N3397="snížená",J3397,0)</f>
        <v>0</v>
      </c>
      <c r="BG3397" s="228">
        <f>IF(N3397="zákl. přenesená",J3397,0)</f>
        <v>0</v>
      </c>
      <c r="BH3397" s="228">
        <f>IF(N3397="sníž. přenesená",J3397,0)</f>
        <v>0</v>
      </c>
      <c r="BI3397" s="228">
        <f>IF(N3397="nulová",J3397,0)</f>
        <v>0</v>
      </c>
      <c r="BJ3397" s="20" t="s">
        <v>78</v>
      </c>
      <c r="BK3397" s="228">
        <f>ROUND(I3397*H3397,2)</f>
        <v>0</v>
      </c>
      <c r="BL3397" s="20" t="s">
        <v>331</v>
      </c>
      <c r="BM3397" s="227" t="s">
        <v>5387</v>
      </c>
    </row>
    <row r="3398" s="14" customFormat="1">
      <c r="A3398" s="14"/>
      <c r="B3398" s="245"/>
      <c r="C3398" s="246"/>
      <c r="D3398" s="236" t="s">
        <v>216</v>
      </c>
      <c r="E3398" s="247" t="s">
        <v>19</v>
      </c>
      <c r="F3398" s="248" t="s">
        <v>5388</v>
      </c>
      <c r="G3398" s="246"/>
      <c r="H3398" s="249">
        <v>2</v>
      </c>
      <c r="I3398" s="250"/>
      <c r="J3398" s="246"/>
      <c r="K3398" s="246"/>
      <c r="L3398" s="251"/>
      <c r="M3398" s="252"/>
      <c r="N3398" s="253"/>
      <c r="O3398" s="253"/>
      <c r="P3398" s="253"/>
      <c r="Q3398" s="253"/>
      <c r="R3398" s="253"/>
      <c r="S3398" s="253"/>
      <c r="T3398" s="25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55" t="s">
        <v>216</v>
      </c>
      <c r="AU3398" s="255" t="s">
        <v>80</v>
      </c>
      <c r="AV3398" s="14" t="s">
        <v>80</v>
      </c>
      <c r="AW3398" s="14" t="s">
        <v>218</v>
      </c>
      <c r="AX3398" s="14" t="s">
        <v>71</v>
      </c>
      <c r="AY3398" s="255" t="s">
        <v>205</v>
      </c>
    </row>
    <row r="3399" s="2" customFormat="1" ht="24.15" customHeight="1">
      <c r="A3399" s="41"/>
      <c r="B3399" s="42"/>
      <c r="C3399" s="278" t="s">
        <v>5389</v>
      </c>
      <c r="D3399" s="278" t="s">
        <v>319</v>
      </c>
      <c r="E3399" s="279" t="s">
        <v>5390</v>
      </c>
      <c r="F3399" s="280" t="s">
        <v>5391</v>
      </c>
      <c r="G3399" s="281" t="s">
        <v>448</v>
      </c>
      <c r="H3399" s="282">
        <v>7</v>
      </c>
      <c r="I3399" s="283"/>
      <c r="J3399" s="284">
        <f>ROUND(I3399*H3399,2)</f>
        <v>0</v>
      </c>
      <c r="K3399" s="280" t="s">
        <v>19</v>
      </c>
      <c r="L3399" s="285"/>
      <c r="M3399" s="286" t="s">
        <v>19</v>
      </c>
      <c r="N3399" s="287" t="s">
        <v>42</v>
      </c>
      <c r="O3399" s="87"/>
      <c r="P3399" s="225">
        <f>O3399*H3399</f>
        <v>0</v>
      </c>
      <c r="Q3399" s="225">
        <v>0.00266</v>
      </c>
      <c r="R3399" s="225">
        <f>Q3399*H3399</f>
        <v>0.018620000000000001</v>
      </c>
      <c r="S3399" s="225">
        <v>0</v>
      </c>
      <c r="T3399" s="226">
        <f>S3399*H3399</f>
        <v>0</v>
      </c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R3399" s="227" t="s">
        <v>433</v>
      </c>
      <c r="AT3399" s="227" t="s">
        <v>319</v>
      </c>
      <c r="AU3399" s="227" t="s">
        <v>80</v>
      </c>
      <c r="AY3399" s="20" t="s">
        <v>205</v>
      </c>
      <c r="BE3399" s="228">
        <f>IF(N3399="základní",J3399,0)</f>
        <v>0</v>
      </c>
      <c r="BF3399" s="228">
        <f>IF(N3399="snížená",J3399,0)</f>
        <v>0</v>
      </c>
      <c r="BG3399" s="228">
        <f>IF(N3399="zákl. přenesená",J3399,0)</f>
        <v>0</v>
      </c>
      <c r="BH3399" s="228">
        <f>IF(N3399="sníž. přenesená",J3399,0)</f>
        <v>0</v>
      </c>
      <c r="BI3399" s="228">
        <f>IF(N3399="nulová",J3399,0)</f>
        <v>0</v>
      </c>
      <c r="BJ3399" s="20" t="s">
        <v>78</v>
      </c>
      <c r="BK3399" s="228">
        <f>ROUND(I3399*H3399,2)</f>
        <v>0</v>
      </c>
      <c r="BL3399" s="20" t="s">
        <v>331</v>
      </c>
      <c r="BM3399" s="227" t="s">
        <v>5392</v>
      </c>
    </row>
    <row r="3400" s="14" customFormat="1">
      <c r="A3400" s="14"/>
      <c r="B3400" s="245"/>
      <c r="C3400" s="246"/>
      <c r="D3400" s="236" t="s">
        <v>216</v>
      </c>
      <c r="E3400" s="247" t="s">
        <v>19</v>
      </c>
      <c r="F3400" s="248" t="s">
        <v>5393</v>
      </c>
      <c r="G3400" s="246"/>
      <c r="H3400" s="249">
        <v>7</v>
      </c>
      <c r="I3400" s="250"/>
      <c r="J3400" s="246"/>
      <c r="K3400" s="246"/>
      <c r="L3400" s="251"/>
      <c r="M3400" s="252"/>
      <c r="N3400" s="253"/>
      <c r="O3400" s="253"/>
      <c r="P3400" s="253"/>
      <c r="Q3400" s="253"/>
      <c r="R3400" s="253"/>
      <c r="S3400" s="253"/>
      <c r="T3400" s="25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55" t="s">
        <v>216</v>
      </c>
      <c r="AU3400" s="255" t="s">
        <v>80</v>
      </c>
      <c r="AV3400" s="14" t="s">
        <v>80</v>
      </c>
      <c r="AW3400" s="14" t="s">
        <v>218</v>
      </c>
      <c r="AX3400" s="14" t="s">
        <v>71</v>
      </c>
      <c r="AY3400" s="255" t="s">
        <v>205</v>
      </c>
    </row>
    <row r="3401" s="2" customFormat="1" ht="24.15" customHeight="1">
      <c r="A3401" s="41"/>
      <c r="B3401" s="42"/>
      <c r="C3401" s="278" t="s">
        <v>5394</v>
      </c>
      <c r="D3401" s="278" t="s">
        <v>319</v>
      </c>
      <c r="E3401" s="279" t="s">
        <v>5395</v>
      </c>
      <c r="F3401" s="280" t="s">
        <v>5396</v>
      </c>
      <c r="G3401" s="281" t="s">
        <v>448</v>
      </c>
      <c r="H3401" s="282">
        <v>1</v>
      </c>
      <c r="I3401" s="283"/>
      <c r="J3401" s="284">
        <f>ROUND(I3401*H3401,2)</f>
        <v>0</v>
      </c>
      <c r="K3401" s="280" t="s">
        <v>19</v>
      </c>
      <c r="L3401" s="285"/>
      <c r="M3401" s="286" t="s">
        <v>19</v>
      </c>
      <c r="N3401" s="287" t="s">
        <v>42</v>
      </c>
      <c r="O3401" s="87"/>
      <c r="P3401" s="225">
        <f>O3401*H3401</f>
        <v>0</v>
      </c>
      <c r="Q3401" s="225">
        <v>0.0018500000000000001</v>
      </c>
      <c r="R3401" s="225">
        <f>Q3401*H3401</f>
        <v>0.0018500000000000001</v>
      </c>
      <c r="S3401" s="225">
        <v>0</v>
      </c>
      <c r="T3401" s="226">
        <f>S3401*H3401</f>
        <v>0</v>
      </c>
      <c r="U3401" s="41"/>
      <c r="V3401" s="41"/>
      <c r="W3401" s="41"/>
      <c r="X3401" s="41"/>
      <c r="Y3401" s="41"/>
      <c r="Z3401" s="41"/>
      <c r="AA3401" s="41"/>
      <c r="AB3401" s="41"/>
      <c r="AC3401" s="41"/>
      <c r="AD3401" s="41"/>
      <c r="AE3401" s="41"/>
      <c r="AR3401" s="227" t="s">
        <v>433</v>
      </c>
      <c r="AT3401" s="227" t="s">
        <v>319</v>
      </c>
      <c r="AU3401" s="227" t="s">
        <v>80</v>
      </c>
      <c r="AY3401" s="20" t="s">
        <v>205</v>
      </c>
      <c r="BE3401" s="228">
        <f>IF(N3401="základní",J3401,0)</f>
        <v>0</v>
      </c>
      <c r="BF3401" s="228">
        <f>IF(N3401="snížená",J3401,0)</f>
        <v>0</v>
      </c>
      <c r="BG3401" s="228">
        <f>IF(N3401="zákl. přenesená",J3401,0)</f>
        <v>0</v>
      </c>
      <c r="BH3401" s="228">
        <f>IF(N3401="sníž. přenesená",J3401,0)</f>
        <v>0</v>
      </c>
      <c r="BI3401" s="228">
        <f>IF(N3401="nulová",J3401,0)</f>
        <v>0</v>
      </c>
      <c r="BJ3401" s="20" t="s">
        <v>78</v>
      </c>
      <c r="BK3401" s="228">
        <f>ROUND(I3401*H3401,2)</f>
        <v>0</v>
      </c>
      <c r="BL3401" s="20" t="s">
        <v>331</v>
      </c>
      <c r="BM3401" s="227" t="s">
        <v>5397</v>
      </c>
    </row>
    <row r="3402" s="14" customFormat="1">
      <c r="A3402" s="14"/>
      <c r="B3402" s="245"/>
      <c r="C3402" s="246"/>
      <c r="D3402" s="236" t="s">
        <v>216</v>
      </c>
      <c r="E3402" s="247" t="s">
        <v>19</v>
      </c>
      <c r="F3402" s="248" t="s">
        <v>5398</v>
      </c>
      <c r="G3402" s="246"/>
      <c r="H3402" s="249">
        <v>1</v>
      </c>
      <c r="I3402" s="250"/>
      <c r="J3402" s="246"/>
      <c r="K3402" s="246"/>
      <c r="L3402" s="251"/>
      <c r="M3402" s="252"/>
      <c r="N3402" s="253"/>
      <c r="O3402" s="253"/>
      <c r="P3402" s="253"/>
      <c r="Q3402" s="253"/>
      <c r="R3402" s="253"/>
      <c r="S3402" s="253"/>
      <c r="T3402" s="25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55" t="s">
        <v>216</v>
      </c>
      <c r="AU3402" s="255" t="s">
        <v>80</v>
      </c>
      <c r="AV3402" s="14" t="s">
        <v>80</v>
      </c>
      <c r="AW3402" s="14" t="s">
        <v>218</v>
      </c>
      <c r="AX3402" s="14" t="s">
        <v>78</v>
      </c>
      <c r="AY3402" s="255" t="s">
        <v>205</v>
      </c>
    </row>
    <row r="3403" s="2" customFormat="1" ht="24.15" customHeight="1">
      <c r="A3403" s="41"/>
      <c r="B3403" s="42"/>
      <c r="C3403" s="278" t="s">
        <v>5399</v>
      </c>
      <c r="D3403" s="278" t="s">
        <v>319</v>
      </c>
      <c r="E3403" s="279" t="s">
        <v>5400</v>
      </c>
      <c r="F3403" s="280" t="s">
        <v>5401</v>
      </c>
      <c r="G3403" s="281" t="s">
        <v>448</v>
      </c>
      <c r="H3403" s="282">
        <v>3</v>
      </c>
      <c r="I3403" s="283"/>
      <c r="J3403" s="284">
        <f>ROUND(I3403*H3403,2)</f>
        <v>0</v>
      </c>
      <c r="K3403" s="280" t="s">
        <v>19</v>
      </c>
      <c r="L3403" s="285"/>
      <c r="M3403" s="286" t="s">
        <v>19</v>
      </c>
      <c r="N3403" s="287" t="s">
        <v>42</v>
      </c>
      <c r="O3403" s="87"/>
      <c r="P3403" s="225">
        <f>O3403*H3403</f>
        <v>0</v>
      </c>
      <c r="Q3403" s="225">
        <v>0.0018500000000000001</v>
      </c>
      <c r="R3403" s="225">
        <f>Q3403*H3403</f>
        <v>0.0055500000000000002</v>
      </c>
      <c r="S3403" s="225">
        <v>0</v>
      </c>
      <c r="T3403" s="226">
        <f>S3403*H3403</f>
        <v>0</v>
      </c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R3403" s="227" t="s">
        <v>433</v>
      </c>
      <c r="AT3403" s="227" t="s">
        <v>319</v>
      </c>
      <c r="AU3403" s="227" t="s">
        <v>80</v>
      </c>
      <c r="AY3403" s="20" t="s">
        <v>205</v>
      </c>
      <c r="BE3403" s="228">
        <f>IF(N3403="základní",J3403,0)</f>
        <v>0</v>
      </c>
      <c r="BF3403" s="228">
        <f>IF(N3403="snížená",J3403,0)</f>
        <v>0</v>
      </c>
      <c r="BG3403" s="228">
        <f>IF(N3403="zákl. přenesená",J3403,0)</f>
        <v>0</v>
      </c>
      <c r="BH3403" s="228">
        <f>IF(N3403="sníž. přenesená",J3403,0)</f>
        <v>0</v>
      </c>
      <c r="BI3403" s="228">
        <f>IF(N3403="nulová",J3403,0)</f>
        <v>0</v>
      </c>
      <c r="BJ3403" s="20" t="s">
        <v>78</v>
      </c>
      <c r="BK3403" s="228">
        <f>ROUND(I3403*H3403,2)</f>
        <v>0</v>
      </c>
      <c r="BL3403" s="20" t="s">
        <v>331</v>
      </c>
      <c r="BM3403" s="227" t="s">
        <v>5402</v>
      </c>
    </row>
    <row r="3404" s="14" customFormat="1">
      <c r="A3404" s="14"/>
      <c r="B3404" s="245"/>
      <c r="C3404" s="246"/>
      <c r="D3404" s="236" t="s">
        <v>216</v>
      </c>
      <c r="E3404" s="247" t="s">
        <v>19</v>
      </c>
      <c r="F3404" s="248" t="s">
        <v>5403</v>
      </c>
      <c r="G3404" s="246"/>
      <c r="H3404" s="249">
        <v>3</v>
      </c>
      <c r="I3404" s="250"/>
      <c r="J3404" s="246"/>
      <c r="K3404" s="246"/>
      <c r="L3404" s="251"/>
      <c r="M3404" s="252"/>
      <c r="N3404" s="253"/>
      <c r="O3404" s="253"/>
      <c r="P3404" s="253"/>
      <c r="Q3404" s="253"/>
      <c r="R3404" s="253"/>
      <c r="S3404" s="253"/>
      <c r="T3404" s="25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5" t="s">
        <v>216</v>
      </c>
      <c r="AU3404" s="255" t="s">
        <v>80</v>
      </c>
      <c r="AV3404" s="14" t="s">
        <v>80</v>
      </c>
      <c r="AW3404" s="14" t="s">
        <v>218</v>
      </c>
      <c r="AX3404" s="14" t="s">
        <v>78</v>
      </c>
      <c r="AY3404" s="255" t="s">
        <v>205</v>
      </c>
    </row>
    <row r="3405" s="2" customFormat="1" ht="24.15" customHeight="1">
      <c r="A3405" s="41"/>
      <c r="B3405" s="42"/>
      <c r="C3405" s="278" t="s">
        <v>5404</v>
      </c>
      <c r="D3405" s="278" t="s">
        <v>319</v>
      </c>
      <c r="E3405" s="279" t="s">
        <v>5405</v>
      </c>
      <c r="F3405" s="280" t="s">
        <v>5406</v>
      </c>
      <c r="G3405" s="281" t="s">
        <v>448</v>
      </c>
      <c r="H3405" s="282">
        <v>1</v>
      </c>
      <c r="I3405" s="283"/>
      <c r="J3405" s="284">
        <f>ROUND(I3405*H3405,2)</f>
        <v>0</v>
      </c>
      <c r="K3405" s="280" t="s">
        <v>19</v>
      </c>
      <c r="L3405" s="285"/>
      <c r="M3405" s="286" t="s">
        <v>19</v>
      </c>
      <c r="N3405" s="287" t="s">
        <v>42</v>
      </c>
      <c r="O3405" s="87"/>
      <c r="P3405" s="225">
        <f>O3405*H3405</f>
        <v>0</v>
      </c>
      <c r="Q3405" s="225">
        <v>0.0018500000000000001</v>
      </c>
      <c r="R3405" s="225">
        <f>Q3405*H3405</f>
        <v>0.0018500000000000001</v>
      </c>
      <c r="S3405" s="225">
        <v>0</v>
      </c>
      <c r="T3405" s="226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7" t="s">
        <v>433</v>
      </c>
      <c r="AT3405" s="227" t="s">
        <v>319</v>
      </c>
      <c r="AU3405" s="227" t="s">
        <v>80</v>
      </c>
      <c r="AY3405" s="20" t="s">
        <v>205</v>
      </c>
      <c r="BE3405" s="228">
        <f>IF(N3405="základní",J3405,0)</f>
        <v>0</v>
      </c>
      <c r="BF3405" s="228">
        <f>IF(N3405="snížená",J3405,0)</f>
        <v>0</v>
      </c>
      <c r="BG3405" s="228">
        <f>IF(N3405="zákl. přenesená",J3405,0)</f>
        <v>0</v>
      </c>
      <c r="BH3405" s="228">
        <f>IF(N3405="sníž. přenesená",J3405,0)</f>
        <v>0</v>
      </c>
      <c r="BI3405" s="228">
        <f>IF(N3405="nulová",J3405,0)</f>
        <v>0</v>
      </c>
      <c r="BJ3405" s="20" t="s">
        <v>78</v>
      </c>
      <c r="BK3405" s="228">
        <f>ROUND(I3405*H3405,2)</f>
        <v>0</v>
      </c>
      <c r="BL3405" s="20" t="s">
        <v>331</v>
      </c>
      <c r="BM3405" s="227" t="s">
        <v>5407</v>
      </c>
    </row>
    <row r="3406" s="14" customFormat="1">
      <c r="A3406" s="14"/>
      <c r="B3406" s="245"/>
      <c r="C3406" s="246"/>
      <c r="D3406" s="236" t="s">
        <v>216</v>
      </c>
      <c r="E3406" s="247" t="s">
        <v>19</v>
      </c>
      <c r="F3406" s="248" t="s">
        <v>5408</v>
      </c>
      <c r="G3406" s="246"/>
      <c r="H3406" s="249">
        <v>1</v>
      </c>
      <c r="I3406" s="250"/>
      <c r="J3406" s="246"/>
      <c r="K3406" s="246"/>
      <c r="L3406" s="251"/>
      <c r="M3406" s="252"/>
      <c r="N3406" s="253"/>
      <c r="O3406" s="253"/>
      <c r="P3406" s="253"/>
      <c r="Q3406" s="253"/>
      <c r="R3406" s="253"/>
      <c r="S3406" s="253"/>
      <c r="T3406" s="25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5" t="s">
        <v>216</v>
      </c>
      <c r="AU3406" s="255" t="s">
        <v>80</v>
      </c>
      <c r="AV3406" s="14" t="s">
        <v>80</v>
      </c>
      <c r="AW3406" s="14" t="s">
        <v>218</v>
      </c>
      <c r="AX3406" s="14" t="s">
        <v>78</v>
      </c>
      <c r="AY3406" s="255" t="s">
        <v>205</v>
      </c>
    </row>
    <row r="3407" s="2" customFormat="1" ht="24.15" customHeight="1">
      <c r="A3407" s="41"/>
      <c r="B3407" s="42"/>
      <c r="C3407" s="216" t="s">
        <v>5409</v>
      </c>
      <c r="D3407" s="216" t="s">
        <v>207</v>
      </c>
      <c r="E3407" s="217" t="s">
        <v>5410</v>
      </c>
      <c r="F3407" s="218" t="s">
        <v>5411</v>
      </c>
      <c r="G3407" s="219" t="s">
        <v>448</v>
      </c>
      <c r="H3407" s="220">
        <v>11</v>
      </c>
      <c r="I3407" s="221"/>
      <c r="J3407" s="222">
        <f>ROUND(I3407*H3407,2)</f>
        <v>0</v>
      </c>
      <c r="K3407" s="218" t="s">
        <v>211</v>
      </c>
      <c r="L3407" s="47"/>
      <c r="M3407" s="223" t="s">
        <v>19</v>
      </c>
      <c r="N3407" s="224" t="s">
        <v>42</v>
      </c>
      <c r="O3407" s="87"/>
      <c r="P3407" s="225">
        <f>O3407*H3407</f>
        <v>0</v>
      </c>
      <c r="Q3407" s="225">
        <v>0</v>
      </c>
      <c r="R3407" s="225">
        <f>Q3407*H3407</f>
        <v>0</v>
      </c>
      <c r="S3407" s="225">
        <v>0</v>
      </c>
      <c r="T3407" s="226">
        <f>S3407*H3407</f>
        <v>0</v>
      </c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R3407" s="227" t="s">
        <v>331</v>
      </c>
      <c r="AT3407" s="227" t="s">
        <v>207</v>
      </c>
      <c r="AU3407" s="227" t="s">
        <v>80</v>
      </c>
      <c r="AY3407" s="20" t="s">
        <v>205</v>
      </c>
      <c r="BE3407" s="228">
        <f>IF(N3407="základní",J3407,0)</f>
        <v>0</v>
      </c>
      <c r="BF3407" s="228">
        <f>IF(N3407="snížená",J3407,0)</f>
        <v>0</v>
      </c>
      <c r="BG3407" s="228">
        <f>IF(N3407="zákl. přenesená",J3407,0)</f>
        <v>0</v>
      </c>
      <c r="BH3407" s="228">
        <f>IF(N3407="sníž. přenesená",J3407,0)</f>
        <v>0</v>
      </c>
      <c r="BI3407" s="228">
        <f>IF(N3407="nulová",J3407,0)</f>
        <v>0</v>
      </c>
      <c r="BJ3407" s="20" t="s">
        <v>78</v>
      </c>
      <c r="BK3407" s="228">
        <f>ROUND(I3407*H3407,2)</f>
        <v>0</v>
      </c>
      <c r="BL3407" s="20" t="s">
        <v>331</v>
      </c>
      <c r="BM3407" s="227" t="s">
        <v>5412</v>
      </c>
    </row>
    <row r="3408" s="2" customFormat="1">
      <c r="A3408" s="41"/>
      <c r="B3408" s="42"/>
      <c r="C3408" s="43"/>
      <c r="D3408" s="229" t="s">
        <v>214</v>
      </c>
      <c r="E3408" s="43"/>
      <c r="F3408" s="230" t="s">
        <v>5413</v>
      </c>
      <c r="G3408" s="43"/>
      <c r="H3408" s="43"/>
      <c r="I3408" s="231"/>
      <c r="J3408" s="43"/>
      <c r="K3408" s="43"/>
      <c r="L3408" s="47"/>
      <c r="M3408" s="232"/>
      <c r="N3408" s="233"/>
      <c r="O3408" s="87"/>
      <c r="P3408" s="87"/>
      <c r="Q3408" s="87"/>
      <c r="R3408" s="87"/>
      <c r="S3408" s="87"/>
      <c r="T3408" s="88"/>
      <c r="U3408" s="41"/>
      <c r="V3408" s="41"/>
      <c r="W3408" s="41"/>
      <c r="X3408" s="41"/>
      <c r="Y3408" s="41"/>
      <c r="Z3408" s="41"/>
      <c r="AA3408" s="41"/>
      <c r="AB3408" s="41"/>
      <c r="AC3408" s="41"/>
      <c r="AD3408" s="41"/>
      <c r="AE3408" s="41"/>
      <c r="AT3408" s="20" t="s">
        <v>214</v>
      </c>
      <c r="AU3408" s="20" t="s">
        <v>80</v>
      </c>
    </row>
    <row r="3409" s="2" customFormat="1" ht="24.15" customHeight="1">
      <c r="A3409" s="41"/>
      <c r="B3409" s="42"/>
      <c r="C3409" s="278" t="s">
        <v>5414</v>
      </c>
      <c r="D3409" s="278" t="s">
        <v>319</v>
      </c>
      <c r="E3409" s="279" t="s">
        <v>5415</v>
      </c>
      <c r="F3409" s="280" t="s">
        <v>5416</v>
      </c>
      <c r="G3409" s="281" t="s">
        <v>448</v>
      </c>
      <c r="H3409" s="282">
        <v>1</v>
      </c>
      <c r="I3409" s="283"/>
      <c r="J3409" s="284">
        <f>ROUND(I3409*H3409,2)</f>
        <v>0</v>
      </c>
      <c r="K3409" s="280" t="s">
        <v>19</v>
      </c>
      <c r="L3409" s="285"/>
      <c r="M3409" s="286" t="s">
        <v>19</v>
      </c>
      <c r="N3409" s="287" t="s">
        <v>42</v>
      </c>
      <c r="O3409" s="87"/>
      <c r="P3409" s="225">
        <f>O3409*H3409</f>
        <v>0</v>
      </c>
      <c r="Q3409" s="225">
        <v>0.0044400000000000004</v>
      </c>
      <c r="R3409" s="225">
        <f>Q3409*H3409</f>
        <v>0.0044400000000000004</v>
      </c>
      <c r="S3409" s="225">
        <v>0</v>
      </c>
      <c r="T3409" s="226">
        <f>S3409*H3409</f>
        <v>0</v>
      </c>
      <c r="U3409" s="41"/>
      <c r="V3409" s="41"/>
      <c r="W3409" s="41"/>
      <c r="X3409" s="41"/>
      <c r="Y3409" s="41"/>
      <c r="Z3409" s="41"/>
      <c r="AA3409" s="41"/>
      <c r="AB3409" s="41"/>
      <c r="AC3409" s="41"/>
      <c r="AD3409" s="41"/>
      <c r="AE3409" s="41"/>
      <c r="AR3409" s="227" t="s">
        <v>433</v>
      </c>
      <c r="AT3409" s="227" t="s">
        <v>319</v>
      </c>
      <c r="AU3409" s="227" t="s">
        <v>80</v>
      </c>
      <c r="AY3409" s="20" t="s">
        <v>205</v>
      </c>
      <c r="BE3409" s="228">
        <f>IF(N3409="základní",J3409,0)</f>
        <v>0</v>
      </c>
      <c r="BF3409" s="228">
        <f>IF(N3409="snížená",J3409,0)</f>
        <v>0</v>
      </c>
      <c r="BG3409" s="228">
        <f>IF(N3409="zákl. přenesená",J3409,0)</f>
        <v>0</v>
      </c>
      <c r="BH3409" s="228">
        <f>IF(N3409="sníž. přenesená",J3409,0)</f>
        <v>0</v>
      </c>
      <c r="BI3409" s="228">
        <f>IF(N3409="nulová",J3409,0)</f>
        <v>0</v>
      </c>
      <c r="BJ3409" s="20" t="s">
        <v>78</v>
      </c>
      <c r="BK3409" s="228">
        <f>ROUND(I3409*H3409,2)</f>
        <v>0</v>
      </c>
      <c r="BL3409" s="20" t="s">
        <v>331</v>
      </c>
      <c r="BM3409" s="227" t="s">
        <v>5417</v>
      </c>
    </row>
    <row r="3410" s="14" customFormat="1">
      <c r="A3410" s="14"/>
      <c r="B3410" s="245"/>
      <c r="C3410" s="246"/>
      <c r="D3410" s="236" t="s">
        <v>216</v>
      </c>
      <c r="E3410" s="247" t="s">
        <v>19</v>
      </c>
      <c r="F3410" s="248" t="s">
        <v>5418</v>
      </c>
      <c r="G3410" s="246"/>
      <c r="H3410" s="249">
        <v>1</v>
      </c>
      <c r="I3410" s="250"/>
      <c r="J3410" s="246"/>
      <c r="K3410" s="246"/>
      <c r="L3410" s="251"/>
      <c r="M3410" s="252"/>
      <c r="N3410" s="253"/>
      <c r="O3410" s="253"/>
      <c r="P3410" s="253"/>
      <c r="Q3410" s="253"/>
      <c r="R3410" s="253"/>
      <c r="S3410" s="253"/>
      <c r="T3410" s="25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5" t="s">
        <v>216</v>
      </c>
      <c r="AU3410" s="255" t="s">
        <v>80</v>
      </c>
      <c r="AV3410" s="14" t="s">
        <v>80</v>
      </c>
      <c r="AW3410" s="14" t="s">
        <v>218</v>
      </c>
      <c r="AX3410" s="14" t="s">
        <v>78</v>
      </c>
      <c r="AY3410" s="255" t="s">
        <v>205</v>
      </c>
    </row>
    <row r="3411" s="2" customFormat="1" ht="24.15" customHeight="1">
      <c r="A3411" s="41"/>
      <c r="B3411" s="42"/>
      <c r="C3411" s="278" t="s">
        <v>5419</v>
      </c>
      <c r="D3411" s="278" t="s">
        <v>319</v>
      </c>
      <c r="E3411" s="279" t="s">
        <v>5420</v>
      </c>
      <c r="F3411" s="280" t="s">
        <v>5421</v>
      </c>
      <c r="G3411" s="281" t="s">
        <v>448</v>
      </c>
      <c r="H3411" s="282">
        <v>3</v>
      </c>
      <c r="I3411" s="283"/>
      <c r="J3411" s="284">
        <f>ROUND(I3411*H3411,2)</f>
        <v>0</v>
      </c>
      <c r="K3411" s="280" t="s">
        <v>19</v>
      </c>
      <c r="L3411" s="285"/>
      <c r="M3411" s="286" t="s">
        <v>19</v>
      </c>
      <c r="N3411" s="287" t="s">
        <v>42</v>
      </c>
      <c r="O3411" s="87"/>
      <c r="P3411" s="225">
        <f>O3411*H3411</f>
        <v>0</v>
      </c>
      <c r="Q3411" s="225">
        <v>0.0060000000000000001</v>
      </c>
      <c r="R3411" s="225">
        <f>Q3411*H3411</f>
        <v>0.018000000000000002</v>
      </c>
      <c r="S3411" s="225">
        <v>0</v>
      </c>
      <c r="T3411" s="226">
        <f>S3411*H3411</f>
        <v>0</v>
      </c>
      <c r="U3411" s="41"/>
      <c r="V3411" s="41"/>
      <c r="W3411" s="41"/>
      <c r="X3411" s="41"/>
      <c r="Y3411" s="41"/>
      <c r="Z3411" s="41"/>
      <c r="AA3411" s="41"/>
      <c r="AB3411" s="41"/>
      <c r="AC3411" s="41"/>
      <c r="AD3411" s="41"/>
      <c r="AE3411" s="41"/>
      <c r="AR3411" s="227" t="s">
        <v>433</v>
      </c>
      <c r="AT3411" s="227" t="s">
        <v>319</v>
      </c>
      <c r="AU3411" s="227" t="s">
        <v>80</v>
      </c>
      <c r="AY3411" s="20" t="s">
        <v>205</v>
      </c>
      <c r="BE3411" s="228">
        <f>IF(N3411="základní",J3411,0)</f>
        <v>0</v>
      </c>
      <c r="BF3411" s="228">
        <f>IF(N3411="snížená",J3411,0)</f>
        <v>0</v>
      </c>
      <c r="BG3411" s="228">
        <f>IF(N3411="zákl. přenesená",J3411,0)</f>
        <v>0</v>
      </c>
      <c r="BH3411" s="228">
        <f>IF(N3411="sníž. přenesená",J3411,0)</f>
        <v>0</v>
      </c>
      <c r="BI3411" s="228">
        <f>IF(N3411="nulová",J3411,0)</f>
        <v>0</v>
      </c>
      <c r="BJ3411" s="20" t="s">
        <v>78</v>
      </c>
      <c r="BK3411" s="228">
        <f>ROUND(I3411*H3411,2)</f>
        <v>0</v>
      </c>
      <c r="BL3411" s="20" t="s">
        <v>331</v>
      </c>
      <c r="BM3411" s="227" t="s">
        <v>5422</v>
      </c>
    </row>
    <row r="3412" s="14" customFormat="1">
      <c r="A3412" s="14"/>
      <c r="B3412" s="245"/>
      <c r="C3412" s="246"/>
      <c r="D3412" s="236" t="s">
        <v>216</v>
      </c>
      <c r="E3412" s="247" t="s">
        <v>19</v>
      </c>
      <c r="F3412" s="248" t="s">
        <v>5423</v>
      </c>
      <c r="G3412" s="246"/>
      <c r="H3412" s="249">
        <v>3</v>
      </c>
      <c r="I3412" s="250"/>
      <c r="J3412" s="246"/>
      <c r="K3412" s="246"/>
      <c r="L3412" s="251"/>
      <c r="M3412" s="252"/>
      <c r="N3412" s="253"/>
      <c r="O3412" s="253"/>
      <c r="P3412" s="253"/>
      <c r="Q3412" s="253"/>
      <c r="R3412" s="253"/>
      <c r="S3412" s="253"/>
      <c r="T3412" s="25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55" t="s">
        <v>216</v>
      </c>
      <c r="AU3412" s="255" t="s">
        <v>80</v>
      </c>
      <c r="AV3412" s="14" t="s">
        <v>80</v>
      </c>
      <c r="AW3412" s="14" t="s">
        <v>218</v>
      </c>
      <c r="AX3412" s="14" t="s">
        <v>78</v>
      </c>
      <c r="AY3412" s="255" t="s">
        <v>205</v>
      </c>
    </row>
    <row r="3413" s="2" customFormat="1" ht="24.15" customHeight="1">
      <c r="A3413" s="41"/>
      <c r="B3413" s="42"/>
      <c r="C3413" s="278" t="s">
        <v>5424</v>
      </c>
      <c r="D3413" s="278" t="s">
        <v>319</v>
      </c>
      <c r="E3413" s="279" t="s">
        <v>5425</v>
      </c>
      <c r="F3413" s="280" t="s">
        <v>5426</v>
      </c>
      <c r="G3413" s="281" t="s">
        <v>448</v>
      </c>
      <c r="H3413" s="282">
        <v>1</v>
      </c>
      <c r="I3413" s="283"/>
      <c r="J3413" s="284">
        <f>ROUND(I3413*H3413,2)</f>
        <v>0</v>
      </c>
      <c r="K3413" s="280" t="s">
        <v>19</v>
      </c>
      <c r="L3413" s="285"/>
      <c r="M3413" s="286" t="s">
        <v>19</v>
      </c>
      <c r="N3413" s="287" t="s">
        <v>42</v>
      </c>
      <c r="O3413" s="87"/>
      <c r="P3413" s="225">
        <f>O3413*H3413</f>
        <v>0</v>
      </c>
      <c r="Q3413" s="225">
        <v>0.0060000000000000001</v>
      </c>
      <c r="R3413" s="225">
        <f>Q3413*H3413</f>
        <v>0.0060000000000000001</v>
      </c>
      <c r="S3413" s="225">
        <v>0</v>
      </c>
      <c r="T3413" s="226">
        <f>S3413*H3413</f>
        <v>0</v>
      </c>
      <c r="U3413" s="41"/>
      <c r="V3413" s="41"/>
      <c r="W3413" s="41"/>
      <c r="X3413" s="41"/>
      <c r="Y3413" s="41"/>
      <c r="Z3413" s="41"/>
      <c r="AA3413" s="41"/>
      <c r="AB3413" s="41"/>
      <c r="AC3413" s="41"/>
      <c r="AD3413" s="41"/>
      <c r="AE3413" s="41"/>
      <c r="AR3413" s="227" t="s">
        <v>433</v>
      </c>
      <c r="AT3413" s="227" t="s">
        <v>319</v>
      </c>
      <c r="AU3413" s="227" t="s">
        <v>80</v>
      </c>
      <c r="AY3413" s="20" t="s">
        <v>205</v>
      </c>
      <c r="BE3413" s="228">
        <f>IF(N3413="základní",J3413,0)</f>
        <v>0</v>
      </c>
      <c r="BF3413" s="228">
        <f>IF(N3413="snížená",J3413,0)</f>
        <v>0</v>
      </c>
      <c r="BG3413" s="228">
        <f>IF(N3413="zákl. přenesená",J3413,0)</f>
        <v>0</v>
      </c>
      <c r="BH3413" s="228">
        <f>IF(N3413="sníž. přenesená",J3413,0)</f>
        <v>0</v>
      </c>
      <c r="BI3413" s="228">
        <f>IF(N3413="nulová",J3413,0)</f>
        <v>0</v>
      </c>
      <c r="BJ3413" s="20" t="s">
        <v>78</v>
      </c>
      <c r="BK3413" s="228">
        <f>ROUND(I3413*H3413,2)</f>
        <v>0</v>
      </c>
      <c r="BL3413" s="20" t="s">
        <v>331</v>
      </c>
      <c r="BM3413" s="227" t="s">
        <v>5427</v>
      </c>
    </row>
    <row r="3414" s="14" customFormat="1">
      <c r="A3414" s="14"/>
      <c r="B3414" s="245"/>
      <c r="C3414" s="246"/>
      <c r="D3414" s="236" t="s">
        <v>216</v>
      </c>
      <c r="E3414" s="247" t="s">
        <v>19</v>
      </c>
      <c r="F3414" s="248" t="s">
        <v>5428</v>
      </c>
      <c r="G3414" s="246"/>
      <c r="H3414" s="249">
        <v>1</v>
      </c>
      <c r="I3414" s="250"/>
      <c r="J3414" s="246"/>
      <c r="K3414" s="246"/>
      <c r="L3414" s="251"/>
      <c r="M3414" s="252"/>
      <c r="N3414" s="253"/>
      <c r="O3414" s="253"/>
      <c r="P3414" s="253"/>
      <c r="Q3414" s="253"/>
      <c r="R3414" s="253"/>
      <c r="S3414" s="253"/>
      <c r="T3414" s="25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5" t="s">
        <v>216</v>
      </c>
      <c r="AU3414" s="255" t="s">
        <v>80</v>
      </c>
      <c r="AV3414" s="14" t="s">
        <v>80</v>
      </c>
      <c r="AW3414" s="14" t="s">
        <v>218</v>
      </c>
      <c r="AX3414" s="14" t="s">
        <v>78</v>
      </c>
      <c r="AY3414" s="255" t="s">
        <v>205</v>
      </c>
    </row>
    <row r="3415" s="2" customFormat="1" ht="24.15" customHeight="1">
      <c r="A3415" s="41"/>
      <c r="B3415" s="42"/>
      <c r="C3415" s="278" t="s">
        <v>5429</v>
      </c>
      <c r="D3415" s="278" t="s">
        <v>319</v>
      </c>
      <c r="E3415" s="279" t="s">
        <v>5430</v>
      </c>
      <c r="F3415" s="280" t="s">
        <v>5431</v>
      </c>
      <c r="G3415" s="281" t="s">
        <v>448</v>
      </c>
      <c r="H3415" s="282">
        <v>1</v>
      </c>
      <c r="I3415" s="283"/>
      <c r="J3415" s="284">
        <f>ROUND(I3415*H3415,2)</f>
        <v>0</v>
      </c>
      <c r="K3415" s="280" t="s">
        <v>211</v>
      </c>
      <c r="L3415" s="285"/>
      <c r="M3415" s="286" t="s">
        <v>19</v>
      </c>
      <c r="N3415" s="287" t="s">
        <v>42</v>
      </c>
      <c r="O3415" s="87"/>
      <c r="P3415" s="225">
        <f>O3415*H3415</f>
        <v>0</v>
      </c>
      <c r="Q3415" s="225">
        <v>0.0028800000000000002</v>
      </c>
      <c r="R3415" s="225">
        <f>Q3415*H3415</f>
        <v>0.0028800000000000002</v>
      </c>
      <c r="S3415" s="225">
        <v>0</v>
      </c>
      <c r="T3415" s="226">
        <f>S3415*H3415</f>
        <v>0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7" t="s">
        <v>433</v>
      </c>
      <c r="AT3415" s="227" t="s">
        <v>319</v>
      </c>
      <c r="AU3415" s="227" t="s">
        <v>80</v>
      </c>
      <c r="AY3415" s="20" t="s">
        <v>205</v>
      </c>
      <c r="BE3415" s="228">
        <f>IF(N3415="základní",J3415,0)</f>
        <v>0</v>
      </c>
      <c r="BF3415" s="228">
        <f>IF(N3415="snížená",J3415,0)</f>
        <v>0</v>
      </c>
      <c r="BG3415" s="228">
        <f>IF(N3415="zákl. přenesená",J3415,0)</f>
        <v>0</v>
      </c>
      <c r="BH3415" s="228">
        <f>IF(N3415="sníž. přenesená",J3415,0)</f>
        <v>0</v>
      </c>
      <c r="BI3415" s="228">
        <f>IF(N3415="nulová",J3415,0)</f>
        <v>0</v>
      </c>
      <c r="BJ3415" s="20" t="s">
        <v>78</v>
      </c>
      <c r="BK3415" s="228">
        <f>ROUND(I3415*H3415,2)</f>
        <v>0</v>
      </c>
      <c r="BL3415" s="20" t="s">
        <v>331</v>
      </c>
      <c r="BM3415" s="227" t="s">
        <v>5432</v>
      </c>
    </row>
    <row r="3416" s="14" customFormat="1">
      <c r="A3416" s="14"/>
      <c r="B3416" s="245"/>
      <c r="C3416" s="246"/>
      <c r="D3416" s="236" t="s">
        <v>216</v>
      </c>
      <c r="E3416" s="247" t="s">
        <v>19</v>
      </c>
      <c r="F3416" s="248" t="s">
        <v>5433</v>
      </c>
      <c r="G3416" s="246"/>
      <c r="H3416" s="249">
        <v>1</v>
      </c>
      <c r="I3416" s="250"/>
      <c r="J3416" s="246"/>
      <c r="K3416" s="246"/>
      <c r="L3416" s="251"/>
      <c r="M3416" s="252"/>
      <c r="N3416" s="253"/>
      <c r="O3416" s="253"/>
      <c r="P3416" s="253"/>
      <c r="Q3416" s="253"/>
      <c r="R3416" s="253"/>
      <c r="S3416" s="253"/>
      <c r="T3416" s="25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55" t="s">
        <v>216</v>
      </c>
      <c r="AU3416" s="255" t="s">
        <v>80</v>
      </c>
      <c r="AV3416" s="14" t="s">
        <v>80</v>
      </c>
      <c r="AW3416" s="14" t="s">
        <v>218</v>
      </c>
      <c r="AX3416" s="14" t="s">
        <v>71</v>
      </c>
      <c r="AY3416" s="255" t="s">
        <v>205</v>
      </c>
    </row>
    <row r="3417" s="2" customFormat="1" ht="24.15" customHeight="1">
      <c r="A3417" s="41"/>
      <c r="B3417" s="42"/>
      <c r="C3417" s="278" t="s">
        <v>5434</v>
      </c>
      <c r="D3417" s="278" t="s">
        <v>319</v>
      </c>
      <c r="E3417" s="279" t="s">
        <v>5435</v>
      </c>
      <c r="F3417" s="280" t="s">
        <v>5436</v>
      </c>
      <c r="G3417" s="281" t="s">
        <v>448</v>
      </c>
      <c r="H3417" s="282">
        <v>1</v>
      </c>
      <c r="I3417" s="283"/>
      <c r="J3417" s="284">
        <f>ROUND(I3417*H3417,2)</f>
        <v>0</v>
      </c>
      <c r="K3417" s="280" t="s">
        <v>211</v>
      </c>
      <c r="L3417" s="285"/>
      <c r="M3417" s="286" t="s">
        <v>19</v>
      </c>
      <c r="N3417" s="287" t="s">
        <v>42</v>
      </c>
      <c r="O3417" s="87"/>
      <c r="P3417" s="225">
        <f>O3417*H3417</f>
        <v>0</v>
      </c>
      <c r="Q3417" s="225">
        <v>0.0022300000000000002</v>
      </c>
      <c r="R3417" s="225">
        <f>Q3417*H3417</f>
        <v>0.0022300000000000002</v>
      </c>
      <c r="S3417" s="225">
        <v>0</v>
      </c>
      <c r="T3417" s="226">
        <f>S3417*H3417</f>
        <v>0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7" t="s">
        <v>433</v>
      </c>
      <c r="AT3417" s="227" t="s">
        <v>319</v>
      </c>
      <c r="AU3417" s="227" t="s">
        <v>80</v>
      </c>
      <c r="AY3417" s="20" t="s">
        <v>205</v>
      </c>
      <c r="BE3417" s="228">
        <f>IF(N3417="základní",J3417,0)</f>
        <v>0</v>
      </c>
      <c r="BF3417" s="228">
        <f>IF(N3417="snížená",J3417,0)</f>
        <v>0</v>
      </c>
      <c r="BG3417" s="228">
        <f>IF(N3417="zákl. přenesená",J3417,0)</f>
        <v>0</v>
      </c>
      <c r="BH3417" s="228">
        <f>IF(N3417="sníž. přenesená",J3417,0)</f>
        <v>0</v>
      </c>
      <c r="BI3417" s="228">
        <f>IF(N3417="nulová",J3417,0)</f>
        <v>0</v>
      </c>
      <c r="BJ3417" s="20" t="s">
        <v>78</v>
      </c>
      <c r="BK3417" s="228">
        <f>ROUND(I3417*H3417,2)</f>
        <v>0</v>
      </c>
      <c r="BL3417" s="20" t="s">
        <v>331</v>
      </c>
      <c r="BM3417" s="227" t="s">
        <v>5437</v>
      </c>
    </row>
    <row r="3418" s="14" customFormat="1">
      <c r="A3418" s="14"/>
      <c r="B3418" s="245"/>
      <c r="C3418" s="246"/>
      <c r="D3418" s="236" t="s">
        <v>216</v>
      </c>
      <c r="E3418" s="247" t="s">
        <v>19</v>
      </c>
      <c r="F3418" s="248" t="s">
        <v>5438</v>
      </c>
      <c r="G3418" s="246"/>
      <c r="H3418" s="249">
        <v>1</v>
      </c>
      <c r="I3418" s="250"/>
      <c r="J3418" s="246"/>
      <c r="K3418" s="246"/>
      <c r="L3418" s="251"/>
      <c r="M3418" s="252"/>
      <c r="N3418" s="253"/>
      <c r="O3418" s="253"/>
      <c r="P3418" s="253"/>
      <c r="Q3418" s="253"/>
      <c r="R3418" s="253"/>
      <c r="S3418" s="253"/>
      <c r="T3418" s="25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55" t="s">
        <v>216</v>
      </c>
      <c r="AU3418" s="255" t="s">
        <v>80</v>
      </c>
      <c r="AV3418" s="14" t="s">
        <v>80</v>
      </c>
      <c r="AW3418" s="14" t="s">
        <v>218</v>
      </c>
      <c r="AX3418" s="14" t="s">
        <v>71</v>
      </c>
      <c r="AY3418" s="255" t="s">
        <v>205</v>
      </c>
    </row>
    <row r="3419" s="2" customFormat="1" ht="24.15" customHeight="1">
      <c r="A3419" s="41"/>
      <c r="B3419" s="42"/>
      <c r="C3419" s="278" t="s">
        <v>5439</v>
      </c>
      <c r="D3419" s="278" t="s">
        <v>319</v>
      </c>
      <c r="E3419" s="279" t="s">
        <v>5440</v>
      </c>
      <c r="F3419" s="280" t="s">
        <v>5441</v>
      </c>
      <c r="G3419" s="281" t="s">
        <v>448</v>
      </c>
      <c r="H3419" s="282">
        <v>1</v>
      </c>
      <c r="I3419" s="283"/>
      <c r="J3419" s="284">
        <f>ROUND(I3419*H3419,2)</f>
        <v>0</v>
      </c>
      <c r="K3419" s="280" t="s">
        <v>19</v>
      </c>
      <c r="L3419" s="285"/>
      <c r="M3419" s="286" t="s">
        <v>19</v>
      </c>
      <c r="N3419" s="287" t="s">
        <v>42</v>
      </c>
      <c r="O3419" s="87"/>
      <c r="P3419" s="225">
        <f>O3419*H3419</f>
        <v>0</v>
      </c>
      <c r="Q3419" s="225">
        <v>0.0033500000000000001</v>
      </c>
      <c r="R3419" s="225">
        <f>Q3419*H3419</f>
        <v>0.0033500000000000001</v>
      </c>
      <c r="S3419" s="225">
        <v>0</v>
      </c>
      <c r="T3419" s="226">
        <f>S3419*H3419</f>
        <v>0</v>
      </c>
      <c r="U3419" s="41"/>
      <c r="V3419" s="41"/>
      <c r="W3419" s="41"/>
      <c r="X3419" s="41"/>
      <c r="Y3419" s="41"/>
      <c r="Z3419" s="41"/>
      <c r="AA3419" s="41"/>
      <c r="AB3419" s="41"/>
      <c r="AC3419" s="41"/>
      <c r="AD3419" s="41"/>
      <c r="AE3419" s="41"/>
      <c r="AR3419" s="227" t="s">
        <v>433</v>
      </c>
      <c r="AT3419" s="227" t="s">
        <v>319</v>
      </c>
      <c r="AU3419" s="227" t="s">
        <v>80</v>
      </c>
      <c r="AY3419" s="20" t="s">
        <v>205</v>
      </c>
      <c r="BE3419" s="228">
        <f>IF(N3419="základní",J3419,0)</f>
        <v>0</v>
      </c>
      <c r="BF3419" s="228">
        <f>IF(N3419="snížená",J3419,0)</f>
        <v>0</v>
      </c>
      <c r="BG3419" s="228">
        <f>IF(N3419="zákl. přenesená",J3419,0)</f>
        <v>0</v>
      </c>
      <c r="BH3419" s="228">
        <f>IF(N3419="sníž. přenesená",J3419,0)</f>
        <v>0</v>
      </c>
      <c r="BI3419" s="228">
        <f>IF(N3419="nulová",J3419,0)</f>
        <v>0</v>
      </c>
      <c r="BJ3419" s="20" t="s">
        <v>78</v>
      </c>
      <c r="BK3419" s="228">
        <f>ROUND(I3419*H3419,2)</f>
        <v>0</v>
      </c>
      <c r="BL3419" s="20" t="s">
        <v>331</v>
      </c>
      <c r="BM3419" s="227" t="s">
        <v>5442</v>
      </c>
    </row>
    <row r="3420" s="14" customFormat="1">
      <c r="A3420" s="14"/>
      <c r="B3420" s="245"/>
      <c r="C3420" s="246"/>
      <c r="D3420" s="236" t="s">
        <v>216</v>
      </c>
      <c r="E3420" s="247" t="s">
        <v>19</v>
      </c>
      <c r="F3420" s="248" t="s">
        <v>5443</v>
      </c>
      <c r="G3420" s="246"/>
      <c r="H3420" s="249">
        <v>1</v>
      </c>
      <c r="I3420" s="250"/>
      <c r="J3420" s="246"/>
      <c r="K3420" s="246"/>
      <c r="L3420" s="251"/>
      <c r="M3420" s="252"/>
      <c r="N3420" s="253"/>
      <c r="O3420" s="253"/>
      <c r="P3420" s="253"/>
      <c r="Q3420" s="253"/>
      <c r="R3420" s="253"/>
      <c r="S3420" s="253"/>
      <c r="T3420" s="25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5" t="s">
        <v>216</v>
      </c>
      <c r="AU3420" s="255" t="s">
        <v>80</v>
      </c>
      <c r="AV3420" s="14" t="s">
        <v>80</v>
      </c>
      <c r="AW3420" s="14" t="s">
        <v>218</v>
      </c>
      <c r="AX3420" s="14" t="s">
        <v>71</v>
      </c>
      <c r="AY3420" s="255" t="s">
        <v>205</v>
      </c>
    </row>
    <row r="3421" s="2" customFormat="1" ht="24.15" customHeight="1">
      <c r="A3421" s="41"/>
      <c r="B3421" s="42"/>
      <c r="C3421" s="278" t="s">
        <v>5444</v>
      </c>
      <c r="D3421" s="278" t="s">
        <v>319</v>
      </c>
      <c r="E3421" s="279" t="s">
        <v>5445</v>
      </c>
      <c r="F3421" s="280" t="s">
        <v>5446</v>
      </c>
      <c r="G3421" s="281" t="s">
        <v>448</v>
      </c>
      <c r="H3421" s="282">
        <v>1</v>
      </c>
      <c r="I3421" s="283"/>
      <c r="J3421" s="284">
        <f>ROUND(I3421*H3421,2)</f>
        <v>0</v>
      </c>
      <c r="K3421" s="280" t="s">
        <v>19</v>
      </c>
      <c r="L3421" s="285"/>
      <c r="M3421" s="286" t="s">
        <v>19</v>
      </c>
      <c r="N3421" s="287" t="s">
        <v>42</v>
      </c>
      <c r="O3421" s="87"/>
      <c r="P3421" s="225">
        <f>O3421*H3421</f>
        <v>0</v>
      </c>
      <c r="Q3421" s="225">
        <v>0.0033500000000000001</v>
      </c>
      <c r="R3421" s="225">
        <f>Q3421*H3421</f>
        <v>0.0033500000000000001</v>
      </c>
      <c r="S3421" s="225">
        <v>0</v>
      </c>
      <c r="T3421" s="226">
        <f>S3421*H3421</f>
        <v>0</v>
      </c>
      <c r="U3421" s="41"/>
      <c r="V3421" s="41"/>
      <c r="W3421" s="41"/>
      <c r="X3421" s="41"/>
      <c r="Y3421" s="41"/>
      <c r="Z3421" s="41"/>
      <c r="AA3421" s="41"/>
      <c r="AB3421" s="41"/>
      <c r="AC3421" s="41"/>
      <c r="AD3421" s="41"/>
      <c r="AE3421" s="41"/>
      <c r="AR3421" s="227" t="s">
        <v>433</v>
      </c>
      <c r="AT3421" s="227" t="s">
        <v>319</v>
      </c>
      <c r="AU3421" s="227" t="s">
        <v>80</v>
      </c>
      <c r="AY3421" s="20" t="s">
        <v>205</v>
      </c>
      <c r="BE3421" s="228">
        <f>IF(N3421="základní",J3421,0)</f>
        <v>0</v>
      </c>
      <c r="BF3421" s="228">
        <f>IF(N3421="snížená",J3421,0)</f>
        <v>0</v>
      </c>
      <c r="BG3421" s="228">
        <f>IF(N3421="zákl. přenesená",J3421,0)</f>
        <v>0</v>
      </c>
      <c r="BH3421" s="228">
        <f>IF(N3421="sníž. přenesená",J3421,0)</f>
        <v>0</v>
      </c>
      <c r="BI3421" s="228">
        <f>IF(N3421="nulová",J3421,0)</f>
        <v>0</v>
      </c>
      <c r="BJ3421" s="20" t="s">
        <v>78</v>
      </c>
      <c r="BK3421" s="228">
        <f>ROUND(I3421*H3421,2)</f>
        <v>0</v>
      </c>
      <c r="BL3421" s="20" t="s">
        <v>331</v>
      </c>
      <c r="BM3421" s="227" t="s">
        <v>5447</v>
      </c>
    </row>
    <row r="3422" s="14" customFormat="1">
      <c r="A3422" s="14"/>
      <c r="B3422" s="245"/>
      <c r="C3422" s="246"/>
      <c r="D3422" s="236" t="s">
        <v>216</v>
      </c>
      <c r="E3422" s="247" t="s">
        <v>19</v>
      </c>
      <c r="F3422" s="248" t="s">
        <v>5448</v>
      </c>
      <c r="G3422" s="246"/>
      <c r="H3422" s="249">
        <v>1</v>
      </c>
      <c r="I3422" s="250"/>
      <c r="J3422" s="246"/>
      <c r="K3422" s="246"/>
      <c r="L3422" s="251"/>
      <c r="M3422" s="252"/>
      <c r="N3422" s="253"/>
      <c r="O3422" s="253"/>
      <c r="P3422" s="253"/>
      <c r="Q3422" s="253"/>
      <c r="R3422" s="253"/>
      <c r="S3422" s="253"/>
      <c r="T3422" s="25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55" t="s">
        <v>216</v>
      </c>
      <c r="AU3422" s="255" t="s">
        <v>80</v>
      </c>
      <c r="AV3422" s="14" t="s">
        <v>80</v>
      </c>
      <c r="AW3422" s="14" t="s">
        <v>218</v>
      </c>
      <c r="AX3422" s="14" t="s">
        <v>71</v>
      </c>
      <c r="AY3422" s="255" t="s">
        <v>205</v>
      </c>
    </row>
    <row r="3423" s="2" customFormat="1" ht="24.15" customHeight="1">
      <c r="A3423" s="41"/>
      <c r="B3423" s="42"/>
      <c r="C3423" s="278" t="s">
        <v>5449</v>
      </c>
      <c r="D3423" s="278" t="s">
        <v>319</v>
      </c>
      <c r="E3423" s="279" t="s">
        <v>5450</v>
      </c>
      <c r="F3423" s="280" t="s">
        <v>5451</v>
      </c>
      <c r="G3423" s="281" t="s">
        <v>448</v>
      </c>
      <c r="H3423" s="282">
        <v>1</v>
      </c>
      <c r="I3423" s="283"/>
      <c r="J3423" s="284">
        <f>ROUND(I3423*H3423,2)</f>
        <v>0</v>
      </c>
      <c r="K3423" s="280" t="s">
        <v>19</v>
      </c>
      <c r="L3423" s="285"/>
      <c r="M3423" s="286" t="s">
        <v>19</v>
      </c>
      <c r="N3423" s="287" t="s">
        <v>42</v>
      </c>
      <c r="O3423" s="87"/>
      <c r="P3423" s="225">
        <f>O3423*H3423</f>
        <v>0</v>
      </c>
      <c r="Q3423" s="225">
        <v>0.0033500000000000001</v>
      </c>
      <c r="R3423" s="225">
        <f>Q3423*H3423</f>
        <v>0.0033500000000000001</v>
      </c>
      <c r="S3423" s="225">
        <v>0</v>
      </c>
      <c r="T3423" s="226">
        <f>S3423*H3423</f>
        <v>0</v>
      </c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R3423" s="227" t="s">
        <v>433</v>
      </c>
      <c r="AT3423" s="227" t="s">
        <v>319</v>
      </c>
      <c r="AU3423" s="227" t="s">
        <v>80</v>
      </c>
      <c r="AY3423" s="20" t="s">
        <v>205</v>
      </c>
      <c r="BE3423" s="228">
        <f>IF(N3423="základní",J3423,0)</f>
        <v>0</v>
      </c>
      <c r="BF3423" s="228">
        <f>IF(N3423="snížená",J3423,0)</f>
        <v>0</v>
      </c>
      <c r="BG3423" s="228">
        <f>IF(N3423="zákl. přenesená",J3423,0)</f>
        <v>0</v>
      </c>
      <c r="BH3423" s="228">
        <f>IF(N3423="sníž. přenesená",J3423,0)</f>
        <v>0</v>
      </c>
      <c r="BI3423" s="228">
        <f>IF(N3423="nulová",J3423,0)</f>
        <v>0</v>
      </c>
      <c r="BJ3423" s="20" t="s">
        <v>78</v>
      </c>
      <c r="BK3423" s="228">
        <f>ROUND(I3423*H3423,2)</f>
        <v>0</v>
      </c>
      <c r="BL3423" s="20" t="s">
        <v>331</v>
      </c>
      <c r="BM3423" s="227" t="s">
        <v>5452</v>
      </c>
    </row>
    <row r="3424" s="14" customFormat="1">
      <c r="A3424" s="14"/>
      <c r="B3424" s="245"/>
      <c r="C3424" s="246"/>
      <c r="D3424" s="236" t="s">
        <v>216</v>
      </c>
      <c r="E3424" s="247" t="s">
        <v>19</v>
      </c>
      <c r="F3424" s="248" t="s">
        <v>5453</v>
      </c>
      <c r="G3424" s="246"/>
      <c r="H3424" s="249">
        <v>1</v>
      </c>
      <c r="I3424" s="250"/>
      <c r="J3424" s="246"/>
      <c r="K3424" s="246"/>
      <c r="L3424" s="251"/>
      <c r="M3424" s="252"/>
      <c r="N3424" s="253"/>
      <c r="O3424" s="253"/>
      <c r="P3424" s="253"/>
      <c r="Q3424" s="253"/>
      <c r="R3424" s="253"/>
      <c r="S3424" s="253"/>
      <c r="T3424" s="25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55" t="s">
        <v>216</v>
      </c>
      <c r="AU3424" s="255" t="s">
        <v>80</v>
      </c>
      <c r="AV3424" s="14" t="s">
        <v>80</v>
      </c>
      <c r="AW3424" s="14" t="s">
        <v>218</v>
      </c>
      <c r="AX3424" s="14" t="s">
        <v>71</v>
      </c>
      <c r="AY3424" s="255" t="s">
        <v>205</v>
      </c>
    </row>
    <row r="3425" s="2" customFormat="1" ht="24.15" customHeight="1">
      <c r="A3425" s="41"/>
      <c r="B3425" s="42"/>
      <c r="C3425" s="278" t="s">
        <v>5454</v>
      </c>
      <c r="D3425" s="278" t="s">
        <v>319</v>
      </c>
      <c r="E3425" s="279" t="s">
        <v>5455</v>
      </c>
      <c r="F3425" s="280" t="s">
        <v>5456</v>
      </c>
      <c r="G3425" s="281" t="s">
        <v>448</v>
      </c>
      <c r="H3425" s="282">
        <v>1</v>
      </c>
      <c r="I3425" s="283"/>
      <c r="J3425" s="284">
        <f>ROUND(I3425*H3425,2)</f>
        <v>0</v>
      </c>
      <c r="K3425" s="280" t="s">
        <v>19</v>
      </c>
      <c r="L3425" s="285"/>
      <c r="M3425" s="286" t="s">
        <v>19</v>
      </c>
      <c r="N3425" s="287" t="s">
        <v>42</v>
      </c>
      <c r="O3425" s="87"/>
      <c r="P3425" s="225">
        <f>O3425*H3425</f>
        <v>0</v>
      </c>
      <c r="Q3425" s="225">
        <v>0.0028800000000000002</v>
      </c>
      <c r="R3425" s="225">
        <f>Q3425*H3425</f>
        <v>0.0028800000000000002</v>
      </c>
      <c r="S3425" s="225">
        <v>0</v>
      </c>
      <c r="T3425" s="226">
        <f>S3425*H3425</f>
        <v>0</v>
      </c>
      <c r="U3425" s="41"/>
      <c r="V3425" s="41"/>
      <c r="W3425" s="41"/>
      <c r="X3425" s="41"/>
      <c r="Y3425" s="41"/>
      <c r="Z3425" s="41"/>
      <c r="AA3425" s="41"/>
      <c r="AB3425" s="41"/>
      <c r="AC3425" s="41"/>
      <c r="AD3425" s="41"/>
      <c r="AE3425" s="41"/>
      <c r="AR3425" s="227" t="s">
        <v>433</v>
      </c>
      <c r="AT3425" s="227" t="s">
        <v>319</v>
      </c>
      <c r="AU3425" s="227" t="s">
        <v>80</v>
      </c>
      <c r="AY3425" s="20" t="s">
        <v>205</v>
      </c>
      <c r="BE3425" s="228">
        <f>IF(N3425="základní",J3425,0)</f>
        <v>0</v>
      </c>
      <c r="BF3425" s="228">
        <f>IF(N3425="snížená",J3425,0)</f>
        <v>0</v>
      </c>
      <c r="BG3425" s="228">
        <f>IF(N3425="zákl. přenesená",J3425,0)</f>
        <v>0</v>
      </c>
      <c r="BH3425" s="228">
        <f>IF(N3425="sníž. přenesená",J3425,0)</f>
        <v>0</v>
      </c>
      <c r="BI3425" s="228">
        <f>IF(N3425="nulová",J3425,0)</f>
        <v>0</v>
      </c>
      <c r="BJ3425" s="20" t="s">
        <v>78</v>
      </c>
      <c r="BK3425" s="228">
        <f>ROUND(I3425*H3425,2)</f>
        <v>0</v>
      </c>
      <c r="BL3425" s="20" t="s">
        <v>331</v>
      </c>
      <c r="BM3425" s="227" t="s">
        <v>5457</v>
      </c>
    </row>
    <row r="3426" s="14" customFormat="1">
      <c r="A3426" s="14"/>
      <c r="B3426" s="245"/>
      <c r="C3426" s="246"/>
      <c r="D3426" s="236" t="s">
        <v>216</v>
      </c>
      <c r="E3426" s="247" t="s">
        <v>19</v>
      </c>
      <c r="F3426" s="248" t="s">
        <v>5458</v>
      </c>
      <c r="G3426" s="246"/>
      <c r="H3426" s="249">
        <v>1</v>
      </c>
      <c r="I3426" s="250"/>
      <c r="J3426" s="246"/>
      <c r="K3426" s="246"/>
      <c r="L3426" s="251"/>
      <c r="M3426" s="252"/>
      <c r="N3426" s="253"/>
      <c r="O3426" s="253"/>
      <c r="P3426" s="253"/>
      <c r="Q3426" s="253"/>
      <c r="R3426" s="253"/>
      <c r="S3426" s="253"/>
      <c r="T3426" s="25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5" t="s">
        <v>216</v>
      </c>
      <c r="AU3426" s="255" t="s">
        <v>80</v>
      </c>
      <c r="AV3426" s="14" t="s">
        <v>80</v>
      </c>
      <c r="AW3426" s="14" t="s">
        <v>218</v>
      </c>
      <c r="AX3426" s="14" t="s">
        <v>71</v>
      </c>
      <c r="AY3426" s="255" t="s">
        <v>205</v>
      </c>
    </row>
    <row r="3427" s="2" customFormat="1" ht="37.8" customHeight="1">
      <c r="A3427" s="41"/>
      <c r="B3427" s="42"/>
      <c r="C3427" s="216" t="s">
        <v>5459</v>
      </c>
      <c r="D3427" s="216" t="s">
        <v>207</v>
      </c>
      <c r="E3427" s="217" t="s">
        <v>5460</v>
      </c>
      <c r="F3427" s="218" t="s">
        <v>5461</v>
      </c>
      <c r="G3427" s="219" t="s">
        <v>448</v>
      </c>
      <c r="H3427" s="220">
        <v>4</v>
      </c>
      <c r="I3427" s="221"/>
      <c r="J3427" s="222">
        <f>ROUND(I3427*H3427,2)</f>
        <v>0</v>
      </c>
      <c r="K3427" s="218" t="s">
        <v>211</v>
      </c>
      <c r="L3427" s="47"/>
      <c r="M3427" s="223" t="s">
        <v>19</v>
      </c>
      <c r="N3427" s="224" t="s">
        <v>42</v>
      </c>
      <c r="O3427" s="87"/>
      <c r="P3427" s="225">
        <f>O3427*H3427</f>
        <v>0</v>
      </c>
      <c r="Q3427" s="225">
        <v>0</v>
      </c>
      <c r="R3427" s="225">
        <f>Q3427*H3427</f>
        <v>0</v>
      </c>
      <c r="S3427" s="225">
        <v>0.17399999999999999</v>
      </c>
      <c r="T3427" s="226">
        <f>S3427*H3427</f>
        <v>0.69599999999999995</v>
      </c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R3427" s="227" t="s">
        <v>331</v>
      </c>
      <c r="AT3427" s="227" t="s">
        <v>207</v>
      </c>
      <c r="AU3427" s="227" t="s">
        <v>80</v>
      </c>
      <c r="AY3427" s="20" t="s">
        <v>205</v>
      </c>
      <c r="BE3427" s="228">
        <f>IF(N3427="základní",J3427,0)</f>
        <v>0</v>
      </c>
      <c r="BF3427" s="228">
        <f>IF(N3427="snížená",J3427,0)</f>
        <v>0</v>
      </c>
      <c r="BG3427" s="228">
        <f>IF(N3427="zákl. přenesená",J3427,0)</f>
        <v>0</v>
      </c>
      <c r="BH3427" s="228">
        <f>IF(N3427="sníž. přenesená",J3427,0)</f>
        <v>0</v>
      </c>
      <c r="BI3427" s="228">
        <f>IF(N3427="nulová",J3427,0)</f>
        <v>0</v>
      </c>
      <c r="BJ3427" s="20" t="s">
        <v>78</v>
      </c>
      <c r="BK3427" s="228">
        <f>ROUND(I3427*H3427,2)</f>
        <v>0</v>
      </c>
      <c r="BL3427" s="20" t="s">
        <v>331</v>
      </c>
      <c r="BM3427" s="227" t="s">
        <v>5462</v>
      </c>
    </row>
    <row r="3428" s="2" customFormat="1">
      <c r="A3428" s="41"/>
      <c r="B3428" s="42"/>
      <c r="C3428" s="43"/>
      <c r="D3428" s="229" t="s">
        <v>214</v>
      </c>
      <c r="E3428" s="43"/>
      <c r="F3428" s="230" t="s">
        <v>5463</v>
      </c>
      <c r="G3428" s="43"/>
      <c r="H3428" s="43"/>
      <c r="I3428" s="231"/>
      <c r="J3428" s="43"/>
      <c r="K3428" s="43"/>
      <c r="L3428" s="47"/>
      <c r="M3428" s="232"/>
      <c r="N3428" s="233"/>
      <c r="O3428" s="87"/>
      <c r="P3428" s="87"/>
      <c r="Q3428" s="87"/>
      <c r="R3428" s="87"/>
      <c r="S3428" s="87"/>
      <c r="T3428" s="88"/>
      <c r="U3428" s="41"/>
      <c r="V3428" s="41"/>
      <c r="W3428" s="41"/>
      <c r="X3428" s="41"/>
      <c r="Y3428" s="41"/>
      <c r="Z3428" s="41"/>
      <c r="AA3428" s="41"/>
      <c r="AB3428" s="41"/>
      <c r="AC3428" s="41"/>
      <c r="AD3428" s="41"/>
      <c r="AE3428" s="41"/>
      <c r="AT3428" s="20" t="s">
        <v>214</v>
      </c>
      <c r="AU3428" s="20" t="s">
        <v>80</v>
      </c>
    </row>
    <row r="3429" s="14" customFormat="1">
      <c r="A3429" s="14"/>
      <c r="B3429" s="245"/>
      <c r="C3429" s="246"/>
      <c r="D3429" s="236" t="s">
        <v>216</v>
      </c>
      <c r="E3429" s="247" t="s">
        <v>19</v>
      </c>
      <c r="F3429" s="248" t="s">
        <v>5464</v>
      </c>
      <c r="G3429" s="246"/>
      <c r="H3429" s="249">
        <v>1</v>
      </c>
      <c r="I3429" s="250"/>
      <c r="J3429" s="246"/>
      <c r="K3429" s="246"/>
      <c r="L3429" s="251"/>
      <c r="M3429" s="252"/>
      <c r="N3429" s="253"/>
      <c r="O3429" s="253"/>
      <c r="P3429" s="253"/>
      <c r="Q3429" s="253"/>
      <c r="R3429" s="253"/>
      <c r="S3429" s="253"/>
      <c r="T3429" s="25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55" t="s">
        <v>216</v>
      </c>
      <c r="AU3429" s="255" t="s">
        <v>80</v>
      </c>
      <c r="AV3429" s="14" t="s">
        <v>80</v>
      </c>
      <c r="AW3429" s="14" t="s">
        <v>218</v>
      </c>
      <c r="AX3429" s="14" t="s">
        <v>71</v>
      </c>
      <c r="AY3429" s="255" t="s">
        <v>205</v>
      </c>
    </row>
    <row r="3430" s="14" customFormat="1">
      <c r="A3430" s="14"/>
      <c r="B3430" s="245"/>
      <c r="C3430" s="246"/>
      <c r="D3430" s="236" t="s">
        <v>216</v>
      </c>
      <c r="E3430" s="247" t="s">
        <v>19</v>
      </c>
      <c r="F3430" s="248" t="s">
        <v>5465</v>
      </c>
      <c r="G3430" s="246"/>
      <c r="H3430" s="249">
        <v>3</v>
      </c>
      <c r="I3430" s="250"/>
      <c r="J3430" s="246"/>
      <c r="K3430" s="246"/>
      <c r="L3430" s="251"/>
      <c r="M3430" s="252"/>
      <c r="N3430" s="253"/>
      <c r="O3430" s="253"/>
      <c r="P3430" s="253"/>
      <c r="Q3430" s="253"/>
      <c r="R3430" s="253"/>
      <c r="S3430" s="253"/>
      <c r="T3430" s="25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5" t="s">
        <v>216</v>
      </c>
      <c r="AU3430" s="255" t="s">
        <v>80</v>
      </c>
      <c r="AV3430" s="14" t="s">
        <v>80</v>
      </c>
      <c r="AW3430" s="14" t="s">
        <v>218</v>
      </c>
      <c r="AX3430" s="14" t="s">
        <v>71</v>
      </c>
      <c r="AY3430" s="255" t="s">
        <v>205</v>
      </c>
    </row>
    <row r="3431" s="2" customFormat="1" ht="16.5" customHeight="1">
      <c r="A3431" s="41"/>
      <c r="B3431" s="42"/>
      <c r="C3431" s="216" t="s">
        <v>5466</v>
      </c>
      <c r="D3431" s="216" t="s">
        <v>207</v>
      </c>
      <c r="E3431" s="217" t="s">
        <v>5467</v>
      </c>
      <c r="F3431" s="218" t="s">
        <v>5468</v>
      </c>
      <c r="G3431" s="219" t="s">
        <v>2268</v>
      </c>
      <c r="H3431" s="220">
        <v>1</v>
      </c>
      <c r="I3431" s="221"/>
      <c r="J3431" s="222">
        <f>ROUND(I3431*H3431,2)</f>
        <v>0</v>
      </c>
      <c r="K3431" s="218" t="s">
        <v>19</v>
      </c>
      <c r="L3431" s="47"/>
      <c r="M3431" s="223" t="s">
        <v>19</v>
      </c>
      <c r="N3431" s="224" t="s">
        <v>42</v>
      </c>
      <c r="O3431" s="87"/>
      <c r="P3431" s="225">
        <f>O3431*H3431</f>
        <v>0</v>
      </c>
      <c r="Q3431" s="225">
        <v>0</v>
      </c>
      <c r="R3431" s="225">
        <f>Q3431*H3431</f>
        <v>0</v>
      </c>
      <c r="S3431" s="225">
        <v>0.14999999999999999</v>
      </c>
      <c r="T3431" s="226">
        <f>S3431*H3431</f>
        <v>0.14999999999999999</v>
      </c>
      <c r="U3431" s="41"/>
      <c r="V3431" s="41"/>
      <c r="W3431" s="41"/>
      <c r="X3431" s="41"/>
      <c r="Y3431" s="41"/>
      <c r="Z3431" s="41"/>
      <c r="AA3431" s="41"/>
      <c r="AB3431" s="41"/>
      <c r="AC3431" s="41"/>
      <c r="AD3431" s="41"/>
      <c r="AE3431" s="41"/>
      <c r="AR3431" s="227" t="s">
        <v>331</v>
      </c>
      <c r="AT3431" s="227" t="s">
        <v>207</v>
      </c>
      <c r="AU3431" s="227" t="s">
        <v>80</v>
      </c>
      <c r="AY3431" s="20" t="s">
        <v>205</v>
      </c>
      <c r="BE3431" s="228">
        <f>IF(N3431="základní",J3431,0)</f>
        <v>0</v>
      </c>
      <c r="BF3431" s="228">
        <f>IF(N3431="snížená",J3431,0)</f>
        <v>0</v>
      </c>
      <c r="BG3431" s="228">
        <f>IF(N3431="zákl. přenesená",J3431,0)</f>
        <v>0</v>
      </c>
      <c r="BH3431" s="228">
        <f>IF(N3431="sníž. přenesená",J3431,0)</f>
        <v>0</v>
      </c>
      <c r="BI3431" s="228">
        <f>IF(N3431="nulová",J3431,0)</f>
        <v>0</v>
      </c>
      <c r="BJ3431" s="20" t="s">
        <v>78</v>
      </c>
      <c r="BK3431" s="228">
        <f>ROUND(I3431*H3431,2)</f>
        <v>0</v>
      </c>
      <c r="BL3431" s="20" t="s">
        <v>331</v>
      </c>
      <c r="BM3431" s="227" t="s">
        <v>5469</v>
      </c>
    </row>
    <row r="3432" s="2" customFormat="1" ht="16.5" customHeight="1">
      <c r="A3432" s="41"/>
      <c r="B3432" s="42"/>
      <c r="C3432" s="216" t="s">
        <v>5470</v>
      </c>
      <c r="D3432" s="216" t="s">
        <v>207</v>
      </c>
      <c r="E3432" s="217" t="s">
        <v>5471</v>
      </c>
      <c r="F3432" s="218" t="s">
        <v>5472</v>
      </c>
      <c r="G3432" s="219" t="s">
        <v>2268</v>
      </c>
      <c r="H3432" s="220">
        <v>1</v>
      </c>
      <c r="I3432" s="221"/>
      <c r="J3432" s="222">
        <f>ROUND(I3432*H3432,2)</f>
        <v>0</v>
      </c>
      <c r="K3432" s="218" t="s">
        <v>19</v>
      </c>
      <c r="L3432" s="47"/>
      <c r="M3432" s="223" t="s">
        <v>19</v>
      </c>
      <c r="N3432" s="224" t="s">
        <v>42</v>
      </c>
      <c r="O3432" s="87"/>
      <c r="P3432" s="225">
        <f>O3432*H3432</f>
        <v>0</v>
      </c>
      <c r="Q3432" s="225">
        <v>0</v>
      </c>
      <c r="R3432" s="225">
        <f>Q3432*H3432</f>
        <v>0</v>
      </c>
      <c r="S3432" s="225">
        <v>0.14999999999999999</v>
      </c>
      <c r="T3432" s="226">
        <f>S3432*H3432</f>
        <v>0.14999999999999999</v>
      </c>
      <c r="U3432" s="41"/>
      <c r="V3432" s="41"/>
      <c r="W3432" s="41"/>
      <c r="X3432" s="41"/>
      <c r="Y3432" s="41"/>
      <c r="Z3432" s="41"/>
      <c r="AA3432" s="41"/>
      <c r="AB3432" s="41"/>
      <c r="AC3432" s="41"/>
      <c r="AD3432" s="41"/>
      <c r="AE3432" s="41"/>
      <c r="AR3432" s="227" t="s">
        <v>331</v>
      </c>
      <c r="AT3432" s="227" t="s">
        <v>207</v>
      </c>
      <c r="AU3432" s="227" t="s">
        <v>80</v>
      </c>
      <c r="AY3432" s="20" t="s">
        <v>205</v>
      </c>
      <c r="BE3432" s="228">
        <f>IF(N3432="základní",J3432,0)</f>
        <v>0</v>
      </c>
      <c r="BF3432" s="228">
        <f>IF(N3432="snížená",J3432,0)</f>
        <v>0</v>
      </c>
      <c r="BG3432" s="228">
        <f>IF(N3432="zákl. přenesená",J3432,0)</f>
        <v>0</v>
      </c>
      <c r="BH3432" s="228">
        <f>IF(N3432="sníž. přenesená",J3432,0)</f>
        <v>0</v>
      </c>
      <c r="BI3432" s="228">
        <f>IF(N3432="nulová",J3432,0)</f>
        <v>0</v>
      </c>
      <c r="BJ3432" s="20" t="s">
        <v>78</v>
      </c>
      <c r="BK3432" s="228">
        <f>ROUND(I3432*H3432,2)</f>
        <v>0</v>
      </c>
      <c r="BL3432" s="20" t="s">
        <v>331</v>
      </c>
      <c r="BM3432" s="227" t="s">
        <v>5473</v>
      </c>
    </row>
    <row r="3433" s="2" customFormat="1" ht="24.15" customHeight="1">
      <c r="A3433" s="41"/>
      <c r="B3433" s="42"/>
      <c r="C3433" s="216" t="s">
        <v>5474</v>
      </c>
      <c r="D3433" s="216" t="s">
        <v>207</v>
      </c>
      <c r="E3433" s="217" t="s">
        <v>5475</v>
      </c>
      <c r="F3433" s="218" t="s">
        <v>5476</v>
      </c>
      <c r="G3433" s="219" t="s">
        <v>448</v>
      </c>
      <c r="H3433" s="220">
        <v>1</v>
      </c>
      <c r="I3433" s="221"/>
      <c r="J3433" s="222">
        <f>ROUND(I3433*H3433,2)</f>
        <v>0</v>
      </c>
      <c r="K3433" s="218" t="s">
        <v>19</v>
      </c>
      <c r="L3433" s="47"/>
      <c r="M3433" s="223" t="s">
        <v>19</v>
      </c>
      <c r="N3433" s="224" t="s">
        <v>42</v>
      </c>
      <c r="O3433" s="87"/>
      <c r="P3433" s="225">
        <f>O3433*H3433</f>
        <v>0</v>
      </c>
      <c r="Q3433" s="225">
        <v>0</v>
      </c>
      <c r="R3433" s="225">
        <f>Q3433*H3433</f>
        <v>0</v>
      </c>
      <c r="S3433" s="225">
        <v>0.050000000000000003</v>
      </c>
      <c r="T3433" s="226">
        <f>S3433*H3433</f>
        <v>0.050000000000000003</v>
      </c>
      <c r="U3433" s="41"/>
      <c r="V3433" s="41"/>
      <c r="W3433" s="41"/>
      <c r="X3433" s="41"/>
      <c r="Y3433" s="41"/>
      <c r="Z3433" s="41"/>
      <c r="AA3433" s="41"/>
      <c r="AB3433" s="41"/>
      <c r="AC3433" s="41"/>
      <c r="AD3433" s="41"/>
      <c r="AE3433" s="41"/>
      <c r="AR3433" s="227" t="s">
        <v>331</v>
      </c>
      <c r="AT3433" s="227" t="s">
        <v>207</v>
      </c>
      <c r="AU3433" s="227" t="s">
        <v>80</v>
      </c>
      <c r="AY3433" s="20" t="s">
        <v>205</v>
      </c>
      <c r="BE3433" s="228">
        <f>IF(N3433="základní",J3433,0)</f>
        <v>0</v>
      </c>
      <c r="BF3433" s="228">
        <f>IF(N3433="snížená",J3433,0)</f>
        <v>0</v>
      </c>
      <c r="BG3433" s="228">
        <f>IF(N3433="zákl. přenesená",J3433,0)</f>
        <v>0</v>
      </c>
      <c r="BH3433" s="228">
        <f>IF(N3433="sníž. přenesená",J3433,0)</f>
        <v>0</v>
      </c>
      <c r="BI3433" s="228">
        <f>IF(N3433="nulová",J3433,0)</f>
        <v>0</v>
      </c>
      <c r="BJ3433" s="20" t="s">
        <v>78</v>
      </c>
      <c r="BK3433" s="228">
        <f>ROUND(I3433*H3433,2)</f>
        <v>0</v>
      </c>
      <c r="BL3433" s="20" t="s">
        <v>331</v>
      </c>
      <c r="BM3433" s="227" t="s">
        <v>5477</v>
      </c>
    </row>
    <row r="3434" s="2" customFormat="1" ht="16.5" customHeight="1">
      <c r="A3434" s="41"/>
      <c r="B3434" s="42"/>
      <c r="C3434" s="216" t="s">
        <v>5478</v>
      </c>
      <c r="D3434" s="216" t="s">
        <v>207</v>
      </c>
      <c r="E3434" s="217" t="s">
        <v>5479</v>
      </c>
      <c r="F3434" s="218" t="s">
        <v>5480</v>
      </c>
      <c r="G3434" s="219" t="s">
        <v>448</v>
      </c>
      <c r="H3434" s="220">
        <v>1</v>
      </c>
      <c r="I3434" s="221"/>
      <c r="J3434" s="222">
        <f>ROUND(I3434*H3434,2)</f>
        <v>0</v>
      </c>
      <c r="K3434" s="218" t="s">
        <v>19</v>
      </c>
      <c r="L3434" s="47"/>
      <c r="M3434" s="223" t="s">
        <v>19</v>
      </c>
      <c r="N3434" s="224" t="s">
        <v>42</v>
      </c>
      <c r="O3434" s="87"/>
      <c r="P3434" s="225">
        <f>O3434*H3434</f>
        <v>0</v>
      </c>
      <c r="Q3434" s="225">
        <v>0</v>
      </c>
      <c r="R3434" s="225">
        <f>Q3434*H3434</f>
        <v>0</v>
      </c>
      <c r="S3434" s="225">
        <v>0.040000000000000001</v>
      </c>
      <c r="T3434" s="226">
        <f>S3434*H3434</f>
        <v>0.040000000000000001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27" t="s">
        <v>331</v>
      </c>
      <c r="AT3434" s="227" t="s">
        <v>207</v>
      </c>
      <c r="AU3434" s="227" t="s">
        <v>80</v>
      </c>
      <c r="AY3434" s="20" t="s">
        <v>205</v>
      </c>
      <c r="BE3434" s="228">
        <f>IF(N3434="základní",J3434,0)</f>
        <v>0</v>
      </c>
      <c r="BF3434" s="228">
        <f>IF(N3434="snížená",J3434,0)</f>
        <v>0</v>
      </c>
      <c r="BG3434" s="228">
        <f>IF(N3434="zákl. přenesená",J3434,0)</f>
        <v>0</v>
      </c>
      <c r="BH3434" s="228">
        <f>IF(N3434="sníž. přenesená",J3434,0)</f>
        <v>0</v>
      </c>
      <c r="BI3434" s="228">
        <f>IF(N3434="nulová",J3434,0)</f>
        <v>0</v>
      </c>
      <c r="BJ3434" s="20" t="s">
        <v>78</v>
      </c>
      <c r="BK3434" s="228">
        <f>ROUND(I3434*H3434,2)</f>
        <v>0</v>
      </c>
      <c r="BL3434" s="20" t="s">
        <v>331</v>
      </c>
      <c r="BM3434" s="227" t="s">
        <v>5481</v>
      </c>
    </row>
    <row r="3435" s="2" customFormat="1" ht="16.5" customHeight="1">
      <c r="A3435" s="41"/>
      <c r="B3435" s="42"/>
      <c r="C3435" s="216" t="s">
        <v>5482</v>
      </c>
      <c r="D3435" s="216" t="s">
        <v>207</v>
      </c>
      <c r="E3435" s="217" t="s">
        <v>5483</v>
      </c>
      <c r="F3435" s="218" t="s">
        <v>5484</v>
      </c>
      <c r="G3435" s="219" t="s">
        <v>448</v>
      </c>
      <c r="H3435" s="220">
        <v>1</v>
      </c>
      <c r="I3435" s="221"/>
      <c r="J3435" s="222">
        <f>ROUND(I3435*H3435,2)</f>
        <v>0</v>
      </c>
      <c r="K3435" s="218" t="s">
        <v>19</v>
      </c>
      <c r="L3435" s="47"/>
      <c r="M3435" s="223" t="s">
        <v>19</v>
      </c>
      <c r="N3435" s="224" t="s">
        <v>42</v>
      </c>
      <c r="O3435" s="87"/>
      <c r="P3435" s="225">
        <f>O3435*H3435</f>
        <v>0</v>
      </c>
      <c r="Q3435" s="225">
        <v>0</v>
      </c>
      <c r="R3435" s="225">
        <f>Q3435*H3435</f>
        <v>0</v>
      </c>
      <c r="S3435" s="225">
        <v>0.050000000000000003</v>
      </c>
      <c r="T3435" s="226">
        <f>S3435*H3435</f>
        <v>0.050000000000000003</v>
      </c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R3435" s="227" t="s">
        <v>331</v>
      </c>
      <c r="AT3435" s="227" t="s">
        <v>207</v>
      </c>
      <c r="AU3435" s="227" t="s">
        <v>80</v>
      </c>
      <c r="AY3435" s="20" t="s">
        <v>205</v>
      </c>
      <c r="BE3435" s="228">
        <f>IF(N3435="základní",J3435,0)</f>
        <v>0</v>
      </c>
      <c r="BF3435" s="228">
        <f>IF(N3435="snížená",J3435,0)</f>
        <v>0</v>
      </c>
      <c r="BG3435" s="228">
        <f>IF(N3435="zákl. přenesená",J3435,0)</f>
        <v>0</v>
      </c>
      <c r="BH3435" s="228">
        <f>IF(N3435="sníž. přenesená",J3435,0)</f>
        <v>0</v>
      </c>
      <c r="BI3435" s="228">
        <f>IF(N3435="nulová",J3435,0)</f>
        <v>0</v>
      </c>
      <c r="BJ3435" s="20" t="s">
        <v>78</v>
      </c>
      <c r="BK3435" s="228">
        <f>ROUND(I3435*H3435,2)</f>
        <v>0</v>
      </c>
      <c r="BL3435" s="20" t="s">
        <v>331</v>
      </c>
      <c r="BM3435" s="227" t="s">
        <v>5485</v>
      </c>
    </row>
    <row r="3436" s="2" customFormat="1" ht="16.5" customHeight="1">
      <c r="A3436" s="41"/>
      <c r="B3436" s="42"/>
      <c r="C3436" s="216" t="s">
        <v>5486</v>
      </c>
      <c r="D3436" s="216" t="s">
        <v>207</v>
      </c>
      <c r="E3436" s="217" t="s">
        <v>5487</v>
      </c>
      <c r="F3436" s="218" t="s">
        <v>5488</v>
      </c>
      <c r="G3436" s="219" t="s">
        <v>448</v>
      </c>
      <c r="H3436" s="220">
        <v>1</v>
      </c>
      <c r="I3436" s="221"/>
      <c r="J3436" s="222">
        <f>ROUND(I3436*H3436,2)</f>
        <v>0</v>
      </c>
      <c r="K3436" s="218" t="s">
        <v>19</v>
      </c>
      <c r="L3436" s="47"/>
      <c r="M3436" s="223" t="s">
        <v>19</v>
      </c>
      <c r="N3436" s="224" t="s">
        <v>42</v>
      </c>
      <c r="O3436" s="87"/>
      <c r="P3436" s="225">
        <f>O3436*H3436</f>
        <v>0</v>
      </c>
      <c r="Q3436" s="225">
        <v>0</v>
      </c>
      <c r="R3436" s="225">
        <f>Q3436*H3436</f>
        <v>0</v>
      </c>
      <c r="S3436" s="225">
        <v>0</v>
      </c>
      <c r="T3436" s="226">
        <f>S3436*H3436</f>
        <v>0</v>
      </c>
      <c r="U3436" s="41"/>
      <c r="V3436" s="41"/>
      <c r="W3436" s="41"/>
      <c r="X3436" s="41"/>
      <c r="Y3436" s="41"/>
      <c r="Z3436" s="41"/>
      <c r="AA3436" s="41"/>
      <c r="AB3436" s="41"/>
      <c r="AC3436" s="41"/>
      <c r="AD3436" s="41"/>
      <c r="AE3436" s="41"/>
      <c r="AR3436" s="227" t="s">
        <v>3940</v>
      </c>
      <c r="AT3436" s="227" t="s">
        <v>207</v>
      </c>
      <c r="AU3436" s="227" t="s">
        <v>80</v>
      </c>
      <c r="AY3436" s="20" t="s">
        <v>205</v>
      </c>
      <c r="BE3436" s="228">
        <f>IF(N3436="základní",J3436,0)</f>
        <v>0</v>
      </c>
      <c r="BF3436" s="228">
        <f>IF(N3436="snížená",J3436,0)</f>
        <v>0</v>
      </c>
      <c r="BG3436" s="228">
        <f>IF(N3436="zákl. přenesená",J3436,0)</f>
        <v>0</v>
      </c>
      <c r="BH3436" s="228">
        <f>IF(N3436="sníž. přenesená",J3436,0)</f>
        <v>0</v>
      </c>
      <c r="BI3436" s="228">
        <f>IF(N3436="nulová",J3436,0)</f>
        <v>0</v>
      </c>
      <c r="BJ3436" s="20" t="s">
        <v>78</v>
      </c>
      <c r="BK3436" s="228">
        <f>ROUND(I3436*H3436,2)</f>
        <v>0</v>
      </c>
      <c r="BL3436" s="20" t="s">
        <v>3940</v>
      </c>
      <c r="BM3436" s="227" t="s">
        <v>5489</v>
      </c>
    </row>
    <row r="3437" s="2" customFormat="1" ht="55.5" customHeight="1">
      <c r="A3437" s="41"/>
      <c r="B3437" s="42"/>
      <c r="C3437" s="216" t="s">
        <v>5490</v>
      </c>
      <c r="D3437" s="216" t="s">
        <v>207</v>
      </c>
      <c r="E3437" s="217" t="s">
        <v>5491</v>
      </c>
      <c r="F3437" s="218" t="s">
        <v>5492</v>
      </c>
      <c r="G3437" s="219" t="s">
        <v>279</v>
      </c>
      <c r="H3437" s="220">
        <v>27.760000000000002</v>
      </c>
      <c r="I3437" s="221"/>
      <c r="J3437" s="222">
        <f>ROUND(I3437*H3437,2)</f>
        <v>0</v>
      </c>
      <c r="K3437" s="218" t="s">
        <v>211</v>
      </c>
      <c r="L3437" s="47"/>
      <c r="M3437" s="223" t="s">
        <v>19</v>
      </c>
      <c r="N3437" s="224" t="s">
        <v>42</v>
      </c>
      <c r="O3437" s="87"/>
      <c r="P3437" s="225">
        <f>O3437*H3437</f>
        <v>0</v>
      </c>
      <c r="Q3437" s="225">
        <v>0</v>
      </c>
      <c r="R3437" s="225">
        <f>Q3437*H3437</f>
        <v>0</v>
      </c>
      <c r="S3437" s="225">
        <v>0</v>
      </c>
      <c r="T3437" s="226">
        <f>S3437*H3437</f>
        <v>0</v>
      </c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R3437" s="227" t="s">
        <v>331</v>
      </c>
      <c r="AT3437" s="227" t="s">
        <v>207</v>
      </c>
      <c r="AU3437" s="227" t="s">
        <v>80</v>
      </c>
      <c r="AY3437" s="20" t="s">
        <v>205</v>
      </c>
      <c r="BE3437" s="228">
        <f>IF(N3437="základní",J3437,0)</f>
        <v>0</v>
      </c>
      <c r="BF3437" s="228">
        <f>IF(N3437="snížená",J3437,0)</f>
        <v>0</v>
      </c>
      <c r="BG3437" s="228">
        <f>IF(N3437="zákl. přenesená",J3437,0)</f>
        <v>0</v>
      </c>
      <c r="BH3437" s="228">
        <f>IF(N3437="sníž. přenesená",J3437,0)</f>
        <v>0</v>
      </c>
      <c r="BI3437" s="228">
        <f>IF(N3437="nulová",J3437,0)</f>
        <v>0</v>
      </c>
      <c r="BJ3437" s="20" t="s">
        <v>78</v>
      </c>
      <c r="BK3437" s="228">
        <f>ROUND(I3437*H3437,2)</f>
        <v>0</v>
      </c>
      <c r="BL3437" s="20" t="s">
        <v>331</v>
      </c>
      <c r="BM3437" s="227" t="s">
        <v>5493</v>
      </c>
    </row>
    <row r="3438" s="2" customFormat="1">
      <c r="A3438" s="41"/>
      <c r="B3438" s="42"/>
      <c r="C3438" s="43"/>
      <c r="D3438" s="229" t="s">
        <v>214</v>
      </c>
      <c r="E3438" s="43"/>
      <c r="F3438" s="230" t="s">
        <v>5494</v>
      </c>
      <c r="G3438" s="43"/>
      <c r="H3438" s="43"/>
      <c r="I3438" s="231"/>
      <c r="J3438" s="43"/>
      <c r="K3438" s="43"/>
      <c r="L3438" s="47"/>
      <c r="M3438" s="232"/>
      <c r="N3438" s="233"/>
      <c r="O3438" s="87"/>
      <c r="P3438" s="87"/>
      <c r="Q3438" s="87"/>
      <c r="R3438" s="87"/>
      <c r="S3438" s="87"/>
      <c r="T3438" s="88"/>
      <c r="U3438" s="41"/>
      <c r="V3438" s="41"/>
      <c r="W3438" s="41"/>
      <c r="X3438" s="41"/>
      <c r="Y3438" s="41"/>
      <c r="Z3438" s="41"/>
      <c r="AA3438" s="41"/>
      <c r="AB3438" s="41"/>
      <c r="AC3438" s="41"/>
      <c r="AD3438" s="41"/>
      <c r="AE3438" s="41"/>
      <c r="AT3438" s="20" t="s">
        <v>214</v>
      </c>
      <c r="AU3438" s="20" t="s">
        <v>80</v>
      </c>
    </row>
    <row r="3439" s="12" customFormat="1" ht="22.8" customHeight="1">
      <c r="A3439" s="12"/>
      <c r="B3439" s="200"/>
      <c r="C3439" s="201"/>
      <c r="D3439" s="202" t="s">
        <v>70</v>
      </c>
      <c r="E3439" s="214" t="s">
        <v>5128</v>
      </c>
      <c r="F3439" s="214" t="s">
        <v>5495</v>
      </c>
      <c r="G3439" s="201"/>
      <c r="H3439" s="201"/>
      <c r="I3439" s="204"/>
      <c r="J3439" s="215">
        <f>BK3439</f>
        <v>0</v>
      </c>
      <c r="K3439" s="201"/>
      <c r="L3439" s="206"/>
      <c r="M3439" s="207"/>
      <c r="N3439" s="208"/>
      <c r="O3439" s="208"/>
      <c r="P3439" s="209">
        <f>SUM(P3440:P3650)</f>
        <v>0</v>
      </c>
      <c r="Q3439" s="208"/>
      <c r="R3439" s="209">
        <f>SUM(R3440:R3650)</f>
        <v>8.9125382799999997</v>
      </c>
      <c r="S3439" s="208"/>
      <c r="T3439" s="210">
        <f>SUM(T3440:T3650)</f>
        <v>3.4222400000000004</v>
      </c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R3439" s="211" t="s">
        <v>80</v>
      </c>
      <c r="AT3439" s="212" t="s">
        <v>70</v>
      </c>
      <c r="AU3439" s="212" t="s">
        <v>78</v>
      </c>
      <c r="AY3439" s="211" t="s">
        <v>205</v>
      </c>
      <c r="BK3439" s="213">
        <f>SUM(BK3440:BK3650)</f>
        <v>0</v>
      </c>
    </row>
    <row r="3440" s="2" customFormat="1" ht="37.8" customHeight="1">
      <c r="A3440" s="41"/>
      <c r="B3440" s="42"/>
      <c r="C3440" s="216" t="s">
        <v>5496</v>
      </c>
      <c r="D3440" s="216" t="s">
        <v>207</v>
      </c>
      <c r="E3440" s="217" t="s">
        <v>5497</v>
      </c>
      <c r="F3440" s="218" t="s">
        <v>5498</v>
      </c>
      <c r="G3440" s="219" t="s">
        <v>306</v>
      </c>
      <c r="H3440" s="220">
        <v>7.2320000000000002</v>
      </c>
      <c r="I3440" s="221"/>
      <c r="J3440" s="222">
        <f>ROUND(I3440*H3440,2)</f>
        <v>0</v>
      </c>
      <c r="K3440" s="218" t="s">
        <v>19</v>
      </c>
      <c r="L3440" s="47"/>
      <c r="M3440" s="223" t="s">
        <v>19</v>
      </c>
      <c r="N3440" s="224" t="s">
        <v>42</v>
      </c>
      <c r="O3440" s="87"/>
      <c r="P3440" s="225">
        <f>O3440*H3440</f>
        <v>0</v>
      </c>
      <c r="Q3440" s="225">
        <v>0.00023000000000000001</v>
      </c>
      <c r="R3440" s="225">
        <f>Q3440*H3440</f>
        <v>0.00166336</v>
      </c>
      <c r="S3440" s="225">
        <v>0</v>
      </c>
      <c r="T3440" s="226">
        <f>S3440*H3440</f>
        <v>0</v>
      </c>
      <c r="U3440" s="41"/>
      <c r="V3440" s="41"/>
      <c r="W3440" s="41"/>
      <c r="X3440" s="41"/>
      <c r="Y3440" s="41"/>
      <c r="Z3440" s="41"/>
      <c r="AA3440" s="41"/>
      <c r="AB3440" s="41"/>
      <c r="AC3440" s="41"/>
      <c r="AD3440" s="41"/>
      <c r="AE3440" s="41"/>
      <c r="AR3440" s="227" t="s">
        <v>331</v>
      </c>
      <c r="AT3440" s="227" t="s">
        <v>207</v>
      </c>
      <c r="AU3440" s="227" t="s">
        <v>80</v>
      </c>
      <c r="AY3440" s="20" t="s">
        <v>205</v>
      </c>
      <c r="BE3440" s="228">
        <f>IF(N3440="základní",J3440,0)</f>
        <v>0</v>
      </c>
      <c r="BF3440" s="228">
        <f>IF(N3440="snížená",J3440,0)</f>
        <v>0</v>
      </c>
      <c r="BG3440" s="228">
        <f>IF(N3440="zákl. přenesená",J3440,0)</f>
        <v>0</v>
      </c>
      <c r="BH3440" s="228">
        <f>IF(N3440="sníž. přenesená",J3440,0)</f>
        <v>0</v>
      </c>
      <c r="BI3440" s="228">
        <f>IF(N3440="nulová",J3440,0)</f>
        <v>0</v>
      </c>
      <c r="BJ3440" s="20" t="s">
        <v>78</v>
      </c>
      <c r="BK3440" s="228">
        <f>ROUND(I3440*H3440,2)</f>
        <v>0</v>
      </c>
      <c r="BL3440" s="20" t="s">
        <v>331</v>
      </c>
      <c r="BM3440" s="227" t="s">
        <v>5499</v>
      </c>
    </row>
    <row r="3441" s="14" customFormat="1">
      <c r="A3441" s="14"/>
      <c r="B3441" s="245"/>
      <c r="C3441" s="246"/>
      <c r="D3441" s="236" t="s">
        <v>216</v>
      </c>
      <c r="E3441" s="247" t="s">
        <v>19</v>
      </c>
      <c r="F3441" s="248" t="s">
        <v>5500</v>
      </c>
      <c r="G3441" s="246"/>
      <c r="H3441" s="249">
        <v>7.2320000000000002</v>
      </c>
      <c r="I3441" s="250"/>
      <c r="J3441" s="246"/>
      <c r="K3441" s="246"/>
      <c r="L3441" s="251"/>
      <c r="M3441" s="252"/>
      <c r="N3441" s="253"/>
      <c r="O3441" s="253"/>
      <c r="P3441" s="253"/>
      <c r="Q3441" s="253"/>
      <c r="R3441" s="253"/>
      <c r="S3441" s="253"/>
      <c r="T3441" s="25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T3441" s="255" t="s">
        <v>216</v>
      </c>
      <c r="AU3441" s="255" t="s">
        <v>80</v>
      </c>
      <c r="AV3441" s="14" t="s">
        <v>80</v>
      </c>
      <c r="AW3441" s="14" t="s">
        <v>218</v>
      </c>
      <c r="AX3441" s="14" t="s">
        <v>71</v>
      </c>
      <c r="AY3441" s="255" t="s">
        <v>205</v>
      </c>
    </row>
    <row r="3442" s="2" customFormat="1" ht="37.8" customHeight="1">
      <c r="A3442" s="41"/>
      <c r="B3442" s="42"/>
      <c r="C3442" s="278" t="s">
        <v>5501</v>
      </c>
      <c r="D3442" s="278" t="s">
        <v>319</v>
      </c>
      <c r="E3442" s="279" t="s">
        <v>5502</v>
      </c>
      <c r="F3442" s="280" t="s">
        <v>5503</v>
      </c>
      <c r="G3442" s="281" t="s">
        <v>448</v>
      </c>
      <c r="H3442" s="282">
        <v>1</v>
      </c>
      <c r="I3442" s="283"/>
      <c r="J3442" s="284">
        <f>ROUND(I3442*H3442,2)</f>
        <v>0</v>
      </c>
      <c r="K3442" s="280" t="s">
        <v>19</v>
      </c>
      <c r="L3442" s="285"/>
      <c r="M3442" s="286" t="s">
        <v>19</v>
      </c>
      <c r="N3442" s="287" t="s">
        <v>42</v>
      </c>
      <c r="O3442" s="87"/>
      <c r="P3442" s="225">
        <f>O3442*H3442</f>
        <v>0</v>
      </c>
      <c r="Q3442" s="225">
        <v>0.27600000000000002</v>
      </c>
      <c r="R3442" s="225">
        <f>Q3442*H3442</f>
        <v>0.27600000000000002</v>
      </c>
      <c r="S3442" s="225">
        <v>0</v>
      </c>
      <c r="T3442" s="226">
        <f>S3442*H3442</f>
        <v>0</v>
      </c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R3442" s="227" t="s">
        <v>433</v>
      </c>
      <c r="AT3442" s="227" t="s">
        <v>319</v>
      </c>
      <c r="AU3442" s="227" t="s">
        <v>80</v>
      </c>
      <c r="AY3442" s="20" t="s">
        <v>205</v>
      </c>
      <c r="BE3442" s="228">
        <f>IF(N3442="základní",J3442,0)</f>
        <v>0</v>
      </c>
      <c r="BF3442" s="228">
        <f>IF(N3442="snížená",J3442,0)</f>
        <v>0</v>
      </c>
      <c r="BG3442" s="228">
        <f>IF(N3442="zákl. přenesená",J3442,0)</f>
        <v>0</v>
      </c>
      <c r="BH3442" s="228">
        <f>IF(N3442="sníž. přenesená",J3442,0)</f>
        <v>0</v>
      </c>
      <c r="BI3442" s="228">
        <f>IF(N3442="nulová",J3442,0)</f>
        <v>0</v>
      </c>
      <c r="BJ3442" s="20" t="s">
        <v>78</v>
      </c>
      <c r="BK3442" s="228">
        <f>ROUND(I3442*H3442,2)</f>
        <v>0</v>
      </c>
      <c r="BL3442" s="20" t="s">
        <v>331</v>
      </c>
      <c r="BM3442" s="227" t="s">
        <v>5504</v>
      </c>
    </row>
    <row r="3443" s="2" customFormat="1" ht="37.8" customHeight="1">
      <c r="A3443" s="41"/>
      <c r="B3443" s="42"/>
      <c r="C3443" s="216" t="s">
        <v>5505</v>
      </c>
      <c r="D3443" s="216" t="s">
        <v>207</v>
      </c>
      <c r="E3443" s="217" t="s">
        <v>5506</v>
      </c>
      <c r="F3443" s="218" t="s">
        <v>5507</v>
      </c>
      <c r="G3443" s="219" t="s">
        <v>306</v>
      </c>
      <c r="H3443" s="220">
        <v>10.942</v>
      </c>
      <c r="I3443" s="221"/>
      <c r="J3443" s="222">
        <f>ROUND(I3443*H3443,2)</f>
        <v>0</v>
      </c>
      <c r="K3443" s="218" t="s">
        <v>211</v>
      </c>
      <c r="L3443" s="47"/>
      <c r="M3443" s="223" t="s">
        <v>19</v>
      </c>
      <c r="N3443" s="224" t="s">
        <v>42</v>
      </c>
      <c r="O3443" s="87"/>
      <c r="P3443" s="225">
        <f>O3443*H3443</f>
        <v>0</v>
      </c>
      <c r="Q3443" s="225">
        <v>0.00023000000000000001</v>
      </c>
      <c r="R3443" s="225">
        <f>Q3443*H3443</f>
        <v>0.00251666</v>
      </c>
      <c r="S3443" s="225">
        <v>0</v>
      </c>
      <c r="T3443" s="226">
        <f>S3443*H3443</f>
        <v>0</v>
      </c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R3443" s="227" t="s">
        <v>331</v>
      </c>
      <c r="AT3443" s="227" t="s">
        <v>207</v>
      </c>
      <c r="AU3443" s="227" t="s">
        <v>80</v>
      </c>
      <c r="AY3443" s="20" t="s">
        <v>205</v>
      </c>
      <c r="BE3443" s="228">
        <f>IF(N3443="základní",J3443,0)</f>
        <v>0</v>
      </c>
      <c r="BF3443" s="228">
        <f>IF(N3443="snížená",J3443,0)</f>
        <v>0</v>
      </c>
      <c r="BG3443" s="228">
        <f>IF(N3443="zákl. přenesená",J3443,0)</f>
        <v>0</v>
      </c>
      <c r="BH3443" s="228">
        <f>IF(N3443="sníž. přenesená",J3443,0)</f>
        <v>0</v>
      </c>
      <c r="BI3443" s="228">
        <f>IF(N3443="nulová",J3443,0)</f>
        <v>0</v>
      </c>
      <c r="BJ3443" s="20" t="s">
        <v>78</v>
      </c>
      <c r="BK3443" s="228">
        <f>ROUND(I3443*H3443,2)</f>
        <v>0</v>
      </c>
      <c r="BL3443" s="20" t="s">
        <v>331</v>
      </c>
      <c r="BM3443" s="227" t="s">
        <v>5508</v>
      </c>
    </row>
    <row r="3444" s="2" customFormat="1">
      <c r="A3444" s="41"/>
      <c r="B3444" s="42"/>
      <c r="C3444" s="43"/>
      <c r="D3444" s="229" t="s">
        <v>214</v>
      </c>
      <c r="E3444" s="43"/>
      <c r="F3444" s="230" t="s">
        <v>5509</v>
      </c>
      <c r="G3444" s="43"/>
      <c r="H3444" s="43"/>
      <c r="I3444" s="231"/>
      <c r="J3444" s="43"/>
      <c r="K3444" s="43"/>
      <c r="L3444" s="47"/>
      <c r="M3444" s="232"/>
      <c r="N3444" s="233"/>
      <c r="O3444" s="87"/>
      <c r="P3444" s="87"/>
      <c r="Q3444" s="87"/>
      <c r="R3444" s="87"/>
      <c r="S3444" s="87"/>
      <c r="T3444" s="88"/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T3444" s="20" t="s">
        <v>214</v>
      </c>
      <c r="AU3444" s="20" t="s">
        <v>80</v>
      </c>
    </row>
    <row r="3445" s="14" customFormat="1">
      <c r="A3445" s="14"/>
      <c r="B3445" s="245"/>
      <c r="C3445" s="246"/>
      <c r="D3445" s="236" t="s">
        <v>216</v>
      </c>
      <c r="E3445" s="247" t="s">
        <v>19</v>
      </c>
      <c r="F3445" s="248" t="s">
        <v>5510</v>
      </c>
      <c r="G3445" s="246"/>
      <c r="H3445" s="249">
        <v>10.9422</v>
      </c>
      <c r="I3445" s="250"/>
      <c r="J3445" s="246"/>
      <c r="K3445" s="246"/>
      <c r="L3445" s="251"/>
      <c r="M3445" s="252"/>
      <c r="N3445" s="253"/>
      <c r="O3445" s="253"/>
      <c r="P3445" s="253"/>
      <c r="Q3445" s="253"/>
      <c r="R3445" s="253"/>
      <c r="S3445" s="253"/>
      <c r="T3445" s="25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5" t="s">
        <v>216</v>
      </c>
      <c r="AU3445" s="255" t="s">
        <v>80</v>
      </c>
      <c r="AV3445" s="14" t="s">
        <v>80</v>
      </c>
      <c r="AW3445" s="14" t="s">
        <v>218</v>
      </c>
      <c r="AX3445" s="14" t="s">
        <v>71</v>
      </c>
      <c r="AY3445" s="255" t="s">
        <v>205</v>
      </c>
    </row>
    <row r="3446" s="2" customFormat="1" ht="33" customHeight="1">
      <c r="A3446" s="41"/>
      <c r="B3446" s="42"/>
      <c r="C3446" s="278" t="s">
        <v>5511</v>
      </c>
      <c r="D3446" s="278" t="s">
        <v>319</v>
      </c>
      <c r="E3446" s="279" t="s">
        <v>5512</v>
      </c>
      <c r="F3446" s="280" t="s">
        <v>5513</v>
      </c>
      <c r="G3446" s="281" t="s">
        <v>306</v>
      </c>
      <c r="H3446" s="282">
        <v>8.0820000000000007</v>
      </c>
      <c r="I3446" s="283"/>
      <c r="J3446" s="284">
        <f>ROUND(I3446*H3446,2)</f>
        <v>0</v>
      </c>
      <c r="K3446" s="280" t="s">
        <v>211</v>
      </c>
      <c r="L3446" s="285"/>
      <c r="M3446" s="286" t="s">
        <v>19</v>
      </c>
      <c r="N3446" s="287" t="s">
        <v>42</v>
      </c>
      <c r="O3446" s="87"/>
      <c r="P3446" s="225">
        <f>O3446*H3446</f>
        <v>0</v>
      </c>
      <c r="Q3446" s="225">
        <v>0.038289999999999998</v>
      </c>
      <c r="R3446" s="225">
        <f>Q3446*H3446</f>
        <v>0.30945978000000002</v>
      </c>
      <c r="S3446" s="225">
        <v>0</v>
      </c>
      <c r="T3446" s="226">
        <f>S3446*H3446</f>
        <v>0</v>
      </c>
      <c r="U3446" s="41"/>
      <c r="V3446" s="41"/>
      <c r="W3446" s="41"/>
      <c r="X3446" s="41"/>
      <c r="Y3446" s="41"/>
      <c r="Z3446" s="41"/>
      <c r="AA3446" s="41"/>
      <c r="AB3446" s="41"/>
      <c r="AC3446" s="41"/>
      <c r="AD3446" s="41"/>
      <c r="AE3446" s="41"/>
      <c r="AR3446" s="227" t="s">
        <v>433</v>
      </c>
      <c r="AT3446" s="227" t="s">
        <v>319</v>
      </c>
      <c r="AU3446" s="227" t="s">
        <v>80</v>
      </c>
      <c r="AY3446" s="20" t="s">
        <v>205</v>
      </c>
      <c r="BE3446" s="228">
        <f>IF(N3446="základní",J3446,0)</f>
        <v>0</v>
      </c>
      <c r="BF3446" s="228">
        <f>IF(N3446="snížená",J3446,0)</f>
        <v>0</v>
      </c>
      <c r="BG3446" s="228">
        <f>IF(N3446="zákl. přenesená",J3446,0)</f>
        <v>0</v>
      </c>
      <c r="BH3446" s="228">
        <f>IF(N3446="sníž. přenesená",J3446,0)</f>
        <v>0</v>
      </c>
      <c r="BI3446" s="228">
        <f>IF(N3446="nulová",J3446,0)</f>
        <v>0</v>
      </c>
      <c r="BJ3446" s="20" t="s">
        <v>78</v>
      </c>
      <c r="BK3446" s="228">
        <f>ROUND(I3446*H3446,2)</f>
        <v>0</v>
      </c>
      <c r="BL3446" s="20" t="s">
        <v>331</v>
      </c>
      <c r="BM3446" s="227" t="s">
        <v>5514</v>
      </c>
    </row>
    <row r="3447" s="14" customFormat="1">
      <c r="A3447" s="14"/>
      <c r="B3447" s="245"/>
      <c r="C3447" s="246"/>
      <c r="D3447" s="236" t="s">
        <v>216</v>
      </c>
      <c r="E3447" s="247" t="s">
        <v>19</v>
      </c>
      <c r="F3447" s="248" t="s">
        <v>5515</v>
      </c>
      <c r="G3447" s="246"/>
      <c r="H3447" s="249">
        <v>8.0822000000000003</v>
      </c>
      <c r="I3447" s="250"/>
      <c r="J3447" s="246"/>
      <c r="K3447" s="246"/>
      <c r="L3447" s="251"/>
      <c r="M3447" s="252"/>
      <c r="N3447" s="253"/>
      <c r="O3447" s="253"/>
      <c r="P3447" s="253"/>
      <c r="Q3447" s="253"/>
      <c r="R3447" s="253"/>
      <c r="S3447" s="253"/>
      <c r="T3447" s="25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55" t="s">
        <v>216</v>
      </c>
      <c r="AU3447" s="255" t="s">
        <v>80</v>
      </c>
      <c r="AV3447" s="14" t="s">
        <v>80</v>
      </c>
      <c r="AW3447" s="14" t="s">
        <v>218</v>
      </c>
      <c r="AX3447" s="14" t="s">
        <v>78</v>
      </c>
      <c r="AY3447" s="255" t="s">
        <v>205</v>
      </c>
    </row>
    <row r="3448" s="2" customFormat="1" ht="37.8" customHeight="1">
      <c r="A3448" s="41"/>
      <c r="B3448" s="42"/>
      <c r="C3448" s="216" t="s">
        <v>5516</v>
      </c>
      <c r="D3448" s="216" t="s">
        <v>207</v>
      </c>
      <c r="E3448" s="217" t="s">
        <v>5517</v>
      </c>
      <c r="F3448" s="218" t="s">
        <v>5518</v>
      </c>
      <c r="G3448" s="219" t="s">
        <v>306</v>
      </c>
      <c r="H3448" s="220">
        <v>16.385000000000002</v>
      </c>
      <c r="I3448" s="221"/>
      <c r="J3448" s="222">
        <f>ROUND(I3448*H3448,2)</f>
        <v>0</v>
      </c>
      <c r="K3448" s="218" t="s">
        <v>211</v>
      </c>
      <c r="L3448" s="47"/>
      <c r="M3448" s="223" t="s">
        <v>19</v>
      </c>
      <c r="N3448" s="224" t="s">
        <v>42</v>
      </c>
      <c r="O3448" s="87"/>
      <c r="P3448" s="225">
        <f>O3448*H3448</f>
        <v>0</v>
      </c>
      <c r="Q3448" s="225">
        <v>0.00027999999999999998</v>
      </c>
      <c r="R3448" s="225">
        <f>Q3448*H3448</f>
        <v>0.0045878000000000004</v>
      </c>
      <c r="S3448" s="225">
        <v>0</v>
      </c>
      <c r="T3448" s="226">
        <f>S3448*H3448</f>
        <v>0</v>
      </c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R3448" s="227" t="s">
        <v>331</v>
      </c>
      <c r="AT3448" s="227" t="s">
        <v>207</v>
      </c>
      <c r="AU3448" s="227" t="s">
        <v>80</v>
      </c>
      <c r="AY3448" s="20" t="s">
        <v>205</v>
      </c>
      <c r="BE3448" s="228">
        <f>IF(N3448="základní",J3448,0)</f>
        <v>0</v>
      </c>
      <c r="BF3448" s="228">
        <f>IF(N3448="snížená",J3448,0)</f>
        <v>0</v>
      </c>
      <c r="BG3448" s="228">
        <f>IF(N3448="zákl. přenesená",J3448,0)</f>
        <v>0</v>
      </c>
      <c r="BH3448" s="228">
        <f>IF(N3448="sníž. přenesená",J3448,0)</f>
        <v>0</v>
      </c>
      <c r="BI3448" s="228">
        <f>IF(N3448="nulová",J3448,0)</f>
        <v>0</v>
      </c>
      <c r="BJ3448" s="20" t="s">
        <v>78</v>
      </c>
      <c r="BK3448" s="228">
        <f>ROUND(I3448*H3448,2)</f>
        <v>0</v>
      </c>
      <c r="BL3448" s="20" t="s">
        <v>331</v>
      </c>
      <c r="BM3448" s="227" t="s">
        <v>5519</v>
      </c>
    </row>
    <row r="3449" s="2" customFormat="1">
      <c r="A3449" s="41"/>
      <c r="B3449" s="42"/>
      <c r="C3449" s="43"/>
      <c r="D3449" s="229" t="s">
        <v>214</v>
      </c>
      <c r="E3449" s="43"/>
      <c r="F3449" s="230" t="s">
        <v>5520</v>
      </c>
      <c r="G3449" s="43"/>
      <c r="H3449" s="43"/>
      <c r="I3449" s="231"/>
      <c r="J3449" s="43"/>
      <c r="K3449" s="43"/>
      <c r="L3449" s="47"/>
      <c r="M3449" s="232"/>
      <c r="N3449" s="233"/>
      <c r="O3449" s="87"/>
      <c r="P3449" s="87"/>
      <c r="Q3449" s="87"/>
      <c r="R3449" s="87"/>
      <c r="S3449" s="87"/>
      <c r="T3449" s="88"/>
      <c r="U3449" s="41"/>
      <c r="V3449" s="41"/>
      <c r="W3449" s="41"/>
      <c r="X3449" s="41"/>
      <c r="Y3449" s="41"/>
      <c r="Z3449" s="41"/>
      <c r="AA3449" s="41"/>
      <c r="AB3449" s="41"/>
      <c r="AC3449" s="41"/>
      <c r="AD3449" s="41"/>
      <c r="AE3449" s="41"/>
      <c r="AT3449" s="20" t="s">
        <v>214</v>
      </c>
      <c r="AU3449" s="20" t="s">
        <v>80</v>
      </c>
    </row>
    <row r="3450" s="14" customFormat="1">
      <c r="A3450" s="14"/>
      <c r="B3450" s="245"/>
      <c r="C3450" s="246"/>
      <c r="D3450" s="236" t="s">
        <v>216</v>
      </c>
      <c r="E3450" s="247" t="s">
        <v>19</v>
      </c>
      <c r="F3450" s="248" t="s">
        <v>5521</v>
      </c>
      <c r="G3450" s="246"/>
      <c r="H3450" s="249">
        <v>13.106999999999999</v>
      </c>
      <c r="I3450" s="250"/>
      <c r="J3450" s="246"/>
      <c r="K3450" s="246"/>
      <c r="L3450" s="251"/>
      <c r="M3450" s="252"/>
      <c r="N3450" s="253"/>
      <c r="O3450" s="253"/>
      <c r="P3450" s="253"/>
      <c r="Q3450" s="253"/>
      <c r="R3450" s="253"/>
      <c r="S3450" s="253"/>
      <c r="T3450" s="25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55" t="s">
        <v>216</v>
      </c>
      <c r="AU3450" s="255" t="s">
        <v>80</v>
      </c>
      <c r="AV3450" s="14" t="s">
        <v>80</v>
      </c>
      <c r="AW3450" s="14" t="s">
        <v>218</v>
      </c>
      <c r="AX3450" s="14" t="s">
        <v>71</v>
      </c>
      <c r="AY3450" s="255" t="s">
        <v>205</v>
      </c>
    </row>
    <row r="3451" s="14" customFormat="1">
      <c r="A3451" s="14"/>
      <c r="B3451" s="245"/>
      <c r="C3451" s="246"/>
      <c r="D3451" s="236" t="s">
        <v>216</v>
      </c>
      <c r="E3451" s="247" t="s">
        <v>19</v>
      </c>
      <c r="F3451" s="248" t="s">
        <v>5522</v>
      </c>
      <c r="G3451" s="246"/>
      <c r="H3451" s="249">
        <v>3.2775599999999998</v>
      </c>
      <c r="I3451" s="250"/>
      <c r="J3451" s="246"/>
      <c r="K3451" s="246"/>
      <c r="L3451" s="251"/>
      <c r="M3451" s="252"/>
      <c r="N3451" s="253"/>
      <c r="O3451" s="253"/>
      <c r="P3451" s="253"/>
      <c r="Q3451" s="253"/>
      <c r="R3451" s="253"/>
      <c r="S3451" s="253"/>
      <c r="T3451" s="25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T3451" s="255" t="s">
        <v>216</v>
      </c>
      <c r="AU3451" s="255" t="s">
        <v>80</v>
      </c>
      <c r="AV3451" s="14" t="s">
        <v>80</v>
      </c>
      <c r="AW3451" s="14" t="s">
        <v>218</v>
      </c>
      <c r="AX3451" s="14" t="s">
        <v>71</v>
      </c>
      <c r="AY3451" s="255" t="s">
        <v>205</v>
      </c>
    </row>
    <row r="3452" s="2" customFormat="1" ht="24.15" customHeight="1">
      <c r="A3452" s="41"/>
      <c r="B3452" s="42"/>
      <c r="C3452" s="278" t="s">
        <v>5523</v>
      </c>
      <c r="D3452" s="278" t="s">
        <v>319</v>
      </c>
      <c r="E3452" s="279" t="s">
        <v>5524</v>
      </c>
      <c r="F3452" s="280" t="s">
        <v>5525</v>
      </c>
      <c r="G3452" s="281" t="s">
        <v>448</v>
      </c>
      <c r="H3452" s="282">
        <v>3</v>
      </c>
      <c r="I3452" s="283"/>
      <c r="J3452" s="284">
        <f>ROUND(I3452*H3452,2)</f>
        <v>0</v>
      </c>
      <c r="K3452" s="280" t="s">
        <v>19</v>
      </c>
      <c r="L3452" s="285"/>
      <c r="M3452" s="286" t="s">
        <v>19</v>
      </c>
      <c r="N3452" s="287" t="s">
        <v>42</v>
      </c>
      <c r="O3452" s="87"/>
      <c r="P3452" s="225">
        <f>O3452*H3452</f>
        <v>0</v>
      </c>
      <c r="Q3452" s="225">
        <v>0.16599</v>
      </c>
      <c r="R3452" s="225">
        <f>Q3452*H3452</f>
        <v>0.49797000000000002</v>
      </c>
      <c r="S3452" s="225">
        <v>0</v>
      </c>
      <c r="T3452" s="226">
        <f>S3452*H3452</f>
        <v>0</v>
      </c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R3452" s="227" t="s">
        <v>433</v>
      </c>
      <c r="AT3452" s="227" t="s">
        <v>319</v>
      </c>
      <c r="AU3452" s="227" t="s">
        <v>80</v>
      </c>
      <c r="AY3452" s="20" t="s">
        <v>205</v>
      </c>
      <c r="BE3452" s="228">
        <f>IF(N3452="základní",J3452,0)</f>
        <v>0</v>
      </c>
      <c r="BF3452" s="228">
        <f>IF(N3452="snížená",J3452,0)</f>
        <v>0</v>
      </c>
      <c r="BG3452" s="228">
        <f>IF(N3452="zákl. přenesená",J3452,0)</f>
        <v>0</v>
      </c>
      <c r="BH3452" s="228">
        <f>IF(N3452="sníž. přenesená",J3452,0)</f>
        <v>0</v>
      </c>
      <c r="BI3452" s="228">
        <f>IF(N3452="nulová",J3452,0)</f>
        <v>0</v>
      </c>
      <c r="BJ3452" s="20" t="s">
        <v>78</v>
      </c>
      <c r="BK3452" s="228">
        <f>ROUND(I3452*H3452,2)</f>
        <v>0</v>
      </c>
      <c r="BL3452" s="20" t="s">
        <v>331</v>
      </c>
      <c r="BM3452" s="227" t="s">
        <v>5526</v>
      </c>
    </row>
    <row r="3453" s="2" customFormat="1" ht="24.15" customHeight="1">
      <c r="A3453" s="41"/>
      <c r="B3453" s="42"/>
      <c r="C3453" s="278" t="s">
        <v>5527</v>
      </c>
      <c r="D3453" s="278" t="s">
        <v>319</v>
      </c>
      <c r="E3453" s="279" t="s">
        <v>5528</v>
      </c>
      <c r="F3453" s="280" t="s">
        <v>5529</v>
      </c>
      <c r="G3453" s="281" t="s">
        <v>448</v>
      </c>
      <c r="H3453" s="282">
        <v>1</v>
      </c>
      <c r="I3453" s="283"/>
      <c r="J3453" s="284">
        <f>ROUND(I3453*H3453,2)</f>
        <v>0</v>
      </c>
      <c r="K3453" s="280" t="s">
        <v>19</v>
      </c>
      <c r="L3453" s="285"/>
      <c r="M3453" s="286" t="s">
        <v>19</v>
      </c>
      <c r="N3453" s="287" t="s">
        <v>42</v>
      </c>
      <c r="O3453" s="87"/>
      <c r="P3453" s="225">
        <f>O3453*H3453</f>
        <v>0</v>
      </c>
      <c r="Q3453" s="225">
        <v>0.12537999999999999</v>
      </c>
      <c r="R3453" s="225">
        <f>Q3453*H3453</f>
        <v>0.12537999999999999</v>
      </c>
      <c r="S3453" s="225">
        <v>0</v>
      </c>
      <c r="T3453" s="226">
        <f>S3453*H3453</f>
        <v>0</v>
      </c>
      <c r="U3453" s="41"/>
      <c r="V3453" s="41"/>
      <c r="W3453" s="41"/>
      <c r="X3453" s="41"/>
      <c r="Y3453" s="41"/>
      <c r="Z3453" s="41"/>
      <c r="AA3453" s="41"/>
      <c r="AB3453" s="41"/>
      <c r="AC3453" s="41"/>
      <c r="AD3453" s="41"/>
      <c r="AE3453" s="41"/>
      <c r="AR3453" s="227" t="s">
        <v>433</v>
      </c>
      <c r="AT3453" s="227" t="s">
        <v>319</v>
      </c>
      <c r="AU3453" s="227" t="s">
        <v>80</v>
      </c>
      <c r="AY3453" s="20" t="s">
        <v>205</v>
      </c>
      <c r="BE3453" s="228">
        <f>IF(N3453="základní",J3453,0)</f>
        <v>0</v>
      </c>
      <c r="BF3453" s="228">
        <f>IF(N3453="snížená",J3453,0)</f>
        <v>0</v>
      </c>
      <c r="BG3453" s="228">
        <f>IF(N3453="zákl. přenesená",J3453,0)</f>
        <v>0</v>
      </c>
      <c r="BH3453" s="228">
        <f>IF(N3453="sníž. přenesená",J3453,0)</f>
        <v>0</v>
      </c>
      <c r="BI3453" s="228">
        <f>IF(N3453="nulová",J3453,0)</f>
        <v>0</v>
      </c>
      <c r="BJ3453" s="20" t="s">
        <v>78</v>
      </c>
      <c r="BK3453" s="228">
        <f>ROUND(I3453*H3453,2)</f>
        <v>0</v>
      </c>
      <c r="BL3453" s="20" t="s">
        <v>331</v>
      </c>
      <c r="BM3453" s="227" t="s">
        <v>5530</v>
      </c>
    </row>
    <row r="3454" s="2" customFormat="1" ht="37.8" customHeight="1">
      <c r="A3454" s="41"/>
      <c r="B3454" s="42"/>
      <c r="C3454" s="216" t="s">
        <v>5531</v>
      </c>
      <c r="D3454" s="216" t="s">
        <v>207</v>
      </c>
      <c r="E3454" s="217" t="s">
        <v>5532</v>
      </c>
      <c r="F3454" s="218" t="s">
        <v>5533</v>
      </c>
      <c r="G3454" s="219" t="s">
        <v>306</v>
      </c>
      <c r="H3454" s="220">
        <v>22.178000000000001</v>
      </c>
      <c r="I3454" s="221"/>
      <c r="J3454" s="222">
        <f>ROUND(I3454*H3454,2)</f>
        <v>0</v>
      </c>
      <c r="K3454" s="218" t="s">
        <v>211</v>
      </c>
      <c r="L3454" s="47"/>
      <c r="M3454" s="223" t="s">
        <v>19</v>
      </c>
      <c r="N3454" s="224" t="s">
        <v>42</v>
      </c>
      <c r="O3454" s="87"/>
      <c r="P3454" s="225">
        <f>O3454*H3454</f>
        <v>0</v>
      </c>
      <c r="Q3454" s="225">
        <v>0.00025000000000000001</v>
      </c>
      <c r="R3454" s="225">
        <f>Q3454*H3454</f>
        <v>0.0055444999999999999</v>
      </c>
      <c r="S3454" s="225">
        <v>0</v>
      </c>
      <c r="T3454" s="226">
        <f>S3454*H3454</f>
        <v>0</v>
      </c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R3454" s="227" t="s">
        <v>331</v>
      </c>
      <c r="AT3454" s="227" t="s">
        <v>207</v>
      </c>
      <c r="AU3454" s="227" t="s">
        <v>80</v>
      </c>
      <c r="AY3454" s="20" t="s">
        <v>205</v>
      </c>
      <c r="BE3454" s="228">
        <f>IF(N3454="základní",J3454,0)</f>
        <v>0</v>
      </c>
      <c r="BF3454" s="228">
        <f>IF(N3454="snížená",J3454,0)</f>
        <v>0</v>
      </c>
      <c r="BG3454" s="228">
        <f>IF(N3454="zákl. přenesená",J3454,0)</f>
        <v>0</v>
      </c>
      <c r="BH3454" s="228">
        <f>IF(N3454="sníž. přenesená",J3454,0)</f>
        <v>0</v>
      </c>
      <c r="BI3454" s="228">
        <f>IF(N3454="nulová",J3454,0)</f>
        <v>0</v>
      </c>
      <c r="BJ3454" s="20" t="s">
        <v>78</v>
      </c>
      <c r="BK3454" s="228">
        <f>ROUND(I3454*H3454,2)</f>
        <v>0</v>
      </c>
      <c r="BL3454" s="20" t="s">
        <v>331</v>
      </c>
      <c r="BM3454" s="227" t="s">
        <v>5534</v>
      </c>
    </row>
    <row r="3455" s="2" customFormat="1">
      <c r="A3455" s="41"/>
      <c r="B3455" s="42"/>
      <c r="C3455" s="43"/>
      <c r="D3455" s="229" t="s">
        <v>214</v>
      </c>
      <c r="E3455" s="43"/>
      <c r="F3455" s="230" t="s">
        <v>5535</v>
      </c>
      <c r="G3455" s="43"/>
      <c r="H3455" s="43"/>
      <c r="I3455" s="231"/>
      <c r="J3455" s="43"/>
      <c r="K3455" s="43"/>
      <c r="L3455" s="47"/>
      <c r="M3455" s="232"/>
      <c r="N3455" s="233"/>
      <c r="O3455" s="87"/>
      <c r="P3455" s="87"/>
      <c r="Q3455" s="87"/>
      <c r="R3455" s="87"/>
      <c r="S3455" s="87"/>
      <c r="T3455" s="88"/>
      <c r="U3455" s="41"/>
      <c r="V3455" s="41"/>
      <c r="W3455" s="41"/>
      <c r="X3455" s="41"/>
      <c r="Y3455" s="41"/>
      <c r="Z3455" s="41"/>
      <c r="AA3455" s="41"/>
      <c r="AB3455" s="41"/>
      <c r="AC3455" s="41"/>
      <c r="AD3455" s="41"/>
      <c r="AE3455" s="41"/>
      <c r="AT3455" s="20" t="s">
        <v>214</v>
      </c>
      <c r="AU3455" s="20" t="s">
        <v>80</v>
      </c>
    </row>
    <row r="3456" s="14" customFormat="1">
      <c r="A3456" s="14"/>
      <c r="B3456" s="245"/>
      <c r="C3456" s="246"/>
      <c r="D3456" s="236" t="s">
        <v>216</v>
      </c>
      <c r="E3456" s="247" t="s">
        <v>19</v>
      </c>
      <c r="F3456" s="248" t="s">
        <v>5536</v>
      </c>
      <c r="G3456" s="246"/>
      <c r="H3456" s="249">
        <v>11.25836</v>
      </c>
      <c r="I3456" s="250"/>
      <c r="J3456" s="246"/>
      <c r="K3456" s="246"/>
      <c r="L3456" s="251"/>
      <c r="M3456" s="252"/>
      <c r="N3456" s="253"/>
      <c r="O3456" s="253"/>
      <c r="P3456" s="253"/>
      <c r="Q3456" s="253"/>
      <c r="R3456" s="253"/>
      <c r="S3456" s="253"/>
      <c r="T3456" s="25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5" t="s">
        <v>216</v>
      </c>
      <c r="AU3456" s="255" t="s">
        <v>80</v>
      </c>
      <c r="AV3456" s="14" t="s">
        <v>80</v>
      </c>
      <c r="AW3456" s="14" t="s">
        <v>218</v>
      </c>
      <c r="AX3456" s="14" t="s">
        <v>71</v>
      </c>
      <c r="AY3456" s="255" t="s">
        <v>205</v>
      </c>
    </row>
    <row r="3457" s="14" customFormat="1">
      <c r="A3457" s="14"/>
      <c r="B3457" s="245"/>
      <c r="C3457" s="246"/>
      <c r="D3457" s="236" t="s">
        <v>216</v>
      </c>
      <c r="E3457" s="247" t="s">
        <v>19</v>
      </c>
      <c r="F3457" s="248" t="s">
        <v>5537</v>
      </c>
      <c r="G3457" s="246"/>
      <c r="H3457" s="249">
        <v>10.92</v>
      </c>
      <c r="I3457" s="250"/>
      <c r="J3457" s="246"/>
      <c r="K3457" s="246"/>
      <c r="L3457" s="251"/>
      <c r="M3457" s="252"/>
      <c r="N3457" s="253"/>
      <c r="O3457" s="253"/>
      <c r="P3457" s="253"/>
      <c r="Q3457" s="253"/>
      <c r="R3457" s="253"/>
      <c r="S3457" s="253"/>
      <c r="T3457" s="25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55" t="s">
        <v>216</v>
      </c>
      <c r="AU3457" s="255" t="s">
        <v>80</v>
      </c>
      <c r="AV3457" s="14" t="s">
        <v>80</v>
      </c>
      <c r="AW3457" s="14" t="s">
        <v>218</v>
      </c>
      <c r="AX3457" s="14" t="s">
        <v>71</v>
      </c>
      <c r="AY3457" s="255" t="s">
        <v>205</v>
      </c>
    </row>
    <row r="3458" s="2" customFormat="1" ht="37.8" customHeight="1">
      <c r="A3458" s="41"/>
      <c r="B3458" s="42"/>
      <c r="C3458" s="278" t="s">
        <v>5538</v>
      </c>
      <c r="D3458" s="278" t="s">
        <v>319</v>
      </c>
      <c r="E3458" s="279" t="s">
        <v>5539</v>
      </c>
      <c r="F3458" s="280" t="s">
        <v>5540</v>
      </c>
      <c r="G3458" s="281" t="s">
        <v>448</v>
      </c>
      <c r="H3458" s="282">
        <v>1</v>
      </c>
      <c r="I3458" s="283"/>
      <c r="J3458" s="284">
        <f>ROUND(I3458*H3458,2)</f>
        <v>0</v>
      </c>
      <c r="K3458" s="280" t="s">
        <v>19</v>
      </c>
      <c r="L3458" s="285"/>
      <c r="M3458" s="286" t="s">
        <v>19</v>
      </c>
      <c r="N3458" s="287" t="s">
        <v>42</v>
      </c>
      <c r="O3458" s="87"/>
      <c r="P3458" s="225">
        <f>O3458*H3458</f>
        <v>0</v>
      </c>
      <c r="Q3458" s="225">
        <v>0.43107000000000001</v>
      </c>
      <c r="R3458" s="225">
        <f>Q3458*H3458</f>
        <v>0.43107000000000001</v>
      </c>
      <c r="S3458" s="225">
        <v>0</v>
      </c>
      <c r="T3458" s="226">
        <f>S3458*H3458</f>
        <v>0</v>
      </c>
      <c r="U3458" s="41"/>
      <c r="V3458" s="41"/>
      <c r="W3458" s="41"/>
      <c r="X3458" s="41"/>
      <c r="Y3458" s="41"/>
      <c r="Z3458" s="41"/>
      <c r="AA3458" s="41"/>
      <c r="AB3458" s="41"/>
      <c r="AC3458" s="41"/>
      <c r="AD3458" s="41"/>
      <c r="AE3458" s="41"/>
      <c r="AR3458" s="227" t="s">
        <v>433</v>
      </c>
      <c r="AT3458" s="227" t="s">
        <v>319</v>
      </c>
      <c r="AU3458" s="227" t="s">
        <v>80</v>
      </c>
      <c r="AY3458" s="20" t="s">
        <v>205</v>
      </c>
      <c r="BE3458" s="228">
        <f>IF(N3458="základní",J3458,0)</f>
        <v>0</v>
      </c>
      <c r="BF3458" s="228">
        <f>IF(N3458="snížená",J3458,0)</f>
        <v>0</v>
      </c>
      <c r="BG3458" s="228">
        <f>IF(N3458="zákl. přenesená",J3458,0)</f>
        <v>0</v>
      </c>
      <c r="BH3458" s="228">
        <f>IF(N3458="sníž. přenesená",J3458,0)</f>
        <v>0</v>
      </c>
      <c r="BI3458" s="228">
        <f>IF(N3458="nulová",J3458,0)</f>
        <v>0</v>
      </c>
      <c r="BJ3458" s="20" t="s">
        <v>78</v>
      </c>
      <c r="BK3458" s="228">
        <f>ROUND(I3458*H3458,2)</f>
        <v>0</v>
      </c>
      <c r="BL3458" s="20" t="s">
        <v>331</v>
      </c>
      <c r="BM3458" s="227" t="s">
        <v>5541</v>
      </c>
    </row>
    <row r="3459" s="2" customFormat="1" ht="44.25" customHeight="1">
      <c r="A3459" s="41"/>
      <c r="B3459" s="42"/>
      <c r="C3459" s="278" t="s">
        <v>5542</v>
      </c>
      <c r="D3459" s="278" t="s">
        <v>319</v>
      </c>
      <c r="E3459" s="279" t="s">
        <v>5543</v>
      </c>
      <c r="F3459" s="280" t="s">
        <v>5544</v>
      </c>
      <c r="G3459" s="281" t="s">
        <v>448</v>
      </c>
      <c r="H3459" s="282">
        <v>1</v>
      </c>
      <c r="I3459" s="283"/>
      <c r="J3459" s="284">
        <f>ROUND(I3459*H3459,2)</f>
        <v>0</v>
      </c>
      <c r="K3459" s="280" t="s">
        <v>19</v>
      </c>
      <c r="L3459" s="285"/>
      <c r="M3459" s="286" t="s">
        <v>19</v>
      </c>
      <c r="N3459" s="287" t="s">
        <v>42</v>
      </c>
      <c r="O3459" s="87"/>
      <c r="P3459" s="225">
        <f>O3459*H3459</f>
        <v>0</v>
      </c>
      <c r="Q3459" s="225">
        <v>0.43107000000000001</v>
      </c>
      <c r="R3459" s="225">
        <f>Q3459*H3459</f>
        <v>0.43107000000000001</v>
      </c>
      <c r="S3459" s="225">
        <v>0</v>
      </c>
      <c r="T3459" s="226">
        <f>S3459*H3459</f>
        <v>0</v>
      </c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R3459" s="227" t="s">
        <v>433</v>
      </c>
      <c r="AT3459" s="227" t="s">
        <v>319</v>
      </c>
      <c r="AU3459" s="227" t="s">
        <v>80</v>
      </c>
      <c r="AY3459" s="20" t="s">
        <v>205</v>
      </c>
      <c r="BE3459" s="228">
        <f>IF(N3459="základní",J3459,0)</f>
        <v>0</v>
      </c>
      <c r="BF3459" s="228">
        <f>IF(N3459="snížená",J3459,0)</f>
        <v>0</v>
      </c>
      <c r="BG3459" s="228">
        <f>IF(N3459="zákl. přenesená",J3459,0)</f>
        <v>0</v>
      </c>
      <c r="BH3459" s="228">
        <f>IF(N3459="sníž. přenesená",J3459,0)</f>
        <v>0</v>
      </c>
      <c r="BI3459" s="228">
        <f>IF(N3459="nulová",J3459,0)</f>
        <v>0</v>
      </c>
      <c r="BJ3459" s="20" t="s">
        <v>78</v>
      </c>
      <c r="BK3459" s="228">
        <f>ROUND(I3459*H3459,2)</f>
        <v>0</v>
      </c>
      <c r="BL3459" s="20" t="s">
        <v>331</v>
      </c>
      <c r="BM3459" s="227" t="s">
        <v>5545</v>
      </c>
    </row>
    <row r="3460" s="2" customFormat="1" ht="37.8" customHeight="1">
      <c r="A3460" s="41"/>
      <c r="B3460" s="42"/>
      <c r="C3460" s="216" t="s">
        <v>5546</v>
      </c>
      <c r="D3460" s="216" t="s">
        <v>207</v>
      </c>
      <c r="E3460" s="217" t="s">
        <v>5547</v>
      </c>
      <c r="F3460" s="218" t="s">
        <v>5548</v>
      </c>
      <c r="G3460" s="219" t="s">
        <v>306</v>
      </c>
      <c r="H3460" s="220">
        <v>16.323</v>
      </c>
      <c r="I3460" s="221"/>
      <c r="J3460" s="222">
        <f>ROUND(I3460*H3460,2)</f>
        <v>0</v>
      </c>
      <c r="K3460" s="218" t="s">
        <v>211</v>
      </c>
      <c r="L3460" s="47"/>
      <c r="M3460" s="223" t="s">
        <v>19</v>
      </c>
      <c r="N3460" s="224" t="s">
        <v>42</v>
      </c>
      <c r="O3460" s="87"/>
      <c r="P3460" s="225">
        <f>O3460*H3460</f>
        <v>0</v>
      </c>
      <c r="Q3460" s="225">
        <v>0.00023000000000000001</v>
      </c>
      <c r="R3460" s="225">
        <f>Q3460*H3460</f>
        <v>0.0037542900000000004</v>
      </c>
      <c r="S3460" s="225">
        <v>0</v>
      </c>
      <c r="T3460" s="226">
        <f>S3460*H3460</f>
        <v>0</v>
      </c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R3460" s="227" t="s">
        <v>331</v>
      </c>
      <c r="AT3460" s="227" t="s">
        <v>207</v>
      </c>
      <c r="AU3460" s="227" t="s">
        <v>80</v>
      </c>
      <c r="AY3460" s="20" t="s">
        <v>205</v>
      </c>
      <c r="BE3460" s="228">
        <f>IF(N3460="základní",J3460,0)</f>
        <v>0</v>
      </c>
      <c r="BF3460" s="228">
        <f>IF(N3460="snížená",J3460,0)</f>
        <v>0</v>
      </c>
      <c r="BG3460" s="228">
        <f>IF(N3460="zákl. přenesená",J3460,0)</f>
        <v>0</v>
      </c>
      <c r="BH3460" s="228">
        <f>IF(N3460="sníž. přenesená",J3460,0)</f>
        <v>0</v>
      </c>
      <c r="BI3460" s="228">
        <f>IF(N3460="nulová",J3460,0)</f>
        <v>0</v>
      </c>
      <c r="BJ3460" s="20" t="s">
        <v>78</v>
      </c>
      <c r="BK3460" s="228">
        <f>ROUND(I3460*H3460,2)</f>
        <v>0</v>
      </c>
      <c r="BL3460" s="20" t="s">
        <v>331</v>
      </c>
      <c r="BM3460" s="227" t="s">
        <v>5549</v>
      </c>
    </row>
    <row r="3461" s="2" customFormat="1">
      <c r="A3461" s="41"/>
      <c r="B3461" s="42"/>
      <c r="C3461" s="43"/>
      <c r="D3461" s="229" t="s">
        <v>214</v>
      </c>
      <c r="E3461" s="43"/>
      <c r="F3461" s="230" t="s">
        <v>5550</v>
      </c>
      <c r="G3461" s="43"/>
      <c r="H3461" s="43"/>
      <c r="I3461" s="231"/>
      <c r="J3461" s="43"/>
      <c r="K3461" s="43"/>
      <c r="L3461" s="47"/>
      <c r="M3461" s="232"/>
      <c r="N3461" s="233"/>
      <c r="O3461" s="87"/>
      <c r="P3461" s="87"/>
      <c r="Q3461" s="87"/>
      <c r="R3461" s="87"/>
      <c r="S3461" s="87"/>
      <c r="T3461" s="88"/>
      <c r="U3461" s="41"/>
      <c r="V3461" s="41"/>
      <c r="W3461" s="41"/>
      <c r="X3461" s="41"/>
      <c r="Y3461" s="41"/>
      <c r="Z3461" s="41"/>
      <c r="AA3461" s="41"/>
      <c r="AB3461" s="41"/>
      <c r="AC3461" s="41"/>
      <c r="AD3461" s="41"/>
      <c r="AE3461" s="41"/>
      <c r="AT3461" s="20" t="s">
        <v>214</v>
      </c>
      <c r="AU3461" s="20" t="s">
        <v>80</v>
      </c>
    </row>
    <row r="3462" s="14" customFormat="1">
      <c r="A3462" s="14"/>
      <c r="B3462" s="245"/>
      <c r="C3462" s="246"/>
      <c r="D3462" s="236" t="s">
        <v>216</v>
      </c>
      <c r="E3462" s="247" t="s">
        <v>19</v>
      </c>
      <c r="F3462" s="248" t="s">
        <v>5551</v>
      </c>
      <c r="G3462" s="246"/>
      <c r="H3462" s="249">
        <v>16.322600000000001</v>
      </c>
      <c r="I3462" s="250"/>
      <c r="J3462" s="246"/>
      <c r="K3462" s="246"/>
      <c r="L3462" s="251"/>
      <c r="M3462" s="252"/>
      <c r="N3462" s="253"/>
      <c r="O3462" s="253"/>
      <c r="P3462" s="253"/>
      <c r="Q3462" s="253"/>
      <c r="R3462" s="253"/>
      <c r="S3462" s="253"/>
      <c r="T3462" s="25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5" t="s">
        <v>216</v>
      </c>
      <c r="AU3462" s="255" t="s">
        <v>80</v>
      </c>
      <c r="AV3462" s="14" t="s">
        <v>80</v>
      </c>
      <c r="AW3462" s="14" t="s">
        <v>218</v>
      </c>
      <c r="AX3462" s="14" t="s">
        <v>71</v>
      </c>
      <c r="AY3462" s="255" t="s">
        <v>205</v>
      </c>
    </row>
    <row r="3463" s="2" customFormat="1" ht="37.8" customHeight="1">
      <c r="A3463" s="41"/>
      <c r="B3463" s="42"/>
      <c r="C3463" s="278" t="s">
        <v>5552</v>
      </c>
      <c r="D3463" s="278" t="s">
        <v>319</v>
      </c>
      <c r="E3463" s="279" t="s">
        <v>5553</v>
      </c>
      <c r="F3463" s="280" t="s">
        <v>5554</v>
      </c>
      <c r="G3463" s="281" t="s">
        <v>2268</v>
      </c>
      <c r="H3463" s="282">
        <v>1</v>
      </c>
      <c r="I3463" s="283"/>
      <c r="J3463" s="284">
        <f>ROUND(I3463*H3463,2)</f>
        <v>0</v>
      </c>
      <c r="K3463" s="280" t="s">
        <v>19</v>
      </c>
      <c r="L3463" s="285"/>
      <c r="M3463" s="286" t="s">
        <v>19</v>
      </c>
      <c r="N3463" s="287" t="s">
        <v>42</v>
      </c>
      <c r="O3463" s="87"/>
      <c r="P3463" s="225">
        <f>O3463*H3463</f>
        <v>0</v>
      </c>
      <c r="Q3463" s="225">
        <v>0.43107000000000001</v>
      </c>
      <c r="R3463" s="225">
        <f>Q3463*H3463</f>
        <v>0.43107000000000001</v>
      </c>
      <c r="S3463" s="225">
        <v>0</v>
      </c>
      <c r="T3463" s="226">
        <f>S3463*H3463</f>
        <v>0</v>
      </c>
      <c r="U3463" s="41"/>
      <c r="V3463" s="41"/>
      <c r="W3463" s="41"/>
      <c r="X3463" s="41"/>
      <c r="Y3463" s="41"/>
      <c r="Z3463" s="41"/>
      <c r="AA3463" s="41"/>
      <c r="AB3463" s="41"/>
      <c r="AC3463" s="41"/>
      <c r="AD3463" s="41"/>
      <c r="AE3463" s="41"/>
      <c r="AR3463" s="227" t="s">
        <v>433</v>
      </c>
      <c r="AT3463" s="227" t="s">
        <v>319</v>
      </c>
      <c r="AU3463" s="227" t="s">
        <v>80</v>
      </c>
      <c r="AY3463" s="20" t="s">
        <v>205</v>
      </c>
      <c r="BE3463" s="228">
        <f>IF(N3463="základní",J3463,0)</f>
        <v>0</v>
      </c>
      <c r="BF3463" s="228">
        <f>IF(N3463="snížená",J3463,0)</f>
        <v>0</v>
      </c>
      <c r="BG3463" s="228">
        <f>IF(N3463="zákl. přenesená",J3463,0)</f>
        <v>0</v>
      </c>
      <c r="BH3463" s="228">
        <f>IF(N3463="sníž. přenesená",J3463,0)</f>
        <v>0</v>
      </c>
      <c r="BI3463" s="228">
        <f>IF(N3463="nulová",J3463,0)</f>
        <v>0</v>
      </c>
      <c r="BJ3463" s="20" t="s">
        <v>78</v>
      </c>
      <c r="BK3463" s="228">
        <f>ROUND(I3463*H3463,2)</f>
        <v>0</v>
      </c>
      <c r="BL3463" s="20" t="s">
        <v>331</v>
      </c>
      <c r="BM3463" s="227" t="s">
        <v>5555</v>
      </c>
    </row>
    <row r="3464" s="2" customFormat="1" ht="33" customHeight="1">
      <c r="A3464" s="41"/>
      <c r="B3464" s="42"/>
      <c r="C3464" s="216" t="s">
        <v>5556</v>
      </c>
      <c r="D3464" s="216" t="s">
        <v>207</v>
      </c>
      <c r="E3464" s="217" t="s">
        <v>5557</v>
      </c>
      <c r="F3464" s="218" t="s">
        <v>5558</v>
      </c>
      <c r="G3464" s="219" t="s">
        <v>327</v>
      </c>
      <c r="H3464" s="220">
        <v>5</v>
      </c>
      <c r="I3464" s="221"/>
      <c r="J3464" s="222">
        <f>ROUND(I3464*H3464,2)</f>
        <v>0</v>
      </c>
      <c r="K3464" s="218" t="s">
        <v>211</v>
      </c>
      <c r="L3464" s="47"/>
      <c r="M3464" s="223" t="s">
        <v>19</v>
      </c>
      <c r="N3464" s="224" t="s">
        <v>42</v>
      </c>
      <c r="O3464" s="87"/>
      <c r="P3464" s="225">
        <f>O3464*H3464</f>
        <v>0</v>
      </c>
      <c r="Q3464" s="225">
        <v>0</v>
      </c>
      <c r="R3464" s="225">
        <f>Q3464*H3464</f>
        <v>0</v>
      </c>
      <c r="S3464" s="225">
        <v>0.016</v>
      </c>
      <c r="T3464" s="226">
        <f>S3464*H3464</f>
        <v>0.080000000000000002</v>
      </c>
      <c r="U3464" s="41"/>
      <c r="V3464" s="41"/>
      <c r="W3464" s="41"/>
      <c r="X3464" s="41"/>
      <c r="Y3464" s="41"/>
      <c r="Z3464" s="41"/>
      <c r="AA3464" s="41"/>
      <c r="AB3464" s="41"/>
      <c r="AC3464" s="41"/>
      <c r="AD3464" s="41"/>
      <c r="AE3464" s="41"/>
      <c r="AR3464" s="227" t="s">
        <v>331</v>
      </c>
      <c r="AT3464" s="227" t="s">
        <v>207</v>
      </c>
      <c r="AU3464" s="227" t="s">
        <v>80</v>
      </c>
      <c r="AY3464" s="20" t="s">
        <v>205</v>
      </c>
      <c r="BE3464" s="228">
        <f>IF(N3464="základní",J3464,0)</f>
        <v>0</v>
      </c>
      <c r="BF3464" s="228">
        <f>IF(N3464="snížená",J3464,0)</f>
        <v>0</v>
      </c>
      <c r="BG3464" s="228">
        <f>IF(N3464="zákl. přenesená",J3464,0)</f>
        <v>0</v>
      </c>
      <c r="BH3464" s="228">
        <f>IF(N3464="sníž. přenesená",J3464,0)</f>
        <v>0</v>
      </c>
      <c r="BI3464" s="228">
        <f>IF(N3464="nulová",J3464,0)</f>
        <v>0</v>
      </c>
      <c r="BJ3464" s="20" t="s">
        <v>78</v>
      </c>
      <c r="BK3464" s="228">
        <f>ROUND(I3464*H3464,2)</f>
        <v>0</v>
      </c>
      <c r="BL3464" s="20" t="s">
        <v>331</v>
      </c>
      <c r="BM3464" s="227" t="s">
        <v>5559</v>
      </c>
    </row>
    <row r="3465" s="2" customFormat="1">
      <c r="A3465" s="41"/>
      <c r="B3465" s="42"/>
      <c r="C3465" s="43"/>
      <c r="D3465" s="229" t="s">
        <v>214</v>
      </c>
      <c r="E3465" s="43"/>
      <c r="F3465" s="230" t="s">
        <v>5560</v>
      </c>
      <c r="G3465" s="43"/>
      <c r="H3465" s="43"/>
      <c r="I3465" s="231"/>
      <c r="J3465" s="43"/>
      <c r="K3465" s="43"/>
      <c r="L3465" s="47"/>
      <c r="M3465" s="232"/>
      <c r="N3465" s="233"/>
      <c r="O3465" s="87"/>
      <c r="P3465" s="87"/>
      <c r="Q3465" s="87"/>
      <c r="R3465" s="87"/>
      <c r="S3465" s="87"/>
      <c r="T3465" s="88"/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T3465" s="20" t="s">
        <v>214</v>
      </c>
      <c r="AU3465" s="20" t="s">
        <v>80</v>
      </c>
    </row>
    <row r="3466" s="14" customFormat="1">
      <c r="A3466" s="14"/>
      <c r="B3466" s="245"/>
      <c r="C3466" s="246"/>
      <c r="D3466" s="236" t="s">
        <v>216</v>
      </c>
      <c r="E3466" s="247" t="s">
        <v>19</v>
      </c>
      <c r="F3466" s="248" t="s">
        <v>5561</v>
      </c>
      <c r="G3466" s="246"/>
      <c r="H3466" s="249">
        <v>5</v>
      </c>
      <c r="I3466" s="250"/>
      <c r="J3466" s="246"/>
      <c r="K3466" s="246"/>
      <c r="L3466" s="251"/>
      <c r="M3466" s="252"/>
      <c r="N3466" s="253"/>
      <c r="O3466" s="253"/>
      <c r="P3466" s="253"/>
      <c r="Q3466" s="253"/>
      <c r="R3466" s="253"/>
      <c r="S3466" s="253"/>
      <c r="T3466" s="25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55" t="s">
        <v>216</v>
      </c>
      <c r="AU3466" s="255" t="s">
        <v>80</v>
      </c>
      <c r="AV3466" s="14" t="s">
        <v>80</v>
      </c>
      <c r="AW3466" s="14" t="s">
        <v>218</v>
      </c>
      <c r="AX3466" s="14" t="s">
        <v>71</v>
      </c>
      <c r="AY3466" s="255" t="s">
        <v>205</v>
      </c>
    </row>
    <row r="3467" s="2" customFormat="1" ht="33" customHeight="1">
      <c r="A3467" s="41"/>
      <c r="B3467" s="42"/>
      <c r="C3467" s="216" t="s">
        <v>5562</v>
      </c>
      <c r="D3467" s="216" t="s">
        <v>207</v>
      </c>
      <c r="E3467" s="217" t="s">
        <v>5563</v>
      </c>
      <c r="F3467" s="218" t="s">
        <v>5564</v>
      </c>
      <c r="G3467" s="219" t="s">
        <v>327</v>
      </c>
      <c r="H3467" s="220">
        <v>4.5999999999999996</v>
      </c>
      <c r="I3467" s="221"/>
      <c r="J3467" s="222">
        <f>ROUND(I3467*H3467,2)</f>
        <v>0</v>
      </c>
      <c r="K3467" s="218" t="s">
        <v>211</v>
      </c>
      <c r="L3467" s="47"/>
      <c r="M3467" s="223" t="s">
        <v>19</v>
      </c>
      <c r="N3467" s="224" t="s">
        <v>42</v>
      </c>
      <c r="O3467" s="87"/>
      <c r="P3467" s="225">
        <f>O3467*H3467</f>
        <v>0</v>
      </c>
      <c r="Q3467" s="225">
        <v>0</v>
      </c>
      <c r="R3467" s="225">
        <f>Q3467*H3467</f>
        <v>0</v>
      </c>
      <c r="S3467" s="225">
        <v>0.016</v>
      </c>
      <c r="T3467" s="226">
        <f>S3467*H3467</f>
        <v>0.073599999999999999</v>
      </c>
      <c r="U3467" s="41"/>
      <c r="V3467" s="41"/>
      <c r="W3467" s="41"/>
      <c r="X3467" s="41"/>
      <c r="Y3467" s="41"/>
      <c r="Z3467" s="41"/>
      <c r="AA3467" s="41"/>
      <c r="AB3467" s="41"/>
      <c r="AC3467" s="41"/>
      <c r="AD3467" s="41"/>
      <c r="AE3467" s="41"/>
      <c r="AR3467" s="227" t="s">
        <v>331</v>
      </c>
      <c r="AT3467" s="227" t="s">
        <v>207</v>
      </c>
      <c r="AU3467" s="227" t="s">
        <v>80</v>
      </c>
      <c r="AY3467" s="20" t="s">
        <v>205</v>
      </c>
      <c r="BE3467" s="228">
        <f>IF(N3467="základní",J3467,0)</f>
        <v>0</v>
      </c>
      <c r="BF3467" s="228">
        <f>IF(N3467="snížená",J3467,0)</f>
        <v>0</v>
      </c>
      <c r="BG3467" s="228">
        <f>IF(N3467="zákl. přenesená",J3467,0)</f>
        <v>0</v>
      </c>
      <c r="BH3467" s="228">
        <f>IF(N3467="sníž. přenesená",J3467,0)</f>
        <v>0</v>
      </c>
      <c r="BI3467" s="228">
        <f>IF(N3467="nulová",J3467,0)</f>
        <v>0</v>
      </c>
      <c r="BJ3467" s="20" t="s">
        <v>78</v>
      </c>
      <c r="BK3467" s="228">
        <f>ROUND(I3467*H3467,2)</f>
        <v>0</v>
      </c>
      <c r="BL3467" s="20" t="s">
        <v>331</v>
      </c>
      <c r="BM3467" s="227" t="s">
        <v>5565</v>
      </c>
    </row>
    <row r="3468" s="2" customFormat="1">
      <c r="A3468" s="41"/>
      <c r="B3468" s="42"/>
      <c r="C3468" s="43"/>
      <c r="D3468" s="229" t="s">
        <v>214</v>
      </c>
      <c r="E3468" s="43"/>
      <c r="F3468" s="230" t="s">
        <v>5566</v>
      </c>
      <c r="G3468" s="43"/>
      <c r="H3468" s="43"/>
      <c r="I3468" s="231"/>
      <c r="J3468" s="43"/>
      <c r="K3468" s="43"/>
      <c r="L3468" s="47"/>
      <c r="M3468" s="232"/>
      <c r="N3468" s="233"/>
      <c r="O3468" s="87"/>
      <c r="P3468" s="87"/>
      <c r="Q3468" s="87"/>
      <c r="R3468" s="87"/>
      <c r="S3468" s="87"/>
      <c r="T3468" s="88"/>
      <c r="U3468" s="41"/>
      <c r="V3468" s="41"/>
      <c r="W3468" s="41"/>
      <c r="X3468" s="41"/>
      <c r="Y3468" s="41"/>
      <c r="Z3468" s="41"/>
      <c r="AA3468" s="41"/>
      <c r="AB3468" s="41"/>
      <c r="AC3468" s="41"/>
      <c r="AD3468" s="41"/>
      <c r="AE3468" s="41"/>
      <c r="AT3468" s="20" t="s">
        <v>214</v>
      </c>
      <c r="AU3468" s="20" t="s">
        <v>80</v>
      </c>
    </row>
    <row r="3469" s="14" customFormat="1">
      <c r="A3469" s="14"/>
      <c r="B3469" s="245"/>
      <c r="C3469" s="246"/>
      <c r="D3469" s="236" t="s">
        <v>216</v>
      </c>
      <c r="E3469" s="247" t="s">
        <v>19</v>
      </c>
      <c r="F3469" s="248" t="s">
        <v>5567</v>
      </c>
      <c r="G3469" s="246"/>
      <c r="H3469" s="249">
        <v>2.5</v>
      </c>
      <c r="I3469" s="250"/>
      <c r="J3469" s="246"/>
      <c r="K3469" s="246"/>
      <c r="L3469" s="251"/>
      <c r="M3469" s="252"/>
      <c r="N3469" s="253"/>
      <c r="O3469" s="253"/>
      <c r="P3469" s="253"/>
      <c r="Q3469" s="253"/>
      <c r="R3469" s="253"/>
      <c r="S3469" s="253"/>
      <c r="T3469" s="25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T3469" s="255" t="s">
        <v>216</v>
      </c>
      <c r="AU3469" s="255" t="s">
        <v>80</v>
      </c>
      <c r="AV3469" s="14" t="s">
        <v>80</v>
      </c>
      <c r="AW3469" s="14" t="s">
        <v>218</v>
      </c>
      <c r="AX3469" s="14" t="s">
        <v>71</v>
      </c>
      <c r="AY3469" s="255" t="s">
        <v>205</v>
      </c>
    </row>
    <row r="3470" s="14" customFormat="1">
      <c r="A3470" s="14"/>
      <c r="B3470" s="245"/>
      <c r="C3470" s="246"/>
      <c r="D3470" s="236" t="s">
        <v>216</v>
      </c>
      <c r="E3470" s="247" t="s">
        <v>19</v>
      </c>
      <c r="F3470" s="248" t="s">
        <v>5568</v>
      </c>
      <c r="G3470" s="246"/>
      <c r="H3470" s="249">
        <v>2.1000000000000001</v>
      </c>
      <c r="I3470" s="250"/>
      <c r="J3470" s="246"/>
      <c r="K3470" s="246"/>
      <c r="L3470" s="251"/>
      <c r="M3470" s="252"/>
      <c r="N3470" s="253"/>
      <c r="O3470" s="253"/>
      <c r="P3470" s="253"/>
      <c r="Q3470" s="253"/>
      <c r="R3470" s="253"/>
      <c r="S3470" s="253"/>
      <c r="T3470" s="25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5" t="s">
        <v>216</v>
      </c>
      <c r="AU3470" s="255" t="s">
        <v>80</v>
      </c>
      <c r="AV3470" s="14" t="s">
        <v>80</v>
      </c>
      <c r="AW3470" s="14" t="s">
        <v>218</v>
      </c>
      <c r="AX3470" s="14" t="s">
        <v>71</v>
      </c>
      <c r="AY3470" s="255" t="s">
        <v>205</v>
      </c>
    </row>
    <row r="3471" s="2" customFormat="1" ht="24.15" customHeight="1">
      <c r="A3471" s="41"/>
      <c r="B3471" s="42"/>
      <c r="C3471" s="216" t="s">
        <v>5569</v>
      </c>
      <c r="D3471" s="216" t="s">
        <v>207</v>
      </c>
      <c r="E3471" s="217" t="s">
        <v>5570</v>
      </c>
      <c r="F3471" s="218" t="s">
        <v>5571</v>
      </c>
      <c r="G3471" s="219" t="s">
        <v>327</v>
      </c>
      <c r="H3471" s="220">
        <v>8.3900000000000006</v>
      </c>
      <c r="I3471" s="221"/>
      <c r="J3471" s="222">
        <f>ROUND(I3471*H3471,2)</f>
        <v>0</v>
      </c>
      <c r="K3471" s="218" t="s">
        <v>211</v>
      </c>
      <c r="L3471" s="47"/>
      <c r="M3471" s="223" t="s">
        <v>19</v>
      </c>
      <c r="N3471" s="224" t="s">
        <v>42</v>
      </c>
      <c r="O3471" s="87"/>
      <c r="P3471" s="225">
        <f>O3471*H3471</f>
        <v>0</v>
      </c>
      <c r="Q3471" s="225">
        <v>0.00072000000000000005</v>
      </c>
      <c r="R3471" s="225">
        <f>Q3471*H3471</f>
        <v>0.0060408000000000007</v>
      </c>
      <c r="S3471" s="225">
        <v>0</v>
      </c>
      <c r="T3471" s="226">
        <f>S3471*H3471</f>
        <v>0</v>
      </c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R3471" s="227" t="s">
        <v>331</v>
      </c>
      <c r="AT3471" s="227" t="s">
        <v>207</v>
      </c>
      <c r="AU3471" s="227" t="s">
        <v>80</v>
      </c>
      <c r="AY3471" s="20" t="s">
        <v>205</v>
      </c>
      <c r="BE3471" s="228">
        <f>IF(N3471="základní",J3471,0)</f>
        <v>0</v>
      </c>
      <c r="BF3471" s="228">
        <f>IF(N3471="snížená",J3471,0)</f>
        <v>0</v>
      </c>
      <c r="BG3471" s="228">
        <f>IF(N3471="zákl. přenesená",J3471,0)</f>
        <v>0</v>
      </c>
      <c r="BH3471" s="228">
        <f>IF(N3471="sníž. přenesená",J3471,0)</f>
        <v>0</v>
      </c>
      <c r="BI3471" s="228">
        <f>IF(N3471="nulová",J3471,0)</f>
        <v>0</v>
      </c>
      <c r="BJ3471" s="20" t="s">
        <v>78</v>
      </c>
      <c r="BK3471" s="228">
        <f>ROUND(I3471*H3471,2)</f>
        <v>0</v>
      </c>
      <c r="BL3471" s="20" t="s">
        <v>331</v>
      </c>
      <c r="BM3471" s="227" t="s">
        <v>5572</v>
      </c>
    </row>
    <row r="3472" s="2" customFormat="1">
      <c r="A3472" s="41"/>
      <c r="B3472" s="42"/>
      <c r="C3472" s="43"/>
      <c r="D3472" s="229" t="s">
        <v>214</v>
      </c>
      <c r="E3472" s="43"/>
      <c r="F3472" s="230" t="s">
        <v>5573</v>
      </c>
      <c r="G3472" s="43"/>
      <c r="H3472" s="43"/>
      <c r="I3472" s="231"/>
      <c r="J3472" s="43"/>
      <c r="K3472" s="43"/>
      <c r="L3472" s="47"/>
      <c r="M3472" s="232"/>
      <c r="N3472" s="233"/>
      <c r="O3472" s="87"/>
      <c r="P3472" s="87"/>
      <c r="Q3472" s="87"/>
      <c r="R3472" s="87"/>
      <c r="S3472" s="87"/>
      <c r="T3472" s="88"/>
      <c r="U3472" s="41"/>
      <c r="V3472" s="41"/>
      <c r="W3472" s="41"/>
      <c r="X3472" s="41"/>
      <c r="Y3472" s="41"/>
      <c r="Z3472" s="41"/>
      <c r="AA3472" s="41"/>
      <c r="AB3472" s="41"/>
      <c r="AC3472" s="41"/>
      <c r="AD3472" s="41"/>
      <c r="AE3472" s="41"/>
      <c r="AT3472" s="20" t="s">
        <v>214</v>
      </c>
      <c r="AU3472" s="20" t="s">
        <v>80</v>
      </c>
    </row>
    <row r="3473" s="14" customFormat="1">
      <c r="A3473" s="14"/>
      <c r="B3473" s="245"/>
      <c r="C3473" s="246"/>
      <c r="D3473" s="236" t="s">
        <v>216</v>
      </c>
      <c r="E3473" s="247" t="s">
        <v>19</v>
      </c>
      <c r="F3473" s="248" t="s">
        <v>5574</v>
      </c>
      <c r="G3473" s="246"/>
      <c r="H3473" s="249">
        <v>8.3900000000000006</v>
      </c>
      <c r="I3473" s="250"/>
      <c r="J3473" s="246"/>
      <c r="K3473" s="246"/>
      <c r="L3473" s="251"/>
      <c r="M3473" s="252"/>
      <c r="N3473" s="253"/>
      <c r="O3473" s="253"/>
      <c r="P3473" s="253"/>
      <c r="Q3473" s="253"/>
      <c r="R3473" s="253"/>
      <c r="S3473" s="253"/>
      <c r="T3473" s="25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55" t="s">
        <v>216</v>
      </c>
      <c r="AU3473" s="255" t="s">
        <v>80</v>
      </c>
      <c r="AV3473" s="14" t="s">
        <v>80</v>
      </c>
      <c r="AW3473" s="14" t="s">
        <v>218</v>
      </c>
      <c r="AX3473" s="14" t="s">
        <v>71</v>
      </c>
      <c r="AY3473" s="255" t="s">
        <v>205</v>
      </c>
    </row>
    <row r="3474" s="2" customFormat="1" ht="24.15" customHeight="1">
      <c r="A3474" s="41"/>
      <c r="B3474" s="42"/>
      <c r="C3474" s="278" t="s">
        <v>5575</v>
      </c>
      <c r="D3474" s="278" t="s">
        <v>319</v>
      </c>
      <c r="E3474" s="279" t="s">
        <v>5576</v>
      </c>
      <c r="F3474" s="280" t="s">
        <v>5577</v>
      </c>
      <c r="G3474" s="281" t="s">
        <v>448</v>
      </c>
      <c r="H3474" s="282">
        <v>1</v>
      </c>
      <c r="I3474" s="283"/>
      <c r="J3474" s="284">
        <f>ROUND(I3474*H3474,2)</f>
        <v>0</v>
      </c>
      <c r="K3474" s="280" t="s">
        <v>19</v>
      </c>
      <c r="L3474" s="285"/>
      <c r="M3474" s="286" t="s">
        <v>19</v>
      </c>
      <c r="N3474" s="287" t="s">
        <v>42</v>
      </c>
      <c r="O3474" s="87"/>
      <c r="P3474" s="225">
        <f>O3474*H3474</f>
        <v>0</v>
      </c>
      <c r="Q3474" s="225">
        <v>0.20999999999999999</v>
      </c>
      <c r="R3474" s="225">
        <f>Q3474*H3474</f>
        <v>0.20999999999999999</v>
      </c>
      <c r="S3474" s="225">
        <v>0</v>
      </c>
      <c r="T3474" s="226">
        <f>S3474*H3474</f>
        <v>0</v>
      </c>
      <c r="U3474" s="41"/>
      <c r="V3474" s="41"/>
      <c r="W3474" s="41"/>
      <c r="X3474" s="41"/>
      <c r="Y3474" s="41"/>
      <c r="Z3474" s="41"/>
      <c r="AA3474" s="41"/>
      <c r="AB3474" s="41"/>
      <c r="AC3474" s="41"/>
      <c r="AD3474" s="41"/>
      <c r="AE3474" s="41"/>
      <c r="AR3474" s="227" t="s">
        <v>433</v>
      </c>
      <c r="AT3474" s="227" t="s">
        <v>319</v>
      </c>
      <c r="AU3474" s="227" t="s">
        <v>80</v>
      </c>
      <c r="AY3474" s="20" t="s">
        <v>205</v>
      </c>
      <c r="BE3474" s="228">
        <f>IF(N3474="základní",J3474,0)</f>
        <v>0</v>
      </c>
      <c r="BF3474" s="228">
        <f>IF(N3474="snížená",J3474,0)</f>
        <v>0</v>
      </c>
      <c r="BG3474" s="228">
        <f>IF(N3474="zákl. přenesená",J3474,0)</f>
        <v>0</v>
      </c>
      <c r="BH3474" s="228">
        <f>IF(N3474="sníž. přenesená",J3474,0)</f>
        <v>0</v>
      </c>
      <c r="BI3474" s="228">
        <f>IF(N3474="nulová",J3474,0)</f>
        <v>0</v>
      </c>
      <c r="BJ3474" s="20" t="s">
        <v>78</v>
      </c>
      <c r="BK3474" s="228">
        <f>ROUND(I3474*H3474,2)</f>
        <v>0</v>
      </c>
      <c r="BL3474" s="20" t="s">
        <v>331</v>
      </c>
      <c r="BM3474" s="227" t="s">
        <v>5578</v>
      </c>
    </row>
    <row r="3475" s="2" customFormat="1" ht="24.15" customHeight="1">
      <c r="A3475" s="41"/>
      <c r="B3475" s="42"/>
      <c r="C3475" s="278" t="s">
        <v>5579</v>
      </c>
      <c r="D3475" s="278" t="s">
        <v>319</v>
      </c>
      <c r="E3475" s="279" t="s">
        <v>5580</v>
      </c>
      <c r="F3475" s="280" t="s">
        <v>5581</v>
      </c>
      <c r="G3475" s="281" t="s">
        <v>448</v>
      </c>
      <c r="H3475" s="282">
        <v>1</v>
      </c>
      <c r="I3475" s="283"/>
      <c r="J3475" s="284">
        <f>ROUND(I3475*H3475,2)</f>
        <v>0</v>
      </c>
      <c r="K3475" s="280" t="s">
        <v>19</v>
      </c>
      <c r="L3475" s="285"/>
      <c r="M3475" s="286" t="s">
        <v>19</v>
      </c>
      <c r="N3475" s="287" t="s">
        <v>42</v>
      </c>
      <c r="O3475" s="87"/>
      <c r="P3475" s="225">
        <f>O3475*H3475</f>
        <v>0</v>
      </c>
      <c r="Q3475" s="225">
        <v>0.094600000000000004</v>
      </c>
      <c r="R3475" s="225">
        <f>Q3475*H3475</f>
        <v>0.094600000000000004</v>
      </c>
      <c r="S3475" s="225">
        <v>0</v>
      </c>
      <c r="T3475" s="226">
        <f>S3475*H3475</f>
        <v>0</v>
      </c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R3475" s="227" t="s">
        <v>433</v>
      </c>
      <c r="AT3475" s="227" t="s">
        <v>319</v>
      </c>
      <c r="AU3475" s="227" t="s">
        <v>80</v>
      </c>
      <c r="AY3475" s="20" t="s">
        <v>205</v>
      </c>
      <c r="BE3475" s="228">
        <f>IF(N3475="základní",J3475,0)</f>
        <v>0</v>
      </c>
      <c r="BF3475" s="228">
        <f>IF(N3475="snížená",J3475,0)</f>
        <v>0</v>
      </c>
      <c r="BG3475" s="228">
        <f>IF(N3475="zákl. přenesená",J3475,0)</f>
        <v>0</v>
      </c>
      <c r="BH3475" s="228">
        <f>IF(N3475="sníž. přenesená",J3475,0)</f>
        <v>0</v>
      </c>
      <c r="BI3475" s="228">
        <f>IF(N3475="nulová",J3475,0)</f>
        <v>0</v>
      </c>
      <c r="BJ3475" s="20" t="s">
        <v>78</v>
      </c>
      <c r="BK3475" s="228">
        <f>ROUND(I3475*H3475,2)</f>
        <v>0</v>
      </c>
      <c r="BL3475" s="20" t="s">
        <v>331</v>
      </c>
      <c r="BM3475" s="227" t="s">
        <v>5582</v>
      </c>
    </row>
    <row r="3476" s="2" customFormat="1" ht="24.15" customHeight="1">
      <c r="A3476" s="41"/>
      <c r="B3476" s="42"/>
      <c r="C3476" s="278" t="s">
        <v>5583</v>
      </c>
      <c r="D3476" s="278" t="s">
        <v>319</v>
      </c>
      <c r="E3476" s="279" t="s">
        <v>5584</v>
      </c>
      <c r="F3476" s="280" t="s">
        <v>5585</v>
      </c>
      <c r="G3476" s="281" t="s">
        <v>448</v>
      </c>
      <c r="H3476" s="282">
        <v>1</v>
      </c>
      <c r="I3476" s="283"/>
      <c r="J3476" s="284">
        <f>ROUND(I3476*H3476,2)</f>
        <v>0</v>
      </c>
      <c r="K3476" s="280" t="s">
        <v>19</v>
      </c>
      <c r="L3476" s="285"/>
      <c r="M3476" s="286" t="s">
        <v>19</v>
      </c>
      <c r="N3476" s="287" t="s">
        <v>42</v>
      </c>
      <c r="O3476" s="87"/>
      <c r="P3476" s="225">
        <f>O3476*H3476</f>
        <v>0</v>
      </c>
      <c r="Q3476" s="225">
        <v>0.040000000000000001</v>
      </c>
      <c r="R3476" s="225">
        <f>Q3476*H3476</f>
        <v>0.040000000000000001</v>
      </c>
      <c r="S3476" s="225">
        <v>0</v>
      </c>
      <c r="T3476" s="226">
        <f>S3476*H3476</f>
        <v>0</v>
      </c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R3476" s="227" t="s">
        <v>433</v>
      </c>
      <c r="AT3476" s="227" t="s">
        <v>319</v>
      </c>
      <c r="AU3476" s="227" t="s">
        <v>80</v>
      </c>
      <c r="AY3476" s="20" t="s">
        <v>205</v>
      </c>
      <c r="BE3476" s="228">
        <f>IF(N3476="základní",J3476,0)</f>
        <v>0</v>
      </c>
      <c r="BF3476" s="228">
        <f>IF(N3476="snížená",J3476,0)</f>
        <v>0</v>
      </c>
      <c r="BG3476" s="228">
        <f>IF(N3476="zákl. přenesená",J3476,0)</f>
        <v>0</v>
      </c>
      <c r="BH3476" s="228">
        <f>IF(N3476="sníž. přenesená",J3476,0)</f>
        <v>0</v>
      </c>
      <c r="BI3476" s="228">
        <f>IF(N3476="nulová",J3476,0)</f>
        <v>0</v>
      </c>
      <c r="BJ3476" s="20" t="s">
        <v>78</v>
      </c>
      <c r="BK3476" s="228">
        <f>ROUND(I3476*H3476,2)</f>
        <v>0</v>
      </c>
      <c r="BL3476" s="20" t="s">
        <v>331</v>
      </c>
      <c r="BM3476" s="227" t="s">
        <v>5586</v>
      </c>
    </row>
    <row r="3477" s="2" customFormat="1" ht="37.8" customHeight="1">
      <c r="A3477" s="41"/>
      <c r="B3477" s="42"/>
      <c r="C3477" s="216" t="s">
        <v>5587</v>
      </c>
      <c r="D3477" s="216" t="s">
        <v>207</v>
      </c>
      <c r="E3477" s="217" t="s">
        <v>5588</v>
      </c>
      <c r="F3477" s="218" t="s">
        <v>5589</v>
      </c>
      <c r="G3477" s="219" t="s">
        <v>327</v>
      </c>
      <c r="H3477" s="220">
        <v>6.2999999999999998</v>
      </c>
      <c r="I3477" s="221"/>
      <c r="J3477" s="222">
        <f>ROUND(I3477*H3477,2)</f>
        <v>0</v>
      </c>
      <c r="K3477" s="218" t="s">
        <v>211</v>
      </c>
      <c r="L3477" s="47"/>
      <c r="M3477" s="223" t="s">
        <v>19</v>
      </c>
      <c r="N3477" s="224" t="s">
        <v>42</v>
      </c>
      <c r="O3477" s="87"/>
      <c r="P3477" s="225">
        <f>O3477*H3477</f>
        <v>0</v>
      </c>
      <c r="Q3477" s="225">
        <v>0.00067000000000000002</v>
      </c>
      <c r="R3477" s="225">
        <f>Q3477*H3477</f>
        <v>0.0042209999999999999</v>
      </c>
      <c r="S3477" s="225">
        <v>0</v>
      </c>
      <c r="T3477" s="226">
        <f>S3477*H3477</f>
        <v>0</v>
      </c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R3477" s="227" t="s">
        <v>331</v>
      </c>
      <c r="AT3477" s="227" t="s">
        <v>207</v>
      </c>
      <c r="AU3477" s="227" t="s">
        <v>80</v>
      </c>
      <c r="AY3477" s="20" t="s">
        <v>205</v>
      </c>
      <c r="BE3477" s="228">
        <f>IF(N3477="základní",J3477,0)</f>
        <v>0</v>
      </c>
      <c r="BF3477" s="228">
        <f>IF(N3477="snížená",J3477,0)</f>
        <v>0</v>
      </c>
      <c r="BG3477" s="228">
        <f>IF(N3477="zákl. přenesená",J3477,0)</f>
        <v>0</v>
      </c>
      <c r="BH3477" s="228">
        <f>IF(N3477="sníž. přenesená",J3477,0)</f>
        <v>0</v>
      </c>
      <c r="BI3477" s="228">
        <f>IF(N3477="nulová",J3477,0)</f>
        <v>0</v>
      </c>
      <c r="BJ3477" s="20" t="s">
        <v>78</v>
      </c>
      <c r="BK3477" s="228">
        <f>ROUND(I3477*H3477,2)</f>
        <v>0</v>
      </c>
      <c r="BL3477" s="20" t="s">
        <v>331</v>
      </c>
      <c r="BM3477" s="227" t="s">
        <v>5590</v>
      </c>
    </row>
    <row r="3478" s="2" customFormat="1">
      <c r="A3478" s="41"/>
      <c r="B3478" s="42"/>
      <c r="C3478" s="43"/>
      <c r="D3478" s="229" t="s">
        <v>214</v>
      </c>
      <c r="E3478" s="43"/>
      <c r="F3478" s="230" t="s">
        <v>5591</v>
      </c>
      <c r="G3478" s="43"/>
      <c r="H3478" s="43"/>
      <c r="I3478" s="231"/>
      <c r="J3478" s="43"/>
      <c r="K3478" s="43"/>
      <c r="L3478" s="47"/>
      <c r="M3478" s="232"/>
      <c r="N3478" s="233"/>
      <c r="O3478" s="87"/>
      <c r="P3478" s="87"/>
      <c r="Q3478" s="87"/>
      <c r="R3478" s="87"/>
      <c r="S3478" s="87"/>
      <c r="T3478" s="88"/>
      <c r="U3478" s="41"/>
      <c r="V3478" s="41"/>
      <c r="W3478" s="41"/>
      <c r="X3478" s="41"/>
      <c r="Y3478" s="41"/>
      <c r="Z3478" s="41"/>
      <c r="AA3478" s="41"/>
      <c r="AB3478" s="41"/>
      <c r="AC3478" s="41"/>
      <c r="AD3478" s="41"/>
      <c r="AE3478" s="41"/>
      <c r="AT3478" s="20" t="s">
        <v>214</v>
      </c>
      <c r="AU3478" s="20" t="s">
        <v>80</v>
      </c>
    </row>
    <row r="3479" s="14" customFormat="1">
      <c r="A3479" s="14"/>
      <c r="B3479" s="245"/>
      <c r="C3479" s="246"/>
      <c r="D3479" s="236" t="s">
        <v>216</v>
      </c>
      <c r="E3479" s="247" t="s">
        <v>19</v>
      </c>
      <c r="F3479" s="248" t="s">
        <v>5592</v>
      </c>
      <c r="G3479" s="246"/>
      <c r="H3479" s="249">
        <v>1</v>
      </c>
      <c r="I3479" s="250"/>
      <c r="J3479" s="246"/>
      <c r="K3479" s="246"/>
      <c r="L3479" s="251"/>
      <c r="M3479" s="252"/>
      <c r="N3479" s="253"/>
      <c r="O3479" s="253"/>
      <c r="P3479" s="253"/>
      <c r="Q3479" s="253"/>
      <c r="R3479" s="253"/>
      <c r="S3479" s="253"/>
      <c r="T3479" s="25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5" t="s">
        <v>216</v>
      </c>
      <c r="AU3479" s="255" t="s">
        <v>80</v>
      </c>
      <c r="AV3479" s="14" t="s">
        <v>80</v>
      </c>
      <c r="AW3479" s="14" t="s">
        <v>218</v>
      </c>
      <c r="AX3479" s="14" t="s">
        <v>71</v>
      </c>
      <c r="AY3479" s="255" t="s">
        <v>205</v>
      </c>
    </row>
    <row r="3480" s="14" customFormat="1">
      <c r="A3480" s="14"/>
      <c r="B3480" s="245"/>
      <c r="C3480" s="246"/>
      <c r="D3480" s="236" t="s">
        <v>216</v>
      </c>
      <c r="E3480" s="247" t="s">
        <v>19</v>
      </c>
      <c r="F3480" s="248" t="s">
        <v>5593</v>
      </c>
      <c r="G3480" s="246"/>
      <c r="H3480" s="249">
        <v>3.2999999999999998</v>
      </c>
      <c r="I3480" s="250"/>
      <c r="J3480" s="246"/>
      <c r="K3480" s="246"/>
      <c r="L3480" s="251"/>
      <c r="M3480" s="252"/>
      <c r="N3480" s="253"/>
      <c r="O3480" s="253"/>
      <c r="P3480" s="253"/>
      <c r="Q3480" s="253"/>
      <c r="R3480" s="253"/>
      <c r="S3480" s="253"/>
      <c r="T3480" s="25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55" t="s">
        <v>216</v>
      </c>
      <c r="AU3480" s="255" t="s">
        <v>80</v>
      </c>
      <c r="AV3480" s="14" t="s">
        <v>80</v>
      </c>
      <c r="AW3480" s="14" t="s">
        <v>218</v>
      </c>
      <c r="AX3480" s="14" t="s">
        <v>71</v>
      </c>
      <c r="AY3480" s="255" t="s">
        <v>205</v>
      </c>
    </row>
    <row r="3481" s="14" customFormat="1">
      <c r="A3481" s="14"/>
      <c r="B3481" s="245"/>
      <c r="C3481" s="246"/>
      <c r="D3481" s="236" t="s">
        <v>216</v>
      </c>
      <c r="E3481" s="247" t="s">
        <v>19</v>
      </c>
      <c r="F3481" s="248" t="s">
        <v>5594</v>
      </c>
      <c r="G3481" s="246"/>
      <c r="H3481" s="249">
        <v>2</v>
      </c>
      <c r="I3481" s="250"/>
      <c r="J3481" s="246"/>
      <c r="K3481" s="246"/>
      <c r="L3481" s="251"/>
      <c r="M3481" s="252"/>
      <c r="N3481" s="253"/>
      <c r="O3481" s="253"/>
      <c r="P3481" s="253"/>
      <c r="Q3481" s="253"/>
      <c r="R3481" s="253"/>
      <c r="S3481" s="253"/>
      <c r="T3481" s="25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55" t="s">
        <v>216</v>
      </c>
      <c r="AU3481" s="255" t="s">
        <v>80</v>
      </c>
      <c r="AV3481" s="14" t="s">
        <v>80</v>
      </c>
      <c r="AW3481" s="14" t="s">
        <v>218</v>
      </c>
      <c r="AX3481" s="14" t="s">
        <v>71</v>
      </c>
      <c r="AY3481" s="255" t="s">
        <v>205</v>
      </c>
    </row>
    <row r="3482" s="2" customFormat="1" ht="21.75" customHeight="1">
      <c r="A3482" s="41"/>
      <c r="B3482" s="42"/>
      <c r="C3482" s="278" t="s">
        <v>5595</v>
      </c>
      <c r="D3482" s="278" t="s">
        <v>319</v>
      </c>
      <c r="E3482" s="279" t="s">
        <v>5596</v>
      </c>
      <c r="F3482" s="280" t="s">
        <v>5597</v>
      </c>
      <c r="G3482" s="281" t="s">
        <v>448</v>
      </c>
      <c r="H3482" s="282">
        <v>1</v>
      </c>
      <c r="I3482" s="283"/>
      <c r="J3482" s="284">
        <f>ROUND(I3482*H3482,2)</f>
        <v>0</v>
      </c>
      <c r="K3482" s="280" t="s">
        <v>19</v>
      </c>
      <c r="L3482" s="285"/>
      <c r="M3482" s="286" t="s">
        <v>19</v>
      </c>
      <c r="N3482" s="287" t="s">
        <v>42</v>
      </c>
      <c r="O3482" s="87"/>
      <c r="P3482" s="225">
        <f>O3482*H3482</f>
        <v>0</v>
      </c>
      <c r="Q3482" s="225">
        <v>0.021000000000000001</v>
      </c>
      <c r="R3482" s="225">
        <f>Q3482*H3482</f>
        <v>0.021000000000000001</v>
      </c>
      <c r="S3482" s="225">
        <v>0</v>
      </c>
      <c r="T3482" s="226">
        <f>S3482*H3482</f>
        <v>0</v>
      </c>
      <c r="U3482" s="41"/>
      <c r="V3482" s="41"/>
      <c r="W3482" s="41"/>
      <c r="X3482" s="41"/>
      <c r="Y3482" s="41"/>
      <c r="Z3482" s="41"/>
      <c r="AA3482" s="41"/>
      <c r="AB3482" s="41"/>
      <c r="AC3482" s="41"/>
      <c r="AD3482" s="41"/>
      <c r="AE3482" s="41"/>
      <c r="AR3482" s="227" t="s">
        <v>433</v>
      </c>
      <c r="AT3482" s="227" t="s">
        <v>319</v>
      </c>
      <c r="AU3482" s="227" t="s">
        <v>80</v>
      </c>
      <c r="AY3482" s="20" t="s">
        <v>205</v>
      </c>
      <c r="BE3482" s="228">
        <f>IF(N3482="základní",J3482,0)</f>
        <v>0</v>
      </c>
      <c r="BF3482" s="228">
        <f>IF(N3482="snížená",J3482,0)</f>
        <v>0</v>
      </c>
      <c r="BG3482" s="228">
        <f>IF(N3482="zákl. přenesená",J3482,0)</f>
        <v>0</v>
      </c>
      <c r="BH3482" s="228">
        <f>IF(N3482="sníž. přenesená",J3482,0)</f>
        <v>0</v>
      </c>
      <c r="BI3482" s="228">
        <f>IF(N3482="nulová",J3482,0)</f>
        <v>0</v>
      </c>
      <c r="BJ3482" s="20" t="s">
        <v>78</v>
      </c>
      <c r="BK3482" s="228">
        <f>ROUND(I3482*H3482,2)</f>
        <v>0</v>
      </c>
      <c r="BL3482" s="20" t="s">
        <v>331</v>
      </c>
      <c r="BM3482" s="227" t="s">
        <v>5598</v>
      </c>
    </row>
    <row r="3483" s="2" customFormat="1" ht="21.75" customHeight="1">
      <c r="A3483" s="41"/>
      <c r="B3483" s="42"/>
      <c r="C3483" s="278" t="s">
        <v>5599</v>
      </c>
      <c r="D3483" s="278" t="s">
        <v>319</v>
      </c>
      <c r="E3483" s="279" t="s">
        <v>5600</v>
      </c>
      <c r="F3483" s="280" t="s">
        <v>5601</v>
      </c>
      <c r="G3483" s="281" t="s">
        <v>448</v>
      </c>
      <c r="H3483" s="282">
        <v>1</v>
      </c>
      <c r="I3483" s="283"/>
      <c r="J3483" s="284">
        <f>ROUND(I3483*H3483,2)</f>
        <v>0</v>
      </c>
      <c r="K3483" s="280" t="s">
        <v>19</v>
      </c>
      <c r="L3483" s="285"/>
      <c r="M3483" s="286" t="s">
        <v>19</v>
      </c>
      <c r="N3483" s="287" t="s">
        <v>42</v>
      </c>
      <c r="O3483" s="87"/>
      <c r="P3483" s="225">
        <f>O3483*H3483</f>
        <v>0</v>
      </c>
      <c r="Q3483" s="225">
        <v>0.071739999999999998</v>
      </c>
      <c r="R3483" s="225">
        <f>Q3483*H3483</f>
        <v>0.071739999999999998</v>
      </c>
      <c r="S3483" s="225">
        <v>0</v>
      </c>
      <c r="T3483" s="226">
        <f>S3483*H3483</f>
        <v>0</v>
      </c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R3483" s="227" t="s">
        <v>433</v>
      </c>
      <c r="AT3483" s="227" t="s">
        <v>319</v>
      </c>
      <c r="AU3483" s="227" t="s">
        <v>80</v>
      </c>
      <c r="AY3483" s="20" t="s">
        <v>205</v>
      </c>
      <c r="BE3483" s="228">
        <f>IF(N3483="základní",J3483,0)</f>
        <v>0</v>
      </c>
      <c r="BF3483" s="228">
        <f>IF(N3483="snížená",J3483,0)</f>
        <v>0</v>
      </c>
      <c r="BG3483" s="228">
        <f>IF(N3483="zákl. přenesená",J3483,0)</f>
        <v>0</v>
      </c>
      <c r="BH3483" s="228">
        <f>IF(N3483="sníž. přenesená",J3483,0)</f>
        <v>0</v>
      </c>
      <c r="BI3483" s="228">
        <f>IF(N3483="nulová",J3483,0)</f>
        <v>0</v>
      </c>
      <c r="BJ3483" s="20" t="s">
        <v>78</v>
      </c>
      <c r="BK3483" s="228">
        <f>ROUND(I3483*H3483,2)</f>
        <v>0</v>
      </c>
      <c r="BL3483" s="20" t="s">
        <v>331</v>
      </c>
      <c r="BM3483" s="227" t="s">
        <v>5602</v>
      </c>
    </row>
    <row r="3484" s="2" customFormat="1" ht="16.5" customHeight="1">
      <c r="A3484" s="41"/>
      <c r="B3484" s="42"/>
      <c r="C3484" s="216" t="s">
        <v>5603</v>
      </c>
      <c r="D3484" s="216" t="s">
        <v>207</v>
      </c>
      <c r="E3484" s="217" t="s">
        <v>5604</v>
      </c>
      <c r="F3484" s="218" t="s">
        <v>5605</v>
      </c>
      <c r="G3484" s="219" t="s">
        <v>327</v>
      </c>
      <c r="H3484" s="220">
        <v>36.520000000000003</v>
      </c>
      <c r="I3484" s="221"/>
      <c r="J3484" s="222">
        <f>ROUND(I3484*H3484,2)</f>
        <v>0</v>
      </c>
      <c r="K3484" s="218" t="s">
        <v>211</v>
      </c>
      <c r="L3484" s="47"/>
      <c r="M3484" s="223" t="s">
        <v>19</v>
      </c>
      <c r="N3484" s="224" t="s">
        <v>42</v>
      </c>
      <c r="O3484" s="87"/>
      <c r="P3484" s="225">
        <f>O3484*H3484</f>
        <v>0</v>
      </c>
      <c r="Q3484" s="225">
        <v>0</v>
      </c>
      <c r="R3484" s="225">
        <f>Q3484*H3484</f>
        <v>0</v>
      </c>
      <c r="S3484" s="225">
        <v>0</v>
      </c>
      <c r="T3484" s="226">
        <f>S3484*H3484</f>
        <v>0</v>
      </c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R3484" s="227" t="s">
        <v>331</v>
      </c>
      <c r="AT3484" s="227" t="s">
        <v>207</v>
      </c>
      <c r="AU3484" s="227" t="s">
        <v>80</v>
      </c>
      <c r="AY3484" s="20" t="s">
        <v>205</v>
      </c>
      <c r="BE3484" s="228">
        <f>IF(N3484="základní",J3484,0)</f>
        <v>0</v>
      </c>
      <c r="BF3484" s="228">
        <f>IF(N3484="snížená",J3484,0)</f>
        <v>0</v>
      </c>
      <c r="BG3484" s="228">
        <f>IF(N3484="zákl. přenesená",J3484,0)</f>
        <v>0</v>
      </c>
      <c r="BH3484" s="228">
        <f>IF(N3484="sníž. přenesená",J3484,0)</f>
        <v>0</v>
      </c>
      <c r="BI3484" s="228">
        <f>IF(N3484="nulová",J3484,0)</f>
        <v>0</v>
      </c>
      <c r="BJ3484" s="20" t="s">
        <v>78</v>
      </c>
      <c r="BK3484" s="228">
        <f>ROUND(I3484*H3484,2)</f>
        <v>0</v>
      </c>
      <c r="BL3484" s="20" t="s">
        <v>331</v>
      </c>
      <c r="BM3484" s="227" t="s">
        <v>5606</v>
      </c>
    </row>
    <row r="3485" s="2" customFormat="1">
      <c r="A3485" s="41"/>
      <c r="B3485" s="42"/>
      <c r="C3485" s="43"/>
      <c r="D3485" s="229" t="s">
        <v>214</v>
      </c>
      <c r="E3485" s="43"/>
      <c r="F3485" s="230" t="s">
        <v>5607</v>
      </c>
      <c r="G3485" s="43"/>
      <c r="H3485" s="43"/>
      <c r="I3485" s="231"/>
      <c r="J3485" s="43"/>
      <c r="K3485" s="43"/>
      <c r="L3485" s="47"/>
      <c r="M3485" s="232"/>
      <c r="N3485" s="233"/>
      <c r="O3485" s="87"/>
      <c r="P3485" s="87"/>
      <c r="Q3485" s="87"/>
      <c r="R3485" s="87"/>
      <c r="S3485" s="87"/>
      <c r="T3485" s="88"/>
      <c r="U3485" s="41"/>
      <c r="V3485" s="41"/>
      <c r="W3485" s="41"/>
      <c r="X3485" s="41"/>
      <c r="Y3485" s="41"/>
      <c r="Z3485" s="41"/>
      <c r="AA3485" s="41"/>
      <c r="AB3485" s="41"/>
      <c r="AC3485" s="41"/>
      <c r="AD3485" s="41"/>
      <c r="AE3485" s="41"/>
      <c r="AT3485" s="20" t="s">
        <v>214</v>
      </c>
      <c r="AU3485" s="20" t="s">
        <v>80</v>
      </c>
    </row>
    <row r="3486" s="14" customFormat="1">
      <c r="A3486" s="14"/>
      <c r="B3486" s="245"/>
      <c r="C3486" s="246"/>
      <c r="D3486" s="236" t="s">
        <v>216</v>
      </c>
      <c r="E3486" s="247" t="s">
        <v>19</v>
      </c>
      <c r="F3486" s="248" t="s">
        <v>5608</v>
      </c>
      <c r="G3486" s="246"/>
      <c r="H3486" s="249">
        <v>12.869999999999999</v>
      </c>
      <c r="I3486" s="250"/>
      <c r="J3486" s="246"/>
      <c r="K3486" s="246"/>
      <c r="L3486" s="251"/>
      <c r="M3486" s="252"/>
      <c r="N3486" s="253"/>
      <c r="O3486" s="253"/>
      <c r="P3486" s="253"/>
      <c r="Q3486" s="253"/>
      <c r="R3486" s="253"/>
      <c r="S3486" s="253"/>
      <c r="T3486" s="25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5" t="s">
        <v>216</v>
      </c>
      <c r="AU3486" s="255" t="s">
        <v>80</v>
      </c>
      <c r="AV3486" s="14" t="s">
        <v>80</v>
      </c>
      <c r="AW3486" s="14" t="s">
        <v>218</v>
      </c>
      <c r="AX3486" s="14" t="s">
        <v>71</v>
      </c>
      <c r="AY3486" s="255" t="s">
        <v>205</v>
      </c>
    </row>
    <row r="3487" s="14" customFormat="1">
      <c r="A3487" s="14"/>
      <c r="B3487" s="245"/>
      <c r="C3487" s="246"/>
      <c r="D3487" s="236" t="s">
        <v>216</v>
      </c>
      <c r="E3487" s="247" t="s">
        <v>19</v>
      </c>
      <c r="F3487" s="248" t="s">
        <v>5609</v>
      </c>
      <c r="G3487" s="246"/>
      <c r="H3487" s="249">
        <v>23.649999999999999</v>
      </c>
      <c r="I3487" s="250"/>
      <c r="J3487" s="246"/>
      <c r="K3487" s="246"/>
      <c r="L3487" s="251"/>
      <c r="M3487" s="252"/>
      <c r="N3487" s="253"/>
      <c r="O3487" s="253"/>
      <c r="P3487" s="253"/>
      <c r="Q3487" s="253"/>
      <c r="R3487" s="253"/>
      <c r="S3487" s="253"/>
      <c r="T3487" s="25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55" t="s">
        <v>216</v>
      </c>
      <c r="AU3487" s="255" t="s">
        <v>80</v>
      </c>
      <c r="AV3487" s="14" t="s">
        <v>80</v>
      </c>
      <c r="AW3487" s="14" t="s">
        <v>218</v>
      </c>
      <c r="AX3487" s="14" t="s">
        <v>71</v>
      </c>
      <c r="AY3487" s="255" t="s">
        <v>205</v>
      </c>
    </row>
    <row r="3488" s="2" customFormat="1" ht="16.5" customHeight="1">
      <c r="A3488" s="41"/>
      <c r="B3488" s="42"/>
      <c r="C3488" s="278" t="s">
        <v>5610</v>
      </c>
      <c r="D3488" s="278" t="s">
        <v>319</v>
      </c>
      <c r="E3488" s="279" t="s">
        <v>5611</v>
      </c>
      <c r="F3488" s="280" t="s">
        <v>5612</v>
      </c>
      <c r="G3488" s="281" t="s">
        <v>448</v>
      </c>
      <c r="H3488" s="282">
        <v>9</v>
      </c>
      <c r="I3488" s="283"/>
      <c r="J3488" s="284">
        <f>ROUND(I3488*H3488,2)</f>
        <v>0</v>
      </c>
      <c r="K3488" s="280" t="s">
        <v>19</v>
      </c>
      <c r="L3488" s="285"/>
      <c r="M3488" s="286" t="s">
        <v>19</v>
      </c>
      <c r="N3488" s="287" t="s">
        <v>42</v>
      </c>
      <c r="O3488" s="87"/>
      <c r="P3488" s="225">
        <f>O3488*H3488</f>
        <v>0</v>
      </c>
      <c r="Q3488" s="225">
        <v>0.00167</v>
      </c>
      <c r="R3488" s="225">
        <f>Q3488*H3488</f>
        <v>0.01503</v>
      </c>
      <c r="S3488" s="225">
        <v>0</v>
      </c>
      <c r="T3488" s="226">
        <f>S3488*H3488</f>
        <v>0</v>
      </c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R3488" s="227" t="s">
        <v>433</v>
      </c>
      <c r="AT3488" s="227" t="s">
        <v>319</v>
      </c>
      <c r="AU3488" s="227" t="s">
        <v>80</v>
      </c>
      <c r="AY3488" s="20" t="s">
        <v>205</v>
      </c>
      <c r="BE3488" s="228">
        <f>IF(N3488="základní",J3488,0)</f>
        <v>0</v>
      </c>
      <c r="BF3488" s="228">
        <f>IF(N3488="snížená",J3488,0)</f>
        <v>0</v>
      </c>
      <c r="BG3488" s="228">
        <f>IF(N3488="zákl. přenesená",J3488,0)</f>
        <v>0</v>
      </c>
      <c r="BH3488" s="228">
        <f>IF(N3488="sníž. přenesená",J3488,0)</f>
        <v>0</v>
      </c>
      <c r="BI3488" s="228">
        <f>IF(N3488="nulová",J3488,0)</f>
        <v>0</v>
      </c>
      <c r="BJ3488" s="20" t="s">
        <v>78</v>
      </c>
      <c r="BK3488" s="228">
        <f>ROUND(I3488*H3488,2)</f>
        <v>0</v>
      </c>
      <c r="BL3488" s="20" t="s">
        <v>331</v>
      </c>
      <c r="BM3488" s="227" t="s">
        <v>5613</v>
      </c>
    </row>
    <row r="3489" s="2" customFormat="1" ht="24.15" customHeight="1">
      <c r="A3489" s="41"/>
      <c r="B3489" s="42"/>
      <c r="C3489" s="278" t="s">
        <v>5614</v>
      </c>
      <c r="D3489" s="278" t="s">
        <v>319</v>
      </c>
      <c r="E3489" s="279" t="s">
        <v>5615</v>
      </c>
      <c r="F3489" s="280" t="s">
        <v>5616</v>
      </c>
      <c r="G3489" s="281" t="s">
        <v>327</v>
      </c>
      <c r="H3489" s="282">
        <v>23.649999999999999</v>
      </c>
      <c r="I3489" s="283"/>
      <c r="J3489" s="284">
        <f>ROUND(I3489*H3489,2)</f>
        <v>0</v>
      </c>
      <c r="K3489" s="280" t="s">
        <v>19</v>
      </c>
      <c r="L3489" s="285"/>
      <c r="M3489" s="286" t="s">
        <v>19</v>
      </c>
      <c r="N3489" s="287" t="s">
        <v>42</v>
      </c>
      <c r="O3489" s="87"/>
      <c r="P3489" s="225">
        <f>O3489*H3489</f>
        <v>0</v>
      </c>
      <c r="Q3489" s="225">
        <v>0.00096000000000000002</v>
      </c>
      <c r="R3489" s="225">
        <f>Q3489*H3489</f>
        <v>0.022703999999999998</v>
      </c>
      <c r="S3489" s="225">
        <v>0</v>
      </c>
      <c r="T3489" s="226">
        <f>S3489*H3489</f>
        <v>0</v>
      </c>
      <c r="U3489" s="41"/>
      <c r="V3489" s="41"/>
      <c r="W3489" s="41"/>
      <c r="X3489" s="41"/>
      <c r="Y3489" s="41"/>
      <c r="Z3489" s="41"/>
      <c r="AA3489" s="41"/>
      <c r="AB3489" s="41"/>
      <c r="AC3489" s="41"/>
      <c r="AD3489" s="41"/>
      <c r="AE3489" s="41"/>
      <c r="AR3489" s="227" t="s">
        <v>433</v>
      </c>
      <c r="AT3489" s="227" t="s">
        <v>319</v>
      </c>
      <c r="AU3489" s="227" t="s">
        <v>80</v>
      </c>
      <c r="AY3489" s="20" t="s">
        <v>205</v>
      </c>
      <c r="BE3489" s="228">
        <f>IF(N3489="základní",J3489,0)</f>
        <v>0</v>
      </c>
      <c r="BF3489" s="228">
        <f>IF(N3489="snížená",J3489,0)</f>
        <v>0</v>
      </c>
      <c r="BG3489" s="228">
        <f>IF(N3489="zákl. přenesená",J3489,0)</f>
        <v>0</v>
      </c>
      <c r="BH3489" s="228">
        <f>IF(N3489="sníž. přenesená",J3489,0)</f>
        <v>0</v>
      </c>
      <c r="BI3489" s="228">
        <f>IF(N3489="nulová",J3489,0)</f>
        <v>0</v>
      </c>
      <c r="BJ3489" s="20" t="s">
        <v>78</v>
      </c>
      <c r="BK3489" s="228">
        <f>ROUND(I3489*H3489,2)</f>
        <v>0</v>
      </c>
      <c r="BL3489" s="20" t="s">
        <v>331</v>
      </c>
      <c r="BM3489" s="227" t="s">
        <v>5617</v>
      </c>
    </row>
    <row r="3490" s="2" customFormat="1" ht="24.15" customHeight="1">
      <c r="A3490" s="41"/>
      <c r="B3490" s="42"/>
      <c r="C3490" s="216" t="s">
        <v>5618</v>
      </c>
      <c r="D3490" s="216" t="s">
        <v>207</v>
      </c>
      <c r="E3490" s="217" t="s">
        <v>5619</v>
      </c>
      <c r="F3490" s="218" t="s">
        <v>5620</v>
      </c>
      <c r="G3490" s="219" t="s">
        <v>327</v>
      </c>
      <c r="H3490" s="220">
        <v>8.5960000000000001</v>
      </c>
      <c r="I3490" s="221"/>
      <c r="J3490" s="222">
        <f>ROUND(I3490*H3490,2)</f>
        <v>0</v>
      </c>
      <c r="K3490" s="218" t="s">
        <v>211</v>
      </c>
      <c r="L3490" s="47"/>
      <c r="M3490" s="223" t="s">
        <v>19</v>
      </c>
      <c r="N3490" s="224" t="s">
        <v>42</v>
      </c>
      <c r="O3490" s="87"/>
      <c r="P3490" s="225">
        <f>O3490*H3490</f>
        <v>0</v>
      </c>
      <c r="Q3490" s="225">
        <v>0.00085999999999999998</v>
      </c>
      <c r="R3490" s="225">
        <f>Q3490*H3490</f>
        <v>0.0073925600000000003</v>
      </c>
      <c r="S3490" s="225">
        <v>0</v>
      </c>
      <c r="T3490" s="226">
        <f>S3490*H3490</f>
        <v>0</v>
      </c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R3490" s="227" t="s">
        <v>331</v>
      </c>
      <c r="AT3490" s="227" t="s">
        <v>207</v>
      </c>
      <c r="AU3490" s="227" t="s">
        <v>80</v>
      </c>
      <c r="AY3490" s="20" t="s">
        <v>205</v>
      </c>
      <c r="BE3490" s="228">
        <f>IF(N3490="základní",J3490,0)</f>
        <v>0</v>
      </c>
      <c r="BF3490" s="228">
        <f>IF(N3490="snížená",J3490,0)</f>
        <v>0</v>
      </c>
      <c r="BG3490" s="228">
        <f>IF(N3490="zákl. přenesená",J3490,0)</f>
        <v>0</v>
      </c>
      <c r="BH3490" s="228">
        <f>IF(N3490="sníž. přenesená",J3490,0)</f>
        <v>0</v>
      </c>
      <c r="BI3490" s="228">
        <f>IF(N3490="nulová",J3490,0)</f>
        <v>0</v>
      </c>
      <c r="BJ3490" s="20" t="s">
        <v>78</v>
      </c>
      <c r="BK3490" s="228">
        <f>ROUND(I3490*H3490,2)</f>
        <v>0</v>
      </c>
      <c r="BL3490" s="20" t="s">
        <v>331</v>
      </c>
      <c r="BM3490" s="227" t="s">
        <v>5621</v>
      </c>
    </row>
    <row r="3491" s="2" customFormat="1">
      <c r="A3491" s="41"/>
      <c r="B3491" s="42"/>
      <c r="C3491" s="43"/>
      <c r="D3491" s="229" t="s">
        <v>214</v>
      </c>
      <c r="E3491" s="43"/>
      <c r="F3491" s="230" t="s">
        <v>5622</v>
      </c>
      <c r="G3491" s="43"/>
      <c r="H3491" s="43"/>
      <c r="I3491" s="231"/>
      <c r="J3491" s="43"/>
      <c r="K3491" s="43"/>
      <c r="L3491" s="47"/>
      <c r="M3491" s="232"/>
      <c r="N3491" s="233"/>
      <c r="O3491" s="87"/>
      <c r="P3491" s="87"/>
      <c r="Q3491" s="87"/>
      <c r="R3491" s="87"/>
      <c r="S3491" s="87"/>
      <c r="T3491" s="88"/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T3491" s="20" t="s">
        <v>214</v>
      </c>
      <c r="AU3491" s="20" t="s">
        <v>80</v>
      </c>
    </row>
    <row r="3492" s="14" customFormat="1">
      <c r="A3492" s="14"/>
      <c r="B3492" s="245"/>
      <c r="C3492" s="246"/>
      <c r="D3492" s="236" t="s">
        <v>216</v>
      </c>
      <c r="E3492" s="247" t="s">
        <v>19</v>
      </c>
      <c r="F3492" s="248" t="s">
        <v>5623</v>
      </c>
      <c r="G3492" s="246"/>
      <c r="H3492" s="249">
        <v>7.1920000000000002</v>
      </c>
      <c r="I3492" s="250"/>
      <c r="J3492" s="246"/>
      <c r="K3492" s="246"/>
      <c r="L3492" s="251"/>
      <c r="M3492" s="252"/>
      <c r="N3492" s="253"/>
      <c r="O3492" s="253"/>
      <c r="P3492" s="253"/>
      <c r="Q3492" s="253"/>
      <c r="R3492" s="253"/>
      <c r="S3492" s="253"/>
      <c r="T3492" s="25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5" t="s">
        <v>216</v>
      </c>
      <c r="AU3492" s="255" t="s">
        <v>80</v>
      </c>
      <c r="AV3492" s="14" t="s">
        <v>80</v>
      </c>
      <c r="AW3492" s="14" t="s">
        <v>218</v>
      </c>
      <c r="AX3492" s="14" t="s">
        <v>71</v>
      </c>
      <c r="AY3492" s="255" t="s">
        <v>205</v>
      </c>
    </row>
    <row r="3493" s="14" customFormat="1">
      <c r="A3493" s="14"/>
      <c r="B3493" s="245"/>
      <c r="C3493" s="246"/>
      <c r="D3493" s="236" t="s">
        <v>216</v>
      </c>
      <c r="E3493" s="247" t="s">
        <v>19</v>
      </c>
      <c r="F3493" s="248" t="s">
        <v>5624</v>
      </c>
      <c r="G3493" s="246"/>
      <c r="H3493" s="249">
        <v>1.4039999999999999</v>
      </c>
      <c r="I3493" s="250"/>
      <c r="J3493" s="246"/>
      <c r="K3493" s="246"/>
      <c r="L3493" s="251"/>
      <c r="M3493" s="252"/>
      <c r="N3493" s="253"/>
      <c r="O3493" s="253"/>
      <c r="P3493" s="253"/>
      <c r="Q3493" s="253"/>
      <c r="R3493" s="253"/>
      <c r="S3493" s="253"/>
      <c r="T3493" s="25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55" t="s">
        <v>216</v>
      </c>
      <c r="AU3493" s="255" t="s">
        <v>80</v>
      </c>
      <c r="AV3493" s="14" t="s">
        <v>80</v>
      </c>
      <c r="AW3493" s="14" t="s">
        <v>218</v>
      </c>
      <c r="AX3493" s="14" t="s">
        <v>71</v>
      </c>
      <c r="AY3493" s="255" t="s">
        <v>205</v>
      </c>
    </row>
    <row r="3494" s="2" customFormat="1" ht="16.5" customHeight="1">
      <c r="A3494" s="41"/>
      <c r="B3494" s="42"/>
      <c r="C3494" s="278" t="s">
        <v>5625</v>
      </c>
      <c r="D3494" s="278" t="s">
        <v>319</v>
      </c>
      <c r="E3494" s="279" t="s">
        <v>5626</v>
      </c>
      <c r="F3494" s="280" t="s">
        <v>5627</v>
      </c>
      <c r="G3494" s="281" t="s">
        <v>2268</v>
      </c>
      <c r="H3494" s="282">
        <v>1</v>
      </c>
      <c r="I3494" s="283"/>
      <c r="J3494" s="284">
        <f>ROUND(I3494*H3494,2)</f>
        <v>0</v>
      </c>
      <c r="K3494" s="280" t="s">
        <v>19</v>
      </c>
      <c r="L3494" s="285"/>
      <c r="M3494" s="286" t="s">
        <v>19</v>
      </c>
      <c r="N3494" s="287" t="s">
        <v>42</v>
      </c>
      <c r="O3494" s="87"/>
      <c r="P3494" s="225">
        <f>O3494*H3494</f>
        <v>0</v>
      </c>
      <c r="Q3494" s="225">
        <v>0.0060000000000000001</v>
      </c>
      <c r="R3494" s="225">
        <f>Q3494*H3494</f>
        <v>0.0060000000000000001</v>
      </c>
      <c r="S3494" s="225">
        <v>0</v>
      </c>
      <c r="T3494" s="226">
        <f>S3494*H3494</f>
        <v>0</v>
      </c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R3494" s="227" t="s">
        <v>433</v>
      </c>
      <c r="AT3494" s="227" t="s">
        <v>319</v>
      </c>
      <c r="AU3494" s="227" t="s">
        <v>80</v>
      </c>
      <c r="AY3494" s="20" t="s">
        <v>205</v>
      </c>
      <c r="BE3494" s="228">
        <f>IF(N3494="základní",J3494,0)</f>
        <v>0</v>
      </c>
      <c r="BF3494" s="228">
        <f>IF(N3494="snížená",J3494,0)</f>
        <v>0</v>
      </c>
      <c r="BG3494" s="228">
        <f>IF(N3494="zákl. přenesená",J3494,0)</f>
        <v>0</v>
      </c>
      <c r="BH3494" s="228">
        <f>IF(N3494="sníž. přenesená",J3494,0)</f>
        <v>0</v>
      </c>
      <c r="BI3494" s="228">
        <f>IF(N3494="nulová",J3494,0)</f>
        <v>0</v>
      </c>
      <c r="BJ3494" s="20" t="s">
        <v>78</v>
      </c>
      <c r="BK3494" s="228">
        <f>ROUND(I3494*H3494,2)</f>
        <v>0</v>
      </c>
      <c r="BL3494" s="20" t="s">
        <v>331</v>
      </c>
      <c r="BM3494" s="227" t="s">
        <v>5628</v>
      </c>
    </row>
    <row r="3495" s="2" customFormat="1" ht="16.5" customHeight="1">
      <c r="A3495" s="41"/>
      <c r="B3495" s="42"/>
      <c r="C3495" s="278" t="s">
        <v>5629</v>
      </c>
      <c r="D3495" s="278" t="s">
        <v>319</v>
      </c>
      <c r="E3495" s="279" t="s">
        <v>5630</v>
      </c>
      <c r="F3495" s="280" t="s">
        <v>5631</v>
      </c>
      <c r="G3495" s="281" t="s">
        <v>2268</v>
      </c>
      <c r="H3495" s="282">
        <v>1</v>
      </c>
      <c r="I3495" s="283"/>
      <c r="J3495" s="284">
        <f>ROUND(I3495*H3495,2)</f>
        <v>0</v>
      </c>
      <c r="K3495" s="280" t="s">
        <v>19</v>
      </c>
      <c r="L3495" s="285"/>
      <c r="M3495" s="286" t="s">
        <v>19</v>
      </c>
      <c r="N3495" s="287" t="s">
        <v>42</v>
      </c>
      <c r="O3495" s="87"/>
      <c r="P3495" s="225">
        <f>O3495*H3495</f>
        <v>0</v>
      </c>
      <c r="Q3495" s="225">
        <v>0.074999999999999997</v>
      </c>
      <c r="R3495" s="225">
        <f>Q3495*H3495</f>
        <v>0.074999999999999997</v>
      </c>
      <c r="S3495" s="225">
        <v>0</v>
      </c>
      <c r="T3495" s="226">
        <f>S3495*H3495</f>
        <v>0</v>
      </c>
      <c r="U3495" s="41"/>
      <c r="V3495" s="41"/>
      <c r="W3495" s="41"/>
      <c r="X3495" s="41"/>
      <c r="Y3495" s="41"/>
      <c r="Z3495" s="41"/>
      <c r="AA3495" s="41"/>
      <c r="AB3495" s="41"/>
      <c r="AC3495" s="41"/>
      <c r="AD3495" s="41"/>
      <c r="AE3495" s="41"/>
      <c r="AR3495" s="227" t="s">
        <v>433</v>
      </c>
      <c r="AT3495" s="227" t="s">
        <v>319</v>
      </c>
      <c r="AU3495" s="227" t="s">
        <v>80</v>
      </c>
      <c r="AY3495" s="20" t="s">
        <v>205</v>
      </c>
      <c r="BE3495" s="228">
        <f>IF(N3495="základní",J3495,0)</f>
        <v>0</v>
      </c>
      <c r="BF3495" s="228">
        <f>IF(N3495="snížená",J3495,0)</f>
        <v>0</v>
      </c>
      <c r="BG3495" s="228">
        <f>IF(N3495="zákl. přenesená",J3495,0)</f>
        <v>0</v>
      </c>
      <c r="BH3495" s="228">
        <f>IF(N3495="sníž. přenesená",J3495,0)</f>
        <v>0</v>
      </c>
      <c r="BI3495" s="228">
        <f>IF(N3495="nulová",J3495,0)</f>
        <v>0</v>
      </c>
      <c r="BJ3495" s="20" t="s">
        <v>78</v>
      </c>
      <c r="BK3495" s="228">
        <f>ROUND(I3495*H3495,2)</f>
        <v>0</v>
      </c>
      <c r="BL3495" s="20" t="s">
        <v>331</v>
      </c>
      <c r="BM3495" s="227" t="s">
        <v>5632</v>
      </c>
    </row>
    <row r="3496" s="2" customFormat="1" ht="24.15" customHeight="1">
      <c r="A3496" s="41"/>
      <c r="B3496" s="42"/>
      <c r="C3496" s="216" t="s">
        <v>5633</v>
      </c>
      <c r="D3496" s="216" t="s">
        <v>207</v>
      </c>
      <c r="E3496" s="217" t="s">
        <v>5634</v>
      </c>
      <c r="F3496" s="218" t="s">
        <v>5635</v>
      </c>
      <c r="G3496" s="219" t="s">
        <v>327</v>
      </c>
      <c r="H3496" s="220">
        <v>12.432</v>
      </c>
      <c r="I3496" s="221"/>
      <c r="J3496" s="222">
        <f>ROUND(I3496*H3496,2)</f>
        <v>0</v>
      </c>
      <c r="K3496" s="218" t="s">
        <v>211</v>
      </c>
      <c r="L3496" s="47"/>
      <c r="M3496" s="223" t="s">
        <v>19</v>
      </c>
      <c r="N3496" s="224" t="s">
        <v>42</v>
      </c>
      <c r="O3496" s="87"/>
      <c r="P3496" s="225">
        <f>O3496*H3496</f>
        <v>0</v>
      </c>
      <c r="Q3496" s="225">
        <v>0.00072000000000000005</v>
      </c>
      <c r="R3496" s="225">
        <f>Q3496*H3496</f>
        <v>0.0089510400000000004</v>
      </c>
      <c r="S3496" s="225">
        <v>0</v>
      </c>
      <c r="T3496" s="226">
        <f>S3496*H3496</f>
        <v>0</v>
      </c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R3496" s="227" t="s">
        <v>331</v>
      </c>
      <c r="AT3496" s="227" t="s">
        <v>207</v>
      </c>
      <c r="AU3496" s="227" t="s">
        <v>80</v>
      </c>
      <c r="AY3496" s="20" t="s">
        <v>205</v>
      </c>
      <c r="BE3496" s="228">
        <f>IF(N3496="základní",J3496,0)</f>
        <v>0</v>
      </c>
      <c r="BF3496" s="228">
        <f>IF(N3496="snížená",J3496,0)</f>
        <v>0</v>
      </c>
      <c r="BG3496" s="228">
        <f>IF(N3496="zákl. přenesená",J3496,0)</f>
        <v>0</v>
      </c>
      <c r="BH3496" s="228">
        <f>IF(N3496="sníž. přenesená",J3496,0)</f>
        <v>0</v>
      </c>
      <c r="BI3496" s="228">
        <f>IF(N3496="nulová",J3496,0)</f>
        <v>0</v>
      </c>
      <c r="BJ3496" s="20" t="s">
        <v>78</v>
      </c>
      <c r="BK3496" s="228">
        <f>ROUND(I3496*H3496,2)</f>
        <v>0</v>
      </c>
      <c r="BL3496" s="20" t="s">
        <v>331</v>
      </c>
      <c r="BM3496" s="227" t="s">
        <v>5636</v>
      </c>
    </row>
    <row r="3497" s="2" customFormat="1">
      <c r="A3497" s="41"/>
      <c r="B3497" s="42"/>
      <c r="C3497" s="43"/>
      <c r="D3497" s="229" t="s">
        <v>214</v>
      </c>
      <c r="E3497" s="43"/>
      <c r="F3497" s="230" t="s">
        <v>5637</v>
      </c>
      <c r="G3497" s="43"/>
      <c r="H3497" s="43"/>
      <c r="I3497" s="231"/>
      <c r="J3497" s="43"/>
      <c r="K3497" s="43"/>
      <c r="L3497" s="47"/>
      <c r="M3497" s="232"/>
      <c r="N3497" s="233"/>
      <c r="O3497" s="87"/>
      <c r="P3497" s="87"/>
      <c r="Q3497" s="87"/>
      <c r="R3497" s="87"/>
      <c r="S3497" s="87"/>
      <c r="T3497" s="88"/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T3497" s="20" t="s">
        <v>214</v>
      </c>
      <c r="AU3497" s="20" t="s">
        <v>80</v>
      </c>
    </row>
    <row r="3498" s="14" customFormat="1">
      <c r="A3498" s="14"/>
      <c r="B3498" s="245"/>
      <c r="C3498" s="246"/>
      <c r="D3498" s="236" t="s">
        <v>216</v>
      </c>
      <c r="E3498" s="247" t="s">
        <v>19</v>
      </c>
      <c r="F3498" s="248" t="s">
        <v>5638</v>
      </c>
      <c r="G3498" s="246"/>
      <c r="H3498" s="249">
        <v>12.432</v>
      </c>
      <c r="I3498" s="250"/>
      <c r="J3498" s="246"/>
      <c r="K3498" s="246"/>
      <c r="L3498" s="251"/>
      <c r="M3498" s="252"/>
      <c r="N3498" s="253"/>
      <c r="O3498" s="253"/>
      <c r="P3498" s="253"/>
      <c r="Q3498" s="253"/>
      <c r="R3498" s="253"/>
      <c r="S3498" s="253"/>
      <c r="T3498" s="25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55" t="s">
        <v>216</v>
      </c>
      <c r="AU3498" s="255" t="s">
        <v>80</v>
      </c>
      <c r="AV3498" s="14" t="s">
        <v>80</v>
      </c>
      <c r="AW3498" s="14" t="s">
        <v>218</v>
      </c>
      <c r="AX3498" s="14" t="s">
        <v>71</v>
      </c>
      <c r="AY3498" s="255" t="s">
        <v>205</v>
      </c>
    </row>
    <row r="3499" s="2" customFormat="1" ht="24.15" customHeight="1">
      <c r="A3499" s="41"/>
      <c r="B3499" s="42"/>
      <c r="C3499" s="278" t="s">
        <v>5639</v>
      </c>
      <c r="D3499" s="278" t="s">
        <v>319</v>
      </c>
      <c r="E3499" s="279" t="s">
        <v>5640</v>
      </c>
      <c r="F3499" s="280" t="s">
        <v>5641</v>
      </c>
      <c r="G3499" s="281" t="s">
        <v>2268</v>
      </c>
      <c r="H3499" s="282">
        <v>1</v>
      </c>
      <c r="I3499" s="283"/>
      <c r="J3499" s="284">
        <f>ROUND(I3499*H3499,2)</f>
        <v>0</v>
      </c>
      <c r="K3499" s="280" t="s">
        <v>19</v>
      </c>
      <c r="L3499" s="285"/>
      <c r="M3499" s="286" t="s">
        <v>19</v>
      </c>
      <c r="N3499" s="287" t="s">
        <v>42</v>
      </c>
      <c r="O3499" s="87"/>
      <c r="P3499" s="225">
        <f>O3499*H3499</f>
        <v>0</v>
      </c>
      <c r="Q3499" s="225">
        <v>0.69599999999999995</v>
      </c>
      <c r="R3499" s="225">
        <f>Q3499*H3499</f>
        <v>0.69599999999999995</v>
      </c>
      <c r="S3499" s="225">
        <v>0</v>
      </c>
      <c r="T3499" s="226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7" t="s">
        <v>433</v>
      </c>
      <c r="AT3499" s="227" t="s">
        <v>319</v>
      </c>
      <c r="AU3499" s="227" t="s">
        <v>80</v>
      </c>
      <c r="AY3499" s="20" t="s">
        <v>205</v>
      </c>
      <c r="BE3499" s="228">
        <f>IF(N3499="základní",J3499,0)</f>
        <v>0</v>
      </c>
      <c r="BF3499" s="228">
        <f>IF(N3499="snížená",J3499,0)</f>
        <v>0</v>
      </c>
      <c r="BG3499" s="228">
        <f>IF(N3499="zákl. přenesená",J3499,0)</f>
        <v>0</v>
      </c>
      <c r="BH3499" s="228">
        <f>IF(N3499="sníž. přenesená",J3499,0)</f>
        <v>0</v>
      </c>
      <c r="BI3499" s="228">
        <f>IF(N3499="nulová",J3499,0)</f>
        <v>0</v>
      </c>
      <c r="BJ3499" s="20" t="s">
        <v>78</v>
      </c>
      <c r="BK3499" s="228">
        <f>ROUND(I3499*H3499,2)</f>
        <v>0</v>
      </c>
      <c r="BL3499" s="20" t="s">
        <v>331</v>
      </c>
      <c r="BM3499" s="227" t="s">
        <v>5642</v>
      </c>
    </row>
    <row r="3500" s="2" customFormat="1" ht="24.15" customHeight="1">
      <c r="A3500" s="41"/>
      <c r="B3500" s="42"/>
      <c r="C3500" s="216" t="s">
        <v>5643</v>
      </c>
      <c r="D3500" s="216" t="s">
        <v>207</v>
      </c>
      <c r="E3500" s="217" t="s">
        <v>5644</v>
      </c>
      <c r="F3500" s="218" t="s">
        <v>5645</v>
      </c>
      <c r="G3500" s="219" t="s">
        <v>327</v>
      </c>
      <c r="H3500" s="220">
        <v>7.5960000000000001</v>
      </c>
      <c r="I3500" s="221"/>
      <c r="J3500" s="222">
        <f>ROUND(I3500*H3500,2)</f>
        <v>0</v>
      </c>
      <c r="K3500" s="218" t="s">
        <v>211</v>
      </c>
      <c r="L3500" s="47"/>
      <c r="M3500" s="223" t="s">
        <v>19</v>
      </c>
      <c r="N3500" s="224" t="s">
        <v>42</v>
      </c>
      <c r="O3500" s="87"/>
      <c r="P3500" s="225">
        <f>O3500*H3500</f>
        <v>0</v>
      </c>
      <c r="Q3500" s="225">
        <v>0.00072000000000000005</v>
      </c>
      <c r="R3500" s="225">
        <f>Q3500*H3500</f>
        <v>0.0054691200000000001</v>
      </c>
      <c r="S3500" s="225">
        <v>0</v>
      </c>
      <c r="T3500" s="226">
        <f>S3500*H3500</f>
        <v>0</v>
      </c>
      <c r="U3500" s="41"/>
      <c r="V3500" s="41"/>
      <c r="W3500" s="41"/>
      <c r="X3500" s="41"/>
      <c r="Y3500" s="41"/>
      <c r="Z3500" s="41"/>
      <c r="AA3500" s="41"/>
      <c r="AB3500" s="41"/>
      <c r="AC3500" s="41"/>
      <c r="AD3500" s="41"/>
      <c r="AE3500" s="41"/>
      <c r="AR3500" s="227" t="s">
        <v>331</v>
      </c>
      <c r="AT3500" s="227" t="s">
        <v>207</v>
      </c>
      <c r="AU3500" s="227" t="s">
        <v>80</v>
      </c>
      <c r="AY3500" s="20" t="s">
        <v>205</v>
      </c>
      <c r="BE3500" s="228">
        <f>IF(N3500="základní",J3500,0)</f>
        <v>0</v>
      </c>
      <c r="BF3500" s="228">
        <f>IF(N3500="snížená",J3500,0)</f>
        <v>0</v>
      </c>
      <c r="BG3500" s="228">
        <f>IF(N3500="zákl. přenesená",J3500,0)</f>
        <v>0</v>
      </c>
      <c r="BH3500" s="228">
        <f>IF(N3500="sníž. přenesená",J3500,0)</f>
        <v>0</v>
      </c>
      <c r="BI3500" s="228">
        <f>IF(N3500="nulová",J3500,0)</f>
        <v>0</v>
      </c>
      <c r="BJ3500" s="20" t="s">
        <v>78</v>
      </c>
      <c r="BK3500" s="228">
        <f>ROUND(I3500*H3500,2)</f>
        <v>0</v>
      </c>
      <c r="BL3500" s="20" t="s">
        <v>331</v>
      </c>
      <c r="BM3500" s="227" t="s">
        <v>5646</v>
      </c>
    </row>
    <row r="3501" s="2" customFormat="1">
      <c r="A3501" s="41"/>
      <c r="B3501" s="42"/>
      <c r="C3501" s="43"/>
      <c r="D3501" s="229" t="s">
        <v>214</v>
      </c>
      <c r="E3501" s="43"/>
      <c r="F3501" s="230" t="s">
        <v>5647</v>
      </c>
      <c r="G3501" s="43"/>
      <c r="H3501" s="43"/>
      <c r="I3501" s="231"/>
      <c r="J3501" s="43"/>
      <c r="K3501" s="43"/>
      <c r="L3501" s="47"/>
      <c r="M3501" s="232"/>
      <c r="N3501" s="233"/>
      <c r="O3501" s="87"/>
      <c r="P3501" s="87"/>
      <c r="Q3501" s="87"/>
      <c r="R3501" s="87"/>
      <c r="S3501" s="87"/>
      <c r="T3501" s="88"/>
      <c r="U3501" s="41"/>
      <c r="V3501" s="41"/>
      <c r="W3501" s="41"/>
      <c r="X3501" s="41"/>
      <c r="Y3501" s="41"/>
      <c r="Z3501" s="41"/>
      <c r="AA3501" s="41"/>
      <c r="AB3501" s="41"/>
      <c r="AC3501" s="41"/>
      <c r="AD3501" s="41"/>
      <c r="AE3501" s="41"/>
      <c r="AT3501" s="20" t="s">
        <v>214</v>
      </c>
      <c r="AU3501" s="20" t="s">
        <v>80</v>
      </c>
    </row>
    <row r="3502" s="14" customFormat="1">
      <c r="A3502" s="14"/>
      <c r="B3502" s="245"/>
      <c r="C3502" s="246"/>
      <c r="D3502" s="236" t="s">
        <v>216</v>
      </c>
      <c r="E3502" s="247" t="s">
        <v>19</v>
      </c>
      <c r="F3502" s="248" t="s">
        <v>5648</v>
      </c>
      <c r="G3502" s="246"/>
      <c r="H3502" s="249">
        <v>7.5960000000000001</v>
      </c>
      <c r="I3502" s="250"/>
      <c r="J3502" s="246"/>
      <c r="K3502" s="246"/>
      <c r="L3502" s="251"/>
      <c r="M3502" s="252"/>
      <c r="N3502" s="253"/>
      <c r="O3502" s="253"/>
      <c r="P3502" s="253"/>
      <c r="Q3502" s="253"/>
      <c r="R3502" s="253"/>
      <c r="S3502" s="253"/>
      <c r="T3502" s="25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5" t="s">
        <v>216</v>
      </c>
      <c r="AU3502" s="255" t="s">
        <v>80</v>
      </c>
      <c r="AV3502" s="14" t="s">
        <v>80</v>
      </c>
      <c r="AW3502" s="14" t="s">
        <v>218</v>
      </c>
      <c r="AX3502" s="14" t="s">
        <v>71</v>
      </c>
      <c r="AY3502" s="255" t="s">
        <v>205</v>
      </c>
    </row>
    <row r="3503" s="2" customFormat="1" ht="33" customHeight="1">
      <c r="A3503" s="41"/>
      <c r="B3503" s="42"/>
      <c r="C3503" s="278" t="s">
        <v>5649</v>
      </c>
      <c r="D3503" s="278" t="s">
        <v>319</v>
      </c>
      <c r="E3503" s="279" t="s">
        <v>5650</v>
      </c>
      <c r="F3503" s="280" t="s">
        <v>5651</v>
      </c>
      <c r="G3503" s="281" t="s">
        <v>448</v>
      </c>
      <c r="H3503" s="282">
        <v>1</v>
      </c>
      <c r="I3503" s="283"/>
      <c r="J3503" s="284">
        <f>ROUND(I3503*H3503,2)</f>
        <v>0</v>
      </c>
      <c r="K3503" s="280" t="s">
        <v>19</v>
      </c>
      <c r="L3503" s="285"/>
      <c r="M3503" s="286" t="s">
        <v>19</v>
      </c>
      <c r="N3503" s="287" t="s">
        <v>42</v>
      </c>
      <c r="O3503" s="87"/>
      <c r="P3503" s="225">
        <f>O3503*H3503</f>
        <v>0</v>
      </c>
      <c r="Q3503" s="225">
        <v>0.218</v>
      </c>
      <c r="R3503" s="225">
        <f>Q3503*H3503</f>
        <v>0.218</v>
      </c>
      <c r="S3503" s="225">
        <v>0</v>
      </c>
      <c r="T3503" s="226">
        <f>S3503*H3503</f>
        <v>0</v>
      </c>
      <c r="U3503" s="41"/>
      <c r="V3503" s="41"/>
      <c r="W3503" s="41"/>
      <c r="X3503" s="41"/>
      <c r="Y3503" s="41"/>
      <c r="Z3503" s="41"/>
      <c r="AA3503" s="41"/>
      <c r="AB3503" s="41"/>
      <c r="AC3503" s="41"/>
      <c r="AD3503" s="41"/>
      <c r="AE3503" s="41"/>
      <c r="AR3503" s="227" t="s">
        <v>433</v>
      </c>
      <c r="AT3503" s="227" t="s">
        <v>319</v>
      </c>
      <c r="AU3503" s="227" t="s">
        <v>80</v>
      </c>
      <c r="AY3503" s="20" t="s">
        <v>205</v>
      </c>
      <c r="BE3503" s="228">
        <f>IF(N3503="základní",J3503,0)</f>
        <v>0</v>
      </c>
      <c r="BF3503" s="228">
        <f>IF(N3503="snížená",J3503,0)</f>
        <v>0</v>
      </c>
      <c r="BG3503" s="228">
        <f>IF(N3503="zákl. přenesená",J3503,0)</f>
        <v>0</v>
      </c>
      <c r="BH3503" s="228">
        <f>IF(N3503="sníž. přenesená",J3503,0)</f>
        <v>0</v>
      </c>
      <c r="BI3503" s="228">
        <f>IF(N3503="nulová",J3503,0)</f>
        <v>0</v>
      </c>
      <c r="BJ3503" s="20" t="s">
        <v>78</v>
      </c>
      <c r="BK3503" s="228">
        <f>ROUND(I3503*H3503,2)</f>
        <v>0</v>
      </c>
      <c r="BL3503" s="20" t="s">
        <v>331</v>
      </c>
      <c r="BM3503" s="227" t="s">
        <v>5652</v>
      </c>
    </row>
    <row r="3504" s="2" customFormat="1" ht="33" customHeight="1">
      <c r="A3504" s="41"/>
      <c r="B3504" s="42"/>
      <c r="C3504" s="216" t="s">
        <v>5653</v>
      </c>
      <c r="D3504" s="216" t="s">
        <v>207</v>
      </c>
      <c r="E3504" s="217" t="s">
        <v>5654</v>
      </c>
      <c r="F3504" s="218" t="s">
        <v>5655</v>
      </c>
      <c r="G3504" s="219" t="s">
        <v>327</v>
      </c>
      <c r="H3504" s="220">
        <v>12.6</v>
      </c>
      <c r="I3504" s="221"/>
      <c r="J3504" s="222">
        <f>ROUND(I3504*H3504,2)</f>
        <v>0</v>
      </c>
      <c r="K3504" s="218" t="s">
        <v>211</v>
      </c>
      <c r="L3504" s="47"/>
      <c r="M3504" s="223" t="s">
        <v>19</v>
      </c>
      <c r="N3504" s="224" t="s">
        <v>42</v>
      </c>
      <c r="O3504" s="87"/>
      <c r="P3504" s="225">
        <f>O3504*H3504</f>
        <v>0</v>
      </c>
      <c r="Q3504" s="225">
        <v>0</v>
      </c>
      <c r="R3504" s="225">
        <f>Q3504*H3504</f>
        <v>0</v>
      </c>
      <c r="S3504" s="225">
        <v>0</v>
      </c>
      <c r="T3504" s="226">
        <f>S3504*H3504</f>
        <v>0</v>
      </c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R3504" s="227" t="s">
        <v>331</v>
      </c>
      <c r="AT3504" s="227" t="s">
        <v>207</v>
      </c>
      <c r="AU3504" s="227" t="s">
        <v>80</v>
      </c>
      <c r="AY3504" s="20" t="s">
        <v>205</v>
      </c>
      <c r="BE3504" s="228">
        <f>IF(N3504="základní",J3504,0)</f>
        <v>0</v>
      </c>
      <c r="BF3504" s="228">
        <f>IF(N3504="snížená",J3504,0)</f>
        <v>0</v>
      </c>
      <c r="BG3504" s="228">
        <f>IF(N3504="zákl. přenesená",J3504,0)</f>
        <v>0</v>
      </c>
      <c r="BH3504" s="228">
        <f>IF(N3504="sníž. přenesená",J3504,0)</f>
        <v>0</v>
      </c>
      <c r="BI3504" s="228">
        <f>IF(N3504="nulová",J3504,0)</f>
        <v>0</v>
      </c>
      <c r="BJ3504" s="20" t="s">
        <v>78</v>
      </c>
      <c r="BK3504" s="228">
        <f>ROUND(I3504*H3504,2)</f>
        <v>0</v>
      </c>
      <c r="BL3504" s="20" t="s">
        <v>331</v>
      </c>
      <c r="BM3504" s="227" t="s">
        <v>5656</v>
      </c>
    </row>
    <row r="3505" s="2" customFormat="1">
      <c r="A3505" s="41"/>
      <c r="B3505" s="42"/>
      <c r="C3505" s="43"/>
      <c r="D3505" s="229" t="s">
        <v>214</v>
      </c>
      <c r="E3505" s="43"/>
      <c r="F3505" s="230" t="s">
        <v>5657</v>
      </c>
      <c r="G3505" s="43"/>
      <c r="H3505" s="43"/>
      <c r="I3505" s="231"/>
      <c r="J3505" s="43"/>
      <c r="K3505" s="43"/>
      <c r="L3505" s="47"/>
      <c r="M3505" s="232"/>
      <c r="N3505" s="233"/>
      <c r="O3505" s="87"/>
      <c r="P3505" s="87"/>
      <c r="Q3505" s="87"/>
      <c r="R3505" s="87"/>
      <c r="S3505" s="87"/>
      <c r="T3505" s="88"/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T3505" s="20" t="s">
        <v>214</v>
      </c>
      <c r="AU3505" s="20" t="s">
        <v>80</v>
      </c>
    </row>
    <row r="3506" s="14" customFormat="1">
      <c r="A3506" s="14"/>
      <c r="B3506" s="245"/>
      <c r="C3506" s="246"/>
      <c r="D3506" s="236" t="s">
        <v>216</v>
      </c>
      <c r="E3506" s="247" t="s">
        <v>19</v>
      </c>
      <c r="F3506" s="248" t="s">
        <v>5658</v>
      </c>
      <c r="G3506" s="246"/>
      <c r="H3506" s="249">
        <v>7.2000000000000002</v>
      </c>
      <c r="I3506" s="250"/>
      <c r="J3506" s="246"/>
      <c r="K3506" s="246"/>
      <c r="L3506" s="251"/>
      <c r="M3506" s="252"/>
      <c r="N3506" s="253"/>
      <c r="O3506" s="253"/>
      <c r="P3506" s="253"/>
      <c r="Q3506" s="253"/>
      <c r="R3506" s="253"/>
      <c r="S3506" s="253"/>
      <c r="T3506" s="25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5" t="s">
        <v>216</v>
      </c>
      <c r="AU3506" s="255" t="s">
        <v>80</v>
      </c>
      <c r="AV3506" s="14" t="s">
        <v>80</v>
      </c>
      <c r="AW3506" s="14" t="s">
        <v>218</v>
      </c>
      <c r="AX3506" s="14" t="s">
        <v>71</v>
      </c>
      <c r="AY3506" s="255" t="s">
        <v>205</v>
      </c>
    </row>
    <row r="3507" s="14" customFormat="1">
      <c r="A3507" s="14"/>
      <c r="B3507" s="245"/>
      <c r="C3507" s="246"/>
      <c r="D3507" s="236" t="s">
        <v>216</v>
      </c>
      <c r="E3507" s="247" t="s">
        <v>19</v>
      </c>
      <c r="F3507" s="248" t="s">
        <v>5659</v>
      </c>
      <c r="G3507" s="246"/>
      <c r="H3507" s="249">
        <v>5.4000000000000004</v>
      </c>
      <c r="I3507" s="250"/>
      <c r="J3507" s="246"/>
      <c r="K3507" s="246"/>
      <c r="L3507" s="251"/>
      <c r="M3507" s="252"/>
      <c r="N3507" s="253"/>
      <c r="O3507" s="253"/>
      <c r="P3507" s="253"/>
      <c r="Q3507" s="253"/>
      <c r="R3507" s="253"/>
      <c r="S3507" s="253"/>
      <c r="T3507" s="25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5" t="s">
        <v>216</v>
      </c>
      <c r="AU3507" s="255" t="s">
        <v>80</v>
      </c>
      <c r="AV3507" s="14" t="s">
        <v>80</v>
      </c>
      <c r="AW3507" s="14" t="s">
        <v>218</v>
      </c>
      <c r="AX3507" s="14" t="s">
        <v>71</v>
      </c>
      <c r="AY3507" s="255" t="s">
        <v>205</v>
      </c>
    </row>
    <row r="3508" s="2" customFormat="1" ht="21.75" customHeight="1">
      <c r="A3508" s="41"/>
      <c r="B3508" s="42"/>
      <c r="C3508" s="278" t="s">
        <v>5660</v>
      </c>
      <c r="D3508" s="278" t="s">
        <v>319</v>
      </c>
      <c r="E3508" s="279" t="s">
        <v>5661</v>
      </c>
      <c r="F3508" s="280" t="s">
        <v>5662</v>
      </c>
      <c r="G3508" s="281" t="s">
        <v>327</v>
      </c>
      <c r="H3508" s="282">
        <v>13.859999999999999</v>
      </c>
      <c r="I3508" s="283"/>
      <c r="J3508" s="284">
        <f>ROUND(I3508*H3508,2)</f>
        <v>0</v>
      </c>
      <c r="K3508" s="280" t="s">
        <v>211</v>
      </c>
      <c r="L3508" s="285"/>
      <c r="M3508" s="286" t="s">
        <v>19</v>
      </c>
      <c r="N3508" s="287" t="s">
        <v>42</v>
      </c>
      <c r="O3508" s="87"/>
      <c r="P3508" s="225">
        <f>O3508*H3508</f>
        <v>0</v>
      </c>
      <c r="Q3508" s="225">
        <v>0.00020000000000000001</v>
      </c>
      <c r="R3508" s="225">
        <f>Q3508*H3508</f>
        <v>0.0027720000000000002</v>
      </c>
      <c r="S3508" s="225">
        <v>0</v>
      </c>
      <c r="T3508" s="226">
        <f>S3508*H3508</f>
        <v>0</v>
      </c>
      <c r="U3508" s="41"/>
      <c r="V3508" s="41"/>
      <c r="W3508" s="41"/>
      <c r="X3508" s="41"/>
      <c r="Y3508" s="41"/>
      <c r="Z3508" s="41"/>
      <c r="AA3508" s="41"/>
      <c r="AB3508" s="41"/>
      <c r="AC3508" s="41"/>
      <c r="AD3508" s="41"/>
      <c r="AE3508" s="41"/>
      <c r="AR3508" s="227" t="s">
        <v>433</v>
      </c>
      <c r="AT3508" s="227" t="s">
        <v>319</v>
      </c>
      <c r="AU3508" s="227" t="s">
        <v>80</v>
      </c>
      <c r="AY3508" s="20" t="s">
        <v>205</v>
      </c>
      <c r="BE3508" s="228">
        <f>IF(N3508="základní",J3508,0)</f>
        <v>0</v>
      </c>
      <c r="BF3508" s="228">
        <f>IF(N3508="snížená",J3508,0)</f>
        <v>0</v>
      </c>
      <c r="BG3508" s="228">
        <f>IF(N3508="zákl. přenesená",J3508,0)</f>
        <v>0</v>
      </c>
      <c r="BH3508" s="228">
        <f>IF(N3508="sníž. přenesená",J3508,0)</f>
        <v>0</v>
      </c>
      <c r="BI3508" s="228">
        <f>IF(N3508="nulová",J3508,0)</f>
        <v>0</v>
      </c>
      <c r="BJ3508" s="20" t="s">
        <v>78</v>
      </c>
      <c r="BK3508" s="228">
        <f>ROUND(I3508*H3508,2)</f>
        <v>0</v>
      </c>
      <c r="BL3508" s="20" t="s">
        <v>331</v>
      </c>
      <c r="BM3508" s="227" t="s">
        <v>5663</v>
      </c>
    </row>
    <row r="3509" s="14" customFormat="1">
      <c r="A3509" s="14"/>
      <c r="B3509" s="245"/>
      <c r="C3509" s="246"/>
      <c r="D3509" s="236" t="s">
        <v>216</v>
      </c>
      <c r="E3509" s="246"/>
      <c r="F3509" s="248" t="s">
        <v>5664</v>
      </c>
      <c r="G3509" s="246"/>
      <c r="H3509" s="249">
        <v>13.859999999999999</v>
      </c>
      <c r="I3509" s="250"/>
      <c r="J3509" s="246"/>
      <c r="K3509" s="246"/>
      <c r="L3509" s="251"/>
      <c r="M3509" s="252"/>
      <c r="N3509" s="253"/>
      <c r="O3509" s="253"/>
      <c r="P3509" s="253"/>
      <c r="Q3509" s="253"/>
      <c r="R3509" s="253"/>
      <c r="S3509" s="253"/>
      <c r="T3509" s="25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5" t="s">
        <v>216</v>
      </c>
      <c r="AU3509" s="255" t="s">
        <v>80</v>
      </c>
      <c r="AV3509" s="14" t="s">
        <v>80</v>
      </c>
      <c r="AW3509" s="14" t="s">
        <v>4</v>
      </c>
      <c r="AX3509" s="14" t="s">
        <v>78</v>
      </c>
      <c r="AY3509" s="255" t="s">
        <v>205</v>
      </c>
    </row>
    <row r="3510" s="2" customFormat="1" ht="24.15" customHeight="1">
      <c r="A3510" s="41"/>
      <c r="B3510" s="42"/>
      <c r="C3510" s="216" t="s">
        <v>5665</v>
      </c>
      <c r="D3510" s="216" t="s">
        <v>207</v>
      </c>
      <c r="E3510" s="217" t="s">
        <v>5666</v>
      </c>
      <c r="F3510" s="218" t="s">
        <v>5667</v>
      </c>
      <c r="G3510" s="219" t="s">
        <v>448</v>
      </c>
      <c r="H3510" s="220">
        <v>2</v>
      </c>
      <c r="I3510" s="221"/>
      <c r="J3510" s="222">
        <f>ROUND(I3510*H3510,2)</f>
        <v>0</v>
      </c>
      <c r="K3510" s="218" t="s">
        <v>211</v>
      </c>
      <c r="L3510" s="47"/>
      <c r="M3510" s="223" t="s">
        <v>19</v>
      </c>
      <c r="N3510" s="224" t="s">
        <v>42</v>
      </c>
      <c r="O3510" s="87"/>
      <c r="P3510" s="225">
        <f>O3510*H3510</f>
        <v>0</v>
      </c>
      <c r="Q3510" s="225">
        <v>0</v>
      </c>
      <c r="R3510" s="225">
        <f>Q3510*H3510</f>
        <v>0</v>
      </c>
      <c r="S3510" s="225">
        <v>0</v>
      </c>
      <c r="T3510" s="226">
        <f>S3510*H3510</f>
        <v>0</v>
      </c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R3510" s="227" t="s">
        <v>331</v>
      </c>
      <c r="AT3510" s="227" t="s">
        <v>207</v>
      </c>
      <c r="AU3510" s="227" t="s">
        <v>80</v>
      </c>
      <c r="AY3510" s="20" t="s">
        <v>205</v>
      </c>
      <c r="BE3510" s="228">
        <f>IF(N3510="základní",J3510,0)</f>
        <v>0</v>
      </c>
      <c r="BF3510" s="228">
        <f>IF(N3510="snížená",J3510,0)</f>
        <v>0</v>
      </c>
      <c r="BG3510" s="228">
        <f>IF(N3510="zákl. přenesená",J3510,0)</f>
        <v>0</v>
      </c>
      <c r="BH3510" s="228">
        <f>IF(N3510="sníž. přenesená",J3510,0)</f>
        <v>0</v>
      </c>
      <c r="BI3510" s="228">
        <f>IF(N3510="nulová",J3510,0)</f>
        <v>0</v>
      </c>
      <c r="BJ3510" s="20" t="s">
        <v>78</v>
      </c>
      <c r="BK3510" s="228">
        <f>ROUND(I3510*H3510,2)</f>
        <v>0</v>
      </c>
      <c r="BL3510" s="20" t="s">
        <v>331</v>
      </c>
      <c r="BM3510" s="227" t="s">
        <v>5668</v>
      </c>
    </row>
    <row r="3511" s="2" customFormat="1">
      <c r="A3511" s="41"/>
      <c r="B3511" s="42"/>
      <c r="C3511" s="43"/>
      <c r="D3511" s="229" t="s">
        <v>214</v>
      </c>
      <c r="E3511" s="43"/>
      <c r="F3511" s="230" t="s">
        <v>5669</v>
      </c>
      <c r="G3511" s="43"/>
      <c r="H3511" s="43"/>
      <c r="I3511" s="231"/>
      <c r="J3511" s="43"/>
      <c r="K3511" s="43"/>
      <c r="L3511" s="47"/>
      <c r="M3511" s="232"/>
      <c r="N3511" s="233"/>
      <c r="O3511" s="87"/>
      <c r="P3511" s="87"/>
      <c r="Q3511" s="87"/>
      <c r="R3511" s="87"/>
      <c r="S3511" s="87"/>
      <c r="T3511" s="88"/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T3511" s="20" t="s">
        <v>214</v>
      </c>
      <c r="AU3511" s="20" t="s">
        <v>80</v>
      </c>
    </row>
    <row r="3512" s="14" customFormat="1">
      <c r="A3512" s="14"/>
      <c r="B3512" s="245"/>
      <c r="C3512" s="246"/>
      <c r="D3512" s="236" t="s">
        <v>216</v>
      </c>
      <c r="E3512" s="247" t="s">
        <v>19</v>
      </c>
      <c r="F3512" s="248" t="s">
        <v>5670</v>
      </c>
      <c r="G3512" s="246"/>
      <c r="H3512" s="249">
        <v>2</v>
      </c>
      <c r="I3512" s="250"/>
      <c r="J3512" s="246"/>
      <c r="K3512" s="246"/>
      <c r="L3512" s="251"/>
      <c r="M3512" s="252"/>
      <c r="N3512" s="253"/>
      <c r="O3512" s="253"/>
      <c r="P3512" s="253"/>
      <c r="Q3512" s="253"/>
      <c r="R3512" s="253"/>
      <c r="S3512" s="253"/>
      <c r="T3512" s="25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55" t="s">
        <v>216</v>
      </c>
      <c r="AU3512" s="255" t="s">
        <v>80</v>
      </c>
      <c r="AV3512" s="14" t="s">
        <v>80</v>
      </c>
      <c r="AW3512" s="14" t="s">
        <v>218</v>
      </c>
      <c r="AX3512" s="14" t="s">
        <v>71</v>
      </c>
      <c r="AY3512" s="255" t="s">
        <v>205</v>
      </c>
    </row>
    <row r="3513" s="2" customFormat="1" ht="24.15" customHeight="1">
      <c r="A3513" s="41"/>
      <c r="B3513" s="42"/>
      <c r="C3513" s="216" t="s">
        <v>5671</v>
      </c>
      <c r="D3513" s="216" t="s">
        <v>207</v>
      </c>
      <c r="E3513" s="217" t="s">
        <v>5672</v>
      </c>
      <c r="F3513" s="218" t="s">
        <v>5673</v>
      </c>
      <c r="G3513" s="219" t="s">
        <v>448</v>
      </c>
      <c r="H3513" s="220">
        <v>1</v>
      </c>
      <c r="I3513" s="221"/>
      <c r="J3513" s="222">
        <f>ROUND(I3513*H3513,2)</f>
        <v>0</v>
      </c>
      <c r="K3513" s="218" t="s">
        <v>211</v>
      </c>
      <c r="L3513" s="47"/>
      <c r="M3513" s="223" t="s">
        <v>19</v>
      </c>
      <c r="N3513" s="224" t="s">
        <v>42</v>
      </c>
      <c r="O3513" s="87"/>
      <c r="P3513" s="225">
        <f>O3513*H3513</f>
        <v>0</v>
      </c>
      <c r="Q3513" s="225">
        <v>0</v>
      </c>
      <c r="R3513" s="225">
        <f>Q3513*H3513</f>
        <v>0</v>
      </c>
      <c r="S3513" s="225">
        <v>0</v>
      </c>
      <c r="T3513" s="226">
        <f>S3513*H3513</f>
        <v>0</v>
      </c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R3513" s="227" t="s">
        <v>331</v>
      </c>
      <c r="AT3513" s="227" t="s">
        <v>207</v>
      </c>
      <c r="AU3513" s="227" t="s">
        <v>80</v>
      </c>
      <c r="AY3513" s="20" t="s">
        <v>205</v>
      </c>
      <c r="BE3513" s="228">
        <f>IF(N3513="základní",J3513,0)</f>
        <v>0</v>
      </c>
      <c r="BF3513" s="228">
        <f>IF(N3513="snížená",J3513,0)</f>
        <v>0</v>
      </c>
      <c r="BG3513" s="228">
        <f>IF(N3513="zákl. přenesená",J3513,0)</f>
        <v>0</v>
      </c>
      <c r="BH3513" s="228">
        <f>IF(N3513="sníž. přenesená",J3513,0)</f>
        <v>0</v>
      </c>
      <c r="BI3513" s="228">
        <f>IF(N3513="nulová",J3513,0)</f>
        <v>0</v>
      </c>
      <c r="BJ3513" s="20" t="s">
        <v>78</v>
      </c>
      <c r="BK3513" s="228">
        <f>ROUND(I3513*H3513,2)</f>
        <v>0</v>
      </c>
      <c r="BL3513" s="20" t="s">
        <v>331</v>
      </c>
      <c r="BM3513" s="227" t="s">
        <v>5674</v>
      </c>
    </row>
    <row r="3514" s="2" customFormat="1">
      <c r="A3514" s="41"/>
      <c r="B3514" s="42"/>
      <c r="C3514" s="43"/>
      <c r="D3514" s="229" t="s">
        <v>214</v>
      </c>
      <c r="E3514" s="43"/>
      <c r="F3514" s="230" t="s">
        <v>5675</v>
      </c>
      <c r="G3514" s="43"/>
      <c r="H3514" s="43"/>
      <c r="I3514" s="231"/>
      <c r="J3514" s="43"/>
      <c r="K3514" s="43"/>
      <c r="L3514" s="47"/>
      <c r="M3514" s="232"/>
      <c r="N3514" s="233"/>
      <c r="O3514" s="87"/>
      <c r="P3514" s="87"/>
      <c r="Q3514" s="87"/>
      <c r="R3514" s="87"/>
      <c r="S3514" s="87"/>
      <c r="T3514" s="88"/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T3514" s="20" t="s">
        <v>214</v>
      </c>
      <c r="AU3514" s="20" t="s">
        <v>80</v>
      </c>
    </row>
    <row r="3515" s="14" customFormat="1">
      <c r="A3515" s="14"/>
      <c r="B3515" s="245"/>
      <c r="C3515" s="246"/>
      <c r="D3515" s="236" t="s">
        <v>216</v>
      </c>
      <c r="E3515" s="247" t="s">
        <v>19</v>
      </c>
      <c r="F3515" s="248" t="s">
        <v>5676</v>
      </c>
      <c r="G3515" s="246"/>
      <c r="H3515" s="249">
        <v>1</v>
      </c>
      <c r="I3515" s="250"/>
      <c r="J3515" s="246"/>
      <c r="K3515" s="246"/>
      <c r="L3515" s="251"/>
      <c r="M3515" s="252"/>
      <c r="N3515" s="253"/>
      <c r="O3515" s="253"/>
      <c r="P3515" s="253"/>
      <c r="Q3515" s="253"/>
      <c r="R3515" s="253"/>
      <c r="S3515" s="253"/>
      <c r="T3515" s="25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55" t="s">
        <v>216</v>
      </c>
      <c r="AU3515" s="255" t="s">
        <v>80</v>
      </c>
      <c r="AV3515" s="14" t="s">
        <v>80</v>
      </c>
      <c r="AW3515" s="14" t="s">
        <v>218</v>
      </c>
      <c r="AX3515" s="14" t="s">
        <v>71</v>
      </c>
      <c r="AY3515" s="255" t="s">
        <v>205</v>
      </c>
    </row>
    <row r="3516" s="2" customFormat="1" ht="21.75" customHeight="1">
      <c r="A3516" s="41"/>
      <c r="B3516" s="42"/>
      <c r="C3516" s="278" t="s">
        <v>5677</v>
      </c>
      <c r="D3516" s="278" t="s">
        <v>319</v>
      </c>
      <c r="E3516" s="279" t="s">
        <v>5678</v>
      </c>
      <c r="F3516" s="280" t="s">
        <v>5679</v>
      </c>
      <c r="G3516" s="281" t="s">
        <v>306</v>
      </c>
      <c r="H3516" s="282">
        <v>3.7509999999999999</v>
      </c>
      <c r="I3516" s="283"/>
      <c r="J3516" s="284">
        <f>ROUND(I3516*H3516,2)</f>
        <v>0</v>
      </c>
      <c r="K3516" s="280" t="s">
        <v>211</v>
      </c>
      <c r="L3516" s="285"/>
      <c r="M3516" s="286" t="s">
        <v>19</v>
      </c>
      <c r="N3516" s="287" t="s">
        <v>42</v>
      </c>
      <c r="O3516" s="87"/>
      <c r="P3516" s="225">
        <f>O3516*H3516</f>
        <v>0</v>
      </c>
      <c r="Q3516" s="225">
        <v>0.021999999999999999</v>
      </c>
      <c r="R3516" s="225">
        <f>Q3516*H3516</f>
        <v>0.082521999999999998</v>
      </c>
      <c r="S3516" s="225">
        <v>0</v>
      </c>
      <c r="T3516" s="226">
        <f>S3516*H3516</f>
        <v>0</v>
      </c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R3516" s="227" t="s">
        <v>433</v>
      </c>
      <c r="AT3516" s="227" t="s">
        <v>319</v>
      </c>
      <c r="AU3516" s="227" t="s">
        <v>80</v>
      </c>
      <c r="AY3516" s="20" t="s">
        <v>205</v>
      </c>
      <c r="BE3516" s="228">
        <f>IF(N3516="základní",J3516,0)</f>
        <v>0</v>
      </c>
      <c r="BF3516" s="228">
        <f>IF(N3516="snížená",J3516,0)</f>
        <v>0</v>
      </c>
      <c r="BG3516" s="228">
        <f>IF(N3516="zákl. přenesená",J3516,0)</f>
        <v>0</v>
      </c>
      <c r="BH3516" s="228">
        <f>IF(N3516="sníž. přenesená",J3516,0)</f>
        <v>0</v>
      </c>
      <c r="BI3516" s="228">
        <f>IF(N3516="nulová",J3516,0)</f>
        <v>0</v>
      </c>
      <c r="BJ3516" s="20" t="s">
        <v>78</v>
      </c>
      <c r="BK3516" s="228">
        <f>ROUND(I3516*H3516,2)</f>
        <v>0</v>
      </c>
      <c r="BL3516" s="20" t="s">
        <v>331</v>
      </c>
      <c r="BM3516" s="227" t="s">
        <v>5680</v>
      </c>
    </row>
    <row r="3517" s="14" customFormat="1">
      <c r="A3517" s="14"/>
      <c r="B3517" s="245"/>
      <c r="C3517" s="246"/>
      <c r="D3517" s="236" t="s">
        <v>216</v>
      </c>
      <c r="E3517" s="247" t="s">
        <v>19</v>
      </c>
      <c r="F3517" s="248" t="s">
        <v>5681</v>
      </c>
      <c r="G3517" s="246"/>
      <c r="H3517" s="249">
        <v>3.4100000000000001</v>
      </c>
      <c r="I3517" s="250"/>
      <c r="J3517" s="246"/>
      <c r="K3517" s="246"/>
      <c r="L3517" s="251"/>
      <c r="M3517" s="252"/>
      <c r="N3517" s="253"/>
      <c r="O3517" s="253"/>
      <c r="P3517" s="253"/>
      <c r="Q3517" s="253"/>
      <c r="R3517" s="253"/>
      <c r="S3517" s="253"/>
      <c r="T3517" s="25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5" t="s">
        <v>216</v>
      </c>
      <c r="AU3517" s="255" t="s">
        <v>80</v>
      </c>
      <c r="AV3517" s="14" t="s">
        <v>80</v>
      </c>
      <c r="AW3517" s="14" t="s">
        <v>218</v>
      </c>
      <c r="AX3517" s="14" t="s">
        <v>78</v>
      </c>
      <c r="AY3517" s="255" t="s">
        <v>205</v>
      </c>
    </row>
    <row r="3518" s="14" customFormat="1">
      <c r="A3518" s="14"/>
      <c r="B3518" s="245"/>
      <c r="C3518" s="246"/>
      <c r="D3518" s="236" t="s">
        <v>216</v>
      </c>
      <c r="E3518" s="246"/>
      <c r="F3518" s="248" t="s">
        <v>5682</v>
      </c>
      <c r="G3518" s="246"/>
      <c r="H3518" s="249">
        <v>3.7509999999999999</v>
      </c>
      <c r="I3518" s="250"/>
      <c r="J3518" s="246"/>
      <c r="K3518" s="246"/>
      <c r="L3518" s="251"/>
      <c r="M3518" s="252"/>
      <c r="N3518" s="253"/>
      <c r="O3518" s="253"/>
      <c r="P3518" s="253"/>
      <c r="Q3518" s="253"/>
      <c r="R3518" s="253"/>
      <c r="S3518" s="253"/>
      <c r="T3518" s="25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5" t="s">
        <v>216</v>
      </c>
      <c r="AU3518" s="255" t="s">
        <v>80</v>
      </c>
      <c r="AV3518" s="14" t="s">
        <v>80</v>
      </c>
      <c r="AW3518" s="14" t="s">
        <v>4</v>
      </c>
      <c r="AX3518" s="14" t="s">
        <v>78</v>
      </c>
      <c r="AY3518" s="255" t="s">
        <v>205</v>
      </c>
    </row>
    <row r="3519" s="2" customFormat="1" ht="24.15" customHeight="1">
      <c r="A3519" s="41"/>
      <c r="B3519" s="42"/>
      <c r="C3519" s="216" t="s">
        <v>5683</v>
      </c>
      <c r="D3519" s="216" t="s">
        <v>207</v>
      </c>
      <c r="E3519" s="217" t="s">
        <v>5684</v>
      </c>
      <c r="F3519" s="218" t="s">
        <v>5685</v>
      </c>
      <c r="G3519" s="219" t="s">
        <v>306</v>
      </c>
      <c r="H3519" s="220">
        <v>0.64000000000000001</v>
      </c>
      <c r="I3519" s="221"/>
      <c r="J3519" s="222">
        <f>ROUND(I3519*H3519,2)</f>
        <v>0</v>
      </c>
      <c r="K3519" s="218" t="s">
        <v>211</v>
      </c>
      <c r="L3519" s="47"/>
      <c r="M3519" s="223" t="s">
        <v>19</v>
      </c>
      <c r="N3519" s="224" t="s">
        <v>42</v>
      </c>
      <c r="O3519" s="87"/>
      <c r="P3519" s="225">
        <f>O3519*H3519</f>
        <v>0</v>
      </c>
      <c r="Q3519" s="225">
        <v>0</v>
      </c>
      <c r="R3519" s="225">
        <f>Q3519*H3519</f>
        <v>0</v>
      </c>
      <c r="S3519" s="225">
        <v>0.02</v>
      </c>
      <c r="T3519" s="226">
        <f>S3519*H3519</f>
        <v>0.012800000000000001</v>
      </c>
      <c r="U3519" s="41"/>
      <c r="V3519" s="41"/>
      <c r="W3519" s="41"/>
      <c r="X3519" s="41"/>
      <c r="Y3519" s="41"/>
      <c r="Z3519" s="41"/>
      <c r="AA3519" s="41"/>
      <c r="AB3519" s="41"/>
      <c r="AC3519" s="41"/>
      <c r="AD3519" s="41"/>
      <c r="AE3519" s="41"/>
      <c r="AR3519" s="227" t="s">
        <v>331</v>
      </c>
      <c r="AT3519" s="227" t="s">
        <v>207</v>
      </c>
      <c r="AU3519" s="227" t="s">
        <v>80</v>
      </c>
      <c r="AY3519" s="20" t="s">
        <v>205</v>
      </c>
      <c r="BE3519" s="228">
        <f>IF(N3519="základní",J3519,0)</f>
        <v>0</v>
      </c>
      <c r="BF3519" s="228">
        <f>IF(N3519="snížená",J3519,0)</f>
        <v>0</v>
      </c>
      <c r="BG3519" s="228">
        <f>IF(N3519="zákl. přenesená",J3519,0)</f>
        <v>0</v>
      </c>
      <c r="BH3519" s="228">
        <f>IF(N3519="sníž. přenesená",J3519,0)</f>
        <v>0</v>
      </c>
      <c r="BI3519" s="228">
        <f>IF(N3519="nulová",J3519,0)</f>
        <v>0</v>
      </c>
      <c r="BJ3519" s="20" t="s">
        <v>78</v>
      </c>
      <c r="BK3519" s="228">
        <f>ROUND(I3519*H3519,2)</f>
        <v>0</v>
      </c>
      <c r="BL3519" s="20" t="s">
        <v>331</v>
      </c>
      <c r="BM3519" s="227" t="s">
        <v>5686</v>
      </c>
    </row>
    <row r="3520" s="2" customFormat="1">
      <c r="A3520" s="41"/>
      <c r="B3520" s="42"/>
      <c r="C3520" s="43"/>
      <c r="D3520" s="229" t="s">
        <v>214</v>
      </c>
      <c r="E3520" s="43"/>
      <c r="F3520" s="230" t="s">
        <v>5687</v>
      </c>
      <c r="G3520" s="43"/>
      <c r="H3520" s="43"/>
      <c r="I3520" s="231"/>
      <c r="J3520" s="43"/>
      <c r="K3520" s="43"/>
      <c r="L3520" s="47"/>
      <c r="M3520" s="232"/>
      <c r="N3520" s="233"/>
      <c r="O3520" s="87"/>
      <c r="P3520" s="87"/>
      <c r="Q3520" s="87"/>
      <c r="R3520" s="87"/>
      <c r="S3520" s="87"/>
      <c r="T3520" s="88"/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T3520" s="20" t="s">
        <v>214</v>
      </c>
      <c r="AU3520" s="20" t="s">
        <v>80</v>
      </c>
    </row>
    <row r="3521" s="14" customFormat="1">
      <c r="A3521" s="14"/>
      <c r="B3521" s="245"/>
      <c r="C3521" s="246"/>
      <c r="D3521" s="236" t="s">
        <v>216</v>
      </c>
      <c r="E3521" s="247" t="s">
        <v>19</v>
      </c>
      <c r="F3521" s="248" t="s">
        <v>5688</v>
      </c>
      <c r="G3521" s="246"/>
      <c r="H3521" s="249">
        <v>0.64000000000000001</v>
      </c>
      <c r="I3521" s="250"/>
      <c r="J3521" s="246"/>
      <c r="K3521" s="246"/>
      <c r="L3521" s="251"/>
      <c r="M3521" s="252"/>
      <c r="N3521" s="253"/>
      <c r="O3521" s="253"/>
      <c r="P3521" s="253"/>
      <c r="Q3521" s="253"/>
      <c r="R3521" s="253"/>
      <c r="S3521" s="253"/>
      <c r="T3521" s="25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55" t="s">
        <v>216</v>
      </c>
      <c r="AU3521" s="255" t="s">
        <v>80</v>
      </c>
      <c r="AV3521" s="14" t="s">
        <v>80</v>
      </c>
      <c r="AW3521" s="14" t="s">
        <v>218</v>
      </c>
      <c r="AX3521" s="14" t="s">
        <v>71</v>
      </c>
      <c r="AY3521" s="255" t="s">
        <v>205</v>
      </c>
    </row>
    <row r="3522" s="2" customFormat="1" ht="24.15" customHeight="1">
      <c r="A3522" s="41"/>
      <c r="B3522" s="42"/>
      <c r="C3522" s="216" t="s">
        <v>5689</v>
      </c>
      <c r="D3522" s="216" t="s">
        <v>207</v>
      </c>
      <c r="E3522" s="217" t="s">
        <v>5690</v>
      </c>
      <c r="F3522" s="218" t="s">
        <v>5691</v>
      </c>
      <c r="G3522" s="219" t="s">
        <v>327</v>
      </c>
      <c r="H3522" s="220">
        <v>3.2000000000000002</v>
      </c>
      <c r="I3522" s="221"/>
      <c r="J3522" s="222">
        <f>ROUND(I3522*H3522,2)</f>
        <v>0</v>
      </c>
      <c r="K3522" s="218" t="s">
        <v>211</v>
      </c>
      <c r="L3522" s="47"/>
      <c r="M3522" s="223" t="s">
        <v>19</v>
      </c>
      <c r="N3522" s="224" t="s">
        <v>42</v>
      </c>
      <c r="O3522" s="87"/>
      <c r="P3522" s="225">
        <f>O3522*H3522</f>
        <v>0</v>
      </c>
      <c r="Q3522" s="225">
        <v>0</v>
      </c>
      <c r="R3522" s="225">
        <f>Q3522*H3522</f>
        <v>0</v>
      </c>
      <c r="S3522" s="225">
        <v>0.00020000000000000001</v>
      </c>
      <c r="T3522" s="226">
        <f>S3522*H3522</f>
        <v>0.00064000000000000005</v>
      </c>
      <c r="U3522" s="41"/>
      <c r="V3522" s="41"/>
      <c r="W3522" s="41"/>
      <c r="X3522" s="41"/>
      <c r="Y3522" s="41"/>
      <c r="Z3522" s="41"/>
      <c r="AA3522" s="41"/>
      <c r="AB3522" s="41"/>
      <c r="AC3522" s="41"/>
      <c r="AD3522" s="41"/>
      <c r="AE3522" s="41"/>
      <c r="AR3522" s="227" t="s">
        <v>331</v>
      </c>
      <c r="AT3522" s="227" t="s">
        <v>207</v>
      </c>
      <c r="AU3522" s="227" t="s">
        <v>80</v>
      </c>
      <c r="AY3522" s="20" t="s">
        <v>205</v>
      </c>
      <c r="BE3522" s="228">
        <f>IF(N3522="základní",J3522,0)</f>
        <v>0</v>
      </c>
      <c r="BF3522" s="228">
        <f>IF(N3522="snížená",J3522,0)</f>
        <v>0</v>
      </c>
      <c r="BG3522" s="228">
        <f>IF(N3522="zákl. přenesená",J3522,0)</f>
        <v>0</v>
      </c>
      <c r="BH3522" s="228">
        <f>IF(N3522="sníž. přenesená",J3522,0)</f>
        <v>0</v>
      </c>
      <c r="BI3522" s="228">
        <f>IF(N3522="nulová",J3522,0)</f>
        <v>0</v>
      </c>
      <c r="BJ3522" s="20" t="s">
        <v>78</v>
      </c>
      <c r="BK3522" s="228">
        <f>ROUND(I3522*H3522,2)</f>
        <v>0</v>
      </c>
      <c r="BL3522" s="20" t="s">
        <v>331</v>
      </c>
      <c r="BM3522" s="227" t="s">
        <v>5692</v>
      </c>
    </row>
    <row r="3523" s="2" customFormat="1">
      <c r="A3523" s="41"/>
      <c r="B3523" s="42"/>
      <c r="C3523" s="43"/>
      <c r="D3523" s="229" t="s">
        <v>214</v>
      </c>
      <c r="E3523" s="43"/>
      <c r="F3523" s="230" t="s">
        <v>5693</v>
      </c>
      <c r="G3523" s="43"/>
      <c r="H3523" s="43"/>
      <c r="I3523" s="231"/>
      <c r="J3523" s="43"/>
      <c r="K3523" s="43"/>
      <c r="L3523" s="47"/>
      <c r="M3523" s="232"/>
      <c r="N3523" s="233"/>
      <c r="O3523" s="87"/>
      <c r="P3523" s="87"/>
      <c r="Q3523" s="87"/>
      <c r="R3523" s="87"/>
      <c r="S3523" s="87"/>
      <c r="T3523" s="88"/>
      <c r="U3523" s="41"/>
      <c r="V3523" s="41"/>
      <c r="W3523" s="41"/>
      <c r="X3523" s="41"/>
      <c r="Y3523" s="41"/>
      <c r="Z3523" s="41"/>
      <c r="AA3523" s="41"/>
      <c r="AB3523" s="41"/>
      <c r="AC3523" s="41"/>
      <c r="AD3523" s="41"/>
      <c r="AE3523" s="41"/>
      <c r="AT3523" s="20" t="s">
        <v>214</v>
      </c>
      <c r="AU3523" s="20" t="s">
        <v>80</v>
      </c>
    </row>
    <row r="3524" s="14" customFormat="1">
      <c r="A3524" s="14"/>
      <c r="B3524" s="245"/>
      <c r="C3524" s="246"/>
      <c r="D3524" s="236" t="s">
        <v>216</v>
      </c>
      <c r="E3524" s="247" t="s">
        <v>19</v>
      </c>
      <c r="F3524" s="248" t="s">
        <v>5694</v>
      </c>
      <c r="G3524" s="246"/>
      <c r="H3524" s="249">
        <v>3.2000000000000002</v>
      </c>
      <c r="I3524" s="250"/>
      <c r="J3524" s="246"/>
      <c r="K3524" s="246"/>
      <c r="L3524" s="251"/>
      <c r="M3524" s="252"/>
      <c r="N3524" s="253"/>
      <c r="O3524" s="253"/>
      <c r="P3524" s="253"/>
      <c r="Q3524" s="253"/>
      <c r="R3524" s="253"/>
      <c r="S3524" s="253"/>
      <c r="T3524" s="25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55" t="s">
        <v>216</v>
      </c>
      <c r="AU3524" s="255" t="s">
        <v>80</v>
      </c>
      <c r="AV3524" s="14" t="s">
        <v>80</v>
      </c>
      <c r="AW3524" s="14" t="s">
        <v>218</v>
      </c>
      <c r="AX3524" s="14" t="s">
        <v>71</v>
      </c>
      <c r="AY3524" s="255" t="s">
        <v>205</v>
      </c>
    </row>
    <row r="3525" s="2" customFormat="1" ht="44.25" customHeight="1">
      <c r="A3525" s="41"/>
      <c r="B3525" s="42"/>
      <c r="C3525" s="216" t="s">
        <v>5695</v>
      </c>
      <c r="D3525" s="216" t="s">
        <v>207</v>
      </c>
      <c r="E3525" s="217" t="s">
        <v>5696</v>
      </c>
      <c r="F3525" s="218" t="s">
        <v>5697</v>
      </c>
      <c r="G3525" s="219" t="s">
        <v>306</v>
      </c>
      <c r="H3525" s="220">
        <v>17.434000000000001</v>
      </c>
      <c r="I3525" s="221"/>
      <c r="J3525" s="222">
        <f>ROUND(I3525*H3525,2)</f>
        <v>0</v>
      </c>
      <c r="K3525" s="218" t="s">
        <v>211</v>
      </c>
      <c r="L3525" s="47"/>
      <c r="M3525" s="223" t="s">
        <v>19</v>
      </c>
      <c r="N3525" s="224" t="s">
        <v>42</v>
      </c>
      <c r="O3525" s="87"/>
      <c r="P3525" s="225">
        <f>O3525*H3525</f>
        <v>0</v>
      </c>
      <c r="Q3525" s="225">
        <v>0.00014999999999999999</v>
      </c>
      <c r="R3525" s="225">
        <f>Q3525*H3525</f>
        <v>0.0026151</v>
      </c>
      <c r="S3525" s="225">
        <v>0</v>
      </c>
      <c r="T3525" s="226">
        <f>S3525*H3525</f>
        <v>0</v>
      </c>
      <c r="U3525" s="41"/>
      <c r="V3525" s="41"/>
      <c r="W3525" s="41"/>
      <c r="X3525" s="41"/>
      <c r="Y3525" s="41"/>
      <c r="Z3525" s="41"/>
      <c r="AA3525" s="41"/>
      <c r="AB3525" s="41"/>
      <c r="AC3525" s="41"/>
      <c r="AD3525" s="41"/>
      <c r="AE3525" s="41"/>
      <c r="AR3525" s="227" t="s">
        <v>331</v>
      </c>
      <c r="AT3525" s="227" t="s">
        <v>207</v>
      </c>
      <c r="AU3525" s="227" t="s">
        <v>80</v>
      </c>
      <c r="AY3525" s="20" t="s">
        <v>205</v>
      </c>
      <c r="BE3525" s="228">
        <f>IF(N3525="základní",J3525,0)</f>
        <v>0</v>
      </c>
      <c r="BF3525" s="228">
        <f>IF(N3525="snížená",J3525,0)</f>
        <v>0</v>
      </c>
      <c r="BG3525" s="228">
        <f>IF(N3525="zákl. přenesená",J3525,0)</f>
        <v>0</v>
      </c>
      <c r="BH3525" s="228">
        <f>IF(N3525="sníž. přenesená",J3525,0)</f>
        <v>0</v>
      </c>
      <c r="BI3525" s="228">
        <f>IF(N3525="nulová",J3525,0)</f>
        <v>0</v>
      </c>
      <c r="BJ3525" s="20" t="s">
        <v>78</v>
      </c>
      <c r="BK3525" s="228">
        <f>ROUND(I3525*H3525,2)</f>
        <v>0</v>
      </c>
      <c r="BL3525" s="20" t="s">
        <v>331</v>
      </c>
      <c r="BM3525" s="227" t="s">
        <v>5698</v>
      </c>
    </row>
    <row r="3526" s="2" customFormat="1">
      <c r="A3526" s="41"/>
      <c r="B3526" s="42"/>
      <c r="C3526" s="43"/>
      <c r="D3526" s="229" t="s">
        <v>214</v>
      </c>
      <c r="E3526" s="43"/>
      <c r="F3526" s="230" t="s">
        <v>5699</v>
      </c>
      <c r="G3526" s="43"/>
      <c r="H3526" s="43"/>
      <c r="I3526" s="231"/>
      <c r="J3526" s="43"/>
      <c r="K3526" s="43"/>
      <c r="L3526" s="47"/>
      <c r="M3526" s="232"/>
      <c r="N3526" s="233"/>
      <c r="O3526" s="87"/>
      <c r="P3526" s="87"/>
      <c r="Q3526" s="87"/>
      <c r="R3526" s="87"/>
      <c r="S3526" s="87"/>
      <c r="T3526" s="88"/>
      <c r="U3526" s="41"/>
      <c r="V3526" s="41"/>
      <c r="W3526" s="41"/>
      <c r="X3526" s="41"/>
      <c r="Y3526" s="41"/>
      <c r="Z3526" s="41"/>
      <c r="AA3526" s="41"/>
      <c r="AB3526" s="41"/>
      <c r="AC3526" s="41"/>
      <c r="AD3526" s="41"/>
      <c r="AE3526" s="41"/>
      <c r="AT3526" s="20" t="s">
        <v>214</v>
      </c>
      <c r="AU3526" s="20" t="s">
        <v>80</v>
      </c>
    </row>
    <row r="3527" s="14" customFormat="1">
      <c r="A3527" s="14"/>
      <c r="B3527" s="245"/>
      <c r="C3527" s="246"/>
      <c r="D3527" s="236" t="s">
        <v>216</v>
      </c>
      <c r="E3527" s="247" t="s">
        <v>19</v>
      </c>
      <c r="F3527" s="248" t="s">
        <v>5700</v>
      </c>
      <c r="G3527" s="246"/>
      <c r="H3527" s="249">
        <v>17.4343</v>
      </c>
      <c r="I3527" s="250"/>
      <c r="J3527" s="246"/>
      <c r="K3527" s="246"/>
      <c r="L3527" s="251"/>
      <c r="M3527" s="252"/>
      <c r="N3527" s="253"/>
      <c r="O3527" s="253"/>
      <c r="P3527" s="253"/>
      <c r="Q3527" s="253"/>
      <c r="R3527" s="253"/>
      <c r="S3527" s="253"/>
      <c r="T3527" s="25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55" t="s">
        <v>216</v>
      </c>
      <c r="AU3527" s="255" t="s">
        <v>80</v>
      </c>
      <c r="AV3527" s="14" t="s">
        <v>80</v>
      </c>
      <c r="AW3527" s="14" t="s">
        <v>218</v>
      </c>
      <c r="AX3527" s="14" t="s">
        <v>71</v>
      </c>
      <c r="AY3527" s="255" t="s">
        <v>205</v>
      </c>
    </row>
    <row r="3528" s="2" customFormat="1" ht="24.15" customHeight="1">
      <c r="A3528" s="41"/>
      <c r="B3528" s="42"/>
      <c r="C3528" s="278" t="s">
        <v>5701</v>
      </c>
      <c r="D3528" s="278" t="s">
        <v>319</v>
      </c>
      <c r="E3528" s="279" t="s">
        <v>5702</v>
      </c>
      <c r="F3528" s="280" t="s">
        <v>5703</v>
      </c>
      <c r="G3528" s="281" t="s">
        <v>448</v>
      </c>
      <c r="H3528" s="282">
        <v>5</v>
      </c>
      <c r="I3528" s="283"/>
      <c r="J3528" s="284">
        <f>ROUND(I3528*H3528,2)</f>
        <v>0</v>
      </c>
      <c r="K3528" s="280" t="s">
        <v>19</v>
      </c>
      <c r="L3528" s="285"/>
      <c r="M3528" s="286" t="s">
        <v>19</v>
      </c>
      <c r="N3528" s="287" t="s">
        <v>42</v>
      </c>
      <c r="O3528" s="87"/>
      <c r="P3528" s="225">
        <f>O3528*H3528</f>
        <v>0</v>
      </c>
      <c r="Q3528" s="225">
        <v>0.070029999999999995</v>
      </c>
      <c r="R3528" s="225">
        <f>Q3528*H3528</f>
        <v>0.35014999999999996</v>
      </c>
      <c r="S3528" s="225">
        <v>0</v>
      </c>
      <c r="T3528" s="226">
        <f>S3528*H3528</f>
        <v>0</v>
      </c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R3528" s="227" t="s">
        <v>433</v>
      </c>
      <c r="AT3528" s="227" t="s">
        <v>319</v>
      </c>
      <c r="AU3528" s="227" t="s">
        <v>80</v>
      </c>
      <c r="AY3528" s="20" t="s">
        <v>205</v>
      </c>
      <c r="BE3528" s="228">
        <f>IF(N3528="základní",J3528,0)</f>
        <v>0</v>
      </c>
      <c r="BF3528" s="228">
        <f>IF(N3528="snížená",J3528,0)</f>
        <v>0</v>
      </c>
      <c r="BG3528" s="228">
        <f>IF(N3528="zákl. přenesená",J3528,0)</f>
        <v>0</v>
      </c>
      <c r="BH3528" s="228">
        <f>IF(N3528="sníž. přenesená",J3528,0)</f>
        <v>0</v>
      </c>
      <c r="BI3528" s="228">
        <f>IF(N3528="nulová",J3528,0)</f>
        <v>0</v>
      </c>
      <c r="BJ3528" s="20" t="s">
        <v>78</v>
      </c>
      <c r="BK3528" s="228">
        <f>ROUND(I3528*H3528,2)</f>
        <v>0</v>
      </c>
      <c r="BL3528" s="20" t="s">
        <v>331</v>
      </c>
      <c r="BM3528" s="227" t="s">
        <v>5704</v>
      </c>
    </row>
    <row r="3529" s="2" customFormat="1" ht="49.05" customHeight="1">
      <c r="A3529" s="41"/>
      <c r="B3529" s="42"/>
      <c r="C3529" s="216" t="s">
        <v>5705</v>
      </c>
      <c r="D3529" s="216" t="s">
        <v>207</v>
      </c>
      <c r="E3529" s="217" t="s">
        <v>5706</v>
      </c>
      <c r="F3529" s="218" t="s">
        <v>5707</v>
      </c>
      <c r="G3529" s="219" t="s">
        <v>306</v>
      </c>
      <c r="H3529" s="220">
        <v>1.028</v>
      </c>
      <c r="I3529" s="221"/>
      <c r="J3529" s="222">
        <f>ROUND(I3529*H3529,2)</f>
        <v>0</v>
      </c>
      <c r="K3529" s="218" t="s">
        <v>211</v>
      </c>
      <c r="L3529" s="47"/>
      <c r="M3529" s="223" t="s">
        <v>19</v>
      </c>
      <c r="N3529" s="224" t="s">
        <v>42</v>
      </c>
      <c r="O3529" s="87"/>
      <c r="P3529" s="225">
        <f>O3529*H3529</f>
        <v>0</v>
      </c>
      <c r="Q3529" s="225">
        <v>0.00054000000000000001</v>
      </c>
      <c r="R3529" s="225">
        <f>Q3529*H3529</f>
        <v>0.00055511999999999998</v>
      </c>
      <c r="S3529" s="225">
        <v>0</v>
      </c>
      <c r="T3529" s="226">
        <f>S3529*H3529</f>
        <v>0</v>
      </c>
      <c r="U3529" s="41"/>
      <c r="V3529" s="41"/>
      <c r="W3529" s="41"/>
      <c r="X3529" s="41"/>
      <c r="Y3529" s="41"/>
      <c r="Z3529" s="41"/>
      <c r="AA3529" s="41"/>
      <c r="AB3529" s="41"/>
      <c r="AC3529" s="41"/>
      <c r="AD3529" s="41"/>
      <c r="AE3529" s="41"/>
      <c r="AR3529" s="227" t="s">
        <v>331</v>
      </c>
      <c r="AT3529" s="227" t="s">
        <v>207</v>
      </c>
      <c r="AU3529" s="227" t="s">
        <v>80</v>
      </c>
      <c r="AY3529" s="20" t="s">
        <v>205</v>
      </c>
      <c r="BE3529" s="228">
        <f>IF(N3529="základní",J3529,0)</f>
        <v>0</v>
      </c>
      <c r="BF3529" s="228">
        <f>IF(N3529="snížená",J3529,0)</f>
        <v>0</v>
      </c>
      <c r="BG3529" s="228">
        <f>IF(N3529="zákl. přenesená",J3529,0)</f>
        <v>0</v>
      </c>
      <c r="BH3529" s="228">
        <f>IF(N3529="sníž. přenesená",J3529,0)</f>
        <v>0</v>
      </c>
      <c r="BI3529" s="228">
        <f>IF(N3529="nulová",J3529,0)</f>
        <v>0</v>
      </c>
      <c r="BJ3529" s="20" t="s">
        <v>78</v>
      </c>
      <c r="BK3529" s="228">
        <f>ROUND(I3529*H3529,2)</f>
        <v>0</v>
      </c>
      <c r="BL3529" s="20" t="s">
        <v>331</v>
      </c>
      <c r="BM3529" s="227" t="s">
        <v>5708</v>
      </c>
    </row>
    <row r="3530" s="2" customFormat="1">
      <c r="A3530" s="41"/>
      <c r="B3530" s="42"/>
      <c r="C3530" s="43"/>
      <c r="D3530" s="229" t="s">
        <v>214</v>
      </c>
      <c r="E3530" s="43"/>
      <c r="F3530" s="230" t="s">
        <v>5709</v>
      </c>
      <c r="G3530" s="43"/>
      <c r="H3530" s="43"/>
      <c r="I3530" s="231"/>
      <c r="J3530" s="43"/>
      <c r="K3530" s="43"/>
      <c r="L3530" s="47"/>
      <c r="M3530" s="232"/>
      <c r="N3530" s="233"/>
      <c r="O3530" s="87"/>
      <c r="P3530" s="87"/>
      <c r="Q3530" s="87"/>
      <c r="R3530" s="87"/>
      <c r="S3530" s="87"/>
      <c r="T3530" s="88"/>
      <c r="U3530" s="41"/>
      <c r="V3530" s="41"/>
      <c r="W3530" s="41"/>
      <c r="X3530" s="41"/>
      <c r="Y3530" s="41"/>
      <c r="Z3530" s="41"/>
      <c r="AA3530" s="41"/>
      <c r="AB3530" s="41"/>
      <c r="AC3530" s="41"/>
      <c r="AD3530" s="41"/>
      <c r="AE3530" s="41"/>
      <c r="AT3530" s="20" t="s">
        <v>214</v>
      </c>
      <c r="AU3530" s="20" t="s">
        <v>80</v>
      </c>
    </row>
    <row r="3531" s="14" customFormat="1">
      <c r="A3531" s="14"/>
      <c r="B3531" s="245"/>
      <c r="C3531" s="246"/>
      <c r="D3531" s="236" t="s">
        <v>216</v>
      </c>
      <c r="E3531" s="247" t="s">
        <v>19</v>
      </c>
      <c r="F3531" s="248" t="s">
        <v>5710</v>
      </c>
      <c r="G3531" s="246"/>
      <c r="H3531" s="249">
        <v>1.0275000000000001</v>
      </c>
      <c r="I3531" s="250"/>
      <c r="J3531" s="246"/>
      <c r="K3531" s="246"/>
      <c r="L3531" s="251"/>
      <c r="M3531" s="252"/>
      <c r="N3531" s="253"/>
      <c r="O3531" s="253"/>
      <c r="P3531" s="253"/>
      <c r="Q3531" s="253"/>
      <c r="R3531" s="253"/>
      <c r="S3531" s="253"/>
      <c r="T3531" s="25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T3531" s="255" t="s">
        <v>216</v>
      </c>
      <c r="AU3531" s="255" t="s">
        <v>80</v>
      </c>
      <c r="AV3531" s="14" t="s">
        <v>80</v>
      </c>
      <c r="AW3531" s="14" t="s">
        <v>218</v>
      </c>
      <c r="AX3531" s="14" t="s">
        <v>71</v>
      </c>
      <c r="AY3531" s="255" t="s">
        <v>205</v>
      </c>
    </row>
    <row r="3532" s="2" customFormat="1" ht="33" customHeight="1">
      <c r="A3532" s="41"/>
      <c r="B3532" s="42"/>
      <c r="C3532" s="278" t="s">
        <v>5711</v>
      </c>
      <c r="D3532" s="278" t="s">
        <v>319</v>
      </c>
      <c r="E3532" s="279" t="s">
        <v>5712</v>
      </c>
      <c r="F3532" s="280" t="s">
        <v>5713</v>
      </c>
      <c r="G3532" s="281" t="s">
        <v>448</v>
      </c>
      <c r="H3532" s="282">
        <v>2</v>
      </c>
      <c r="I3532" s="283"/>
      <c r="J3532" s="284">
        <f>ROUND(I3532*H3532,2)</f>
        <v>0</v>
      </c>
      <c r="K3532" s="280" t="s">
        <v>19</v>
      </c>
      <c r="L3532" s="285"/>
      <c r="M3532" s="286" t="s">
        <v>19</v>
      </c>
      <c r="N3532" s="287" t="s">
        <v>42</v>
      </c>
      <c r="O3532" s="87"/>
      <c r="P3532" s="225">
        <f>O3532*H3532</f>
        <v>0</v>
      </c>
      <c r="Q3532" s="225">
        <v>0.039039999999999998</v>
      </c>
      <c r="R3532" s="225">
        <f>Q3532*H3532</f>
        <v>0.078079999999999997</v>
      </c>
      <c r="S3532" s="225">
        <v>0</v>
      </c>
      <c r="T3532" s="226">
        <f>S3532*H3532</f>
        <v>0</v>
      </c>
      <c r="U3532" s="41"/>
      <c r="V3532" s="41"/>
      <c r="W3532" s="41"/>
      <c r="X3532" s="41"/>
      <c r="Y3532" s="41"/>
      <c r="Z3532" s="41"/>
      <c r="AA3532" s="41"/>
      <c r="AB3532" s="41"/>
      <c r="AC3532" s="41"/>
      <c r="AD3532" s="41"/>
      <c r="AE3532" s="41"/>
      <c r="AR3532" s="227" t="s">
        <v>433</v>
      </c>
      <c r="AT3532" s="227" t="s">
        <v>319</v>
      </c>
      <c r="AU3532" s="227" t="s">
        <v>80</v>
      </c>
      <c r="AY3532" s="20" t="s">
        <v>205</v>
      </c>
      <c r="BE3532" s="228">
        <f>IF(N3532="základní",J3532,0)</f>
        <v>0</v>
      </c>
      <c r="BF3532" s="228">
        <f>IF(N3532="snížená",J3532,0)</f>
        <v>0</v>
      </c>
      <c r="BG3532" s="228">
        <f>IF(N3532="zákl. přenesená",J3532,0)</f>
        <v>0</v>
      </c>
      <c r="BH3532" s="228">
        <f>IF(N3532="sníž. přenesená",J3532,0)</f>
        <v>0</v>
      </c>
      <c r="BI3532" s="228">
        <f>IF(N3532="nulová",J3532,0)</f>
        <v>0</v>
      </c>
      <c r="BJ3532" s="20" t="s">
        <v>78</v>
      </c>
      <c r="BK3532" s="228">
        <f>ROUND(I3532*H3532,2)</f>
        <v>0</v>
      </c>
      <c r="BL3532" s="20" t="s">
        <v>331</v>
      </c>
      <c r="BM3532" s="227" t="s">
        <v>5714</v>
      </c>
    </row>
    <row r="3533" s="2" customFormat="1" ht="24.15" customHeight="1">
      <c r="A3533" s="41"/>
      <c r="B3533" s="42"/>
      <c r="C3533" s="216" t="s">
        <v>5715</v>
      </c>
      <c r="D3533" s="216" t="s">
        <v>207</v>
      </c>
      <c r="E3533" s="217" t="s">
        <v>5716</v>
      </c>
      <c r="F3533" s="218" t="s">
        <v>5717</v>
      </c>
      <c r="G3533" s="219" t="s">
        <v>448</v>
      </c>
      <c r="H3533" s="220">
        <v>1</v>
      </c>
      <c r="I3533" s="221"/>
      <c r="J3533" s="222">
        <f>ROUND(I3533*H3533,2)</f>
        <v>0</v>
      </c>
      <c r="K3533" s="218" t="s">
        <v>211</v>
      </c>
      <c r="L3533" s="47"/>
      <c r="M3533" s="223" t="s">
        <v>19</v>
      </c>
      <c r="N3533" s="224" t="s">
        <v>42</v>
      </c>
      <c r="O3533" s="87"/>
      <c r="P3533" s="225">
        <f>O3533*H3533</f>
        <v>0</v>
      </c>
      <c r="Q3533" s="225">
        <v>0</v>
      </c>
      <c r="R3533" s="225">
        <f>Q3533*H3533</f>
        <v>0</v>
      </c>
      <c r="S3533" s="225">
        <v>0</v>
      </c>
      <c r="T3533" s="226">
        <f>S3533*H3533</f>
        <v>0</v>
      </c>
      <c r="U3533" s="41"/>
      <c r="V3533" s="41"/>
      <c r="W3533" s="41"/>
      <c r="X3533" s="41"/>
      <c r="Y3533" s="41"/>
      <c r="Z3533" s="41"/>
      <c r="AA3533" s="41"/>
      <c r="AB3533" s="41"/>
      <c r="AC3533" s="41"/>
      <c r="AD3533" s="41"/>
      <c r="AE3533" s="41"/>
      <c r="AR3533" s="227" t="s">
        <v>331</v>
      </c>
      <c r="AT3533" s="227" t="s">
        <v>207</v>
      </c>
      <c r="AU3533" s="227" t="s">
        <v>80</v>
      </c>
      <c r="AY3533" s="20" t="s">
        <v>205</v>
      </c>
      <c r="BE3533" s="228">
        <f>IF(N3533="základní",J3533,0)</f>
        <v>0</v>
      </c>
      <c r="BF3533" s="228">
        <f>IF(N3533="snížená",J3533,0)</f>
        <v>0</v>
      </c>
      <c r="BG3533" s="228">
        <f>IF(N3533="zákl. přenesená",J3533,0)</f>
        <v>0</v>
      </c>
      <c r="BH3533" s="228">
        <f>IF(N3533="sníž. přenesená",J3533,0)</f>
        <v>0</v>
      </c>
      <c r="BI3533" s="228">
        <f>IF(N3533="nulová",J3533,0)</f>
        <v>0</v>
      </c>
      <c r="BJ3533" s="20" t="s">
        <v>78</v>
      </c>
      <c r="BK3533" s="228">
        <f>ROUND(I3533*H3533,2)</f>
        <v>0</v>
      </c>
      <c r="BL3533" s="20" t="s">
        <v>331</v>
      </c>
      <c r="BM3533" s="227" t="s">
        <v>5718</v>
      </c>
    </row>
    <row r="3534" s="2" customFormat="1">
      <c r="A3534" s="41"/>
      <c r="B3534" s="42"/>
      <c r="C3534" s="43"/>
      <c r="D3534" s="229" t="s">
        <v>214</v>
      </c>
      <c r="E3534" s="43"/>
      <c r="F3534" s="230" t="s">
        <v>5719</v>
      </c>
      <c r="G3534" s="43"/>
      <c r="H3534" s="43"/>
      <c r="I3534" s="231"/>
      <c r="J3534" s="43"/>
      <c r="K3534" s="43"/>
      <c r="L3534" s="47"/>
      <c r="M3534" s="232"/>
      <c r="N3534" s="233"/>
      <c r="O3534" s="87"/>
      <c r="P3534" s="87"/>
      <c r="Q3534" s="87"/>
      <c r="R3534" s="87"/>
      <c r="S3534" s="87"/>
      <c r="T3534" s="88"/>
      <c r="U3534" s="41"/>
      <c r="V3534" s="41"/>
      <c r="W3534" s="41"/>
      <c r="X3534" s="41"/>
      <c r="Y3534" s="41"/>
      <c r="Z3534" s="41"/>
      <c r="AA3534" s="41"/>
      <c r="AB3534" s="41"/>
      <c r="AC3534" s="41"/>
      <c r="AD3534" s="41"/>
      <c r="AE3534" s="41"/>
      <c r="AT3534" s="20" t="s">
        <v>214</v>
      </c>
      <c r="AU3534" s="20" t="s">
        <v>80</v>
      </c>
    </row>
    <row r="3535" s="14" customFormat="1">
      <c r="A3535" s="14"/>
      <c r="B3535" s="245"/>
      <c r="C3535" s="246"/>
      <c r="D3535" s="236" t="s">
        <v>216</v>
      </c>
      <c r="E3535" s="247" t="s">
        <v>19</v>
      </c>
      <c r="F3535" s="248" t="s">
        <v>5720</v>
      </c>
      <c r="G3535" s="246"/>
      <c r="H3535" s="249">
        <v>1</v>
      </c>
      <c r="I3535" s="250"/>
      <c r="J3535" s="246"/>
      <c r="K3535" s="246"/>
      <c r="L3535" s="251"/>
      <c r="M3535" s="252"/>
      <c r="N3535" s="253"/>
      <c r="O3535" s="253"/>
      <c r="P3535" s="253"/>
      <c r="Q3535" s="253"/>
      <c r="R3535" s="253"/>
      <c r="S3535" s="253"/>
      <c r="T3535" s="25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5" t="s">
        <v>216</v>
      </c>
      <c r="AU3535" s="255" t="s">
        <v>80</v>
      </c>
      <c r="AV3535" s="14" t="s">
        <v>80</v>
      </c>
      <c r="AW3535" s="14" t="s">
        <v>218</v>
      </c>
      <c r="AX3535" s="14" t="s">
        <v>71</v>
      </c>
      <c r="AY3535" s="255" t="s">
        <v>205</v>
      </c>
    </row>
    <row r="3536" s="2" customFormat="1" ht="24.15" customHeight="1">
      <c r="A3536" s="41"/>
      <c r="B3536" s="42"/>
      <c r="C3536" s="278" t="s">
        <v>5721</v>
      </c>
      <c r="D3536" s="278" t="s">
        <v>319</v>
      </c>
      <c r="E3536" s="279" t="s">
        <v>5722</v>
      </c>
      <c r="F3536" s="280" t="s">
        <v>5723</v>
      </c>
      <c r="G3536" s="281" t="s">
        <v>448</v>
      </c>
      <c r="H3536" s="282">
        <v>1</v>
      </c>
      <c r="I3536" s="283"/>
      <c r="J3536" s="284">
        <f>ROUND(I3536*H3536,2)</f>
        <v>0</v>
      </c>
      <c r="K3536" s="280" t="s">
        <v>19</v>
      </c>
      <c r="L3536" s="285"/>
      <c r="M3536" s="286" t="s">
        <v>19</v>
      </c>
      <c r="N3536" s="287" t="s">
        <v>42</v>
      </c>
      <c r="O3536" s="87"/>
      <c r="P3536" s="225">
        <f>O3536*H3536</f>
        <v>0</v>
      </c>
      <c r="Q3536" s="225">
        <v>0.072370000000000004</v>
      </c>
      <c r="R3536" s="225">
        <f>Q3536*H3536</f>
        <v>0.072370000000000004</v>
      </c>
      <c r="S3536" s="225">
        <v>0</v>
      </c>
      <c r="T3536" s="226">
        <f>S3536*H3536</f>
        <v>0</v>
      </c>
      <c r="U3536" s="41"/>
      <c r="V3536" s="41"/>
      <c r="W3536" s="41"/>
      <c r="X3536" s="41"/>
      <c r="Y3536" s="41"/>
      <c r="Z3536" s="41"/>
      <c r="AA3536" s="41"/>
      <c r="AB3536" s="41"/>
      <c r="AC3536" s="41"/>
      <c r="AD3536" s="41"/>
      <c r="AE3536" s="41"/>
      <c r="AR3536" s="227" t="s">
        <v>433</v>
      </c>
      <c r="AT3536" s="227" t="s">
        <v>319</v>
      </c>
      <c r="AU3536" s="227" t="s">
        <v>80</v>
      </c>
      <c r="AY3536" s="20" t="s">
        <v>205</v>
      </c>
      <c r="BE3536" s="228">
        <f>IF(N3536="základní",J3536,0)</f>
        <v>0</v>
      </c>
      <c r="BF3536" s="228">
        <f>IF(N3536="snížená",J3536,0)</f>
        <v>0</v>
      </c>
      <c r="BG3536" s="228">
        <f>IF(N3536="zákl. přenesená",J3536,0)</f>
        <v>0</v>
      </c>
      <c r="BH3536" s="228">
        <f>IF(N3536="sníž. přenesená",J3536,0)</f>
        <v>0</v>
      </c>
      <c r="BI3536" s="228">
        <f>IF(N3536="nulová",J3536,0)</f>
        <v>0</v>
      </c>
      <c r="BJ3536" s="20" t="s">
        <v>78</v>
      </c>
      <c r="BK3536" s="228">
        <f>ROUND(I3536*H3536,2)</f>
        <v>0</v>
      </c>
      <c r="BL3536" s="20" t="s">
        <v>331</v>
      </c>
      <c r="BM3536" s="227" t="s">
        <v>5724</v>
      </c>
    </row>
    <row r="3537" s="2" customFormat="1" ht="24.15" customHeight="1">
      <c r="A3537" s="41"/>
      <c r="B3537" s="42"/>
      <c r="C3537" s="216" t="s">
        <v>5725</v>
      </c>
      <c r="D3537" s="216" t="s">
        <v>207</v>
      </c>
      <c r="E3537" s="217" t="s">
        <v>5726</v>
      </c>
      <c r="F3537" s="218" t="s">
        <v>5727</v>
      </c>
      <c r="G3537" s="219" t="s">
        <v>448</v>
      </c>
      <c r="H3537" s="220">
        <v>1</v>
      </c>
      <c r="I3537" s="221"/>
      <c r="J3537" s="222">
        <f>ROUND(I3537*H3537,2)</f>
        <v>0</v>
      </c>
      <c r="K3537" s="218" t="s">
        <v>211</v>
      </c>
      <c r="L3537" s="47"/>
      <c r="M3537" s="223" t="s">
        <v>19</v>
      </c>
      <c r="N3537" s="224" t="s">
        <v>42</v>
      </c>
      <c r="O3537" s="87"/>
      <c r="P3537" s="225">
        <f>O3537*H3537</f>
        <v>0</v>
      </c>
      <c r="Q3537" s="225">
        <v>0</v>
      </c>
      <c r="R3537" s="225">
        <f>Q3537*H3537</f>
        <v>0</v>
      </c>
      <c r="S3537" s="225">
        <v>0</v>
      </c>
      <c r="T3537" s="226">
        <f>S3537*H3537</f>
        <v>0</v>
      </c>
      <c r="U3537" s="41"/>
      <c r="V3537" s="41"/>
      <c r="W3537" s="41"/>
      <c r="X3537" s="41"/>
      <c r="Y3537" s="41"/>
      <c r="Z3537" s="41"/>
      <c r="AA3537" s="41"/>
      <c r="AB3537" s="41"/>
      <c r="AC3537" s="41"/>
      <c r="AD3537" s="41"/>
      <c r="AE3537" s="41"/>
      <c r="AR3537" s="227" t="s">
        <v>331</v>
      </c>
      <c r="AT3537" s="227" t="s">
        <v>207</v>
      </c>
      <c r="AU3537" s="227" t="s">
        <v>80</v>
      </c>
      <c r="AY3537" s="20" t="s">
        <v>205</v>
      </c>
      <c r="BE3537" s="228">
        <f>IF(N3537="základní",J3537,0)</f>
        <v>0</v>
      </c>
      <c r="BF3537" s="228">
        <f>IF(N3537="snížená",J3537,0)</f>
        <v>0</v>
      </c>
      <c r="BG3537" s="228">
        <f>IF(N3537="zákl. přenesená",J3537,0)</f>
        <v>0</v>
      </c>
      <c r="BH3537" s="228">
        <f>IF(N3537="sníž. přenesená",J3537,0)</f>
        <v>0</v>
      </c>
      <c r="BI3537" s="228">
        <f>IF(N3537="nulová",J3537,0)</f>
        <v>0</v>
      </c>
      <c r="BJ3537" s="20" t="s">
        <v>78</v>
      </c>
      <c r="BK3537" s="228">
        <f>ROUND(I3537*H3537,2)</f>
        <v>0</v>
      </c>
      <c r="BL3537" s="20" t="s">
        <v>331</v>
      </c>
      <c r="BM3537" s="227" t="s">
        <v>5728</v>
      </c>
    </row>
    <row r="3538" s="2" customFormat="1">
      <c r="A3538" s="41"/>
      <c r="B3538" s="42"/>
      <c r="C3538" s="43"/>
      <c r="D3538" s="229" t="s">
        <v>214</v>
      </c>
      <c r="E3538" s="43"/>
      <c r="F3538" s="230" t="s">
        <v>5729</v>
      </c>
      <c r="G3538" s="43"/>
      <c r="H3538" s="43"/>
      <c r="I3538" s="231"/>
      <c r="J3538" s="43"/>
      <c r="K3538" s="43"/>
      <c r="L3538" s="47"/>
      <c r="M3538" s="232"/>
      <c r="N3538" s="233"/>
      <c r="O3538" s="87"/>
      <c r="P3538" s="87"/>
      <c r="Q3538" s="87"/>
      <c r="R3538" s="87"/>
      <c r="S3538" s="87"/>
      <c r="T3538" s="88"/>
      <c r="U3538" s="41"/>
      <c r="V3538" s="41"/>
      <c r="W3538" s="41"/>
      <c r="X3538" s="41"/>
      <c r="Y3538" s="41"/>
      <c r="Z3538" s="41"/>
      <c r="AA3538" s="41"/>
      <c r="AB3538" s="41"/>
      <c r="AC3538" s="41"/>
      <c r="AD3538" s="41"/>
      <c r="AE3538" s="41"/>
      <c r="AT3538" s="20" t="s">
        <v>214</v>
      </c>
      <c r="AU3538" s="20" t="s">
        <v>80</v>
      </c>
    </row>
    <row r="3539" s="2" customFormat="1" ht="33" customHeight="1">
      <c r="A3539" s="41"/>
      <c r="B3539" s="42"/>
      <c r="C3539" s="278" t="s">
        <v>5730</v>
      </c>
      <c r="D3539" s="278" t="s">
        <v>319</v>
      </c>
      <c r="E3539" s="279" t="s">
        <v>5731</v>
      </c>
      <c r="F3539" s="280" t="s">
        <v>5732</v>
      </c>
      <c r="G3539" s="281" t="s">
        <v>448</v>
      </c>
      <c r="H3539" s="282">
        <v>1</v>
      </c>
      <c r="I3539" s="283"/>
      <c r="J3539" s="284">
        <f>ROUND(I3539*H3539,2)</f>
        <v>0</v>
      </c>
      <c r="K3539" s="280" t="s">
        <v>19</v>
      </c>
      <c r="L3539" s="285"/>
      <c r="M3539" s="286" t="s">
        <v>19</v>
      </c>
      <c r="N3539" s="287" t="s">
        <v>42</v>
      </c>
      <c r="O3539" s="87"/>
      <c r="P3539" s="225">
        <f>O3539*H3539</f>
        <v>0</v>
      </c>
      <c r="Q3539" s="225">
        <v>0.073999999999999996</v>
      </c>
      <c r="R3539" s="225">
        <f>Q3539*H3539</f>
        <v>0.073999999999999996</v>
      </c>
      <c r="S3539" s="225">
        <v>0</v>
      </c>
      <c r="T3539" s="226">
        <f>S3539*H3539</f>
        <v>0</v>
      </c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R3539" s="227" t="s">
        <v>433</v>
      </c>
      <c r="AT3539" s="227" t="s">
        <v>319</v>
      </c>
      <c r="AU3539" s="227" t="s">
        <v>80</v>
      </c>
      <c r="AY3539" s="20" t="s">
        <v>205</v>
      </c>
      <c r="BE3539" s="228">
        <f>IF(N3539="základní",J3539,0)</f>
        <v>0</v>
      </c>
      <c r="BF3539" s="228">
        <f>IF(N3539="snížená",J3539,0)</f>
        <v>0</v>
      </c>
      <c r="BG3539" s="228">
        <f>IF(N3539="zákl. přenesená",J3539,0)</f>
        <v>0</v>
      </c>
      <c r="BH3539" s="228">
        <f>IF(N3539="sníž. přenesená",J3539,0)</f>
        <v>0</v>
      </c>
      <c r="BI3539" s="228">
        <f>IF(N3539="nulová",J3539,0)</f>
        <v>0</v>
      </c>
      <c r="BJ3539" s="20" t="s">
        <v>78</v>
      </c>
      <c r="BK3539" s="228">
        <f>ROUND(I3539*H3539,2)</f>
        <v>0</v>
      </c>
      <c r="BL3539" s="20" t="s">
        <v>331</v>
      </c>
      <c r="BM3539" s="227" t="s">
        <v>5733</v>
      </c>
    </row>
    <row r="3540" s="2" customFormat="1" ht="37.8" customHeight="1">
      <c r="A3540" s="41"/>
      <c r="B3540" s="42"/>
      <c r="C3540" s="216" t="s">
        <v>5734</v>
      </c>
      <c r="D3540" s="216" t="s">
        <v>207</v>
      </c>
      <c r="E3540" s="217" t="s">
        <v>5735</v>
      </c>
      <c r="F3540" s="218" t="s">
        <v>5736</v>
      </c>
      <c r="G3540" s="219" t="s">
        <v>306</v>
      </c>
      <c r="H3540" s="220">
        <v>3</v>
      </c>
      <c r="I3540" s="221"/>
      <c r="J3540" s="222">
        <f>ROUND(I3540*H3540,2)</f>
        <v>0</v>
      </c>
      <c r="K3540" s="218" t="s">
        <v>211</v>
      </c>
      <c r="L3540" s="47"/>
      <c r="M3540" s="223" t="s">
        <v>19</v>
      </c>
      <c r="N3540" s="224" t="s">
        <v>42</v>
      </c>
      <c r="O3540" s="87"/>
      <c r="P3540" s="225">
        <f>O3540*H3540</f>
        <v>0</v>
      </c>
      <c r="Q3540" s="225">
        <v>0.00012</v>
      </c>
      <c r="R3540" s="225">
        <f>Q3540*H3540</f>
        <v>0.00036000000000000002</v>
      </c>
      <c r="S3540" s="225">
        <v>0</v>
      </c>
      <c r="T3540" s="226">
        <f>S3540*H3540</f>
        <v>0</v>
      </c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R3540" s="227" t="s">
        <v>331</v>
      </c>
      <c r="AT3540" s="227" t="s">
        <v>207</v>
      </c>
      <c r="AU3540" s="227" t="s">
        <v>80</v>
      </c>
      <c r="AY3540" s="20" t="s">
        <v>205</v>
      </c>
      <c r="BE3540" s="228">
        <f>IF(N3540="základní",J3540,0)</f>
        <v>0</v>
      </c>
      <c r="BF3540" s="228">
        <f>IF(N3540="snížená",J3540,0)</f>
        <v>0</v>
      </c>
      <c r="BG3540" s="228">
        <f>IF(N3540="zákl. přenesená",J3540,0)</f>
        <v>0</v>
      </c>
      <c r="BH3540" s="228">
        <f>IF(N3540="sníž. přenesená",J3540,0)</f>
        <v>0</v>
      </c>
      <c r="BI3540" s="228">
        <f>IF(N3540="nulová",J3540,0)</f>
        <v>0</v>
      </c>
      <c r="BJ3540" s="20" t="s">
        <v>78</v>
      </c>
      <c r="BK3540" s="228">
        <f>ROUND(I3540*H3540,2)</f>
        <v>0</v>
      </c>
      <c r="BL3540" s="20" t="s">
        <v>331</v>
      </c>
      <c r="BM3540" s="227" t="s">
        <v>5737</v>
      </c>
    </row>
    <row r="3541" s="2" customFormat="1">
      <c r="A3541" s="41"/>
      <c r="B3541" s="42"/>
      <c r="C3541" s="43"/>
      <c r="D3541" s="229" t="s">
        <v>214</v>
      </c>
      <c r="E3541" s="43"/>
      <c r="F3541" s="230" t="s">
        <v>5738</v>
      </c>
      <c r="G3541" s="43"/>
      <c r="H3541" s="43"/>
      <c r="I3541" s="231"/>
      <c r="J3541" s="43"/>
      <c r="K3541" s="43"/>
      <c r="L3541" s="47"/>
      <c r="M3541" s="232"/>
      <c r="N3541" s="233"/>
      <c r="O3541" s="87"/>
      <c r="P3541" s="87"/>
      <c r="Q3541" s="87"/>
      <c r="R3541" s="87"/>
      <c r="S3541" s="87"/>
      <c r="T3541" s="88"/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T3541" s="20" t="s">
        <v>214</v>
      </c>
      <c r="AU3541" s="20" t="s">
        <v>80</v>
      </c>
    </row>
    <row r="3542" s="14" customFormat="1">
      <c r="A3542" s="14"/>
      <c r="B3542" s="245"/>
      <c r="C3542" s="246"/>
      <c r="D3542" s="236" t="s">
        <v>216</v>
      </c>
      <c r="E3542" s="247" t="s">
        <v>19</v>
      </c>
      <c r="F3542" s="248" t="s">
        <v>5739</v>
      </c>
      <c r="G3542" s="246"/>
      <c r="H3542" s="249">
        <v>3</v>
      </c>
      <c r="I3542" s="250"/>
      <c r="J3542" s="246"/>
      <c r="K3542" s="246"/>
      <c r="L3542" s="251"/>
      <c r="M3542" s="252"/>
      <c r="N3542" s="253"/>
      <c r="O3542" s="253"/>
      <c r="P3542" s="253"/>
      <c r="Q3542" s="253"/>
      <c r="R3542" s="253"/>
      <c r="S3542" s="253"/>
      <c r="T3542" s="25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T3542" s="255" t="s">
        <v>216</v>
      </c>
      <c r="AU3542" s="255" t="s">
        <v>80</v>
      </c>
      <c r="AV3542" s="14" t="s">
        <v>80</v>
      </c>
      <c r="AW3542" s="14" t="s">
        <v>218</v>
      </c>
      <c r="AX3542" s="14" t="s">
        <v>71</v>
      </c>
      <c r="AY3542" s="255" t="s">
        <v>205</v>
      </c>
    </row>
    <row r="3543" s="2" customFormat="1" ht="24.15" customHeight="1">
      <c r="A3543" s="41"/>
      <c r="B3543" s="42"/>
      <c r="C3543" s="278" t="s">
        <v>5740</v>
      </c>
      <c r="D3543" s="278" t="s">
        <v>319</v>
      </c>
      <c r="E3543" s="279" t="s">
        <v>5741</v>
      </c>
      <c r="F3543" s="280" t="s">
        <v>5742</v>
      </c>
      <c r="G3543" s="281" t="s">
        <v>448</v>
      </c>
      <c r="H3543" s="282">
        <v>1</v>
      </c>
      <c r="I3543" s="283"/>
      <c r="J3543" s="284">
        <f>ROUND(I3543*H3543,2)</f>
        <v>0</v>
      </c>
      <c r="K3543" s="280" t="s">
        <v>211</v>
      </c>
      <c r="L3543" s="285"/>
      <c r="M3543" s="286" t="s">
        <v>19</v>
      </c>
      <c r="N3543" s="287" t="s">
        <v>42</v>
      </c>
      <c r="O3543" s="87"/>
      <c r="P3543" s="225">
        <f>O3543*H3543</f>
        <v>0</v>
      </c>
      <c r="Q3543" s="225">
        <v>0.0061999999999999998</v>
      </c>
      <c r="R3543" s="225">
        <f>Q3543*H3543</f>
        <v>0.0061999999999999998</v>
      </c>
      <c r="S3543" s="225">
        <v>0</v>
      </c>
      <c r="T3543" s="226">
        <f>S3543*H3543</f>
        <v>0</v>
      </c>
      <c r="U3543" s="41"/>
      <c r="V3543" s="41"/>
      <c r="W3543" s="41"/>
      <c r="X3543" s="41"/>
      <c r="Y3543" s="41"/>
      <c r="Z3543" s="41"/>
      <c r="AA3543" s="41"/>
      <c r="AB3543" s="41"/>
      <c r="AC3543" s="41"/>
      <c r="AD3543" s="41"/>
      <c r="AE3543" s="41"/>
      <c r="AR3543" s="227" t="s">
        <v>433</v>
      </c>
      <c r="AT3543" s="227" t="s">
        <v>319</v>
      </c>
      <c r="AU3543" s="227" t="s">
        <v>80</v>
      </c>
      <c r="AY3543" s="20" t="s">
        <v>205</v>
      </c>
      <c r="BE3543" s="228">
        <f>IF(N3543="základní",J3543,0)</f>
        <v>0</v>
      </c>
      <c r="BF3543" s="228">
        <f>IF(N3543="snížená",J3543,0)</f>
        <v>0</v>
      </c>
      <c r="BG3543" s="228">
        <f>IF(N3543="zákl. přenesená",J3543,0)</f>
        <v>0</v>
      </c>
      <c r="BH3543" s="228">
        <f>IF(N3543="sníž. přenesená",J3543,0)</f>
        <v>0</v>
      </c>
      <c r="BI3543" s="228">
        <f>IF(N3543="nulová",J3543,0)</f>
        <v>0</v>
      </c>
      <c r="BJ3543" s="20" t="s">
        <v>78</v>
      </c>
      <c r="BK3543" s="228">
        <f>ROUND(I3543*H3543,2)</f>
        <v>0</v>
      </c>
      <c r="BL3543" s="20" t="s">
        <v>331</v>
      </c>
      <c r="BM3543" s="227" t="s">
        <v>5743</v>
      </c>
    </row>
    <row r="3544" s="14" customFormat="1">
      <c r="A3544" s="14"/>
      <c r="B3544" s="245"/>
      <c r="C3544" s="246"/>
      <c r="D3544" s="236" t="s">
        <v>216</v>
      </c>
      <c r="E3544" s="247" t="s">
        <v>19</v>
      </c>
      <c r="F3544" s="248" t="s">
        <v>5744</v>
      </c>
      <c r="G3544" s="246"/>
      <c r="H3544" s="249">
        <v>1</v>
      </c>
      <c r="I3544" s="250"/>
      <c r="J3544" s="246"/>
      <c r="K3544" s="246"/>
      <c r="L3544" s="251"/>
      <c r="M3544" s="252"/>
      <c r="N3544" s="253"/>
      <c r="O3544" s="253"/>
      <c r="P3544" s="253"/>
      <c r="Q3544" s="253"/>
      <c r="R3544" s="253"/>
      <c r="S3544" s="253"/>
      <c r="T3544" s="25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T3544" s="255" t="s">
        <v>216</v>
      </c>
      <c r="AU3544" s="255" t="s">
        <v>80</v>
      </c>
      <c r="AV3544" s="14" t="s">
        <v>80</v>
      </c>
      <c r="AW3544" s="14" t="s">
        <v>218</v>
      </c>
      <c r="AX3544" s="14" t="s">
        <v>78</v>
      </c>
      <c r="AY3544" s="255" t="s">
        <v>205</v>
      </c>
    </row>
    <row r="3545" s="2" customFormat="1" ht="24.15" customHeight="1">
      <c r="A3545" s="41"/>
      <c r="B3545" s="42"/>
      <c r="C3545" s="278" t="s">
        <v>5745</v>
      </c>
      <c r="D3545" s="278" t="s">
        <v>319</v>
      </c>
      <c r="E3545" s="279" t="s">
        <v>5746</v>
      </c>
      <c r="F3545" s="280" t="s">
        <v>5747</v>
      </c>
      <c r="G3545" s="281" t="s">
        <v>448</v>
      </c>
      <c r="H3545" s="282">
        <v>2</v>
      </c>
      <c r="I3545" s="283"/>
      <c r="J3545" s="284">
        <f>ROUND(I3545*H3545,2)</f>
        <v>0</v>
      </c>
      <c r="K3545" s="280" t="s">
        <v>211</v>
      </c>
      <c r="L3545" s="285"/>
      <c r="M3545" s="286" t="s">
        <v>19</v>
      </c>
      <c r="N3545" s="287" t="s">
        <v>42</v>
      </c>
      <c r="O3545" s="87"/>
      <c r="P3545" s="225">
        <f>O3545*H3545</f>
        <v>0</v>
      </c>
      <c r="Q3545" s="225">
        <v>0.0118</v>
      </c>
      <c r="R3545" s="225">
        <f>Q3545*H3545</f>
        <v>0.023599999999999999</v>
      </c>
      <c r="S3545" s="225">
        <v>0</v>
      </c>
      <c r="T3545" s="226">
        <f>S3545*H3545</f>
        <v>0</v>
      </c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R3545" s="227" t="s">
        <v>433</v>
      </c>
      <c r="AT3545" s="227" t="s">
        <v>319</v>
      </c>
      <c r="AU3545" s="227" t="s">
        <v>80</v>
      </c>
      <c r="AY3545" s="20" t="s">
        <v>205</v>
      </c>
      <c r="BE3545" s="228">
        <f>IF(N3545="základní",J3545,0)</f>
        <v>0</v>
      </c>
      <c r="BF3545" s="228">
        <f>IF(N3545="snížená",J3545,0)</f>
        <v>0</v>
      </c>
      <c r="BG3545" s="228">
        <f>IF(N3545="zákl. přenesená",J3545,0)</f>
        <v>0</v>
      </c>
      <c r="BH3545" s="228">
        <f>IF(N3545="sníž. přenesená",J3545,0)</f>
        <v>0</v>
      </c>
      <c r="BI3545" s="228">
        <f>IF(N3545="nulová",J3545,0)</f>
        <v>0</v>
      </c>
      <c r="BJ3545" s="20" t="s">
        <v>78</v>
      </c>
      <c r="BK3545" s="228">
        <f>ROUND(I3545*H3545,2)</f>
        <v>0</v>
      </c>
      <c r="BL3545" s="20" t="s">
        <v>331</v>
      </c>
      <c r="BM3545" s="227" t="s">
        <v>5748</v>
      </c>
    </row>
    <row r="3546" s="14" customFormat="1">
      <c r="A3546" s="14"/>
      <c r="B3546" s="245"/>
      <c r="C3546" s="246"/>
      <c r="D3546" s="236" t="s">
        <v>216</v>
      </c>
      <c r="E3546" s="247" t="s">
        <v>19</v>
      </c>
      <c r="F3546" s="248" t="s">
        <v>5749</v>
      </c>
      <c r="G3546" s="246"/>
      <c r="H3546" s="249">
        <v>2</v>
      </c>
      <c r="I3546" s="250"/>
      <c r="J3546" s="246"/>
      <c r="K3546" s="246"/>
      <c r="L3546" s="251"/>
      <c r="M3546" s="252"/>
      <c r="N3546" s="253"/>
      <c r="O3546" s="253"/>
      <c r="P3546" s="253"/>
      <c r="Q3546" s="253"/>
      <c r="R3546" s="253"/>
      <c r="S3546" s="253"/>
      <c r="T3546" s="25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55" t="s">
        <v>216</v>
      </c>
      <c r="AU3546" s="255" t="s">
        <v>80</v>
      </c>
      <c r="AV3546" s="14" t="s">
        <v>80</v>
      </c>
      <c r="AW3546" s="14" t="s">
        <v>218</v>
      </c>
      <c r="AX3546" s="14" t="s">
        <v>71</v>
      </c>
      <c r="AY3546" s="255" t="s">
        <v>205</v>
      </c>
    </row>
    <row r="3547" s="2" customFormat="1" ht="24.15" customHeight="1">
      <c r="A3547" s="41"/>
      <c r="B3547" s="42"/>
      <c r="C3547" s="216" t="s">
        <v>5750</v>
      </c>
      <c r="D3547" s="216" t="s">
        <v>207</v>
      </c>
      <c r="E3547" s="217" t="s">
        <v>5751</v>
      </c>
      <c r="F3547" s="218" t="s">
        <v>5752</v>
      </c>
      <c r="G3547" s="219" t="s">
        <v>448</v>
      </c>
      <c r="H3547" s="220">
        <v>3</v>
      </c>
      <c r="I3547" s="221"/>
      <c r="J3547" s="222">
        <f>ROUND(I3547*H3547,2)</f>
        <v>0</v>
      </c>
      <c r="K3547" s="218" t="s">
        <v>211</v>
      </c>
      <c r="L3547" s="47"/>
      <c r="M3547" s="223" t="s">
        <v>19</v>
      </c>
      <c r="N3547" s="224" t="s">
        <v>42</v>
      </c>
      <c r="O3547" s="87"/>
      <c r="P3547" s="225">
        <f>O3547*H3547</f>
        <v>0</v>
      </c>
      <c r="Q3547" s="225">
        <v>0.00033</v>
      </c>
      <c r="R3547" s="225">
        <f>Q3547*H3547</f>
        <v>0.00098999999999999999</v>
      </c>
      <c r="S3547" s="225">
        <v>0</v>
      </c>
      <c r="T3547" s="226">
        <f>S3547*H3547</f>
        <v>0</v>
      </c>
      <c r="U3547" s="41"/>
      <c r="V3547" s="41"/>
      <c r="W3547" s="41"/>
      <c r="X3547" s="41"/>
      <c r="Y3547" s="41"/>
      <c r="Z3547" s="41"/>
      <c r="AA3547" s="41"/>
      <c r="AB3547" s="41"/>
      <c r="AC3547" s="41"/>
      <c r="AD3547" s="41"/>
      <c r="AE3547" s="41"/>
      <c r="AR3547" s="227" t="s">
        <v>331</v>
      </c>
      <c r="AT3547" s="227" t="s">
        <v>207</v>
      </c>
      <c r="AU3547" s="227" t="s">
        <v>80</v>
      </c>
      <c r="AY3547" s="20" t="s">
        <v>205</v>
      </c>
      <c r="BE3547" s="228">
        <f>IF(N3547="základní",J3547,0)</f>
        <v>0</v>
      </c>
      <c r="BF3547" s="228">
        <f>IF(N3547="snížená",J3547,0)</f>
        <v>0</v>
      </c>
      <c r="BG3547" s="228">
        <f>IF(N3547="zákl. přenesená",J3547,0)</f>
        <v>0</v>
      </c>
      <c r="BH3547" s="228">
        <f>IF(N3547="sníž. přenesená",J3547,0)</f>
        <v>0</v>
      </c>
      <c r="BI3547" s="228">
        <f>IF(N3547="nulová",J3547,0)</f>
        <v>0</v>
      </c>
      <c r="BJ3547" s="20" t="s">
        <v>78</v>
      </c>
      <c r="BK3547" s="228">
        <f>ROUND(I3547*H3547,2)</f>
        <v>0</v>
      </c>
      <c r="BL3547" s="20" t="s">
        <v>331</v>
      </c>
      <c r="BM3547" s="227" t="s">
        <v>5753</v>
      </c>
    </row>
    <row r="3548" s="2" customFormat="1">
      <c r="A3548" s="41"/>
      <c r="B3548" s="42"/>
      <c r="C3548" s="43"/>
      <c r="D3548" s="229" t="s">
        <v>214</v>
      </c>
      <c r="E3548" s="43"/>
      <c r="F3548" s="230" t="s">
        <v>5754</v>
      </c>
      <c r="G3548" s="43"/>
      <c r="H3548" s="43"/>
      <c r="I3548" s="231"/>
      <c r="J3548" s="43"/>
      <c r="K3548" s="43"/>
      <c r="L3548" s="47"/>
      <c r="M3548" s="232"/>
      <c r="N3548" s="233"/>
      <c r="O3548" s="87"/>
      <c r="P3548" s="87"/>
      <c r="Q3548" s="87"/>
      <c r="R3548" s="87"/>
      <c r="S3548" s="87"/>
      <c r="T3548" s="88"/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T3548" s="20" t="s">
        <v>214</v>
      </c>
      <c r="AU3548" s="20" t="s">
        <v>80</v>
      </c>
    </row>
    <row r="3549" s="2" customFormat="1" ht="24.15" customHeight="1">
      <c r="A3549" s="41"/>
      <c r="B3549" s="42"/>
      <c r="C3549" s="278" t="s">
        <v>5755</v>
      </c>
      <c r="D3549" s="278" t="s">
        <v>319</v>
      </c>
      <c r="E3549" s="279" t="s">
        <v>5756</v>
      </c>
      <c r="F3549" s="280" t="s">
        <v>5757</v>
      </c>
      <c r="G3549" s="281" t="s">
        <v>448</v>
      </c>
      <c r="H3549" s="282">
        <v>1</v>
      </c>
      <c r="I3549" s="283"/>
      <c r="J3549" s="284">
        <f>ROUND(I3549*H3549,2)</f>
        <v>0</v>
      </c>
      <c r="K3549" s="280" t="s">
        <v>19</v>
      </c>
      <c r="L3549" s="285"/>
      <c r="M3549" s="286" t="s">
        <v>19</v>
      </c>
      <c r="N3549" s="287" t="s">
        <v>42</v>
      </c>
      <c r="O3549" s="87"/>
      <c r="P3549" s="225">
        <f>O3549*H3549</f>
        <v>0</v>
      </c>
      <c r="Q3549" s="225">
        <v>0.076999999999999999</v>
      </c>
      <c r="R3549" s="225">
        <f>Q3549*H3549</f>
        <v>0.076999999999999999</v>
      </c>
      <c r="S3549" s="225">
        <v>0</v>
      </c>
      <c r="T3549" s="226">
        <f>S3549*H3549</f>
        <v>0</v>
      </c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R3549" s="227" t="s">
        <v>433</v>
      </c>
      <c r="AT3549" s="227" t="s">
        <v>319</v>
      </c>
      <c r="AU3549" s="227" t="s">
        <v>80</v>
      </c>
      <c r="AY3549" s="20" t="s">
        <v>205</v>
      </c>
      <c r="BE3549" s="228">
        <f>IF(N3549="základní",J3549,0)</f>
        <v>0</v>
      </c>
      <c r="BF3549" s="228">
        <f>IF(N3549="snížená",J3549,0)</f>
        <v>0</v>
      </c>
      <c r="BG3549" s="228">
        <f>IF(N3549="zákl. přenesená",J3549,0)</f>
        <v>0</v>
      </c>
      <c r="BH3549" s="228">
        <f>IF(N3549="sníž. přenesená",J3549,0)</f>
        <v>0</v>
      </c>
      <c r="BI3549" s="228">
        <f>IF(N3549="nulová",J3549,0)</f>
        <v>0</v>
      </c>
      <c r="BJ3549" s="20" t="s">
        <v>78</v>
      </c>
      <c r="BK3549" s="228">
        <f>ROUND(I3549*H3549,2)</f>
        <v>0</v>
      </c>
      <c r="BL3549" s="20" t="s">
        <v>331</v>
      </c>
      <c r="BM3549" s="227" t="s">
        <v>5758</v>
      </c>
    </row>
    <row r="3550" s="2" customFormat="1">
      <c r="A3550" s="41"/>
      <c r="B3550" s="42"/>
      <c r="C3550" s="43"/>
      <c r="D3550" s="236" t="s">
        <v>1145</v>
      </c>
      <c r="E3550" s="43"/>
      <c r="F3550" s="288" t="s">
        <v>5759</v>
      </c>
      <c r="G3550" s="43"/>
      <c r="H3550" s="43"/>
      <c r="I3550" s="231"/>
      <c r="J3550" s="43"/>
      <c r="K3550" s="43"/>
      <c r="L3550" s="47"/>
      <c r="M3550" s="232"/>
      <c r="N3550" s="233"/>
      <c r="O3550" s="87"/>
      <c r="P3550" s="87"/>
      <c r="Q3550" s="87"/>
      <c r="R3550" s="87"/>
      <c r="S3550" s="87"/>
      <c r="T3550" s="88"/>
      <c r="U3550" s="41"/>
      <c r="V3550" s="41"/>
      <c r="W3550" s="41"/>
      <c r="X3550" s="41"/>
      <c r="Y3550" s="41"/>
      <c r="Z3550" s="41"/>
      <c r="AA3550" s="41"/>
      <c r="AB3550" s="41"/>
      <c r="AC3550" s="41"/>
      <c r="AD3550" s="41"/>
      <c r="AE3550" s="41"/>
      <c r="AT3550" s="20" t="s">
        <v>1145</v>
      </c>
      <c r="AU3550" s="20" t="s">
        <v>80</v>
      </c>
    </row>
    <row r="3551" s="14" customFormat="1">
      <c r="A3551" s="14"/>
      <c r="B3551" s="245"/>
      <c r="C3551" s="246"/>
      <c r="D3551" s="236" t="s">
        <v>216</v>
      </c>
      <c r="E3551" s="247" t="s">
        <v>19</v>
      </c>
      <c r="F3551" s="248" t="s">
        <v>5760</v>
      </c>
      <c r="G3551" s="246"/>
      <c r="H3551" s="249">
        <v>1</v>
      </c>
      <c r="I3551" s="250"/>
      <c r="J3551" s="246"/>
      <c r="K3551" s="246"/>
      <c r="L3551" s="251"/>
      <c r="M3551" s="252"/>
      <c r="N3551" s="253"/>
      <c r="O3551" s="253"/>
      <c r="P3551" s="253"/>
      <c r="Q3551" s="253"/>
      <c r="R3551" s="253"/>
      <c r="S3551" s="253"/>
      <c r="T3551" s="25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5" t="s">
        <v>216</v>
      </c>
      <c r="AU3551" s="255" t="s">
        <v>80</v>
      </c>
      <c r="AV3551" s="14" t="s">
        <v>80</v>
      </c>
      <c r="AW3551" s="14" t="s">
        <v>218</v>
      </c>
      <c r="AX3551" s="14" t="s">
        <v>78</v>
      </c>
      <c r="AY3551" s="255" t="s">
        <v>205</v>
      </c>
    </row>
    <row r="3552" s="2" customFormat="1" ht="37.8" customHeight="1">
      <c r="A3552" s="41"/>
      <c r="B3552" s="42"/>
      <c r="C3552" s="278" t="s">
        <v>5761</v>
      </c>
      <c r="D3552" s="278" t="s">
        <v>319</v>
      </c>
      <c r="E3552" s="279" t="s">
        <v>5762</v>
      </c>
      <c r="F3552" s="280" t="s">
        <v>5763</v>
      </c>
      <c r="G3552" s="281" t="s">
        <v>448</v>
      </c>
      <c r="H3552" s="282">
        <v>1</v>
      </c>
      <c r="I3552" s="283"/>
      <c r="J3552" s="284">
        <f>ROUND(I3552*H3552,2)</f>
        <v>0</v>
      </c>
      <c r="K3552" s="280" t="s">
        <v>19</v>
      </c>
      <c r="L3552" s="285"/>
      <c r="M3552" s="286" t="s">
        <v>19</v>
      </c>
      <c r="N3552" s="287" t="s">
        <v>42</v>
      </c>
      <c r="O3552" s="87"/>
      <c r="P3552" s="225">
        <f>O3552*H3552</f>
        <v>0</v>
      </c>
      <c r="Q3552" s="225">
        <v>0.13800000000000001</v>
      </c>
      <c r="R3552" s="225">
        <f>Q3552*H3552</f>
        <v>0.13800000000000001</v>
      </c>
      <c r="S3552" s="225">
        <v>0</v>
      </c>
      <c r="T3552" s="226">
        <f>S3552*H3552</f>
        <v>0</v>
      </c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R3552" s="227" t="s">
        <v>433</v>
      </c>
      <c r="AT3552" s="227" t="s">
        <v>319</v>
      </c>
      <c r="AU3552" s="227" t="s">
        <v>80</v>
      </c>
      <c r="AY3552" s="20" t="s">
        <v>205</v>
      </c>
      <c r="BE3552" s="228">
        <f>IF(N3552="základní",J3552,0)</f>
        <v>0</v>
      </c>
      <c r="BF3552" s="228">
        <f>IF(N3552="snížená",J3552,0)</f>
        <v>0</v>
      </c>
      <c r="BG3552" s="228">
        <f>IF(N3552="zákl. přenesená",J3552,0)</f>
        <v>0</v>
      </c>
      <c r="BH3552" s="228">
        <f>IF(N3552="sníž. přenesená",J3552,0)</f>
        <v>0</v>
      </c>
      <c r="BI3552" s="228">
        <f>IF(N3552="nulová",J3552,0)</f>
        <v>0</v>
      </c>
      <c r="BJ3552" s="20" t="s">
        <v>78</v>
      </c>
      <c r="BK3552" s="228">
        <f>ROUND(I3552*H3552,2)</f>
        <v>0</v>
      </c>
      <c r="BL3552" s="20" t="s">
        <v>331</v>
      </c>
      <c r="BM3552" s="227" t="s">
        <v>5764</v>
      </c>
    </row>
    <row r="3553" s="14" customFormat="1">
      <c r="A3553" s="14"/>
      <c r="B3553" s="245"/>
      <c r="C3553" s="246"/>
      <c r="D3553" s="236" t="s">
        <v>216</v>
      </c>
      <c r="E3553" s="247" t="s">
        <v>19</v>
      </c>
      <c r="F3553" s="248" t="s">
        <v>5760</v>
      </c>
      <c r="G3553" s="246"/>
      <c r="H3553" s="249">
        <v>1</v>
      </c>
      <c r="I3553" s="250"/>
      <c r="J3553" s="246"/>
      <c r="K3553" s="246"/>
      <c r="L3553" s="251"/>
      <c r="M3553" s="252"/>
      <c r="N3553" s="253"/>
      <c r="O3553" s="253"/>
      <c r="P3553" s="253"/>
      <c r="Q3553" s="253"/>
      <c r="R3553" s="253"/>
      <c r="S3553" s="253"/>
      <c r="T3553" s="25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T3553" s="255" t="s">
        <v>216</v>
      </c>
      <c r="AU3553" s="255" t="s">
        <v>80</v>
      </c>
      <c r="AV3553" s="14" t="s">
        <v>80</v>
      </c>
      <c r="AW3553" s="14" t="s">
        <v>218</v>
      </c>
      <c r="AX3553" s="14" t="s">
        <v>78</v>
      </c>
      <c r="AY3553" s="255" t="s">
        <v>205</v>
      </c>
    </row>
    <row r="3554" s="2" customFormat="1" ht="37.8" customHeight="1">
      <c r="A3554" s="41"/>
      <c r="B3554" s="42"/>
      <c r="C3554" s="278" t="s">
        <v>5765</v>
      </c>
      <c r="D3554" s="278" t="s">
        <v>319</v>
      </c>
      <c r="E3554" s="279" t="s">
        <v>5766</v>
      </c>
      <c r="F3554" s="280" t="s">
        <v>5767</v>
      </c>
      <c r="G3554" s="281" t="s">
        <v>448</v>
      </c>
      <c r="H3554" s="282">
        <v>1</v>
      </c>
      <c r="I3554" s="283"/>
      <c r="J3554" s="284">
        <f>ROUND(I3554*H3554,2)</f>
        <v>0</v>
      </c>
      <c r="K3554" s="280" t="s">
        <v>19</v>
      </c>
      <c r="L3554" s="285"/>
      <c r="M3554" s="286" t="s">
        <v>19</v>
      </c>
      <c r="N3554" s="287" t="s">
        <v>42</v>
      </c>
      <c r="O3554" s="87"/>
      <c r="P3554" s="225">
        <f>O3554*H3554</f>
        <v>0</v>
      </c>
      <c r="Q3554" s="225">
        <v>0.13800000000000001</v>
      </c>
      <c r="R3554" s="225">
        <f>Q3554*H3554</f>
        <v>0.13800000000000001</v>
      </c>
      <c r="S3554" s="225">
        <v>0</v>
      </c>
      <c r="T3554" s="226">
        <f>S3554*H3554</f>
        <v>0</v>
      </c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R3554" s="227" t="s">
        <v>433</v>
      </c>
      <c r="AT3554" s="227" t="s">
        <v>319</v>
      </c>
      <c r="AU3554" s="227" t="s">
        <v>80</v>
      </c>
      <c r="AY3554" s="20" t="s">
        <v>205</v>
      </c>
      <c r="BE3554" s="228">
        <f>IF(N3554="základní",J3554,0)</f>
        <v>0</v>
      </c>
      <c r="BF3554" s="228">
        <f>IF(N3554="snížená",J3554,0)</f>
        <v>0</v>
      </c>
      <c r="BG3554" s="228">
        <f>IF(N3554="zákl. přenesená",J3554,0)</f>
        <v>0</v>
      </c>
      <c r="BH3554" s="228">
        <f>IF(N3554="sníž. přenesená",J3554,0)</f>
        <v>0</v>
      </c>
      <c r="BI3554" s="228">
        <f>IF(N3554="nulová",J3554,0)</f>
        <v>0</v>
      </c>
      <c r="BJ3554" s="20" t="s">
        <v>78</v>
      </c>
      <c r="BK3554" s="228">
        <f>ROUND(I3554*H3554,2)</f>
        <v>0</v>
      </c>
      <c r="BL3554" s="20" t="s">
        <v>331</v>
      </c>
      <c r="BM3554" s="227" t="s">
        <v>5768</v>
      </c>
    </row>
    <row r="3555" s="2" customFormat="1">
      <c r="A3555" s="41"/>
      <c r="B3555" s="42"/>
      <c r="C3555" s="43"/>
      <c r="D3555" s="236" t="s">
        <v>1145</v>
      </c>
      <c r="E3555" s="43"/>
      <c r="F3555" s="288" t="s">
        <v>5759</v>
      </c>
      <c r="G3555" s="43"/>
      <c r="H3555" s="43"/>
      <c r="I3555" s="231"/>
      <c r="J3555" s="43"/>
      <c r="K3555" s="43"/>
      <c r="L3555" s="47"/>
      <c r="M3555" s="232"/>
      <c r="N3555" s="233"/>
      <c r="O3555" s="87"/>
      <c r="P3555" s="87"/>
      <c r="Q3555" s="87"/>
      <c r="R3555" s="87"/>
      <c r="S3555" s="87"/>
      <c r="T3555" s="88"/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T3555" s="20" t="s">
        <v>1145</v>
      </c>
      <c r="AU3555" s="20" t="s">
        <v>80</v>
      </c>
    </row>
    <row r="3556" s="14" customFormat="1">
      <c r="A3556" s="14"/>
      <c r="B3556" s="245"/>
      <c r="C3556" s="246"/>
      <c r="D3556" s="236" t="s">
        <v>216</v>
      </c>
      <c r="E3556" s="247" t="s">
        <v>19</v>
      </c>
      <c r="F3556" s="248" t="s">
        <v>5760</v>
      </c>
      <c r="G3556" s="246"/>
      <c r="H3556" s="249">
        <v>1</v>
      </c>
      <c r="I3556" s="250"/>
      <c r="J3556" s="246"/>
      <c r="K3556" s="246"/>
      <c r="L3556" s="251"/>
      <c r="M3556" s="252"/>
      <c r="N3556" s="253"/>
      <c r="O3556" s="253"/>
      <c r="P3556" s="253"/>
      <c r="Q3556" s="253"/>
      <c r="R3556" s="253"/>
      <c r="S3556" s="253"/>
      <c r="T3556" s="25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5" t="s">
        <v>216</v>
      </c>
      <c r="AU3556" s="255" t="s">
        <v>80</v>
      </c>
      <c r="AV3556" s="14" t="s">
        <v>80</v>
      </c>
      <c r="AW3556" s="14" t="s">
        <v>218</v>
      </c>
      <c r="AX3556" s="14" t="s">
        <v>78</v>
      </c>
      <c r="AY3556" s="255" t="s">
        <v>205</v>
      </c>
    </row>
    <row r="3557" s="2" customFormat="1" ht="33" customHeight="1">
      <c r="A3557" s="41"/>
      <c r="B3557" s="42"/>
      <c r="C3557" s="216" t="s">
        <v>5769</v>
      </c>
      <c r="D3557" s="216" t="s">
        <v>207</v>
      </c>
      <c r="E3557" s="217" t="s">
        <v>5770</v>
      </c>
      <c r="F3557" s="218" t="s">
        <v>5771</v>
      </c>
      <c r="G3557" s="219" t="s">
        <v>448</v>
      </c>
      <c r="H3557" s="220">
        <v>3</v>
      </c>
      <c r="I3557" s="221"/>
      <c r="J3557" s="222">
        <f>ROUND(I3557*H3557,2)</f>
        <v>0</v>
      </c>
      <c r="K3557" s="218" t="s">
        <v>19</v>
      </c>
      <c r="L3557" s="47"/>
      <c r="M3557" s="223" t="s">
        <v>19</v>
      </c>
      <c r="N3557" s="224" t="s">
        <v>42</v>
      </c>
      <c r="O3557" s="87"/>
      <c r="P3557" s="225">
        <f>O3557*H3557</f>
        <v>0</v>
      </c>
      <c r="Q3557" s="225">
        <v>0.00066</v>
      </c>
      <c r="R3557" s="225">
        <f>Q3557*H3557</f>
        <v>0.00198</v>
      </c>
      <c r="S3557" s="225">
        <v>0</v>
      </c>
      <c r="T3557" s="226">
        <f>S3557*H3557</f>
        <v>0</v>
      </c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R3557" s="227" t="s">
        <v>331</v>
      </c>
      <c r="AT3557" s="227" t="s">
        <v>207</v>
      </c>
      <c r="AU3557" s="227" t="s">
        <v>80</v>
      </c>
      <c r="AY3557" s="20" t="s">
        <v>205</v>
      </c>
      <c r="BE3557" s="228">
        <f>IF(N3557="základní",J3557,0)</f>
        <v>0</v>
      </c>
      <c r="BF3557" s="228">
        <f>IF(N3557="snížená",J3557,0)</f>
        <v>0</v>
      </c>
      <c r="BG3557" s="228">
        <f>IF(N3557="zákl. přenesená",J3557,0)</f>
        <v>0</v>
      </c>
      <c r="BH3557" s="228">
        <f>IF(N3557="sníž. přenesená",J3557,0)</f>
        <v>0</v>
      </c>
      <c r="BI3557" s="228">
        <f>IF(N3557="nulová",J3557,0)</f>
        <v>0</v>
      </c>
      <c r="BJ3557" s="20" t="s">
        <v>78</v>
      </c>
      <c r="BK3557" s="228">
        <f>ROUND(I3557*H3557,2)</f>
        <v>0</v>
      </c>
      <c r="BL3557" s="20" t="s">
        <v>331</v>
      </c>
      <c r="BM3557" s="227" t="s">
        <v>5772</v>
      </c>
    </row>
    <row r="3558" s="2" customFormat="1" ht="37.8" customHeight="1">
      <c r="A3558" s="41"/>
      <c r="B3558" s="42"/>
      <c r="C3558" s="278" t="s">
        <v>5773</v>
      </c>
      <c r="D3558" s="278" t="s">
        <v>319</v>
      </c>
      <c r="E3558" s="279" t="s">
        <v>5774</v>
      </c>
      <c r="F3558" s="280" t="s">
        <v>5775</v>
      </c>
      <c r="G3558" s="281" t="s">
        <v>448</v>
      </c>
      <c r="H3558" s="282">
        <v>1</v>
      </c>
      <c r="I3558" s="283"/>
      <c r="J3558" s="284">
        <f>ROUND(I3558*H3558,2)</f>
        <v>0</v>
      </c>
      <c r="K3558" s="280" t="s">
        <v>19</v>
      </c>
      <c r="L3558" s="285"/>
      <c r="M3558" s="286" t="s">
        <v>19</v>
      </c>
      <c r="N3558" s="287" t="s">
        <v>42</v>
      </c>
      <c r="O3558" s="87"/>
      <c r="P3558" s="225">
        <f>O3558*H3558</f>
        <v>0</v>
      </c>
      <c r="Q3558" s="225">
        <v>0.23400000000000001</v>
      </c>
      <c r="R3558" s="225">
        <f>Q3558*H3558</f>
        <v>0.23400000000000001</v>
      </c>
      <c r="S3558" s="225">
        <v>0</v>
      </c>
      <c r="T3558" s="226">
        <f>S3558*H3558</f>
        <v>0</v>
      </c>
      <c r="U3558" s="41"/>
      <c r="V3558" s="41"/>
      <c r="W3558" s="41"/>
      <c r="X3558" s="41"/>
      <c r="Y3558" s="41"/>
      <c r="Z3558" s="41"/>
      <c r="AA3558" s="41"/>
      <c r="AB3558" s="41"/>
      <c r="AC3558" s="41"/>
      <c r="AD3558" s="41"/>
      <c r="AE3558" s="41"/>
      <c r="AR3558" s="227" t="s">
        <v>433</v>
      </c>
      <c r="AT3558" s="227" t="s">
        <v>319</v>
      </c>
      <c r="AU3558" s="227" t="s">
        <v>80</v>
      </c>
      <c r="AY3558" s="20" t="s">
        <v>205</v>
      </c>
      <c r="BE3558" s="228">
        <f>IF(N3558="základní",J3558,0)</f>
        <v>0</v>
      </c>
      <c r="BF3558" s="228">
        <f>IF(N3558="snížená",J3558,0)</f>
        <v>0</v>
      </c>
      <c r="BG3558" s="228">
        <f>IF(N3558="zákl. přenesená",J3558,0)</f>
        <v>0</v>
      </c>
      <c r="BH3558" s="228">
        <f>IF(N3558="sníž. přenesená",J3558,0)</f>
        <v>0</v>
      </c>
      <c r="BI3558" s="228">
        <f>IF(N3558="nulová",J3558,0)</f>
        <v>0</v>
      </c>
      <c r="BJ3558" s="20" t="s">
        <v>78</v>
      </c>
      <c r="BK3558" s="228">
        <f>ROUND(I3558*H3558,2)</f>
        <v>0</v>
      </c>
      <c r="BL3558" s="20" t="s">
        <v>331</v>
      </c>
      <c r="BM3558" s="227" t="s">
        <v>5776</v>
      </c>
    </row>
    <row r="3559" s="2" customFormat="1" ht="37.8" customHeight="1">
      <c r="A3559" s="41"/>
      <c r="B3559" s="42"/>
      <c r="C3559" s="278" t="s">
        <v>5777</v>
      </c>
      <c r="D3559" s="278" t="s">
        <v>319</v>
      </c>
      <c r="E3559" s="279" t="s">
        <v>5778</v>
      </c>
      <c r="F3559" s="280" t="s">
        <v>5779</v>
      </c>
      <c r="G3559" s="281" t="s">
        <v>448</v>
      </c>
      <c r="H3559" s="282">
        <v>1</v>
      </c>
      <c r="I3559" s="283"/>
      <c r="J3559" s="284">
        <f>ROUND(I3559*H3559,2)</f>
        <v>0</v>
      </c>
      <c r="K3559" s="280" t="s">
        <v>19</v>
      </c>
      <c r="L3559" s="285"/>
      <c r="M3559" s="286" t="s">
        <v>19</v>
      </c>
      <c r="N3559" s="287" t="s">
        <v>42</v>
      </c>
      <c r="O3559" s="87"/>
      <c r="P3559" s="225">
        <f>O3559*H3559</f>
        <v>0</v>
      </c>
      <c r="Q3559" s="225">
        <v>0.23400000000000001</v>
      </c>
      <c r="R3559" s="225">
        <f>Q3559*H3559</f>
        <v>0.23400000000000001</v>
      </c>
      <c r="S3559" s="225">
        <v>0</v>
      </c>
      <c r="T3559" s="226">
        <f>S3559*H3559</f>
        <v>0</v>
      </c>
      <c r="U3559" s="41"/>
      <c r="V3559" s="41"/>
      <c r="W3559" s="41"/>
      <c r="X3559" s="41"/>
      <c r="Y3559" s="41"/>
      <c r="Z3559" s="41"/>
      <c r="AA3559" s="41"/>
      <c r="AB3559" s="41"/>
      <c r="AC3559" s="41"/>
      <c r="AD3559" s="41"/>
      <c r="AE3559" s="41"/>
      <c r="AR3559" s="227" t="s">
        <v>433</v>
      </c>
      <c r="AT3559" s="227" t="s">
        <v>319</v>
      </c>
      <c r="AU3559" s="227" t="s">
        <v>80</v>
      </c>
      <c r="AY3559" s="20" t="s">
        <v>205</v>
      </c>
      <c r="BE3559" s="228">
        <f>IF(N3559="základní",J3559,0)</f>
        <v>0</v>
      </c>
      <c r="BF3559" s="228">
        <f>IF(N3559="snížená",J3559,0)</f>
        <v>0</v>
      </c>
      <c r="BG3559" s="228">
        <f>IF(N3559="zákl. přenesená",J3559,0)</f>
        <v>0</v>
      </c>
      <c r="BH3559" s="228">
        <f>IF(N3559="sníž. přenesená",J3559,0)</f>
        <v>0</v>
      </c>
      <c r="BI3559" s="228">
        <f>IF(N3559="nulová",J3559,0)</f>
        <v>0</v>
      </c>
      <c r="BJ3559" s="20" t="s">
        <v>78</v>
      </c>
      <c r="BK3559" s="228">
        <f>ROUND(I3559*H3559,2)</f>
        <v>0</v>
      </c>
      <c r="BL3559" s="20" t="s">
        <v>331</v>
      </c>
      <c r="BM3559" s="227" t="s">
        <v>5780</v>
      </c>
    </row>
    <row r="3560" s="2" customFormat="1" ht="24.15" customHeight="1">
      <c r="A3560" s="41"/>
      <c r="B3560" s="42"/>
      <c r="C3560" s="278" t="s">
        <v>5781</v>
      </c>
      <c r="D3560" s="278" t="s">
        <v>319</v>
      </c>
      <c r="E3560" s="279" t="s">
        <v>5782</v>
      </c>
      <c r="F3560" s="280" t="s">
        <v>5783</v>
      </c>
      <c r="G3560" s="281" t="s">
        <v>448</v>
      </c>
      <c r="H3560" s="282">
        <v>1</v>
      </c>
      <c r="I3560" s="283"/>
      <c r="J3560" s="284">
        <f>ROUND(I3560*H3560,2)</f>
        <v>0</v>
      </c>
      <c r="K3560" s="280" t="s">
        <v>19</v>
      </c>
      <c r="L3560" s="285"/>
      <c r="M3560" s="286" t="s">
        <v>19</v>
      </c>
      <c r="N3560" s="287" t="s">
        <v>42</v>
      </c>
      <c r="O3560" s="87"/>
      <c r="P3560" s="225">
        <f>O3560*H3560</f>
        <v>0</v>
      </c>
      <c r="Q3560" s="225">
        <v>0.17999999999999999</v>
      </c>
      <c r="R3560" s="225">
        <f>Q3560*H3560</f>
        <v>0.17999999999999999</v>
      </c>
      <c r="S3560" s="225">
        <v>0</v>
      </c>
      <c r="T3560" s="226">
        <f>S3560*H3560</f>
        <v>0</v>
      </c>
      <c r="U3560" s="41"/>
      <c r="V3560" s="41"/>
      <c r="W3560" s="41"/>
      <c r="X3560" s="41"/>
      <c r="Y3560" s="41"/>
      <c r="Z3560" s="41"/>
      <c r="AA3560" s="41"/>
      <c r="AB3560" s="41"/>
      <c r="AC3560" s="41"/>
      <c r="AD3560" s="41"/>
      <c r="AE3560" s="41"/>
      <c r="AR3560" s="227" t="s">
        <v>433</v>
      </c>
      <c r="AT3560" s="227" t="s">
        <v>319</v>
      </c>
      <c r="AU3560" s="227" t="s">
        <v>80</v>
      </c>
      <c r="AY3560" s="20" t="s">
        <v>205</v>
      </c>
      <c r="BE3560" s="228">
        <f>IF(N3560="základní",J3560,0)</f>
        <v>0</v>
      </c>
      <c r="BF3560" s="228">
        <f>IF(N3560="snížená",J3560,0)</f>
        <v>0</v>
      </c>
      <c r="BG3560" s="228">
        <f>IF(N3560="zákl. přenesená",J3560,0)</f>
        <v>0</v>
      </c>
      <c r="BH3560" s="228">
        <f>IF(N3560="sníž. přenesená",J3560,0)</f>
        <v>0</v>
      </c>
      <c r="BI3560" s="228">
        <f>IF(N3560="nulová",J3560,0)</f>
        <v>0</v>
      </c>
      <c r="BJ3560" s="20" t="s">
        <v>78</v>
      </c>
      <c r="BK3560" s="228">
        <f>ROUND(I3560*H3560,2)</f>
        <v>0</v>
      </c>
      <c r="BL3560" s="20" t="s">
        <v>331</v>
      </c>
      <c r="BM3560" s="227" t="s">
        <v>5784</v>
      </c>
    </row>
    <row r="3561" s="2" customFormat="1" ht="24.15" customHeight="1">
      <c r="A3561" s="41"/>
      <c r="B3561" s="42"/>
      <c r="C3561" s="216" t="s">
        <v>5785</v>
      </c>
      <c r="D3561" s="216" t="s">
        <v>207</v>
      </c>
      <c r="E3561" s="217" t="s">
        <v>5786</v>
      </c>
      <c r="F3561" s="218" t="s">
        <v>5787</v>
      </c>
      <c r="G3561" s="219" t="s">
        <v>448</v>
      </c>
      <c r="H3561" s="220">
        <v>5</v>
      </c>
      <c r="I3561" s="221"/>
      <c r="J3561" s="222">
        <f>ROUND(I3561*H3561,2)</f>
        <v>0</v>
      </c>
      <c r="K3561" s="218" t="s">
        <v>211</v>
      </c>
      <c r="L3561" s="47"/>
      <c r="M3561" s="223" t="s">
        <v>19</v>
      </c>
      <c r="N3561" s="224" t="s">
        <v>42</v>
      </c>
      <c r="O3561" s="87"/>
      <c r="P3561" s="225">
        <f>O3561*H3561</f>
        <v>0</v>
      </c>
      <c r="Q3561" s="225">
        <v>0</v>
      </c>
      <c r="R3561" s="225">
        <f>Q3561*H3561</f>
        <v>0</v>
      </c>
      <c r="S3561" s="225">
        <v>0</v>
      </c>
      <c r="T3561" s="226">
        <f>S3561*H3561</f>
        <v>0</v>
      </c>
      <c r="U3561" s="41"/>
      <c r="V3561" s="41"/>
      <c r="W3561" s="41"/>
      <c r="X3561" s="41"/>
      <c r="Y3561" s="41"/>
      <c r="Z3561" s="41"/>
      <c r="AA3561" s="41"/>
      <c r="AB3561" s="41"/>
      <c r="AC3561" s="41"/>
      <c r="AD3561" s="41"/>
      <c r="AE3561" s="41"/>
      <c r="AR3561" s="227" t="s">
        <v>331</v>
      </c>
      <c r="AT3561" s="227" t="s">
        <v>207</v>
      </c>
      <c r="AU3561" s="227" t="s">
        <v>80</v>
      </c>
      <c r="AY3561" s="20" t="s">
        <v>205</v>
      </c>
      <c r="BE3561" s="228">
        <f>IF(N3561="základní",J3561,0)</f>
        <v>0</v>
      </c>
      <c r="BF3561" s="228">
        <f>IF(N3561="snížená",J3561,0)</f>
        <v>0</v>
      </c>
      <c r="BG3561" s="228">
        <f>IF(N3561="zákl. přenesená",J3561,0)</f>
        <v>0</v>
      </c>
      <c r="BH3561" s="228">
        <f>IF(N3561="sníž. přenesená",J3561,0)</f>
        <v>0</v>
      </c>
      <c r="BI3561" s="228">
        <f>IF(N3561="nulová",J3561,0)</f>
        <v>0</v>
      </c>
      <c r="BJ3561" s="20" t="s">
        <v>78</v>
      </c>
      <c r="BK3561" s="228">
        <f>ROUND(I3561*H3561,2)</f>
        <v>0</v>
      </c>
      <c r="BL3561" s="20" t="s">
        <v>331</v>
      </c>
      <c r="BM3561" s="227" t="s">
        <v>5788</v>
      </c>
    </row>
    <row r="3562" s="2" customFormat="1">
      <c r="A3562" s="41"/>
      <c r="B3562" s="42"/>
      <c r="C3562" s="43"/>
      <c r="D3562" s="229" t="s">
        <v>214</v>
      </c>
      <c r="E3562" s="43"/>
      <c r="F3562" s="230" t="s">
        <v>5789</v>
      </c>
      <c r="G3562" s="43"/>
      <c r="H3562" s="43"/>
      <c r="I3562" s="231"/>
      <c r="J3562" s="43"/>
      <c r="K3562" s="43"/>
      <c r="L3562" s="47"/>
      <c r="M3562" s="232"/>
      <c r="N3562" s="233"/>
      <c r="O3562" s="87"/>
      <c r="P3562" s="87"/>
      <c r="Q3562" s="87"/>
      <c r="R3562" s="87"/>
      <c r="S3562" s="87"/>
      <c r="T3562" s="88"/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1"/>
      <c r="AE3562" s="41"/>
      <c r="AT3562" s="20" t="s">
        <v>214</v>
      </c>
      <c r="AU3562" s="20" t="s">
        <v>80</v>
      </c>
    </row>
    <row r="3563" s="2" customFormat="1" ht="16.5" customHeight="1">
      <c r="A3563" s="41"/>
      <c r="B3563" s="42"/>
      <c r="C3563" s="278" t="s">
        <v>5790</v>
      </c>
      <c r="D3563" s="278" t="s">
        <v>319</v>
      </c>
      <c r="E3563" s="279" t="s">
        <v>4847</v>
      </c>
      <c r="F3563" s="280" t="s">
        <v>4848</v>
      </c>
      <c r="G3563" s="281" t="s">
        <v>448</v>
      </c>
      <c r="H3563" s="282">
        <v>2</v>
      </c>
      <c r="I3563" s="283"/>
      <c r="J3563" s="284">
        <f>ROUND(I3563*H3563,2)</f>
        <v>0</v>
      </c>
      <c r="K3563" s="280" t="s">
        <v>211</v>
      </c>
      <c r="L3563" s="285"/>
      <c r="M3563" s="286" t="s">
        <v>19</v>
      </c>
      <c r="N3563" s="287" t="s">
        <v>42</v>
      </c>
      <c r="O3563" s="87"/>
      <c r="P3563" s="225">
        <f>O3563*H3563</f>
        <v>0</v>
      </c>
      <c r="Q3563" s="225">
        <v>0.0023999999999999998</v>
      </c>
      <c r="R3563" s="225">
        <f>Q3563*H3563</f>
        <v>0.0047999999999999996</v>
      </c>
      <c r="S3563" s="225">
        <v>0</v>
      </c>
      <c r="T3563" s="226">
        <f>S3563*H3563</f>
        <v>0</v>
      </c>
      <c r="U3563" s="41"/>
      <c r="V3563" s="41"/>
      <c r="W3563" s="41"/>
      <c r="X3563" s="41"/>
      <c r="Y3563" s="41"/>
      <c r="Z3563" s="41"/>
      <c r="AA3563" s="41"/>
      <c r="AB3563" s="41"/>
      <c r="AC3563" s="41"/>
      <c r="AD3563" s="41"/>
      <c r="AE3563" s="41"/>
      <c r="AR3563" s="227" t="s">
        <v>433</v>
      </c>
      <c r="AT3563" s="227" t="s">
        <v>319</v>
      </c>
      <c r="AU3563" s="227" t="s">
        <v>80</v>
      </c>
      <c r="AY3563" s="20" t="s">
        <v>205</v>
      </c>
      <c r="BE3563" s="228">
        <f>IF(N3563="základní",J3563,0)</f>
        <v>0</v>
      </c>
      <c r="BF3563" s="228">
        <f>IF(N3563="snížená",J3563,0)</f>
        <v>0</v>
      </c>
      <c r="BG3563" s="228">
        <f>IF(N3563="zákl. přenesená",J3563,0)</f>
        <v>0</v>
      </c>
      <c r="BH3563" s="228">
        <f>IF(N3563="sníž. přenesená",J3563,0)</f>
        <v>0</v>
      </c>
      <c r="BI3563" s="228">
        <f>IF(N3563="nulová",J3563,0)</f>
        <v>0</v>
      </c>
      <c r="BJ3563" s="20" t="s">
        <v>78</v>
      </c>
      <c r="BK3563" s="228">
        <f>ROUND(I3563*H3563,2)</f>
        <v>0</v>
      </c>
      <c r="BL3563" s="20" t="s">
        <v>331</v>
      </c>
      <c r="BM3563" s="227" t="s">
        <v>5791</v>
      </c>
    </row>
    <row r="3564" s="14" customFormat="1">
      <c r="A3564" s="14"/>
      <c r="B3564" s="245"/>
      <c r="C3564" s="246"/>
      <c r="D3564" s="236" t="s">
        <v>216</v>
      </c>
      <c r="E3564" s="247" t="s">
        <v>19</v>
      </c>
      <c r="F3564" s="248" t="s">
        <v>5792</v>
      </c>
      <c r="G3564" s="246"/>
      <c r="H3564" s="249">
        <v>2</v>
      </c>
      <c r="I3564" s="250"/>
      <c r="J3564" s="246"/>
      <c r="K3564" s="246"/>
      <c r="L3564" s="251"/>
      <c r="M3564" s="252"/>
      <c r="N3564" s="253"/>
      <c r="O3564" s="253"/>
      <c r="P3564" s="253"/>
      <c r="Q3564" s="253"/>
      <c r="R3564" s="253"/>
      <c r="S3564" s="253"/>
      <c r="T3564" s="25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55" t="s">
        <v>216</v>
      </c>
      <c r="AU3564" s="255" t="s">
        <v>80</v>
      </c>
      <c r="AV3564" s="14" t="s">
        <v>80</v>
      </c>
      <c r="AW3564" s="14" t="s">
        <v>218</v>
      </c>
      <c r="AX3564" s="14" t="s">
        <v>78</v>
      </c>
      <c r="AY3564" s="255" t="s">
        <v>205</v>
      </c>
    </row>
    <row r="3565" s="2" customFormat="1" ht="16.5" customHeight="1">
      <c r="A3565" s="41"/>
      <c r="B3565" s="42"/>
      <c r="C3565" s="278" t="s">
        <v>5793</v>
      </c>
      <c r="D3565" s="278" t="s">
        <v>319</v>
      </c>
      <c r="E3565" s="279" t="s">
        <v>4852</v>
      </c>
      <c r="F3565" s="280" t="s">
        <v>4853</v>
      </c>
      <c r="G3565" s="281" t="s">
        <v>448</v>
      </c>
      <c r="H3565" s="282">
        <v>3</v>
      </c>
      <c r="I3565" s="283"/>
      <c r="J3565" s="284">
        <f>ROUND(I3565*H3565,2)</f>
        <v>0</v>
      </c>
      <c r="K3565" s="280" t="s">
        <v>19</v>
      </c>
      <c r="L3565" s="285"/>
      <c r="M3565" s="286" t="s">
        <v>19</v>
      </c>
      <c r="N3565" s="287" t="s">
        <v>42</v>
      </c>
      <c r="O3565" s="87"/>
      <c r="P3565" s="225">
        <f>O3565*H3565</f>
        <v>0</v>
      </c>
      <c r="Q3565" s="225">
        <v>0.0023999999999999998</v>
      </c>
      <c r="R3565" s="225">
        <f>Q3565*H3565</f>
        <v>0.0071999999999999998</v>
      </c>
      <c r="S3565" s="225">
        <v>0</v>
      </c>
      <c r="T3565" s="226">
        <f>S3565*H3565</f>
        <v>0</v>
      </c>
      <c r="U3565" s="41"/>
      <c r="V3565" s="41"/>
      <c r="W3565" s="41"/>
      <c r="X3565" s="41"/>
      <c r="Y3565" s="41"/>
      <c r="Z3565" s="41"/>
      <c r="AA3565" s="41"/>
      <c r="AB3565" s="41"/>
      <c r="AC3565" s="41"/>
      <c r="AD3565" s="41"/>
      <c r="AE3565" s="41"/>
      <c r="AR3565" s="227" t="s">
        <v>433</v>
      </c>
      <c r="AT3565" s="227" t="s">
        <v>319</v>
      </c>
      <c r="AU3565" s="227" t="s">
        <v>80</v>
      </c>
      <c r="AY3565" s="20" t="s">
        <v>205</v>
      </c>
      <c r="BE3565" s="228">
        <f>IF(N3565="základní",J3565,0)</f>
        <v>0</v>
      </c>
      <c r="BF3565" s="228">
        <f>IF(N3565="snížená",J3565,0)</f>
        <v>0</v>
      </c>
      <c r="BG3565" s="228">
        <f>IF(N3565="zákl. přenesená",J3565,0)</f>
        <v>0</v>
      </c>
      <c r="BH3565" s="228">
        <f>IF(N3565="sníž. přenesená",J3565,0)</f>
        <v>0</v>
      </c>
      <c r="BI3565" s="228">
        <f>IF(N3565="nulová",J3565,0)</f>
        <v>0</v>
      </c>
      <c r="BJ3565" s="20" t="s">
        <v>78</v>
      </c>
      <c r="BK3565" s="228">
        <f>ROUND(I3565*H3565,2)</f>
        <v>0</v>
      </c>
      <c r="BL3565" s="20" t="s">
        <v>331</v>
      </c>
      <c r="BM3565" s="227" t="s">
        <v>5794</v>
      </c>
    </row>
    <row r="3566" s="14" customFormat="1">
      <c r="A3566" s="14"/>
      <c r="B3566" s="245"/>
      <c r="C3566" s="246"/>
      <c r="D3566" s="236" t="s">
        <v>216</v>
      </c>
      <c r="E3566" s="247" t="s">
        <v>19</v>
      </c>
      <c r="F3566" s="248" t="s">
        <v>5795</v>
      </c>
      <c r="G3566" s="246"/>
      <c r="H3566" s="249">
        <v>3</v>
      </c>
      <c r="I3566" s="250"/>
      <c r="J3566" s="246"/>
      <c r="K3566" s="246"/>
      <c r="L3566" s="251"/>
      <c r="M3566" s="252"/>
      <c r="N3566" s="253"/>
      <c r="O3566" s="253"/>
      <c r="P3566" s="253"/>
      <c r="Q3566" s="253"/>
      <c r="R3566" s="253"/>
      <c r="S3566" s="253"/>
      <c r="T3566" s="25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55" t="s">
        <v>216</v>
      </c>
      <c r="AU3566" s="255" t="s">
        <v>80</v>
      </c>
      <c r="AV3566" s="14" t="s">
        <v>80</v>
      </c>
      <c r="AW3566" s="14" t="s">
        <v>218</v>
      </c>
      <c r="AX3566" s="14" t="s">
        <v>78</v>
      </c>
      <c r="AY3566" s="255" t="s">
        <v>205</v>
      </c>
    </row>
    <row r="3567" s="2" customFormat="1" ht="16.5" customHeight="1">
      <c r="A3567" s="41"/>
      <c r="B3567" s="42"/>
      <c r="C3567" s="216" t="s">
        <v>5796</v>
      </c>
      <c r="D3567" s="216" t="s">
        <v>207</v>
      </c>
      <c r="E3567" s="217" t="s">
        <v>5797</v>
      </c>
      <c r="F3567" s="218" t="s">
        <v>5798</v>
      </c>
      <c r="G3567" s="219" t="s">
        <v>306</v>
      </c>
      <c r="H3567" s="220">
        <v>64.760000000000005</v>
      </c>
      <c r="I3567" s="221"/>
      <c r="J3567" s="222">
        <f>ROUND(I3567*H3567,2)</f>
        <v>0</v>
      </c>
      <c r="K3567" s="218" t="s">
        <v>211</v>
      </c>
      <c r="L3567" s="47"/>
      <c r="M3567" s="223" t="s">
        <v>19</v>
      </c>
      <c r="N3567" s="224" t="s">
        <v>42</v>
      </c>
      <c r="O3567" s="87"/>
      <c r="P3567" s="225">
        <f>O3567*H3567</f>
        <v>0</v>
      </c>
      <c r="Q3567" s="225">
        <v>0</v>
      </c>
      <c r="R3567" s="225">
        <f>Q3567*H3567</f>
        <v>0</v>
      </c>
      <c r="S3567" s="225">
        <v>0.02</v>
      </c>
      <c r="T3567" s="226">
        <f>S3567*H3567</f>
        <v>1.2952000000000001</v>
      </c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R3567" s="227" t="s">
        <v>331</v>
      </c>
      <c r="AT3567" s="227" t="s">
        <v>207</v>
      </c>
      <c r="AU3567" s="227" t="s">
        <v>80</v>
      </c>
      <c r="AY3567" s="20" t="s">
        <v>205</v>
      </c>
      <c r="BE3567" s="228">
        <f>IF(N3567="základní",J3567,0)</f>
        <v>0</v>
      </c>
      <c r="BF3567" s="228">
        <f>IF(N3567="snížená",J3567,0)</f>
        <v>0</v>
      </c>
      <c r="BG3567" s="228">
        <f>IF(N3567="zákl. přenesená",J3567,0)</f>
        <v>0</v>
      </c>
      <c r="BH3567" s="228">
        <f>IF(N3567="sníž. přenesená",J3567,0)</f>
        <v>0</v>
      </c>
      <c r="BI3567" s="228">
        <f>IF(N3567="nulová",J3567,0)</f>
        <v>0</v>
      </c>
      <c r="BJ3567" s="20" t="s">
        <v>78</v>
      </c>
      <c r="BK3567" s="228">
        <f>ROUND(I3567*H3567,2)</f>
        <v>0</v>
      </c>
      <c r="BL3567" s="20" t="s">
        <v>331</v>
      </c>
      <c r="BM3567" s="227" t="s">
        <v>5799</v>
      </c>
    </row>
    <row r="3568" s="2" customFormat="1">
      <c r="A3568" s="41"/>
      <c r="B3568" s="42"/>
      <c r="C3568" s="43"/>
      <c r="D3568" s="229" t="s">
        <v>214</v>
      </c>
      <c r="E3568" s="43"/>
      <c r="F3568" s="230" t="s">
        <v>5800</v>
      </c>
      <c r="G3568" s="43"/>
      <c r="H3568" s="43"/>
      <c r="I3568" s="231"/>
      <c r="J3568" s="43"/>
      <c r="K3568" s="43"/>
      <c r="L3568" s="47"/>
      <c r="M3568" s="232"/>
      <c r="N3568" s="233"/>
      <c r="O3568" s="87"/>
      <c r="P3568" s="87"/>
      <c r="Q3568" s="87"/>
      <c r="R3568" s="87"/>
      <c r="S3568" s="87"/>
      <c r="T3568" s="88"/>
      <c r="U3568" s="41"/>
      <c r="V3568" s="41"/>
      <c r="W3568" s="41"/>
      <c r="X3568" s="41"/>
      <c r="Y3568" s="41"/>
      <c r="Z3568" s="41"/>
      <c r="AA3568" s="41"/>
      <c r="AB3568" s="41"/>
      <c r="AC3568" s="41"/>
      <c r="AD3568" s="41"/>
      <c r="AE3568" s="41"/>
      <c r="AT3568" s="20" t="s">
        <v>214</v>
      </c>
      <c r="AU3568" s="20" t="s">
        <v>80</v>
      </c>
    </row>
    <row r="3569" s="13" customFormat="1">
      <c r="A3569" s="13"/>
      <c r="B3569" s="234"/>
      <c r="C3569" s="235"/>
      <c r="D3569" s="236" t="s">
        <v>216</v>
      </c>
      <c r="E3569" s="237" t="s">
        <v>19</v>
      </c>
      <c r="F3569" s="238" t="s">
        <v>228</v>
      </c>
      <c r="G3569" s="235"/>
      <c r="H3569" s="237" t="s">
        <v>19</v>
      </c>
      <c r="I3569" s="239"/>
      <c r="J3569" s="235"/>
      <c r="K3569" s="235"/>
      <c r="L3569" s="240"/>
      <c r="M3569" s="241"/>
      <c r="N3569" s="242"/>
      <c r="O3569" s="242"/>
      <c r="P3569" s="242"/>
      <c r="Q3569" s="242"/>
      <c r="R3569" s="242"/>
      <c r="S3569" s="242"/>
      <c r="T3569" s="24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244" t="s">
        <v>216</v>
      </c>
      <c r="AU3569" s="244" t="s">
        <v>80</v>
      </c>
      <c r="AV3569" s="13" t="s">
        <v>78</v>
      </c>
      <c r="AW3569" s="13" t="s">
        <v>218</v>
      </c>
      <c r="AX3569" s="13" t="s">
        <v>71</v>
      </c>
      <c r="AY3569" s="244" t="s">
        <v>205</v>
      </c>
    </row>
    <row r="3570" s="14" customFormat="1">
      <c r="A3570" s="14"/>
      <c r="B3570" s="245"/>
      <c r="C3570" s="246"/>
      <c r="D3570" s="236" t="s">
        <v>216</v>
      </c>
      <c r="E3570" s="247" t="s">
        <v>19</v>
      </c>
      <c r="F3570" s="248" t="s">
        <v>5801</v>
      </c>
      <c r="G3570" s="246"/>
      <c r="H3570" s="249">
        <v>6.5360000000000005</v>
      </c>
      <c r="I3570" s="250"/>
      <c r="J3570" s="246"/>
      <c r="K3570" s="246"/>
      <c r="L3570" s="251"/>
      <c r="M3570" s="252"/>
      <c r="N3570" s="253"/>
      <c r="O3570" s="253"/>
      <c r="P3570" s="253"/>
      <c r="Q3570" s="253"/>
      <c r="R3570" s="253"/>
      <c r="S3570" s="253"/>
      <c r="T3570" s="25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55" t="s">
        <v>216</v>
      </c>
      <c r="AU3570" s="255" t="s">
        <v>80</v>
      </c>
      <c r="AV3570" s="14" t="s">
        <v>80</v>
      </c>
      <c r="AW3570" s="14" t="s">
        <v>218</v>
      </c>
      <c r="AX3570" s="14" t="s">
        <v>71</v>
      </c>
      <c r="AY3570" s="255" t="s">
        <v>205</v>
      </c>
    </row>
    <row r="3571" s="14" customFormat="1">
      <c r="A3571" s="14"/>
      <c r="B3571" s="245"/>
      <c r="C3571" s="246"/>
      <c r="D3571" s="236" t="s">
        <v>216</v>
      </c>
      <c r="E3571" s="247" t="s">
        <v>19</v>
      </c>
      <c r="F3571" s="248" t="s">
        <v>5802</v>
      </c>
      <c r="G3571" s="246"/>
      <c r="H3571" s="249">
        <v>4.1360000000000001</v>
      </c>
      <c r="I3571" s="250"/>
      <c r="J3571" s="246"/>
      <c r="K3571" s="246"/>
      <c r="L3571" s="251"/>
      <c r="M3571" s="252"/>
      <c r="N3571" s="253"/>
      <c r="O3571" s="253"/>
      <c r="P3571" s="253"/>
      <c r="Q3571" s="253"/>
      <c r="R3571" s="253"/>
      <c r="S3571" s="253"/>
      <c r="T3571" s="25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5" t="s">
        <v>216</v>
      </c>
      <c r="AU3571" s="255" t="s">
        <v>80</v>
      </c>
      <c r="AV3571" s="14" t="s">
        <v>80</v>
      </c>
      <c r="AW3571" s="14" t="s">
        <v>218</v>
      </c>
      <c r="AX3571" s="14" t="s">
        <v>71</v>
      </c>
      <c r="AY3571" s="255" t="s">
        <v>205</v>
      </c>
    </row>
    <row r="3572" s="14" customFormat="1">
      <c r="A3572" s="14"/>
      <c r="B3572" s="245"/>
      <c r="C3572" s="246"/>
      <c r="D3572" s="236" t="s">
        <v>216</v>
      </c>
      <c r="E3572" s="247" t="s">
        <v>19</v>
      </c>
      <c r="F3572" s="248" t="s">
        <v>5803</v>
      </c>
      <c r="G3572" s="246"/>
      <c r="H3572" s="249">
        <v>2.1465000000000001</v>
      </c>
      <c r="I3572" s="250"/>
      <c r="J3572" s="246"/>
      <c r="K3572" s="246"/>
      <c r="L3572" s="251"/>
      <c r="M3572" s="252"/>
      <c r="N3572" s="253"/>
      <c r="O3572" s="253"/>
      <c r="P3572" s="253"/>
      <c r="Q3572" s="253"/>
      <c r="R3572" s="253"/>
      <c r="S3572" s="253"/>
      <c r="T3572" s="25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5" t="s">
        <v>216</v>
      </c>
      <c r="AU3572" s="255" t="s">
        <v>80</v>
      </c>
      <c r="AV3572" s="14" t="s">
        <v>80</v>
      </c>
      <c r="AW3572" s="14" t="s">
        <v>218</v>
      </c>
      <c r="AX3572" s="14" t="s">
        <v>71</v>
      </c>
      <c r="AY3572" s="255" t="s">
        <v>205</v>
      </c>
    </row>
    <row r="3573" s="14" customFormat="1">
      <c r="A3573" s="14"/>
      <c r="B3573" s="245"/>
      <c r="C3573" s="246"/>
      <c r="D3573" s="236" t="s">
        <v>216</v>
      </c>
      <c r="E3573" s="247" t="s">
        <v>19</v>
      </c>
      <c r="F3573" s="248" t="s">
        <v>5804</v>
      </c>
      <c r="G3573" s="246"/>
      <c r="H3573" s="249">
        <v>2</v>
      </c>
      <c r="I3573" s="250"/>
      <c r="J3573" s="246"/>
      <c r="K3573" s="246"/>
      <c r="L3573" s="251"/>
      <c r="M3573" s="252"/>
      <c r="N3573" s="253"/>
      <c r="O3573" s="253"/>
      <c r="P3573" s="253"/>
      <c r="Q3573" s="253"/>
      <c r="R3573" s="253"/>
      <c r="S3573" s="253"/>
      <c r="T3573" s="25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55" t="s">
        <v>216</v>
      </c>
      <c r="AU3573" s="255" t="s">
        <v>80</v>
      </c>
      <c r="AV3573" s="14" t="s">
        <v>80</v>
      </c>
      <c r="AW3573" s="14" t="s">
        <v>218</v>
      </c>
      <c r="AX3573" s="14" t="s">
        <v>71</v>
      </c>
      <c r="AY3573" s="255" t="s">
        <v>205</v>
      </c>
    </row>
    <row r="3574" s="14" customFormat="1">
      <c r="A3574" s="14"/>
      <c r="B3574" s="245"/>
      <c r="C3574" s="246"/>
      <c r="D3574" s="236" t="s">
        <v>216</v>
      </c>
      <c r="E3574" s="247" t="s">
        <v>19</v>
      </c>
      <c r="F3574" s="248" t="s">
        <v>5805</v>
      </c>
      <c r="G3574" s="246"/>
      <c r="H3574" s="249">
        <v>3.8999999999999999</v>
      </c>
      <c r="I3574" s="250"/>
      <c r="J3574" s="246"/>
      <c r="K3574" s="246"/>
      <c r="L3574" s="251"/>
      <c r="M3574" s="252"/>
      <c r="N3574" s="253"/>
      <c r="O3574" s="253"/>
      <c r="P3574" s="253"/>
      <c r="Q3574" s="253"/>
      <c r="R3574" s="253"/>
      <c r="S3574" s="253"/>
      <c r="T3574" s="25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55" t="s">
        <v>216</v>
      </c>
      <c r="AU3574" s="255" t="s">
        <v>80</v>
      </c>
      <c r="AV3574" s="14" t="s">
        <v>80</v>
      </c>
      <c r="AW3574" s="14" t="s">
        <v>218</v>
      </c>
      <c r="AX3574" s="14" t="s">
        <v>71</v>
      </c>
      <c r="AY3574" s="255" t="s">
        <v>205</v>
      </c>
    </row>
    <row r="3575" s="14" customFormat="1">
      <c r="A3575" s="14"/>
      <c r="B3575" s="245"/>
      <c r="C3575" s="246"/>
      <c r="D3575" s="236" t="s">
        <v>216</v>
      </c>
      <c r="E3575" s="247" t="s">
        <v>19</v>
      </c>
      <c r="F3575" s="248" t="s">
        <v>5806</v>
      </c>
      <c r="G3575" s="246"/>
      <c r="H3575" s="249">
        <v>2</v>
      </c>
      <c r="I3575" s="250"/>
      <c r="J3575" s="246"/>
      <c r="K3575" s="246"/>
      <c r="L3575" s="251"/>
      <c r="M3575" s="252"/>
      <c r="N3575" s="253"/>
      <c r="O3575" s="253"/>
      <c r="P3575" s="253"/>
      <c r="Q3575" s="253"/>
      <c r="R3575" s="253"/>
      <c r="S3575" s="253"/>
      <c r="T3575" s="25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55" t="s">
        <v>216</v>
      </c>
      <c r="AU3575" s="255" t="s">
        <v>80</v>
      </c>
      <c r="AV3575" s="14" t="s">
        <v>80</v>
      </c>
      <c r="AW3575" s="14" t="s">
        <v>218</v>
      </c>
      <c r="AX3575" s="14" t="s">
        <v>71</v>
      </c>
      <c r="AY3575" s="255" t="s">
        <v>205</v>
      </c>
    </row>
    <row r="3576" s="14" customFormat="1">
      <c r="A3576" s="14"/>
      <c r="B3576" s="245"/>
      <c r="C3576" s="246"/>
      <c r="D3576" s="236" t="s">
        <v>216</v>
      </c>
      <c r="E3576" s="247" t="s">
        <v>19</v>
      </c>
      <c r="F3576" s="248" t="s">
        <v>5807</v>
      </c>
      <c r="G3576" s="246"/>
      <c r="H3576" s="249">
        <v>14.700000000000001</v>
      </c>
      <c r="I3576" s="250"/>
      <c r="J3576" s="246"/>
      <c r="K3576" s="246"/>
      <c r="L3576" s="251"/>
      <c r="M3576" s="252"/>
      <c r="N3576" s="253"/>
      <c r="O3576" s="253"/>
      <c r="P3576" s="253"/>
      <c r="Q3576" s="253"/>
      <c r="R3576" s="253"/>
      <c r="S3576" s="253"/>
      <c r="T3576" s="25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T3576" s="255" t="s">
        <v>216</v>
      </c>
      <c r="AU3576" s="255" t="s">
        <v>80</v>
      </c>
      <c r="AV3576" s="14" t="s">
        <v>80</v>
      </c>
      <c r="AW3576" s="14" t="s">
        <v>218</v>
      </c>
      <c r="AX3576" s="14" t="s">
        <v>71</v>
      </c>
      <c r="AY3576" s="255" t="s">
        <v>205</v>
      </c>
    </row>
    <row r="3577" s="14" customFormat="1">
      <c r="A3577" s="14"/>
      <c r="B3577" s="245"/>
      <c r="C3577" s="246"/>
      <c r="D3577" s="236" t="s">
        <v>216</v>
      </c>
      <c r="E3577" s="247" t="s">
        <v>19</v>
      </c>
      <c r="F3577" s="248" t="s">
        <v>5808</v>
      </c>
      <c r="G3577" s="246"/>
      <c r="H3577" s="249">
        <v>7.7275</v>
      </c>
      <c r="I3577" s="250"/>
      <c r="J3577" s="246"/>
      <c r="K3577" s="246"/>
      <c r="L3577" s="251"/>
      <c r="M3577" s="252"/>
      <c r="N3577" s="253"/>
      <c r="O3577" s="253"/>
      <c r="P3577" s="253"/>
      <c r="Q3577" s="253"/>
      <c r="R3577" s="253"/>
      <c r="S3577" s="253"/>
      <c r="T3577" s="25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5" t="s">
        <v>216</v>
      </c>
      <c r="AU3577" s="255" t="s">
        <v>80</v>
      </c>
      <c r="AV3577" s="14" t="s">
        <v>80</v>
      </c>
      <c r="AW3577" s="14" t="s">
        <v>218</v>
      </c>
      <c r="AX3577" s="14" t="s">
        <v>71</v>
      </c>
      <c r="AY3577" s="255" t="s">
        <v>205</v>
      </c>
    </row>
    <row r="3578" s="15" customFormat="1">
      <c r="A3578" s="15"/>
      <c r="B3578" s="256"/>
      <c r="C3578" s="257"/>
      <c r="D3578" s="236" t="s">
        <v>216</v>
      </c>
      <c r="E3578" s="258" t="s">
        <v>19</v>
      </c>
      <c r="F3578" s="259" t="s">
        <v>238</v>
      </c>
      <c r="G3578" s="257"/>
      <c r="H3578" s="260">
        <v>43.146000000000001</v>
      </c>
      <c r="I3578" s="261"/>
      <c r="J3578" s="257"/>
      <c r="K3578" s="257"/>
      <c r="L3578" s="262"/>
      <c r="M3578" s="263"/>
      <c r="N3578" s="264"/>
      <c r="O3578" s="264"/>
      <c r="P3578" s="264"/>
      <c r="Q3578" s="264"/>
      <c r="R3578" s="264"/>
      <c r="S3578" s="264"/>
      <c r="T3578" s="26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T3578" s="266" t="s">
        <v>216</v>
      </c>
      <c r="AU3578" s="266" t="s">
        <v>80</v>
      </c>
      <c r="AV3578" s="15" t="s">
        <v>97</v>
      </c>
      <c r="AW3578" s="15" t="s">
        <v>218</v>
      </c>
      <c r="AX3578" s="15" t="s">
        <v>71</v>
      </c>
      <c r="AY3578" s="266" t="s">
        <v>205</v>
      </c>
    </row>
    <row r="3579" s="13" customFormat="1">
      <c r="A3579" s="13"/>
      <c r="B3579" s="234"/>
      <c r="C3579" s="235"/>
      <c r="D3579" s="236" t="s">
        <v>216</v>
      </c>
      <c r="E3579" s="237" t="s">
        <v>19</v>
      </c>
      <c r="F3579" s="238" t="s">
        <v>239</v>
      </c>
      <c r="G3579" s="235"/>
      <c r="H3579" s="237" t="s">
        <v>19</v>
      </c>
      <c r="I3579" s="239"/>
      <c r="J3579" s="235"/>
      <c r="K3579" s="235"/>
      <c r="L3579" s="240"/>
      <c r="M3579" s="241"/>
      <c r="N3579" s="242"/>
      <c r="O3579" s="242"/>
      <c r="P3579" s="242"/>
      <c r="Q3579" s="242"/>
      <c r="R3579" s="242"/>
      <c r="S3579" s="242"/>
      <c r="T3579" s="24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44" t="s">
        <v>216</v>
      </c>
      <c r="AU3579" s="244" t="s">
        <v>80</v>
      </c>
      <c r="AV3579" s="13" t="s">
        <v>78</v>
      </c>
      <c r="AW3579" s="13" t="s">
        <v>218</v>
      </c>
      <c r="AX3579" s="13" t="s">
        <v>71</v>
      </c>
      <c r="AY3579" s="244" t="s">
        <v>205</v>
      </c>
    </row>
    <row r="3580" s="14" customFormat="1">
      <c r="A3580" s="14"/>
      <c r="B3580" s="245"/>
      <c r="C3580" s="246"/>
      <c r="D3580" s="236" t="s">
        <v>216</v>
      </c>
      <c r="E3580" s="247" t="s">
        <v>19</v>
      </c>
      <c r="F3580" s="248" t="s">
        <v>5809</v>
      </c>
      <c r="G3580" s="246"/>
      <c r="H3580" s="249">
        <v>2</v>
      </c>
      <c r="I3580" s="250"/>
      <c r="J3580" s="246"/>
      <c r="K3580" s="246"/>
      <c r="L3580" s="251"/>
      <c r="M3580" s="252"/>
      <c r="N3580" s="253"/>
      <c r="O3580" s="253"/>
      <c r="P3580" s="253"/>
      <c r="Q3580" s="253"/>
      <c r="R3580" s="253"/>
      <c r="S3580" s="253"/>
      <c r="T3580" s="25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55" t="s">
        <v>216</v>
      </c>
      <c r="AU3580" s="255" t="s">
        <v>80</v>
      </c>
      <c r="AV3580" s="14" t="s">
        <v>80</v>
      </c>
      <c r="AW3580" s="14" t="s">
        <v>218</v>
      </c>
      <c r="AX3580" s="14" t="s">
        <v>71</v>
      </c>
      <c r="AY3580" s="255" t="s">
        <v>205</v>
      </c>
    </row>
    <row r="3581" s="14" customFormat="1">
      <c r="A3581" s="14"/>
      <c r="B3581" s="245"/>
      <c r="C3581" s="246"/>
      <c r="D3581" s="236" t="s">
        <v>216</v>
      </c>
      <c r="E3581" s="247" t="s">
        <v>19</v>
      </c>
      <c r="F3581" s="248" t="s">
        <v>5810</v>
      </c>
      <c r="G3581" s="246"/>
      <c r="H3581" s="249">
        <v>10.792</v>
      </c>
      <c r="I3581" s="250"/>
      <c r="J3581" s="246"/>
      <c r="K3581" s="246"/>
      <c r="L3581" s="251"/>
      <c r="M3581" s="252"/>
      <c r="N3581" s="253"/>
      <c r="O3581" s="253"/>
      <c r="P3581" s="253"/>
      <c r="Q3581" s="253"/>
      <c r="R3581" s="253"/>
      <c r="S3581" s="253"/>
      <c r="T3581" s="25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55" t="s">
        <v>216</v>
      </c>
      <c r="AU3581" s="255" t="s">
        <v>80</v>
      </c>
      <c r="AV3581" s="14" t="s">
        <v>80</v>
      </c>
      <c r="AW3581" s="14" t="s">
        <v>218</v>
      </c>
      <c r="AX3581" s="14" t="s">
        <v>71</v>
      </c>
      <c r="AY3581" s="255" t="s">
        <v>205</v>
      </c>
    </row>
    <row r="3582" s="14" customFormat="1">
      <c r="A3582" s="14"/>
      <c r="B3582" s="245"/>
      <c r="C3582" s="246"/>
      <c r="D3582" s="236" t="s">
        <v>216</v>
      </c>
      <c r="E3582" s="247" t="s">
        <v>19</v>
      </c>
      <c r="F3582" s="248" t="s">
        <v>5811</v>
      </c>
      <c r="G3582" s="246"/>
      <c r="H3582" s="249">
        <v>0.88000000000000012</v>
      </c>
      <c r="I3582" s="250"/>
      <c r="J3582" s="246"/>
      <c r="K3582" s="246"/>
      <c r="L3582" s="251"/>
      <c r="M3582" s="252"/>
      <c r="N3582" s="253"/>
      <c r="O3582" s="253"/>
      <c r="P3582" s="253"/>
      <c r="Q3582" s="253"/>
      <c r="R3582" s="253"/>
      <c r="S3582" s="253"/>
      <c r="T3582" s="25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55" t="s">
        <v>216</v>
      </c>
      <c r="AU3582" s="255" t="s">
        <v>80</v>
      </c>
      <c r="AV3582" s="14" t="s">
        <v>80</v>
      </c>
      <c r="AW3582" s="14" t="s">
        <v>218</v>
      </c>
      <c r="AX3582" s="14" t="s">
        <v>71</v>
      </c>
      <c r="AY3582" s="255" t="s">
        <v>205</v>
      </c>
    </row>
    <row r="3583" s="15" customFormat="1">
      <c r="A3583" s="15"/>
      <c r="B3583" s="256"/>
      <c r="C3583" s="257"/>
      <c r="D3583" s="236" t="s">
        <v>216</v>
      </c>
      <c r="E3583" s="258" t="s">
        <v>19</v>
      </c>
      <c r="F3583" s="259" t="s">
        <v>238</v>
      </c>
      <c r="G3583" s="257"/>
      <c r="H3583" s="260">
        <v>13.672000000000001</v>
      </c>
      <c r="I3583" s="261"/>
      <c r="J3583" s="257"/>
      <c r="K3583" s="257"/>
      <c r="L3583" s="262"/>
      <c r="M3583" s="263"/>
      <c r="N3583" s="264"/>
      <c r="O3583" s="264"/>
      <c r="P3583" s="264"/>
      <c r="Q3583" s="264"/>
      <c r="R3583" s="264"/>
      <c r="S3583" s="264"/>
      <c r="T3583" s="26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T3583" s="266" t="s">
        <v>216</v>
      </c>
      <c r="AU3583" s="266" t="s">
        <v>80</v>
      </c>
      <c r="AV3583" s="15" t="s">
        <v>97</v>
      </c>
      <c r="AW3583" s="15" t="s">
        <v>218</v>
      </c>
      <c r="AX3583" s="15" t="s">
        <v>71</v>
      </c>
      <c r="AY3583" s="266" t="s">
        <v>205</v>
      </c>
    </row>
    <row r="3584" s="13" customFormat="1">
      <c r="A3584" s="13"/>
      <c r="B3584" s="234"/>
      <c r="C3584" s="235"/>
      <c r="D3584" s="236" t="s">
        <v>216</v>
      </c>
      <c r="E3584" s="237" t="s">
        <v>19</v>
      </c>
      <c r="F3584" s="238" t="s">
        <v>241</v>
      </c>
      <c r="G3584" s="235"/>
      <c r="H3584" s="237" t="s">
        <v>19</v>
      </c>
      <c r="I3584" s="239"/>
      <c r="J3584" s="235"/>
      <c r="K3584" s="235"/>
      <c r="L3584" s="240"/>
      <c r="M3584" s="241"/>
      <c r="N3584" s="242"/>
      <c r="O3584" s="242"/>
      <c r="P3584" s="242"/>
      <c r="Q3584" s="242"/>
      <c r="R3584" s="242"/>
      <c r="S3584" s="242"/>
      <c r="T3584" s="24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44" t="s">
        <v>216</v>
      </c>
      <c r="AU3584" s="244" t="s">
        <v>80</v>
      </c>
      <c r="AV3584" s="13" t="s">
        <v>78</v>
      </c>
      <c r="AW3584" s="13" t="s">
        <v>218</v>
      </c>
      <c r="AX3584" s="13" t="s">
        <v>71</v>
      </c>
      <c r="AY3584" s="244" t="s">
        <v>205</v>
      </c>
    </row>
    <row r="3585" s="14" customFormat="1">
      <c r="A3585" s="14"/>
      <c r="B3585" s="245"/>
      <c r="C3585" s="246"/>
      <c r="D3585" s="236" t="s">
        <v>216</v>
      </c>
      <c r="E3585" s="247" t="s">
        <v>19</v>
      </c>
      <c r="F3585" s="248" t="s">
        <v>5812</v>
      </c>
      <c r="G3585" s="246"/>
      <c r="H3585" s="249">
        <v>7.9420000000000002</v>
      </c>
      <c r="I3585" s="250"/>
      <c r="J3585" s="246"/>
      <c r="K3585" s="246"/>
      <c r="L3585" s="251"/>
      <c r="M3585" s="252"/>
      <c r="N3585" s="253"/>
      <c r="O3585" s="253"/>
      <c r="P3585" s="253"/>
      <c r="Q3585" s="253"/>
      <c r="R3585" s="253"/>
      <c r="S3585" s="253"/>
      <c r="T3585" s="25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T3585" s="255" t="s">
        <v>216</v>
      </c>
      <c r="AU3585" s="255" t="s">
        <v>80</v>
      </c>
      <c r="AV3585" s="14" t="s">
        <v>80</v>
      </c>
      <c r="AW3585" s="14" t="s">
        <v>218</v>
      </c>
      <c r="AX3585" s="14" t="s">
        <v>71</v>
      </c>
      <c r="AY3585" s="255" t="s">
        <v>205</v>
      </c>
    </row>
    <row r="3586" s="15" customFormat="1">
      <c r="A3586" s="15"/>
      <c r="B3586" s="256"/>
      <c r="C3586" s="257"/>
      <c r="D3586" s="236" t="s">
        <v>216</v>
      </c>
      <c r="E3586" s="258" t="s">
        <v>19</v>
      </c>
      <c r="F3586" s="259" t="s">
        <v>238</v>
      </c>
      <c r="G3586" s="257"/>
      <c r="H3586" s="260">
        <v>7.9420000000000002</v>
      </c>
      <c r="I3586" s="261"/>
      <c r="J3586" s="257"/>
      <c r="K3586" s="257"/>
      <c r="L3586" s="262"/>
      <c r="M3586" s="263"/>
      <c r="N3586" s="264"/>
      <c r="O3586" s="264"/>
      <c r="P3586" s="264"/>
      <c r="Q3586" s="264"/>
      <c r="R3586" s="264"/>
      <c r="S3586" s="264"/>
      <c r="T3586" s="26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T3586" s="266" t="s">
        <v>216</v>
      </c>
      <c r="AU3586" s="266" t="s">
        <v>80</v>
      </c>
      <c r="AV3586" s="15" t="s">
        <v>97</v>
      </c>
      <c r="AW3586" s="15" t="s">
        <v>218</v>
      </c>
      <c r="AX3586" s="15" t="s">
        <v>71</v>
      </c>
      <c r="AY3586" s="266" t="s">
        <v>205</v>
      </c>
    </row>
    <row r="3587" s="16" customFormat="1">
      <c r="A3587" s="16"/>
      <c r="B3587" s="267"/>
      <c r="C3587" s="268"/>
      <c r="D3587" s="236" t="s">
        <v>216</v>
      </c>
      <c r="E3587" s="269" t="s">
        <v>19</v>
      </c>
      <c r="F3587" s="270" t="s">
        <v>243</v>
      </c>
      <c r="G3587" s="268"/>
      <c r="H3587" s="271">
        <v>64.760000000000005</v>
      </c>
      <c r="I3587" s="272"/>
      <c r="J3587" s="268"/>
      <c r="K3587" s="268"/>
      <c r="L3587" s="273"/>
      <c r="M3587" s="274"/>
      <c r="N3587" s="275"/>
      <c r="O3587" s="275"/>
      <c r="P3587" s="275"/>
      <c r="Q3587" s="275"/>
      <c r="R3587" s="275"/>
      <c r="S3587" s="275"/>
      <c r="T3587" s="27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T3587" s="277" t="s">
        <v>216</v>
      </c>
      <c r="AU3587" s="277" t="s">
        <v>80</v>
      </c>
      <c r="AV3587" s="16" t="s">
        <v>212</v>
      </c>
      <c r="AW3587" s="16" t="s">
        <v>218</v>
      </c>
      <c r="AX3587" s="16" t="s">
        <v>78</v>
      </c>
      <c r="AY3587" s="277" t="s">
        <v>205</v>
      </c>
    </row>
    <row r="3588" s="2" customFormat="1" ht="24.15" customHeight="1">
      <c r="A3588" s="41"/>
      <c r="B3588" s="42"/>
      <c r="C3588" s="216" t="s">
        <v>5813</v>
      </c>
      <c r="D3588" s="216" t="s">
        <v>207</v>
      </c>
      <c r="E3588" s="217" t="s">
        <v>5814</v>
      </c>
      <c r="F3588" s="218" t="s">
        <v>5815</v>
      </c>
      <c r="G3588" s="219" t="s">
        <v>306</v>
      </c>
      <c r="H3588" s="220">
        <v>10.683</v>
      </c>
      <c r="I3588" s="221"/>
      <c r="J3588" s="222">
        <f>ROUND(I3588*H3588,2)</f>
        <v>0</v>
      </c>
      <c r="K3588" s="218" t="s">
        <v>19</v>
      </c>
      <c r="L3588" s="47"/>
      <c r="M3588" s="223" t="s">
        <v>19</v>
      </c>
      <c r="N3588" s="224" t="s">
        <v>42</v>
      </c>
      <c r="O3588" s="87"/>
      <c r="P3588" s="225">
        <f>O3588*H3588</f>
        <v>0</v>
      </c>
      <c r="Q3588" s="225">
        <v>0</v>
      </c>
      <c r="R3588" s="225">
        <f>Q3588*H3588</f>
        <v>0</v>
      </c>
      <c r="S3588" s="225">
        <v>0</v>
      </c>
      <c r="T3588" s="226">
        <f>S3588*H3588</f>
        <v>0</v>
      </c>
      <c r="U3588" s="41"/>
      <c r="V3588" s="41"/>
      <c r="W3588" s="41"/>
      <c r="X3588" s="41"/>
      <c r="Y3588" s="41"/>
      <c r="Z3588" s="41"/>
      <c r="AA3588" s="41"/>
      <c r="AB3588" s="41"/>
      <c r="AC3588" s="41"/>
      <c r="AD3588" s="41"/>
      <c r="AE3588" s="41"/>
      <c r="AR3588" s="227" t="s">
        <v>331</v>
      </c>
      <c r="AT3588" s="227" t="s">
        <v>207</v>
      </c>
      <c r="AU3588" s="227" t="s">
        <v>80</v>
      </c>
      <c r="AY3588" s="20" t="s">
        <v>205</v>
      </c>
      <c r="BE3588" s="228">
        <f>IF(N3588="základní",J3588,0)</f>
        <v>0</v>
      </c>
      <c r="BF3588" s="228">
        <f>IF(N3588="snížená",J3588,0)</f>
        <v>0</v>
      </c>
      <c r="BG3588" s="228">
        <f>IF(N3588="zákl. přenesená",J3588,0)</f>
        <v>0</v>
      </c>
      <c r="BH3588" s="228">
        <f>IF(N3588="sníž. přenesená",J3588,0)</f>
        <v>0</v>
      </c>
      <c r="BI3588" s="228">
        <f>IF(N3588="nulová",J3588,0)</f>
        <v>0</v>
      </c>
      <c r="BJ3588" s="20" t="s">
        <v>78</v>
      </c>
      <c r="BK3588" s="228">
        <f>ROUND(I3588*H3588,2)</f>
        <v>0</v>
      </c>
      <c r="BL3588" s="20" t="s">
        <v>331</v>
      </c>
      <c r="BM3588" s="227" t="s">
        <v>5816</v>
      </c>
    </row>
    <row r="3589" s="14" customFormat="1">
      <c r="A3589" s="14"/>
      <c r="B3589" s="245"/>
      <c r="C3589" s="246"/>
      <c r="D3589" s="236" t="s">
        <v>216</v>
      </c>
      <c r="E3589" s="247" t="s">
        <v>19</v>
      </c>
      <c r="F3589" s="248" t="s">
        <v>5817</v>
      </c>
      <c r="G3589" s="246"/>
      <c r="H3589" s="249">
        <v>6.5360000000000005</v>
      </c>
      <c r="I3589" s="250"/>
      <c r="J3589" s="246"/>
      <c r="K3589" s="246"/>
      <c r="L3589" s="251"/>
      <c r="M3589" s="252"/>
      <c r="N3589" s="253"/>
      <c r="O3589" s="253"/>
      <c r="P3589" s="253"/>
      <c r="Q3589" s="253"/>
      <c r="R3589" s="253"/>
      <c r="S3589" s="253"/>
      <c r="T3589" s="25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5" t="s">
        <v>216</v>
      </c>
      <c r="AU3589" s="255" t="s">
        <v>80</v>
      </c>
      <c r="AV3589" s="14" t="s">
        <v>80</v>
      </c>
      <c r="AW3589" s="14" t="s">
        <v>218</v>
      </c>
      <c r="AX3589" s="14" t="s">
        <v>71</v>
      </c>
      <c r="AY3589" s="255" t="s">
        <v>205</v>
      </c>
    </row>
    <row r="3590" s="14" customFormat="1">
      <c r="A3590" s="14"/>
      <c r="B3590" s="245"/>
      <c r="C3590" s="246"/>
      <c r="D3590" s="236" t="s">
        <v>216</v>
      </c>
      <c r="E3590" s="247" t="s">
        <v>19</v>
      </c>
      <c r="F3590" s="248" t="s">
        <v>5818</v>
      </c>
      <c r="G3590" s="246"/>
      <c r="H3590" s="249">
        <v>2.1465000000000001</v>
      </c>
      <c r="I3590" s="250"/>
      <c r="J3590" s="246"/>
      <c r="K3590" s="246"/>
      <c r="L3590" s="251"/>
      <c r="M3590" s="252"/>
      <c r="N3590" s="253"/>
      <c r="O3590" s="253"/>
      <c r="P3590" s="253"/>
      <c r="Q3590" s="253"/>
      <c r="R3590" s="253"/>
      <c r="S3590" s="253"/>
      <c r="T3590" s="25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5" t="s">
        <v>216</v>
      </c>
      <c r="AU3590" s="255" t="s">
        <v>80</v>
      </c>
      <c r="AV3590" s="14" t="s">
        <v>80</v>
      </c>
      <c r="AW3590" s="14" t="s">
        <v>218</v>
      </c>
      <c r="AX3590" s="14" t="s">
        <v>71</v>
      </c>
      <c r="AY3590" s="255" t="s">
        <v>205</v>
      </c>
    </row>
    <row r="3591" s="14" customFormat="1">
      <c r="A3591" s="14"/>
      <c r="B3591" s="245"/>
      <c r="C3591" s="246"/>
      <c r="D3591" s="236" t="s">
        <v>216</v>
      </c>
      <c r="E3591" s="247" t="s">
        <v>19</v>
      </c>
      <c r="F3591" s="248" t="s">
        <v>5819</v>
      </c>
      <c r="G3591" s="246"/>
      <c r="H3591" s="249">
        <v>2</v>
      </c>
      <c r="I3591" s="250"/>
      <c r="J3591" s="246"/>
      <c r="K3591" s="246"/>
      <c r="L3591" s="251"/>
      <c r="M3591" s="252"/>
      <c r="N3591" s="253"/>
      <c r="O3591" s="253"/>
      <c r="P3591" s="253"/>
      <c r="Q3591" s="253"/>
      <c r="R3591" s="253"/>
      <c r="S3591" s="253"/>
      <c r="T3591" s="25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5" t="s">
        <v>216</v>
      </c>
      <c r="AU3591" s="255" t="s">
        <v>80</v>
      </c>
      <c r="AV3591" s="14" t="s">
        <v>80</v>
      </c>
      <c r="AW3591" s="14" t="s">
        <v>218</v>
      </c>
      <c r="AX3591" s="14" t="s">
        <v>71</v>
      </c>
      <c r="AY3591" s="255" t="s">
        <v>205</v>
      </c>
    </row>
    <row r="3592" s="2" customFormat="1" ht="16.5" customHeight="1">
      <c r="A3592" s="41"/>
      <c r="B3592" s="42"/>
      <c r="C3592" s="216" t="s">
        <v>5820</v>
      </c>
      <c r="D3592" s="216" t="s">
        <v>207</v>
      </c>
      <c r="E3592" s="217" t="s">
        <v>5821</v>
      </c>
      <c r="F3592" s="218" t="s">
        <v>5822</v>
      </c>
      <c r="G3592" s="219" t="s">
        <v>306</v>
      </c>
      <c r="H3592" s="220">
        <v>26.568999999999999</v>
      </c>
      <c r="I3592" s="221"/>
      <c r="J3592" s="222">
        <f>ROUND(I3592*H3592,2)</f>
        <v>0</v>
      </c>
      <c r="K3592" s="218" t="s">
        <v>211</v>
      </c>
      <c r="L3592" s="47"/>
      <c r="M3592" s="223" t="s">
        <v>19</v>
      </c>
      <c r="N3592" s="224" t="s">
        <v>42</v>
      </c>
      <c r="O3592" s="87"/>
      <c r="P3592" s="225">
        <f>O3592*H3592</f>
        <v>0</v>
      </c>
      <c r="Q3592" s="225">
        <v>5.0000000000000002E-05</v>
      </c>
      <c r="R3592" s="225">
        <f>Q3592*H3592</f>
        <v>0.0013284500000000001</v>
      </c>
      <c r="S3592" s="225">
        <v>0</v>
      </c>
      <c r="T3592" s="226">
        <f>S3592*H3592</f>
        <v>0</v>
      </c>
      <c r="U3592" s="41"/>
      <c r="V3592" s="41"/>
      <c r="W3592" s="41"/>
      <c r="X3592" s="41"/>
      <c r="Y3592" s="41"/>
      <c r="Z3592" s="41"/>
      <c r="AA3592" s="41"/>
      <c r="AB3592" s="41"/>
      <c r="AC3592" s="41"/>
      <c r="AD3592" s="41"/>
      <c r="AE3592" s="41"/>
      <c r="AR3592" s="227" t="s">
        <v>331</v>
      </c>
      <c r="AT3592" s="227" t="s">
        <v>207</v>
      </c>
      <c r="AU3592" s="227" t="s">
        <v>80</v>
      </c>
      <c r="AY3592" s="20" t="s">
        <v>205</v>
      </c>
      <c r="BE3592" s="228">
        <f>IF(N3592="základní",J3592,0)</f>
        <v>0</v>
      </c>
      <c r="BF3592" s="228">
        <f>IF(N3592="snížená",J3592,0)</f>
        <v>0</v>
      </c>
      <c r="BG3592" s="228">
        <f>IF(N3592="zákl. přenesená",J3592,0)</f>
        <v>0</v>
      </c>
      <c r="BH3592" s="228">
        <f>IF(N3592="sníž. přenesená",J3592,0)</f>
        <v>0</v>
      </c>
      <c r="BI3592" s="228">
        <f>IF(N3592="nulová",J3592,0)</f>
        <v>0</v>
      </c>
      <c r="BJ3592" s="20" t="s">
        <v>78</v>
      </c>
      <c r="BK3592" s="228">
        <f>ROUND(I3592*H3592,2)</f>
        <v>0</v>
      </c>
      <c r="BL3592" s="20" t="s">
        <v>331</v>
      </c>
      <c r="BM3592" s="227" t="s">
        <v>5823</v>
      </c>
    </row>
    <row r="3593" s="2" customFormat="1">
      <c r="A3593" s="41"/>
      <c r="B3593" s="42"/>
      <c r="C3593" s="43"/>
      <c r="D3593" s="229" t="s">
        <v>214</v>
      </c>
      <c r="E3593" s="43"/>
      <c r="F3593" s="230" t="s">
        <v>5824</v>
      </c>
      <c r="G3593" s="43"/>
      <c r="H3593" s="43"/>
      <c r="I3593" s="231"/>
      <c r="J3593" s="43"/>
      <c r="K3593" s="43"/>
      <c r="L3593" s="47"/>
      <c r="M3593" s="232"/>
      <c r="N3593" s="233"/>
      <c r="O3593" s="87"/>
      <c r="P3593" s="87"/>
      <c r="Q3593" s="87"/>
      <c r="R3593" s="87"/>
      <c r="S3593" s="87"/>
      <c r="T3593" s="88"/>
      <c r="U3593" s="41"/>
      <c r="V3593" s="41"/>
      <c r="W3593" s="41"/>
      <c r="X3593" s="41"/>
      <c r="Y3593" s="41"/>
      <c r="Z3593" s="41"/>
      <c r="AA3593" s="41"/>
      <c r="AB3593" s="41"/>
      <c r="AC3593" s="41"/>
      <c r="AD3593" s="41"/>
      <c r="AE3593" s="41"/>
      <c r="AT3593" s="20" t="s">
        <v>214</v>
      </c>
      <c r="AU3593" s="20" t="s">
        <v>80</v>
      </c>
    </row>
    <row r="3594" s="14" customFormat="1">
      <c r="A3594" s="14"/>
      <c r="B3594" s="245"/>
      <c r="C3594" s="246"/>
      <c r="D3594" s="236" t="s">
        <v>216</v>
      </c>
      <c r="E3594" s="247" t="s">
        <v>19</v>
      </c>
      <c r="F3594" s="248" t="s">
        <v>5825</v>
      </c>
      <c r="G3594" s="246"/>
      <c r="H3594" s="249">
        <v>6.8949849999999993</v>
      </c>
      <c r="I3594" s="250"/>
      <c r="J3594" s="246"/>
      <c r="K3594" s="246"/>
      <c r="L3594" s="251"/>
      <c r="M3594" s="252"/>
      <c r="N3594" s="253"/>
      <c r="O3594" s="253"/>
      <c r="P3594" s="253"/>
      <c r="Q3594" s="253"/>
      <c r="R3594" s="253"/>
      <c r="S3594" s="253"/>
      <c r="T3594" s="25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5" t="s">
        <v>216</v>
      </c>
      <c r="AU3594" s="255" t="s">
        <v>80</v>
      </c>
      <c r="AV3594" s="14" t="s">
        <v>80</v>
      </c>
      <c r="AW3594" s="14" t="s">
        <v>218</v>
      </c>
      <c r="AX3594" s="14" t="s">
        <v>71</v>
      </c>
      <c r="AY3594" s="255" t="s">
        <v>205</v>
      </c>
    </row>
    <row r="3595" s="14" customFormat="1">
      <c r="A3595" s="14"/>
      <c r="B3595" s="245"/>
      <c r="C3595" s="246"/>
      <c r="D3595" s="236" t="s">
        <v>216</v>
      </c>
      <c r="E3595" s="247" t="s">
        <v>19</v>
      </c>
      <c r="F3595" s="248" t="s">
        <v>5826</v>
      </c>
      <c r="G3595" s="246"/>
      <c r="H3595" s="249">
        <v>19.674400000000002</v>
      </c>
      <c r="I3595" s="250"/>
      <c r="J3595" s="246"/>
      <c r="K3595" s="246"/>
      <c r="L3595" s="251"/>
      <c r="M3595" s="252"/>
      <c r="N3595" s="253"/>
      <c r="O3595" s="253"/>
      <c r="P3595" s="253"/>
      <c r="Q3595" s="253"/>
      <c r="R3595" s="253"/>
      <c r="S3595" s="253"/>
      <c r="T3595" s="25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T3595" s="255" t="s">
        <v>216</v>
      </c>
      <c r="AU3595" s="255" t="s">
        <v>80</v>
      </c>
      <c r="AV3595" s="14" t="s">
        <v>80</v>
      </c>
      <c r="AW3595" s="14" t="s">
        <v>218</v>
      </c>
      <c r="AX3595" s="14" t="s">
        <v>71</v>
      </c>
      <c r="AY3595" s="255" t="s">
        <v>205</v>
      </c>
    </row>
    <row r="3596" s="2" customFormat="1" ht="16.5" customHeight="1">
      <c r="A3596" s="41"/>
      <c r="B3596" s="42"/>
      <c r="C3596" s="278" t="s">
        <v>5827</v>
      </c>
      <c r="D3596" s="278" t="s">
        <v>319</v>
      </c>
      <c r="E3596" s="279" t="s">
        <v>5828</v>
      </c>
      <c r="F3596" s="280" t="s">
        <v>5829</v>
      </c>
      <c r="G3596" s="281" t="s">
        <v>448</v>
      </c>
      <c r="H3596" s="282">
        <v>1</v>
      </c>
      <c r="I3596" s="283"/>
      <c r="J3596" s="284">
        <f>ROUND(I3596*H3596,2)</f>
        <v>0</v>
      </c>
      <c r="K3596" s="280" t="s">
        <v>19</v>
      </c>
      <c r="L3596" s="285"/>
      <c r="M3596" s="286" t="s">
        <v>19</v>
      </c>
      <c r="N3596" s="287" t="s">
        <v>42</v>
      </c>
      <c r="O3596" s="87"/>
      <c r="P3596" s="225">
        <f>O3596*H3596</f>
        <v>0</v>
      </c>
      <c r="Q3596" s="225">
        <v>0.048849999999999998</v>
      </c>
      <c r="R3596" s="225">
        <f>Q3596*H3596</f>
        <v>0.048849999999999998</v>
      </c>
      <c r="S3596" s="225">
        <v>0</v>
      </c>
      <c r="T3596" s="226">
        <f>S3596*H3596</f>
        <v>0</v>
      </c>
      <c r="U3596" s="41"/>
      <c r="V3596" s="41"/>
      <c r="W3596" s="41"/>
      <c r="X3596" s="41"/>
      <c r="Y3596" s="41"/>
      <c r="Z3596" s="41"/>
      <c r="AA3596" s="41"/>
      <c r="AB3596" s="41"/>
      <c r="AC3596" s="41"/>
      <c r="AD3596" s="41"/>
      <c r="AE3596" s="41"/>
      <c r="AR3596" s="227" t="s">
        <v>433</v>
      </c>
      <c r="AT3596" s="227" t="s">
        <v>319</v>
      </c>
      <c r="AU3596" s="227" t="s">
        <v>80</v>
      </c>
      <c r="AY3596" s="20" t="s">
        <v>205</v>
      </c>
      <c r="BE3596" s="228">
        <f>IF(N3596="základní",J3596,0)</f>
        <v>0</v>
      </c>
      <c r="BF3596" s="228">
        <f>IF(N3596="snížená",J3596,0)</f>
        <v>0</v>
      </c>
      <c r="BG3596" s="228">
        <f>IF(N3596="zákl. přenesená",J3596,0)</f>
        <v>0</v>
      </c>
      <c r="BH3596" s="228">
        <f>IF(N3596="sníž. přenesená",J3596,0)</f>
        <v>0</v>
      </c>
      <c r="BI3596" s="228">
        <f>IF(N3596="nulová",J3596,0)</f>
        <v>0</v>
      </c>
      <c r="BJ3596" s="20" t="s">
        <v>78</v>
      </c>
      <c r="BK3596" s="228">
        <f>ROUND(I3596*H3596,2)</f>
        <v>0</v>
      </c>
      <c r="BL3596" s="20" t="s">
        <v>331</v>
      </c>
      <c r="BM3596" s="227" t="s">
        <v>5830</v>
      </c>
    </row>
    <row r="3597" s="2" customFormat="1" ht="16.5" customHeight="1">
      <c r="A3597" s="41"/>
      <c r="B3597" s="42"/>
      <c r="C3597" s="278" t="s">
        <v>5831</v>
      </c>
      <c r="D3597" s="278" t="s">
        <v>319</v>
      </c>
      <c r="E3597" s="279" t="s">
        <v>5832</v>
      </c>
      <c r="F3597" s="280" t="s">
        <v>5833</v>
      </c>
      <c r="G3597" s="281" t="s">
        <v>448</v>
      </c>
      <c r="H3597" s="282">
        <v>1</v>
      </c>
      <c r="I3597" s="283"/>
      <c r="J3597" s="284">
        <f>ROUND(I3597*H3597,2)</f>
        <v>0</v>
      </c>
      <c r="K3597" s="280" t="s">
        <v>19</v>
      </c>
      <c r="L3597" s="285"/>
      <c r="M3597" s="286" t="s">
        <v>19</v>
      </c>
      <c r="N3597" s="287" t="s">
        <v>42</v>
      </c>
      <c r="O3597" s="87"/>
      <c r="P3597" s="225">
        <f>O3597*H3597</f>
        <v>0</v>
      </c>
      <c r="Q3597" s="225">
        <v>0.04548</v>
      </c>
      <c r="R3597" s="225">
        <f>Q3597*H3597</f>
        <v>0.04548</v>
      </c>
      <c r="S3597" s="225">
        <v>0</v>
      </c>
      <c r="T3597" s="226">
        <f>S3597*H3597</f>
        <v>0</v>
      </c>
      <c r="U3597" s="41"/>
      <c r="V3597" s="41"/>
      <c r="W3597" s="41"/>
      <c r="X3597" s="41"/>
      <c r="Y3597" s="41"/>
      <c r="Z3597" s="41"/>
      <c r="AA3597" s="41"/>
      <c r="AB3597" s="41"/>
      <c r="AC3597" s="41"/>
      <c r="AD3597" s="41"/>
      <c r="AE3597" s="41"/>
      <c r="AR3597" s="227" t="s">
        <v>433</v>
      </c>
      <c r="AT3597" s="227" t="s">
        <v>319</v>
      </c>
      <c r="AU3597" s="227" t="s">
        <v>80</v>
      </c>
      <c r="AY3597" s="20" t="s">
        <v>205</v>
      </c>
      <c r="BE3597" s="228">
        <f>IF(N3597="základní",J3597,0)</f>
        <v>0</v>
      </c>
      <c r="BF3597" s="228">
        <f>IF(N3597="snížená",J3597,0)</f>
        <v>0</v>
      </c>
      <c r="BG3597" s="228">
        <f>IF(N3597="zákl. přenesená",J3597,0)</f>
        <v>0</v>
      </c>
      <c r="BH3597" s="228">
        <f>IF(N3597="sníž. přenesená",J3597,0)</f>
        <v>0</v>
      </c>
      <c r="BI3597" s="228">
        <f>IF(N3597="nulová",J3597,0)</f>
        <v>0</v>
      </c>
      <c r="BJ3597" s="20" t="s">
        <v>78</v>
      </c>
      <c r="BK3597" s="228">
        <f>ROUND(I3597*H3597,2)</f>
        <v>0</v>
      </c>
      <c r="BL3597" s="20" t="s">
        <v>331</v>
      </c>
      <c r="BM3597" s="227" t="s">
        <v>5834</v>
      </c>
    </row>
    <row r="3598" s="2" customFormat="1" ht="16.5" customHeight="1">
      <c r="A3598" s="41"/>
      <c r="B3598" s="42"/>
      <c r="C3598" s="278" t="s">
        <v>5835</v>
      </c>
      <c r="D3598" s="278" t="s">
        <v>319</v>
      </c>
      <c r="E3598" s="279" t="s">
        <v>5836</v>
      </c>
      <c r="F3598" s="280" t="s">
        <v>5837</v>
      </c>
      <c r="G3598" s="281" t="s">
        <v>448</v>
      </c>
      <c r="H3598" s="282">
        <v>1</v>
      </c>
      <c r="I3598" s="283"/>
      <c r="J3598" s="284">
        <f>ROUND(I3598*H3598,2)</f>
        <v>0</v>
      </c>
      <c r="K3598" s="280" t="s">
        <v>19</v>
      </c>
      <c r="L3598" s="285"/>
      <c r="M3598" s="286" t="s">
        <v>19</v>
      </c>
      <c r="N3598" s="287" t="s">
        <v>42</v>
      </c>
      <c r="O3598" s="87"/>
      <c r="P3598" s="225">
        <f>O3598*H3598</f>
        <v>0</v>
      </c>
      <c r="Q3598" s="225">
        <v>0.033079999999999998</v>
      </c>
      <c r="R3598" s="225">
        <f>Q3598*H3598</f>
        <v>0.033079999999999998</v>
      </c>
      <c r="S3598" s="225">
        <v>0</v>
      </c>
      <c r="T3598" s="226">
        <f>S3598*H3598</f>
        <v>0</v>
      </c>
      <c r="U3598" s="41"/>
      <c r="V3598" s="41"/>
      <c r="W3598" s="41"/>
      <c r="X3598" s="41"/>
      <c r="Y3598" s="41"/>
      <c r="Z3598" s="41"/>
      <c r="AA3598" s="41"/>
      <c r="AB3598" s="41"/>
      <c r="AC3598" s="41"/>
      <c r="AD3598" s="41"/>
      <c r="AE3598" s="41"/>
      <c r="AR3598" s="227" t="s">
        <v>433</v>
      </c>
      <c r="AT3598" s="227" t="s">
        <v>319</v>
      </c>
      <c r="AU3598" s="227" t="s">
        <v>80</v>
      </c>
      <c r="AY3598" s="20" t="s">
        <v>205</v>
      </c>
      <c r="BE3598" s="228">
        <f>IF(N3598="základní",J3598,0)</f>
        <v>0</v>
      </c>
      <c r="BF3598" s="228">
        <f>IF(N3598="snížená",J3598,0)</f>
        <v>0</v>
      </c>
      <c r="BG3598" s="228">
        <f>IF(N3598="zákl. přenesená",J3598,0)</f>
        <v>0</v>
      </c>
      <c r="BH3598" s="228">
        <f>IF(N3598="sníž. přenesená",J3598,0)</f>
        <v>0</v>
      </c>
      <c r="BI3598" s="228">
        <f>IF(N3598="nulová",J3598,0)</f>
        <v>0</v>
      </c>
      <c r="BJ3598" s="20" t="s">
        <v>78</v>
      </c>
      <c r="BK3598" s="228">
        <f>ROUND(I3598*H3598,2)</f>
        <v>0</v>
      </c>
      <c r="BL3598" s="20" t="s">
        <v>331</v>
      </c>
      <c r="BM3598" s="227" t="s">
        <v>5838</v>
      </c>
    </row>
    <row r="3599" s="2" customFormat="1" ht="16.5" customHeight="1">
      <c r="A3599" s="41"/>
      <c r="B3599" s="42"/>
      <c r="C3599" s="278" t="s">
        <v>5839</v>
      </c>
      <c r="D3599" s="278" t="s">
        <v>319</v>
      </c>
      <c r="E3599" s="279" t="s">
        <v>5840</v>
      </c>
      <c r="F3599" s="280" t="s">
        <v>5841</v>
      </c>
      <c r="G3599" s="281" t="s">
        <v>448</v>
      </c>
      <c r="H3599" s="282">
        <v>1</v>
      </c>
      <c r="I3599" s="283"/>
      <c r="J3599" s="284">
        <f>ROUND(I3599*H3599,2)</f>
        <v>0</v>
      </c>
      <c r="K3599" s="280" t="s">
        <v>19</v>
      </c>
      <c r="L3599" s="285"/>
      <c r="M3599" s="286" t="s">
        <v>19</v>
      </c>
      <c r="N3599" s="287" t="s">
        <v>42</v>
      </c>
      <c r="O3599" s="87"/>
      <c r="P3599" s="225">
        <f>O3599*H3599</f>
        <v>0</v>
      </c>
      <c r="Q3599" s="225">
        <v>0.050000000000000003</v>
      </c>
      <c r="R3599" s="225">
        <f>Q3599*H3599</f>
        <v>0.050000000000000003</v>
      </c>
      <c r="S3599" s="225">
        <v>0</v>
      </c>
      <c r="T3599" s="226">
        <f>S3599*H3599</f>
        <v>0</v>
      </c>
      <c r="U3599" s="41"/>
      <c r="V3599" s="41"/>
      <c r="W3599" s="41"/>
      <c r="X3599" s="41"/>
      <c r="Y3599" s="41"/>
      <c r="Z3599" s="41"/>
      <c r="AA3599" s="41"/>
      <c r="AB3599" s="41"/>
      <c r="AC3599" s="41"/>
      <c r="AD3599" s="41"/>
      <c r="AE3599" s="41"/>
      <c r="AR3599" s="227" t="s">
        <v>433</v>
      </c>
      <c r="AT3599" s="227" t="s">
        <v>319</v>
      </c>
      <c r="AU3599" s="227" t="s">
        <v>80</v>
      </c>
      <c r="AY3599" s="20" t="s">
        <v>205</v>
      </c>
      <c r="BE3599" s="228">
        <f>IF(N3599="základní",J3599,0)</f>
        <v>0</v>
      </c>
      <c r="BF3599" s="228">
        <f>IF(N3599="snížená",J3599,0)</f>
        <v>0</v>
      </c>
      <c r="BG3599" s="228">
        <f>IF(N3599="zákl. přenesená",J3599,0)</f>
        <v>0</v>
      </c>
      <c r="BH3599" s="228">
        <f>IF(N3599="sníž. přenesená",J3599,0)</f>
        <v>0</v>
      </c>
      <c r="BI3599" s="228">
        <f>IF(N3599="nulová",J3599,0)</f>
        <v>0</v>
      </c>
      <c r="BJ3599" s="20" t="s">
        <v>78</v>
      </c>
      <c r="BK3599" s="228">
        <f>ROUND(I3599*H3599,2)</f>
        <v>0</v>
      </c>
      <c r="BL3599" s="20" t="s">
        <v>331</v>
      </c>
      <c r="BM3599" s="227" t="s">
        <v>5842</v>
      </c>
    </row>
    <row r="3600" s="2" customFormat="1" ht="16.5" customHeight="1">
      <c r="A3600" s="41"/>
      <c r="B3600" s="42"/>
      <c r="C3600" s="278" t="s">
        <v>5843</v>
      </c>
      <c r="D3600" s="278" t="s">
        <v>319</v>
      </c>
      <c r="E3600" s="279" t="s">
        <v>5844</v>
      </c>
      <c r="F3600" s="280" t="s">
        <v>5845</v>
      </c>
      <c r="G3600" s="281" t="s">
        <v>448</v>
      </c>
      <c r="H3600" s="282">
        <v>2</v>
      </c>
      <c r="I3600" s="283"/>
      <c r="J3600" s="284">
        <f>ROUND(I3600*H3600,2)</f>
        <v>0</v>
      </c>
      <c r="K3600" s="280" t="s">
        <v>19</v>
      </c>
      <c r="L3600" s="285"/>
      <c r="M3600" s="286" t="s">
        <v>19</v>
      </c>
      <c r="N3600" s="287" t="s">
        <v>42</v>
      </c>
      <c r="O3600" s="87"/>
      <c r="P3600" s="225">
        <f>O3600*H3600</f>
        <v>0</v>
      </c>
      <c r="Q3600" s="225">
        <v>0.037999999999999999</v>
      </c>
      <c r="R3600" s="225">
        <f>Q3600*H3600</f>
        <v>0.075999999999999998</v>
      </c>
      <c r="S3600" s="225">
        <v>0</v>
      </c>
      <c r="T3600" s="226">
        <f>S3600*H3600</f>
        <v>0</v>
      </c>
      <c r="U3600" s="41"/>
      <c r="V3600" s="41"/>
      <c r="W3600" s="41"/>
      <c r="X3600" s="41"/>
      <c r="Y3600" s="41"/>
      <c r="Z3600" s="41"/>
      <c r="AA3600" s="41"/>
      <c r="AB3600" s="41"/>
      <c r="AC3600" s="41"/>
      <c r="AD3600" s="41"/>
      <c r="AE3600" s="41"/>
      <c r="AR3600" s="227" t="s">
        <v>433</v>
      </c>
      <c r="AT3600" s="227" t="s">
        <v>319</v>
      </c>
      <c r="AU3600" s="227" t="s">
        <v>80</v>
      </c>
      <c r="AY3600" s="20" t="s">
        <v>205</v>
      </c>
      <c r="BE3600" s="228">
        <f>IF(N3600="základní",J3600,0)</f>
        <v>0</v>
      </c>
      <c r="BF3600" s="228">
        <f>IF(N3600="snížená",J3600,0)</f>
        <v>0</v>
      </c>
      <c r="BG3600" s="228">
        <f>IF(N3600="zákl. přenesená",J3600,0)</f>
        <v>0</v>
      </c>
      <c r="BH3600" s="228">
        <f>IF(N3600="sníž. přenesená",J3600,0)</f>
        <v>0</v>
      </c>
      <c r="BI3600" s="228">
        <f>IF(N3600="nulová",J3600,0)</f>
        <v>0</v>
      </c>
      <c r="BJ3600" s="20" t="s">
        <v>78</v>
      </c>
      <c r="BK3600" s="228">
        <f>ROUND(I3600*H3600,2)</f>
        <v>0</v>
      </c>
      <c r="BL3600" s="20" t="s">
        <v>331</v>
      </c>
      <c r="BM3600" s="227" t="s">
        <v>5846</v>
      </c>
    </row>
    <row r="3601" s="2" customFormat="1" ht="16.5" customHeight="1">
      <c r="A3601" s="41"/>
      <c r="B3601" s="42"/>
      <c r="C3601" s="278" t="s">
        <v>5847</v>
      </c>
      <c r="D3601" s="278" t="s">
        <v>319</v>
      </c>
      <c r="E3601" s="279" t="s">
        <v>5848</v>
      </c>
      <c r="F3601" s="280" t="s">
        <v>5849</v>
      </c>
      <c r="G3601" s="281" t="s">
        <v>448</v>
      </c>
      <c r="H3601" s="282">
        <v>1</v>
      </c>
      <c r="I3601" s="283"/>
      <c r="J3601" s="284">
        <f>ROUND(I3601*H3601,2)</f>
        <v>0</v>
      </c>
      <c r="K3601" s="280" t="s">
        <v>19</v>
      </c>
      <c r="L3601" s="285"/>
      <c r="M3601" s="286" t="s">
        <v>19</v>
      </c>
      <c r="N3601" s="287" t="s">
        <v>42</v>
      </c>
      <c r="O3601" s="87"/>
      <c r="P3601" s="225">
        <f>O3601*H3601</f>
        <v>0</v>
      </c>
      <c r="Q3601" s="225">
        <v>0.050000000000000003</v>
      </c>
      <c r="R3601" s="225">
        <f>Q3601*H3601</f>
        <v>0.050000000000000003</v>
      </c>
      <c r="S3601" s="225">
        <v>0</v>
      </c>
      <c r="T3601" s="226">
        <f>S3601*H3601</f>
        <v>0</v>
      </c>
      <c r="U3601" s="41"/>
      <c r="V3601" s="41"/>
      <c r="W3601" s="41"/>
      <c r="X3601" s="41"/>
      <c r="Y3601" s="41"/>
      <c r="Z3601" s="41"/>
      <c r="AA3601" s="41"/>
      <c r="AB3601" s="41"/>
      <c r="AC3601" s="41"/>
      <c r="AD3601" s="41"/>
      <c r="AE3601" s="41"/>
      <c r="AR3601" s="227" t="s">
        <v>433</v>
      </c>
      <c r="AT3601" s="227" t="s">
        <v>319</v>
      </c>
      <c r="AU3601" s="227" t="s">
        <v>80</v>
      </c>
      <c r="AY3601" s="20" t="s">
        <v>205</v>
      </c>
      <c r="BE3601" s="228">
        <f>IF(N3601="základní",J3601,0)</f>
        <v>0</v>
      </c>
      <c r="BF3601" s="228">
        <f>IF(N3601="snížená",J3601,0)</f>
        <v>0</v>
      </c>
      <c r="BG3601" s="228">
        <f>IF(N3601="zákl. přenesená",J3601,0)</f>
        <v>0</v>
      </c>
      <c r="BH3601" s="228">
        <f>IF(N3601="sníž. přenesená",J3601,0)</f>
        <v>0</v>
      </c>
      <c r="BI3601" s="228">
        <f>IF(N3601="nulová",J3601,0)</f>
        <v>0</v>
      </c>
      <c r="BJ3601" s="20" t="s">
        <v>78</v>
      </c>
      <c r="BK3601" s="228">
        <f>ROUND(I3601*H3601,2)</f>
        <v>0</v>
      </c>
      <c r="BL3601" s="20" t="s">
        <v>331</v>
      </c>
      <c r="BM3601" s="227" t="s">
        <v>5850</v>
      </c>
    </row>
    <row r="3602" s="2" customFormat="1" ht="16.5" customHeight="1">
      <c r="A3602" s="41"/>
      <c r="B3602" s="42"/>
      <c r="C3602" s="278" t="s">
        <v>5851</v>
      </c>
      <c r="D3602" s="278" t="s">
        <v>319</v>
      </c>
      <c r="E3602" s="279" t="s">
        <v>5852</v>
      </c>
      <c r="F3602" s="280" t="s">
        <v>5853</v>
      </c>
      <c r="G3602" s="281" t="s">
        <v>448</v>
      </c>
      <c r="H3602" s="282">
        <v>4</v>
      </c>
      <c r="I3602" s="283"/>
      <c r="J3602" s="284">
        <f>ROUND(I3602*H3602,2)</f>
        <v>0</v>
      </c>
      <c r="K3602" s="280" t="s">
        <v>19</v>
      </c>
      <c r="L3602" s="285"/>
      <c r="M3602" s="286" t="s">
        <v>19</v>
      </c>
      <c r="N3602" s="287" t="s">
        <v>42</v>
      </c>
      <c r="O3602" s="87"/>
      <c r="P3602" s="225">
        <f>O3602*H3602</f>
        <v>0</v>
      </c>
      <c r="Q3602" s="225">
        <v>0.041000000000000002</v>
      </c>
      <c r="R3602" s="225">
        <f>Q3602*H3602</f>
        <v>0.16400000000000001</v>
      </c>
      <c r="S3602" s="225">
        <v>0</v>
      </c>
      <c r="T3602" s="226">
        <f>S3602*H3602</f>
        <v>0</v>
      </c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1"/>
      <c r="AE3602" s="41"/>
      <c r="AR3602" s="227" t="s">
        <v>433</v>
      </c>
      <c r="AT3602" s="227" t="s">
        <v>319</v>
      </c>
      <c r="AU3602" s="227" t="s">
        <v>80</v>
      </c>
      <c r="AY3602" s="20" t="s">
        <v>205</v>
      </c>
      <c r="BE3602" s="228">
        <f>IF(N3602="základní",J3602,0)</f>
        <v>0</v>
      </c>
      <c r="BF3602" s="228">
        <f>IF(N3602="snížená",J3602,0)</f>
        <v>0</v>
      </c>
      <c r="BG3602" s="228">
        <f>IF(N3602="zákl. přenesená",J3602,0)</f>
        <v>0</v>
      </c>
      <c r="BH3602" s="228">
        <f>IF(N3602="sníž. přenesená",J3602,0)</f>
        <v>0</v>
      </c>
      <c r="BI3602" s="228">
        <f>IF(N3602="nulová",J3602,0)</f>
        <v>0</v>
      </c>
      <c r="BJ3602" s="20" t="s">
        <v>78</v>
      </c>
      <c r="BK3602" s="228">
        <f>ROUND(I3602*H3602,2)</f>
        <v>0</v>
      </c>
      <c r="BL3602" s="20" t="s">
        <v>331</v>
      </c>
      <c r="BM3602" s="227" t="s">
        <v>5854</v>
      </c>
    </row>
    <row r="3603" s="2" customFormat="1" ht="16.5" customHeight="1">
      <c r="A3603" s="41"/>
      <c r="B3603" s="42"/>
      <c r="C3603" s="278" t="s">
        <v>5855</v>
      </c>
      <c r="D3603" s="278" t="s">
        <v>319</v>
      </c>
      <c r="E3603" s="279" t="s">
        <v>5856</v>
      </c>
      <c r="F3603" s="280" t="s">
        <v>5857</v>
      </c>
      <c r="G3603" s="281" t="s">
        <v>448</v>
      </c>
      <c r="H3603" s="282">
        <v>2</v>
      </c>
      <c r="I3603" s="283"/>
      <c r="J3603" s="284">
        <f>ROUND(I3603*H3603,2)</f>
        <v>0</v>
      </c>
      <c r="K3603" s="280" t="s">
        <v>19</v>
      </c>
      <c r="L3603" s="285"/>
      <c r="M3603" s="286" t="s">
        <v>19</v>
      </c>
      <c r="N3603" s="287" t="s">
        <v>42</v>
      </c>
      <c r="O3603" s="87"/>
      <c r="P3603" s="225">
        <f>O3603*H3603</f>
        <v>0</v>
      </c>
      <c r="Q3603" s="225">
        <v>0.051999999999999998</v>
      </c>
      <c r="R3603" s="225">
        <f>Q3603*H3603</f>
        <v>0.104</v>
      </c>
      <c r="S3603" s="225">
        <v>0</v>
      </c>
      <c r="T3603" s="226">
        <f>S3603*H3603</f>
        <v>0</v>
      </c>
      <c r="U3603" s="41"/>
      <c r="V3603" s="41"/>
      <c r="W3603" s="41"/>
      <c r="X3603" s="41"/>
      <c r="Y3603" s="41"/>
      <c r="Z3603" s="41"/>
      <c r="AA3603" s="41"/>
      <c r="AB3603" s="41"/>
      <c r="AC3603" s="41"/>
      <c r="AD3603" s="41"/>
      <c r="AE3603" s="41"/>
      <c r="AR3603" s="227" t="s">
        <v>433</v>
      </c>
      <c r="AT3603" s="227" t="s">
        <v>319</v>
      </c>
      <c r="AU3603" s="227" t="s">
        <v>80</v>
      </c>
      <c r="AY3603" s="20" t="s">
        <v>205</v>
      </c>
      <c r="BE3603" s="228">
        <f>IF(N3603="základní",J3603,0)</f>
        <v>0</v>
      </c>
      <c r="BF3603" s="228">
        <f>IF(N3603="snížená",J3603,0)</f>
        <v>0</v>
      </c>
      <c r="BG3603" s="228">
        <f>IF(N3603="zákl. přenesená",J3603,0)</f>
        <v>0</v>
      </c>
      <c r="BH3603" s="228">
        <f>IF(N3603="sníž. přenesená",J3603,0)</f>
        <v>0</v>
      </c>
      <c r="BI3603" s="228">
        <f>IF(N3603="nulová",J3603,0)</f>
        <v>0</v>
      </c>
      <c r="BJ3603" s="20" t="s">
        <v>78</v>
      </c>
      <c r="BK3603" s="228">
        <f>ROUND(I3603*H3603,2)</f>
        <v>0</v>
      </c>
      <c r="BL3603" s="20" t="s">
        <v>331</v>
      </c>
      <c r="BM3603" s="227" t="s">
        <v>5858</v>
      </c>
    </row>
    <row r="3604" s="2" customFormat="1" ht="16.5" customHeight="1">
      <c r="A3604" s="41"/>
      <c r="B3604" s="42"/>
      <c r="C3604" s="278" t="s">
        <v>5859</v>
      </c>
      <c r="D3604" s="278" t="s">
        <v>319</v>
      </c>
      <c r="E3604" s="279" t="s">
        <v>5860</v>
      </c>
      <c r="F3604" s="280" t="s">
        <v>5861</v>
      </c>
      <c r="G3604" s="281" t="s">
        <v>448</v>
      </c>
      <c r="H3604" s="282">
        <v>1</v>
      </c>
      <c r="I3604" s="283"/>
      <c r="J3604" s="284">
        <f>ROUND(I3604*H3604,2)</f>
        <v>0</v>
      </c>
      <c r="K3604" s="280" t="s">
        <v>19</v>
      </c>
      <c r="L3604" s="285"/>
      <c r="M3604" s="286" t="s">
        <v>19</v>
      </c>
      <c r="N3604" s="287" t="s">
        <v>42</v>
      </c>
      <c r="O3604" s="87"/>
      <c r="P3604" s="225">
        <f>O3604*H3604</f>
        <v>0</v>
      </c>
      <c r="Q3604" s="225">
        <v>0.050000000000000003</v>
      </c>
      <c r="R3604" s="225">
        <f>Q3604*H3604</f>
        <v>0.050000000000000003</v>
      </c>
      <c r="S3604" s="225">
        <v>0</v>
      </c>
      <c r="T3604" s="226">
        <f>S3604*H3604</f>
        <v>0</v>
      </c>
      <c r="U3604" s="41"/>
      <c r="V3604" s="41"/>
      <c r="W3604" s="41"/>
      <c r="X3604" s="41"/>
      <c r="Y3604" s="41"/>
      <c r="Z3604" s="41"/>
      <c r="AA3604" s="41"/>
      <c r="AB3604" s="41"/>
      <c r="AC3604" s="41"/>
      <c r="AD3604" s="41"/>
      <c r="AE3604" s="41"/>
      <c r="AR3604" s="227" t="s">
        <v>433</v>
      </c>
      <c r="AT3604" s="227" t="s">
        <v>319</v>
      </c>
      <c r="AU3604" s="227" t="s">
        <v>80</v>
      </c>
      <c r="AY3604" s="20" t="s">
        <v>205</v>
      </c>
      <c r="BE3604" s="228">
        <f>IF(N3604="základní",J3604,0)</f>
        <v>0</v>
      </c>
      <c r="BF3604" s="228">
        <f>IF(N3604="snížená",J3604,0)</f>
        <v>0</v>
      </c>
      <c r="BG3604" s="228">
        <f>IF(N3604="zákl. přenesená",J3604,0)</f>
        <v>0</v>
      </c>
      <c r="BH3604" s="228">
        <f>IF(N3604="sníž. přenesená",J3604,0)</f>
        <v>0</v>
      </c>
      <c r="BI3604" s="228">
        <f>IF(N3604="nulová",J3604,0)</f>
        <v>0</v>
      </c>
      <c r="BJ3604" s="20" t="s">
        <v>78</v>
      </c>
      <c r="BK3604" s="228">
        <f>ROUND(I3604*H3604,2)</f>
        <v>0</v>
      </c>
      <c r="BL3604" s="20" t="s">
        <v>331</v>
      </c>
      <c r="BM3604" s="227" t="s">
        <v>5862</v>
      </c>
    </row>
    <row r="3605" s="2" customFormat="1" ht="16.5" customHeight="1">
      <c r="A3605" s="41"/>
      <c r="B3605" s="42"/>
      <c r="C3605" s="216" t="s">
        <v>5863</v>
      </c>
      <c r="D3605" s="216" t="s">
        <v>207</v>
      </c>
      <c r="E3605" s="217" t="s">
        <v>5864</v>
      </c>
      <c r="F3605" s="218" t="s">
        <v>5865</v>
      </c>
      <c r="G3605" s="219" t="s">
        <v>306</v>
      </c>
      <c r="H3605" s="220">
        <v>9.8849999999999998</v>
      </c>
      <c r="I3605" s="221"/>
      <c r="J3605" s="222">
        <f>ROUND(I3605*H3605,2)</f>
        <v>0</v>
      </c>
      <c r="K3605" s="218" t="s">
        <v>211</v>
      </c>
      <c r="L3605" s="47"/>
      <c r="M3605" s="223" t="s">
        <v>19</v>
      </c>
      <c r="N3605" s="224" t="s">
        <v>42</v>
      </c>
      <c r="O3605" s="87"/>
      <c r="P3605" s="225">
        <f>O3605*H3605</f>
        <v>0</v>
      </c>
      <c r="Q3605" s="225">
        <v>9.0000000000000006E-05</v>
      </c>
      <c r="R3605" s="225">
        <f>Q3605*H3605</f>
        <v>0.00088965000000000008</v>
      </c>
      <c r="S3605" s="225">
        <v>0</v>
      </c>
      <c r="T3605" s="226">
        <f>S3605*H3605</f>
        <v>0</v>
      </c>
      <c r="U3605" s="41"/>
      <c r="V3605" s="41"/>
      <c r="W3605" s="41"/>
      <c r="X3605" s="41"/>
      <c r="Y3605" s="41"/>
      <c r="Z3605" s="41"/>
      <c r="AA3605" s="41"/>
      <c r="AB3605" s="41"/>
      <c r="AC3605" s="41"/>
      <c r="AD3605" s="41"/>
      <c r="AE3605" s="41"/>
      <c r="AR3605" s="227" t="s">
        <v>331</v>
      </c>
      <c r="AT3605" s="227" t="s">
        <v>207</v>
      </c>
      <c r="AU3605" s="227" t="s">
        <v>80</v>
      </c>
      <c r="AY3605" s="20" t="s">
        <v>205</v>
      </c>
      <c r="BE3605" s="228">
        <f>IF(N3605="základní",J3605,0)</f>
        <v>0</v>
      </c>
      <c r="BF3605" s="228">
        <f>IF(N3605="snížená",J3605,0)</f>
        <v>0</v>
      </c>
      <c r="BG3605" s="228">
        <f>IF(N3605="zákl. přenesená",J3605,0)</f>
        <v>0</v>
      </c>
      <c r="BH3605" s="228">
        <f>IF(N3605="sníž. přenesená",J3605,0)</f>
        <v>0</v>
      </c>
      <c r="BI3605" s="228">
        <f>IF(N3605="nulová",J3605,0)</f>
        <v>0</v>
      </c>
      <c r="BJ3605" s="20" t="s">
        <v>78</v>
      </c>
      <c r="BK3605" s="228">
        <f>ROUND(I3605*H3605,2)</f>
        <v>0</v>
      </c>
      <c r="BL3605" s="20" t="s">
        <v>331</v>
      </c>
      <c r="BM3605" s="227" t="s">
        <v>5866</v>
      </c>
    </row>
    <row r="3606" s="2" customFormat="1">
      <c r="A3606" s="41"/>
      <c r="B3606" s="42"/>
      <c r="C3606" s="43"/>
      <c r="D3606" s="229" t="s">
        <v>214</v>
      </c>
      <c r="E3606" s="43"/>
      <c r="F3606" s="230" t="s">
        <v>5867</v>
      </c>
      <c r="G3606" s="43"/>
      <c r="H3606" s="43"/>
      <c r="I3606" s="231"/>
      <c r="J3606" s="43"/>
      <c r="K3606" s="43"/>
      <c r="L3606" s="47"/>
      <c r="M3606" s="232"/>
      <c r="N3606" s="233"/>
      <c r="O3606" s="87"/>
      <c r="P3606" s="87"/>
      <c r="Q3606" s="87"/>
      <c r="R3606" s="87"/>
      <c r="S3606" s="87"/>
      <c r="T3606" s="88"/>
      <c r="U3606" s="41"/>
      <c r="V3606" s="41"/>
      <c r="W3606" s="41"/>
      <c r="X3606" s="41"/>
      <c r="Y3606" s="41"/>
      <c r="Z3606" s="41"/>
      <c r="AA3606" s="41"/>
      <c r="AB3606" s="41"/>
      <c r="AC3606" s="41"/>
      <c r="AD3606" s="41"/>
      <c r="AE3606" s="41"/>
      <c r="AT3606" s="20" t="s">
        <v>214</v>
      </c>
      <c r="AU3606" s="20" t="s">
        <v>80</v>
      </c>
    </row>
    <row r="3607" s="14" customFormat="1">
      <c r="A3607" s="14"/>
      <c r="B3607" s="245"/>
      <c r="C3607" s="246"/>
      <c r="D3607" s="236" t="s">
        <v>216</v>
      </c>
      <c r="E3607" s="247" t="s">
        <v>19</v>
      </c>
      <c r="F3607" s="248" t="s">
        <v>5868</v>
      </c>
      <c r="G3607" s="246"/>
      <c r="H3607" s="249">
        <v>9.8847269999999998</v>
      </c>
      <c r="I3607" s="250"/>
      <c r="J3607" s="246"/>
      <c r="K3607" s="246"/>
      <c r="L3607" s="251"/>
      <c r="M3607" s="252"/>
      <c r="N3607" s="253"/>
      <c r="O3607" s="253"/>
      <c r="P3607" s="253"/>
      <c r="Q3607" s="253"/>
      <c r="R3607" s="253"/>
      <c r="S3607" s="253"/>
      <c r="T3607" s="25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T3607" s="255" t="s">
        <v>216</v>
      </c>
      <c r="AU3607" s="255" t="s">
        <v>80</v>
      </c>
      <c r="AV3607" s="14" t="s">
        <v>80</v>
      </c>
      <c r="AW3607" s="14" t="s">
        <v>218</v>
      </c>
      <c r="AX3607" s="14" t="s">
        <v>71</v>
      </c>
      <c r="AY3607" s="255" t="s">
        <v>205</v>
      </c>
    </row>
    <row r="3608" s="2" customFormat="1" ht="24.15" customHeight="1">
      <c r="A3608" s="41"/>
      <c r="B3608" s="42"/>
      <c r="C3608" s="278" t="s">
        <v>5869</v>
      </c>
      <c r="D3608" s="278" t="s">
        <v>319</v>
      </c>
      <c r="E3608" s="279" t="s">
        <v>5870</v>
      </c>
      <c r="F3608" s="280" t="s">
        <v>5871</v>
      </c>
      <c r="G3608" s="281" t="s">
        <v>448</v>
      </c>
      <c r="H3608" s="282">
        <v>1</v>
      </c>
      <c r="I3608" s="283"/>
      <c r="J3608" s="284">
        <f>ROUND(I3608*H3608,2)</f>
        <v>0</v>
      </c>
      <c r="K3608" s="280" t="s">
        <v>19</v>
      </c>
      <c r="L3608" s="285"/>
      <c r="M3608" s="286" t="s">
        <v>19</v>
      </c>
      <c r="N3608" s="287" t="s">
        <v>42</v>
      </c>
      <c r="O3608" s="87"/>
      <c r="P3608" s="225">
        <f>O3608*H3608</f>
        <v>0</v>
      </c>
      <c r="Q3608" s="225">
        <v>0.22770000000000001</v>
      </c>
      <c r="R3608" s="225">
        <f>Q3608*H3608</f>
        <v>0.22770000000000001</v>
      </c>
      <c r="S3608" s="225">
        <v>0</v>
      </c>
      <c r="T3608" s="226">
        <f>S3608*H3608</f>
        <v>0</v>
      </c>
      <c r="U3608" s="41"/>
      <c r="V3608" s="41"/>
      <c r="W3608" s="41"/>
      <c r="X3608" s="41"/>
      <c r="Y3608" s="41"/>
      <c r="Z3608" s="41"/>
      <c r="AA3608" s="41"/>
      <c r="AB3608" s="41"/>
      <c r="AC3608" s="41"/>
      <c r="AD3608" s="41"/>
      <c r="AE3608" s="41"/>
      <c r="AR3608" s="227" t="s">
        <v>433</v>
      </c>
      <c r="AT3608" s="227" t="s">
        <v>319</v>
      </c>
      <c r="AU3608" s="227" t="s">
        <v>80</v>
      </c>
      <c r="AY3608" s="20" t="s">
        <v>205</v>
      </c>
      <c r="BE3608" s="228">
        <f>IF(N3608="základní",J3608,0)</f>
        <v>0</v>
      </c>
      <c r="BF3608" s="228">
        <f>IF(N3608="snížená",J3608,0)</f>
        <v>0</v>
      </c>
      <c r="BG3608" s="228">
        <f>IF(N3608="zákl. přenesená",J3608,0)</f>
        <v>0</v>
      </c>
      <c r="BH3608" s="228">
        <f>IF(N3608="sníž. přenesená",J3608,0)</f>
        <v>0</v>
      </c>
      <c r="BI3608" s="228">
        <f>IF(N3608="nulová",J3608,0)</f>
        <v>0</v>
      </c>
      <c r="BJ3608" s="20" t="s">
        <v>78</v>
      </c>
      <c r="BK3608" s="228">
        <f>ROUND(I3608*H3608,2)</f>
        <v>0</v>
      </c>
      <c r="BL3608" s="20" t="s">
        <v>331</v>
      </c>
      <c r="BM3608" s="227" t="s">
        <v>5872</v>
      </c>
    </row>
    <row r="3609" s="2" customFormat="1" ht="24.15" customHeight="1">
      <c r="A3609" s="41"/>
      <c r="B3609" s="42"/>
      <c r="C3609" s="216" t="s">
        <v>5873</v>
      </c>
      <c r="D3609" s="216" t="s">
        <v>207</v>
      </c>
      <c r="E3609" s="217" t="s">
        <v>5874</v>
      </c>
      <c r="F3609" s="218" t="s">
        <v>5875</v>
      </c>
      <c r="G3609" s="219" t="s">
        <v>2268</v>
      </c>
      <c r="H3609" s="220">
        <v>1</v>
      </c>
      <c r="I3609" s="221"/>
      <c r="J3609" s="222">
        <f>ROUND(I3609*H3609,2)</f>
        <v>0</v>
      </c>
      <c r="K3609" s="218" t="s">
        <v>19</v>
      </c>
      <c r="L3609" s="47"/>
      <c r="M3609" s="223" t="s">
        <v>19</v>
      </c>
      <c r="N3609" s="224" t="s">
        <v>42</v>
      </c>
      <c r="O3609" s="87"/>
      <c r="P3609" s="225">
        <f>O3609*H3609</f>
        <v>0</v>
      </c>
      <c r="Q3609" s="225">
        <v>0.247</v>
      </c>
      <c r="R3609" s="225">
        <f>Q3609*H3609</f>
        <v>0.247</v>
      </c>
      <c r="S3609" s="225">
        <v>0</v>
      </c>
      <c r="T3609" s="226">
        <f>S3609*H3609</f>
        <v>0</v>
      </c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R3609" s="227" t="s">
        <v>331</v>
      </c>
      <c r="AT3609" s="227" t="s">
        <v>207</v>
      </c>
      <c r="AU3609" s="227" t="s">
        <v>80</v>
      </c>
      <c r="AY3609" s="20" t="s">
        <v>205</v>
      </c>
      <c r="BE3609" s="228">
        <f>IF(N3609="základní",J3609,0)</f>
        <v>0</v>
      </c>
      <c r="BF3609" s="228">
        <f>IF(N3609="snížená",J3609,0)</f>
        <v>0</v>
      </c>
      <c r="BG3609" s="228">
        <f>IF(N3609="zákl. přenesená",J3609,0)</f>
        <v>0</v>
      </c>
      <c r="BH3609" s="228">
        <f>IF(N3609="sníž. přenesená",J3609,0)</f>
        <v>0</v>
      </c>
      <c r="BI3609" s="228">
        <f>IF(N3609="nulová",J3609,0)</f>
        <v>0</v>
      </c>
      <c r="BJ3609" s="20" t="s">
        <v>78</v>
      </c>
      <c r="BK3609" s="228">
        <f>ROUND(I3609*H3609,2)</f>
        <v>0</v>
      </c>
      <c r="BL3609" s="20" t="s">
        <v>331</v>
      </c>
      <c r="BM3609" s="227" t="s">
        <v>5876</v>
      </c>
    </row>
    <row r="3610" s="2" customFormat="1" ht="24.15" customHeight="1">
      <c r="A3610" s="41"/>
      <c r="B3610" s="42"/>
      <c r="C3610" s="216" t="s">
        <v>5877</v>
      </c>
      <c r="D3610" s="216" t="s">
        <v>207</v>
      </c>
      <c r="E3610" s="217" t="s">
        <v>5878</v>
      </c>
      <c r="F3610" s="218" t="s">
        <v>5879</v>
      </c>
      <c r="G3610" s="219" t="s">
        <v>2268</v>
      </c>
      <c r="H3610" s="220">
        <v>1</v>
      </c>
      <c r="I3610" s="221"/>
      <c r="J3610" s="222">
        <f>ROUND(I3610*H3610,2)</f>
        <v>0</v>
      </c>
      <c r="K3610" s="218" t="s">
        <v>19</v>
      </c>
      <c r="L3610" s="47"/>
      <c r="M3610" s="223" t="s">
        <v>19</v>
      </c>
      <c r="N3610" s="224" t="s">
        <v>42</v>
      </c>
      <c r="O3610" s="87"/>
      <c r="P3610" s="225">
        <f>O3610*H3610</f>
        <v>0</v>
      </c>
      <c r="Q3610" s="225">
        <v>0.54700000000000004</v>
      </c>
      <c r="R3610" s="225">
        <f>Q3610*H3610</f>
        <v>0.54700000000000004</v>
      </c>
      <c r="S3610" s="225">
        <v>0</v>
      </c>
      <c r="T3610" s="226">
        <f>S3610*H3610</f>
        <v>0</v>
      </c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R3610" s="227" t="s">
        <v>331</v>
      </c>
      <c r="AT3610" s="227" t="s">
        <v>207</v>
      </c>
      <c r="AU3610" s="227" t="s">
        <v>80</v>
      </c>
      <c r="AY3610" s="20" t="s">
        <v>205</v>
      </c>
      <c r="BE3610" s="228">
        <f>IF(N3610="základní",J3610,0)</f>
        <v>0</v>
      </c>
      <c r="BF3610" s="228">
        <f>IF(N3610="snížená",J3610,0)</f>
        <v>0</v>
      </c>
      <c r="BG3610" s="228">
        <f>IF(N3610="zákl. přenesená",J3610,0)</f>
        <v>0</v>
      </c>
      <c r="BH3610" s="228">
        <f>IF(N3610="sníž. přenesená",J3610,0)</f>
        <v>0</v>
      </c>
      <c r="BI3610" s="228">
        <f>IF(N3610="nulová",J3610,0)</f>
        <v>0</v>
      </c>
      <c r="BJ3610" s="20" t="s">
        <v>78</v>
      </c>
      <c r="BK3610" s="228">
        <f>ROUND(I3610*H3610,2)</f>
        <v>0</v>
      </c>
      <c r="BL3610" s="20" t="s">
        <v>331</v>
      </c>
      <c r="BM3610" s="227" t="s">
        <v>5880</v>
      </c>
    </row>
    <row r="3611" s="2" customFormat="1" ht="24.15" customHeight="1">
      <c r="A3611" s="41"/>
      <c r="B3611" s="42"/>
      <c r="C3611" s="216" t="s">
        <v>5881</v>
      </c>
      <c r="D3611" s="216" t="s">
        <v>207</v>
      </c>
      <c r="E3611" s="217" t="s">
        <v>5882</v>
      </c>
      <c r="F3611" s="218" t="s">
        <v>5883</v>
      </c>
      <c r="G3611" s="219" t="s">
        <v>2268</v>
      </c>
      <c r="H3611" s="220">
        <v>1</v>
      </c>
      <c r="I3611" s="221"/>
      <c r="J3611" s="222">
        <f>ROUND(I3611*H3611,2)</f>
        <v>0</v>
      </c>
      <c r="K3611" s="218" t="s">
        <v>19</v>
      </c>
      <c r="L3611" s="47"/>
      <c r="M3611" s="223" t="s">
        <v>19</v>
      </c>
      <c r="N3611" s="224" t="s">
        <v>42</v>
      </c>
      <c r="O3611" s="87"/>
      <c r="P3611" s="225">
        <f>O3611*H3611</f>
        <v>0</v>
      </c>
      <c r="Q3611" s="225">
        <v>0.248</v>
      </c>
      <c r="R3611" s="225">
        <f>Q3611*H3611</f>
        <v>0.248</v>
      </c>
      <c r="S3611" s="225">
        <v>0</v>
      </c>
      <c r="T3611" s="226">
        <f>S3611*H3611</f>
        <v>0</v>
      </c>
      <c r="U3611" s="41"/>
      <c r="V3611" s="41"/>
      <c r="W3611" s="41"/>
      <c r="X3611" s="41"/>
      <c r="Y3611" s="41"/>
      <c r="Z3611" s="41"/>
      <c r="AA3611" s="41"/>
      <c r="AB3611" s="41"/>
      <c r="AC3611" s="41"/>
      <c r="AD3611" s="41"/>
      <c r="AE3611" s="41"/>
      <c r="AR3611" s="227" t="s">
        <v>331</v>
      </c>
      <c r="AT3611" s="227" t="s">
        <v>207</v>
      </c>
      <c r="AU3611" s="227" t="s">
        <v>80</v>
      </c>
      <c r="AY3611" s="20" t="s">
        <v>205</v>
      </c>
      <c r="BE3611" s="228">
        <f>IF(N3611="základní",J3611,0)</f>
        <v>0</v>
      </c>
      <c r="BF3611" s="228">
        <f>IF(N3611="snížená",J3611,0)</f>
        <v>0</v>
      </c>
      <c r="BG3611" s="228">
        <f>IF(N3611="zákl. přenesená",J3611,0)</f>
        <v>0</v>
      </c>
      <c r="BH3611" s="228">
        <f>IF(N3611="sníž. přenesená",J3611,0)</f>
        <v>0</v>
      </c>
      <c r="BI3611" s="228">
        <f>IF(N3611="nulová",J3611,0)</f>
        <v>0</v>
      </c>
      <c r="BJ3611" s="20" t="s">
        <v>78</v>
      </c>
      <c r="BK3611" s="228">
        <f>ROUND(I3611*H3611,2)</f>
        <v>0</v>
      </c>
      <c r="BL3611" s="20" t="s">
        <v>331</v>
      </c>
      <c r="BM3611" s="227" t="s">
        <v>5884</v>
      </c>
    </row>
    <row r="3612" s="2" customFormat="1" ht="24.15" customHeight="1">
      <c r="A3612" s="41"/>
      <c r="B3612" s="42"/>
      <c r="C3612" s="216" t="s">
        <v>5885</v>
      </c>
      <c r="D3612" s="216" t="s">
        <v>207</v>
      </c>
      <c r="E3612" s="217" t="s">
        <v>5886</v>
      </c>
      <c r="F3612" s="218" t="s">
        <v>5887</v>
      </c>
      <c r="G3612" s="219" t="s">
        <v>2268</v>
      </c>
      <c r="H3612" s="220">
        <v>1</v>
      </c>
      <c r="I3612" s="221"/>
      <c r="J3612" s="222">
        <f>ROUND(I3612*H3612,2)</f>
        <v>0</v>
      </c>
      <c r="K3612" s="218" t="s">
        <v>19</v>
      </c>
      <c r="L3612" s="47"/>
      <c r="M3612" s="223" t="s">
        <v>19</v>
      </c>
      <c r="N3612" s="224" t="s">
        <v>42</v>
      </c>
      <c r="O3612" s="87"/>
      <c r="P3612" s="225">
        <f>O3612*H3612</f>
        <v>0</v>
      </c>
      <c r="Q3612" s="225">
        <v>0.22700000000000001</v>
      </c>
      <c r="R3612" s="225">
        <f>Q3612*H3612</f>
        <v>0.22700000000000001</v>
      </c>
      <c r="S3612" s="225">
        <v>0</v>
      </c>
      <c r="T3612" s="226">
        <f>S3612*H3612</f>
        <v>0</v>
      </c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R3612" s="227" t="s">
        <v>331</v>
      </c>
      <c r="AT3612" s="227" t="s">
        <v>207</v>
      </c>
      <c r="AU3612" s="227" t="s">
        <v>80</v>
      </c>
      <c r="AY3612" s="20" t="s">
        <v>205</v>
      </c>
      <c r="BE3612" s="228">
        <f>IF(N3612="základní",J3612,0)</f>
        <v>0</v>
      </c>
      <c r="BF3612" s="228">
        <f>IF(N3612="snížená",J3612,0)</f>
        <v>0</v>
      </c>
      <c r="BG3612" s="228">
        <f>IF(N3612="zákl. přenesená",J3612,0)</f>
        <v>0</v>
      </c>
      <c r="BH3612" s="228">
        <f>IF(N3612="sníž. přenesená",J3612,0)</f>
        <v>0</v>
      </c>
      <c r="BI3612" s="228">
        <f>IF(N3612="nulová",J3612,0)</f>
        <v>0</v>
      </c>
      <c r="BJ3612" s="20" t="s">
        <v>78</v>
      </c>
      <c r="BK3612" s="228">
        <f>ROUND(I3612*H3612,2)</f>
        <v>0</v>
      </c>
      <c r="BL3612" s="20" t="s">
        <v>331</v>
      </c>
      <c r="BM3612" s="227" t="s">
        <v>5888</v>
      </c>
    </row>
    <row r="3613" s="2" customFormat="1" ht="16.5" customHeight="1">
      <c r="A3613" s="41"/>
      <c r="B3613" s="42"/>
      <c r="C3613" s="216" t="s">
        <v>5889</v>
      </c>
      <c r="D3613" s="216" t="s">
        <v>207</v>
      </c>
      <c r="E3613" s="217" t="s">
        <v>5890</v>
      </c>
      <c r="F3613" s="218" t="s">
        <v>5891</v>
      </c>
      <c r="G3613" s="219" t="s">
        <v>2268</v>
      </c>
      <c r="H3613" s="220">
        <v>1</v>
      </c>
      <c r="I3613" s="221"/>
      <c r="J3613" s="222">
        <f>ROUND(I3613*H3613,2)</f>
        <v>0</v>
      </c>
      <c r="K3613" s="218" t="s">
        <v>19</v>
      </c>
      <c r="L3613" s="47"/>
      <c r="M3613" s="223" t="s">
        <v>19</v>
      </c>
      <c r="N3613" s="224" t="s">
        <v>42</v>
      </c>
      <c r="O3613" s="87"/>
      <c r="P3613" s="225">
        <f>O3613*H3613</f>
        <v>0</v>
      </c>
      <c r="Q3613" s="225">
        <v>0</v>
      </c>
      <c r="R3613" s="225">
        <f>Q3613*H3613</f>
        <v>0</v>
      </c>
      <c r="S3613" s="225">
        <v>0.20000000000000001</v>
      </c>
      <c r="T3613" s="226">
        <f>S3613*H3613</f>
        <v>0.20000000000000001</v>
      </c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R3613" s="227" t="s">
        <v>331</v>
      </c>
      <c r="AT3613" s="227" t="s">
        <v>207</v>
      </c>
      <c r="AU3613" s="227" t="s">
        <v>80</v>
      </c>
      <c r="AY3613" s="20" t="s">
        <v>205</v>
      </c>
      <c r="BE3613" s="228">
        <f>IF(N3613="základní",J3613,0)</f>
        <v>0</v>
      </c>
      <c r="BF3613" s="228">
        <f>IF(N3613="snížená",J3613,0)</f>
        <v>0</v>
      </c>
      <c r="BG3613" s="228">
        <f>IF(N3613="zákl. přenesená",J3613,0)</f>
        <v>0</v>
      </c>
      <c r="BH3613" s="228">
        <f>IF(N3613="sníž. přenesená",J3613,0)</f>
        <v>0</v>
      </c>
      <c r="BI3613" s="228">
        <f>IF(N3613="nulová",J3613,0)</f>
        <v>0</v>
      </c>
      <c r="BJ3613" s="20" t="s">
        <v>78</v>
      </c>
      <c r="BK3613" s="228">
        <f>ROUND(I3613*H3613,2)</f>
        <v>0</v>
      </c>
      <c r="BL3613" s="20" t="s">
        <v>331</v>
      </c>
      <c r="BM3613" s="227" t="s">
        <v>5892</v>
      </c>
    </row>
    <row r="3614" s="2" customFormat="1" ht="24.15" customHeight="1">
      <c r="A3614" s="41"/>
      <c r="B3614" s="42"/>
      <c r="C3614" s="216" t="s">
        <v>5893</v>
      </c>
      <c r="D3614" s="216" t="s">
        <v>207</v>
      </c>
      <c r="E3614" s="217" t="s">
        <v>5894</v>
      </c>
      <c r="F3614" s="218" t="s">
        <v>5895</v>
      </c>
      <c r="G3614" s="219" t="s">
        <v>5896</v>
      </c>
      <c r="H3614" s="220">
        <v>8.8000000000000007</v>
      </c>
      <c r="I3614" s="221"/>
      <c r="J3614" s="222">
        <f>ROUND(I3614*H3614,2)</f>
        <v>0</v>
      </c>
      <c r="K3614" s="218" t="s">
        <v>211</v>
      </c>
      <c r="L3614" s="47"/>
      <c r="M3614" s="223" t="s">
        <v>19</v>
      </c>
      <c r="N3614" s="224" t="s">
        <v>42</v>
      </c>
      <c r="O3614" s="87"/>
      <c r="P3614" s="225">
        <f>O3614*H3614</f>
        <v>0</v>
      </c>
      <c r="Q3614" s="225">
        <v>6.0000000000000002E-05</v>
      </c>
      <c r="R3614" s="225">
        <f>Q3614*H3614</f>
        <v>0.00052800000000000004</v>
      </c>
      <c r="S3614" s="225">
        <v>0</v>
      </c>
      <c r="T3614" s="226">
        <f>S3614*H3614</f>
        <v>0</v>
      </c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R3614" s="227" t="s">
        <v>331</v>
      </c>
      <c r="AT3614" s="227" t="s">
        <v>207</v>
      </c>
      <c r="AU3614" s="227" t="s">
        <v>80</v>
      </c>
      <c r="AY3614" s="20" t="s">
        <v>205</v>
      </c>
      <c r="BE3614" s="228">
        <f>IF(N3614="základní",J3614,0)</f>
        <v>0</v>
      </c>
      <c r="BF3614" s="228">
        <f>IF(N3614="snížená",J3614,0)</f>
        <v>0</v>
      </c>
      <c r="BG3614" s="228">
        <f>IF(N3614="zákl. přenesená",J3614,0)</f>
        <v>0</v>
      </c>
      <c r="BH3614" s="228">
        <f>IF(N3614="sníž. přenesená",J3614,0)</f>
        <v>0</v>
      </c>
      <c r="BI3614" s="228">
        <f>IF(N3614="nulová",J3614,0)</f>
        <v>0</v>
      </c>
      <c r="BJ3614" s="20" t="s">
        <v>78</v>
      </c>
      <c r="BK3614" s="228">
        <f>ROUND(I3614*H3614,2)</f>
        <v>0</v>
      </c>
      <c r="BL3614" s="20" t="s">
        <v>331</v>
      </c>
      <c r="BM3614" s="227" t="s">
        <v>5897</v>
      </c>
    </row>
    <row r="3615" s="2" customFormat="1">
      <c r="A3615" s="41"/>
      <c r="B3615" s="42"/>
      <c r="C3615" s="43"/>
      <c r="D3615" s="229" t="s">
        <v>214</v>
      </c>
      <c r="E3615" s="43"/>
      <c r="F3615" s="230" t="s">
        <v>5898</v>
      </c>
      <c r="G3615" s="43"/>
      <c r="H3615" s="43"/>
      <c r="I3615" s="231"/>
      <c r="J3615" s="43"/>
      <c r="K3615" s="43"/>
      <c r="L3615" s="47"/>
      <c r="M3615" s="232"/>
      <c r="N3615" s="233"/>
      <c r="O3615" s="87"/>
      <c r="P3615" s="87"/>
      <c r="Q3615" s="87"/>
      <c r="R3615" s="87"/>
      <c r="S3615" s="87"/>
      <c r="T3615" s="88"/>
      <c r="U3615" s="41"/>
      <c r="V3615" s="41"/>
      <c r="W3615" s="41"/>
      <c r="X3615" s="41"/>
      <c r="Y3615" s="41"/>
      <c r="Z3615" s="41"/>
      <c r="AA3615" s="41"/>
      <c r="AB3615" s="41"/>
      <c r="AC3615" s="41"/>
      <c r="AD3615" s="41"/>
      <c r="AE3615" s="41"/>
      <c r="AT3615" s="20" t="s">
        <v>214</v>
      </c>
      <c r="AU3615" s="20" t="s">
        <v>80</v>
      </c>
    </row>
    <row r="3616" s="14" customFormat="1">
      <c r="A3616" s="14"/>
      <c r="B3616" s="245"/>
      <c r="C3616" s="246"/>
      <c r="D3616" s="236" t="s">
        <v>216</v>
      </c>
      <c r="E3616" s="247" t="s">
        <v>19</v>
      </c>
      <c r="F3616" s="248" t="s">
        <v>5899</v>
      </c>
      <c r="G3616" s="246"/>
      <c r="H3616" s="249">
        <v>8.8000000000000007</v>
      </c>
      <c r="I3616" s="250"/>
      <c r="J3616" s="246"/>
      <c r="K3616" s="246"/>
      <c r="L3616" s="251"/>
      <c r="M3616" s="252"/>
      <c r="N3616" s="253"/>
      <c r="O3616" s="253"/>
      <c r="P3616" s="253"/>
      <c r="Q3616" s="253"/>
      <c r="R3616" s="253"/>
      <c r="S3616" s="253"/>
      <c r="T3616" s="25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T3616" s="255" t="s">
        <v>216</v>
      </c>
      <c r="AU3616" s="255" t="s">
        <v>80</v>
      </c>
      <c r="AV3616" s="14" t="s">
        <v>80</v>
      </c>
      <c r="AW3616" s="14" t="s">
        <v>218</v>
      </c>
      <c r="AX3616" s="14" t="s">
        <v>71</v>
      </c>
      <c r="AY3616" s="255" t="s">
        <v>205</v>
      </c>
    </row>
    <row r="3617" s="2" customFormat="1" ht="21.75" customHeight="1">
      <c r="A3617" s="41"/>
      <c r="B3617" s="42"/>
      <c r="C3617" s="278" t="s">
        <v>5900</v>
      </c>
      <c r="D3617" s="278" t="s">
        <v>319</v>
      </c>
      <c r="E3617" s="279" t="s">
        <v>5901</v>
      </c>
      <c r="F3617" s="280" t="s">
        <v>5902</v>
      </c>
      <c r="G3617" s="281" t="s">
        <v>448</v>
      </c>
      <c r="H3617" s="282">
        <v>1</v>
      </c>
      <c r="I3617" s="283"/>
      <c r="J3617" s="284">
        <f>ROUND(I3617*H3617,2)</f>
        <v>0</v>
      </c>
      <c r="K3617" s="280" t="s">
        <v>19</v>
      </c>
      <c r="L3617" s="285"/>
      <c r="M3617" s="286" t="s">
        <v>19</v>
      </c>
      <c r="N3617" s="287" t="s">
        <v>42</v>
      </c>
      <c r="O3617" s="87"/>
      <c r="P3617" s="225">
        <f>O3617*H3617</f>
        <v>0</v>
      </c>
      <c r="Q3617" s="225">
        <v>0.0088000000000000005</v>
      </c>
      <c r="R3617" s="225">
        <f>Q3617*H3617</f>
        <v>0.0088000000000000005</v>
      </c>
      <c r="S3617" s="225">
        <v>0</v>
      </c>
      <c r="T3617" s="226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7" t="s">
        <v>433</v>
      </c>
      <c r="AT3617" s="227" t="s">
        <v>319</v>
      </c>
      <c r="AU3617" s="227" t="s">
        <v>80</v>
      </c>
      <c r="AY3617" s="20" t="s">
        <v>205</v>
      </c>
      <c r="BE3617" s="228">
        <f>IF(N3617="základní",J3617,0)</f>
        <v>0</v>
      </c>
      <c r="BF3617" s="228">
        <f>IF(N3617="snížená",J3617,0)</f>
        <v>0</v>
      </c>
      <c r="BG3617" s="228">
        <f>IF(N3617="zákl. přenesená",J3617,0)</f>
        <v>0</v>
      </c>
      <c r="BH3617" s="228">
        <f>IF(N3617="sníž. přenesená",J3617,0)</f>
        <v>0</v>
      </c>
      <c r="BI3617" s="228">
        <f>IF(N3617="nulová",J3617,0)</f>
        <v>0</v>
      </c>
      <c r="BJ3617" s="20" t="s">
        <v>78</v>
      </c>
      <c r="BK3617" s="228">
        <f>ROUND(I3617*H3617,2)</f>
        <v>0</v>
      </c>
      <c r="BL3617" s="20" t="s">
        <v>331</v>
      </c>
      <c r="BM3617" s="227" t="s">
        <v>5903</v>
      </c>
    </row>
    <row r="3618" s="2" customFormat="1" ht="24.15" customHeight="1">
      <c r="A3618" s="41"/>
      <c r="B3618" s="42"/>
      <c r="C3618" s="216" t="s">
        <v>5904</v>
      </c>
      <c r="D3618" s="216" t="s">
        <v>207</v>
      </c>
      <c r="E3618" s="217" t="s">
        <v>5905</v>
      </c>
      <c r="F3618" s="218" t="s">
        <v>5906</v>
      </c>
      <c r="G3618" s="219" t="s">
        <v>5896</v>
      </c>
      <c r="H3618" s="220">
        <v>75.469999999999999</v>
      </c>
      <c r="I3618" s="221"/>
      <c r="J3618" s="222">
        <f>ROUND(I3618*H3618,2)</f>
        <v>0</v>
      </c>
      <c r="K3618" s="218" t="s">
        <v>211</v>
      </c>
      <c r="L3618" s="47"/>
      <c r="M3618" s="223" t="s">
        <v>19</v>
      </c>
      <c r="N3618" s="224" t="s">
        <v>42</v>
      </c>
      <c r="O3618" s="87"/>
      <c r="P3618" s="225">
        <f>O3618*H3618</f>
        <v>0</v>
      </c>
      <c r="Q3618" s="225">
        <v>5.0000000000000002E-05</v>
      </c>
      <c r="R3618" s="225">
        <f>Q3618*H3618</f>
        <v>0.0037734999999999999</v>
      </c>
      <c r="S3618" s="225">
        <v>0</v>
      </c>
      <c r="T3618" s="226">
        <f>S3618*H3618</f>
        <v>0</v>
      </c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R3618" s="227" t="s">
        <v>331</v>
      </c>
      <c r="AT3618" s="227" t="s">
        <v>207</v>
      </c>
      <c r="AU3618" s="227" t="s">
        <v>80</v>
      </c>
      <c r="AY3618" s="20" t="s">
        <v>205</v>
      </c>
      <c r="BE3618" s="228">
        <f>IF(N3618="základní",J3618,0)</f>
        <v>0</v>
      </c>
      <c r="BF3618" s="228">
        <f>IF(N3618="snížená",J3618,0)</f>
        <v>0</v>
      </c>
      <c r="BG3618" s="228">
        <f>IF(N3618="zákl. přenesená",J3618,0)</f>
        <v>0</v>
      </c>
      <c r="BH3618" s="228">
        <f>IF(N3618="sníž. přenesená",J3618,0)</f>
        <v>0</v>
      </c>
      <c r="BI3618" s="228">
        <f>IF(N3618="nulová",J3618,0)</f>
        <v>0</v>
      </c>
      <c r="BJ3618" s="20" t="s">
        <v>78</v>
      </c>
      <c r="BK3618" s="228">
        <f>ROUND(I3618*H3618,2)</f>
        <v>0</v>
      </c>
      <c r="BL3618" s="20" t="s">
        <v>331</v>
      </c>
      <c r="BM3618" s="227" t="s">
        <v>5907</v>
      </c>
    </row>
    <row r="3619" s="2" customFormat="1">
      <c r="A3619" s="41"/>
      <c r="B3619" s="42"/>
      <c r="C3619" s="43"/>
      <c r="D3619" s="229" t="s">
        <v>214</v>
      </c>
      <c r="E3619" s="43"/>
      <c r="F3619" s="230" t="s">
        <v>5908</v>
      </c>
      <c r="G3619" s="43"/>
      <c r="H3619" s="43"/>
      <c r="I3619" s="231"/>
      <c r="J3619" s="43"/>
      <c r="K3619" s="43"/>
      <c r="L3619" s="47"/>
      <c r="M3619" s="232"/>
      <c r="N3619" s="233"/>
      <c r="O3619" s="87"/>
      <c r="P3619" s="87"/>
      <c r="Q3619" s="87"/>
      <c r="R3619" s="87"/>
      <c r="S3619" s="87"/>
      <c r="T3619" s="88"/>
      <c r="U3619" s="41"/>
      <c r="V3619" s="41"/>
      <c r="W3619" s="41"/>
      <c r="X3619" s="41"/>
      <c r="Y3619" s="41"/>
      <c r="Z3619" s="41"/>
      <c r="AA3619" s="41"/>
      <c r="AB3619" s="41"/>
      <c r="AC3619" s="41"/>
      <c r="AD3619" s="41"/>
      <c r="AE3619" s="41"/>
      <c r="AT3619" s="20" t="s">
        <v>214</v>
      </c>
      <c r="AU3619" s="20" t="s">
        <v>80</v>
      </c>
    </row>
    <row r="3620" s="14" customFormat="1">
      <c r="A3620" s="14"/>
      <c r="B3620" s="245"/>
      <c r="C3620" s="246"/>
      <c r="D3620" s="236" t="s">
        <v>216</v>
      </c>
      <c r="E3620" s="247" t="s">
        <v>19</v>
      </c>
      <c r="F3620" s="248" t="s">
        <v>5909</v>
      </c>
      <c r="G3620" s="246"/>
      <c r="H3620" s="249">
        <v>75.469999999999999</v>
      </c>
      <c r="I3620" s="250"/>
      <c r="J3620" s="246"/>
      <c r="K3620" s="246"/>
      <c r="L3620" s="251"/>
      <c r="M3620" s="252"/>
      <c r="N3620" s="253"/>
      <c r="O3620" s="253"/>
      <c r="P3620" s="253"/>
      <c r="Q3620" s="253"/>
      <c r="R3620" s="253"/>
      <c r="S3620" s="253"/>
      <c r="T3620" s="25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T3620" s="255" t="s">
        <v>216</v>
      </c>
      <c r="AU3620" s="255" t="s">
        <v>80</v>
      </c>
      <c r="AV3620" s="14" t="s">
        <v>80</v>
      </c>
      <c r="AW3620" s="14" t="s">
        <v>218</v>
      </c>
      <c r="AX3620" s="14" t="s">
        <v>71</v>
      </c>
      <c r="AY3620" s="255" t="s">
        <v>205</v>
      </c>
    </row>
    <row r="3621" s="2" customFormat="1" ht="24.15" customHeight="1">
      <c r="A3621" s="41"/>
      <c r="B3621" s="42"/>
      <c r="C3621" s="278" t="s">
        <v>5910</v>
      </c>
      <c r="D3621" s="278" t="s">
        <v>319</v>
      </c>
      <c r="E3621" s="279" t="s">
        <v>5911</v>
      </c>
      <c r="F3621" s="280" t="s">
        <v>5912</v>
      </c>
      <c r="G3621" s="281" t="s">
        <v>2268</v>
      </c>
      <c r="H3621" s="282">
        <v>1</v>
      </c>
      <c r="I3621" s="283"/>
      <c r="J3621" s="284">
        <f>ROUND(I3621*H3621,2)</f>
        <v>0</v>
      </c>
      <c r="K3621" s="280" t="s">
        <v>19</v>
      </c>
      <c r="L3621" s="285"/>
      <c r="M3621" s="286" t="s">
        <v>19</v>
      </c>
      <c r="N3621" s="287" t="s">
        <v>42</v>
      </c>
      <c r="O3621" s="87"/>
      <c r="P3621" s="225">
        <f>O3621*H3621</f>
        <v>0</v>
      </c>
      <c r="Q3621" s="225">
        <v>0.080000000000000002</v>
      </c>
      <c r="R3621" s="225">
        <f>Q3621*H3621</f>
        <v>0.080000000000000002</v>
      </c>
      <c r="S3621" s="225">
        <v>0</v>
      </c>
      <c r="T3621" s="226">
        <f>S3621*H3621</f>
        <v>0</v>
      </c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R3621" s="227" t="s">
        <v>433</v>
      </c>
      <c r="AT3621" s="227" t="s">
        <v>319</v>
      </c>
      <c r="AU3621" s="227" t="s">
        <v>80</v>
      </c>
      <c r="AY3621" s="20" t="s">
        <v>205</v>
      </c>
      <c r="BE3621" s="228">
        <f>IF(N3621="základní",J3621,0)</f>
        <v>0</v>
      </c>
      <c r="BF3621" s="228">
        <f>IF(N3621="snížená",J3621,0)</f>
        <v>0</v>
      </c>
      <c r="BG3621" s="228">
        <f>IF(N3621="zákl. přenesená",J3621,0)</f>
        <v>0</v>
      </c>
      <c r="BH3621" s="228">
        <f>IF(N3621="sníž. přenesená",J3621,0)</f>
        <v>0</v>
      </c>
      <c r="BI3621" s="228">
        <f>IF(N3621="nulová",J3621,0)</f>
        <v>0</v>
      </c>
      <c r="BJ3621" s="20" t="s">
        <v>78</v>
      </c>
      <c r="BK3621" s="228">
        <f>ROUND(I3621*H3621,2)</f>
        <v>0</v>
      </c>
      <c r="BL3621" s="20" t="s">
        <v>331</v>
      </c>
      <c r="BM3621" s="227" t="s">
        <v>5913</v>
      </c>
    </row>
    <row r="3622" s="2" customFormat="1" ht="24.15" customHeight="1">
      <c r="A3622" s="41"/>
      <c r="B3622" s="42"/>
      <c r="C3622" s="216" t="s">
        <v>5914</v>
      </c>
      <c r="D3622" s="216" t="s">
        <v>207</v>
      </c>
      <c r="E3622" s="217" t="s">
        <v>5915</v>
      </c>
      <c r="F3622" s="218" t="s">
        <v>5916</v>
      </c>
      <c r="G3622" s="219" t="s">
        <v>5896</v>
      </c>
      <c r="H3622" s="220">
        <v>233.774</v>
      </c>
      <c r="I3622" s="221"/>
      <c r="J3622" s="222">
        <f>ROUND(I3622*H3622,2)</f>
        <v>0</v>
      </c>
      <c r="K3622" s="218" t="s">
        <v>211</v>
      </c>
      <c r="L3622" s="47"/>
      <c r="M3622" s="223" t="s">
        <v>19</v>
      </c>
      <c r="N3622" s="224" t="s">
        <v>42</v>
      </c>
      <c r="O3622" s="87"/>
      <c r="P3622" s="225">
        <f>O3622*H3622</f>
        <v>0</v>
      </c>
      <c r="Q3622" s="225">
        <v>5.0000000000000002E-05</v>
      </c>
      <c r="R3622" s="225">
        <f>Q3622*H3622</f>
        <v>0.0116887</v>
      </c>
      <c r="S3622" s="225">
        <v>0</v>
      </c>
      <c r="T3622" s="226">
        <f>S3622*H3622</f>
        <v>0</v>
      </c>
      <c r="U3622" s="41"/>
      <c r="V3622" s="41"/>
      <c r="W3622" s="41"/>
      <c r="X3622" s="41"/>
      <c r="Y3622" s="41"/>
      <c r="Z3622" s="41"/>
      <c r="AA3622" s="41"/>
      <c r="AB3622" s="41"/>
      <c r="AC3622" s="41"/>
      <c r="AD3622" s="41"/>
      <c r="AE3622" s="41"/>
      <c r="AR3622" s="227" t="s">
        <v>331</v>
      </c>
      <c r="AT3622" s="227" t="s">
        <v>207</v>
      </c>
      <c r="AU3622" s="227" t="s">
        <v>80</v>
      </c>
      <c r="AY3622" s="20" t="s">
        <v>205</v>
      </c>
      <c r="BE3622" s="228">
        <f>IF(N3622="základní",J3622,0)</f>
        <v>0</v>
      </c>
      <c r="BF3622" s="228">
        <f>IF(N3622="snížená",J3622,0)</f>
        <v>0</v>
      </c>
      <c r="BG3622" s="228">
        <f>IF(N3622="zákl. přenesená",J3622,0)</f>
        <v>0</v>
      </c>
      <c r="BH3622" s="228">
        <f>IF(N3622="sníž. přenesená",J3622,0)</f>
        <v>0</v>
      </c>
      <c r="BI3622" s="228">
        <f>IF(N3622="nulová",J3622,0)</f>
        <v>0</v>
      </c>
      <c r="BJ3622" s="20" t="s">
        <v>78</v>
      </c>
      <c r="BK3622" s="228">
        <f>ROUND(I3622*H3622,2)</f>
        <v>0</v>
      </c>
      <c r="BL3622" s="20" t="s">
        <v>331</v>
      </c>
      <c r="BM3622" s="227" t="s">
        <v>5917</v>
      </c>
    </row>
    <row r="3623" s="2" customFormat="1">
      <c r="A3623" s="41"/>
      <c r="B3623" s="42"/>
      <c r="C3623" s="43"/>
      <c r="D3623" s="229" t="s">
        <v>214</v>
      </c>
      <c r="E3623" s="43"/>
      <c r="F3623" s="230" t="s">
        <v>5918</v>
      </c>
      <c r="G3623" s="43"/>
      <c r="H3623" s="43"/>
      <c r="I3623" s="231"/>
      <c r="J3623" s="43"/>
      <c r="K3623" s="43"/>
      <c r="L3623" s="47"/>
      <c r="M3623" s="232"/>
      <c r="N3623" s="233"/>
      <c r="O3623" s="87"/>
      <c r="P3623" s="87"/>
      <c r="Q3623" s="87"/>
      <c r="R3623" s="87"/>
      <c r="S3623" s="87"/>
      <c r="T3623" s="88"/>
      <c r="U3623" s="41"/>
      <c r="V3623" s="41"/>
      <c r="W3623" s="41"/>
      <c r="X3623" s="41"/>
      <c r="Y3623" s="41"/>
      <c r="Z3623" s="41"/>
      <c r="AA3623" s="41"/>
      <c r="AB3623" s="41"/>
      <c r="AC3623" s="41"/>
      <c r="AD3623" s="41"/>
      <c r="AE3623" s="41"/>
      <c r="AT3623" s="20" t="s">
        <v>214</v>
      </c>
      <c r="AU3623" s="20" t="s">
        <v>80</v>
      </c>
    </row>
    <row r="3624" s="13" customFormat="1">
      <c r="A3624" s="13"/>
      <c r="B3624" s="234"/>
      <c r="C3624" s="235"/>
      <c r="D3624" s="236" t="s">
        <v>216</v>
      </c>
      <c r="E3624" s="237" t="s">
        <v>19</v>
      </c>
      <c r="F3624" s="238" t="s">
        <v>5919</v>
      </c>
      <c r="G3624" s="235"/>
      <c r="H3624" s="237" t="s">
        <v>19</v>
      </c>
      <c r="I3624" s="239"/>
      <c r="J3624" s="235"/>
      <c r="K3624" s="235"/>
      <c r="L3624" s="240"/>
      <c r="M3624" s="241"/>
      <c r="N3624" s="242"/>
      <c r="O3624" s="242"/>
      <c r="P3624" s="242"/>
      <c r="Q3624" s="242"/>
      <c r="R3624" s="242"/>
      <c r="S3624" s="242"/>
      <c r="T3624" s="24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T3624" s="244" t="s">
        <v>216</v>
      </c>
      <c r="AU3624" s="244" t="s">
        <v>80</v>
      </c>
      <c r="AV3624" s="13" t="s">
        <v>78</v>
      </c>
      <c r="AW3624" s="13" t="s">
        <v>218</v>
      </c>
      <c r="AX3624" s="13" t="s">
        <v>71</v>
      </c>
      <c r="AY3624" s="244" t="s">
        <v>205</v>
      </c>
    </row>
    <row r="3625" s="14" customFormat="1">
      <c r="A3625" s="14"/>
      <c r="B3625" s="245"/>
      <c r="C3625" s="246"/>
      <c r="D3625" s="236" t="s">
        <v>216</v>
      </c>
      <c r="E3625" s="247" t="s">
        <v>19</v>
      </c>
      <c r="F3625" s="248" t="s">
        <v>5920</v>
      </c>
      <c r="G3625" s="246"/>
      <c r="H3625" s="249">
        <v>107.214</v>
      </c>
      <c r="I3625" s="250"/>
      <c r="J3625" s="246"/>
      <c r="K3625" s="246"/>
      <c r="L3625" s="251"/>
      <c r="M3625" s="252"/>
      <c r="N3625" s="253"/>
      <c r="O3625" s="253"/>
      <c r="P3625" s="253"/>
      <c r="Q3625" s="253"/>
      <c r="R3625" s="253"/>
      <c r="S3625" s="253"/>
      <c r="T3625" s="25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T3625" s="255" t="s">
        <v>216</v>
      </c>
      <c r="AU3625" s="255" t="s">
        <v>80</v>
      </c>
      <c r="AV3625" s="14" t="s">
        <v>80</v>
      </c>
      <c r="AW3625" s="14" t="s">
        <v>218</v>
      </c>
      <c r="AX3625" s="14" t="s">
        <v>71</v>
      </c>
      <c r="AY3625" s="255" t="s">
        <v>205</v>
      </c>
    </row>
    <row r="3626" s="14" customFormat="1">
      <c r="A3626" s="14"/>
      <c r="B3626" s="245"/>
      <c r="C3626" s="246"/>
      <c r="D3626" s="236" t="s">
        <v>216</v>
      </c>
      <c r="E3626" s="247" t="s">
        <v>19</v>
      </c>
      <c r="F3626" s="248" t="s">
        <v>5921</v>
      </c>
      <c r="G3626" s="246"/>
      <c r="H3626" s="249">
        <v>12.560000000000001</v>
      </c>
      <c r="I3626" s="250"/>
      <c r="J3626" s="246"/>
      <c r="K3626" s="246"/>
      <c r="L3626" s="251"/>
      <c r="M3626" s="252"/>
      <c r="N3626" s="253"/>
      <c r="O3626" s="253"/>
      <c r="P3626" s="253"/>
      <c r="Q3626" s="253"/>
      <c r="R3626" s="253"/>
      <c r="S3626" s="253"/>
      <c r="T3626" s="25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5" t="s">
        <v>216</v>
      </c>
      <c r="AU3626" s="255" t="s">
        <v>80</v>
      </c>
      <c r="AV3626" s="14" t="s">
        <v>80</v>
      </c>
      <c r="AW3626" s="14" t="s">
        <v>218</v>
      </c>
      <c r="AX3626" s="14" t="s">
        <v>71</v>
      </c>
      <c r="AY3626" s="255" t="s">
        <v>205</v>
      </c>
    </row>
    <row r="3627" s="14" customFormat="1">
      <c r="A3627" s="14"/>
      <c r="B3627" s="245"/>
      <c r="C3627" s="246"/>
      <c r="D3627" s="236" t="s">
        <v>216</v>
      </c>
      <c r="E3627" s="247" t="s">
        <v>19</v>
      </c>
      <c r="F3627" s="248" t="s">
        <v>5922</v>
      </c>
      <c r="G3627" s="246"/>
      <c r="H3627" s="249">
        <v>114</v>
      </c>
      <c r="I3627" s="250"/>
      <c r="J3627" s="246"/>
      <c r="K3627" s="246"/>
      <c r="L3627" s="251"/>
      <c r="M3627" s="252"/>
      <c r="N3627" s="253"/>
      <c r="O3627" s="253"/>
      <c r="P3627" s="253"/>
      <c r="Q3627" s="253"/>
      <c r="R3627" s="253"/>
      <c r="S3627" s="253"/>
      <c r="T3627" s="25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T3627" s="255" t="s">
        <v>216</v>
      </c>
      <c r="AU3627" s="255" t="s">
        <v>80</v>
      </c>
      <c r="AV3627" s="14" t="s">
        <v>80</v>
      </c>
      <c r="AW3627" s="14" t="s">
        <v>218</v>
      </c>
      <c r="AX3627" s="14" t="s">
        <v>71</v>
      </c>
      <c r="AY3627" s="255" t="s">
        <v>205</v>
      </c>
    </row>
    <row r="3628" s="2" customFormat="1" ht="16.5" customHeight="1">
      <c r="A3628" s="41"/>
      <c r="B3628" s="42"/>
      <c r="C3628" s="278" t="s">
        <v>5923</v>
      </c>
      <c r="D3628" s="278" t="s">
        <v>319</v>
      </c>
      <c r="E3628" s="279" t="s">
        <v>5924</v>
      </c>
      <c r="F3628" s="280" t="s">
        <v>5925</v>
      </c>
      <c r="G3628" s="281" t="s">
        <v>448</v>
      </c>
      <c r="H3628" s="282">
        <v>1</v>
      </c>
      <c r="I3628" s="283"/>
      <c r="J3628" s="284">
        <f>ROUND(I3628*H3628,2)</f>
        <v>0</v>
      </c>
      <c r="K3628" s="280" t="s">
        <v>19</v>
      </c>
      <c r="L3628" s="285"/>
      <c r="M3628" s="286" t="s">
        <v>19</v>
      </c>
      <c r="N3628" s="287" t="s">
        <v>42</v>
      </c>
      <c r="O3628" s="87"/>
      <c r="P3628" s="225">
        <f>O3628*H3628</f>
        <v>0</v>
      </c>
      <c r="Q3628" s="225">
        <v>0.12</v>
      </c>
      <c r="R3628" s="225">
        <f>Q3628*H3628</f>
        <v>0.12</v>
      </c>
      <c r="S3628" s="225">
        <v>0</v>
      </c>
      <c r="T3628" s="226">
        <f>S3628*H3628</f>
        <v>0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7" t="s">
        <v>433</v>
      </c>
      <c r="AT3628" s="227" t="s">
        <v>319</v>
      </c>
      <c r="AU3628" s="227" t="s">
        <v>80</v>
      </c>
      <c r="AY3628" s="20" t="s">
        <v>205</v>
      </c>
      <c r="BE3628" s="228">
        <f>IF(N3628="základní",J3628,0)</f>
        <v>0</v>
      </c>
      <c r="BF3628" s="228">
        <f>IF(N3628="snížená",J3628,0)</f>
        <v>0</v>
      </c>
      <c r="BG3628" s="228">
        <f>IF(N3628="zákl. přenesená",J3628,0)</f>
        <v>0</v>
      </c>
      <c r="BH3628" s="228">
        <f>IF(N3628="sníž. přenesená",J3628,0)</f>
        <v>0</v>
      </c>
      <c r="BI3628" s="228">
        <f>IF(N3628="nulová",J3628,0)</f>
        <v>0</v>
      </c>
      <c r="BJ3628" s="20" t="s">
        <v>78</v>
      </c>
      <c r="BK3628" s="228">
        <f>ROUND(I3628*H3628,2)</f>
        <v>0</v>
      </c>
      <c r="BL3628" s="20" t="s">
        <v>331</v>
      </c>
      <c r="BM3628" s="227" t="s">
        <v>5926</v>
      </c>
    </row>
    <row r="3629" s="2" customFormat="1" ht="21.75" customHeight="1">
      <c r="A3629" s="41"/>
      <c r="B3629" s="42"/>
      <c r="C3629" s="278" t="s">
        <v>5927</v>
      </c>
      <c r="D3629" s="278" t="s">
        <v>319</v>
      </c>
      <c r="E3629" s="279" t="s">
        <v>5928</v>
      </c>
      <c r="F3629" s="280" t="s">
        <v>5929</v>
      </c>
      <c r="G3629" s="281" t="s">
        <v>448</v>
      </c>
      <c r="H3629" s="282">
        <v>1</v>
      </c>
      <c r="I3629" s="283"/>
      <c r="J3629" s="284">
        <f>ROUND(I3629*H3629,2)</f>
        <v>0</v>
      </c>
      <c r="K3629" s="280" t="s">
        <v>19</v>
      </c>
      <c r="L3629" s="285"/>
      <c r="M3629" s="286" t="s">
        <v>19</v>
      </c>
      <c r="N3629" s="287" t="s">
        <v>42</v>
      </c>
      <c r="O3629" s="87"/>
      <c r="P3629" s="225">
        <f>O3629*H3629</f>
        <v>0</v>
      </c>
      <c r="Q3629" s="225">
        <v>0.114</v>
      </c>
      <c r="R3629" s="225">
        <f>Q3629*H3629</f>
        <v>0.114</v>
      </c>
      <c r="S3629" s="225">
        <v>0</v>
      </c>
      <c r="T3629" s="226">
        <f>S3629*H3629</f>
        <v>0</v>
      </c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R3629" s="227" t="s">
        <v>433</v>
      </c>
      <c r="AT3629" s="227" t="s">
        <v>319</v>
      </c>
      <c r="AU3629" s="227" t="s">
        <v>80</v>
      </c>
      <c r="AY3629" s="20" t="s">
        <v>205</v>
      </c>
      <c r="BE3629" s="228">
        <f>IF(N3629="základní",J3629,0)</f>
        <v>0</v>
      </c>
      <c r="BF3629" s="228">
        <f>IF(N3629="snížená",J3629,0)</f>
        <v>0</v>
      </c>
      <c r="BG3629" s="228">
        <f>IF(N3629="zákl. přenesená",J3629,0)</f>
        <v>0</v>
      </c>
      <c r="BH3629" s="228">
        <f>IF(N3629="sníž. přenesená",J3629,0)</f>
        <v>0</v>
      </c>
      <c r="BI3629" s="228">
        <f>IF(N3629="nulová",J3629,0)</f>
        <v>0</v>
      </c>
      <c r="BJ3629" s="20" t="s">
        <v>78</v>
      </c>
      <c r="BK3629" s="228">
        <f>ROUND(I3629*H3629,2)</f>
        <v>0</v>
      </c>
      <c r="BL3629" s="20" t="s">
        <v>331</v>
      </c>
      <c r="BM3629" s="227" t="s">
        <v>5930</v>
      </c>
    </row>
    <row r="3630" s="2" customFormat="1" ht="24.15" customHeight="1">
      <c r="A3630" s="41"/>
      <c r="B3630" s="42"/>
      <c r="C3630" s="216" t="s">
        <v>5931</v>
      </c>
      <c r="D3630" s="216" t="s">
        <v>207</v>
      </c>
      <c r="E3630" s="217" t="s">
        <v>5932</v>
      </c>
      <c r="F3630" s="218" t="s">
        <v>5933</v>
      </c>
      <c r="G3630" s="219" t="s">
        <v>5896</v>
      </c>
      <c r="H3630" s="220">
        <v>1179.817</v>
      </c>
      <c r="I3630" s="221"/>
      <c r="J3630" s="222">
        <f>ROUND(I3630*H3630,2)</f>
        <v>0</v>
      </c>
      <c r="K3630" s="218" t="s">
        <v>211</v>
      </c>
      <c r="L3630" s="47"/>
      <c r="M3630" s="223" t="s">
        <v>19</v>
      </c>
      <c r="N3630" s="224" t="s">
        <v>42</v>
      </c>
      <c r="O3630" s="87"/>
      <c r="P3630" s="225">
        <f>O3630*H3630</f>
        <v>0</v>
      </c>
      <c r="Q3630" s="225">
        <v>5.0000000000000002E-05</v>
      </c>
      <c r="R3630" s="225">
        <f>Q3630*H3630</f>
        <v>0.058990850000000004</v>
      </c>
      <c r="S3630" s="225">
        <v>0</v>
      </c>
      <c r="T3630" s="226">
        <f>S3630*H3630</f>
        <v>0</v>
      </c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R3630" s="227" t="s">
        <v>331</v>
      </c>
      <c r="AT3630" s="227" t="s">
        <v>207</v>
      </c>
      <c r="AU3630" s="227" t="s">
        <v>80</v>
      </c>
      <c r="AY3630" s="20" t="s">
        <v>205</v>
      </c>
      <c r="BE3630" s="228">
        <f>IF(N3630="základní",J3630,0)</f>
        <v>0</v>
      </c>
      <c r="BF3630" s="228">
        <f>IF(N3630="snížená",J3630,0)</f>
        <v>0</v>
      </c>
      <c r="BG3630" s="228">
        <f>IF(N3630="zákl. přenesená",J3630,0)</f>
        <v>0</v>
      </c>
      <c r="BH3630" s="228">
        <f>IF(N3630="sníž. přenesená",J3630,0)</f>
        <v>0</v>
      </c>
      <c r="BI3630" s="228">
        <f>IF(N3630="nulová",J3630,0)</f>
        <v>0</v>
      </c>
      <c r="BJ3630" s="20" t="s">
        <v>78</v>
      </c>
      <c r="BK3630" s="228">
        <f>ROUND(I3630*H3630,2)</f>
        <v>0</v>
      </c>
      <c r="BL3630" s="20" t="s">
        <v>331</v>
      </c>
      <c r="BM3630" s="227" t="s">
        <v>5934</v>
      </c>
    </row>
    <row r="3631" s="2" customFormat="1">
      <c r="A3631" s="41"/>
      <c r="B3631" s="42"/>
      <c r="C3631" s="43"/>
      <c r="D3631" s="229" t="s">
        <v>214</v>
      </c>
      <c r="E3631" s="43"/>
      <c r="F3631" s="230" t="s">
        <v>5935</v>
      </c>
      <c r="G3631" s="43"/>
      <c r="H3631" s="43"/>
      <c r="I3631" s="231"/>
      <c r="J3631" s="43"/>
      <c r="K3631" s="43"/>
      <c r="L3631" s="47"/>
      <c r="M3631" s="232"/>
      <c r="N3631" s="233"/>
      <c r="O3631" s="87"/>
      <c r="P3631" s="87"/>
      <c r="Q3631" s="87"/>
      <c r="R3631" s="87"/>
      <c r="S3631" s="87"/>
      <c r="T3631" s="88"/>
      <c r="U3631" s="41"/>
      <c r="V3631" s="41"/>
      <c r="W3631" s="41"/>
      <c r="X3631" s="41"/>
      <c r="Y3631" s="41"/>
      <c r="Z3631" s="41"/>
      <c r="AA3631" s="41"/>
      <c r="AB3631" s="41"/>
      <c r="AC3631" s="41"/>
      <c r="AD3631" s="41"/>
      <c r="AE3631" s="41"/>
      <c r="AT3631" s="20" t="s">
        <v>214</v>
      </c>
      <c r="AU3631" s="20" t="s">
        <v>80</v>
      </c>
    </row>
    <row r="3632" s="14" customFormat="1">
      <c r="A3632" s="14"/>
      <c r="B3632" s="245"/>
      <c r="C3632" s="246"/>
      <c r="D3632" s="236" t="s">
        <v>216</v>
      </c>
      <c r="E3632" s="247" t="s">
        <v>19</v>
      </c>
      <c r="F3632" s="248" t="s">
        <v>5936</v>
      </c>
      <c r="G3632" s="246"/>
      <c r="H3632" s="249">
        <v>529</v>
      </c>
      <c r="I3632" s="250"/>
      <c r="J3632" s="246"/>
      <c r="K3632" s="246"/>
      <c r="L3632" s="251"/>
      <c r="M3632" s="252"/>
      <c r="N3632" s="253"/>
      <c r="O3632" s="253"/>
      <c r="P3632" s="253"/>
      <c r="Q3632" s="253"/>
      <c r="R3632" s="253"/>
      <c r="S3632" s="253"/>
      <c r="T3632" s="25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5" t="s">
        <v>216</v>
      </c>
      <c r="AU3632" s="255" t="s">
        <v>80</v>
      </c>
      <c r="AV3632" s="14" t="s">
        <v>80</v>
      </c>
      <c r="AW3632" s="14" t="s">
        <v>218</v>
      </c>
      <c r="AX3632" s="14" t="s">
        <v>71</v>
      </c>
      <c r="AY3632" s="255" t="s">
        <v>205</v>
      </c>
    </row>
    <row r="3633" s="14" customFormat="1">
      <c r="A3633" s="14"/>
      <c r="B3633" s="245"/>
      <c r="C3633" s="246"/>
      <c r="D3633" s="236" t="s">
        <v>216</v>
      </c>
      <c r="E3633" s="247" t="s">
        <v>19</v>
      </c>
      <c r="F3633" s="248" t="s">
        <v>5937</v>
      </c>
      <c r="G3633" s="246"/>
      <c r="H3633" s="249">
        <v>360</v>
      </c>
      <c r="I3633" s="250"/>
      <c r="J3633" s="246"/>
      <c r="K3633" s="246"/>
      <c r="L3633" s="251"/>
      <c r="M3633" s="252"/>
      <c r="N3633" s="253"/>
      <c r="O3633" s="253"/>
      <c r="P3633" s="253"/>
      <c r="Q3633" s="253"/>
      <c r="R3633" s="253"/>
      <c r="S3633" s="253"/>
      <c r="T3633" s="25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T3633" s="255" t="s">
        <v>216</v>
      </c>
      <c r="AU3633" s="255" t="s">
        <v>80</v>
      </c>
      <c r="AV3633" s="14" t="s">
        <v>80</v>
      </c>
      <c r="AW3633" s="14" t="s">
        <v>218</v>
      </c>
      <c r="AX3633" s="14" t="s">
        <v>71</v>
      </c>
      <c r="AY3633" s="255" t="s">
        <v>205</v>
      </c>
    </row>
    <row r="3634" s="13" customFormat="1">
      <c r="A3634" s="13"/>
      <c r="B3634" s="234"/>
      <c r="C3634" s="235"/>
      <c r="D3634" s="236" t="s">
        <v>216</v>
      </c>
      <c r="E3634" s="237" t="s">
        <v>19</v>
      </c>
      <c r="F3634" s="238" t="s">
        <v>5938</v>
      </c>
      <c r="G3634" s="235"/>
      <c r="H3634" s="237" t="s">
        <v>19</v>
      </c>
      <c r="I3634" s="239"/>
      <c r="J3634" s="235"/>
      <c r="K3634" s="235"/>
      <c r="L3634" s="240"/>
      <c r="M3634" s="241"/>
      <c r="N3634" s="242"/>
      <c r="O3634" s="242"/>
      <c r="P3634" s="242"/>
      <c r="Q3634" s="242"/>
      <c r="R3634" s="242"/>
      <c r="S3634" s="242"/>
      <c r="T3634" s="24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244" t="s">
        <v>216</v>
      </c>
      <c r="AU3634" s="244" t="s">
        <v>80</v>
      </c>
      <c r="AV3634" s="13" t="s">
        <v>78</v>
      </c>
      <c r="AW3634" s="13" t="s">
        <v>218</v>
      </c>
      <c r="AX3634" s="13" t="s">
        <v>71</v>
      </c>
      <c r="AY3634" s="244" t="s">
        <v>205</v>
      </c>
    </row>
    <row r="3635" s="14" customFormat="1">
      <c r="A3635" s="14"/>
      <c r="B3635" s="245"/>
      <c r="C3635" s="246"/>
      <c r="D3635" s="236" t="s">
        <v>216</v>
      </c>
      <c r="E3635" s="247" t="s">
        <v>19</v>
      </c>
      <c r="F3635" s="248" t="s">
        <v>5939</v>
      </c>
      <c r="G3635" s="246"/>
      <c r="H3635" s="249">
        <v>66.799999999999997</v>
      </c>
      <c r="I3635" s="250"/>
      <c r="J3635" s="246"/>
      <c r="K3635" s="246"/>
      <c r="L3635" s="251"/>
      <c r="M3635" s="252"/>
      <c r="N3635" s="253"/>
      <c r="O3635" s="253"/>
      <c r="P3635" s="253"/>
      <c r="Q3635" s="253"/>
      <c r="R3635" s="253"/>
      <c r="S3635" s="253"/>
      <c r="T3635" s="25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55" t="s">
        <v>216</v>
      </c>
      <c r="AU3635" s="255" t="s">
        <v>80</v>
      </c>
      <c r="AV3635" s="14" t="s">
        <v>80</v>
      </c>
      <c r="AW3635" s="14" t="s">
        <v>218</v>
      </c>
      <c r="AX3635" s="14" t="s">
        <v>71</v>
      </c>
      <c r="AY3635" s="255" t="s">
        <v>205</v>
      </c>
    </row>
    <row r="3636" s="14" customFormat="1">
      <c r="A3636" s="14"/>
      <c r="B3636" s="245"/>
      <c r="C3636" s="246"/>
      <c r="D3636" s="236" t="s">
        <v>216</v>
      </c>
      <c r="E3636" s="247" t="s">
        <v>19</v>
      </c>
      <c r="F3636" s="248" t="s">
        <v>5940</v>
      </c>
      <c r="G3636" s="246"/>
      <c r="H3636" s="249">
        <v>79.200000000000003</v>
      </c>
      <c r="I3636" s="250"/>
      <c r="J3636" s="246"/>
      <c r="K3636" s="246"/>
      <c r="L3636" s="251"/>
      <c r="M3636" s="252"/>
      <c r="N3636" s="253"/>
      <c r="O3636" s="253"/>
      <c r="P3636" s="253"/>
      <c r="Q3636" s="253"/>
      <c r="R3636" s="253"/>
      <c r="S3636" s="253"/>
      <c r="T3636" s="25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55" t="s">
        <v>216</v>
      </c>
      <c r="AU3636" s="255" t="s">
        <v>80</v>
      </c>
      <c r="AV3636" s="14" t="s">
        <v>80</v>
      </c>
      <c r="AW3636" s="14" t="s">
        <v>218</v>
      </c>
      <c r="AX3636" s="14" t="s">
        <v>71</v>
      </c>
      <c r="AY3636" s="255" t="s">
        <v>205</v>
      </c>
    </row>
    <row r="3637" s="14" customFormat="1">
      <c r="A3637" s="14"/>
      <c r="B3637" s="245"/>
      <c r="C3637" s="246"/>
      <c r="D3637" s="236" t="s">
        <v>216</v>
      </c>
      <c r="E3637" s="247" t="s">
        <v>19</v>
      </c>
      <c r="F3637" s="248" t="s">
        <v>5921</v>
      </c>
      <c r="G3637" s="246"/>
      <c r="H3637" s="249">
        <v>12.560000000000001</v>
      </c>
      <c r="I3637" s="250"/>
      <c r="J3637" s="246"/>
      <c r="K3637" s="246"/>
      <c r="L3637" s="251"/>
      <c r="M3637" s="252"/>
      <c r="N3637" s="253"/>
      <c r="O3637" s="253"/>
      <c r="P3637" s="253"/>
      <c r="Q3637" s="253"/>
      <c r="R3637" s="253"/>
      <c r="S3637" s="253"/>
      <c r="T3637" s="25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T3637" s="255" t="s">
        <v>216</v>
      </c>
      <c r="AU3637" s="255" t="s">
        <v>80</v>
      </c>
      <c r="AV3637" s="14" t="s">
        <v>80</v>
      </c>
      <c r="AW3637" s="14" t="s">
        <v>218</v>
      </c>
      <c r="AX3637" s="14" t="s">
        <v>71</v>
      </c>
      <c r="AY3637" s="255" t="s">
        <v>205</v>
      </c>
    </row>
    <row r="3638" s="14" customFormat="1">
      <c r="A3638" s="14"/>
      <c r="B3638" s="245"/>
      <c r="C3638" s="246"/>
      <c r="D3638" s="236" t="s">
        <v>216</v>
      </c>
      <c r="E3638" s="247" t="s">
        <v>19</v>
      </c>
      <c r="F3638" s="248" t="s">
        <v>5941</v>
      </c>
      <c r="G3638" s="246"/>
      <c r="H3638" s="249">
        <v>132.2568</v>
      </c>
      <c r="I3638" s="250"/>
      <c r="J3638" s="246"/>
      <c r="K3638" s="246"/>
      <c r="L3638" s="251"/>
      <c r="M3638" s="252"/>
      <c r="N3638" s="253"/>
      <c r="O3638" s="253"/>
      <c r="P3638" s="253"/>
      <c r="Q3638" s="253"/>
      <c r="R3638" s="253"/>
      <c r="S3638" s="253"/>
      <c r="T3638" s="25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55" t="s">
        <v>216</v>
      </c>
      <c r="AU3638" s="255" t="s">
        <v>80</v>
      </c>
      <c r="AV3638" s="14" t="s">
        <v>80</v>
      </c>
      <c r="AW3638" s="14" t="s">
        <v>218</v>
      </c>
      <c r="AX3638" s="14" t="s">
        <v>71</v>
      </c>
      <c r="AY3638" s="255" t="s">
        <v>205</v>
      </c>
    </row>
    <row r="3639" s="2" customFormat="1" ht="16.5" customHeight="1">
      <c r="A3639" s="41"/>
      <c r="B3639" s="42"/>
      <c r="C3639" s="278" t="s">
        <v>5942</v>
      </c>
      <c r="D3639" s="278" t="s">
        <v>319</v>
      </c>
      <c r="E3639" s="279" t="s">
        <v>5943</v>
      </c>
      <c r="F3639" s="280" t="s">
        <v>5944</v>
      </c>
      <c r="G3639" s="281" t="s">
        <v>279</v>
      </c>
      <c r="H3639" s="282">
        <v>0.012</v>
      </c>
      <c r="I3639" s="283"/>
      <c r="J3639" s="284">
        <f>ROUND(I3639*H3639,2)</f>
        <v>0</v>
      </c>
      <c r="K3639" s="280" t="s">
        <v>19</v>
      </c>
      <c r="L3639" s="285"/>
      <c r="M3639" s="286" t="s">
        <v>19</v>
      </c>
      <c r="N3639" s="287" t="s">
        <v>42</v>
      </c>
      <c r="O3639" s="87"/>
      <c r="P3639" s="225">
        <f>O3639*H3639</f>
        <v>0</v>
      </c>
      <c r="Q3639" s="225">
        <v>1</v>
      </c>
      <c r="R3639" s="225">
        <f>Q3639*H3639</f>
        <v>0.012</v>
      </c>
      <c r="S3639" s="225">
        <v>0</v>
      </c>
      <c r="T3639" s="226">
        <f>S3639*H3639</f>
        <v>0</v>
      </c>
      <c r="U3639" s="41"/>
      <c r="V3639" s="41"/>
      <c r="W3639" s="41"/>
      <c r="X3639" s="41"/>
      <c r="Y3639" s="41"/>
      <c r="Z3639" s="41"/>
      <c r="AA3639" s="41"/>
      <c r="AB3639" s="41"/>
      <c r="AC3639" s="41"/>
      <c r="AD3639" s="41"/>
      <c r="AE3639" s="41"/>
      <c r="AR3639" s="227" t="s">
        <v>433</v>
      </c>
      <c r="AT3639" s="227" t="s">
        <v>319</v>
      </c>
      <c r="AU3639" s="227" t="s">
        <v>80</v>
      </c>
      <c r="AY3639" s="20" t="s">
        <v>205</v>
      </c>
      <c r="BE3639" s="228">
        <f>IF(N3639="základní",J3639,0)</f>
        <v>0</v>
      </c>
      <c r="BF3639" s="228">
        <f>IF(N3639="snížená",J3639,0)</f>
        <v>0</v>
      </c>
      <c r="BG3639" s="228">
        <f>IF(N3639="zákl. přenesená",J3639,0)</f>
        <v>0</v>
      </c>
      <c r="BH3639" s="228">
        <f>IF(N3639="sníž. přenesená",J3639,0)</f>
        <v>0</v>
      </c>
      <c r="BI3639" s="228">
        <f>IF(N3639="nulová",J3639,0)</f>
        <v>0</v>
      </c>
      <c r="BJ3639" s="20" t="s">
        <v>78</v>
      </c>
      <c r="BK3639" s="228">
        <f>ROUND(I3639*H3639,2)</f>
        <v>0</v>
      </c>
      <c r="BL3639" s="20" t="s">
        <v>331</v>
      </c>
      <c r="BM3639" s="227" t="s">
        <v>5945</v>
      </c>
    </row>
    <row r="3640" s="14" customFormat="1">
      <c r="A3640" s="14"/>
      <c r="B3640" s="245"/>
      <c r="C3640" s="246"/>
      <c r="D3640" s="236" t="s">
        <v>216</v>
      </c>
      <c r="E3640" s="247" t="s">
        <v>19</v>
      </c>
      <c r="F3640" s="248" t="s">
        <v>5946</v>
      </c>
      <c r="G3640" s="246"/>
      <c r="H3640" s="249">
        <v>0.011343600000000001</v>
      </c>
      <c r="I3640" s="250"/>
      <c r="J3640" s="246"/>
      <c r="K3640" s="246"/>
      <c r="L3640" s="251"/>
      <c r="M3640" s="252"/>
      <c r="N3640" s="253"/>
      <c r="O3640" s="253"/>
      <c r="P3640" s="253"/>
      <c r="Q3640" s="253"/>
      <c r="R3640" s="253"/>
      <c r="S3640" s="253"/>
      <c r="T3640" s="25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5" t="s">
        <v>216</v>
      </c>
      <c r="AU3640" s="255" t="s">
        <v>80</v>
      </c>
      <c r="AV3640" s="14" t="s">
        <v>80</v>
      </c>
      <c r="AW3640" s="14" t="s">
        <v>218</v>
      </c>
      <c r="AX3640" s="14" t="s">
        <v>71</v>
      </c>
      <c r="AY3640" s="255" t="s">
        <v>205</v>
      </c>
    </row>
    <row r="3641" s="14" customFormat="1">
      <c r="A3641" s="14"/>
      <c r="B3641" s="245"/>
      <c r="C3641" s="246"/>
      <c r="D3641" s="236" t="s">
        <v>216</v>
      </c>
      <c r="E3641" s="246"/>
      <c r="F3641" s="248" t="s">
        <v>5947</v>
      </c>
      <c r="G3641" s="246"/>
      <c r="H3641" s="249">
        <v>0.012</v>
      </c>
      <c r="I3641" s="250"/>
      <c r="J3641" s="246"/>
      <c r="K3641" s="246"/>
      <c r="L3641" s="251"/>
      <c r="M3641" s="252"/>
      <c r="N3641" s="253"/>
      <c r="O3641" s="253"/>
      <c r="P3641" s="253"/>
      <c r="Q3641" s="253"/>
      <c r="R3641" s="253"/>
      <c r="S3641" s="253"/>
      <c r="T3641" s="25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T3641" s="255" t="s">
        <v>216</v>
      </c>
      <c r="AU3641" s="255" t="s">
        <v>80</v>
      </c>
      <c r="AV3641" s="14" t="s">
        <v>80</v>
      </c>
      <c r="AW3641" s="14" t="s">
        <v>4</v>
      </c>
      <c r="AX3641" s="14" t="s">
        <v>78</v>
      </c>
      <c r="AY3641" s="255" t="s">
        <v>205</v>
      </c>
    </row>
    <row r="3642" s="2" customFormat="1" ht="24.15" customHeight="1">
      <c r="A3642" s="41"/>
      <c r="B3642" s="42"/>
      <c r="C3642" s="278" t="s">
        <v>5948</v>
      </c>
      <c r="D3642" s="278" t="s">
        <v>319</v>
      </c>
      <c r="E3642" s="279" t="s">
        <v>5949</v>
      </c>
      <c r="F3642" s="280" t="s">
        <v>5950</v>
      </c>
      <c r="G3642" s="281" t="s">
        <v>2268</v>
      </c>
      <c r="H3642" s="282">
        <v>1</v>
      </c>
      <c r="I3642" s="283"/>
      <c r="J3642" s="284">
        <f>ROUND(I3642*H3642,2)</f>
        <v>0</v>
      </c>
      <c r="K3642" s="280" t="s">
        <v>19</v>
      </c>
      <c r="L3642" s="285"/>
      <c r="M3642" s="286" t="s">
        <v>19</v>
      </c>
      <c r="N3642" s="287" t="s">
        <v>42</v>
      </c>
      <c r="O3642" s="87"/>
      <c r="P3642" s="225">
        <f>O3642*H3642</f>
        <v>0</v>
      </c>
      <c r="Q3642" s="225">
        <v>0.35999999999999999</v>
      </c>
      <c r="R3642" s="225">
        <f>Q3642*H3642</f>
        <v>0.35999999999999999</v>
      </c>
      <c r="S3642" s="225">
        <v>0</v>
      </c>
      <c r="T3642" s="226">
        <f>S3642*H3642</f>
        <v>0</v>
      </c>
      <c r="U3642" s="41"/>
      <c r="V3642" s="41"/>
      <c r="W3642" s="41"/>
      <c r="X3642" s="41"/>
      <c r="Y3642" s="41"/>
      <c r="Z3642" s="41"/>
      <c r="AA3642" s="41"/>
      <c r="AB3642" s="41"/>
      <c r="AC3642" s="41"/>
      <c r="AD3642" s="41"/>
      <c r="AE3642" s="41"/>
      <c r="AR3642" s="227" t="s">
        <v>433</v>
      </c>
      <c r="AT3642" s="227" t="s">
        <v>319</v>
      </c>
      <c r="AU3642" s="227" t="s">
        <v>80</v>
      </c>
      <c r="AY3642" s="20" t="s">
        <v>205</v>
      </c>
      <c r="BE3642" s="228">
        <f>IF(N3642="základní",J3642,0)</f>
        <v>0</v>
      </c>
      <c r="BF3642" s="228">
        <f>IF(N3642="snížená",J3642,0)</f>
        <v>0</v>
      </c>
      <c r="BG3642" s="228">
        <f>IF(N3642="zákl. přenesená",J3642,0)</f>
        <v>0</v>
      </c>
      <c r="BH3642" s="228">
        <f>IF(N3642="sníž. přenesená",J3642,0)</f>
        <v>0</v>
      </c>
      <c r="BI3642" s="228">
        <f>IF(N3642="nulová",J3642,0)</f>
        <v>0</v>
      </c>
      <c r="BJ3642" s="20" t="s">
        <v>78</v>
      </c>
      <c r="BK3642" s="228">
        <f>ROUND(I3642*H3642,2)</f>
        <v>0</v>
      </c>
      <c r="BL3642" s="20" t="s">
        <v>331</v>
      </c>
      <c r="BM3642" s="227" t="s">
        <v>5951</v>
      </c>
    </row>
    <row r="3643" s="2" customFormat="1" ht="16.5" customHeight="1">
      <c r="A3643" s="41"/>
      <c r="B3643" s="42"/>
      <c r="C3643" s="278" t="s">
        <v>5952</v>
      </c>
      <c r="D3643" s="278" t="s">
        <v>319</v>
      </c>
      <c r="E3643" s="279" t="s">
        <v>5953</v>
      </c>
      <c r="F3643" s="280" t="s">
        <v>5954</v>
      </c>
      <c r="G3643" s="281" t="s">
        <v>448</v>
      </c>
      <c r="H3643" s="282">
        <v>1</v>
      </c>
      <c r="I3643" s="283"/>
      <c r="J3643" s="284">
        <f>ROUND(I3643*H3643,2)</f>
        <v>0</v>
      </c>
      <c r="K3643" s="280" t="s">
        <v>19</v>
      </c>
      <c r="L3643" s="285"/>
      <c r="M3643" s="286" t="s">
        <v>19</v>
      </c>
      <c r="N3643" s="287" t="s">
        <v>42</v>
      </c>
      <c r="O3643" s="87"/>
      <c r="P3643" s="225">
        <f>O3643*H3643</f>
        <v>0</v>
      </c>
      <c r="Q3643" s="225">
        <v>0.29099999999999998</v>
      </c>
      <c r="R3643" s="225">
        <f>Q3643*H3643</f>
        <v>0.29099999999999998</v>
      </c>
      <c r="S3643" s="225">
        <v>0</v>
      </c>
      <c r="T3643" s="226">
        <f>S3643*H3643</f>
        <v>0</v>
      </c>
      <c r="U3643" s="41"/>
      <c r="V3643" s="41"/>
      <c r="W3643" s="41"/>
      <c r="X3643" s="41"/>
      <c r="Y3643" s="41"/>
      <c r="Z3643" s="41"/>
      <c r="AA3643" s="41"/>
      <c r="AB3643" s="41"/>
      <c r="AC3643" s="41"/>
      <c r="AD3643" s="41"/>
      <c r="AE3643" s="41"/>
      <c r="AR3643" s="227" t="s">
        <v>433</v>
      </c>
      <c r="AT3643" s="227" t="s">
        <v>319</v>
      </c>
      <c r="AU3643" s="227" t="s">
        <v>80</v>
      </c>
      <c r="AY3643" s="20" t="s">
        <v>205</v>
      </c>
      <c r="BE3643" s="228">
        <f>IF(N3643="základní",J3643,0)</f>
        <v>0</v>
      </c>
      <c r="BF3643" s="228">
        <f>IF(N3643="snížená",J3643,0)</f>
        <v>0</v>
      </c>
      <c r="BG3643" s="228">
        <f>IF(N3643="zákl. přenesená",J3643,0)</f>
        <v>0</v>
      </c>
      <c r="BH3643" s="228">
        <f>IF(N3643="sníž. přenesená",J3643,0)</f>
        <v>0</v>
      </c>
      <c r="BI3643" s="228">
        <f>IF(N3643="nulová",J3643,0)</f>
        <v>0</v>
      </c>
      <c r="BJ3643" s="20" t="s">
        <v>78</v>
      </c>
      <c r="BK3643" s="228">
        <f>ROUND(I3643*H3643,2)</f>
        <v>0</v>
      </c>
      <c r="BL3643" s="20" t="s">
        <v>331</v>
      </c>
      <c r="BM3643" s="227" t="s">
        <v>5955</v>
      </c>
    </row>
    <row r="3644" s="2" customFormat="1" ht="33" customHeight="1">
      <c r="A3644" s="41"/>
      <c r="B3644" s="42"/>
      <c r="C3644" s="216" t="s">
        <v>5956</v>
      </c>
      <c r="D3644" s="216" t="s">
        <v>207</v>
      </c>
      <c r="E3644" s="217" t="s">
        <v>5957</v>
      </c>
      <c r="F3644" s="218" t="s">
        <v>5958</v>
      </c>
      <c r="G3644" s="219" t="s">
        <v>5896</v>
      </c>
      <c r="H3644" s="220">
        <v>1760</v>
      </c>
      <c r="I3644" s="221"/>
      <c r="J3644" s="222">
        <f>ROUND(I3644*H3644,2)</f>
        <v>0</v>
      </c>
      <c r="K3644" s="218" t="s">
        <v>211</v>
      </c>
      <c r="L3644" s="47"/>
      <c r="M3644" s="223" t="s">
        <v>19</v>
      </c>
      <c r="N3644" s="224" t="s">
        <v>42</v>
      </c>
      <c r="O3644" s="87"/>
      <c r="P3644" s="225">
        <f>O3644*H3644</f>
        <v>0</v>
      </c>
      <c r="Q3644" s="225">
        <v>0</v>
      </c>
      <c r="R3644" s="225">
        <f>Q3644*H3644</f>
        <v>0</v>
      </c>
      <c r="S3644" s="225">
        <v>0.001</v>
      </c>
      <c r="T3644" s="226">
        <f>S3644*H3644</f>
        <v>1.76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7" t="s">
        <v>331</v>
      </c>
      <c r="AT3644" s="227" t="s">
        <v>207</v>
      </c>
      <c r="AU3644" s="227" t="s">
        <v>80</v>
      </c>
      <c r="AY3644" s="20" t="s">
        <v>205</v>
      </c>
      <c r="BE3644" s="228">
        <f>IF(N3644="základní",J3644,0)</f>
        <v>0</v>
      </c>
      <c r="BF3644" s="228">
        <f>IF(N3644="snížená",J3644,0)</f>
        <v>0</v>
      </c>
      <c r="BG3644" s="228">
        <f>IF(N3644="zákl. přenesená",J3644,0)</f>
        <v>0</v>
      </c>
      <c r="BH3644" s="228">
        <f>IF(N3644="sníž. přenesená",J3644,0)</f>
        <v>0</v>
      </c>
      <c r="BI3644" s="228">
        <f>IF(N3644="nulová",J3644,0)</f>
        <v>0</v>
      </c>
      <c r="BJ3644" s="20" t="s">
        <v>78</v>
      </c>
      <c r="BK3644" s="228">
        <f>ROUND(I3644*H3644,2)</f>
        <v>0</v>
      </c>
      <c r="BL3644" s="20" t="s">
        <v>331</v>
      </c>
      <c r="BM3644" s="227" t="s">
        <v>5959</v>
      </c>
    </row>
    <row r="3645" s="2" customFormat="1">
      <c r="A3645" s="41"/>
      <c r="B3645" s="42"/>
      <c r="C3645" s="43"/>
      <c r="D3645" s="229" t="s">
        <v>214</v>
      </c>
      <c r="E3645" s="43"/>
      <c r="F3645" s="230" t="s">
        <v>5960</v>
      </c>
      <c r="G3645" s="43"/>
      <c r="H3645" s="43"/>
      <c r="I3645" s="231"/>
      <c r="J3645" s="43"/>
      <c r="K3645" s="43"/>
      <c r="L3645" s="47"/>
      <c r="M3645" s="232"/>
      <c r="N3645" s="233"/>
      <c r="O3645" s="87"/>
      <c r="P3645" s="87"/>
      <c r="Q3645" s="87"/>
      <c r="R3645" s="87"/>
      <c r="S3645" s="87"/>
      <c r="T3645" s="88"/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T3645" s="20" t="s">
        <v>214</v>
      </c>
      <c r="AU3645" s="20" t="s">
        <v>80</v>
      </c>
    </row>
    <row r="3646" s="14" customFormat="1">
      <c r="A3646" s="14"/>
      <c r="B3646" s="245"/>
      <c r="C3646" s="246"/>
      <c r="D3646" s="236" t="s">
        <v>216</v>
      </c>
      <c r="E3646" s="247" t="s">
        <v>19</v>
      </c>
      <c r="F3646" s="248" t="s">
        <v>5961</v>
      </c>
      <c r="G3646" s="246"/>
      <c r="H3646" s="249">
        <v>200</v>
      </c>
      <c r="I3646" s="250"/>
      <c r="J3646" s="246"/>
      <c r="K3646" s="246"/>
      <c r="L3646" s="251"/>
      <c r="M3646" s="252"/>
      <c r="N3646" s="253"/>
      <c r="O3646" s="253"/>
      <c r="P3646" s="253"/>
      <c r="Q3646" s="253"/>
      <c r="R3646" s="253"/>
      <c r="S3646" s="253"/>
      <c r="T3646" s="25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T3646" s="255" t="s">
        <v>216</v>
      </c>
      <c r="AU3646" s="255" t="s">
        <v>80</v>
      </c>
      <c r="AV3646" s="14" t="s">
        <v>80</v>
      </c>
      <c r="AW3646" s="14" t="s">
        <v>218</v>
      </c>
      <c r="AX3646" s="14" t="s">
        <v>71</v>
      </c>
      <c r="AY3646" s="255" t="s">
        <v>205</v>
      </c>
    </row>
    <row r="3647" s="14" customFormat="1">
      <c r="A3647" s="14"/>
      <c r="B3647" s="245"/>
      <c r="C3647" s="246"/>
      <c r="D3647" s="236" t="s">
        <v>216</v>
      </c>
      <c r="E3647" s="247" t="s">
        <v>19</v>
      </c>
      <c r="F3647" s="248" t="s">
        <v>5962</v>
      </c>
      <c r="G3647" s="246"/>
      <c r="H3647" s="249">
        <v>60</v>
      </c>
      <c r="I3647" s="250"/>
      <c r="J3647" s="246"/>
      <c r="K3647" s="246"/>
      <c r="L3647" s="251"/>
      <c r="M3647" s="252"/>
      <c r="N3647" s="253"/>
      <c r="O3647" s="253"/>
      <c r="P3647" s="253"/>
      <c r="Q3647" s="253"/>
      <c r="R3647" s="253"/>
      <c r="S3647" s="253"/>
      <c r="T3647" s="25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5" t="s">
        <v>216</v>
      </c>
      <c r="AU3647" s="255" t="s">
        <v>80</v>
      </c>
      <c r="AV3647" s="14" t="s">
        <v>80</v>
      </c>
      <c r="AW3647" s="14" t="s">
        <v>218</v>
      </c>
      <c r="AX3647" s="14" t="s">
        <v>71</v>
      </c>
      <c r="AY3647" s="255" t="s">
        <v>205</v>
      </c>
    </row>
    <row r="3648" s="14" customFormat="1">
      <c r="A3648" s="14"/>
      <c r="B3648" s="245"/>
      <c r="C3648" s="246"/>
      <c r="D3648" s="236" t="s">
        <v>216</v>
      </c>
      <c r="E3648" s="247" t="s">
        <v>19</v>
      </c>
      <c r="F3648" s="248" t="s">
        <v>5963</v>
      </c>
      <c r="G3648" s="246"/>
      <c r="H3648" s="249">
        <v>1500</v>
      </c>
      <c r="I3648" s="250"/>
      <c r="J3648" s="246"/>
      <c r="K3648" s="246"/>
      <c r="L3648" s="251"/>
      <c r="M3648" s="252"/>
      <c r="N3648" s="253"/>
      <c r="O3648" s="253"/>
      <c r="P3648" s="253"/>
      <c r="Q3648" s="253"/>
      <c r="R3648" s="253"/>
      <c r="S3648" s="253"/>
      <c r="T3648" s="25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5" t="s">
        <v>216</v>
      </c>
      <c r="AU3648" s="255" t="s">
        <v>80</v>
      </c>
      <c r="AV3648" s="14" t="s">
        <v>80</v>
      </c>
      <c r="AW3648" s="14" t="s">
        <v>218</v>
      </c>
      <c r="AX3648" s="14" t="s">
        <v>71</v>
      </c>
      <c r="AY3648" s="255" t="s">
        <v>205</v>
      </c>
    </row>
    <row r="3649" s="2" customFormat="1" ht="55.5" customHeight="1">
      <c r="A3649" s="41"/>
      <c r="B3649" s="42"/>
      <c r="C3649" s="216" t="s">
        <v>5964</v>
      </c>
      <c r="D3649" s="216" t="s">
        <v>207</v>
      </c>
      <c r="E3649" s="217" t="s">
        <v>5965</v>
      </c>
      <c r="F3649" s="218" t="s">
        <v>5966</v>
      </c>
      <c r="G3649" s="219" t="s">
        <v>279</v>
      </c>
      <c r="H3649" s="220">
        <v>8.9130000000000003</v>
      </c>
      <c r="I3649" s="221"/>
      <c r="J3649" s="222">
        <f>ROUND(I3649*H3649,2)</f>
        <v>0</v>
      </c>
      <c r="K3649" s="218" t="s">
        <v>211</v>
      </c>
      <c r="L3649" s="47"/>
      <c r="M3649" s="223" t="s">
        <v>19</v>
      </c>
      <c r="N3649" s="224" t="s">
        <v>42</v>
      </c>
      <c r="O3649" s="87"/>
      <c r="P3649" s="225">
        <f>O3649*H3649</f>
        <v>0</v>
      </c>
      <c r="Q3649" s="225">
        <v>0</v>
      </c>
      <c r="R3649" s="225">
        <f>Q3649*H3649</f>
        <v>0</v>
      </c>
      <c r="S3649" s="225">
        <v>0</v>
      </c>
      <c r="T3649" s="226">
        <f>S3649*H3649</f>
        <v>0</v>
      </c>
      <c r="U3649" s="41"/>
      <c r="V3649" s="41"/>
      <c r="W3649" s="41"/>
      <c r="X3649" s="41"/>
      <c r="Y3649" s="41"/>
      <c r="Z3649" s="41"/>
      <c r="AA3649" s="41"/>
      <c r="AB3649" s="41"/>
      <c r="AC3649" s="41"/>
      <c r="AD3649" s="41"/>
      <c r="AE3649" s="41"/>
      <c r="AR3649" s="227" t="s">
        <v>331</v>
      </c>
      <c r="AT3649" s="227" t="s">
        <v>207</v>
      </c>
      <c r="AU3649" s="227" t="s">
        <v>80</v>
      </c>
      <c r="AY3649" s="20" t="s">
        <v>205</v>
      </c>
      <c r="BE3649" s="228">
        <f>IF(N3649="základní",J3649,0)</f>
        <v>0</v>
      </c>
      <c r="BF3649" s="228">
        <f>IF(N3649="snížená",J3649,0)</f>
        <v>0</v>
      </c>
      <c r="BG3649" s="228">
        <f>IF(N3649="zákl. přenesená",J3649,0)</f>
        <v>0</v>
      </c>
      <c r="BH3649" s="228">
        <f>IF(N3649="sníž. přenesená",J3649,0)</f>
        <v>0</v>
      </c>
      <c r="BI3649" s="228">
        <f>IF(N3649="nulová",J3649,0)</f>
        <v>0</v>
      </c>
      <c r="BJ3649" s="20" t="s">
        <v>78</v>
      </c>
      <c r="BK3649" s="228">
        <f>ROUND(I3649*H3649,2)</f>
        <v>0</v>
      </c>
      <c r="BL3649" s="20" t="s">
        <v>331</v>
      </c>
      <c r="BM3649" s="227" t="s">
        <v>5967</v>
      </c>
    </row>
    <row r="3650" s="2" customFormat="1">
      <c r="A3650" s="41"/>
      <c r="B3650" s="42"/>
      <c r="C3650" s="43"/>
      <c r="D3650" s="229" t="s">
        <v>214</v>
      </c>
      <c r="E3650" s="43"/>
      <c r="F3650" s="230" t="s">
        <v>5968</v>
      </c>
      <c r="G3650" s="43"/>
      <c r="H3650" s="43"/>
      <c r="I3650" s="231"/>
      <c r="J3650" s="43"/>
      <c r="K3650" s="43"/>
      <c r="L3650" s="47"/>
      <c r="M3650" s="232"/>
      <c r="N3650" s="233"/>
      <c r="O3650" s="87"/>
      <c r="P3650" s="87"/>
      <c r="Q3650" s="87"/>
      <c r="R3650" s="87"/>
      <c r="S3650" s="87"/>
      <c r="T3650" s="88"/>
      <c r="U3650" s="41"/>
      <c r="V3650" s="41"/>
      <c r="W3650" s="41"/>
      <c r="X3650" s="41"/>
      <c r="Y3650" s="41"/>
      <c r="Z3650" s="41"/>
      <c r="AA3650" s="41"/>
      <c r="AB3650" s="41"/>
      <c r="AC3650" s="41"/>
      <c r="AD3650" s="41"/>
      <c r="AE3650" s="41"/>
      <c r="AT3650" s="20" t="s">
        <v>214</v>
      </c>
      <c r="AU3650" s="20" t="s">
        <v>80</v>
      </c>
    </row>
    <row r="3651" s="12" customFormat="1" ht="22.8" customHeight="1">
      <c r="A3651" s="12"/>
      <c r="B3651" s="200"/>
      <c r="C3651" s="201"/>
      <c r="D3651" s="202" t="s">
        <v>70</v>
      </c>
      <c r="E3651" s="214" t="s">
        <v>5151</v>
      </c>
      <c r="F3651" s="214" t="s">
        <v>5969</v>
      </c>
      <c r="G3651" s="201"/>
      <c r="H3651" s="201"/>
      <c r="I3651" s="204"/>
      <c r="J3651" s="215">
        <f>BK3651</f>
        <v>0</v>
      </c>
      <c r="K3651" s="201"/>
      <c r="L3651" s="206"/>
      <c r="M3651" s="207"/>
      <c r="N3651" s="208"/>
      <c r="O3651" s="208"/>
      <c r="P3651" s="209">
        <f>SUM(P3652:P3871)</f>
        <v>0</v>
      </c>
      <c r="Q3651" s="208"/>
      <c r="R3651" s="209">
        <f>SUM(R3652:R3871)</f>
        <v>71.862812939999998</v>
      </c>
      <c r="S3651" s="208"/>
      <c r="T3651" s="210">
        <f>SUM(T3652:T3871)</f>
        <v>59.541378349999988</v>
      </c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R3651" s="211" t="s">
        <v>80</v>
      </c>
      <c r="AT3651" s="212" t="s">
        <v>70</v>
      </c>
      <c r="AU3651" s="212" t="s">
        <v>78</v>
      </c>
      <c r="AY3651" s="211" t="s">
        <v>205</v>
      </c>
      <c r="BK3651" s="213">
        <f>SUM(BK3652:BK3871)</f>
        <v>0</v>
      </c>
    </row>
    <row r="3652" s="2" customFormat="1" ht="24.15" customHeight="1">
      <c r="A3652" s="41"/>
      <c r="B3652" s="42"/>
      <c r="C3652" s="216" t="s">
        <v>5970</v>
      </c>
      <c r="D3652" s="216" t="s">
        <v>207</v>
      </c>
      <c r="E3652" s="217" t="s">
        <v>5971</v>
      </c>
      <c r="F3652" s="218" t="s">
        <v>5972</v>
      </c>
      <c r="G3652" s="219" t="s">
        <v>306</v>
      </c>
      <c r="H3652" s="220">
        <v>1831.3710000000001</v>
      </c>
      <c r="I3652" s="221"/>
      <c r="J3652" s="222">
        <f>ROUND(I3652*H3652,2)</f>
        <v>0</v>
      </c>
      <c r="K3652" s="218" t="s">
        <v>211</v>
      </c>
      <c r="L3652" s="47"/>
      <c r="M3652" s="223" t="s">
        <v>19</v>
      </c>
      <c r="N3652" s="224" t="s">
        <v>42</v>
      </c>
      <c r="O3652" s="87"/>
      <c r="P3652" s="225">
        <f>O3652*H3652</f>
        <v>0</v>
      </c>
      <c r="Q3652" s="225">
        <v>0</v>
      </c>
      <c r="R3652" s="225">
        <f>Q3652*H3652</f>
        <v>0</v>
      </c>
      <c r="S3652" s="225">
        <v>0</v>
      </c>
      <c r="T3652" s="226">
        <f>S3652*H3652</f>
        <v>0</v>
      </c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R3652" s="227" t="s">
        <v>331</v>
      </c>
      <c r="AT3652" s="227" t="s">
        <v>207</v>
      </c>
      <c r="AU3652" s="227" t="s">
        <v>80</v>
      </c>
      <c r="AY3652" s="20" t="s">
        <v>205</v>
      </c>
      <c r="BE3652" s="228">
        <f>IF(N3652="základní",J3652,0)</f>
        <v>0</v>
      </c>
      <c r="BF3652" s="228">
        <f>IF(N3652="snížená",J3652,0)</f>
        <v>0</v>
      </c>
      <c r="BG3652" s="228">
        <f>IF(N3652="zákl. přenesená",J3652,0)</f>
        <v>0</v>
      </c>
      <c r="BH3652" s="228">
        <f>IF(N3652="sníž. přenesená",J3652,0)</f>
        <v>0</v>
      </c>
      <c r="BI3652" s="228">
        <f>IF(N3652="nulová",J3652,0)</f>
        <v>0</v>
      </c>
      <c r="BJ3652" s="20" t="s">
        <v>78</v>
      </c>
      <c r="BK3652" s="228">
        <f>ROUND(I3652*H3652,2)</f>
        <v>0</v>
      </c>
      <c r="BL3652" s="20" t="s">
        <v>331</v>
      </c>
      <c r="BM3652" s="227" t="s">
        <v>5973</v>
      </c>
    </row>
    <row r="3653" s="2" customFormat="1">
      <c r="A3653" s="41"/>
      <c r="B3653" s="42"/>
      <c r="C3653" s="43"/>
      <c r="D3653" s="229" t="s">
        <v>214</v>
      </c>
      <c r="E3653" s="43"/>
      <c r="F3653" s="230" t="s">
        <v>5974</v>
      </c>
      <c r="G3653" s="43"/>
      <c r="H3653" s="43"/>
      <c r="I3653" s="231"/>
      <c r="J3653" s="43"/>
      <c r="K3653" s="43"/>
      <c r="L3653" s="47"/>
      <c r="M3653" s="232"/>
      <c r="N3653" s="233"/>
      <c r="O3653" s="87"/>
      <c r="P3653" s="87"/>
      <c r="Q3653" s="87"/>
      <c r="R3653" s="87"/>
      <c r="S3653" s="87"/>
      <c r="T3653" s="88"/>
      <c r="U3653" s="41"/>
      <c r="V3653" s="41"/>
      <c r="W3653" s="41"/>
      <c r="X3653" s="41"/>
      <c r="Y3653" s="41"/>
      <c r="Z3653" s="41"/>
      <c r="AA3653" s="41"/>
      <c r="AB3653" s="41"/>
      <c r="AC3653" s="41"/>
      <c r="AD3653" s="41"/>
      <c r="AE3653" s="41"/>
      <c r="AT3653" s="20" t="s">
        <v>214</v>
      </c>
      <c r="AU3653" s="20" t="s">
        <v>80</v>
      </c>
    </row>
    <row r="3654" s="14" customFormat="1">
      <c r="A3654" s="14"/>
      <c r="B3654" s="245"/>
      <c r="C3654" s="246"/>
      <c r="D3654" s="236" t="s">
        <v>216</v>
      </c>
      <c r="E3654" s="247" t="s">
        <v>19</v>
      </c>
      <c r="F3654" s="248" t="s">
        <v>5975</v>
      </c>
      <c r="G3654" s="246"/>
      <c r="H3654" s="249">
        <v>1831.3709999999999</v>
      </c>
      <c r="I3654" s="250"/>
      <c r="J3654" s="246"/>
      <c r="K3654" s="246"/>
      <c r="L3654" s="251"/>
      <c r="M3654" s="252"/>
      <c r="N3654" s="253"/>
      <c r="O3654" s="253"/>
      <c r="P3654" s="253"/>
      <c r="Q3654" s="253"/>
      <c r="R3654" s="253"/>
      <c r="S3654" s="253"/>
      <c r="T3654" s="25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55" t="s">
        <v>216</v>
      </c>
      <c r="AU3654" s="255" t="s">
        <v>80</v>
      </c>
      <c r="AV3654" s="14" t="s">
        <v>80</v>
      </c>
      <c r="AW3654" s="14" t="s">
        <v>218</v>
      </c>
      <c r="AX3654" s="14" t="s">
        <v>71</v>
      </c>
      <c r="AY3654" s="255" t="s">
        <v>205</v>
      </c>
    </row>
    <row r="3655" s="2" customFormat="1" ht="24.15" customHeight="1">
      <c r="A3655" s="41"/>
      <c r="B3655" s="42"/>
      <c r="C3655" s="216" t="s">
        <v>5976</v>
      </c>
      <c r="D3655" s="216" t="s">
        <v>207</v>
      </c>
      <c r="E3655" s="217" t="s">
        <v>5977</v>
      </c>
      <c r="F3655" s="218" t="s">
        <v>5978</v>
      </c>
      <c r="G3655" s="219" t="s">
        <v>306</v>
      </c>
      <c r="H3655" s="220">
        <v>1831.3710000000001</v>
      </c>
      <c r="I3655" s="221"/>
      <c r="J3655" s="222">
        <f>ROUND(I3655*H3655,2)</f>
        <v>0</v>
      </c>
      <c r="K3655" s="218" t="s">
        <v>211</v>
      </c>
      <c r="L3655" s="47"/>
      <c r="M3655" s="223" t="s">
        <v>19</v>
      </c>
      <c r="N3655" s="224" t="s">
        <v>42</v>
      </c>
      <c r="O3655" s="87"/>
      <c r="P3655" s="225">
        <f>O3655*H3655</f>
        <v>0</v>
      </c>
      <c r="Q3655" s="225">
        <v>0.00029999999999999997</v>
      </c>
      <c r="R3655" s="225">
        <f>Q3655*H3655</f>
        <v>0.54941129999999994</v>
      </c>
      <c r="S3655" s="225">
        <v>0</v>
      </c>
      <c r="T3655" s="226">
        <f>S3655*H3655</f>
        <v>0</v>
      </c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R3655" s="227" t="s">
        <v>331</v>
      </c>
      <c r="AT3655" s="227" t="s">
        <v>207</v>
      </c>
      <c r="AU3655" s="227" t="s">
        <v>80</v>
      </c>
      <c r="AY3655" s="20" t="s">
        <v>205</v>
      </c>
      <c r="BE3655" s="228">
        <f>IF(N3655="základní",J3655,0)</f>
        <v>0</v>
      </c>
      <c r="BF3655" s="228">
        <f>IF(N3655="snížená",J3655,0)</f>
        <v>0</v>
      </c>
      <c r="BG3655" s="228">
        <f>IF(N3655="zákl. přenesená",J3655,0)</f>
        <v>0</v>
      </c>
      <c r="BH3655" s="228">
        <f>IF(N3655="sníž. přenesená",J3655,0)</f>
        <v>0</v>
      </c>
      <c r="BI3655" s="228">
        <f>IF(N3655="nulová",J3655,0)</f>
        <v>0</v>
      </c>
      <c r="BJ3655" s="20" t="s">
        <v>78</v>
      </c>
      <c r="BK3655" s="228">
        <f>ROUND(I3655*H3655,2)</f>
        <v>0</v>
      </c>
      <c r="BL3655" s="20" t="s">
        <v>331</v>
      </c>
      <c r="BM3655" s="227" t="s">
        <v>5979</v>
      </c>
    </row>
    <row r="3656" s="2" customFormat="1">
      <c r="A3656" s="41"/>
      <c r="B3656" s="42"/>
      <c r="C3656" s="43"/>
      <c r="D3656" s="229" t="s">
        <v>214</v>
      </c>
      <c r="E3656" s="43"/>
      <c r="F3656" s="230" t="s">
        <v>5980</v>
      </c>
      <c r="G3656" s="43"/>
      <c r="H3656" s="43"/>
      <c r="I3656" s="231"/>
      <c r="J3656" s="43"/>
      <c r="K3656" s="43"/>
      <c r="L3656" s="47"/>
      <c r="M3656" s="232"/>
      <c r="N3656" s="233"/>
      <c r="O3656" s="87"/>
      <c r="P3656" s="87"/>
      <c r="Q3656" s="87"/>
      <c r="R3656" s="87"/>
      <c r="S3656" s="87"/>
      <c r="T3656" s="88"/>
      <c r="U3656" s="41"/>
      <c r="V3656" s="41"/>
      <c r="W3656" s="41"/>
      <c r="X3656" s="41"/>
      <c r="Y3656" s="41"/>
      <c r="Z3656" s="41"/>
      <c r="AA3656" s="41"/>
      <c r="AB3656" s="41"/>
      <c r="AC3656" s="41"/>
      <c r="AD3656" s="41"/>
      <c r="AE3656" s="41"/>
      <c r="AT3656" s="20" t="s">
        <v>214</v>
      </c>
      <c r="AU3656" s="20" t="s">
        <v>80</v>
      </c>
    </row>
    <row r="3657" s="14" customFormat="1">
      <c r="A3657" s="14"/>
      <c r="B3657" s="245"/>
      <c r="C3657" s="246"/>
      <c r="D3657" s="236" t="s">
        <v>216</v>
      </c>
      <c r="E3657" s="247" t="s">
        <v>19</v>
      </c>
      <c r="F3657" s="248" t="s">
        <v>5975</v>
      </c>
      <c r="G3657" s="246"/>
      <c r="H3657" s="249">
        <v>1831.3709999999999</v>
      </c>
      <c r="I3657" s="250"/>
      <c r="J3657" s="246"/>
      <c r="K3657" s="246"/>
      <c r="L3657" s="251"/>
      <c r="M3657" s="252"/>
      <c r="N3657" s="253"/>
      <c r="O3657" s="253"/>
      <c r="P3657" s="253"/>
      <c r="Q3657" s="253"/>
      <c r="R3657" s="253"/>
      <c r="S3657" s="253"/>
      <c r="T3657" s="25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T3657" s="255" t="s">
        <v>216</v>
      </c>
      <c r="AU3657" s="255" t="s">
        <v>80</v>
      </c>
      <c r="AV3657" s="14" t="s">
        <v>80</v>
      </c>
      <c r="AW3657" s="14" t="s">
        <v>218</v>
      </c>
      <c r="AX3657" s="14" t="s">
        <v>71</v>
      </c>
      <c r="AY3657" s="255" t="s">
        <v>205</v>
      </c>
    </row>
    <row r="3658" s="2" customFormat="1" ht="37.8" customHeight="1">
      <c r="A3658" s="41"/>
      <c r="B3658" s="42"/>
      <c r="C3658" s="216" t="s">
        <v>5981</v>
      </c>
      <c r="D3658" s="216" t="s">
        <v>207</v>
      </c>
      <c r="E3658" s="217" t="s">
        <v>5982</v>
      </c>
      <c r="F3658" s="218" t="s">
        <v>5983</v>
      </c>
      <c r="G3658" s="219" t="s">
        <v>306</v>
      </c>
      <c r="H3658" s="220">
        <v>1124.018</v>
      </c>
      <c r="I3658" s="221"/>
      <c r="J3658" s="222">
        <f>ROUND(I3658*H3658,2)</f>
        <v>0</v>
      </c>
      <c r="K3658" s="218" t="s">
        <v>211</v>
      </c>
      <c r="L3658" s="47"/>
      <c r="M3658" s="223" t="s">
        <v>19</v>
      </c>
      <c r="N3658" s="224" t="s">
        <v>42</v>
      </c>
      <c r="O3658" s="87"/>
      <c r="P3658" s="225">
        <f>O3658*H3658</f>
        <v>0</v>
      </c>
      <c r="Q3658" s="225">
        <v>0</v>
      </c>
      <c r="R3658" s="225">
        <f>Q3658*H3658</f>
        <v>0</v>
      </c>
      <c r="S3658" s="225">
        <v>0</v>
      </c>
      <c r="T3658" s="226">
        <f>S3658*H3658</f>
        <v>0</v>
      </c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R3658" s="227" t="s">
        <v>331</v>
      </c>
      <c r="AT3658" s="227" t="s">
        <v>207</v>
      </c>
      <c r="AU3658" s="227" t="s">
        <v>80</v>
      </c>
      <c r="AY3658" s="20" t="s">
        <v>205</v>
      </c>
      <c r="BE3658" s="228">
        <f>IF(N3658="základní",J3658,0)</f>
        <v>0</v>
      </c>
      <c r="BF3658" s="228">
        <f>IF(N3658="snížená",J3658,0)</f>
        <v>0</v>
      </c>
      <c r="BG3658" s="228">
        <f>IF(N3658="zákl. přenesená",J3658,0)</f>
        <v>0</v>
      </c>
      <c r="BH3658" s="228">
        <f>IF(N3658="sníž. přenesená",J3658,0)</f>
        <v>0</v>
      </c>
      <c r="BI3658" s="228">
        <f>IF(N3658="nulová",J3658,0)</f>
        <v>0</v>
      </c>
      <c r="BJ3658" s="20" t="s">
        <v>78</v>
      </c>
      <c r="BK3658" s="228">
        <f>ROUND(I3658*H3658,2)</f>
        <v>0</v>
      </c>
      <c r="BL3658" s="20" t="s">
        <v>331</v>
      </c>
      <c r="BM3658" s="227" t="s">
        <v>5984</v>
      </c>
    </row>
    <row r="3659" s="2" customFormat="1">
      <c r="A3659" s="41"/>
      <c r="B3659" s="42"/>
      <c r="C3659" s="43"/>
      <c r="D3659" s="229" t="s">
        <v>214</v>
      </c>
      <c r="E3659" s="43"/>
      <c r="F3659" s="230" t="s">
        <v>5985</v>
      </c>
      <c r="G3659" s="43"/>
      <c r="H3659" s="43"/>
      <c r="I3659" s="231"/>
      <c r="J3659" s="43"/>
      <c r="K3659" s="43"/>
      <c r="L3659" s="47"/>
      <c r="M3659" s="232"/>
      <c r="N3659" s="233"/>
      <c r="O3659" s="87"/>
      <c r="P3659" s="87"/>
      <c r="Q3659" s="87"/>
      <c r="R3659" s="87"/>
      <c r="S3659" s="87"/>
      <c r="T3659" s="88"/>
      <c r="U3659" s="41"/>
      <c r="V3659" s="41"/>
      <c r="W3659" s="41"/>
      <c r="X3659" s="41"/>
      <c r="Y3659" s="41"/>
      <c r="Z3659" s="41"/>
      <c r="AA3659" s="41"/>
      <c r="AB3659" s="41"/>
      <c r="AC3659" s="41"/>
      <c r="AD3659" s="41"/>
      <c r="AE3659" s="41"/>
      <c r="AT3659" s="20" t="s">
        <v>214</v>
      </c>
      <c r="AU3659" s="20" t="s">
        <v>80</v>
      </c>
    </row>
    <row r="3660" s="14" customFormat="1">
      <c r="A3660" s="14"/>
      <c r="B3660" s="245"/>
      <c r="C3660" s="246"/>
      <c r="D3660" s="236" t="s">
        <v>216</v>
      </c>
      <c r="E3660" s="247" t="s">
        <v>19</v>
      </c>
      <c r="F3660" s="248" t="s">
        <v>5986</v>
      </c>
      <c r="G3660" s="246"/>
      <c r="H3660" s="249">
        <v>1065.5179999999998</v>
      </c>
      <c r="I3660" s="250"/>
      <c r="J3660" s="246"/>
      <c r="K3660" s="246"/>
      <c r="L3660" s="251"/>
      <c r="M3660" s="252"/>
      <c r="N3660" s="253"/>
      <c r="O3660" s="253"/>
      <c r="P3660" s="253"/>
      <c r="Q3660" s="253"/>
      <c r="R3660" s="253"/>
      <c r="S3660" s="253"/>
      <c r="T3660" s="25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T3660" s="255" t="s">
        <v>216</v>
      </c>
      <c r="AU3660" s="255" t="s">
        <v>80</v>
      </c>
      <c r="AV3660" s="14" t="s">
        <v>80</v>
      </c>
      <c r="AW3660" s="14" t="s">
        <v>218</v>
      </c>
      <c r="AX3660" s="14" t="s">
        <v>71</v>
      </c>
      <c r="AY3660" s="255" t="s">
        <v>205</v>
      </c>
    </row>
    <row r="3661" s="14" customFormat="1">
      <c r="A3661" s="14"/>
      <c r="B3661" s="245"/>
      <c r="C3661" s="246"/>
      <c r="D3661" s="236" t="s">
        <v>216</v>
      </c>
      <c r="E3661" s="247" t="s">
        <v>19</v>
      </c>
      <c r="F3661" s="248" t="s">
        <v>5987</v>
      </c>
      <c r="G3661" s="246"/>
      <c r="H3661" s="249">
        <v>58.5</v>
      </c>
      <c r="I3661" s="250"/>
      <c r="J3661" s="246"/>
      <c r="K3661" s="246"/>
      <c r="L3661" s="251"/>
      <c r="M3661" s="252"/>
      <c r="N3661" s="253"/>
      <c r="O3661" s="253"/>
      <c r="P3661" s="253"/>
      <c r="Q3661" s="253"/>
      <c r="R3661" s="253"/>
      <c r="S3661" s="253"/>
      <c r="T3661" s="25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T3661" s="255" t="s">
        <v>216</v>
      </c>
      <c r="AU3661" s="255" t="s">
        <v>80</v>
      </c>
      <c r="AV3661" s="14" t="s">
        <v>80</v>
      </c>
      <c r="AW3661" s="14" t="s">
        <v>218</v>
      </c>
      <c r="AX3661" s="14" t="s">
        <v>71</v>
      </c>
      <c r="AY3661" s="255" t="s">
        <v>205</v>
      </c>
    </row>
    <row r="3662" s="2" customFormat="1" ht="37.8" customHeight="1">
      <c r="A3662" s="41"/>
      <c r="B3662" s="42"/>
      <c r="C3662" s="216" t="s">
        <v>5988</v>
      </c>
      <c r="D3662" s="216" t="s">
        <v>207</v>
      </c>
      <c r="E3662" s="217" t="s">
        <v>5989</v>
      </c>
      <c r="F3662" s="218" t="s">
        <v>5990</v>
      </c>
      <c r="G3662" s="219" t="s">
        <v>306</v>
      </c>
      <c r="H3662" s="220">
        <v>1124.018</v>
      </c>
      <c r="I3662" s="221"/>
      <c r="J3662" s="222">
        <f>ROUND(I3662*H3662,2)</f>
        <v>0</v>
      </c>
      <c r="K3662" s="218" t="s">
        <v>211</v>
      </c>
      <c r="L3662" s="47"/>
      <c r="M3662" s="223" t="s">
        <v>19</v>
      </c>
      <c r="N3662" s="224" t="s">
        <v>42</v>
      </c>
      <c r="O3662" s="87"/>
      <c r="P3662" s="225">
        <f>O3662*H3662</f>
        <v>0</v>
      </c>
      <c r="Q3662" s="225">
        <v>0.0075799999999999999</v>
      </c>
      <c r="R3662" s="225">
        <f>Q3662*H3662</f>
        <v>8.5200564399999994</v>
      </c>
      <c r="S3662" s="225">
        <v>0</v>
      </c>
      <c r="T3662" s="226">
        <f>S3662*H3662</f>
        <v>0</v>
      </c>
      <c r="U3662" s="41"/>
      <c r="V3662" s="41"/>
      <c r="W3662" s="41"/>
      <c r="X3662" s="41"/>
      <c r="Y3662" s="41"/>
      <c r="Z3662" s="41"/>
      <c r="AA3662" s="41"/>
      <c r="AB3662" s="41"/>
      <c r="AC3662" s="41"/>
      <c r="AD3662" s="41"/>
      <c r="AE3662" s="41"/>
      <c r="AR3662" s="227" t="s">
        <v>331</v>
      </c>
      <c r="AT3662" s="227" t="s">
        <v>207</v>
      </c>
      <c r="AU3662" s="227" t="s">
        <v>80</v>
      </c>
      <c r="AY3662" s="20" t="s">
        <v>205</v>
      </c>
      <c r="BE3662" s="228">
        <f>IF(N3662="základní",J3662,0)</f>
        <v>0</v>
      </c>
      <c r="BF3662" s="228">
        <f>IF(N3662="snížená",J3662,0)</f>
        <v>0</v>
      </c>
      <c r="BG3662" s="228">
        <f>IF(N3662="zákl. přenesená",J3662,0)</f>
        <v>0</v>
      </c>
      <c r="BH3662" s="228">
        <f>IF(N3662="sníž. přenesená",J3662,0)</f>
        <v>0</v>
      </c>
      <c r="BI3662" s="228">
        <f>IF(N3662="nulová",J3662,0)</f>
        <v>0</v>
      </c>
      <c r="BJ3662" s="20" t="s">
        <v>78</v>
      </c>
      <c r="BK3662" s="228">
        <f>ROUND(I3662*H3662,2)</f>
        <v>0</v>
      </c>
      <c r="BL3662" s="20" t="s">
        <v>331</v>
      </c>
      <c r="BM3662" s="227" t="s">
        <v>5991</v>
      </c>
    </row>
    <row r="3663" s="2" customFormat="1">
      <c r="A3663" s="41"/>
      <c r="B3663" s="42"/>
      <c r="C3663" s="43"/>
      <c r="D3663" s="229" t="s">
        <v>214</v>
      </c>
      <c r="E3663" s="43"/>
      <c r="F3663" s="230" t="s">
        <v>5992</v>
      </c>
      <c r="G3663" s="43"/>
      <c r="H3663" s="43"/>
      <c r="I3663" s="231"/>
      <c r="J3663" s="43"/>
      <c r="K3663" s="43"/>
      <c r="L3663" s="47"/>
      <c r="M3663" s="232"/>
      <c r="N3663" s="233"/>
      <c r="O3663" s="87"/>
      <c r="P3663" s="87"/>
      <c r="Q3663" s="87"/>
      <c r="R3663" s="87"/>
      <c r="S3663" s="87"/>
      <c r="T3663" s="88"/>
      <c r="U3663" s="41"/>
      <c r="V3663" s="41"/>
      <c r="W3663" s="41"/>
      <c r="X3663" s="41"/>
      <c r="Y3663" s="41"/>
      <c r="Z3663" s="41"/>
      <c r="AA3663" s="41"/>
      <c r="AB3663" s="41"/>
      <c r="AC3663" s="41"/>
      <c r="AD3663" s="41"/>
      <c r="AE3663" s="41"/>
      <c r="AT3663" s="20" t="s">
        <v>214</v>
      </c>
      <c r="AU3663" s="20" t="s">
        <v>80</v>
      </c>
    </row>
    <row r="3664" s="14" customFormat="1">
      <c r="A3664" s="14"/>
      <c r="B3664" s="245"/>
      <c r="C3664" s="246"/>
      <c r="D3664" s="236" t="s">
        <v>216</v>
      </c>
      <c r="E3664" s="247" t="s">
        <v>19</v>
      </c>
      <c r="F3664" s="248" t="s">
        <v>5986</v>
      </c>
      <c r="G3664" s="246"/>
      <c r="H3664" s="249">
        <v>1065.5179999999998</v>
      </c>
      <c r="I3664" s="250"/>
      <c r="J3664" s="246"/>
      <c r="K3664" s="246"/>
      <c r="L3664" s="251"/>
      <c r="M3664" s="252"/>
      <c r="N3664" s="253"/>
      <c r="O3664" s="253"/>
      <c r="P3664" s="253"/>
      <c r="Q3664" s="253"/>
      <c r="R3664" s="253"/>
      <c r="S3664" s="253"/>
      <c r="T3664" s="25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55" t="s">
        <v>216</v>
      </c>
      <c r="AU3664" s="255" t="s">
        <v>80</v>
      </c>
      <c r="AV3664" s="14" t="s">
        <v>80</v>
      </c>
      <c r="AW3664" s="14" t="s">
        <v>218</v>
      </c>
      <c r="AX3664" s="14" t="s">
        <v>71</v>
      </c>
      <c r="AY3664" s="255" t="s">
        <v>205</v>
      </c>
    </row>
    <row r="3665" s="14" customFormat="1">
      <c r="A3665" s="14"/>
      <c r="B3665" s="245"/>
      <c r="C3665" s="246"/>
      <c r="D3665" s="236" t="s">
        <v>216</v>
      </c>
      <c r="E3665" s="247" t="s">
        <v>19</v>
      </c>
      <c r="F3665" s="248" t="s">
        <v>5987</v>
      </c>
      <c r="G3665" s="246"/>
      <c r="H3665" s="249">
        <v>58.5</v>
      </c>
      <c r="I3665" s="250"/>
      <c r="J3665" s="246"/>
      <c r="K3665" s="246"/>
      <c r="L3665" s="251"/>
      <c r="M3665" s="252"/>
      <c r="N3665" s="253"/>
      <c r="O3665" s="253"/>
      <c r="P3665" s="253"/>
      <c r="Q3665" s="253"/>
      <c r="R3665" s="253"/>
      <c r="S3665" s="253"/>
      <c r="T3665" s="25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T3665" s="255" t="s">
        <v>216</v>
      </c>
      <c r="AU3665" s="255" t="s">
        <v>80</v>
      </c>
      <c r="AV3665" s="14" t="s">
        <v>80</v>
      </c>
      <c r="AW3665" s="14" t="s">
        <v>218</v>
      </c>
      <c r="AX3665" s="14" t="s">
        <v>71</v>
      </c>
      <c r="AY3665" s="255" t="s">
        <v>205</v>
      </c>
    </row>
    <row r="3666" s="2" customFormat="1" ht="33" customHeight="1">
      <c r="A3666" s="41"/>
      <c r="B3666" s="42"/>
      <c r="C3666" s="216" t="s">
        <v>5993</v>
      </c>
      <c r="D3666" s="216" t="s">
        <v>207</v>
      </c>
      <c r="E3666" s="217" t="s">
        <v>5994</v>
      </c>
      <c r="F3666" s="218" t="s">
        <v>5995</v>
      </c>
      <c r="G3666" s="219" t="s">
        <v>327</v>
      </c>
      <c r="H3666" s="220">
        <v>9.1699999999999999</v>
      </c>
      <c r="I3666" s="221"/>
      <c r="J3666" s="222">
        <f>ROUND(I3666*H3666,2)</f>
        <v>0</v>
      </c>
      <c r="K3666" s="218" t="s">
        <v>211</v>
      </c>
      <c r="L3666" s="47"/>
      <c r="M3666" s="223" t="s">
        <v>19</v>
      </c>
      <c r="N3666" s="224" t="s">
        <v>42</v>
      </c>
      <c r="O3666" s="87"/>
      <c r="P3666" s="225">
        <f>O3666*H3666</f>
        <v>0</v>
      </c>
      <c r="Q3666" s="225">
        <v>0</v>
      </c>
      <c r="R3666" s="225">
        <f>Q3666*H3666</f>
        <v>0</v>
      </c>
      <c r="S3666" s="225">
        <v>0.0123</v>
      </c>
      <c r="T3666" s="226">
        <f>S3666*H3666</f>
        <v>0.112791</v>
      </c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R3666" s="227" t="s">
        <v>331</v>
      </c>
      <c r="AT3666" s="227" t="s">
        <v>207</v>
      </c>
      <c r="AU3666" s="227" t="s">
        <v>80</v>
      </c>
      <c r="AY3666" s="20" t="s">
        <v>205</v>
      </c>
      <c r="BE3666" s="228">
        <f>IF(N3666="základní",J3666,0)</f>
        <v>0</v>
      </c>
      <c r="BF3666" s="228">
        <f>IF(N3666="snížená",J3666,0)</f>
        <v>0</v>
      </c>
      <c r="BG3666" s="228">
        <f>IF(N3666="zákl. přenesená",J3666,0)</f>
        <v>0</v>
      </c>
      <c r="BH3666" s="228">
        <f>IF(N3666="sníž. přenesená",J3666,0)</f>
        <v>0</v>
      </c>
      <c r="BI3666" s="228">
        <f>IF(N3666="nulová",J3666,0)</f>
        <v>0</v>
      </c>
      <c r="BJ3666" s="20" t="s">
        <v>78</v>
      </c>
      <c r="BK3666" s="228">
        <f>ROUND(I3666*H3666,2)</f>
        <v>0</v>
      </c>
      <c r="BL3666" s="20" t="s">
        <v>331</v>
      </c>
      <c r="BM3666" s="227" t="s">
        <v>5996</v>
      </c>
    </row>
    <row r="3667" s="2" customFormat="1">
      <c r="A3667" s="41"/>
      <c r="B3667" s="42"/>
      <c r="C3667" s="43"/>
      <c r="D3667" s="229" t="s">
        <v>214</v>
      </c>
      <c r="E3667" s="43"/>
      <c r="F3667" s="230" t="s">
        <v>5997</v>
      </c>
      <c r="G3667" s="43"/>
      <c r="H3667" s="43"/>
      <c r="I3667" s="231"/>
      <c r="J3667" s="43"/>
      <c r="K3667" s="43"/>
      <c r="L3667" s="47"/>
      <c r="M3667" s="232"/>
      <c r="N3667" s="233"/>
      <c r="O3667" s="87"/>
      <c r="P3667" s="87"/>
      <c r="Q3667" s="87"/>
      <c r="R3667" s="87"/>
      <c r="S3667" s="87"/>
      <c r="T3667" s="88"/>
      <c r="U3667" s="41"/>
      <c r="V3667" s="41"/>
      <c r="W3667" s="41"/>
      <c r="X3667" s="41"/>
      <c r="Y3667" s="41"/>
      <c r="Z3667" s="41"/>
      <c r="AA3667" s="41"/>
      <c r="AB3667" s="41"/>
      <c r="AC3667" s="41"/>
      <c r="AD3667" s="41"/>
      <c r="AE3667" s="41"/>
      <c r="AT3667" s="20" t="s">
        <v>214</v>
      </c>
      <c r="AU3667" s="20" t="s">
        <v>80</v>
      </c>
    </row>
    <row r="3668" s="14" customFormat="1">
      <c r="A3668" s="14"/>
      <c r="B3668" s="245"/>
      <c r="C3668" s="246"/>
      <c r="D3668" s="236" t="s">
        <v>216</v>
      </c>
      <c r="E3668" s="247" t="s">
        <v>19</v>
      </c>
      <c r="F3668" s="248" t="s">
        <v>5998</v>
      </c>
      <c r="G3668" s="246"/>
      <c r="H3668" s="249">
        <v>9.1699999999999999</v>
      </c>
      <c r="I3668" s="250"/>
      <c r="J3668" s="246"/>
      <c r="K3668" s="246"/>
      <c r="L3668" s="251"/>
      <c r="M3668" s="252"/>
      <c r="N3668" s="253"/>
      <c r="O3668" s="253"/>
      <c r="P3668" s="253"/>
      <c r="Q3668" s="253"/>
      <c r="R3668" s="253"/>
      <c r="S3668" s="253"/>
      <c r="T3668" s="25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55" t="s">
        <v>216</v>
      </c>
      <c r="AU3668" s="255" t="s">
        <v>80</v>
      </c>
      <c r="AV3668" s="14" t="s">
        <v>80</v>
      </c>
      <c r="AW3668" s="14" t="s">
        <v>218</v>
      </c>
      <c r="AX3668" s="14" t="s">
        <v>71</v>
      </c>
      <c r="AY3668" s="255" t="s">
        <v>205</v>
      </c>
    </row>
    <row r="3669" s="2" customFormat="1" ht="24.15" customHeight="1">
      <c r="A3669" s="41"/>
      <c r="B3669" s="42"/>
      <c r="C3669" s="216" t="s">
        <v>5999</v>
      </c>
      <c r="D3669" s="216" t="s">
        <v>207</v>
      </c>
      <c r="E3669" s="217" t="s">
        <v>6000</v>
      </c>
      <c r="F3669" s="218" t="s">
        <v>6001</v>
      </c>
      <c r="G3669" s="219" t="s">
        <v>327</v>
      </c>
      <c r="H3669" s="220">
        <v>11.09</v>
      </c>
      <c r="I3669" s="221"/>
      <c r="J3669" s="222">
        <f>ROUND(I3669*H3669,2)</f>
        <v>0</v>
      </c>
      <c r="K3669" s="218" t="s">
        <v>211</v>
      </c>
      <c r="L3669" s="47"/>
      <c r="M3669" s="223" t="s">
        <v>19</v>
      </c>
      <c r="N3669" s="224" t="s">
        <v>42</v>
      </c>
      <c r="O3669" s="87"/>
      <c r="P3669" s="225">
        <f>O3669*H3669</f>
        <v>0</v>
      </c>
      <c r="Q3669" s="225">
        <v>0</v>
      </c>
      <c r="R3669" s="225">
        <f>Q3669*H3669</f>
        <v>0</v>
      </c>
      <c r="S3669" s="225">
        <v>0.0088000000000000005</v>
      </c>
      <c r="T3669" s="226">
        <f>S3669*H3669</f>
        <v>0.097591999999999998</v>
      </c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R3669" s="227" t="s">
        <v>331</v>
      </c>
      <c r="AT3669" s="227" t="s">
        <v>207</v>
      </c>
      <c r="AU3669" s="227" t="s">
        <v>80</v>
      </c>
      <c r="AY3669" s="20" t="s">
        <v>205</v>
      </c>
      <c r="BE3669" s="228">
        <f>IF(N3669="základní",J3669,0)</f>
        <v>0</v>
      </c>
      <c r="BF3669" s="228">
        <f>IF(N3669="snížená",J3669,0)</f>
        <v>0</v>
      </c>
      <c r="BG3669" s="228">
        <f>IF(N3669="zákl. přenesená",J3669,0)</f>
        <v>0</v>
      </c>
      <c r="BH3669" s="228">
        <f>IF(N3669="sníž. přenesená",J3669,0)</f>
        <v>0</v>
      </c>
      <c r="BI3669" s="228">
        <f>IF(N3669="nulová",J3669,0)</f>
        <v>0</v>
      </c>
      <c r="BJ3669" s="20" t="s">
        <v>78</v>
      </c>
      <c r="BK3669" s="228">
        <f>ROUND(I3669*H3669,2)</f>
        <v>0</v>
      </c>
      <c r="BL3669" s="20" t="s">
        <v>331</v>
      </c>
      <c r="BM3669" s="227" t="s">
        <v>6002</v>
      </c>
    </row>
    <row r="3670" s="2" customFormat="1">
      <c r="A3670" s="41"/>
      <c r="B3670" s="42"/>
      <c r="C3670" s="43"/>
      <c r="D3670" s="229" t="s">
        <v>214</v>
      </c>
      <c r="E3670" s="43"/>
      <c r="F3670" s="230" t="s">
        <v>6003</v>
      </c>
      <c r="G3670" s="43"/>
      <c r="H3670" s="43"/>
      <c r="I3670" s="231"/>
      <c r="J3670" s="43"/>
      <c r="K3670" s="43"/>
      <c r="L3670" s="47"/>
      <c r="M3670" s="232"/>
      <c r="N3670" s="233"/>
      <c r="O3670" s="87"/>
      <c r="P3670" s="87"/>
      <c r="Q3670" s="87"/>
      <c r="R3670" s="87"/>
      <c r="S3670" s="87"/>
      <c r="T3670" s="88"/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T3670" s="20" t="s">
        <v>214</v>
      </c>
      <c r="AU3670" s="20" t="s">
        <v>80</v>
      </c>
    </row>
    <row r="3671" s="14" customFormat="1">
      <c r="A3671" s="14"/>
      <c r="B3671" s="245"/>
      <c r="C3671" s="246"/>
      <c r="D3671" s="236" t="s">
        <v>216</v>
      </c>
      <c r="E3671" s="247" t="s">
        <v>19</v>
      </c>
      <c r="F3671" s="248" t="s">
        <v>6004</v>
      </c>
      <c r="G3671" s="246"/>
      <c r="H3671" s="249">
        <v>11.09</v>
      </c>
      <c r="I3671" s="250"/>
      <c r="J3671" s="246"/>
      <c r="K3671" s="246"/>
      <c r="L3671" s="251"/>
      <c r="M3671" s="252"/>
      <c r="N3671" s="253"/>
      <c r="O3671" s="253"/>
      <c r="P3671" s="253"/>
      <c r="Q3671" s="253"/>
      <c r="R3671" s="253"/>
      <c r="S3671" s="253"/>
      <c r="T3671" s="25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T3671" s="255" t="s">
        <v>216</v>
      </c>
      <c r="AU3671" s="255" t="s">
        <v>80</v>
      </c>
      <c r="AV3671" s="14" t="s">
        <v>80</v>
      </c>
      <c r="AW3671" s="14" t="s">
        <v>218</v>
      </c>
      <c r="AX3671" s="14" t="s">
        <v>71</v>
      </c>
      <c r="AY3671" s="255" t="s">
        <v>205</v>
      </c>
    </row>
    <row r="3672" s="2" customFormat="1" ht="37.8" customHeight="1">
      <c r="A3672" s="41"/>
      <c r="B3672" s="42"/>
      <c r="C3672" s="216" t="s">
        <v>6005</v>
      </c>
      <c r="D3672" s="216" t="s">
        <v>207</v>
      </c>
      <c r="E3672" s="217" t="s">
        <v>6006</v>
      </c>
      <c r="F3672" s="218" t="s">
        <v>6007</v>
      </c>
      <c r="G3672" s="219" t="s">
        <v>327</v>
      </c>
      <c r="H3672" s="220">
        <v>75.900000000000006</v>
      </c>
      <c r="I3672" s="221"/>
      <c r="J3672" s="222">
        <f>ROUND(I3672*H3672,2)</f>
        <v>0</v>
      </c>
      <c r="K3672" s="218" t="s">
        <v>211</v>
      </c>
      <c r="L3672" s="47"/>
      <c r="M3672" s="223" t="s">
        <v>19</v>
      </c>
      <c r="N3672" s="224" t="s">
        <v>42</v>
      </c>
      <c r="O3672" s="87"/>
      <c r="P3672" s="225">
        <f>O3672*H3672</f>
        <v>0</v>
      </c>
      <c r="Q3672" s="225">
        <v>0.0015299999999999999</v>
      </c>
      <c r="R3672" s="225">
        <f>Q3672*H3672</f>
        <v>0.11612699999999999</v>
      </c>
      <c r="S3672" s="225">
        <v>0</v>
      </c>
      <c r="T3672" s="226">
        <f>S3672*H3672</f>
        <v>0</v>
      </c>
      <c r="U3672" s="41"/>
      <c r="V3672" s="41"/>
      <c r="W3672" s="41"/>
      <c r="X3672" s="41"/>
      <c r="Y3672" s="41"/>
      <c r="Z3672" s="41"/>
      <c r="AA3672" s="41"/>
      <c r="AB3672" s="41"/>
      <c r="AC3672" s="41"/>
      <c r="AD3672" s="41"/>
      <c r="AE3672" s="41"/>
      <c r="AR3672" s="227" t="s">
        <v>331</v>
      </c>
      <c r="AT3672" s="227" t="s">
        <v>207</v>
      </c>
      <c r="AU3672" s="227" t="s">
        <v>80</v>
      </c>
      <c r="AY3672" s="20" t="s">
        <v>205</v>
      </c>
      <c r="BE3672" s="228">
        <f>IF(N3672="základní",J3672,0)</f>
        <v>0</v>
      </c>
      <c r="BF3672" s="228">
        <f>IF(N3672="snížená",J3672,0)</f>
        <v>0</v>
      </c>
      <c r="BG3672" s="228">
        <f>IF(N3672="zákl. přenesená",J3672,0)</f>
        <v>0</v>
      </c>
      <c r="BH3672" s="228">
        <f>IF(N3672="sníž. přenesená",J3672,0)</f>
        <v>0</v>
      </c>
      <c r="BI3672" s="228">
        <f>IF(N3672="nulová",J3672,0)</f>
        <v>0</v>
      </c>
      <c r="BJ3672" s="20" t="s">
        <v>78</v>
      </c>
      <c r="BK3672" s="228">
        <f>ROUND(I3672*H3672,2)</f>
        <v>0</v>
      </c>
      <c r="BL3672" s="20" t="s">
        <v>331</v>
      </c>
      <c r="BM3672" s="227" t="s">
        <v>6008</v>
      </c>
    </row>
    <row r="3673" s="2" customFormat="1">
      <c r="A3673" s="41"/>
      <c r="B3673" s="42"/>
      <c r="C3673" s="43"/>
      <c r="D3673" s="229" t="s">
        <v>214</v>
      </c>
      <c r="E3673" s="43"/>
      <c r="F3673" s="230" t="s">
        <v>6009</v>
      </c>
      <c r="G3673" s="43"/>
      <c r="H3673" s="43"/>
      <c r="I3673" s="231"/>
      <c r="J3673" s="43"/>
      <c r="K3673" s="43"/>
      <c r="L3673" s="47"/>
      <c r="M3673" s="232"/>
      <c r="N3673" s="233"/>
      <c r="O3673" s="87"/>
      <c r="P3673" s="87"/>
      <c r="Q3673" s="87"/>
      <c r="R3673" s="87"/>
      <c r="S3673" s="87"/>
      <c r="T3673" s="88"/>
      <c r="U3673" s="41"/>
      <c r="V3673" s="41"/>
      <c r="W3673" s="41"/>
      <c r="X3673" s="41"/>
      <c r="Y3673" s="41"/>
      <c r="Z3673" s="41"/>
      <c r="AA3673" s="41"/>
      <c r="AB3673" s="41"/>
      <c r="AC3673" s="41"/>
      <c r="AD3673" s="41"/>
      <c r="AE3673" s="41"/>
      <c r="AT3673" s="20" t="s">
        <v>214</v>
      </c>
      <c r="AU3673" s="20" t="s">
        <v>80</v>
      </c>
    </row>
    <row r="3674" s="14" customFormat="1">
      <c r="A3674" s="14"/>
      <c r="B3674" s="245"/>
      <c r="C3674" s="246"/>
      <c r="D3674" s="236" t="s">
        <v>216</v>
      </c>
      <c r="E3674" s="247" t="s">
        <v>19</v>
      </c>
      <c r="F3674" s="248" t="s">
        <v>6010</v>
      </c>
      <c r="G3674" s="246"/>
      <c r="H3674" s="249">
        <v>21.600000000000001</v>
      </c>
      <c r="I3674" s="250"/>
      <c r="J3674" s="246"/>
      <c r="K3674" s="246"/>
      <c r="L3674" s="251"/>
      <c r="M3674" s="252"/>
      <c r="N3674" s="253"/>
      <c r="O3674" s="253"/>
      <c r="P3674" s="253"/>
      <c r="Q3674" s="253"/>
      <c r="R3674" s="253"/>
      <c r="S3674" s="253"/>
      <c r="T3674" s="25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5" t="s">
        <v>216</v>
      </c>
      <c r="AU3674" s="255" t="s">
        <v>80</v>
      </c>
      <c r="AV3674" s="14" t="s">
        <v>80</v>
      </c>
      <c r="AW3674" s="14" t="s">
        <v>218</v>
      </c>
      <c r="AX3674" s="14" t="s">
        <v>71</v>
      </c>
      <c r="AY3674" s="255" t="s">
        <v>205</v>
      </c>
    </row>
    <row r="3675" s="14" customFormat="1">
      <c r="A3675" s="14"/>
      <c r="B3675" s="245"/>
      <c r="C3675" s="246"/>
      <c r="D3675" s="236" t="s">
        <v>216</v>
      </c>
      <c r="E3675" s="247" t="s">
        <v>19</v>
      </c>
      <c r="F3675" s="248" t="s">
        <v>6011</v>
      </c>
      <c r="G3675" s="246"/>
      <c r="H3675" s="249">
        <v>42.894999999999996</v>
      </c>
      <c r="I3675" s="250"/>
      <c r="J3675" s="246"/>
      <c r="K3675" s="246"/>
      <c r="L3675" s="251"/>
      <c r="M3675" s="252"/>
      <c r="N3675" s="253"/>
      <c r="O3675" s="253"/>
      <c r="P3675" s="253"/>
      <c r="Q3675" s="253"/>
      <c r="R3675" s="253"/>
      <c r="S3675" s="253"/>
      <c r="T3675" s="25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5" t="s">
        <v>216</v>
      </c>
      <c r="AU3675" s="255" t="s">
        <v>80</v>
      </c>
      <c r="AV3675" s="14" t="s">
        <v>80</v>
      </c>
      <c r="AW3675" s="14" t="s">
        <v>218</v>
      </c>
      <c r="AX3675" s="14" t="s">
        <v>71</v>
      </c>
      <c r="AY3675" s="255" t="s">
        <v>205</v>
      </c>
    </row>
    <row r="3676" s="14" customFormat="1">
      <c r="A3676" s="14"/>
      <c r="B3676" s="245"/>
      <c r="C3676" s="246"/>
      <c r="D3676" s="236" t="s">
        <v>216</v>
      </c>
      <c r="E3676" s="247" t="s">
        <v>19</v>
      </c>
      <c r="F3676" s="248" t="s">
        <v>6012</v>
      </c>
      <c r="G3676" s="246"/>
      <c r="H3676" s="249">
        <v>8.0050000000000008</v>
      </c>
      <c r="I3676" s="250"/>
      <c r="J3676" s="246"/>
      <c r="K3676" s="246"/>
      <c r="L3676" s="251"/>
      <c r="M3676" s="252"/>
      <c r="N3676" s="253"/>
      <c r="O3676" s="253"/>
      <c r="P3676" s="253"/>
      <c r="Q3676" s="253"/>
      <c r="R3676" s="253"/>
      <c r="S3676" s="253"/>
      <c r="T3676" s="25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5" t="s">
        <v>216</v>
      </c>
      <c r="AU3676" s="255" t="s">
        <v>80</v>
      </c>
      <c r="AV3676" s="14" t="s">
        <v>80</v>
      </c>
      <c r="AW3676" s="14" t="s">
        <v>218</v>
      </c>
      <c r="AX3676" s="14" t="s">
        <v>71</v>
      </c>
      <c r="AY3676" s="255" t="s">
        <v>205</v>
      </c>
    </row>
    <row r="3677" s="14" customFormat="1">
      <c r="A3677" s="14"/>
      <c r="B3677" s="245"/>
      <c r="C3677" s="246"/>
      <c r="D3677" s="236" t="s">
        <v>216</v>
      </c>
      <c r="E3677" s="247" t="s">
        <v>19</v>
      </c>
      <c r="F3677" s="248" t="s">
        <v>3729</v>
      </c>
      <c r="G3677" s="246"/>
      <c r="H3677" s="249">
        <v>3.3999999999999999</v>
      </c>
      <c r="I3677" s="250"/>
      <c r="J3677" s="246"/>
      <c r="K3677" s="246"/>
      <c r="L3677" s="251"/>
      <c r="M3677" s="252"/>
      <c r="N3677" s="253"/>
      <c r="O3677" s="253"/>
      <c r="P3677" s="253"/>
      <c r="Q3677" s="253"/>
      <c r="R3677" s="253"/>
      <c r="S3677" s="253"/>
      <c r="T3677" s="25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5" t="s">
        <v>216</v>
      </c>
      <c r="AU3677" s="255" t="s">
        <v>80</v>
      </c>
      <c r="AV3677" s="14" t="s">
        <v>80</v>
      </c>
      <c r="AW3677" s="14" t="s">
        <v>218</v>
      </c>
      <c r="AX3677" s="14" t="s">
        <v>71</v>
      </c>
      <c r="AY3677" s="255" t="s">
        <v>205</v>
      </c>
    </row>
    <row r="3678" s="2" customFormat="1" ht="37.8" customHeight="1">
      <c r="A3678" s="41"/>
      <c r="B3678" s="42"/>
      <c r="C3678" s="278" t="s">
        <v>6013</v>
      </c>
      <c r="D3678" s="278" t="s">
        <v>319</v>
      </c>
      <c r="E3678" s="279" t="s">
        <v>6014</v>
      </c>
      <c r="F3678" s="280" t="s">
        <v>6015</v>
      </c>
      <c r="G3678" s="281" t="s">
        <v>327</v>
      </c>
      <c r="H3678" s="282">
        <v>83.489999999999995</v>
      </c>
      <c r="I3678" s="283"/>
      <c r="J3678" s="284">
        <f>ROUND(I3678*H3678,2)</f>
        <v>0</v>
      </c>
      <c r="K3678" s="280" t="s">
        <v>211</v>
      </c>
      <c r="L3678" s="285"/>
      <c r="M3678" s="286" t="s">
        <v>19</v>
      </c>
      <c r="N3678" s="287" t="s">
        <v>42</v>
      </c>
      <c r="O3678" s="87"/>
      <c r="P3678" s="225">
        <f>O3678*H3678</f>
        <v>0</v>
      </c>
      <c r="Q3678" s="225">
        <v>0.0066</v>
      </c>
      <c r="R3678" s="225">
        <f>Q3678*H3678</f>
        <v>0.55103399999999991</v>
      </c>
      <c r="S3678" s="225">
        <v>0</v>
      </c>
      <c r="T3678" s="226">
        <f>S3678*H3678</f>
        <v>0</v>
      </c>
      <c r="U3678" s="41"/>
      <c r="V3678" s="41"/>
      <c r="W3678" s="41"/>
      <c r="X3678" s="41"/>
      <c r="Y3678" s="41"/>
      <c r="Z3678" s="41"/>
      <c r="AA3678" s="41"/>
      <c r="AB3678" s="41"/>
      <c r="AC3678" s="41"/>
      <c r="AD3678" s="41"/>
      <c r="AE3678" s="41"/>
      <c r="AR3678" s="227" t="s">
        <v>433</v>
      </c>
      <c r="AT3678" s="227" t="s">
        <v>319</v>
      </c>
      <c r="AU3678" s="227" t="s">
        <v>80</v>
      </c>
      <c r="AY3678" s="20" t="s">
        <v>205</v>
      </c>
      <c r="BE3678" s="228">
        <f>IF(N3678="základní",J3678,0)</f>
        <v>0</v>
      </c>
      <c r="BF3678" s="228">
        <f>IF(N3678="snížená",J3678,0)</f>
        <v>0</v>
      </c>
      <c r="BG3678" s="228">
        <f>IF(N3678="zákl. přenesená",J3678,0)</f>
        <v>0</v>
      </c>
      <c r="BH3678" s="228">
        <f>IF(N3678="sníž. přenesená",J3678,0)</f>
        <v>0</v>
      </c>
      <c r="BI3678" s="228">
        <f>IF(N3678="nulová",J3678,0)</f>
        <v>0</v>
      </c>
      <c r="BJ3678" s="20" t="s">
        <v>78</v>
      </c>
      <c r="BK3678" s="228">
        <f>ROUND(I3678*H3678,2)</f>
        <v>0</v>
      </c>
      <c r="BL3678" s="20" t="s">
        <v>331</v>
      </c>
      <c r="BM3678" s="227" t="s">
        <v>6016</v>
      </c>
    </row>
    <row r="3679" s="14" customFormat="1">
      <c r="A3679" s="14"/>
      <c r="B3679" s="245"/>
      <c r="C3679" s="246"/>
      <c r="D3679" s="236" t="s">
        <v>216</v>
      </c>
      <c r="E3679" s="246"/>
      <c r="F3679" s="248" t="s">
        <v>6017</v>
      </c>
      <c r="G3679" s="246"/>
      <c r="H3679" s="249">
        <v>83.489999999999995</v>
      </c>
      <c r="I3679" s="250"/>
      <c r="J3679" s="246"/>
      <c r="K3679" s="246"/>
      <c r="L3679" s="251"/>
      <c r="M3679" s="252"/>
      <c r="N3679" s="253"/>
      <c r="O3679" s="253"/>
      <c r="P3679" s="253"/>
      <c r="Q3679" s="253"/>
      <c r="R3679" s="253"/>
      <c r="S3679" s="253"/>
      <c r="T3679" s="25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T3679" s="255" t="s">
        <v>216</v>
      </c>
      <c r="AU3679" s="255" t="s">
        <v>80</v>
      </c>
      <c r="AV3679" s="14" t="s">
        <v>80</v>
      </c>
      <c r="AW3679" s="14" t="s">
        <v>4</v>
      </c>
      <c r="AX3679" s="14" t="s">
        <v>78</v>
      </c>
      <c r="AY3679" s="255" t="s">
        <v>205</v>
      </c>
    </row>
    <row r="3680" s="2" customFormat="1" ht="44.25" customHeight="1">
      <c r="A3680" s="41"/>
      <c r="B3680" s="42"/>
      <c r="C3680" s="216" t="s">
        <v>6018</v>
      </c>
      <c r="D3680" s="216" t="s">
        <v>207</v>
      </c>
      <c r="E3680" s="217" t="s">
        <v>6019</v>
      </c>
      <c r="F3680" s="218" t="s">
        <v>6020</v>
      </c>
      <c r="G3680" s="219" t="s">
        <v>327</v>
      </c>
      <c r="H3680" s="220">
        <v>75.900000000000006</v>
      </c>
      <c r="I3680" s="221"/>
      <c r="J3680" s="222">
        <f>ROUND(I3680*H3680,2)</f>
        <v>0</v>
      </c>
      <c r="K3680" s="218" t="s">
        <v>211</v>
      </c>
      <c r="L3680" s="47"/>
      <c r="M3680" s="223" t="s">
        <v>19</v>
      </c>
      <c r="N3680" s="224" t="s">
        <v>42</v>
      </c>
      <c r="O3680" s="87"/>
      <c r="P3680" s="225">
        <f>O3680*H3680</f>
        <v>0</v>
      </c>
      <c r="Q3680" s="225">
        <v>0.0010200000000000001</v>
      </c>
      <c r="R3680" s="225">
        <f>Q3680*H3680</f>
        <v>0.077418000000000015</v>
      </c>
      <c r="S3680" s="225">
        <v>0</v>
      </c>
      <c r="T3680" s="226">
        <f>S3680*H3680</f>
        <v>0</v>
      </c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1"/>
      <c r="AE3680" s="41"/>
      <c r="AR3680" s="227" t="s">
        <v>331</v>
      </c>
      <c r="AT3680" s="227" t="s">
        <v>207</v>
      </c>
      <c r="AU3680" s="227" t="s">
        <v>80</v>
      </c>
      <c r="AY3680" s="20" t="s">
        <v>205</v>
      </c>
      <c r="BE3680" s="228">
        <f>IF(N3680="základní",J3680,0)</f>
        <v>0</v>
      </c>
      <c r="BF3680" s="228">
        <f>IF(N3680="snížená",J3680,0)</f>
        <v>0</v>
      </c>
      <c r="BG3680" s="228">
        <f>IF(N3680="zákl. přenesená",J3680,0)</f>
        <v>0</v>
      </c>
      <c r="BH3680" s="228">
        <f>IF(N3680="sníž. přenesená",J3680,0)</f>
        <v>0</v>
      </c>
      <c r="BI3680" s="228">
        <f>IF(N3680="nulová",J3680,0)</f>
        <v>0</v>
      </c>
      <c r="BJ3680" s="20" t="s">
        <v>78</v>
      </c>
      <c r="BK3680" s="228">
        <f>ROUND(I3680*H3680,2)</f>
        <v>0</v>
      </c>
      <c r="BL3680" s="20" t="s">
        <v>331</v>
      </c>
      <c r="BM3680" s="227" t="s">
        <v>6021</v>
      </c>
    </row>
    <row r="3681" s="2" customFormat="1">
      <c r="A3681" s="41"/>
      <c r="B3681" s="42"/>
      <c r="C3681" s="43"/>
      <c r="D3681" s="229" t="s">
        <v>214</v>
      </c>
      <c r="E3681" s="43"/>
      <c r="F3681" s="230" t="s">
        <v>6022</v>
      </c>
      <c r="G3681" s="43"/>
      <c r="H3681" s="43"/>
      <c r="I3681" s="231"/>
      <c r="J3681" s="43"/>
      <c r="K3681" s="43"/>
      <c r="L3681" s="47"/>
      <c r="M3681" s="232"/>
      <c r="N3681" s="233"/>
      <c r="O3681" s="87"/>
      <c r="P3681" s="87"/>
      <c r="Q3681" s="87"/>
      <c r="R3681" s="87"/>
      <c r="S3681" s="87"/>
      <c r="T3681" s="88"/>
      <c r="U3681" s="41"/>
      <c r="V3681" s="41"/>
      <c r="W3681" s="41"/>
      <c r="X3681" s="41"/>
      <c r="Y3681" s="41"/>
      <c r="Z3681" s="41"/>
      <c r="AA3681" s="41"/>
      <c r="AB3681" s="41"/>
      <c r="AC3681" s="41"/>
      <c r="AD3681" s="41"/>
      <c r="AE3681" s="41"/>
      <c r="AT3681" s="20" t="s">
        <v>214</v>
      </c>
      <c r="AU3681" s="20" t="s">
        <v>80</v>
      </c>
    </row>
    <row r="3682" s="14" customFormat="1">
      <c r="A3682" s="14"/>
      <c r="B3682" s="245"/>
      <c r="C3682" s="246"/>
      <c r="D3682" s="236" t="s">
        <v>216</v>
      </c>
      <c r="E3682" s="247" t="s">
        <v>19</v>
      </c>
      <c r="F3682" s="248" t="s">
        <v>6023</v>
      </c>
      <c r="G3682" s="246"/>
      <c r="H3682" s="249">
        <v>75.900000000000006</v>
      </c>
      <c r="I3682" s="250"/>
      <c r="J3682" s="246"/>
      <c r="K3682" s="246"/>
      <c r="L3682" s="251"/>
      <c r="M3682" s="252"/>
      <c r="N3682" s="253"/>
      <c r="O3682" s="253"/>
      <c r="P3682" s="253"/>
      <c r="Q3682" s="253"/>
      <c r="R3682" s="253"/>
      <c r="S3682" s="253"/>
      <c r="T3682" s="25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55" t="s">
        <v>216</v>
      </c>
      <c r="AU3682" s="255" t="s">
        <v>80</v>
      </c>
      <c r="AV3682" s="14" t="s">
        <v>80</v>
      </c>
      <c r="AW3682" s="14" t="s">
        <v>218</v>
      </c>
      <c r="AX3682" s="14" t="s">
        <v>71</v>
      </c>
      <c r="AY3682" s="255" t="s">
        <v>205</v>
      </c>
    </row>
    <row r="3683" s="2" customFormat="1" ht="24.15" customHeight="1">
      <c r="A3683" s="41"/>
      <c r="B3683" s="42"/>
      <c r="C3683" s="278" t="s">
        <v>6024</v>
      </c>
      <c r="D3683" s="278" t="s">
        <v>319</v>
      </c>
      <c r="E3683" s="279" t="s">
        <v>6025</v>
      </c>
      <c r="F3683" s="280" t="s">
        <v>6026</v>
      </c>
      <c r="G3683" s="281" t="s">
        <v>306</v>
      </c>
      <c r="H3683" s="282">
        <v>16.129000000000001</v>
      </c>
      <c r="I3683" s="283"/>
      <c r="J3683" s="284">
        <f>ROUND(I3683*H3683,2)</f>
        <v>0</v>
      </c>
      <c r="K3683" s="280" t="s">
        <v>211</v>
      </c>
      <c r="L3683" s="285"/>
      <c r="M3683" s="286" t="s">
        <v>19</v>
      </c>
      <c r="N3683" s="287" t="s">
        <v>42</v>
      </c>
      <c r="O3683" s="87"/>
      <c r="P3683" s="225">
        <f>O3683*H3683</f>
        <v>0</v>
      </c>
      <c r="Q3683" s="225">
        <v>0.021999999999999999</v>
      </c>
      <c r="R3683" s="225">
        <f>Q3683*H3683</f>
        <v>0.35483799999999999</v>
      </c>
      <c r="S3683" s="225">
        <v>0</v>
      </c>
      <c r="T3683" s="226">
        <f>S3683*H3683</f>
        <v>0</v>
      </c>
      <c r="U3683" s="41"/>
      <c r="V3683" s="41"/>
      <c r="W3683" s="41"/>
      <c r="X3683" s="41"/>
      <c r="Y3683" s="41"/>
      <c r="Z3683" s="41"/>
      <c r="AA3683" s="41"/>
      <c r="AB3683" s="41"/>
      <c r="AC3683" s="41"/>
      <c r="AD3683" s="41"/>
      <c r="AE3683" s="41"/>
      <c r="AR3683" s="227" t="s">
        <v>433</v>
      </c>
      <c r="AT3683" s="227" t="s">
        <v>319</v>
      </c>
      <c r="AU3683" s="227" t="s">
        <v>80</v>
      </c>
      <c r="AY3683" s="20" t="s">
        <v>205</v>
      </c>
      <c r="BE3683" s="228">
        <f>IF(N3683="základní",J3683,0)</f>
        <v>0</v>
      </c>
      <c r="BF3683" s="228">
        <f>IF(N3683="snížená",J3683,0)</f>
        <v>0</v>
      </c>
      <c r="BG3683" s="228">
        <f>IF(N3683="zákl. přenesená",J3683,0)</f>
        <v>0</v>
      </c>
      <c r="BH3683" s="228">
        <f>IF(N3683="sníž. přenesená",J3683,0)</f>
        <v>0</v>
      </c>
      <c r="BI3683" s="228">
        <f>IF(N3683="nulová",J3683,0)</f>
        <v>0</v>
      </c>
      <c r="BJ3683" s="20" t="s">
        <v>78</v>
      </c>
      <c r="BK3683" s="228">
        <f>ROUND(I3683*H3683,2)</f>
        <v>0</v>
      </c>
      <c r="BL3683" s="20" t="s">
        <v>331</v>
      </c>
      <c r="BM3683" s="227" t="s">
        <v>6027</v>
      </c>
    </row>
    <row r="3684" s="14" customFormat="1">
      <c r="A3684" s="14"/>
      <c r="B3684" s="245"/>
      <c r="C3684" s="246"/>
      <c r="D3684" s="236" t="s">
        <v>216</v>
      </c>
      <c r="E3684" s="247" t="s">
        <v>19</v>
      </c>
      <c r="F3684" s="248" t="s">
        <v>6028</v>
      </c>
      <c r="G3684" s="246"/>
      <c r="H3684" s="249">
        <v>12.903000000000002</v>
      </c>
      <c r="I3684" s="250"/>
      <c r="J3684" s="246"/>
      <c r="K3684" s="246"/>
      <c r="L3684" s="251"/>
      <c r="M3684" s="252"/>
      <c r="N3684" s="253"/>
      <c r="O3684" s="253"/>
      <c r="P3684" s="253"/>
      <c r="Q3684" s="253"/>
      <c r="R3684" s="253"/>
      <c r="S3684" s="253"/>
      <c r="T3684" s="25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55" t="s">
        <v>216</v>
      </c>
      <c r="AU3684" s="255" t="s">
        <v>80</v>
      </c>
      <c r="AV3684" s="14" t="s">
        <v>80</v>
      </c>
      <c r="AW3684" s="14" t="s">
        <v>218</v>
      </c>
      <c r="AX3684" s="14" t="s">
        <v>71</v>
      </c>
      <c r="AY3684" s="255" t="s">
        <v>205</v>
      </c>
    </row>
    <row r="3685" s="14" customFormat="1">
      <c r="A3685" s="14"/>
      <c r="B3685" s="245"/>
      <c r="C3685" s="246"/>
      <c r="D3685" s="236" t="s">
        <v>216</v>
      </c>
      <c r="E3685" s="246"/>
      <c r="F3685" s="248" t="s">
        <v>6029</v>
      </c>
      <c r="G3685" s="246"/>
      <c r="H3685" s="249">
        <v>16.129000000000001</v>
      </c>
      <c r="I3685" s="250"/>
      <c r="J3685" s="246"/>
      <c r="K3685" s="246"/>
      <c r="L3685" s="251"/>
      <c r="M3685" s="252"/>
      <c r="N3685" s="253"/>
      <c r="O3685" s="253"/>
      <c r="P3685" s="253"/>
      <c r="Q3685" s="253"/>
      <c r="R3685" s="253"/>
      <c r="S3685" s="253"/>
      <c r="T3685" s="25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T3685" s="255" t="s">
        <v>216</v>
      </c>
      <c r="AU3685" s="255" t="s">
        <v>80</v>
      </c>
      <c r="AV3685" s="14" t="s">
        <v>80</v>
      </c>
      <c r="AW3685" s="14" t="s">
        <v>4</v>
      </c>
      <c r="AX3685" s="14" t="s">
        <v>78</v>
      </c>
      <c r="AY3685" s="255" t="s">
        <v>205</v>
      </c>
    </row>
    <row r="3686" s="2" customFormat="1" ht="24.15" customHeight="1">
      <c r="A3686" s="41"/>
      <c r="B3686" s="42"/>
      <c r="C3686" s="216" t="s">
        <v>6030</v>
      </c>
      <c r="D3686" s="216" t="s">
        <v>207</v>
      </c>
      <c r="E3686" s="217" t="s">
        <v>6031</v>
      </c>
      <c r="F3686" s="218" t="s">
        <v>6032</v>
      </c>
      <c r="G3686" s="219" t="s">
        <v>327</v>
      </c>
      <c r="H3686" s="220">
        <v>1222.2950000000001</v>
      </c>
      <c r="I3686" s="221"/>
      <c r="J3686" s="222">
        <f>ROUND(I3686*H3686,2)</f>
        <v>0</v>
      </c>
      <c r="K3686" s="218" t="s">
        <v>211</v>
      </c>
      <c r="L3686" s="47"/>
      <c r="M3686" s="223" t="s">
        <v>19</v>
      </c>
      <c r="N3686" s="224" t="s">
        <v>42</v>
      </c>
      <c r="O3686" s="87"/>
      <c r="P3686" s="225">
        <f>O3686*H3686</f>
        <v>0</v>
      </c>
      <c r="Q3686" s="225">
        <v>0</v>
      </c>
      <c r="R3686" s="225">
        <f>Q3686*H3686</f>
        <v>0</v>
      </c>
      <c r="S3686" s="225">
        <v>0.0032499999999999999</v>
      </c>
      <c r="T3686" s="226">
        <f>S3686*H3686</f>
        <v>3.9724587499999999</v>
      </c>
      <c r="U3686" s="41"/>
      <c r="V3686" s="41"/>
      <c r="W3686" s="41"/>
      <c r="X3686" s="41"/>
      <c r="Y3686" s="41"/>
      <c r="Z3686" s="41"/>
      <c r="AA3686" s="41"/>
      <c r="AB3686" s="41"/>
      <c r="AC3686" s="41"/>
      <c r="AD3686" s="41"/>
      <c r="AE3686" s="41"/>
      <c r="AR3686" s="227" t="s">
        <v>331</v>
      </c>
      <c r="AT3686" s="227" t="s">
        <v>207</v>
      </c>
      <c r="AU3686" s="227" t="s">
        <v>80</v>
      </c>
      <c r="AY3686" s="20" t="s">
        <v>205</v>
      </c>
      <c r="BE3686" s="228">
        <f>IF(N3686="základní",J3686,0)</f>
        <v>0</v>
      </c>
      <c r="BF3686" s="228">
        <f>IF(N3686="snížená",J3686,0)</f>
        <v>0</v>
      </c>
      <c r="BG3686" s="228">
        <f>IF(N3686="zákl. přenesená",J3686,0)</f>
        <v>0</v>
      </c>
      <c r="BH3686" s="228">
        <f>IF(N3686="sníž. přenesená",J3686,0)</f>
        <v>0</v>
      </c>
      <c r="BI3686" s="228">
        <f>IF(N3686="nulová",J3686,0)</f>
        <v>0</v>
      </c>
      <c r="BJ3686" s="20" t="s">
        <v>78</v>
      </c>
      <c r="BK3686" s="228">
        <f>ROUND(I3686*H3686,2)</f>
        <v>0</v>
      </c>
      <c r="BL3686" s="20" t="s">
        <v>331</v>
      </c>
      <c r="BM3686" s="227" t="s">
        <v>6033</v>
      </c>
    </row>
    <row r="3687" s="2" customFormat="1">
      <c r="A3687" s="41"/>
      <c r="B3687" s="42"/>
      <c r="C3687" s="43"/>
      <c r="D3687" s="229" t="s">
        <v>214</v>
      </c>
      <c r="E3687" s="43"/>
      <c r="F3687" s="230" t="s">
        <v>6034</v>
      </c>
      <c r="G3687" s="43"/>
      <c r="H3687" s="43"/>
      <c r="I3687" s="231"/>
      <c r="J3687" s="43"/>
      <c r="K3687" s="43"/>
      <c r="L3687" s="47"/>
      <c r="M3687" s="232"/>
      <c r="N3687" s="233"/>
      <c r="O3687" s="87"/>
      <c r="P3687" s="87"/>
      <c r="Q3687" s="87"/>
      <c r="R3687" s="87"/>
      <c r="S3687" s="87"/>
      <c r="T3687" s="88"/>
      <c r="U3687" s="41"/>
      <c r="V3687" s="41"/>
      <c r="W3687" s="41"/>
      <c r="X3687" s="41"/>
      <c r="Y3687" s="41"/>
      <c r="Z3687" s="41"/>
      <c r="AA3687" s="41"/>
      <c r="AB3687" s="41"/>
      <c r="AC3687" s="41"/>
      <c r="AD3687" s="41"/>
      <c r="AE3687" s="41"/>
      <c r="AT3687" s="20" t="s">
        <v>214</v>
      </c>
      <c r="AU3687" s="20" t="s">
        <v>80</v>
      </c>
    </row>
    <row r="3688" s="13" customFormat="1">
      <c r="A3688" s="13"/>
      <c r="B3688" s="234"/>
      <c r="C3688" s="235"/>
      <c r="D3688" s="236" t="s">
        <v>216</v>
      </c>
      <c r="E3688" s="237" t="s">
        <v>19</v>
      </c>
      <c r="F3688" s="238" t="s">
        <v>228</v>
      </c>
      <c r="G3688" s="235"/>
      <c r="H3688" s="237" t="s">
        <v>19</v>
      </c>
      <c r="I3688" s="239"/>
      <c r="J3688" s="235"/>
      <c r="K3688" s="235"/>
      <c r="L3688" s="240"/>
      <c r="M3688" s="241"/>
      <c r="N3688" s="242"/>
      <c r="O3688" s="242"/>
      <c r="P3688" s="242"/>
      <c r="Q3688" s="242"/>
      <c r="R3688" s="242"/>
      <c r="S3688" s="242"/>
      <c r="T3688" s="24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4" t="s">
        <v>216</v>
      </c>
      <c r="AU3688" s="244" t="s">
        <v>80</v>
      </c>
      <c r="AV3688" s="13" t="s">
        <v>78</v>
      </c>
      <c r="AW3688" s="13" t="s">
        <v>218</v>
      </c>
      <c r="AX3688" s="13" t="s">
        <v>71</v>
      </c>
      <c r="AY3688" s="244" t="s">
        <v>205</v>
      </c>
    </row>
    <row r="3689" s="13" customFormat="1">
      <c r="A3689" s="13"/>
      <c r="B3689" s="234"/>
      <c r="C3689" s="235"/>
      <c r="D3689" s="236" t="s">
        <v>216</v>
      </c>
      <c r="E3689" s="237" t="s">
        <v>19</v>
      </c>
      <c r="F3689" s="238" t="s">
        <v>478</v>
      </c>
      <c r="G3689" s="235"/>
      <c r="H3689" s="237" t="s">
        <v>19</v>
      </c>
      <c r="I3689" s="239"/>
      <c r="J3689" s="235"/>
      <c r="K3689" s="235"/>
      <c r="L3689" s="240"/>
      <c r="M3689" s="241"/>
      <c r="N3689" s="242"/>
      <c r="O3689" s="242"/>
      <c r="P3689" s="242"/>
      <c r="Q3689" s="242"/>
      <c r="R3689" s="242"/>
      <c r="S3689" s="242"/>
      <c r="T3689" s="24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T3689" s="244" t="s">
        <v>216</v>
      </c>
      <c r="AU3689" s="244" t="s">
        <v>80</v>
      </c>
      <c r="AV3689" s="13" t="s">
        <v>78</v>
      </c>
      <c r="AW3689" s="13" t="s">
        <v>218</v>
      </c>
      <c r="AX3689" s="13" t="s">
        <v>71</v>
      </c>
      <c r="AY3689" s="244" t="s">
        <v>205</v>
      </c>
    </row>
    <row r="3690" s="14" customFormat="1">
      <c r="A3690" s="14"/>
      <c r="B3690" s="245"/>
      <c r="C3690" s="246"/>
      <c r="D3690" s="236" t="s">
        <v>216</v>
      </c>
      <c r="E3690" s="247" t="s">
        <v>19</v>
      </c>
      <c r="F3690" s="248" t="s">
        <v>6035</v>
      </c>
      <c r="G3690" s="246"/>
      <c r="H3690" s="249">
        <v>60.580000000000013</v>
      </c>
      <c r="I3690" s="250"/>
      <c r="J3690" s="246"/>
      <c r="K3690" s="246"/>
      <c r="L3690" s="251"/>
      <c r="M3690" s="252"/>
      <c r="N3690" s="253"/>
      <c r="O3690" s="253"/>
      <c r="P3690" s="253"/>
      <c r="Q3690" s="253"/>
      <c r="R3690" s="253"/>
      <c r="S3690" s="253"/>
      <c r="T3690" s="25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5" t="s">
        <v>216</v>
      </c>
      <c r="AU3690" s="255" t="s">
        <v>80</v>
      </c>
      <c r="AV3690" s="14" t="s">
        <v>80</v>
      </c>
      <c r="AW3690" s="14" t="s">
        <v>218</v>
      </c>
      <c r="AX3690" s="14" t="s">
        <v>71</v>
      </c>
      <c r="AY3690" s="255" t="s">
        <v>205</v>
      </c>
    </row>
    <row r="3691" s="14" customFormat="1">
      <c r="A3691" s="14"/>
      <c r="B3691" s="245"/>
      <c r="C3691" s="246"/>
      <c r="D3691" s="236" t="s">
        <v>216</v>
      </c>
      <c r="E3691" s="247" t="s">
        <v>19</v>
      </c>
      <c r="F3691" s="248" t="s">
        <v>6036</v>
      </c>
      <c r="G3691" s="246"/>
      <c r="H3691" s="249">
        <v>108.53500000000001</v>
      </c>
      <c r="I3691" s="250"/>
      <c r="J3691" s="246"/>
      <c r="K3691" s="246"/>
      <c r="L3691" s="251"/>
      <c r="M3691" s="252"/>
      <c r="N3691" s="253"/>
      <c r="O3691" s="253"/>
      <c r="P3691" s="253"/>
      <c r="Q3691" s="253"/>
      <c r="R3691" s="253"/>
      <c r="S3691" s="253"/>
      <c r="T3691" s="25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T3691" s="255" t="s">
        <v>216</v>
      </c>
      <c r="AU3691" s="255" t="s">
        <v>80</v>
      </c>
      <c r="AV3691" s="14" t="s">
        <v>80</v>
      </c>
      <c r="AW3691" s="14" t="s">
        <v>218</v>
      </c>
      <c r="AX3691" s="14" t="s">
        <v>71</v>
      </c>
      <c r="AY3691" s="255" t="s">
        <v>205</v>
      </c>
    </row>
    <row r="3692" s="14" customFormat="1">
      <c r="A3692" s="14"/>
      <c r="B3692" s="245"/>
      <c r="C3692" s="246"/>
      <c r="D3692" s="236" t="s">
        <v>216</v>
      </c>
      <c r="E3692" s="247" t="s">
        <v>19</v>
      </c>
      <c r="F3692" s="248" t="s">
        <v>6037</v>
      </c>
      <c r="G3692" s="246"/>
      <c r="H3692" s="249">
        <v>-26.279999999999998</v>
      </c>
      <c r="I3692" s="250"/>
      <c r="J3692" s="246"/>
      <c r="K3692" s="246"/>
      <c r="L3692" s="251"/>
      <c r="M3692" s="252"/>
      <c r="N3692" s="253"/>
      <c r="O3692" s="253"/>
      <c r="P3692" s="253"/>
      <c r="Q3692" s="253"/>
      <c r="R3692" s="253"/>
      <c r="S3692" s="253"/>
      <c r="T3692" s="25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5" t="s">
        <v>216</v>
      </c>
      <c r="AU3692" s="255" t="s">
        <v>80</v>
      </c>
      <c r="AV3692" s="14" t="s">
        <v>80</v>
      </c>
      <c r="AW3692" s="14" t="s">
        <v>218</v>
      </c>
      <c r="AX3692" s="14" t="s">
        <v>71</v>
      </c>
      <c r="AY3692" s="255" t="s">
        <v>205</v>
      </c>
    </row>
    <row r="3693" s="14" customFormat="1">
      <c r="A3693" s="14"/>
      <c r="B3693" s="245"/>
      <c r="C3693" s="246"/>
      <c r="D3693" s="236" t="s">
        <v>216</v>
      </c>
      <c r="E3693" s="247" t="s">
        <v>19</v>
      </c>
      <c r="F3693" s="248" t="s">
        <v>6038</v>
      </c>
      <c r="G3693" s="246"/>
      <c r="H3693" s="249">
        <v>10.514999999999999</v>
      </c>
      <c r="I3693" s="250"/>
      <c r="J3693" s="246"/>
      <c r="K3693" s="246"/>
      <c r="L3693" s="251"/>
      <c r="M3693" s="252"/>
      <c r="N3693" s="253"/>
      <c r="O3693" s="253"/>
      <c r="P3693" s="253"/>
      <c r="Q3693" s="253"/>
      <c r="R3693" s="253"/>
      <c r="S3693" s="253"/>
      <c r="T3693" s="25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5" t="s">
        <v>216</v>
      </c>
      <c r="AU3693" s="255" t="s">
        <v>80</v>
      </c>
      <c r="AV3693" s="14" t="s">
        <v>80</v>
      </c>
      <c r="AW3693" s="14" t="s">
        <v>218</v>
      </c>
      <c r="AX3693" s="14" t="s">
        <v>71</v>
      </c>
      <c r="AY3693" s="255" t="s">
        <v>205</v>
      </c>
    </row>
    <row r="3694" s="14" customFormat="1">
      <c r="A3694" s="14"/>
      <c r="B3694" s="245"/>
      <c r="C3694" s="246"/>
      <c r="D3694" s="236" t="s">
        <v>216</v>
      </c>
      <c r="E3694" s="247" t="s">
        <v>19</v>
      </c>
      <c r="F3694" s="248" t="s">
        <v>6039</v>
      </c>
      <c r="G3694" s="246"/>
      <c r="H3694" s="249">
        <v>18.354999999999997</v>
      </c>
      <c r="I3694" s="250"/>
      <c r="J3694" s="246"/>
      <c r="K3694" s="246"/>
      <c r="L3694" s="251"/>
      <c r="M3694" s="252"/>
      <c r="N3694" s="253"/>
      <c r="O3694" s="253"/>
      <c r="P3694" s="253"/>
      <c r="Q3694" s="253"/>
      <c r="R3694" s="253"/>
      <c r="S3694" s="253"/>
      <c r="T3694" s="25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5" t="s">
        <v>216</v>
      </c>
      <c r="AU3694" s="255" t="s">
        <v>80</v>
      </c>
      <c r="AV3694" s="14" t="s">
        <v>80</v>
      </c>
      <c r="AW3694" s="14" t="s">
        <v>218</v>
      </c>
      <c r="AX3694" s="14" t="s">
        <v>71</v>
      </c>
      <c r="AY3694" s="255" t="s">
        <v>205</v>
      </c>
    </row>
    <row r="3695" s="14" customFormat="1">
      <c r="A3695" s="14"/>
      <c r="B3695" s="245"/>
      <c r="C3695" s="246"/>
      <c r="D3695" s="236" t="s">
        <v>216</v>
      </c>
      <c r="E3695" s="247" t="s">
        <v>19</v>
      </c>
      <c r="F3695" s="248" t="s">
        <v>6040</v>
      </c>
      <c r="G3695" s="246"/>
      <c r="H3695" s="249">
        <v>20.43</v>
      </c>
      <c r="I3695" s="250"/>
      <c r="J3695" s="246"/>
      <c r="K3695" s="246"/>
      <c r="L3695" s="251"/>
      <c r="M3695" s="252"/>
      <c r="N3695" s="253"/>
      <c r="O3695" s="253"/>
      <c r="P3695" s="253"/>
      <c r="Q3695" s="253"/>
      <c r="R3695" s="253"/>
      <c r="S3695" s="253"/>
      <c r="T3695" s="25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55" t="s">
        <v>216</v>
      </c>
      <c r="AU3695" s="255" t="s">
        <v>80</v>
      </c>
      <c r="AV3695" s="14" t="s">
        <v>80</v>
      </c>
      <c r="AW3695" s="14" t="s">
        <v>218</v>
      </c>
      <c r="AX3695" s="14" t="s">
        <v>71</v>
      </c>
      <c r="AY3695" s="255" t="s">
        <v>205</v>
      </c>
    </row>
    <row r="3696" s="14" customFormat="1">
      <c r="A3696" s="14"/>
      <c r="B3696" s="245"/>
      <c r="C3696" s="246"/>
      <c r="D3696" s="236" t="s">
        <v>216</v>
      </c>
      <c r="E3696" s="247" t="s">
        <v>19</v>
      </c>
      <c r="F3696" s="248" t="s">
        <v>6041</v>
      </c>
      <c r="G3696" s="246"/>
      <c r="H3696" s="249">
        <v>8.4299999999999962</v>
      </c>
      <c r="I3696" s="250"/>
      <c r="J3696" s="246"/>
      <c r="K3696" s="246"/>
      <c r="L3696" s="251"/>
      <c r="M3696" s="252"/>
      <c r="N3696" s="253"/>
      <c r="O3696" s="253"/>
      <c r="P3696" s="253"/>
      <c r="Q3696" s="253"/>
      <c r="R3696" s="253"/>
      <c r="S3696" s="253"/>
      <c r="T3696" s="25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T3696" s="255" t="s">
        <v>216</v>
      </c>
      <c r="AU3696" s="255" t="s">
        <v>80</v>
      </c>
      <c r="AV3696" s="14" t="s">
        <v>80</v>
      </c>
      <c r="AW3696" s="14" t="s">
        <v>218</v>
      </c>
      <c r="AX3696" s="14" t="s">
        <v>71</v>
      </c>
      <c r="AY3696" s="255" t="s">
        <v>205</v>
      </c>
    </row>
    <row r="3697" s="15" customFormat="1">
      <c r="A3697" s="15"/>
      <c r="B3697" s="256"/>
      <c r="C3697" s="257"/>
      <c r="D3697" s="236" t="s">
        <v>216</v>
      </c>
      <c r="E3697" s="258" t="s">
        <v>19</v>
      </c>
      <c r="F3697" s="259" t="s">
        <v>238</v>
      </c>
      <c r="G3697" s="257"/>
      <c r="H3697" s="260">
        <v>200.565</v>
      </c>
      <c r="I3697" s="261"/>
      <c r="J3697" s="257"/>
      <c r="K3697" s="257"/>
      <c r="L3697" s="262"/>
      <c r="M3697" s="263"/>
      <c r="N3697" s="264"/>
      <c r="O3697" s="264"/>
      <c r="P3697" s="264"/>
      <c r="Q3697" s="264"/>
      <c r="R3697" s="264"/>
      <c r="S3697" s="264"/>
      <c r="T3697" s="26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T3697" s="266" t="s">
        <v>216</v>
      </c>
      <c r="AU3697" s="266" t="s">
        <v>80</v>
      </c>
      <c r="AV3697" s="15" t="s">
        <v>97</v>
      </c>
      <c r="AW3697" s="15" t="s">
        <v>218</v>
      </c>
      <c r="AX3697" s="15" t="s">
        <v>71</v>
      </c>
      <c r="AY3697" s="266" t="s">
        <v>205</v>
      </c>
    </row>
    <row r="3698" s="13" customFormat="1">
      <c r="A3698" s="13"/>
      <c r="B3698" s="234"/>
      <c r="C3698" s="235"/>
      <c r="D3698" s="236" t="s">
        <v>216</v>
      </c>
      <c r="E3698" s="237" t="s">
        <v>19</v>
      </c>
      <c r="F3698" s="238" t="s">
        <v>483</v>
      </c>
      <c r="G3698" s="235"/>
      <c r="H3698" s="237" t="s">
        <v>19</v>
      </c>
      <c r="I3698" s="239"/>
      <c r="J3698" s="235"/>
      <c r="K3698" s="235"/>
      <c r="L3698" s="240"/>
      <c r="M3698" s="241"/>
      <c r="N3698" s="242"/>
      <c r="O3698" s="242"/>
      <c r="P3698" s="242"/>
      <c r="Q3698" s="242"/>
      <c r="R3698" s="242"/>
      <c r="S3698" s="242"/>
      <c r="T3698" s="24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4" t="s">
        <v>216</v>
      </c>
      <c r="AU3698" s="244" t="s">
        <v>80</v>
      </c>
      <c r="AV3698" s="13" t="s">
        <v>78</v>
      </c>
      <c r="AW3698" s="13" t="s">
        <v>218</v>
      </c>
      <c r="AX3698" s="13" t="s">
        <v>71</v>
      </c>
      <c r="AY3698" s="244" t="s">
        <v>205</v>
      </c>
    </row>
    <row r="3699" s="14" customFormat="1">
      <c r="A3699" s="14"/>
      <c r="B3699" s="245"/>
      <c r="C3699" s="246"/>
      <c r="D3699" s="236" t="s">
        <v>216</v>
      </c>
      <c r="E3699" s="247" t="s">
        <v>19</v>
      </c>
      <c r="F3699" s="248" t="s">
        <v>6042</v>
      </c>
      <c r="G3699" s="246"/>
      <c r="H3699" s="249">
        <v>37.049999999999997</v>
      </c>
      <c r="I3699" s="250"/>
      <c r="J3699" s="246"/>
      <c r="K3699" s="246"/>
      <c r="L3699" s="251"/>
      <c r="M3699" s="252"/>
      <c r="N3699" s="253"/>
      <c r="O3699" s="253"/>
      <c r="P3699" s="253"/>
      <c r="Q3699" s="253"/>
      <c r="R3699" s="253"/>
      <c r="S3699" s="253"/>
      <c r="T3699" s="25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55" t="s">
        <v>216</v>
      </c>
      <c r="AU3699" s="255" t="s">
        <v>80</v>
      </c>
      <c r="AV3699" s="14" t="s">
        <v>80</v>
      </c>
      <c r="AW3699" s="14" t="s">
        <v>218</v>
      </c>
      <c r="AX3699" s="14" t="s">
        <v>71</v>
      </c>
      <c r="AY3699" s="255" t="s">
        <v>205</v>
      </c>
    </row>
    <row r="3700" s="13" customFormat="1">
      <c r="A3700" s="13"/>
      <c r="B3700" s="234"/>
      <c r="C3700" s="235"/>
      <c r="D3700" s="236" t="s">
        <v>216</v>
      </c>
      <c r="E3700" s="237" t="s">
        <v>19</v>
      </c>
      <c r="F3700" s="238" t="s">
        <v>6043</v>
      </c>
      <c r="G3700" s="235"/>
      <c r="H3700" s="237" t="s">
        <v>19</v>
      </c>
      <c r="I3700" s="239"/>
      <c r="J3700" s="235"/>
      <c r="K3700" s="235"/>
      <c r="L3700" s="240"/>
      <c r="M3700" s="241"/>
      <c r="N3700" s="242"/>
      <c r="O3700" s="242"/>
      <c r="P3700" s="242"/>
      <c r="Q3700" s="242"/>
      <c r="R3700" s="242"/>
      <c r="S3700" s="242"/>
      <c r="T3700" s="24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44" t="s">
        <v>216</v>
      </c>
      <c r="AU3700" s="244" t="s">
        <v>80</v>
      </c>
      <c r="AV3700" s="13" t="s">
        <v>78</v>
      </c>
      <c r="AW3700" s="13" t="s">
        <v>218</v>
      </c>
      <c r="AX3700" s="13" t="s">
        <v>71</v>
      </c>
      <c r="AY3700" s="244" t="s">
        <v>205</v>
      </c>
    </row>
    <row r="3701" s="14" customFormat="1">
      <c r="A3701" s="14"/>
      <c r="B3701" s="245"/>
      <c r="C3701" s="246"/>
      <c r="D3701" s="236" t="s">
        <v>216</v>
      </c>
      <c r="E3701" s="247" t="s">
        <v>19</v>
      </c>
      <c r="F3701" s="248" t="s">
        <v>6044</v>
      </c>
      <c r="G3701" s="246"/>
      <c r="H3701" s="249">
        <v>200.30500000000001</v>
      </c>
      <c r="I3701" s="250"/>
      <c r="J3701" s="246"/>
      <c r="K3701" s="246"/>
      <c r="L3701" s="251"/>
      <c r="M3701" s="252"/>
      <c r="N3701" s="253"/>
      <c r="O3701" s="253"/>
      <c r="P3701" s="253"/>
      <c r="Q3701" s="253"/>
      <c r="R3701" s="253"/>
      <c r="S3701" s="253"/>
      <c r="T3701" s="25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5" t="s">
        <v>216</v>
      </c>
      <c r="AU3701" s="255" t="s">
        <v>80</v>
      </c>
      <c r="AV3701" s="14" t="s">
        <v>80</v>
      </c>
      <c r="AW3701" s="14" t="s">
        <v>218</v>
      </c>
      <c r="AX3701" s="14" t="s">
        <v>71</v>
      </c>
      <c r="AY3701" s="255" t="s">
        <v>205</v>
      </c>
    </row>
    <row r="3702" s="14" customFormat="1">
      <c r="A3702" s="14"/>
      <c r="B3702" s="245"/>
      <c r="C3702" s="246"/>
      <c r="D3702" s="236" t="s">
        <v>216</v>
      </c>
      <c r="E3702" s="247" t="s">
        <v>19</v>
      </c>
      <c r="F3702" s="248" t="s">
        <v>6045</v>
      </c>
      <c r="G3702" s="246"/>
      <c r="H3702" s="249">
        <v>69.980000000000004</v>
      </c>
      <c r="I3702" s="250"/>
      <c r="J3702" s="246"/>
      <c r="K3702" s="246"/>
      <c r="L3702" s="251"/>
      <c r="M3702" s="252"/>
      <c r="N3702" s="253"/>
      <c r="O3702" s="253"/>
      <c r="P3702" s="253"/>
      <c r="Q3702" s="253"/>
      <c r="R3702" s="253"/>
      <c r="S3702" s="253"/>
      <c r="T3702" s="25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T3702" s="255" t="s">
        <v>216</v>
      </c>
      <c r="AU3702" s="255" t="s">
        <v>80</v>
      </c>
      <c r="AV3702" s="14" t="s">
        <v>80</v>
      </c>
      <c r="AW3702" s="14" t="s">
        <v>218</v>
      </c>
      <c r="AX3702" s="14" t="s">
        <v>71</v>
      </c>
      <c r="AY3702" s="255" t="s">
        <v>205</v>
      </c>
    </row>
    <row r="3703" s="14" customFormat="1">
      <c r="A3703" s="14"/>
      <c r="B3703" s="245"/>
      <c r="C3703" s="246"/>
      <c r="D3703" s="236" t="s">
        <v>216</v>
      </c>
      <c r="E3703" s="247" t="s">
        <v>19</v>
      </c>
      <c r="F3703" s="248" t="s">
        <v>6046</v>
      </c>
      <c r="G3703" s="246"/>
      <c r="H3703" s="249">
        <v>83.219999999999999</v>
      </c>
      <c r="I3703" s="250"/>
      <c r="J3703" s="246"/>
      <c r="K3703" s="246"/>
      <c r="L3703" s="251"/>
      <c r="M3703" s="252"/>
      <c r="N3703" s="253"/>
      <c r="O3703" s="253"/>
      <c r="P3703" s="253"/>
      <c r="Q3703" s="253"/>
      <c r="R3703" s="253"/>
      <c r="S3703" s="253"/>
      <c r="T3703" s="25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5" t="s">
        <v>216</v>
      </c>
      <c r="AU3703" s="255" t="s">
        <v>80</v>
      </c>
      <c r="AV3703" s="14" t="s">
        <v>80</v>
      </c>
      <c r="AW3703" s="14" t="s">
        <v>218</v>
      </c>
      <c r="AX3703" s="14" t="s">
        <v>71</v>
      </c>
      <c r="AY3703" s="255" t="s">
        <v>205</v>
      </c>
    </row>
    <row r="3704" s="14" customFormat="1">
      <c r="A3704" s="14"/>
      <c r="B3704" s="245"/>
      <c r="C3704" s="246"/>
      <c r="D3704" s="236" t="s">
        <v>216</v>
      </c>
      <c r="E3704" s="247" t="s">
        <v>19</v>
      </c>
      <c r="F3704" s="248" t="s">
        <v>6047</v>
      </c>
      <c r="G3704" s="246"/>
      <c r="H3704" s="249">
        <v>24.039999999999999</v>
      </c>
      <c r="I3704" s="250"/>
      <c r="J3704" s="246"/>
      <c r="K3704" s="246"/>
      <c r="L3704" s="251"/>
      <c r="M3704" s="252"/>
      <c r="N3704" s="253"/>
      <c r="O3704" s="253"/>
      <c r="P3704" s="253"/>
      <c r="Q3704" s="253"/>
      <c r="R3704" s="253"/>
      <c r="S3704" s="253"/>
      <c r="T3704" s="25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55" t="s">
        <v>216</v>
      </c>
      <c r="AU3704" s="255" t="s">
        <v>80</v>
      </c>
      <c r="AV3704" s="14" t="s">
        <v>80</v>
      </c>
      <c r="AW3704" s="14" t="s">
        <v>218</v>
      </c>
      <c r="AX3704" s="14" t="s">
        <v>71</v>
      </c>
      <c r="AY3704" s="255" t="s">
        <v>205</v>
      </c>
    </row>
    <row r="3705" s="14" customFormat="1">
      <c r="A3705" s="14"/>
      <c r="B3705" s="245"/>
      <c r="C3705" s="246"/>
      <c r="D3705" s="236" t="s">
        <v>216</v>
      </c>
      <c r="E3705" s="247" t="s">
        <v>19</v>
      </c>
      <c r="F3705" s="248" t="s">
        <v>6048</v>
      </c>
      <c r="G3705" s="246"/>
      <c r="H3705" s="249">
        <v>31.159999999999997</v>
      </c>
      <c r="I3705" s="250"/>
      <c r="J3705" s="246"/>
      <c r="K3705" s="246"/>
      <c r="L3705" s="251"/>
      <c r="M3705" s="252"/>
      <c r="N3705" s="253"/>
      <c r="O3705" s="253"/>
      <c r="P3705" s="253"/>
      <c r="Q3705" s="253"/>
      <c r="R3705" s="253"/>
      <c r="S3705" s="253"/>
      <c r="T3705" s="25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5" t="s">
        <v>216</v>
      </c>
      <c r="AU3705" s="255" t="s">
        <v>80</v>
      </c>
      <c r="AV3705" s="14" t="s">
        <v>80</v>
      </c>
      <c r="AW3705" s="14" t="s">
        <v>218</v>
      </c>
      <c r="AX3705" s="14" t="s">
        <v>71</v>
      </c>
      <c r="AY3705" s="255" t="s">
        <v>205</v>
      </c>
    </row>
    <row r="3706" s="14" customFormat="1">
      <c r="A3706" s="14"/>
      <c r="B3706" s="245"/>
      <c r="C3706" s="246"/>
      <c r="D3706" s="236" t="s">
        <v>216</v>
      </c>
      <c r="E3706" s="247" t="s">
        <v>19</v>
      </c>
      <c r="F3706" s="248" t="s">
        <v>6049</v>
      </c>
      <c r="G3706" s="246"/>
      <c r="H3706" s="249">
        <v>14.43</v>
      </c>
      <c r="I3706" s="250"/>
      <c r="J3706" s="246"/>
      <c r="K3706" s="246"/>
      <c r="L3706" s="251"/>
      <c r="M3706" s="252"/>
      <c r="N3706" s="253"/>
      <c r="O3706" s="253"/>
      <c r="P3706" s="253"/>
      <c r="Q3706" s="253"/>
      <c r="R3706" s="253"/>
      <c r="S3706" s="253"/>
      <c r="T3706" s="25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5" t="s">
        <v>216</v>
      </c>
      <c r="AU3706" s="255" t="s">
        <v>80</v>
      </c>
      <c r="AV3706" s="14" t="s">
        <v>80</v>
      </c>
      <c r="AW3706" s="14" t="s">
        <v>218</v>
      </c>
      <c r="AX3706" s="14" t="s">
        <v>71</v>
      </c>
      <c r="AY3706" s="255" t="s">
        <v>205</v>
      </c>
    </row>
    <row r="3707" s="15" customFormat="1">
      <c r="A3707" s="15"/>
      <c r="B3707" s="256"/>
      <c r="C3707" s="257"/>
      <c r="D3707" s="236" t="s">
        <v>216</v>
      </c>
      <c r="E3707" s="258" t="s">
        <v>19</v>
      </c>
      <c r="F3707" s="259" t="s">
        <v>238</v>
      </c>
      <c r="G3707" s="257"/>
      <c r="H3707" s="260">
        <v>460.18500000000012</v>
      </c>
      <c r="I3707" s="261"/>
      <c r="J3707" s="257"/>
      <c r="K3707" s="257"/>
      <c r="L3707" s="262"/>
      <c r="M3707" s="263"/>
      <c r="N3707" s="264"/>
      <c r="O3707" s="264"/>
      <c r="P3707" s="264"/>
      <c r="Q3707" s="264"/>
      <c r="R3707" s="264"/>
      <c r="S3707" s="264"/>
      <c r="T3707" s="26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T3707" s="266" t="s">
        <v>216</v>
      </c>
      <c r="AU3707" s="266" t="s">
        <v>80</v>
      </c>
      <c r="AV3707" s="15" t="s">
        <v>97</v>
      </c>
      <c r="AW3707" s="15" t="s">
        <v>218</v>
      </c>
      <c r="AX3707" s="15" t="s">
        <v>71</v>
      </c>
      <c r="AY3707" s="266" t="s">
        <v>205</v>
      </c>
    </row>
    <row r="3708" s="13" customFormat="1">
      <c r="A3708" s="13"/>
      <c r="B3708" s="234"/>
      <c r="C3708" s="235"/>
      <c r="D3708" s="236" t="s">
        <v>216</v>
      </c>
      <c r="E3708" s="237" t="s">
        <v>19</v>
      </c>
      <c r="F3708" s="238" t="s">
        <v>485</v>
      </c>
      <c r="G3708" s="235"/>
      <c r="H3708" s="237" t="s">
        <v>19</v>
      </c>
      <c r="I3708" s="239"/>
      <c r="J3708" s="235"/>
      <c r="K3708" s="235"/>
      <c r="L3708" s="240"/>
      <c r="M3708" s="241"/>
      <c r="N3708" s="242"/>
      <c r="O3708" s="242"/>
      <c r="P3708" s="242"/>
      <c r="Q3708" s="242"/>
      <c r="R3708" s="242"/>
      <c r="S3708" s="242"/>
      <c r="T3708" s="24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44" t="s">
        <v>216</v>
      </c>
      <c r="AU3708" s="244" t="s">
        <v>80</v>
      </c>
      <c r="AV3708" s="13" t="s">
        <v>78</v>
      </c>
      <c r="AW3708" s="13" t="s">
        <v>218</v>
      </c>
      <c r="AX3708" s="13" t="s">
        <v>71</v>
      </c>
      <c r="AY3708" s="244" t="s">
        <v>205</v>
      </c>
    </row>
    <row r="3709" s="14" customFormat="1">
      <c r="A3709" s="14"/>
      <c r="B3709" s="245"/>
      <c r="C3709" s="246"/>
      <c r="D3709" s="236" t="s">
        <v>216</v>
      </c>
      <c r="E3709" s="247" t="s">
        <v>19</v>
      </c>
      <c r="F3709" s="248" t="s">
        <v>6050</v>
      </c>
      <c r="G3709" s="246"/>
      <c r="H3709" s="249">
        <v>71.580000000000013</v>
      </c>
      <c r="I3709" s="250"/>
      <c r="J3709" s="246"/>
      <c r="K3709" s="246"/>
      <c r="L3709" s="251"/>
      <c r="M3709" s="252"/>
      <c r="N3709" s="253"/>
      <c r="O3709" s="253"/>
      <c r="P3709" s="253"/>
      <c r="Q3709" s="253"/>
      <c r="R3709" s="253"/>
      <c r="S3709" s="253"/>
      <c r="T3709" s="25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5" t="s">
        <v>216</v>
      </c>
      <c r="AU3709" s="255" t="s">
        <v>80</v>
      </c>
      <c r="AV3709" s="14" t="s">
        <v>80</v>
      </c>
      <c r="AW3709" s="14" t="s">
        <v>218</v>
      </c>
      <c r="AX3709" s="14" t="s">
        <v>71</v>
      </c>
      <c r="AY3709" s="255" t="s">
        <v>205</v>
      </c>
    </row>
    <row r="3710" s="14" customFormat="1">
      <c r="A3710" s="14"/>
      <c r="B3710" s="245"/>
      <c r="C3710" s="246"/>
      <c r="D3710" s="236" t="s">
        <v>216</v>
      </c>
      <c r="E3710" s="247" t="s">
        <v>19</v>
      </c>
      <c r="F3710" s="248" t="s">
        <v>6051</v>
      </c>
      <c r="G3710" s="246"/>
      <c r="H3710" s="249">
        <v>111.76500000000002</v>
      </c>
      <c r="I3710" s="250"/>
      <c r="J3710" s="246"/>
      <c r="K3710" s="246"/>
      <c r="L3710" s="251"/>
      <c r="M3710" s="252"/>
      <c r="N3710" s="253"/>
      <c r="O3710" s="253"/>
      <c r="P3710" s="253"/>
      <c r="Q3710" s="253"/>
      <c r="R3710" s="253"/>
      <c r="S3710" s="253"/>
      <c r="T3710" s="25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5" t="s">
        <v>216</v>
      </c>
      <c r="AU3710" s="255" t="s">
        <v>80</v>
      </c>
      <c r="AV3710" s="14" t="s">
        <v>80</v>
      </c>
      <c r="AW3710" s="14" t="s">
        <v>218</v>
      </c>
      <c r="AX3710" s="14" t="s">
        <v>71</v>
      </c>
      <c r="AY3710" s="255" t="s">
        <v>205</v>
      </c>
    </row>
    <row r="3711" s="14" customFormat="1">
      <c r="A3711" s="14"/>
      <c r="B3711" s="245"/>
      <c r="C3711" s="246"/>
      <c r="D3711" s="236" t="s">
        <v>216</v>
      </c>
      <c r="E3711" s="247" t="s">
        <v>19</v>
      </c>
      <c r="F3711" s="248" t="s">
        <v>6052</v>
      </c>
      <c r="G3711" s="246"/>
      <c r="H3711" s="249">
        <v>37.170000000000002</v>
      </c>
      <c r="I3711" s="250"/>
      <c r="J3711" s="246"/>
      <c r="K3711" s="246"/>
      <c r="L3711" s="251"/>
      <c r="M3711" s="252"/>
      <c r="N3711" s="253"/>
      <c r="O3711" s="253"/>
      <c r="P3711" s="253"/>
      <c r="Q3711" s="253"/>
      <c r="R3711" s="253"/>
      <c r="S3711" s="253"/>
      <c r="T3711" s="25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55" t="s">
        <v>216</v>
      </c>
      <c r="AU3711" s="255" t="s">
        <v>80</v>
      </c>
      <c r="AV3711" s="14" t="s">
        <v>80</v>
      </c>
      <c r="AW3711" s="14" t="s">
        <v>218</v>
      </c>
      <c r="AX3711" s="14" t="s">
        <v>71</v>
      </c>
      <c r="AY3711" s="255" t="s">
        <v>205</v>
      </c>
    </row>
    <row r="3712" s="15" customFormat="1">
      <c r="A3712" s="15"/>
      <c r="B3712" s="256"/>
      <c r="C3712" s="257"/>
      <c r="D3712" s="236" t="s">
        <v>216</v>
      </c>
      <c r="E3712" s="258" t="s">
        <v>19</v>
      </c>
      <c r="F3712" s="259" t="s">
        <v>238</v>
      </c>
      <c r="G3712" s="257"/>
      <c r="H3712" s="260">
        <v>220.51500000000004</v>
      </c>
      <c r="I3712" s="261"/>
      <c r="J3712" s="257"/>
      <c r="K3712" s="257"/>
      <c r="L3712" s="262"/>
      <c r="M3712" s="263"/>
      <c r="N3712" s="264"/>
      <c r="O3712" s="264"/>
      <c r="P3712" s="264"/>
      <c r="Q3712" s="264"/>
      <c r="R3712" s="264"/>
      <c r="S3712" s="264"/>
      <c r="T3712" s="26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T3712" s="266" t="s">
        <v>216</v>
      </c>
      <c r="AU3712" s="266" t="s">
        <v>80</v>
      </c>
      <c r="AV3712" s="15" t="s">
        <v>97</v>
      </c>
      <c r="AW3712" s="15" t="s">
        <v>218</v>
      </c>
      <c r="AX3712" s="15" t="s">
        <v>71</v>
      </c>
      <c r="AY3712" s="266" t="s">
        <v>205</v>
      </c>
    </row>
    <row r="3713" s="13" customFormat="1">
      <c r="A3713" s="13"/>
      <c r="B3713" s="234"/>
      <c r="C3713" s="235"/>
      <c r="D3713" s="236" t="s">
        <v>216</v>
      </c>
      <c r="E3713" s="237" t="s">
        <v>19</v>
      </c>
      <c r="F3713" s="238" t="s">
        <v>728</v>
      </c>
      <c r="G3713" s="235"/>
      <c r="H3713" s="237" t="s">
        <v>19</v>
      </c>
      <c r="I3713" s="239"/>
      <c r="J3713" s="235"/>
      <c r="K3713" s="235"/>
      <c r="L3713" s="240"/>
      <c r="M3713" s="241"/>
      <c r="N3713" s="242"/>
      <c r="O3713" s="242"/>
      <c r="P3713" s="242"/>
      <c r="Q3713" s="242"/>
      <c r="R3713" s="242"/>
      <c r="S3713" s="242"/>
      <c r="T3713" s="24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4" t="s">
        <v>216</v>
      </c>
      <c r="AU3713" s="244" t="s">
        <v>80</v>
      </c>
      <c r="AV3713" s="13" t="s">
        <v>78</v>
      </c>
      <c r="AW3713" s="13" t="s">
        <v>218</v>
      </c>
      <c r="AX3713" s="13" t="s">
        <v>71</v>
      </c>
      <c r="AY3713" s="244" t="s">
        <v>205</v>
      </c>
    </row>
    <row r="3714" s="14" customFormat="1">
      <c r="A3714" s="14"/>
      <c r="B3714" s="245"/>
      <c r="C3714" s="246"/>
      <c r="D3714" s="236" t="s">
        <v>216</v>
      </c>
      <c r="E3714" s="247" t="s">
        <v>19</v>
      </c>
      <c r="F3714" s="248" t="s">
        <v>6053</v>
      </c>
      <c r="G3714" s="246"/>
      <c r="H3714" s="249">
        <v>88.299999999999997</v>
      </c>
      <c r="I3714" s="250"/>
      <c r="J3714" s="246"/>
      <c r="K3714" s="246"/>
      <c r="L3714" s="251"/>
      <c r="M3714" s="252"/>
      <c r="N3714" s="253"/>
      <c r="O3714" s="253"/>
      <c r="P3714" s="253"/>
      <c r="Q3714" s="253"/>
      <c r="R3714" s="253"/>
      <c r="S3714" s="253"/>
      <c r="T3714" s="25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5" t="s">
        <v>216</v>
      </c>
      <c r="AU3714" s="255" t="s">
        <v>80</v>
      </c>
      <c r="AV3714" s="14" t="s">
        <v>80</v>
      </c>
      <c r="AW3714" s="14" t="s">
        <v>218</v>
      </c>
      <c r="AX3714" s="14" t="s">
        <v>71</v>
      </c>
      <c r="AY3714" s="255" t="s">
        <v>205</v>
      </c>
    </row>
    <row r="3715" s="15" customFormat="1">
      <c r="A3715" s="15"/>
      <c r="B3715" s="256"/>
      <c r="C3715" s="257"/>
      <c r="D3715" s="236" t="s">
        <v>216</v>
      </c>
      <c r="E3715" s="258" t="s">
        <v>19</v>
      </c>
      <c r="F3715" s="259" t="s">
        <v>238</v>
      </c>
      <c r="G3715" s="257"/>
      <c r="H3715" s="260">
        <v>88.299999999999997</v>
      </c>
      <c r="I3715" s="261"/>
      <c r="J3715" s="257"/>
      <c r="K3715" s="257"/>
      <c r="L3715" s="262"/>
      <c r="M3715" s="263"/>
      <c r="N3715" s="264"/>
      <c r="O3715" s="264"/>
      <c r="P3715" s="264"/>
      <c r="Q3715" s="264"/>
      <c r="R3715" s="264"/>
      <c r="S3715" s="264"/>
      <c r="T3715" s="26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T3715" s="266" t="s">
        <v>216</v>
      </c>
      <c r="AU3715" s="266" t="s">
        <v>80</v>
      </c>
      <c r="AV3715" s="15" t="s">
        <v>97</v>
      </c>
      <c r="AW3715" s="15" t="s">
        <v>218</v>
      </c>
      <c r="AX3715" s="15" t="s">
        <v>71</v>
      </c>
      <c r="AY3715" s="266" t="s">
        <v>205</v>
      </c>
    </row>
    <row r="3716" s="13" customFormat="1">
      <c r="A3716" s="13"/>
      <c r="B3716" s="234"/>
      <c r="C3716" s="235"/>
      <c r="D3716" s="236" t="s">
        <v>216</v>
      </c>
      <c r="E3716" s="237" t="s">
        <v>19</v>
      </c>
      <c r="F3716" s="238" t="s">
        <v>239</v>
      </c>
      <c r="G3716" s="235"/>
      <c r="H3716" s="237" t="s">
        <v>19</v>
      </c>
      <c r="I3716" s="239"/>
      <c r="J3716" s="235"/>
      <c r="K3716" s="235"/>
      <c r="L3716" s="240"/>
      <c r="M3716" s="241"/>
      <c r="N3716" s="242"/>
      <c r="O3716" s="242"/>
      <c r="P3716" s="242"/>
      <c r="Q3716" s="242"/>
      <c r="R3716" s="242"/>
      <c r="S3716" s="242"/>
      <c r="T3716" s="24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T3716" s="244" t="s">
        <v>216</v>
      </c>
      <c r="AU3716" s="244" t="s">
        <v>80</v>
      </c>
      <c r="AV3716" s="13" t="s">
        <v>78</v>
      </c>
      <c r="AW3716" s="13" t="s">
        <v>218</v>
      </c>
      <c r="AX3716" s="13" t="s">
        <v>71</v>
      </c>
      <c r="AY3716" s="244" t="s">
        <v>205</v>
      </c>
    </row>
    <row r="3717" s="14" customFormat="1">
      <c r="A3717" s="14"/>
      <c r="B3717" s="245"/>
      <c r="C3717" s="246"/>
      <c r="D3717" s="236" t="s">
        <v>216</v>
      </c>
      <c r="E3717" s="247" t="s">
        <v>19</v>
      </c>
      <c r="F3717" s="248" t="s">
        <v>6054</v>
      </c>
      <c r="G3717" s="246"/>
      <c r="H3717" s="249">
        <v>98.844999999999985</v>
      </c>
      <c r="I3717" s="250"/>
      <c r="J3717" s="246"/>
      <c r="K3717" s="246"/>
      <c r="L3717" s="251"/>
      <c r="M3717" s="252"/>
      <c r="N3717" s="253"/>
      <c r="O3717" s="253"/>
      <c r="P3717" s="253"/>
      <c r="Q3717" s="253"/>
      <c r="R3717" s="253"/>
      <c r="S3717" s="253"/>
      <c r="T3717" s="25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5" t="s">
        <v>216</v>
      </c>
      <c r="AU3717" s="255" t="s">
        <v>80</v>
      </c>
      <c r="AV3717" s="14" t="s">
        <v>80</v>
      </c>
      <c r="AW3717" s="14" t="s">
        <v>218</v>
      </c>
      <c r="AX3717" s="14" t="s">
        <v>71</v>
      </c>
      <c r="AY3717" s="255" t="s">
        <v>205</v>
      </c>
    </row>
    <row r="3718" s="14" customFormat="1">
      <c r="A3718" s="14"/>
      <c r="B3718" s="245"/>
      <c r="C3718" s="246"/>
      <c r="D3718" s="236" t="s">
        <v>216</v>
      </c>
      <c r="E3718" s="247" t="s">
        <v>19</v>
      </c>
      <c r="F3718" s="248" t="s">
        <v>6055</v>
      </c>
      <c r="G3718" s="246"/>
      <c r="H3718" s="249">
        <v>47.795000000000009</v>
      </c>
      <c r="I3718" s="250"/>
      <c r="J3718" s="246"/>
      <c r="K3718" s="246"/>
      <c r="L3718" s="251"/>
      <c r="M3718" s="252"/>
      <c r="N3718" s="253"/>
      <c r="O3718" s="253"/>
      <c r="P3718" s="253"/>
      <c r="Q3718" s="253"/>
      <c r="R3718" s="253"/>
      <c r="S3718" s="253"/>
      <c r="T3718" s="25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5" t="s">
        <v>216</v>
      </c>
      <c r="AU3718" s="255" t="s">
        <v>80</v>
      </c>
      <c r="AV3718" s="14" t="s">
        <v>80</v>
      </c>
      <c r="AW3718" s="14" t="s">
        <v>218</v>
      </c>
      <c r="AX3718" s="14" t="s">
        <v>71</v>
      </c>
      <c r="AY3718" s="255" t="s">
        <v>205</v>
      </c>
    </row>
    <row r="3719" s="14" customFormat="1">
      <c r="A3719" s="14"/>
      <c r="B3719" s="245"/>
      <c r="C3719" s="246"/>
      <c r="D3719" s="236" t="s">
        <v>216</v>
      </c>
      <c r="E3719" s="247" t="s">
        <v>19</v>
      </c>
      <c r="F3719" s="248" t="s">
        <v>6056</v>
      </c>
      <c r="G3719" s="246"/>
      <c r="H3719" s="249">
        <v>-15.500000000000002</v>
      </c>
      <c r="I3719" s="250"/>
      <c r="J3719" s="246"/>
      <c r="K3719" s="246"/>
      <c r="L3719" s="251"/>
      <c r="M3719" s="252"/>
      <c r="N3719" s="253"/>
      <c r="O3719" s="253"/>
      <c r="P3719" s="253"/>
      <c r="Q3719" s="253"/>
      <c r="R3719" s="253"/>
      <c r="S3719" s="253"/>
      <c r="T3719" s="25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5" t="s">
        <v>216</v>
      </c>
      <c r="AU3719" s="255" t="s">
        <v>80</v>
      </c>
      <c r="AV3719" s="14" t="s">
        <v>80</v>
      </c>
      <c r="AW3719" s="14" t="s">
        <v>218</v>
      </c>
      <c r="AX3719" s="14" t="s">
        <v>71</v>
      </c>
      <c r="AY3719" s="255" t="s">
        <v>205</v>
      </c>
    </row>
    <row r="3720" s="14" customFormat="1">
      <c r="A3720" s="14"/>
      <c r="B3720" s="245"/>
      <c r="C3720" s="246"/>
      <c r="D3720" s="236" t="s">
        <v>216</v>
      </c>
      <c r="E3720" s="247" t="s">
        <v>19</v>
      </c>
      <c r="F3720" s="248" t="s">
        <v>6057</v>
      </c>
      <c r="G3720" s="246"/>
      <c r="H3720" s="249">
        <v>29.779999999999998</v>
      </c>
      <c r="I3720" s="250"/>
      <c r="J3720" s="246"/>
      <c r="K3720" s="246"/>
      <c r="L3720" s="251"/>
      <c r="M3720" s="252"/>
      <c r="N3720" s="253"/>
      <c r="O3720" s="253"/>
      <c r="P3720" s="253"/>
      <c r="Q3720" s="253"/>
      <c r="R3720" s="253"/>
      <c r="S3720" s="253"/>
      <c r="T3720" s="25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5" t="s">
        <v>216</v>
      </c>
      <c r="AU3720" s="255" t="s">
        <v>80</v>
      </c>
      <c r="AV3720" s="14" t="s">
        <v>80</v>
      </c>
      <c r="AW3720" s="14" t="s">
        <v>218</v>
      </c>
      <c r="AX3720" s="14" t="s">
        <v>71</v>
      </c>
      <c r="AY3720" s="255" t="s">
        <v>205</v>
      </c>
    </row>
    <row r="3721" s="14" customFormat="1">
      <c r="A3721" s="14"/>
      <c r="B3721" s="245"/>
      <c r="C3721" s="246"/>
      <c r="D3721" s="236" t="s">
        <v>216</v>
      </c>
      <c r="E3721" s="247" t="s">
        <v>19</v>
      </c>
      <c r="F3721" s="248" t="s">
        <v>6058</v>
      </c>
      <c r="G3721" s="246"/>
      <c r="H3721" s="249">
        <v>40.970000000000006</v>
      </c>
      <c r="I3721" s="250"/>
      <c r="J3721" s="246"/>
      <c r="K3721" s="246"/>
      <c r="L3721" s="251"/>
      <c r="M3721" s="252"/>
      <c r="N3721" s="253"/>
      <c r="O3721" s="253"/>
      <c r="P3721" s="253"/>
      <c r="Q3721" s="253"/>
      <c r="R3721" s="253"/>
      <c r="S3721" s="253"/>
      <c r="T3721" s="25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5" t="s">
        <v>216</v>
      </c>
      <c r="AU3721" s="255" t="s">
        <v>80</v>
      </c>
      <c r="AV3721" s="14" t="s">
        <v>80</v>
      </c>
      <c r="AW3721" s="14" t="s">
        <v>218</v>
      </c>
      <c r="AX3721" s="14" t="s">
        <v>71</v>
      </c>
      <c r="AY3721" s="255" t="s">
        <v>205</v>
      </c>
    </row>
    <row r="3722" s="15" customFormat="1">
      <c r="A3722" s="15"/>
      <c r="B3722" s="256"/>
      <c r="C3722" s="257"/>
      <c r="D3722" s="236" t="s">
        <v>216</v>
      </c>
      <c r="E3722" s="258" t="s">
        <v>19</v>
      </c>
      <c r="F3722" s="259" t="s">
        <v>238</v>
      </c>
      <c r="G3722" s="257"/>
      <c r="H3722" s="260">
        <v>201.88999999999999</v>
      </c>
      <c r="I3722" s="261"/>
      <c r="J3722" s="257"/>
      <c r="K3722" s="257"/>
      <c r="L3722" s="262"/>
      <c r="M3722" s="263"/>
      <c r="N3722" s="264"/>
      <c r="O3722" s="264"/>
      <c r="P3722" s="264"/>
      <c r="Q3722" s="264"/>
      <c r="R3722" s="264"/>
      <c r="S3722" s="264"/>
      <c r="T3722" s="26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T3722" s="266" t="s">
        <v>216</v>
      </c>
      <c r="AU3722" s="266" t="s">
        <v>80</v>
      </c>
      <c r="AV3722" s="15" t="s">
        <v>97</v>
      </c>
      <c r="AW3722" s="15" t="s">
        <v>218</v>
      </c>
      <c r="AX3722" s="15" t="s">
        <v>71</v>
      </c>
      <c r="AY3722" s="266" t="s">
        <v>205</v>
      </c>
    </row>
    <row r="3723" s="13" customFormat="1">
      <c r="A3723" s="13"/>
      <c r="B3723" s="234"/>
      <c r="C3723" s="235"/>
      <c r="D3723" s="236" t="s">
        <v>216</v>
      </c>
      <c r="E3723" s="237" t="s">
        <v>19</v>
      </c>
      <c r="F3723" s="238" t="s">
        <v>241</v>
      </c>
      <c r="G3723" s="235"/>
      <c r="H3723" s="237" t="s">
        <v>19</v>
      </c>
      <c r="I3723" s="239"/>
      <c r="J3723" s="235"/>
      <c r="K3723" s="235"/>
      <c r="L3723" s="240"/>
      <c r="M3723" s="241"/>
      <c r="N3723" s="242"/>
      <c r="O3723" s="242"/>
      <c r="P3723" s="242"/>
      <c r="Q3723" s="242"/>
      <c r="R3723" s="242"/>
      <c r="S3723" s="242"/>
      <c r="T3723" s="24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44" t="s">
        <v>216</v>
      </c>
      <c r="AU3723" s="244" t="s">
        <v>80</v>
      </c>
      <c r="AV3723" s="13" t="s">
        <v>78</v>
      </c>
      <c r="AW3723" s="13" t="s">
        <v>218</v>
      </c>
      <c r="AX3723" s="13" t="s">
        <v>71</v>
      </c>
      <c r="AY3723" s="244" t="s">
        <v>205</v>
      </c>
    </row>
    <row r="3724" s="14" customFormat="1">
      <c r="A3724" s="14"/>
      <c r="B3724" s="245"/>
      <c r="C3724" s="246"/>
      <c r="D3724" s="236" t="s">
        <v>216</v>
      </c>
      <c r="E3724" s="247" t="s">
        <v>19</v>
      </c>
      <c r="F3724" s="248" t="s">
        <v>6059</v>
      </c>
      <c r="G3724" s="246"/>
      <c r="H3724" s="249">
        <v>34.514999999999993</v>
      </c>
      <c r="I3724" s="250"/>
      <c r="J3724" s="246"/>
      <c r="K3724" s="246"/>
      <c r="L3724" s="251"/>
      <c r="M3724" s="252"/>
      <c r="N3724" s="253"/>
      <c r="O3724" s="253"/>
      <c r="P3724" s="253"/>
      <c r="Q3724" s="253"/>
      <c r="R3724" s="253"/>
      <c r="S3724" s="253"/>
      <c r="T3724" s="25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5" t="s">
        <v>216</v>
      </c>
      <c r="AU3724" s="255" t="s">
        <v>80</v>
      </c>
      <c r="AV3724" s="14" t="s">
        <v>80</v>
      </c>
      <c r="AW3724" s="14" t="s">
        <v>218</v>
      </c>
      <c r="AX3724" s="14" t="s">
        <v>71</v>
      </c>
      <c r="AY3724" s="255" t="s">
        <v>205</v>
      </c>
    </row>
    <row r="3725" s="14" customFormat="1">
      <c r="A3725" s="14"/>
      <c r="B3725" s="245"/>
      <c r="C3725" s="246"/>
      <c r="D3725" s="236" t="s">
        <v>216</v>
      </c>
      <c r="E3725" s="247" t="s">
        <v>19</v>
      </c>
      <c r="F3725" s="248" t="s">
        <v>6060</v>
      </c>
      <c r="G3725" s="246"/>
      <c r="H3725" s="249">
        <v>16.325000000000003</v>
      </c>
      <c r="I3725" s="250"/>
      <c r="J3725" s="246"/>
      <c r="K3725" s="246"/>
      <c r="L3725" s="251"/>
      <c r="M3725" s="252"/>
      <c r="N3725" s="253"/>
      <c r="O3725" s="253"/>
      <c r="P3725" s="253"/>
      <c r="Q3725" s="253"/>
      <c r="R3725" s="253"/>
      <c r="S3725" s="253"/>
      <c r="T3725" s="25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5" t="s">
        <v>216</v>
      </c>
      <c r="AU3725" s="255" t="s">
        <v>80</v>
      </c>
      <c r="AV3725" s="14" t="s">
        <v>80</v>
      </c>
      <c r="AW3725" s="14" t="s">
        <v>218</v>
      </c>
      <c r="AX3725" s="14" t="s">
        <v>71</v>
      </c>
      <c r="AY3725" s="255" t="s">
        <v>205</v>
      </c>
    </row>
    <row r="3726" s="15" customFormat="1">
      <c r="A3726" s="15"/>
      <c r="B3726" s="256"/>
      <c r="C3726" s="257"/>
      <c r="D3726" s="236" t="s">
        <v>216</v>
      </c>
      <c r="E3726" s="258" t="s">
        <v>19</v>
      </c>
      <c r="F3726" s="259" t="s">
        <v>238</v>
      </c>
      <c r="G3726" s="257"/>
      <c r="H3726" s="260">
        <v>50.839999999999996</v>
      </c>
      <c r="I3726" s="261"/>
      <c r="J3726" s="257"/>
      <c r="K3726" s="257"/>
      <c r="L3726" s="262"/>
      <c r="M3726" s="263"/>
      <c r="N3726" s="264"/>
      <c r="O3726" s="264"/>
      <c r="P3726" s="264"/>
      <c r="Q3726" s="264"/>
      <c r="R3726" s="264"/>
      <c r="S3726" s="264"/>
      <c r="T3726" s="26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T3726" s="266" t="s">
        <v>216</v>
      </c>
      <c r="AU3726" s="266" t="s">
        <v>80</v>
      </c>
      <c r="AV3726" s="15" t="s">
        <v>97</v>
      </c>
      <c r="AW3726" s="15" t="s">
        <v>218</v>
      </c>
      <c r="AX3726" s="15" t="s">
        <v>71</v>
      </c>
      <c r="AY3726" s="266" t="s">
        <v>205</v>
      </c>
    </row>
    <row r="3727" s="16" customFormat="1">
      <c r="A3727" s="16"/>
      <c r="B3727" s="267"/>
      <c r="C3727" s="268"/>
      <c r="D3727" s="236" t="s">
        <v>216</v>
      </c>
      <c r="E3727" s="269" t="s">
        <v>19</v>
      </c>
      <c r="F3727" s="270" t="s">
        <v>243</v>
      </c>
      <c r="G3727" s="268"/>
      <c r="H3727" s="271">
        <v>1222.2950000000001</v>
      </c>
      <c r="I3727" s="272"/>
      <c r="J3727" s="268"/>
      <c r="K3727" s="268"/>
      <c r="L3727" s="273"/>
      <c r="M3727" s="274"/>
      <c r="N3727" s="275"/>
      <c r="O3727" s="275"/>
      <c r="P3727" s="275"/>
      <c r="Q3727" s="275"/>
      <c r="R3727" s="275"/>
      <c r="S3727" s="275"/>
      <c r="T3727" s="27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/>
      <c r="AT3727" s="277" t="s">
        <v>216</v>
      </c>
      <c r="AU3727" s="277" t="s">
        <v>80</v>
      </c>
      <c r="AV3727" s="16" t="s">
        <v>212</v>
      </c>
      <c r="AW3727" s="16" t="s">
        <v>218</v>
      </c>
      <c r="AX3727" s="16" t="s">
        <v>78</v>
      </c>
      <c r="AY3727" s="277" t="s">
        <v>205</v>
      </c>
    </row>
    <row r="3728" s="2" customFormat="1" ht="24.15" customHeight="1">
      <c r="A3728" s="41"/>
      <c r="B3728" s="42"/>
      <c r="C3728" s="216" t="s">
        <v>6061</v>
      </c>
      <c r="D3728" s="216" t="s">
        <v>207</v>
      </c>
      <c r="E3728" s="217" t="s">
        <v>6062</v>
      </c>
      <c r="F3728" s="218" t="s">
        <v>6063</v>
      </c>
      <c r="G3728" s="219" t="s">
        <v>327</v>
      </c>
      <c r="H3728" s="220">
        <v>43.810000000000002</v>
      </c>
      <c r="I3728" s="221"/>
      <c r="J3728" s="222">
        <f>ROUND(I3728*H3728,2)</f>
        <v>0</v>
      </c>
      <c r="K3728" s="218" t="s">
        <v>211</v>
      </c>
      <c r="L3728" s="47"/>
      <c r="M3728" s="223" t="s">
        <v>19</v>
      </c>
      <c r="N3728" s="224" t="s">
        <v>42</v>
      </c>
      <c r="O3728" s="87"/>
      <c r="P3728" s="225">
        <f>O3728*H3728</f>
        <v>0</v>
      </c>
      <c r="Q3728" s="225">
        <v>0</v>
      </c>
      <c r="R3728" s="225">
        <f>Q3728*H3728</f>
        <v>0</v>
      </c>
      <c r="S3728" s="225">
        <v>0.0032499999999999999</v>
      </c>
      <c r="T3728" s="226">
        <f>S3728*H3728</f>
        <v>0.1423825</v>
      </c>
      <c r="U3728" s="41"/>
      <c r="V3728" s="41"/>
      <c r="W3728" s="41"/>
      <c r="X3728" s="41"/>
      <c r="Y3728" s="41"/>
      <c r="Z3728" s="41"/>
      <c r="AA3728" s="41"/>
      <c r="AB3728" s="41"/>
      <c r="AC3728" s="41"/>
      <c r="AD3728" s="41"/>
      <c r="AE3728" s="41"/>
      <c r="AR3728" s="227" t="s">
        <v>331</v>
      </c>
      <c r="AT3728" s="227" t="s">
        <v>207</v>
      </c>
      <c r="AU3728" s="227" t="s">
        <v>80</v>
      </c>
      <c r="AY3728" s="20" t="s">
        <v>205</v>
      </c>
      <c r="BE3728" s="228">
        <f>IF(N3728="základní",J3728,0)</f>
        <v>0</v>
      </c>
      <c r="BF3728" s="228">
        <f>IF(N3728="snížená",J3728,0)</f>
        <v>0</v>
      </c>
      <c r="BG3728" s="228">
        <f>IF(N3728="zákl. přenesená",J3728,0)</f>
        <v>0</v>
      </c>
      <c r="BH3728" s="228">
        <f>IF(N3728="sníž. přenesená",J3728,0)</f>
        <v>0</v>
      </c>
      <c r="BI3728" s="228">
        <f>IF(N3728="nulová",J3728,0)</f>
        <v>0</v>
      </c>
      <c r="BJ3728" s="20" t="s">
        <v>78</v>
      </c>
      <c r="BK3728" s="228">
        <f>ROUND(I3728*H3728,2)</f>
        <v>0</v>
      </c>
      <c r="BL3728" s="20" t="s">
        <v>331</v>
      </c>
      <c r="BM3728" s="227" t="s">
        <v>6064</v>
      </c>
    </row>
    <row r="3729" s="2" customFormat="1">
      <c r="A3729" s="41"/>
      <c r="B3729" s="42"/>
      <c r="C3729" s="43"/>
      <c r="D3729" s="229" t="s">
        <v>214</v>
      </c>
      <c r="E3729" s="43"/>
      <c r="F3729" s="230" t="s">
        <v>6065</v>
      </c>
      <c r="G3729" s="43"/>
      <c r="H3729" s="43"/>
      <c r="I3729" s="231"/>
      <c r="J3729" s="43"/>
      <c r="K3729" s="43"/>
      <c r="L3729" s="47"/>
      <c r="M3729" s="232"/>
      <c r="N3729" s="233"/>
      <c r="O3729" s="87"/>
      <c r="P3729" s="87"/>
      <c r="Q3729" s="87"/>
      <c r="R3729" s="87"/>
      <c r="S3729" s="87"/>
      <c r="T3729" s="88"/>
      <c r="U3729" s="41"/>
      <c r="V3729" s="41"/>
      <c r="W3729" s="41"/>
      <c r="X3729" s="41"/>
      <c r="Y3729" s="41"/>
      <c r="Z3729" s="41"/>
      <c r="AA3729" s="41"/>
      <c r="AB3729" s="41"/>
      <c r="AC3729" s="41"/>
      <c r="AD3729" s="41"/>
      <c r="AE3729" s="41"/>
      <c r="AT3729" s="20" t="s">
        <v>214</v>
      </c>
      <c r="AU3729" s="20" t="s">
        <v>80</v>
      </c>
    </row>
    <row r="3730" s="14" customFormat="1">
      <c r="A3730" s="14"/>
      <c r="B3730" s="245"/>
      <c r="C3730" s="246"/>
      <c r="D3730" s="236" t="s">
        <v>216</v>
      </c>
      <c r="E3730" s="247" t="s">
        <v>19</v>
      </c>
      <c r="F3730" s="248" t="s">
        <v>6066</v>
      </c>
      <c r="G3730" s="246"/>
      <c r="H3730" s="249">
        <v>23.59</v>
      </c>
      <c r="I3730" s="250"/>
      <c r="J3730" s="246"/>
      <c r="K3730" s="246"/>
      <c r="L3730" s="251"/>
      <c r="M3730" s="252"/>
      <c r="N3730" s="253"/>
      <c r="O3730" s="253"/>
      <c r="P3730" s="253"/>
      <c r="Q3730" s="253"/>
      <c r="R3730" s="253"/>
      <c r="S3730" s="253"/>
      <c r="T3730" s="25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55" t="s">
        <v>216</v>
      </c>
      <c r="AU3730" s="255" t="s">
        <v>80</v>
      </c>
      <c r="AV3730" s="14" t="s">
        <v>80</v>
      </c>
      <c r="AW3730" s="14" t="s">
        <v>218</v>
      </c>
      <c r="AX3730" s="14" t="s">
        <v>71</v>
      </c>
      <c r="AY3730" s="255" t="s">
        <v>205</v>
      </c>
    </row>
    <row r="3731" s="14" customFormat="1">
      <c r="A3731" s="14"/>
      <c r="B3731" s="245"/>
      <c r="C3731" s="246"/>
      <c r="D3731" s="236" t="s">
        <v>216</v>
      </c>
      <c r="E3731" s="247" t="s">
        <v>19</v>
      </c>
      <c r="F3731" s="248" t="s">
        <v>6067</v>
      </c>
      <c r="G3731" s="246"/>
      <c r="H3731" s="249">
        <v>20.219999999999999</v>
      </c>
      <c r="I3731" s="250"/>
      <c r="J3731" s="246"/>
      <c r="K3731" s="246"/>
      <c r="L3731" s="251"/>
      <c r="M3731" s="252"/>
      <c r="N3731" s="253"/>
      <c r="O3731" s="253"/>
      <c r="P3731" s="253"/>
      <c r="Q3731" s="253"/>
      <c r="R3731" s="253"/>
      <c r="S3731" s="253"/>
      <c r="T3731" s="25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55" t="s">
        <v>216</v>
      </c>
      <c r="AU3731" s="255" t="s">
        <v>80</v>
      </c>
      <c r="AV3731" s="14" t="s">
        <v>80</v>
      </c>
      <c r="AW3731" s="14" t="s">
        <v>218</v>
      </c>
      <c r="AX3731" s="14" t="s">
        <v>71</v>
      </c>
      <c r="AY3731" s="255" t="s">
        <v>205</v>
      </c>
    </row>
    <row r="3732" s="2" customFormat="1" ht="37.8" customHeight="1">
      <c r="A3732" s="41"/>
      <c r="B3732" s="42"/>
      <c r="C3732" s="216" t="s">
        <v>6068</v>
      </c>
      <c r="D3732" s="216" t="s">
        <v>207</v>
      </c>
      <c r="E3732" s="217" t="s">
        <v>6069</v>
      </c>
      <c r="F3732" s="218" t="s">
        <v>6070</v>
      </c>
      <c r="G3732" s="219" t="s">
        <v>327</v>
      </c>
      <c r="H3732" s="220">
        <v>1340.9549999999999</v>
      </c>
      <c r="I3732" s="221"/>
      <c r="J3732" s="222">
        <f>ROUND(I3732*H3732,2)</f>
        <v>0</v>
      </c>
      <c r="K3732" s="218" t="s">
        <v>211</v>
      </c>
      <c r="L3732" s="47"/>
      <c r="M3732" s="223" t="s">
        <v>19</v>
      </c>
      <c r="N3732" s="224" t="s">
        <v>42</v>
      </c>
      <c r="O3732" s="87"/>
      <c r="P3732" s="225">
        <f>O3732*H3732</f>
        <v>0</v>
      </c>
      <c r="Q3732" s="225">
        <v>0.00042999999999999999</v>
      </c>
      <c r="R3732" s="225">
        <f>Q3732*H3732</f>
        <v>0.57661065</v>
      </c>
      <c r="S3732" s="225">
        <v>0</v>
      </c>
      <c r="T3732" s="226">
        <f>S3732*H3732</f>
        <v>0</v>
      </c>
      <c r="U3732" s="41"/>
      <c r="V3732" s="41"/>
      <c r="W3732" s="41"/>
      <c r="X3732" s="41"/>
      <c r="Y3732" s="41"/>
      <c r="Z3732" s="41"/>
      <c r="AA3732" s="41"/>
      <c r="AB3732" s="41"/>
      <c r="AC3732" s="41"/>
      <c r="AD3732" s="41"/>
      <c r="AE3732" s="41"/>
      <c r="AR3732" s="227" t="s">
        <v>331</v>
      </c>
      <c r="AT3732" s="227" t="s">
        <v>207</v>
      </c>
      <c r="AU3732" s="227" t="s">
        <v>80</v>
      </c>
      <c r="AY3732" s="20" t="s">
        <v>205</v>
      </c>
      <c r="BE3732" s="228">
        <f>IF(N3732="základní",J3732,0)</f>
        <v>0</v>
      </c>
      <c r="BF3732" s="228">
        <f>IF(N3732="snížená",J3732,0)</f>
        <v>0</v>
      </c>
      <c r="BG3732" s="228">
        <f>IF(N3732="zákl. přenesená",J3732,0)</f>
        <v>0</v>
      </c>
      <c r="BH3732" s="228">
        <f>IF(N3732="sníž. přenesená",J3732,0)</f>
        <v>0</v>
      </c>
      <c r="BI3732" s="228">
        <f>IF(N3732="nulová",J3732,0)</f>
        <v>0</v>
      </c>
      <c r="BJ3732" s="20" t="s">
        <v>78</v>
      </c>
      <c r="BK3732" s="228">
        <f>ROUND(I3732*H3732,2)</f>
        <v>0</v>
      </c>
      <c r="BL3732" s="20" t="s">
        <v>331</v>
      </c>
      <c r="BM3732" s="227" t="s">
        <v>6071</v>
      </c>
    </row>
    <row r="3733" s="2" customFormat="1">
      <c r="A3733" s="41"/>
      <c r="B3733" s="42"/>
      <c r="C3733" s="43"/>
      <c r="D3733" s="229" t="s">
        <v>214</v>
      </c>
      <c r="E3733" s="43"/>
      <c r="F3733" s="230" t="s">
        <v>6072</v>
      </c>
      <c r="G3733" s="43"/>
      <c r="H3733" s="43"/>
      <c r="I3733" s="231"/>
      <c r="J3733" s="43"/>
      <c r="K3733" s="43"/>
      <c r="L3733" s="47"/>
      <c r="M3733" s="232"/>
      <c r="N3733" s="233"/>
      <c r="O3733" s="87"/>
      <c r="P3733" s="87"/>
      <c r="Q3733" s="87"/>
      <c r="R3733" s="87"/>
      <c r="S3733" s="87"/>
      <c r="T3733" s="88"/>
      <c r="U3733" s="41"/>
      <c r="V3733" s="41"/>
      <c r="W3733" s="41"/>
      <c r="X3733" s="41"/>
      <c r="Y3733" s="41"/>
      <c r="Z3733" s="41"/>
      <c r="AA3733" s="41"/>
      <c r="AB3733" s="41"/>
      <c r="AC3733" s="41"/>
      <c r="AD3733" s="41"/>
      <c r="AE3733" s="41"/>
      <c r="AT3733" s="20" t="s">
        <v>214</v>
      </c>
      <c r="AU3733" s="20" t="s">
        <v>80</v>
      </c>
    </row>
    <row r="3734" s="13" customFormat="1">
      <c r="A3734" s="13"/>
      <c r="B3734" s="234"/>
      <c r="C3734" s="235"/>
      <c r="D3734" s="236" t="s">
        <v>216</v>
      </c>
      <c r="E3734" s="237" t="s">
        <v>19</v>
      </c>
      <c r="F3734" s="238" t="s">
        <v>228</v>
      </c>
      <c r="G3734" s="235"/>
      <c r="H3734" s="237" t="s">
        <v>19</v>
      </c>
      <c r="I3734" s="239"/>
      <c r="J3734" s="235"/>
      <c r="K3734" s="235"/>
      <c r="L3734" s="240"/>
      <c r="M3734" s="241"/>
      <c r="N3734" s="242"/>
      <c r="O3734" s="242"/>
      <c r="P3734" s="242"/>
      <c r="Q3734" s="242"/>
      <c r="R3734" s="242"/>
      <c r="S3734" s="242"/>
      <c r="T3734" s="24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T3734" s="244" t="s">
        <v>216</v>
      </c>
      <c r="AU3734" s="244" t="s">
        <v>80</v>
      </c>
      <c r="AV3734" s="13" t="s">
        <v>78</v>
      </c>
      <c r="AW3734" s="13" t="s">
        <v>218</v>
      </c>
      <c r="AX3734" s="13" t="s">
        <v>71</v>
      </c>
      <c r="AY3734" s="244" t="s">
        <v>205</v>
      </c>
    </row>
    <row r="3735" s="13" customFormat="1">
      <c r="A3735" s="13"/>
      <c r="B3735" s="234"/>
      <c r="C3735" s="235"/>
      <c r="D3735" s="236" t="s">
        <v>216</v>
      </c>
      <c r="E3735" s="237" t="s">
        <v>19</v>
      </c>
      <c r="F3735" s="238" t="s">
        <v>478</v>
      </c>
      <c r="G3735" s="235"/>
      <c r="H3735" s="237" t="s">
        <v>19</v>
      </c>
      <c r="I3735" s="239"/>
      <c r="J3735" s="235"/>
      <c r="K3735" s="235"/>
      <c r="L3735" s="240"/>
      <c r="M3735" s="241"/>
      <c r="N3735" s="242"/>
      <c r="O3735" s="242"/>
      <c r="P3735" s="242"/>
      <c r="Q3735" s="242"/>
      <c r="R3735" s="242"/>
      <c r="S3735" s="242"/>
      <c r="T3735" s="24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4" t="s">
        <v>216</v>
      </c>
      <c r="AU3735" s="244" t="s">
        <v>80</v>
      </c>
      <c r="AV3735" s="13" t="s">
        <v>78</v>
      </c>
      <c r="AW3735" s="13" t="s">
        <v>218</v>
      </c>
      <c r="AX3735" s="13" t="s">
        <v>71</v>
      </c>
      <c r="AY3735" s="244" t="s">
        <v>205</v>
      </c>
    </row>
    <row r="3736" s="14" customFormat="1">
      <c r="A3736" s="14"/>
      <c r="B3736" s="245"/>
      <c r="C3736" s="246"/>
      <c r="D3736" s="236" t="s">
        <v>216</v>
      </c>
      <c r="E3736" s="247" t="s">
        <v>19</v>
      </c>
      <c r="F3736" s="248" t="s">
        <v>6073</v>
      </c>
      <c r="G3736" s="246"/>
      <c r="H3736" s="249">
        <v>49.460000000000001</v>
      </c>
      <c r="I3736" s="250"/>
      <c r="J3736" s="246"/>
      <c r="K3736" s="246"/>
      <c r="L3736" s="251"/>
      <c r="M3736" s="252"/>
      <c r="N3736" s="253"/>
      <c r="O3736" s="253"/>
      <c r="P3736" s="253"/>
      <c r="Q3736" s="253"/>
      <c r="R3736" s="253"/>
      <c r="S3736" s="253"/>
      <c r="T3736" s="25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5" t="s">
        <v>216</v>
      </c>
      <c r="AU3736" s="255" t="s">
        <v>80</v>
      </c>
      <c r="AV3736" s="14" t="s">
        <v>80</v>
      </c>
      <c r="AW3736" s="14" t="s">
        <v>218</v>
      </c>
      <c r="AX3736" s="14" t="s">
        <v>71</v>
      </c>
      <c r="AY3736" s="255" t="s">
        <v>205</v>
      </c>
    </row>
    <row r="3737" s="14" customFormat="1">
      <c r="A3737" s="14"/>
      <c r="B3737" s="245"/>
      <c r="C3737" s="246"/>
      <c r="D3737" s="236" t="s">
        <v>216</v>
      </c>
      <c r="E3737" s="247" t="s">
        <v>19</v>
      </c>
      <c r="F3737" s="248" t="s">
        <v>6074</v>
      </c>
      <c r="G3737" s="246"/>
      <c r="H3737" s="249">
        <v>54.049999999999997</v>
      </c>
      <c r="I3737" s="250"/>
      <c r="J3737" s="246"/>
      <c r="K3737" s="246"/>
      <c r="L3737" s="251"/>
      <c r="M3737" s="252"/>
      <c r="N3737" s="253"/>
      <c r="O3737" s="253"/>
      <c r="P3737" s="253"/>
      <c r="Q3737" s="253"/>
      <c r="R3737" s="253"/>
      <c r="S3737" s="253"/>
      <c r="T3737" s="25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T3737" s="255" t="s">
        <v>216</v>
      </c>
      <c r="AU3737" s="255" t="s">
        <v>80</v>
      </c>
      <c r="AV3737" s="14" t="s">
        <v>80</v>
      </c>
      <c r="AW3737" s="14" t="s">
        <v>218</v>
      </c>
      <c r="AX3737" s="14" t="s">
        <v>71</v>
      </c>
      <c r="AY3737" s="255" t="s">
        <v>205</v>
      </c>
    </row>
    <row r="3738" s="14" customFormat="1">
      <c r="A3738" s="14"/>
      <c r="B3738" s="245"/>
      <c r="C3738" s="246"/>
      <c r="D3738" s="236" t="s">
        <v>216</v>
      </c>
      <c r="E3738" s="247" t="s">
        <v>19</v>
      </c>
      <c r="F3738" s="248" t="s">
        <v>6075</v>
      </c>
      <c r="G3738" s="246"/>
      <c r="H3738" s="249">
        <v>68.090000000000003</v>
      </c>
      <c r="I3738" s="250"/>
      <c r="J3738" s="246"/>
      <c r="K3738" s="246"/>
      <c r="L3738" s="251"/>
      <c r="M3738" s="252"/>
      <c r="N3738" s="253"/>
      <c r="O3738" s="253"/>
      <c r="P3738" s="253"/>
      <c r="Q3738" s="253"/>
      <c r="R3738" s="253"/>
      <c r="S3738" s="253"/>
      <c r="T3738" s="25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5" t="s">
        <v>216</v>
      </c>
      <c r="AU3738" s="255" t="s">
        <v>80</v>
      </c>
      <c r="AV3738" s="14" t="s">
        <v>80</v>
      </c>
      <c r="AW3738" s="14" t="s">
        <v>218</v>
      </c>
      <c r="AX3738" s="14" t="s">
        <v>71</v>
      </c>
      <c r="AY3738" s="255" t="s">
        <v>205</v>
      </c>
    </row>
    <row r="3739" s="14" customFormat="1">
      <c r="A3739" s="14"/>
      <c r="B3739" s="245"/>
      <c r="C3739" s="246"/>
      <c r="D3739" s="236" t="s">
        <v>216</v>
      </c>
      <c r="E3739" s="247" t="s">
        <v>19</v>
      </c>
      <c r="F3739" s="248" t="s">
        <v>6076</v>
      </c>
      <c r="G3739" s="246"/>
      <c r="H3739" s="249">
        <v>141.00500000000002</v>
      </c>
      <c r="I3739" s="250"/>
      <c r="J3739" s="246"/>
      <c r="K3739" s="246"/>
      <c r="L3739" s="251"/>
      <c r="M3739" s="252"/>
      <c r="N3739" s="253"/>
      <c r="O3739" s="253"/>
      <c r="P3739" s="253"/>
      <c r="Q3739" s="253"/>
      <c r="R3739" s="253"/>
      <c r="S3739" s="253"/>
      <c r="T3739" s="25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5" t="s">
        <v>216</v>
      </c>
      <c r="AU3739" s="255" t="s">
        <v>80</v>
      </c>
      <c r="AV3739" s="14" t="s">
        <v>80</v>
      </c>
      <c r="AW3739" s="14" t="s">
        <v>218</v>
      </c>
      <c r="AX3739" s="14" t="s">
        <v>71</v>
      </c>
      <c r="AY3739" s="255" t="s">
        <v>205</v>
      </c>
    </row>
    <row r="3740" s="14" customFormat="1">
      <c r="A3740" s="14"/>
      <c r="B3740" s="245"/>
      <c r="C3740" s="246"/>
      <c r="D3740" s="236" t="s">
        <v>216</v>
      </c>
      <c r="E3740" s="247" t="s">
        <v>19</v>
      </c>
      <c r="F3740" s="248" t="s">
        <v>6038</v>
      </c>
      <c r="G3740" s="246"/>
      <c r="H3740" s="249">
        <v>10.514999999999999</v>
      </c>
      <c r="I3740" s="250"/>
      <c r="J3740" s="246"/>
      <c r="K3740" s="246"/>
      <c r="L3740" s="251"/>
      <c r="M3740" s="252"/>
      <c r="N3740" s="253"/>
      <c r="O3740" s="253"/>
      <c r="P3740" s="253"/>
      <c r="Q3740" s="253"/>
      <c r="R3740" s="253"/>
      <c r="S3740" s="253"/>
      <c r="T3740" s="25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5" t="s">
        <v>216</v>
      </c>
      <c r="AU3740" s="255" t="s">
        <v>80</v>
      </c>
      <c r="AV3740" s="14" t="s">
        <v>80</v>
      </c>
      <c r="AW3740" s="14" t="s">
        <v>218</v>
      </c>
      <c r="AX3740" s="14" t="s">
        <v>71</v>
      </c>
      <c r="AY3740" s="255" t="s">
        <v>205</v>
      </c>
    </row>
    <row r="3741" s="14" customFormat="1">
      <c r="A3741" s="14"/>
      <c r="B3741" s="245"/>
      <c r="C3741" s="246"/>
      <c r="D3741" s="236" t="s">
        <v>216</v>
      </c>
      <c r="E3741" s="247" t="s">
        <v>19</v>
      </c>
      <c r="F3741" s="248" t="s">
        <v>6039</v>
      </c>
      <c r="G3741" s="246"/>
      <c r="H3741" s="249">
        <v>18.354999999999997</v>
      </c>
      <c r="I3741" s="250"/>
      <c r="J3741" s="246"/>
      <c r="K3741" s="246"/>
      <c r="L3741" s="251"/>
      <c r="M3741" s="252"/>
      <c r="N3741" s="253"/>
      <c r="O3741" s="253"/>
      <c r="P3741" s="253"/>
      <c r="Q3741" s="253"/>
      <c r="R3741" s="253"/>
      <c r="S3741" s="253"/>
      <c r="T3741" s="25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5" t="s">
        <v>216</v>
      </c>
      <c r="AU3741" s="255" t="s">
        <v>80</v>
      </c>
      <c r="AV3741" s="14" t="s">
        <v>80</v>
      </c>
      <c r="AW3741" s="14" t="s">
        <v>218</v>
      </c>
      <c r="AX3741" s="14" t="s">
        <v>71</v>
      </c>
      <c r="AY3741" s="255" t="s">
        <v>205</v>
      </c>
    </row>
    <row r="3742" s="14" customFormat="1">
      <c r="A3742" s="14"/>
      <c r="B3742" s="245"/>
      <c r="C3742" s="246"/>
      <c r="D3742" s="236" t="s">
        <v>216</v>
      </c>
      <c r="E3742" s="247" t="s">
        <v>19</v>
      </c>
      <c r="F3742" s="248" t="s">
        <v>6077</v>
      </c>
      <c r="G3742" s="246"/>
      <c r="H3742" s="249">
        <v>62.910000000000011</v>
      </c>
      <c r="I3742" s="250"/>
      <c r="J3742" s="246"/>
      <c r="K3742" s="246"/>
      <c r="L3742" s="251"/>
      <c r="M3742" s="252"/>
      <c r="N3742" s="253"/>
      <c r="O3742" s="253"/>
      <c r="P3742" s="253"/>
      <c r="Q3742" s="253"/>
      <c r="R3742" s="253"/>
      <c r="S3742" s="253"/>
      <c r="T3742" s="25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5" t="s">
        <v>216</v>
      </c>
      <c r="AU3742" s="255" t="s">
        <v>80</v>
      </c>
      <c r="AV3742" s="14" t="s">
        <v>80</v>
      </c>
      <c r="AW3742" s="14" t="s">
        <v>218</v>
      </c>
      <c r="AX3742" s="14" t="s">
        <v>71</v>
      </c>
      <c r="AY3742" s="255" t="s">
        <v>205</v>
      </c>
    </row>
    <row r="3743" s="14" customFormat="1">
      <c r="A3743" s="14"/>
      <c r="B3743" s="245"/>
      <c r="C3743" s="246"/>
      <c r="D3743" s="236" t="s">
        <v>216</v>
      </c>
      <c r="E3743" s="247" t="s">
        <v>19</v>
      </c>
      <c r="F3743" s="248" t="s">
        <v>6078</v>
      </c>
      <c r="G3743" s="246"/>
      <c r="H3743" s="249">
        <v>25.555</v>
      </c>
      <c r="I3743" s="250"/>
      <c r="J3743" s="246"/>
      <c r="K3743" s="246"/>
      <c r="L3743" s="251"/>
      <c r="M3743" s="252"/>
      <c r="N3743" s="253"/>
      <c r="O3743" s="253"/>
      <c r="P3743" s="253"/>
      <c r="Q3743" s="253"/>
      <c r="R3743" s="253"/>
      <c r="S3743" s="253"/>
      <c r="T3743" s="25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T3743" s="255" t="s">
        <v>216</v>
      </c>
      <c r="AU3743" s="255" t="s">
        <v>80</v>
      </c>
      <c r="AV3743" s="14" t="s">
        <v>80</v>
      </c>
      <c r="AW3743" s="14" t="s">
        <v>218</v>
      </c>
      <c r="AX3743" s="14" t="s">
        <v>71</v>
      </c>
      <c r="AY3743" s="255" t="s">
        <v>205</v>
      </c>
    </row>
    <row r="3744" s="15" customFormat="1">
      <c r="A3744" s="15"/>
      <c r="B3744" s="256"/>
      <c r="C3744" s="257"/>
      <c r="D3744" s="236" t="s">
        <v>216</v>
      </c>
      <c r="E3744" s="258" t="s">
        <v>19</v>
      </c>
      <c r="F3744" s="259" t="s">
        <v>238</v>
      </c>
      <c r="G3744" s="257"/>
      <c r="H3744" s="260">
        <v>429.94000000000005</v>
      </c>
      <c r="I3744" s="261"/>
      <c r="J3744" s="257"/>
      <c r="K3744" s="257"/>
      <c r="L3744" s="262"/>
      <c r="M3744" s="263"/>
      <c r="N3744" s="264"/>
      <c r="O3744" s="264"/>
      <c r="P3744" s="264"/>
      <c r="Q3744" s="264"/>
      <c r="R3744" s="264"/>
      <c r="S3744" s="264"/>
      <c r="T3744" s="26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T3744" s="266" t="s">
        <v>216</v>
      </c>
      <c r="AU3744" s="266" t="s">
        <v>80</v>
      </c>
      <c r="AV3744" s="15" t="s">
        <v>97</v>
      </c>
      <c r="AW3744" s="15" t="s">
        <v>218</v>
      </c>
      <c r="AX3744" s="15" t="s">
        <v>71</v>
      </c>
      <c r="AY3744" s="266" t="s">
        <v>205</v>
      </c>
    </row>
    <row r="3745" s="13" customFormat="1">
      <c r="A3745" s="13"/>
      <c r="B3745" s="234"/>
      <c r="C3745" s="235"/>
      <c r="D3745" s="236" t="s">
        <v>216</v>
      </c>
      <c r="E3745" s="237" t="s">
        <v>19</v>
      </c>
      <c r="F3745" s="238" t="s">
        <v>483</v>
      </c>
      <c r="G3745" s="235"/>
      <c r="H3745" s="237" t="s">
        <v>19</v>
      </c>
      <c r="I3745" s="239"/>
      <c r="J3745" s="235"/>
      <c r="K3745" s="235"/>
      <c r="L3745" s="240"/>
      <c r="M3745" s="241"/>
      <c r="N3745" s="242"/>
      <c r="O3745" s="242"/>
      <c r="P3745" s="242"/>
      <c r="Q3745" s="242"/>
      <c r="R3745" s="242"/>
      <c r="S3745" s="242"/>
      <c r="T3745" s="24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T3745" s="244" t="s">
        <v>216</v>
      </c>
      <c r="AU3745" s="244" t="s">
        <v>80</v>
      </c>
      <c r="AV3745" s="13" t="s">
        <v>78</v>
      </c>
      <c r="AW3745" s="13" t="s">
        <v>218</v>
      </c>
      <c r="AX3745" s="13" t="s">
        <v>71</v>
      </c>
      <c r="AY3745" s="244" t="s">
        <v>205</v>
      </c>
    </row>
    <row r="3746" s="14" customFormat="1">
      <c r="A3746" s="14"/>
      <c r="B3746" s="245"/>
      <c r="C3746" s="246"/>
      <c r="D3746" s="236" t="s">
        <v>216</v>
      </c>
      <c r="E3746" s="247" t="s">
        <v>19</v>
      </c>
      <c r="F3746" s="248" t="s">
        <v>6079</v>
      </c>
      <c r="G3746" s="246"/>
      <c r="H3746" s="249">
        <v>41.419999999999995</v>
      </c>
      <c r="I3746" s="250"/>
      <c r="J3746" s="246"/>
      <c r="K3746" s="246"/>
      <c r="L3746" s="251"/>
      <c r="M3746" s="252"/>
      <c r="N3746" s="253"/>
      <c r="O3746" s="253"/>
      <c r="P3746" s="253"/>
      <c r="Q3746" s="253"/>
      <c r="R3746" s="253"/>
      <c r="S3746" s="253"/>
      <c r="T3746" s="25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5" t="s">
        <v>216</v>
      </c>
      <c r="AU3746" s="255" t="s">
        <v>80</v>
      </c>
      <c r="AV3746" s="14" t="s">
        <v>80</v>
      </c>
      <c r="AW3746" s="14" t="s">
        <v>218</v>
      </c>
      <c r="AX3746" s="14" t="s">
        <v>71</v>
      </c>
      <c r="AY3746" s="255" t="s">
        <v>205</v>
      </c>
    </row>
    <row r="3747" s="13" customFormat="1">
      <c r="A3747" s="13"/>
      <c r="B3747" s="234"/>
      <c r="C3747" s="235"/>
      <c r="D3747" s="236" t="s">
        <v>216</v>
      </c>
      <c r="E3747" s="237" t="s">
        <v>19</v>
      </c>
      <c r="F3747" s="238" t="s">
        <v>6043</v>
      </c>
      <c r="G3747" s="235"/>
      <c r="H3747" s="237" t="s">
        <v>19</v>
      </c>
      <c r="I3747" s="239"/>
      <c r="J3747" s="235"/>
      <c r="K3747" s="235"/>
      <c r="L3747" s="240"/>
      <c r="M3747" s="241"/>
      <c r="N3747" s="242"/>
      <c r="O3747" s="242"/>
      <c r="P3747" s="242"/>
      <c r="Q3747" s="242"/>
      <c r="R3747" s="242"/>
      <c r="S3747" s="242"/>
      <c r="T3747" s="24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T3747" s="244" t="s">
        <v>216</v>
      </c>
      <c r="AU3747" s="244" t="s">
        <v>80</v>
      </c>
      <c r="AV3747" s="13" t="s">
        <v>78</v>
      </c>
      <c r="AW3747" s="13" t="s">
        <v>218</v>
      </c>
      <c r="AX3747" s="13" t="s">
        <v>71</v>
      </c>
      <c r="AY3747" s="244" t="s">
        <v>205</v>
      </c>
    </row>
    <row r="3748" s="14" customFormat="1">
      <c r="A3748" s="14"/>
      <c r="B3748" s="245"/>
      <c r="C3748" s="246"/>
      <c r="D3748" s="236" t="s">
        <v>216</v>
      </c>
      <c r="E3748" s="247" t="s">
        <v>19</v>
      </c>
      <c r="F3748" s="248" t="s">
        <v>6044</v>
      </c>
      <c r="G3748" s="246"/>
      <c r="H3748" s="249">
        <v>200.30500000000001</v>
      </c>
      <c r="I3748" s="250"/>
      <c r="J3748" s="246"/>
      <c r="K3748" s="246"/>
      <c r="L3748" s="251"/>
      <c r="M3748" s="252"/>
      <c r="N3748" s="253"/>
      <c r="O3748" s="253"/>
      <c r="P3748" s="253"/>
      <c r="Q3748" s="253"/>
      <c r="R3748" s="253"/>
      <c r="S3748" s="253"/>
      <c r="T3748" s="25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5" t="s">
        <v>216</v>
      </c>
      <c r="AU3748" s="255" t="s">
        <v>80</v>
      </c>
      <c r="AV3748" s="14" t="s">
        <v>80</v>
      </c>
      <c r="AW3748" s="14" t="s">
        <v>218</v>
      </c>
      <c r="AX3748" s="14" t="s">
        <v>71</v>
      </c>
      <c r="AY3748" s="255" t="s">
        <v>205</v>
      </c>
    </row>
    <row r="3749" s="14" customFormat="1">
      <c r="A3749" s="14"/>
      <c r="B3749" s="245"/>
      <c r="C3749" s="246"/>
      <c r="D3749" s="236" t="s">
        <v>216</v>
      </c>
      <c r="E3749" s="247" t="s">
        <v>19</v>
      </c>
      <c r="F3749" s="248" t="s">
        <v>6080</v>
      </c>
      <c r="G3749" s="246"/>
      <c r="H3749" s="249">
        <v>65.040000000000006</v>
      </c>
      <c r="I3749" s="250"/>
      <c r="J3749" s="246"/>
      <c r="K3749" s="246"/>
      <c r="L3749" s="251"/>
      <c r="M3749" s="252"/>
      <c r="N3749" s="253"/>
      <c r="O3749" s="253"/>
      <c r="P3749" s="253"/>
      <c r="Q3749" s="253"/>
      <c r="R3749" s="253"/>
      <c r="S3749" s="253"/>
      <c r="T3749" s="25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T3749" s="255" t="s">
        <v>216</v>
      </c>
      <c r="AU3749" s="255" t="s">
        <v>80</v>
      </c>
      <c r="AV3749" s="14" t="s">
        <v>80</v>
      </c>
      <c r="AW3749" s="14" t="s">
        <v>218</v>
      </c>
      <c r="AX3749" s="14" t="s">
        <v>71</v>
      </c>
      <c r="AY3749" s="255" t="s">
        <v>205</v>
      </c>
    </row>
    <row r="3750" s="14" customFormat="1">
      <c r="A3750" s="14"/>
      <c r="B3750" s="245"/>
      <c r="C3750" s="246"/>
      <c r="D3750" s="236" t="s">
        <v>216</v>
      </c>
      <c r="E3750" s="247" t="s">
        <v>19</v>
      </c>
      <c r="F3750" s="248" t="s">
        <v>6081</v>
      </c>
      <c r="G3750" s="246"/>
      <c r="H3750" s="249">
        <v>51.184999999999995</v>
      </c>
      <c r="I3750" s="250"/>
      <c r="J3750" s="246"/>
      <c r="K3750" s="246"/>
      <c r="L3750" s="251"/>
      <c r="M3750" s="252"/>
      <c r="N3750" s="253"/>
      <c r="O3750" s="253"/>
      <c r="P3750" s="253"/>
      <c r="Q3750" s="253"/>
      <c r="R3750" s="253"/>
      <c r="S3750" s="253"/>
      <c r="T3750" s="25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T3750" s="255" t="s">
        <v>216</v>
      </c>
      <c r="AU3750" s="255" t="s">
        <v>80</v>
      </c>
      <c r="AV3750" s="14" t="s">
        <v>80</v>
      </c>
      <c r="AW3750" s="14" t="s">
        <v>218</v>
      </c>
      <c r="AX3750" s="14" t="s">
        <v>71</v>
      </c>
      <c r="AY3750" s="255" t="s">
        <v>205</v>
      </c>
    </row>
    <row r="3751" s="14" customFormat="1">
      <c r="A3751" s="14"/>
      <c r="B3751" s="245"/>
      <c r="C3751" s="246"/>
      <c r="D3751" s="236" t="s">
        <v>216</v>
      </c>
      <c r="E3751" s="247" t="s">
        <v>19</v>
      </c>
      <c r="F3751" s="248" t="s">
        <v>6082</v>
      </c>
      <c r="G3751" s="246"/>
      <c r="H3751" s="249">
        <v>27.48</v>
      </c>
      <c r="I3751" s="250"/>
      <c r="J3751" s="246"/>
      <c r="K3751" s="246"/>
      <c r="L3751" s="251"/>
      <c r="M3751" s="252"/>
      <c r="N3751" s="253"/>
      <c r="O3751" s="253"/>
      <c r="P3751" s="253"/>
      <c r="Q3751" s="253"/>
      <c r="R3751" s="253"/>
      <c r="S3751" s="253"/>
      <c r="T3751" s="25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5" t="s">
        <v>216</v>
      </c>
      <c r="AU3751" s="255" t="s">
        <v>80</v>
      </c>
      <c r="AV3751" s="14" t="s">
        <v>80</v>
      </c>
      <c r="AW3751" s="14" t="s">
        <v>218</v>
      </c>
      <c r="AX3751" s="14" t="s">
        <v>71</v>
      </c>
      <c r="AY3751" s="255" t="s">
        <v>205</v>
      </c>
    </row>
    <row r="3752" s="14" customFormat="1">
      <c r="A3752" s="14"/>
      <c r="B3752" s="245"/>
      <c r="C3752" s="246"/>
      <c r="D3752" s="236" t="s">
        <v>216</v>
      </c>
      <c r="E3752" s="247" t="s">
        <v>19</v>
      </c>
      <c r="F3752" s="248" t="s">
        <v>6083</v>
      </c>
      <c r="G3752" s="246"/>
      <c r="H3752" s="249">
        <v>8.1099999999999994</v>
      </c>
      <c r="I3752" s="250"/>
      <c r="J3752" s="246"/>
      <c r="K3752" s="246"/>
      <c r="L3752" s="251"/>
      <c r="M3752" s="252"/>
      <c r="N3752" s="253"/>
      <c r="O3752" s="253"/>
      <c r="P3752" s="253"/>
      <c r="Q3752" s="253"/>
      <c r="R3752" s="253"/>
      <c r="S3752" s="253"/>
      <c r="T3752" s="25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5" t="s">
        <v>216</v>
      </c>
      <c r="AU3752" s="255" t="s">
        <v>80</v>
      </c>
      <c r="AV3752" s="14" t="s">
        <v>80</v>
      </c>
      <c r="AW3752" s="14" t="s">
        <v>218</v>
      </c>
      <c r="AX3752" s="14" t="s">
        <v>71</v>
      </c>
      <c r="AY3752" s="255" t="s">
        <v>205</v>
      </c>
    </row>
    <row r="3753" s="15" customFormat="1">
      <c r="A3753" s="15"/>
      <c r="B3753" s="256"/>
      <c r="C3753" s="257"/>
      <c r="D3753" s="236" t="s">
        <v>216</v>
      </c>
      <c r="E3753" s="258" t="s">
        <v>19</v>
      </c>
      <c r="F3753" s="259" t="s">
        <v>238</v>
      </c>
      <c r="G3753" s="257"/>
      <c r="H3753" s="260">
        <v>393.54000000000002</v>
      </c>
      <c r="I3753" s="261"/>
      <c r="J3753" s="257"/>
      <c r="K3753" s="257"/>
      <c r="L3753" s="262"/>
      <c r="M3753" s="263"/>
      <c r="N3753" s="264"/>
      <c r="O3753" s="264"/>
      <c r="P3753" s="264"/>
      <c r="Q3753" s="264"/>
      <c r="R3753" s="264"/>
      <c r="S3753" s="264"/>
      <c r="T3753" s="26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T3753" s="266" t="s">
        <v>216</v>
      </c>
      <c r="AU3753" s="266" t="s">
        <v>80</v>
      </c>
      <c r="AV3753" s="15" t="s">
        <v>97</v>
      </c>
      <c r="AW3753" s="15" t="s">
        <v>218</v>
      </c>
      <c r="AX3753" s="15" t="s">
        <v>71</v>
      </c>
      <c r="AY3753" s="266" t="s">
        <v>205</v>
      </c>
    </row>
    <row r="3754" s="13" customFormat="1">
      <c r="A3754" s="13"/>
      <c r="B3754" s="234"/>
      <c r="C3754" s="235"/>
      <c r="D3754" s="236" t="s">
        <v>216</v>
      </c>
      <c r="E3754" s="237" t="s">
        <v>19</v>
      </c>
      <c r="F3754" s="238" t="s">
        <v>485</v>
      </c>
      <c r="G3754" s="235"/>
      <c r="H3754" s="237" t="s">
        <v>19</v>
      </c>
      <c r="I3754" s="239"/>
      <c r="J3754" s="235"/>
      <c r="K3754" s="235"/>
      <c r="L3754" s="240"/>
      <c r="M3754" s="241"/>
      <c r="N3754" s="242"/>
      <c r="O3754" s="242"/>
      <c r="P3754" s="242"/>
      <c r="Q3754" s="242"/>
      <c r="R3754" s="242"/>
      <c r="S3754" s="242"/>
      <c r="T3754" s="24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T3754" s="244" t="s">
        <v>216</v>
      </c>
      <c r="AU3754" s="244" t="s">
        <v>80</v>
      </c>
      <c r="AV3754" s="13" t="s">
        <v>78</v>
      </c>
      <c r="AW3754" s="13" t="s">
        <v>218</v>
      </c>
      <c r="AX3754" s="13" t="s">
        <v>71</v>
      </c>
      <c r="AY3754" s="244" t="s">
        <v>205</v>
      </c>
    </row>
    <row r="3755" s="14" customFormat="1">
      <c r="A3755" s="14"/>
      <c r="B3755" s="245"/>
      <c r="C3755" s="246"/>
      <c r="D3755" s="236" t="s">
        <v>216</v>
      </c>
      <c r="E3755" s="247" t="s">
        <v>19</v>
      </c>
      <c r="F3755" s="248" t="s">
        <v>6084</v>
      </c>
      <c r="G3755" s="246"/>
      <c r="H3755" s="249">
        <v>67.380000000000024</v>
      </c>
      <c r="I3755" s="250"/>
      <c r="J3755" s="246"/>
      <c r="K3755" s="246"/>
      <c r="L3755" s="251"/>
      <c r="M3755" s="252"/>
      <c r="N3755" s="253"/>
      <c r="O3755" s="253"/>
      <c r="P3755" s="253"/>
      <c r="Q3755" s="253"/>
      <c r="R3755" s="253"/>
      <c r="S3755" s="253"/>
      <c r="T3755" s="25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5" t="s">
        <v>216</v>
      </c>
      <c r="AU3755" s="255" t="s">
        <v>80</v>
      </c>
      <c r="AV3755" s="14" t="s">
        <v>80</v>
      </c>
      <c r="AW3755" s="14" t="s">
        <v>218</v>
      </c>
      <c r="AX3755" s="14" t="s">
        <v>71</v>
      </c>
      <c r="AY3755" s="255" t="s">
        <v>205</v>
      </c>
    </row>
    <row r="3756" s="14" customFormat="1">
      <c r="A3756" s="14"/>
      <c r="B3756" s="245"/>
      <c r="C3756" s="246"/>
      <c r="D3756" s="236" t="s">
        <v>216</v>
      </c>
      <c r="E3756" s="247" t="s">
        <v>19</v>
      </c>
      <c r="F3756" s="248" t="s">
        <v>6085</v>
      </c>
      <c r="G3756" s="246"/>
      <c r="H3756" s="249">
        <v>116.41000000000003</v>
      </c>
      <c r="I3756" s="250"/>
      <c r="J3756" s="246"/>
      <c r="K3756" s="246"/>
      <c r="L3756" s="251"/>
      <c r="M3756" s="252"/>
      <c r="N3756" s="253"/>
      <c r="O3756" s="253"/>
      <c r="P3756" s="253"/>
      <c r="Q3756" s="253"/>
      <c r="R3756" s="253"/>
      <c r="S3756" s="253"/>
      <c r="T3756" s="25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5" t="s">
        <v>216</v>
      </c>
      <c r="AU3756" s="255" t="s">
        <v>80</v>
      </c>
      <c r="AV3756" s="14" t="s">
        <v>80</v>
      </c>
      <c r="AW3756" s="14" t="s">
        <v>218</v>
      </c>
      <c r="AX3756" s="14" t="s">
        <v>71</v>
      </c>
      <c r="AY3756" s="255" t="s">
        <v>205</v>
      </c>
    </row>
    <row r="3757" s="14" customFormat="1">
      <c r="A3757" s="14"/>
      <c r="B3757" s="245"/>
      <c r="C3757" s="246"/>
      <c r="D3757" s="236" t="s">
        <v>216</v>
      </c>
      <c r="E3757" s="247" t="s">
        <v>19</v>
      </c>
      <c r="F3757" s="248" t="s">
        <v>6086</v>
      </c>
      <c r="G3757" s="246"/>
      <c r="H3757" s="249">
        <v>10.080000000000002</v>
      </c>
      <c r="I3757" s="250"/>
      <c r="J3757" s="246"/>
      <c r="K3757" s="246"/>
      <c r="L3757" s="251"/>
      <c r="M3757" s="252"/>
      <c r="N3757" s="253"/>
      <c r="O3757" s="253"/>
      <c r="P3757" s="253"/>
      <c r="Q3757" s="253"/>
      <c r="R3757" s="253"/>
      <c r="S3757" s="253"/>
      <c r="T3757" s="25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5" t="s">
        <v>216</v>
      </c>
      <c r="AU3757" s="255" t="s">
        <v>80</v>
      </c>
      <c r="AV3757" s="14" t="s">
        <v>80</v>
      </c>
      <c r="AW3757" s="14" t="s">
        <v>218</v>
      </c>
      <c r="AX3757" s="14" t="s">
        <v>71</v>
      </c>
      <c r="AY3757" s="255" t="s">
        <v>205</v>
      </c>
    </row>
    <row r="3758" s="15" customFormat="1">
      <c r="A3758" s="15"/>
      <c r="B3758" s="256"/>
      <c r="C3758" s="257"/>
      <c r="D3758" s="236" t="s">
        <v>216</v>
      </c>
      <c r="E3758" s="258" t="s">
        <v>19</v>
      </c>
      <c r="F3758" s="259" t="s">
        <v>238</v>
      </c>
      <c r="G3758" s="257"/>
      <c r="H3758" s="260">
        <v>193.87000000000006</v>
      </c>
      <c r="I3758" s="261"/>
      <c r="J3758" s="257"/>
      <c r="K3758" s="257"/>
      <c r="L3758" s="262"/>
      <c r="M3758" s="263"/>
      <c r="N3758" s="264"/>
      <c r="O3758" s="264"/>
      <c r="P3758" s="264"/>
      <c r="Q3758" s="264"/>
      <c r="R3758" s="264"/>
      <c r="S3758" s="264"/>
      <c r="T3758" s="26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T3758" s="266" t="s">
        <v>216</v>
      </c>
      <c r="AU3758" s="266" t="s">
        <v>80</v>
      </c>
      <c r="AV3758" s="15" t="s">
        <v>97</v>
      </c>
      <c r="AW3758" s="15" t="s">
        <v>218</v>
      </c>
      <c r="AX3758" s="15" t="s">
        <v>71</v>
      </c>
      <c r="AY3758" s="266" t="s">
        <v>205</v>
      </c>
    </row>
    <row r="3759" s="13" customFormat="1">
      <c r="A3759" s="13"/>
      <c r="B3759" s="234"/>
      <c r="C3759" s="235"/>
      <c r="D3759" s="236" t="s">
        <v>216</v>
      </c>
      <c r="E3759" s="237" t="s">
        <v>19</v>
      </c>
      <c r="F3759" s="238" t="s">
        <v>728</v>
      </c>
      <c r="G3759" s="235"/>
      <c r="H3759" s="237" t="s">
        <v>19</v>
      </c>
      <c r="I3759" s="239"/>
      <c r="J3759" s="235"/>
      <c r="K3759" s="235"/>
      <c r="L3759" s="240"/>
      <c r="M3759" s="241"/>
      <c r="N3759" s="242"/>
      <c r="O3759" s="242"/>
      <c r="P3759" s="242"/>
      <c r="Q3759" s="242"/>
      <c r="R3759" s="242"/>
      <c r="S3759" s="242"/>
      <c r="T3759" s="24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T3759" s="244" t="s">
        <v>216</v>
      </c>
      <c r="AU3759" s="244" t="s">
        <v>80</v>
      </c>
      <c r="AV3759" s="13" t="s">
        <v>78</v>
      </c>
      <c r="AW3759" s="13" t="s">
        <v>218</v>
      </c>
      <c r="AX3759" s="13" t="s">
        <v>71</v>
      </c>
      <c r="AY3759" s="244" t="s">
        <v>205</v>
      </c>
    </row>
    <row r="3760" s="14" customFormat="1">
      <c r="A3760" s="14"/>
      <c r="B3760" s="245"/>
      <c r="C3760" s="246"/>
      <c r="D3760" s="236" t="s">
        <v>216</v>
      </c>
      <c r="E3760" s="247" t="s">
        <v>19</v>
      </c>
      <c r="F3760" s="248" t="s">
        <v>6087</v>
      </c>
      <c r="G3760" s="246"/>
      <c r="H3760" s="249">
        <v>95.439999999999998</v>
      </c>
      <c r="I3760" s="250"/>
      <c r="J3760" s="246"/>
      <c r="K3760" s="246"/>
      <c r="L3760" s="251"/>
      <c r="M3760" s="252"/>
      <c r="N3760" s="253"/>
      <c r="O3760" s="253"/>
      <c r="P3760" s="253"/>
      <c r="Q3760" s="253"/>
      <c r="R3760" s="253"/>
      <c r="S3760" s="253"/>
      <c r="T3760" s="25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55" t="s">
        <v>216</v>
      </c>
      <c r="AU3760" s="255" t="s">
        <v>80</v>
      </c>
      <c r="AV3760" s="14" t="s">
        <v>80</v>
      </c>
      <c r="AW3760" s="14" t="s">
        <v>218</v>
      </c>
      <c r="AX3760" s="14" t="s">
        <v>71</v>
      </c>
      <c r="AY3760" s="255" t="s">
        <v>205</v>
      </c>
    </row>
    <row r="3761" s="15" customFormat="1">
      <c r="A3761" s="15"/>
      <c r="B3761" s="256"/>
      <c r="C3761" s="257"/>
      <c r="D3761" s="236" t="s">
        <v>216</v>
      </c>
      <c r="E3761" s="258" t="s">
        <v>19</v>
      </c>
      <c r="F3761" s="259" t="s">
        <v>238</v>
      </c>
      <c r="G3761" s="257"/>
      <c r="H3761" s="260">
        <v>95.439999999999998</v>
      </c>
      <c r="I3761" s="261"/>
      <c r="J3761" s="257"/>
      <c r="K3761" s="257"/>
      <c r="L3761" s="262"/>
      <c r="M3761" s="263"/>
      <c r="N3761" s="264"/>
      <c r="O3761" s="264"/>
      <c r="P3761" s="264"/>
      <c r="Q3761" s="264"/>
      <c r="R3761" s="264"/>
      <c r="S3761" s="264"/>
      <c r="T3761" s="26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T3761" s="266" t="s">
        <v>216</v>
      </c>
      <c r="AU3761" s="266" t="s">
        <v>80</v>
      </c>
      <c r="AV3761" s="15" t="s">
        <v>97</v>
      </c>
      <c r="AW3761" s="15" t="s">
        <v>218</v>
      </c>
      <c r="AX3761" s="15" t="s">
        <v>71</v>
      </c>
      <c r="AY3761" s="266" t="s">
        <v>205</v>
      </c>
    </row>
    <row r="3762" s="13" customFormat="1">
      <c r="A3762" s="13"/>
      <c r="B3762" s="234"/>
      <c r="C3762" s="235"/>
      <c r="D3762" s="236" t="s">
        <v>216</v>
      </c>
      <c r="E3762" s="237" t="s">
        <v>19</v>
      </c>
      <c r="F3762" s="238" t="s">
        <v>239</v>
      </c>
      <c r="G3762" s="235"/>
      <c r="H3762" s="237" t="s">
        <v>19</v>
      </c>
      <c r="I3762" s="239"/>
      <c r="J3762" s="235"/>
      <c r="K3762" s="235"/>
      <c r="L3762" s="240"/>
      <c r="M3762" s="241"/>
      <c r="N3762" s="242"/>
      <c r="O3762" s="242"/>
      <c r="P3762" s="242"/>
      <c r="Q3762" s="242"/>
      <c r="R3762" s="242"/>
      <c r="S3762" s="242"/>
      <c r="T3762" s="24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4" t="s">
        <v>216</v>
      </c>
      <c r="AU3762" s="244" t="s">
        <v>80</v>
      </c>
      <c r="AV3762" s="13" t="s">
        <v>78</v>
      </c>
      <c r="AW3762" s="13" t="s">
        <v>218</v>
      </c>
      <c r="AX3762" s="13" t="s">
        <v>71</v>
      </c>
      <c r="AY3762" s="244" t="s">
        <v>205</v>
      </c>
    </row>
    <row r="3763" s="14" customFormat="1">
      <c r="A3763" s="14"/>
      <c r="B3763" s="245"/>
      <c r="C3763" s="246"/>
      <c r="D3763" s="236" t="s">
        <v>216</v>
      </c>
      <c r="E3763" s="247" t="s">
        <v>19</v>
      </c>
      <c r="F3763" s="248" t="s">
        <v>6088</v>
      </c>
      <c r="G3763" s="246"/>
      <c r="H3763" s="249">
        <v>81.820000000000007</v>
      </c>
      <c r="I3763" s="250"/>
      <c r="J3763" s="246"/>
      <c r="K3763" s="246"/>
      <c r="L3763" s="251"/>
      <c r="M3763" s="252"/>
      <c r="N3763" s="253"/>
      <c r="O3763" s="253"/>
      <c r="P3763" s="253"/>
      <c r="Q3763" s="253"/>
      <c r="R3763" s="253"/>
      <c r="S3763" s="253"/>
      <c r="T3763" s="25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5" t="s">
        <v>216</v>
      </c>
      <c r="AU3763" s="255" t="s">
        <v>80</v>
      </c>
      <c r="AV3763" s="14" t="s">
        <v>80</v>
      </c>
      <c r="AW3763" s="14" t="s">
        <v>218</v>
      </c>
      <c r="AX3763" s="14" t="s">
        <v>71</v>
      </c>
      <c r="AY3763" s="255" t="s">
        <v>205</v>
      </c>
    </row>
    <row r="3764" s="14" customFormat="1">
      <c r="A3764" s="14"/>
      <c r="B3764" s="245"/>
      <c r="C3764" s="246"/>
      <c r="D3764" s="236" t="s">
        <v>216</v>
      </c>
      <c r="E3764" s="247" t="s">
        <v>19</v>
      </c>
      <c r="F3764" s="248" t="s">
        <v>6089</v>
      </c>
      <c r="G3764" s="246"/>
      <c r="H3764" s="249">
        <v>9.2349999999999994</v>
      </c>
      <c r="I3764" s="250"/>
      <c r="J3764" s="246"/>
      <c r="K3764" s="246"/>
      <c r="L3764" s="251"/>
      <c r="M3764" s="252"/>
      <c r="N3764" s="253"/>
      <c r="O3764" s="253"/>
      <c r="P3764" s="253"/>
      <c r="Q3764" s="253"/>
      <c r="R3764" s="253"/>
      <c r="S3764" s="253"/>
      <c r="T3764" s="25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5" t="s">
        <v>216</v>
      </c>
      <c r="AU3764" s="255" t="s">
        <v>80</v>
      </c>
      <c r="AV3764" s="14" t="s">
        <v>80</v>
      </c>
      <c r="AW3764" s="14" t="s">
        <v>218</v>
      </c>
      <c r="AX3764" s="14" t="s">
        <v>71</v>
      </c>
      <c r="AY3764" s="255" t="s">
        <v>205</v>
      </c>
    </row>
    <row r="3765" s="14" customFormat="1">
      <c r="A3765" s="14"/>
      <c r="B3765" s="245"/>
      <c r="C3765" s="246"/>
      <c r="D3765" s="236" t="s">
        <v>216</v>
      </c>
      <c r="E3765" s="247" t="s">
        <v>19</v>
      </c>
      <c r="F3765" s="248" t="s">
        <v>6090</v>
      </c>
      <c r="G3765" s="246"/>
      <c r="H3765" s="249">
        <v>47.685000000000002</v>
      </c>
      <c r="I3765" s="250"/>
      <c r="J3765" s="246"/>
      <c r="K3765" s="246"/>
      <c r="L3765" s="251"/>
      <c r="M3765" s="252"/>
      <c r="N3765" s="253"/>
      <c r="O3765" s="253"/>
      <c r="P3765" s="253"/>
      <c r="Q3765" s="253"/>
      <c r="R3765" s="253"/>
      <c r="S3765" s="253"/>
      <c r="T3765" s="25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55" t="s">
        <v>216</v>
      </c>
      <c r="AU3765" s="255" t="s">
        <v>80</v>
      </c>
      <c r="AV3765" s="14" t="s">
        <v>80</v>
      </c>
      <c r="AW3765" s="14" t="s">
        <v>218</v>
      </c>
      <c r="AX3765" s="14" t="s">
        <v>71</v>
      </c>
      <c r="AY3765" s="255" t="s">
        <v>205</v>
      </c>
    </row>
    <row r="3766" s="15" customFormat="1">
      <c r="A3766" s="15"/>
      <c r="B3766" s="256"/>
      <c r="C3766" s="257"/>
      <c r="D3766" s="236" t="s">
        <v>216</v>
      </c>
      <c r="E3766" s="258" t="s">
        <v>19</v>
      </c>
      <c r="F3766" s="259" t="s">
        <v>238</v>
      </c>
      <c r="G3766" s="257"/>
      <c r="H3766" s="260">
        <v>138.74000000000001</v>
      </c>
      <c r="I3766" s="261"/>
      <c r="J3766" s="257"/>
      <c r="K3766" s="257"/>
      <c r="L3766" s="262"/>
      <c r="M3766" s="263"/>
      <c r="N3766" s="264"/>
      <c r="O3766" s="264"/>
      <c r="P3766" s="264"/>
      <c r="Q3766" s="264"/>
      <c r="R3766" s="264"/>
      <c r="S3766" s="264"/>
      <c r="T3766" s="26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T3766" s="266" t="s">
        <v>216</v>
      </c>
      <c r="AU3766" s="266" t="s">
        <v>80</v>
      </c>
      <c r="AV3766" s="15" t="s">
        <v>97</v>
      </c>
      <c r="AW3766" s="15" t="s">
        <v>218</v>
      </c>
      <c r="AX3766" s="15" t="s">
        <v>71</v>
      </c>
      <c r="AY3766" s="266" t="s">
        <v>205</v>
      </c>
    </row>
    <row r="3767" s="13" customFormat="1">
      <c r="A3767" s="13"/>
      <c r="B3767" s="234"/>
      <c r="C3767" s="235"/>
      <c r="D3767" s="236" t="s">
        <v>216</v>
      </c>
      <c r="E3767" s="237" t="s">
        <v>19</v>
      </c>
      <c r="F3767" s="238" t="s">
        <v>241</v>
      </c>
      <c r="G3767" s="235"/>
      <c r="H3767" s="237" t="s">
        <v>19</v>
      </c>
      <c r="I3767" s="239"/>
      <c r="J3767" s="235"/>
      <c r="K3767" s="235"/>
      <c r="L3767" s="240"/>
      <c r="M3767" s="241"/>
      <c r="N3767" s="242"/>
      <c r="O3767" s="242"/>
      <c r="P3767" s="242"/>
      <c r="Q3767" s="242"/>
      <c r="R3767" s="242"/>
      <c r="S3767" s="242"/>
      <c r="T3767" s="24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T3767" s="244" t="s">
        <v>216</v>
      </c>
      <c r="AU3767" s="244" t="s">
        <v>80</v>
      </c>
      <c r="AV3767" s="13" t="s">
        <v>78</v>
      </c>
      <c r="AW3767" s="13" t="s">
        <v>218</v>
      </c>
      <c r="AX3767" s="13" t="s">
        <v>71</v>
      </c>
      <c r="AY3767" s="244" t="s">
        <v>205</v>
      </c>
    </row>
    <row r="3768" s="14" customFormat="1">
      <c r="A3768" s="14"/>
      <c r="B3768" s="245"/>
      <c r="C3768" s="246"/>
      <c r="D3768" s="236" t="s">
        <v>216</v>
      </c>
      <c r="E3768" s="247" t="s">
        <v>19</v>
      </c>
      <c r="F3768" s="248" t="s">
        <v>6091</v>
      </c>
      <c r="G3768" s="246"/>
      <c r="H3768" s="249">
        <v>57.960000000000008</v>
      </c>
      <c r="I3768" s="250"/>
      <c r="J3768" s="246"/>
      <c r="K3768" s="246"/>
      <c r="L3768" s="251"/>
      <c r="M3768" s="252"/>
      <c r="N3768" s="253"/>
      <c r="O3768" s="253"/>
      <c r="P3768" s="253"/>
      <c r="Q3768" s="253"/>
      <c r="R3768" s="253"/>
      <c r="S3768" s="253"/>
      <c r="T3768" s="25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T3768" s="255" t="s">
        <v>216</v>
      </c>
      <c r="AU3768" s="255" t="s">
        <v>80</v>
      </c>
      <c r="AV3768" s="14" t="s">
        <v>80</v>
      </c>
      <c r="AW3768" s="14" t="s">
        <v>218</v>
      </c>
      <c r="AX3768" s="14" t="s">
        <v>71</v>
      </c>
      <c r="AY3768" s="255" t="s">
        <v>205</v>
      </c>
    </row>
    <row r="3769" s="14" customFormat="1">
      <c r="A3769" s="14"/>
      <c r="B3769" s="245"/>
      <c r="C3769" s="246"/>
      <c r="D3769" s="236" t="s">
        <v>216</v>
      </c>
      <c r="E3769" s="247" t="s">
        <v>19</v>
      </c>
      <c r="F3769" s="248" t="s">
        <v>6092</v>
      </c>
      <c r="G3769" s="246"/>
      <c r="H3769" s="249">
        <v>31.465000000000003</v>
      </c>
      <c r="I3769" s="250"/>
      <c r="J3769" s="246"/>
      <c r="K3769" s="246"/>
      <c r="L3769" s="251"/>
      <c r="M3769" s="252"/>
      <c r="N3769" s="253"/>
      <c r="O3769" s="253"/>
      <c r="P3769" s="253"/>
      <c r="Q3769" s="253"/>
      <c r="R3769" s="253"/>
      <c r="S3769" s="253"/>
      <c r="T3769" s="25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T3769" s="255" t="s">
        <v>216</v>
      </c>
      <c r="AU3769" s="255" t="s">
        <v>80</v>
      </c>
      <c r="AV3769" s="14" t="s">
        <v>80</v>
      </c>
      <c r="AW3769" s="14" t="s">
        <v>218</v>
      </c>
      <c r="AX3769" s="14" t="s">
        <v>71</v>
      </c>
      <c r="AY3769" s="255" t="s">
        <v>205</v>
      </c>
    </row>
    <row r="3770" s="15" customFormat="1">
      <c r="A3770" s="15"/>
      <c r="B3770" s="256"/>
      <c r="C3770" s="257"/>
      <c r="D3770" s="236" t="s">
        <v>216</v>
      </c>
      <c r="E3770" s="258" t="s">
        <v>19</v>
      </c>
      <c r="F3770" s="259" t="s">
        <v>238</v>
      </c>
      <c r="G3770" s="257"/>
      <c r="H3770" s="260">
        <v>89.425000000000011</v>
      </c>
      <c r="I3770" s="261"/>
      <c r="J3770" s="257"/>
      <c r="K3770" s="257"/>
      <c r="L3770" s="262"/>
      <c r="M3770" s="263"/>
      <c r="N3770" s="264"/>
      <c r="O3770" s="264"/>
      <c r="P3770" s="264"/>
      <c r="Q3770" s="264"/>
      <c r="R3770" s="264"/>
      <c r="S3770" s="264"/>
      <c r="T3770" s="26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T3770" s="266" t="s">
        <v>216</v>
      </c>
      <c r="AU3770" s="266" t="s">
        <v>80</v>
      </c>
      <c r="AV3770" s="15" t="s">
        <v>97</v>
      </c>
      <c r="AW3770" s="15" t="s">
        <v>218</v>
      </c>
      <c r="AX3770" s="15" t="s">
        <v>71</v>
      </c>
      <c r="AY3770" s="266" t="s">
        <v>205</v>
      </c>
    </row>
    <row r="3771" s="16" customFormat="1">
      <c r="A3771" s="16"/>
      <c r="B3771" s="267"/>
      <c r="C3771" s="268"/>
      <c r="D3771" s="236" t="s">
        <v>216</v>
      </c>
      <c r="E3771" s="269" t="s">
        <v>19</v>
      </c>
      <c r="F3771" s="270" t="s">
        <v>243</v>
      </c>
      <c r="G3771" s="268"/>
      <c r="H3771" s="271">
        <v>1340.9549999999997</v>
      </c>
      <c r="I3771" s="272"/>
      <c r="J3771" s="268"/>
      <c r="K3771" s="268"/>
      <c r="L3771" s="273"/>
      <c r="M3771" s="274"/>
      <c r="N3771" s="275"/>
      <c r="O3771" s="275"/>
      <c r="P3771" s="275"/>
      <c r="Q3771" s="275"/>
      <c r="R3771" s="275"/>
      <c r="S3771" s="275"/>
      <c r="T3771" s="27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T3771" s="277" t="s">
        <v>216</v>
      </c>
      <c r="AU3771" s="277" t="s">
        <v>80</v>
      </c>
      <c r="AV3771" s="16" t="s">
        <v>212</v>
      </c>
      <c r="AW3771" s="16" t="s">
        <v>218</v>
      </c>
      <c r="AX3771" s="16" t="s">
        <v>78</v>
      </c>
      <c r="AY3771" s="277" t="s">
        <v>205</v>
      </c>
    </row>
    <row r="3772" s="2" customFormat="1" ht="37.8" customHeight="1">
      <c r="A3772" s="41"/>
      <c r="B3772" s="42"/>
      <c r="C3772" s="216" t="s">
        <v>6093</v>
      </c>
      <c r="D3772" s="216" t="s">
        <v>207</v>
      </c>
      <c r="E3772" s="217" t="s">
        <v>6094</v>
      </c>
      <c r="F3772" s="218" t="s">
        <v>6095</v>
      </c>
      <c r="G3772" s="219" t="s">
        <v>327</v>
      </c>
      <c r="H3772" s="220">
        <v>53.668999999999997</v>
      </c>
      <c r="I3772" s="221"/>
      <c r="J3772" s="222">
        <f>ROUND(I3772*H3772,2)</f>
        <v>0</v>
      </c>
      <c r="K3772" s="218" t="s">
        <v>211</v>
      </c>
      <c r="L3772" s="47"/>
      <c r="M3772" s="223" t="s">
        <v>19</v>
      </c>
      <c r="N3772" s="224" t="s">
        <v>42</v>
      </c>
      <c r="O3772" s="87"/>
      <c r="P3772" s="225">
        <f>O3772*H3772</f>
        <v>0</v>
      </c>
      <c r="Q3772" s="225">
        <v>0.00042999999999999999</v>
      </c>
      <c r="R3772" s="225">
        <f>Q3772*H3772</f>
        <v>0.023077669999999998</v>
      </c>
      <c r="S3772" s="225">
        <v>0</v>
      </c>
      <c r="T3772" s="226">
        <f>S3772*H3772</f>
        <v>0</v>
      </c>
      <c r="U3772" s="41"/>
      <c r="V3772" s="41"/>
      <c r="W3772" s="41"/>
      <c r="X3772" s="41"/>
      <c r="Y3772" s="41"/>
      <c r="Z3772" s="41"/>
      <c r="AA3772" s="41"/>
      <c r="AB3772" s="41"/>
      <c r="AC3772" s="41"/>
      <c r="AD3772" s="41"/>
      <c r="AE3772" s="41"/>
      <c r="AR3772" s="227" t="s">
        <v>331</v>
      </c>
      <c r="AT3772" s="227" t="s">
        <v>207</v>
      </c>
      <c r="AU3772" s="227" t="s">
        <v>80</v>
      </c>
      <c r="AY3772" s="20" t="s">
        <v>205</v>
      </c>
      <c r="BE3772" s="228">
        <f>IF(N3772="základní",J3772,0)</f>
        <v>0</v>
      </c>
      <c r="BF3772" s="228">
        <f>IF(N3772="snížená",J3772,0)</f>
        <v>0</v>
      </c>
      <c r="BG3772" s="228">
        <f>IF(N3772="zákl. přenesená",J3772,0)</f>
        <v>0</v>
      </c>
      <c r="BH3772" s="228">
        <f>IF(N3772="sníž. přenesená",J3772,0)</f>
        <v>0</v>
      </c>
      <c r="BI3772" s="228">
        <f>IF(N3772="nulová",J3772,0)</f>
        <v>0</v>
      </c>
      <c r="BJ3772" s="20" t="s">
        <v>78</v>
      </c>
      <c r="BK3772" s="228">
        <f>ROUND(I3772*H3772,2)</f>
        <v>0</v>
      </c>
      <c r="BL3772" s="20" t="s">
        <v>331</v>
      </c>
      <c r="BM3772" s="227" t="s">
        <v>6096</v>
      </c>
    </row>
    <row r="3773" s="2" customFormat="1">
      <c r="A3773" s="41"/>
      <c r="B3773" s="42"/>
      <c r="C3773" s="43"/>
      <c r="D3773" s="229" t="s">
        <v>214</v>
      </c>
      <c r="E3773" s="43"/>
      <c r="F3773" s="230" t="s">
        <v>6097</v>
      </c>
      <c r="G3773" s="43"/>
      <c r="H3773" s="43"/>
      <c r="I3773" s="231"/>
      <c r="J3773" s="43"/>
      <c r="K3773" s="43"/>
      <c r="L3773" s="47"/>
      <c r="M3773" s="232"/>
      <c r="N3773" s="233"/>
      <c r="O3773" s="87"/>
      <c r="P3773" s="87"/>
      <c r="Q3773" s="87"/>
      <c r="R3773" s="87"/>
      <c r="S3773" s="87"/>
      <c r="T3773" s="88"/>
      <c r="U3773" s="41"/>
      <c r="V3773" s="41"/>
      <c r="W3773" s="41"/>
      <c r="X3773" s="41"/>
      <c r="Y3773" s="41"/>
      <c r="Z3773" s="41"/>
      <c r="AA3773" s="41"/>
      <c r="AB3773" s="41"/>
      <c r="AC3773" s="41"/>
      <c r="AD3773" s="41"/>
      <c r="AE3773" s="41"/>
      <c r="AT3773" s="20" t="s">
        <v>214</v>
      </c>
      <c r="AU3773" s="20" t="s">
        <v>80</v>
      </c>
    </row>
    <row r="3774" s="14" customFormat="1">
      <c r="A3774" s="14"/>
      <c r="B3774" s="245"/>
      <c r="C3774" s="246"/>
      <c r="D3774" s="236" t="s">
        <v>216</v>
      </c>
      <c r="E3774" s="247" t="s">
        <v>19</v>
      </c>
      <c r="F3774" s="248" t="s">
        <v>6098</v>
      </c>
      <c r="G3774" s="246"/>
      <c r="H3774" s="249">
        <v>23.590000000000003</v>
      </c>
      <c r="I3774" s="250"/>
      <c r="J3774" s="246"/>
      <c r="K3774" s="246"/>
      <c r="L3774" s="251"/>
      <c r="M3774" s="252"/>
      <c r="N3774" s="253"/>
      <c r="O3774" s="253"/>
      <c r="P3774" s="253"/>
      <c r="Q3774" s="253"/>
      <c r="R3774" s="253"/>
      <c r="S3774" s="253"/>
      <c r="T3774" s="25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T3774" s="255" t="s">
        <v>216</v>
      </c>
      <c r="AU3774" s="255" t="s">
        <v>80</v>
      </c>
      <c r="AV3774" s="14" t="s">
        <v>80</v>
      </c>
      <c r="AW3774" s="14" t="s">
        <v>218</v>
      </c>
      <c r="AX3774" s="14" t="s">
        <v>71</v>
      </c>
      <c r="AY3774" s="255" t="s">
        <v>205</v>
      </c>
    </row>
    <row r="3775" s="14" customFormat="1">
      <c r="A3775" s="14"/>
      <c r="B3775" s="245"/>
      <c r="C3775" s="246"/>
      <c r="D3775" s="236" t="s">
        <v>216</v>
      </c>
      <c r="E3775" s="247" t="s">
        <v>19</v>
      </c>
      <c r="F3775" s="248" t="s">
        <v>6099</v>
      </c>
      <c r="G3775" s="246"/>
      <c r="H3775" s="249">
        <v>4.0640000000000001</v>
      </c>
      <c r="I3775" s="250"/>
      <c r="J3775" s="246"/>
      <c r="K3775" s="246"/>
      <c r="L3775" s="251"/>
      <c r="M3775" s="252"/>
      <c r="N3775" s="253"/>
      <c r="O3775" s="253"/>
      <c r="P3775" s="253"/>
      <c r="Q3775" s="253"/>
      <c r="R3775" s="253"/>
      <c r="S3775" s="253"/>
      <c r="T3775" s="25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55" t="s">
        <v>216</v>
      </c>
      <c r="AU3775" s="255" t="s">
        <v>80</v>
      </c>
      <c r="AV3775" s="14" t="s">
        <v>80</v>
      </c>
      <c r="AW3775" s="14" t="s">
        <v>218</v>
      </c>
      <c r="AX3775" s="14" t="s">
        <v>71</v>
      </c>
      <c r="AY3775" s="255" t="s">
        <v>205</v>
      </c>
    </row>
    <row r="3776" s="14" customFormat="1">
      <c r="A3776" s="14"/>
      <c r="B3776" s="245"/>
      <c r="C3776" s="246"/>
      <c r="D3776" s="236" t="s">
        <v>216</v>
      </c>
      <c r="E3776" s="247" t="s">
        <v>19</v>
      </c>
      <c r="F3776" s="248" t="s">
        <v>6067</v>
      </c>
      <c r="G3776" s="246"/>
      <c r="H3776" s="249">
        <v>20.219999999999999</v>
      </c>
      <c r="I3776" s="250"/>
      <c r="J3776" s="246"/>
      <c r="K3776" s="246"/>
      <c r="L3776" s="251"/>
      <c r="M3776" s="252"/>
      <c r="N3776" s="253"/>
      <c r="O3776" s="253"/>
      <c r="P3776" s="253"/>
      <c r="Q3776" s="253"/>
      <c r="R3776" s="253"/>
      <c r="S3776" s="253"/>
      <c r="T3776" s="25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T3776" s="255" t="s">
        <v>216</v>
      </c>
      <c r="AU3776" s="255" t="s">
        <v>80</v>
      </c>
      <c r="AV3776" s="14" t="s">
        <v>80</v>
      </c>
      <c r="AW3776" s="14" t="s">
        <v>218</v>
      </c>
      <c r="AX3776" s="14" t="s">
        <v>71</v>
      </c>
      <c r="AY3776" s="255" t="s">
        <v>205</v>
      </c>
    </row>
    <row r="3777" s="14" customFormat="1">
      <c r="A3777" s="14"/>
      <c r="B3777" s="245"/>
      <c r="C3777" s="246"/>
      <c r="D3777" s="236" t="s">
        <v>216</v>
      </c>
      <c r="E3777" s="247" t="s">
        <v>19</v>
      </c>
      <c r="F3777" s="248" t="s">
        <v>6100</v>
      </c>
      <c r="G3777" s="246"/>
      <c r="H3777" s="249">
        <v>4.1200000000000001</v>
      </c>
      <c r="I3777" s="250"/>
      <c r="J3777" s="246"/>
      <c r="K3777" s="246"/>
      <c r="L3777" s="251"/>
      <c r="M3777" s="252"/>
      <c r="N3777" s="253"/>
      <c r="O3777" s="253"/>
      <c r="P3777" s="253"/>
      <c r="Q3777" s="253"/>
      <c r="R3777" s="253"/>
      <c r="S3777" s="253"/>
      <c r="T3777" s="25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T3777" s="255" t="s">
        <v>216</v>
      </c>
      <c r="AU3777" s="255" t="s">
        <v>80</v>
      </c>
      <c r="AV3777" s="14" t="s">
        <v>80</v>
      </c>
      <c r="AW3777" s="14" t="s">
        <v>218</v>
      </c>
      <c r="AX3777" s="14" t="s">
        <v>71</v>
      </c>
      <c r="AY3777" s="255" t="s">
        <v>205</v>
      </c>
    </row>
    <row r="3778" s="14" customFormat="1">
      <c r="A3778" s="14"/>
      <c r="B3778" s="245"/>
      <c r="C3778" s="246"/>
      <c r="D3778" s="236" t="s">
        <v>216</v>
      </c>
      <c r="E3778" s="247" t="s">
        <v>19</v>
      </c>
      <c r="F3778" s="248" t="s">
        <v>6101</v>
      </c>
      <c r="G3778" s="246"/>
      <c r="H3778" s="249">
        <v>1.6749999999999998</v>
      </c>
      <c r="I3778" s="250"/>
      <c r="J3778" s="246"/>
      <c r="K3778" s="246"/>
      <c r="L3778" s="251"/>
      <c r="M3778" s="252"/>
      <c r="N3778" s="253"/>
      <c r="O3778" s="253"/>
      <c r="P3778" s="253"/>
      <c r="Q3778" s="253"/>
      <c r="R3778" s="253"/>
      <c r="S3778" s="253"/>
      <c r="T3778" s="25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55" t="s">
        <v>216</v>
      </c>
      <c r="AU3778" s="255" t="s">
        <v>80</v>
      </c>
      <c r="AV3778" s="14" t="s">
        <v>80</v>
      </c>
      <c r="AW3778" s="14" t="s">
        <v>218</v>
      </c>
      <c r="AX3778" s="14" t="s">
        <v>71</v>
      </c>
      <c r="AY3778" s="255" t="s">
        <v>205</v>
      </c>
    </row>
    <row r="3779" s="2" customFormat="1" ht="24.15" customHeight="1">
      <c r="A3779" s="41"/>
      <c r="B3779" s="42"/>
      <c r="C3779" s="278" t="s">
        <v>6102</v>
      </c>
      <c r="D3779" s="278" t="s">
        <v>319</v>
      </c>
      <c r="E3779" s="279" t="s">
        <v>6103</v>
      </c>
      <c r="F3779" s="280" t="s">
        <v>6104</v>
      </c>
      <c r="G3779" s="281" t="s">
        <v>327</v>
      </c>
      <c r="H3779" s="282">
        <v>1534.086</v>
      </c>
      <c r="I3779" s="283"/>
      <c r="J3779" s="284">
        <f>ROUND(I3779*H3779,2)</f>
        <v>0</v>
      </c>
      <c r="K3779" s="280" t="s">
        <v>211</v>
      </c>
      <c r="L3779" s="285"/>
      <c r="M3779" s="286" t="s">
        <v>19</v>
      </c>
      <c r="N3779" s="287" t="s">
        <v>42</v>
      </c>
      <c r="O3779" s="87"/>
      <c r="P3779" s="225">
        <f>O3779*H3779</f>
        <v>0</v>
      </c>
      <c r="Q3779" s="225">
        <v>0.00198</v>
      </c>
      <c r="R3779" s="225">
        <f>Q3779*H3779</f>
        <v>3.0374902800000001</v>
      </c>
      <c r="S3779" s="225">
        <v>0</v>
      </c>
      <c r="T3779" s="226">
        <f>S3779*H3779</f>
        <v>0</v>
      </c>
      <c r="U3779" s="41"/>
      <c r="V3779" s="41"/>
      <c r="W3779" s="41"/>
      <c r="X3779" s="41"/>
      <c r="Y3779" s="41"/>
      <c r="Z3779" s="41"/>
      <c r="AA3779" s="41"/>
      <c r="AB3779" s="41"/>
      <c r="AC3779" s="41"/>
      <c r="AD3779" s="41"/>
      <c r="AE3779" s="41"/>
      <c r="AR3779" s="227" t="s">
        <v>433</v>
      </c>
      <c r="AT3779" s="227" t="s">
        <v>319</v>
      </c>
      <c r="AU3779" s="227" t="s">
        <v>80</v>
      </c>
      <c r="AY3779" s="20" t="s">
        <v>205</v>
      </c>
      <c r="BE3779" s="228">
        <f>IF(N3779="základní",J3779,0)</f>
        <v>0</v>
      </c>
      <c r="BF3779" s="228">
        <f>IF(N3779="snížená",J3779,0)</f>
        <v>0</v>
      </c>
      <c r="BG3779" s="228">
        <f>IF(N3779="zákl. přenesená",J3779,0)</f>
        <v>0</v>
      </c>
      <c r="BH3779" s="228">
        <f>IF(N3779="sníž. přenesená",J3779,0)</f>
        <v>0</v>
      </c>
      <c r="BI3779" s="228">
        <f>IF(N3779="nulová",J3779,0)</f>
        <v>0</v>
      </c>
      <c r="BJ3779" s="20" t="s">
        <v>78</v>
      </c>
      <c r="BK3779" s="228">
        <f>ROUND(I3779*H3779,2)</f>
        <v>0</v>
      </c>
      <c r="BL3779" s="20" t="s">
        <v>331</v>
      </c>
      <c r="BM3779" s="227" t="s">
        <v>6105</v>
      </c>
    </row>
    <row r="3780" s="14" customFormat="1">
      <c r="A3780" s="14"/>
      <c r="B3780" s="245"/>
      <c r="C3780" s="246"/>
      <c r="D3780" s="236" t="s">
        <v>216</v>
      </c>
      <c r="E3780" s="247" t="s">
        <v>19</v>
      </c>
      <c r="F3780" s="248" t="s">
        <v>6106</v>
      </c>
      <c r="G3780" s="246"/>
      <c r="H3780" s="249">
        <v>1394.624</v>
      </c>
      <c r="I3780" s="250"/>
      <c r="J3780" s="246"/>
      <c r="K3780" s="246"/>
      <c r="L3780" s="251"/>
      <c r="M3780" s="252"/>
      <c r="N3780" s="253"/>
      <c r="O3780" s="253"/>
      <c r="P3780" s="253"/>
      <c r="Q3780" s="253"/>
      <c r="R3780" s="253"/>
      <c r="S3780" s="253"/>
      <c r="T3780" s="25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5" t="s">
        <v>216</v>
      </c>
      <c r="AU3780" s="255" t="s">
        <v>80</v>
      </c>
      <c r="AV3780" s="14" t="s">
        <v>80</v>
      </c>
      <c r="AW3780" s="14" t="s">
        <v>218</v>
      </c>
      <c r="AX3780" s="14" t="s">
        <v>78</v>
      </c>
      <c r="AY3780" s="255" t="s">
        <v>205</v>
      </c>
    </row>
    <row r="3781" s="14" customFormat="1">
      <c r="A3781" s="14"/>
      <c r="B3781" s="245"/>
      <c r="C3781" s="246"/>
      <c r="D3781" s="236" t="s">
        <v>216</v>
      </c>
      <c r="E3781" s="246"/>
      <c r="F3781" s="248" t="s">
        <v>6107</v>
      </c>
      <c r="G3781" s="246"/>
      <c r="H3781" s="249">
        <v>1534.086</v>
      </c>
      <c r="I3781" s="250"/>
      <c r="J3781" s="246"/>
      <c r="K3781" s="246"/>
      <c r="L3781" s="251"/>
      <c r="M3781" s="252"/>
      <c r="N3781" s="253"/>
      <c r="O3781" s="253"/>
      <c r="P3781" s="253"/>
      <c r="Q3781" s="253"/>
      <c r="R3781" s="253"/>
      <c r="S3781" s="253"/>
      <c r="T3781" s="25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55" t="s">
        <v>216</v>
      </c>
      <c r="AU3781" s="255" t="s">
        <v>80</v>
      </c>
      <c r="AV3781" s="14" t="s">
        <v>80</v>
      </c>
      <c r="AW3781" s="14" t="s">
        <v>4</v>
      </c>
      <c r="AX3781" s="14" t="s">
        <v>78</v>
      </c>
      <c r="AY3781" s="255" t="s">
        <v>205</v>
      </c>
    </row>
    <row r="3782" s="2" customFormat="1" ht="37.8" customHeight="1">
      <c r="A3782" s="41"/>
      <c r="B3782" s="42"/>
      <c r="C3782" s="216" t="s">
        <v>6108</v>
      </c>
      <c r="D3782" s="216" t="s">
        <v>207</v>
      </c>
      <c r="E3782" s="217" t="s">
        <v>6109</v>
      </c>
      <c r="F3782" s="218" t="s">
        <v>6110</v>
      </c>
      <c r="G3782" s="219" t="s">
        <v>306</v>
      </c>
      <c r="H3782" s="220">
        <v>34.591999999999999</v>
      </c>
      <c r="I3782" s="221"/>
      <c r="J3782" s="222">
        <f>ROUND(I3782*H3782,2)</f>
        <v>0</v>
      </c>
      <c r="K3782" s="218" t="s">
        <v>211</v>
      </c>
      <c r="L3782" s="47"/>
      <c r="M3782" s="223" t="s">
        <v>19</v>
      </c>
      <c r="N3782" s="224" t="s">
        <v>42</v>
      </c>
      <c r="O3782" s="87"/>
      <c r="P3782" s="225">
        <f>O3782*H3782</f>
        <v>0</v>
      </c>
      <c r="Q3782" s="225">
        <v>0.038940000000000002</v>
      </c>
      <c r="R3782" s="225">
        <f>Q3782*H3782</f>
        <v>1.3470124800000001</v>
      </c>
      <c r="S3782" s="225">
        <v>0</v>
      </c>
      <c r="T3782" s="226">
        <f>S3782*H3782</f>
        <v>0</v>
      </c>
      <c r="U3782" s="41"/>
      <c r="V3782" s="41"/>
      <c r="W3782" s="41"/>
      <c r="X3782" s="41"/>
      <c r="Y3782" s="41"/>
      <c r="Z3782" s="41"/>
      <c r="AA3782" s="41"/>
      <c r="AB3782" s="41"/>
      <c r="AC3782" s="41"/>
      <c r="AD3782" s="41"/>
      <c r="AE3782" s="41"/>
      <c r="AR3782" s="227" t="s">
        <v>331</v>
      </c>
      <c r="AT3782" s="227" t="s">
        <v>207</v>
      </c>
      <c r="AU3782" s="227" t="s">
        <v>80</v>
      </c>
      <c r="AY3782" s="20" t="s">
        <v>205</v>
      </c>
      <c r="BE3782" s="228">
        <f>IF(N3782="základní",J3782,0)</f>
        <v>0</v>
      </c>
      <c r="BF3782" s="228">
        <f>IF(N3782="snížená",J3782,0)</f>
        <v>0</v>
      </c>
      <c r="BG3782" s="228">
        <f>IF(N3782="zákl. přenesená",J3782,0)</f>
        <v>0</v>
      </c>
      <c r="BH3782" s="228">
        <f>IF(N3782="sníž. přenesená",J3782,0)</f>
        <v>0</v>
      </c>
      <c r="BI3782" s="228">
        <f>IF(N3782="nulová",J3782,0)</f>
        <v>0</v>
      </c>
      <c r="BJ3782" s="20" t="s">
        <v>78</v>
      </c>
      <c r="BK3782" s="228">
        <f>ROUND(I3782*H3782,2)</f>
        <v>0</v>
      </c>
      <c r="BL3782" s="20" t="s">
        <v>331</v>
      </c>
      <c r="BM3782" s="227" t="s">
        <v>6111</v>
      </c>
    </row>
    <row r="3783" s="2" customFormat="1">
      <c r="A3783" s="41"/>
      <c r="B3783" s="42"/>
      <c r="C3783" s="43"/>
      <c r="D3783" s="229" t="s">
        <v>214</v>
      </c>
      <c r="E3783" s="43"/>
      <c r="F3783" s="230" t="s">
        <v>6112</v>
      </c>
      <c r="G3783" s="43"/>
      <c r="H3783" s="43"/>
      <c r="I3783" s="231"/>
      <c r="J3783" s="43"/>
      <c r="K3783" s="43"/>
      <c r="L3783" s="47"/>
      <c r="M3783" s="232"/>
      <c r="N3783" s="233"/>
      <c r="O3783" s="87"/>
      <c r="P3783" s="87"/>
      <c r="Q3783" s="87"/>
      <c r="R3783" s="87"/>
      <c r="S3783" s="87"/>
      <c r="T3783" s="88"/>
      <c r="U3783" s="41"/>
      <c r="V3783" s="41"/>
      <c r="W3783" s="41"/>
      <c r="X3783" s="41"/>
      <c r="Y3783" s="41"/>
      <c r="Z3783" s="41"/>
      <c r="AA3783" s="41"/>
      <c r="AB3783" s="41"/>
      <c r="AC3783" s="41"/>
      <c r="AD3783" s="41"/>
      <c r="AE3783" s="41"/>
      <c r="AT3783" s="20" t="s">
        <v>214</v>
      </c>
      <c r="AU3783" s="20" t="s">
        <v>80</v>
      </c>
    </row>
    <row r="3784" s="14" customFormat="1">
      <c r="A3784" s="14"/>
      <c r="B3784" s="245"/>
      <c r="C3784" s="246"/>
      <c r="D3784" s="236" t="s">
        <v>216</v>
      </c>
      <c r="E3784" s="247" t="s">
        <v>19</v>
      </c>
      <c r="F3784" s="248" t="s">
        <v>6113</v>
      </c>
      <c r="G3784" s="246"/>
      <c r="H3784" s="249">
        <v>34.591999999999999</v>
      </c>
      <c r="I3784" s="250"/>
      <c r="J3784" s="246"/>
      <c r="K3784" s="246"/>
      <c r="L3784" s="251"/>
      <c r="M3784" s="252"/>
      <c r="N3784" s="253"/>
      <c r="O3784" s="253"/>
      <c r="P3784" s="253"/>
      <c r="Q3784" s="253"/>
      <c r="R3784" s="253"/>
      <c r="S3784" s="253"/>
      <c r="T3784" s="25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T3784" s="255" t="s">
        <v>216</v>
      </c>
      <c r="AU3784" s="255" t="s">
        <v>80</v>
      </c>
      <c r="AV3784" s="14" t="s">
        <v>80</v>
      </c>
      <c r="AW3784" s="14" t="s">
        <v>218</v>
      </c>
      <c r="AX3784" s="14" t="s">
        <v>71</v>
      </c>
      <c r="AY3784" s="255" t="s">
        <v>205</v>
      </c>
    </row>
    <row r="3785" s="2" customFormat="1" ht="16.5" customHeight="1">
      <c r="A3785" s="41"/>
      <c r="B3785" s="42"/>
      <c r="C3785" s="278" t="s">
        <v>6114</v>
      </c>
      <c r="D3785" s="278" t="s">
        <v>319</v>
      </c>
      <c r="E3785" s="279" t="s">
        <v>6115</v>
      </c>
      <c r="F3785" s="280" t="s">
        <v>6116</v>
      </c>
      <c r="G3785" s="281" t="s">
        <v>448</v>
      </c>
      <c r="H3785" s="282">
        <v>660.63400000000001</v>
      </c>
      <c r="I3785" s="283"/>
      <c r="J3785" s="284">
        <f>ROUND(I3785*H3785,2)</f>
        <v>0</v>
      </c>
      <c r="K3785" s="280" t="s">
        <v>211</v>
      </c>
      <c r="L3785" s="285"/>
      <c r="M3785" s="286" t="s">
        <v>19</v>
      </c>
      <c r="N3785" s="287" t="s">
        <v>42</v>
      </c>
      <c r="O3785" s="87"/>
      <c r="P3785" s="225">
        <f>O3785*H3785</f>
        <v>0</v>
      </c>
      <c r="Q3785" s="225">
        <v>0.0023600000000000001</v>
      </c>
      <c r="R3785" s="225">
        <f>Q3785*H3785</f>
        <v>1.5590962400000001</v>
      </c>
      <c r="S3785" s="225">
        <v>0</v>
      </c>
      <c r="T3785" s="226">
        <f>S3785*H3785</f>
        <v>0</v>
      </c>
      <c r="U3785" s="41"/>
      <c r="V3785" s="41"/>
      <c r="W3785" s="41"/>
      <c r="X3785" s="41"/>
      <c r="Y3785" s="41"/>
      <c r="Z3785" s="41"/>
      <c r="AA3785" s="41"/>
      <c r="AB3785" s="41"/>
      <c r="AC3785" s="41"/>
      <c r="AD3785" s="41"/>
      <c r="AE3785" s="41"/>
      <c r="AR3785" s="227" t="s">
        <v>433</v>
      </c>
      <c r="AT3785" s="227" t="s">
        <v>319</v>
      </c>
      <c r="AU3785" s="227" t="s">
        <v>80</v>
      </c>
      <c r="AY3785" s="20" t="s">
        <v>205</v>
      </c>
      <c r="BE3785" s="228">
        <f>IF(N3785="základní",J3785,0)</f>
        <v>0</v>
      </c>
      <c r="BF3785" s="228">
        <f>IF(N3785="snížená",J3785,0)</f>
        <v>0</v>
      </c>
      <c r="BG3785" s="228">
        <f>IF(N3785="zákl. přenesená",J3785,0)</f>
        <v>0</v>
      </c>
      <c r="BH3785" s="228">
        <f>IF(N3785="sníž. přenesená",J3785,0)</f>
        <v>0</v>
      </c>
      <c r="BI3785" s="228">
        <f>IF(N3785="nulová",J3785,0)</f>
        <v>0</v>
      </c>
      <c r="BJ3785" s="20" t="s">
        <v>78</v>
      </c>
      <c r="BK3785" s="228">
        <f>ROUND(I3785*H3785,2)</f>
        <v>0</v>
      </c>
      <c r="BL3785" s="20" t="s">
        <v>331</v>
      </c>
      <c r="BM3785" s="227" t="s">
        <v>6117</v>
      </c>
    </row>
    <row r="3786" s="14" customFormat="1">
      <c r="A3786" s="14"/>
      <c r="B3786" s="245"/>
      <c r="C3786" s="246"/>
      <c r="D3786" s="236" t="s">
        <v>216</v>
      </c>
      <c r="E3786" s="247" t="s">
        <v>19</v>
      </c>
      <c r="F3786" s="248" t="s">
        <v>6118</v>
      </c>
      <c r="G3786" s="246"/>
      <c r="H3786" s="249">
        <v>629.17499999999995</v>
      </c>
      <c r="I3786" s="250"/>
      <c r="J3786" s="246"/>
      <c r="K3786" s="246"/>
      <c r="L3786" s="251"/>
      <c r="M3786" s="252"/>
      <c r="N3786" s="253"/>
      <c r="O3786" s="253"/>
      <c r="P3786" s="253"/>
      <c r="Q3786" s="253"/>
      <c r="R3786" s="253"/>
      <c r="S3786" s="253"/>
      <c r="T3786" s="25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T3786" s="255" t="s">
        <v>216</v>
      </c>
      <c r="AU3786" s="255" t="s">
        <v>80</v>
      </c>
      <c r="AV3786" s="14" t="s">
        <v>80</v>
      </c>
      <c r="AW3786" s="14" t="s">
        <v>218</v>
      </c>
      <c r="AX3786" s="14" t="s">
        <v>71</v>
      </c>
      <c r="AY3786" s="255" t="s">
        <v>205</v>
      </c>
    </row>
    <row r="3787" s="14" customFormat="1">
      <c r="A3787" s="14"/>
      <c r="B3787" s="245"/>
      <c r="C3787" s="246"/>
      <c r="D3787" s="236" t="s">
        <v>216</v>
      </c>
      <c r="E3787" s="246"/>
      <c r="F3787" s="248" t="s">
        <v>6119</v>
      </c>
      <c r="G3787" s="246"/>
      <c r="H3787" s="249">
        <v>660.63400000000001</v>
      </c>
      <c r="I3787" s="250"/>
      <c r="J3787" s="246"/>
      <c r="K3787" s="246"/>
      <c r="L3787" s="251"/>
      <c r="M3787" s="252"/>
      <c r="N3787" s="253"/>
      <c r="O3787" s="253"/>
      <c r="P3787" s="253"/>
      <c r="Q3787" s="253"/>
      <c r="R3787" s="253"/>
      <c r="S3787" s="253"/>
      <c r="T3787" s="25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T3787" s="255" t="s">
        <v>216</v>
      </c>
      <c r="AU3787" s="255" t="s">
        <v>80</v>
      </c>
      <c r="AV3787" s="14" t="s">
        <v>80</v>
      </c>
      <c r="AW3787" s="14" t="s">
        <v>4</v>
      </c>
      <c r="AX3787" s="14" t="s">
        <v>78</v>
      </c>
      <c r="AY3787" s="255" t="s">
        <v>205</v>
      </c>
    </row>
    <row r="3788" s="2" customFormat="1" ht="16.5" customHeight="1">
      <c r="A3788" s="41"/>
      <c r="B3788" s="42"/>
      <c r="C3788" s="278" t="s">
        <v>6120</v>
      </c>
      <c r="D3788" s="278" t="s">
        <v>319</v>
      </c>
      <c r="E3788" s="279" t="s">
        <v>6121</v>
      </c>
      <c r="F3788" s="280" t="s">
        <v>6122</v>
      </c>
      <c r="G3788" s="281" t="s">
        <v>306</v>
      </c>
      <c r="H3788" s="282">
        <v>9.4250000000000007</v>
      </c>
      <c r="I3788" s="283"/>
      <c r="J3788" s="284">
        <f>ROUND(I3788*H3788,2)</f>
        <v>0</v>
      </c>
      <c r="K3788" s="280" t="s">
        <v>19</v>
      </c>
      <c r="L3788" s="285"/>
      <c r="M3788" s="286" t="s">
        <v>19</v>
      </c>
      <c r="N3788" s="287" t="s">
        <v>42</v>
      </c>
      <c r="O3788" s="87"/>
      <c r="P3788" s="225">
        <f>O3788*H3788</f>
        <v>0</v>
      </c>
      <c r="Q3788" s="225">
        <v>0.058999999999999997</v>
      </c>
      <c r="R3788" s="225">
        <f>Q3788*H3788</f>
        <v>0.55607499999999999</v>
      </c>
      <c r="S3788" s="225">
        <v>0</v>
      </c>
      <c r="T3788" s="226">
        <f>S3788*H3788</f>
        <v>0</v>
      </c>
      <c r="U3788" s="41"/>
      <c r="V3788" s="41"/>
      <c r="W3788" s="41"/>
      <c r="X3788" s="41"/>
      <c r="Y3788" s="41"/>
      <c r="Z3788" s="41"/>
      <c r="AA3788" s="41"/>
      <c r="AB3788" s="41"/>
      <c r="AC3788" s="41"/>
      <c r="AD3788" s="41"/>
      <c r="AE3788" s="41"/>
      <c r="AR3788" s="227" t="s">
        <v>433</v>
      </c>
      <c r="AT3788" s="227" t="s">
        <v>319</v>
      </c>
      <c r="AU3788" s="227" t="s">
        <v>80</v>
      </c>
      <c r="AY3788" s="20" t="s">
        <v>205</v>
      </c>
      <c r="BE3788" s="228">
        <f>IF(N3788="základní",J3788,0)</f>
        <v>0</v>
      </c>
      <c r="BF3788" s="228">
        <f>IF(N3788="snížená",J3788,0)</f>
        <v>0</v>
      </c>
      <c r="BG3788" s="228">
        <f>IF(N3788="zákl. přenesená",J3788,0)</f>
        <v>0</v>
      </c>
      <c r="BH3788" s="228">
        <f>IF(N3788="sníž. přenesená",J3788,0)</f>
        <v>0</v>
      </c>
      <c r="BI3788" s="228">
        <f>IF(N3788="nulová",J3788,0)</f>
        <v>0</v>
      </c>
      <c r="BJ3788" s="20" t="s">
        <v>78</v>
      </c>
      <c r="BK3788" s="228">
        <f>ROUND(I3788*H3788,2)</f>
        <v>0</v>
      </c>
      <c r="BL3788" s="20" t="s">
        <v>331</v>
      </c>
      <c r="BM3788" s="227" t="s">
        <v>6123</v>
      </c>
    </row>
    <row r="3789" s="14" customFormat="1">
      <c r="A3789" s="14"/>
      <c r="B3789" s="245"/>
      <c r="C3789" s="246"/>
      <c r="D3789" s="236" t="s">
        <v>216</v>
      </c>
      <c r="E3789" s="247" t="s">
        <v>19</v>
      </c>
      <c r="F3789" s="248" t="s">
        <v>6124</v>
      </c>
      <c r="G3789" s="246"/>
      <c r="H3789" s="249">
        <v>9.4247999999999994</v>
      </c>
      <c r="I3789" s="250"/>
      <c r="J3789" s="246"/>
      <c r="K3789" s="246"/>
      <c r="L3789" s="251"/>
      <c r="M3789" s="252"/>
      <c r="N3789" s="253"/>
      <c r="O3789" s="253"/>
      <c r="P3789" s="253"/>
      <c r="Q3789" s="253"/>
      <c r="R3789" s="253"/>
      <c r="S3789" s="253"/>
      <c r="T3789" s="25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55" t="s">
        <v>216</v>
      </c>
      <c r="AU3789" s="255" t="s">
        <v>80</v>
      </c>
      <c r="AV3789" s="14" t="s">
        <v>80</v>
      </c>
      <c r="AW3789" s="14" t="s">
        <v>218</v>
      </c>
      <c r="AX3789" s="14" t="s">
        <v>78</v>
      </c>
      <c r="AY3789" s="255" t="s">
        <v>205</v>
      </c>
    </row>
    <row r="3790" s="2" customFormat="1" ht="16.5" customHeight="1">
      <c r="A3790" s="41"/>
      <c r="B3790" s="42"/>
      <c r="C3790" s="216" t="s">
        <v>6125</v>
      </c>
      <c r="D3790" s="216" t="s">
        <v>207</v>
      </c>
      <c r="E3790" s="217" t="s">
        <v>6126</v>
      </c>
      <c r="F3790" s="218" t="s">
        <v>6127</v>
      </c>
      <c r="G3790" s="219" t="s">
        <v>306</v>
      </c>
      <c r="H3790" s="220">
        <v>1564.1969999999999</v>
      </c>
      <c r="I3790" s="221"/>
      <c r="J3790" s="222">
        <f>ROUND(I3790*H3790,2)</f>
        <v>0</v>
      </c>
      <c r="K3790" s="218" t="s">
        <v>211</v>
      </c>
      <c r="L3790" s="47"/>
      <c r="M3790" s="223" t="s">
        <v>19</v>
      </c>
      <c r="N3790" s="224" t="s">
        <v>42</v>
      </c>
      <c r="O3790" s="87"/>
      <c r="P3790" s="225">
        <f>O3790*H3790</f>
        <v>0</v>
      </c>
      <c r="Q3790" s="225">
        <v>0</v>
      </c>
      <c r="R3790" s="225">
        <f>Q3790*H3790</f>
        <v>0</v>
      </c>
      <c r="S3790" s="225">
        <v>0.035299999999999998</v>
      </c>
      <c r="T3790" s="226">
        <f>S3790*H3790</f>
        <v>55.21615409999999</v>
      </c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R3790" s="227" t="s">
        <v>331</v>
      </c>
      <c r="AT3790" s="227" t="s">
        <v>207</v>
      </c>
      <c r="AU3790" s="227" t="s">
        <v>80</v>
      </c>
      <c r="AY3790" s="20" t="s">
        <v>205</v>
      </c>
      <c r="BE3790" s="228">
        <f>IF(N3790="základní",J3790,0)</f>
        <v>0</v>
      </c>
      <c r="BF3790" s="228">
        <f>IF(N3790="snížená",J3790,0)</f>
        <v>0</v>
      </c>
      <c r="BG3790" s="228">
        <f>IF(N3790="zákl. přenesená",J3790,0)</f>
        <v>0</v>
      </c>
      <c r="BH3790" s="228">
        <f>IF(N3790="sníž. přenesená",J3790,0)</f>
        <v>0</v>
      </c>
      <c r="BI3790" s="228">
        <f>IF(N3790="nulová",J3790,0)</f>
        <v>0</v>
      </c>
      <c r="BJ3790" s="20" t="s">
        <v>78</v>
      </c>
      <c r="BK3790" s="228">
        <f>ROUND(I3790*H3790,2)</f>
        <v>0</v>
      </c>
      <c r="BL3790" s="20" t="s">
        <v>331</v>
      </c>
      <c r="BM3790" s="227" t="s">
        <v>6128</v>
      </c>
    </row>
    <row r="3791" s="2" customFormat="1">
      <c r="A3791" s="41"/>
      <c r="B3791" s="42"/>
      <c r="C3791" s="43"/>
      <c r="D3791" s="229" t="s">
        <v>214</v>
      </c>
      <c r="E3791" s="43"/>
      <c r="F3791" s="230" t="s">
        <v>6129</v>
      </c>
      <c r="G3791" s="43"/>
      <c r="H3791" s="43"/>
      <c r="I3791" s="231"/>
      <c r="J3791" s="43"/>
      <c r="K3791" s="43"/>
      <c r="L3791" s="47"/>
      <c r="M3791" s="232"/>
      <c r="N3791" s="233"/>
      <c r="O3791" s="87"/>
      <c r="P3791" s="87"/>
      <c r="Q3791" s="87"/>
      <c r="R3791" s="87"/>
      <c r="S3791" s="87"/>
      <c r="T3791" s="88"/>
      <c r="U3791" s="41"/>
      <c r="V3791" s="41"/>
      <c r="W3791" s="41"/>
      <c r="X3791" s="41"/>
      <c r="Y3791" s="41"/>
      <c r="Z3791" s="41"/>
      <c r="AA3791" s="41"/>
      <c r="AB3791" s="41"/>
      <c r="AC3791" s="41"/>
      <c r="AD3791" s="41"/>
      <c r="AE3791" s="41"/>
      <c r="AT3791" s="20" t="s">
        <v>214</v>
      </c>
      <c r="AU3791" s="20" t="s">
        <v>80</v>
      </c>
    </row>
    <row r="3792" s="13" customFormat="1">
      <c r="A3792" s="13"/>
      <c r="B3792" s="234"/>
      <c r="C3792" s="235"/>
      <c r="D3792" s="236" t="s">
        <v>216</v>
      </c>
      <c r="E3792" s="237" t="s">
        <v>19</v>
      </c>
      <c r="F3792" s="238" t="s">
        <v>2629</v>
      </c>
      <c r="G3792" s="235"/>
      <c r="H3792" s="237" t="s">
        <v>19</v>
      </c>
      <c r="I3792" s="239"/>
      <c r="J3792" s="235"/>
      <c r="K3792" s="235"/>
      <c r="L3792" s="240"/>
      <c r="M3792" s="241"/>
      <c r="N3792" s="242"/>
      <c r="O3792" s="242"/>
      <c r="P3792" s="242"/>
      <c r="Q3792" s="242"/>
      <c r="R3792" s="242"/>
      <c r="S3792" s="242"/>
      <c r="T3792" s="24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44" t="s">
        <v>216</v>
      </c>
      <c r="AU3792" s="244" t="s">
        <v>80</v>
      </c>
      <c r="AV3792" s="13" t="s">
        <v>78</v>
      </c>
      <c r="AW3792" s="13" t="s">
        <v>218</v>
      </c>
      <c r="AX3792" s="13" t="s">
        <v>71</v>
      </c>
      <c r="AY3792" s="244" t="s">
        <v>205</v>
      </c>
    </row>
    <row r="3793" s="13" customFormat="1">
      <c r="A3793" s="13"/>
      <c r="B3793" s="234"/>
      <c r="C3793" s="235"/>
      <c r="D3793" s="236" t="s">
        <v>216</v>
      </c>
      <c r="E3793" s="237" t="s">
        <v>19</v>
      </c>
      <c r="F3793" s="238" t="s">
        <v>2630</v>
      </c>
      <c r="G3793" s="235"/>
      <c r="H3793" s="237" t="s">
        <v>19</v>
      </c>
      <c r="I3793" s="239"/>
      <c r="J3793" s="235"/>
      <c r="K3793" s="235"/>
      <c r="L3793" s="240"/>
      <c r="M3793" s="241"/>
      <c r="N3793" s="242"/>
      <c r="O3793" s="242"/>
      <c r="P3793" s="242"/>
      <c r="Q3793" s="242"/>
      <c r="R3793" s="242"/>
      <c r="S3793" s="242"/>
      <c r="T3793" s="24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4" t="s">
        <v>216</v>
      </c>
      <c r="AU3793" s="244" t="s">
        <v>80</v>
      </c>
      <c r="AV3793" s="13" t="s">
        <v>78</v>
      </c>
      <c r="AW3793" s="13" t="s">
        <v>218</v>
      </c>
      <c r="AX3793" s="13" t="s">
        <v>71</v>
      </c>
      <c r="AY3793" s="244" t="s">
        <v>205</v>
      </c>
    </row>
    <row r="3794" s="13" customFormat="1">
      <c r="A3794" s="13"/>
      <c r="B3794" s="234"/>
      <c r="C3794" s="235"/>
      <c r="D3794" s="236" t="s">
        <v>216</v>
      </c>
      <c r="E3794" s="237" t="s">
        <v>19</v>
      </c>
      <c r="F3794" s="238" t="s">
        <v>478</v>
      </c>
      <c r="G3794" s="235"/>
      <c r="H3794" s="237" t="s">
        <v>19</v>
      </c>
      <c r="I3794" s="239"/>
      <c r="J3794" s="235"/>
      <c r="K3794" s="235"/>
      <c r="L3794" s="240"/>
      <c r="M3794" s="241"/>
      <c r="N3794" s="242"/>
      <c r="O3794" s="242"/>
      <c r="P3794" s="242"/>
      <c r="Q3794" s="242"/>
      <c r="R3794" s="242"/>
      <c r="S3794" s="242"/>
      <c r="T3794" s="24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T3794" s="244" t="s">
        <v>216</v>
      </c>
      <c r="AU3794" s="244" t="s">
        <v>80</v>
      </c>
      <c r="AV3794" s="13" t="s">
        <v>78</v>
      </c>
      <c r="AW3794" s="13" t="s">
        <v>218</v>
      </c>
      <c r="AX3794" s="13" t="s">
        <v>71</v>
      </c>
      <c r="AY3794" s="244" t="s">
        <v>205</v>
      </c>
    </row>
    <row r="3795" s="14" customFormat="1">
      <c r="A3795" s="14"/>
      <c r="B3795" s="245"/>
      <c r="C3795" s="246"/>
      <c r="D3795" s="236" t="s">
        <v>216</v>
      </c>
      <c r="E3795" s="247" t="s">
        <v>19</v>
      </c>
      <c r="F3795" s="248" t="s">
        <v>2631</v>
      </c>
      <c r="G3795" s="246"/>
      <c r="H3795" s="249">
        <v>101.62625</v>
      </c>
      <c r="I3795" s="250"/>
      <c r="J3795" s="246"/>
      <c r="K3795" s="246"/>
      <c r="L3795" s="251"/>
      <c r="M3795" s="252"/>
      <c r="N3795" s="253"/>
      <c r="O3795" s="253"/>
      <c r="P3795" s="253"/>
      <c r="Q3795" s="253"/>
      <c r="R3795" s="253"/>
      <c r="S3795" s="253"/>
      <c r="T3795" s="25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5" t="s">
        <v>216</v>
      </c>
      <c r="AU3795" s="255" t="s">
        <v>80</v>
      </c>
      <c r="AV3795" s="14" t="s">
        <v>80</v>
      </c>
      <c r="AW3795" s="14" t="s">
        <v>218</v>
      </c>
      <c r="AX3795" s="14" t="s">
        <v>71</v>
      </c>
      <c r="AY3795" s="255" t="s">
        <v>205</v>
      </c>
    </row>
    <row r="3796" s="14" customFormat="1">
      <c r="A3796" s="14"/>
      <c r="B3796" s="245"/>
      <c r="C3796" s="246"/>
      <c r="D3796" s="236" t="s">
        <v>216</v>
      </c>
      <c r="E3796" s="247" t="s">
        <v>19</v>
      </c>
      <c r="F3796" s="248" t="s">
        <v>2632</v>
      </c>
      <c r="G3796" s="246"/>
      <c r="H3796" s="249">
        <v>7.5200000000000005</v>
      </c>
      <c r="I3796" s="250"/>
      <c r="J3796" s="246"/>
      <c r="K3796" s="246"/>
      <c r="L3796" s="251"/>
      <c r="M3796" s="252"/>
      <c r="N3796" s="253"/>
      <c r="O3796" s="253"/>
      <c r="P3796" s="253"/>
      <c r="Q3796" s="253"/>
      <c r="R3796" s="253"/>
      <c r="S3796" s="253"/>
      <c r="T3796" s="25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5" t="s">
        <v>216</v>
      </c>
      <c r="AU3796" s="255" t="s">
        <v>80</v>
      </c>
      <c r="AV3796" s="14" t="s">
        <v>80</v>
      </c>
      <c r="AW3796" s="14" t="s">
        <v>218</v>
      </c>
      <c r="AX3796" s="14" t="s">
        <v>71</v>
      </c>
      <c r="AY3796" s="255" t="s">
        <v>205</v>
      </c>
    </row>
    <row r="3797" s="14" customFormat="1">
      <c r="A3797" s="14"/>
      <c r="B3797" s="245"/>
      <c r="C3797" s="246"/>
      <c r="D3797" s="236" t="s">
        <v>216</v>
      </c>
      <c r="E3797" s="247" t="s">
        <v>19</v>
      </c>
      <c r="F3797" s="248" t="s">
        <v>2633</v>
      </c>
      <c r="G3797" s="246"/>
      <c r="H3797" s="249">
        <v>98.279999999999987</v>
      </c>
      <c r="I3797" s="250"/>
      <c r="J3797" s="246"/>
      <c r="K3797" s="246"/>
      <c r="L3797" s="251"/>
      <c r="M3797" s="252"/>
      <c r="N3797" s="253"/>
      <c r="O3797" s="253"/>
      <c r="P3797" s="253"/>
      <c r="Q3797" s="253"/>
      <c r="R3797" s="253"/>
      <c r="S3797" s="253"/>
      <c r="T3797" s="25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55" t="s">
        <v>216</v>
      </c>
      <c r="AU3797" s="255" t="s">
        <v>80</v>
      </c>
      <c r="AV3797" s="14" t="s">
        <v>80</v>
      </c>
      <c r="AW3797" s="14" t="s">
        <v>218</v>
      </c>
      <c r="AX3797" s="14" t="s">
        <v>71</v>
      </c>
      <c r="AY3797" s="255" t="s">
        <v>205</v>
      </c>
    </row>
    <row r="3798" s="14" customFormat="1">
      <c r="A3798" s="14"/>
      <c r="B3798" s="245"/>
      <c r="C3798" s="246"/>
      <c r="D3798" s="236" t="s">
        <v>216</v>
      </c>
      <c r="E3798" s="247" t="s">
        <v>19</v>
      </c>
      <c r="F3798" s="248" t="s">
        <v>2634</v>
      </c>
      <c r="G3798" s="246"/>
      <c r="H3798" s="249">
        <v>258.60350000000005</v>
      </c>
      <c r="I3798" s="250"/>
      <c r="J3798" s="246"/>
      <c r="K3798" s="246"/>
      <c r="L3798" s="251"/>
      <c r="M3798" s="252"/>
      <c r="N3798" s="253"/>
      <c r="O3798" s="253"/>
      <c r="P3798" s="253"/>
      <c r="Q3798" s="253"/>
      <c r="R3798" s="253"/>
      <c r="S3798" s="253"/>
      <c r="T3798" s="25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T3798" s="255" t="s">
        <v>216</v>
      </c>
      <c r="AU3798" s="255" t="s">
        <v>80</v>
      </c>
      <c r="AV3798" s="14" t="s">
        <v>80</v>
      </c>
      <c r="AW3798" s="14" t="s">
        <v>218</v>
      </c>
      <c r="AX3798" s="14" t="s">
        <v>71</v>
      </c>
      <c r="AY3798" s="255" t="s">
        <v>205</v>
      </c>
    </row>
    <row r="3799" s="15" customFormat="1">
      <c r="A3799" s="15"/>
      <c r="B3799" s="256"/>
      <c r="C3799" s="257"/>
      <c r="D3799" s="236" t="s">
        <v>216</v>
      </c>
      <c r="E3799" s="258" t="s">
        <v>19</v>
      </c>
      <c r="F3799" s="259" t="s">
        <v>238</v>
      </c>
      <c r="G3799" s="257"/>
      <c r="H3799" s="260">
        <v>466.02975000000004</v>
      </c>
      <c r="I3799" s="261"/>
      <c r="J3799" s="257"/>
      <c r="K3799" s="257"/>
      <c r="L3799" s="262"/>
      <c r="M3799" s="263"/>
      <c r="N3799" s="264"/>
      <c r="O3799" s="264"/>
      <c r="P3799" s="264"/>
      <c r="Q3799" s="264"/>
      <c r="R3799" s="264"/>
      <c r="S3799" s="264"/>
      <c r="T3799" s="26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T3799" s="266" t="s">
        <v>216</v>
      </c>
      <c r="AU3799" s="266" t="s">
        <v>80</v>
      </c>
      <c r="AV3799" s="15" t="s">
        <v>97</v>
      </c>
      <c r="AW3799" s="15" t="s">
        <v>218</v>
      </c>
      <c r="AX3799" s="15" t="s">
        <v>71</v>
      </c>
      <c r="AY3799" s="266" t="s">
        <v>205</v>
      </c>
    </row>
    <row r="3800" s="13" customFormat="1">
      <c r="A3800" s="13"/>
      <c r="B3800" s="234"/>
      <c r="C3800" s="235"/>
      <c r="D3800" s="236" t="s">
        <v>216</v>
      </c>
      <c r="E3800" s="237" t="s">
        <v>19</v>
      </c>
      <c r="F3800" s="238" t="s">
        <v>483</v>
      </c>
      <c r="G3800" s="235"/>
      <c r="H3800" s="237" t="s">
        <v>19</v>
      </c>
      <c r="I3800" s="239"/>
      <c r="J3800" s="235"/>
      <c r="K3800" s="235"/>
      <c r="L3800" s="240"/>
      <c r="M3800" s="241"/>
      <c r="N3800" s="242"/>
      <c r="O3800" s="242"/>
      <c r="P3800" s="242"/>
      <c r="Q3800" s="242"/>
      <c r="R3800" s="242"/>
      <c r="S3800" s="242"/>
      <c r="T3800" s="24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44" t="s">
        <v>216</v>
      </c>
      <c r="AU3800" s="244" t="s">
        <v>80</v>
      </c>
      <c r="AV3800" s="13" t="s">
        <v>78</v>
      </c>
      <c r="AW3800" s="13" t="s">
        <v>218</v>
      </c>
      <c r="AX3800" s="13" t="s">
        <v>71</v>
      </c>
      <c r="AY3800" s="244" t="s">
        <v>205</v>
      </c>
    </row>
    <row r="3801" s="14" customFormat="1">
      <c r="A3801" s="14"/>
      <c r="B3801" s="245"/>
      <c r="C3801" s="246"/>
      <c r="D3801" s="236" t="s">
        <v>216</v>
      </c>
      <c r="E3801" s="247" t="s">
        <v>19</v>
      </c>
      <c r="F3801" s="248" t="s">
        <v>2635</v>
      </c>
      <c r="G3801" s="246"/>
      <c r="H3801" s="249">
        <v>10.92</v>
      </c>
      <c r="I3801" s="250"/>
      <c r="J3801" s="246"/>
      <c r="K3801" s="246"/>
      <c r="L3801" s="251"/>
      <c r="M3801" s="252"/>
      <c r="N3801" s="253"/>
      <c r="O3801" s="253"/>
      <c r="P3801" s="253"/>
      <c r="Q3801" s="253"/>
      <c r="R3801" s="253"/>
      <c r="S3801" s="253"/>
      <c r="T3801" s="25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5" t="s">
        <v>216</v>
      </c>
      <c r="AU3801" s="255" t="s">
        <v>80</v>
      </c>
      <c r="AV3801" s="14" t="s">
        <v>80</v>
      </c>
      <c r="AW3801" s="14" t="s">
        <v>218</v>
      </c>
      <c r="AX3801" s="14" t="s">
        <v>71</v>
      </c>
      <c r="AY3801" s="255" t="s">
        <v>205</v>
      </c>
    </row>
    <row r="3802" s="14" customFormat="1">
      <c r="A3802" s="14"/>
      <c r="B3802" s="245"/>
      <c r="C3802" s="246"/>
      <c r="D3802" s="236" t="s">
        <v>216</v>
      </c>
      <c r="E3802" s="247" t="s">
        <v>19</v>
      </c>
      <c r="F3802" s="248" t="s">
        <v>6130</v>
      </c>
      <c r="G3802" s="246"/>
      <c r="H3802" s="249">
        <v>517.28999999999996</v>
      </c>
      <c r="I3802" s="250"/>
      <c r="J3802" s="246"/>
      <c r="K3802" s="246"/>
      <c r="L3802" s="251"/>
      <c r="M3802" s="252"/>
      <c r="N3802" s="253"/>
      <c r="O3802" s="253"/>
      <c r="P3802" s="253"/>
      <c r="Q3802" s="253"/>
      <c r="R3802" s="253"/>
      <c r="S3802" s="253"/>
      <c r="T3802" s="25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5" t="s">
        <v>216</v>
      </c>
      <c r="AU3802" s="255" t="s">
        <v>80</v>
      </c>
      <c r="AV3802" s="14" t="s">
        <v>80</v>
      </c>
      <c r="AW3802" s="14" t="s">
        <v>218</v>
      </c>
      <c r="AX3802" s="14" t="s">
        <v>71</v>
      </c>
      <c r="AY3802" s="255" t="s">
        <v>205</v>
      </c>
    </row>
    <row r="3803" s="13" customFormat="1">
      <c r="A3803" s="13"/>
      <c r="B3803" s="234"/>
      <c r="C3803" s="235"/>
      <c r="D3803" s="236" t="s">
        <v>216</v>
      </c>
      <c r="E3803" s="237" t="s">
        <v>19</v>
      </c>
      <c r="F3803" s="238" t="s">
        <v>228</v>
      </c>
      <c r="G3803" s="235"/>
      <c r="H3803" s="237" t="s">
        <v>19</v>
      </c>
      <c r="I3803" s="239"/>
      <c r="J3803" s="235"/>
      <c r="K3803" s="235"/>
      <c r="L3803" s="240"/>
      <c r="M3803" s="241"/>
      <c r="N3803" s="242"/>
      <c r="O3803" s="242"/>
      <c r="P3803" s="242"/>
      <c r="Q3803" s="242"/>
      <c r="R3803" s="242"/>
      <c r="S3803" s="242"/>
      <c r="T3803" s="24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44" t="s">
        <v>216</v>
      </c>
      <c r="AU3803" s="244" t="s">
        <v>80</v>
      </c>
      <c r="AV3803" s="13" t="s">
        <v>78</v>
      </c>
      <c r="AW3803" s="13" t="s">
        <v>218</v>
      </c>
      <c r="AX3803" s="13" t="s">
        <v>71</v>
      </c>
      <c r="AY3803" s="244" t="s">
        <v>205</v>
      </c>
    </row>
    <row r="3804" s="15" customFormat="1">
      <c r="A3804" s="15"/>
      <c r="B3804" s="256"/>
      <c r="C3804" s="257"/>
      <c r="D3804" s="236" t="s">
        <v>216</v>
      </c>
      <c r="E3804" s="258" t="s">
        <v>19</v>
      </c>
      <c r="F3804" s="259" t="s">
        <v>238</v>
      </c>
      <c r="G3804" s="257"/>
      <c r="H3804" s="260">
        <v>528.20999999999992</v>
      </c>
      <c r="I3804" s="261"/>
      <c r="J3804" s="257"/>
      <c r="K3804" s="257"/>
      <c r="L3804" s="262"/>
      <c r="M3804" s="263"/>
      <c r="N3804" s="264"/>
      <c r="O3804" s="264"/>
      <c r="P3804" s="264"/>
      <c r="Q3804" s="264"/>
      <c r="R3804" s="264"/>
      <c r="S3804" s="264"/>
      <c r="T3804" s="26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T3804" s="266" t="s">
        <v>216</v>
      </c>
      <c r="AU3804" s="266" t="s">
        <v>80</v>
      </c>
      <c r="AV3804" s="15" t="s">
        <v>97</v>
      </c>
      <c r="AW3804" s="15" t="s">
        <v>218</v>
      </c>
      <c r="AX3804" s="15" t="s">
        <v>71</v>
      </c>
      <c r="AY3804" s="266" t="s">
        <v>205</v>
      </c>
    </row>
    <row r="3805" s="13" customFormat="1">
      <c r="A3805" s="13"/>
      <c r="B3805" s="234"/>
      <c r="C3805" s="235"/>
      <c r="D3805" s="236" t="s">
        <v>216</v>
      </c>
      <c r="E3805" s="237" t="s">
        <v>19</v>
      </c>
      <c r="F3805" s="238" t="s">
        <v>485</v>
      </c>
      <c r="G3805" s="235"/>
      <c r="H3805" s="237" t="s">
        <v>19</v>
      </c>
      <c r="I3805" s="239"/>
      <c r="J3805" s="235"/>
      <c r="K3805" s="235"/>
      <c r="L3805" s="240"/>
      <c r="M3805" s="241"/>
      <c r="N3805" s="242"/>
      <c r="O3805" s="242"/>
      <c r="P3805" s="242"/>
      <c r="Q3805" s="242"/>
      <c r="R3805" s="242"/>
      <c r="S3805" s="242"/>
      <c r="T3805" s="24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T3805" s="244" t="s">
        <v>216</v>
      </c>
      <c r="AU3805" s="244" t="s">
        <v>80</v>
      </c>
      <c r="AV3805" s="13" t="s">
        <v>78</v>
      </c>
      <c r="AW3805" s="13" t="s">
        <v>218</v>
      </c>
      <c r="AX3805" s="13" t="s">
        <v>71</v>
      </c>
      <c r="AY3805" s="244" t="s">
        <v>205</v>
      </c>
    </row>
    <row r="3806" s="14" customFormat="1">
      <c r="A3806" s="14"/>
      <c r="B3806" s="245"/>
      <c r="C3806" s="246"/>
      <c r="D3806" s="236" t="s">
        <v>216</v>
      </c>
      <c r="E3806" s="247" t="s">
        <v>19</v>
      </c>
      <c r="F3806" s="248" t="s">
        <v>6131</v>
      </c>
      <c r="G3806" s="246"/>
      <c r="H3806" s="249">
        <v>406.57999999999998</v>
      </c>
      <c r="I3806" s="250"/>
      <c r="J3806" s="246"/>
      <c r="K3806" s="246"/>
      <c r="L3806" s="251"/>
      <c r="M3806" s="252"/>
      <c r="N3806" s="253"/>
      <c r="O3806" s="253"/>
      <c r="P3806" s="253"/>
      <c r="Q3806" s="253"/>
      <c r="R3806" s="253"/>
      <c r="S3806" s="253"/>
      <c r="T3806" s="25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55" t="s">
        <v>216</v>
      </c>
      <c r="AU3806" s="255" t="s">
        <v>80</v>
      </c>
      <c r="AV3806" s="14" t="s">
        <v>80</v>
      </c>
      <c r="AW3806" s="14" t="s">
        <v>218</v>
      </c>
      <c r="AX3806" s="14" t="s">
        <v>71</v>
      </c>
      <c r="AY3806" s="255" t="s">
        <v>205</v>
      </c>
    </row>
    <row r="3807" s="15" customFormat="1">
      <c r="A3807" s="15"/>
      <c r="B3807" s="256"/>
      <c r="C3807" s="257"/>
      <c r="D3807" s="236" t="s">
        <v>216</v>
      </c>
      <c r="E3807" s="258" t="s">
        <v>19</v>
      </c>
      <c r="F3807" s="259" t="s">
        <v>238</v>
      </c>
      <c r="G3807" s="257"/>
      <c r="H3807" s="260">
        <v>406.57999999999998</v>
      </c>
      <c r="I3807" s="261"/>
      <c r="J3807" s="257"/>
      <c r="K3807" s="257"/>
      <c r="L3807" s="262"/>
      <c r="M3807" s="263"/>
      <c r="N3807" s="264"/>
      <c r="O3807" s="264"/>
      <c r="P3807" s="264"/>
      <c r="Q3807" s="264"/>
      <c r="R3807" s="264"/>
      <c r="S3807" s="264"/>
      <c r="T3807" s="26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T3807" s="266" t="s">
        <v>216</v>
      </c>
      <c r="AU3807" s="266" t="s">
        <v>80</v>
      </c>
      <c r="AV3807" s="15" t="s">
        <v>97</v>
      </c>
      <c r="AW3807" s="15" t="s">
        <v>218</v>
      </c>
      <c r="AX3807" s="15" t="s">
        <v>71</v>
      </c>
      <c r="AY3807" s="266" t="s">
        <v>205</v>
      </c>
    </row>
    <row r="3808" s="13" customFormat="1">
      <c r="A3808" s="13"/>
      <c r="B3808" s="234"/>
      <c r="C3808" s="235"/>
      <c r="D3808" s="236" t="s">
        <v>216</v>
      </c>
      <c r="E3808" s="237" t="s">
        <v>19</v>
      </c>
      <c r="F3808" s="238" t="s">
        <v>728</v>
      </c>
      <c r="G3808" s="235"/>
      <c r="H3808" s="237" t="s">
        <v>19</v>
      </c>
      <c r="I3808" s="239"/>
      <c r="J3808" s="235"/>
      <c r="K3808" s="235"/>
      <c r="L3808" s="240"/>
      <c r="M3808" s="241"/>
      <c r="N3808" s="242"/>
      <c r="O3808" s="242"/>
      <c r="P3808" s="242"/>
      <c r="Q3808" s="242"/>
      <c r="R3808" s="242"/>
      <c r="S3808" s="242"/>
      <c r="T3808" s="24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4" t="s">
        <v>216</v>
      </c>
      <c r="AU3808" s="244" t="s">
        <v>80</v>
      </c>
      <c r="AV3808" s="13" t="s">
        <v>78</v>
      </c>
      <c r="AW3808" s="13" t="s">
        <v>218</v>
      </c>
      <c r="AX3808" s="13" t="s">
        <v>71</v>
      </c>
      <c r="AY3808" s="244" t="s">
        <v>205</v>
      </c>
    </row>
    <row r="3809" s="14" customFormat="1">
      <c r="A3809" s="14"/>
      <c r="B3809" s="245"/>
      <c r="C3809" s="246"/>
      <c r="D3809" s="236" t="s">
        <v>216</v>
      </c>
      <c r="E3809" s="247" t="s">
        <v>19</v>
      </c>
      <c r="F3809" s="248" t="s">
        <v>6132</v>
      </c>
      <c r="G3809" s="246"/>
      <c r="H3809" s="249">
        <v>60.4375</v>
      </c>
      <c r="I3809" s="250"/>
      <c r="J3809" s="246"/>
      <c r="K3809" s="246"/>
      <c r="L3809" s="251"/>
      <c r="M3809" s="252"/>
      <c r="N3809" s="253"/>
      <c r="O3809" s="253"/>
      <c r="P3809" s="253"/>
      <c r="Q3809" s="253"/>
      <c r="R3809" s="253"/>
      <c r="S3809" s="253"/>
      <c r="T3809" s="25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T3809" s="255" t="s">
        <v>216</v>
      </c>
      <c r="AU3809" s="255" t="s">
        <v>80</v>
      </c>
      <c r="AV3809" s="14" t="s">
        <v>80</v>
      </c>
      <c r="AW3809" s="14" t="s">
        <v>218</v>
      </c>
      <c r="AX3809" s="14" t="s">
        <v>71</v>
      </c>
      <c r="AY3809" s="255" t="s">
        <v>205</v>
      </c>
    </row>
    <row r="3810" s="15" customFormat="1">
      <c r="A3810" s="15"/>
      <c r="B3810" s="256"/>
      <c r="C3810" s="257"/>
      <c r="D3810" s="236" t="s">
        <v>216</v>
      </c>
      <c r="E3810" s="258" t="s">
        <v>19</v>
      </c>
      <c r="F3810" s="259" t="s">
        <v>238</v>
      </c>
      <c r="G3810" s="257"/>
      <c r="H3810" s="260">
        <v>60.4375</v>
      </c>
      <c r="I3810" s="261"/>
      <c r="J3810" s="257"/>
      <c r="K3810" s="257"/>
      <c r="L3810" s="262"/>
      <c r="M3810" s="263"/>
      <c r="N3810" s="264"/>
      <c r="O3810" s="264"/>
      <c r="P3810" s="264"/>
      <c r="Q3810" s="264"/>
      <c r="R3810" s="264"/>
      <c r="S3810" s="264"/>
      <c r="T3810" s="26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T3810" s="266" t="s">
        <v>216</v>
      </c>
      <c r="AU3810" s="266" t="s">
        <v>80</v>
      </c>
      <c r="AV3810" s="15" t="s">
        <v>97</v>
      </c>
      <c r="AW3810" s="15" t="s">
        <v>218</v>
      </c>
      <c r="AX3810" s="15" t="s">
        <v>71</v>
      </c>
      <c r="AY3810" s="266" t="s">
        <v>205</v>
      </c>
    </row>
    <row r="3811" s="13" customFormat="1">
      <c r="A3811" s="13"/>
      <c r="B3811" s="234"/>
      <c r="C3811" s="235"/>
      <c r="D3811" s="236" t="s">
        <v>216</v>
      </c>
      <c r="E3811" s="237" t="s">
        <v>19</v>
      </c>
      <c r="F3811" s="238" t="s">
        <v>3461</v>
      </c>
      <c r="G3811" s="235"/>
      <c r="H3811" s="237" t="s">
        <v>19</v>
      </c>
      <c r="I3811" s="239"/>
      <c r="J3811" s="235"/>
      <c r="K3811" s="235"/>
      <c r="L3811" s="240"/>
      <c r="M3811" s="241"/>
      <c r="N3811" s="242"/>
      <c r="O3811" s="242"/>
      <c r="P3811" s="242"/>
      <c r="Q3811" s="242"/>
      <c r="R3811" s="242"/>
      <c r="S3811" s="242"/>
      <c r="T3811" s="24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44" t="s">
        <v>216</v>
      </c>
      <c r="AU3811" s="244" t="s">
        <v>80</v>
      </c>
      <c r="AV3811" s="13" t="s">
        <v>78</v>
      </c>
      <c r="AW3811" s="13" t="s">
        <v>218</v>
      </c>
      <c r="AX3811" s="13" t="s">
        <v>71</v>
      </c>
      <c r="AY3811" s="244" t="s">
        <v>205</v>
      </c>
    </row>
    <row r="3812" s="14" customFormat="1">
      <c r="A3812" s="14"/>
      <c r="B3812" s="245"/>
      <c r="C3812" s="246"/>
      <c r="D3812" s="236" t="s">
        <v>216</v>
      </c>
      <c r="E3812" s="247" t="s">
        <v>19</v>
      </c>
      <c r="F3812" s="248" t="s">
        <v>6133</v>
      </c>
      <c r="G3812" s="246"/>
      <c r="H3812" s="249">
        <v>3.1000000000000001</v>
      </c>
      <c r="I3812" s="250"/>
      <c r="J3812" s="246"/>
      <c r="K3812" s="246"/>
      <c r="L3812" s="251"/>
      <c r="M3812" s="252"/>
      <c r="N3812" s="253"/>
      <c r="O3812" s="253"/>
      <c r="P3812" s="253"/>
      <c r="Q3812" s="253"/>
      <c r="R3812" s="253"/>
      <c r="S3812" s="253"/>
      <c r="T3812" s="25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5" t="s">
        <v>216</v>
      </c>
      <c r="AU3812" s="255" t="s">
        <v>80</v>
      </c>
      <c r="AV3812" s="14" t="s">
        <v>80</v>
      </c>
      <c r="AW3812" s="14" t="s">
        <v>218</v>
      </c>
      <c r="AX3812" s="14" t="s">
        <v>71</v>
      </c>
      <c r="AY3812" s="255" t="s">
        <v>205</v>
      </c>
    </row>
    <row r="3813" s="14" customFormat="1">
      <c r="A3813" s="14"/>
      <c r="B3813" s="245"/>
      <c r="C3813" s="246"/>
      <c r="D3813" s="236" t="s">
        <v>216</v>
      </c>
      <c r="E3813" s="247" t="s">
        <v>19</v>
      </c>
      <c r="F3813" s="248" t="s">
        <v>6134</v>
      </c>
      <c r="G3813" s="246"/>
      <c r="H3813" s="249">
        <v>64</v>
      </c>
      <c r="I3813" s="250"/>
      <c r="J3813" s="246"/>
      <c r="K3813" s="246"/>
      <c r="L3813" s="251"/>
      <c r="M3813" s="252"/>
      <c r="N3813" s="253"/>
      <c r="O3813" s="253"/>
      <c r="P3813" s="253"/>
      <c r="Q3813" s="253"/>
      <c r="R3813" s="253"/>
      <c r="S3813" s="253"/>
      <c r="T3813" s="25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5" t="s">
        <v>216</v>
      </c>
      <c r="AU3813" s="255" t="s">
        <v>80</v>
      </c>
      <c r="AV3813" s="14" t="s">
        <v>80</v>
      </c>
      <c r="AW3813" s="14" t="s">
        <v>218</v>
      </c>
      <c r="AX3813" s="14" t="s">
        <v>71</v>
      </c>
      <c r="AY3813" s="255" t="s">
        <v>205</v>
      </c>
    </row>
    <row r="3814" s="15" customFormat="1">
      <c r="A3814" s="15"/>
      <c r="B3814" s="256"/>
      <c r="C3814" s="257"/>
      <c r="D3814" s="236" t="s">
        <v>216</v>
      </c>
      <c r="E3814" s="258" t="s">
        <v>19</v>
      </c>
      <c r="F3814" s="259" t="s">
        <v>238</v>
      </c>
      <c r="G3814" s="257"/>
      <c r="H3814" s="260">
        <v>67.099999999999994</v>
      </c>
      <c r="I3814" s="261"/>
      <c r="J3814" s="257"/>
      <c r="K3814" s="257"/>
      <c r="L3814" s="262"/>
      <c r="M3814" s="263"/>
      <c r="N3814" s="264"/>
      <c r="O3814" s="264"/>
      <c r="P3814" s="264"/>
      <c r="Q3814" s="264"/>
      <c r="R3814" s="264"/>
      <c r="S3814" s="264"/>
      <c r="T3814" s="26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T3814" s="266" t="s">
        <v>216</v>
      </c>
      <c r="AU3814" s="266" t="s">
        <v>80</v>
      </c>
      <c r="AV3814" s="15" t="s">
        <v>97</v>
      </c>
      <c r="AW3814" s="15" t="s">
        <v>218</v>
      </c>
      <c r="AX3814" s="15" t="s">
        <v>71</v>
      </c>
      <c r="AY3814" s="266" t="s">
        <v>205</v>
      </c>
    </row>
    <row r="3815" s="13" customFormat="1">
      <c r="A3815" s="13"/>
      <c r="B3815" s="234"/>
      <c r="C3815" s="235"/>
      <c r="D3815" s="236" t="s">
        <v>216</v>
      </c>
      <c r="E3815" s="237" t="s">
        <v>19</v>
      </c>
      <c r="F3815" s="238" t="s">
        <v>3464</v>
      </c>
      <c r="G3815" s="235"/>
      <c r="H3815" s="237" t="s">
        <v>19</v>
      </c>
      <c r="I3815" s="239"/>
      <c r="J3815" s="235"/>
      <c r="K3815" s="235"/>
      <c r="L3815" s="240"/>
      <c r="M3815" s="241"/>
      <c r="N3815" s="242"/>
      <c r="O3815" s="242"/>
      <c r="P3815" s="242"/>
      <c r="Q3815" s="242"/>
      <c r="R3815" s="242"/>
      <c r="S3815" s="242"/>
      <c r="T3815" s="24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44" t="s">
        <v>216</v>
      </c>
      <c r="AU3815" s="244" t="s">
        <v>80</v>
      </c>
      <c r="AV3815" s="13" t="s">
        <v>78</v>
      </c>
      <c r="AW3815" s="13" t="s">
        <v>218</v>
      </c>
      <c r="AX3815" s="13" t="s">
        <v>71</v>
      </c>
      <c r="AY3815" s="244" t="s">
        <v>205</v>
      </c>
    </row>
    <row r="3816" s="14" customFormat="1">
      <c r="A3816" s="14"/>
      <c r="B3816" s="245"/>
      <c r="C3816" s="246"/>
      <c r="D3816" s="236" t="s">
        <v>216</v>
      </c>
      <c r="E3816" s="247" t="s">
        <v>19</v>
      </c>
      <c r="F3816" s="248" t="s">
        <v>6135</v>
      </c>
      <c r="G3816" s="246"/>
      <c r="H3816" s="249">
        <v>35.840000000000003</v>
      </c>
      <c r="I3816" s="250"/>
      <c r="J3816" s="246"/>
      <c r="K3816" s="246"/>
      <c r="L3816" s="251"/>
      <c r="M3816" s="252"/>
      <c r="N3816" s="253"/>
      <c r="O3816" s="253"/>
      <c r="P3816" s="253"/>
      <c r="Q3816" s="253"/>
      <c r="R3816" s="253"/>
      <c r="S3816" s="253"/>
      <c r="T3816" s="25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5" t="s">
        <v>216</v>
      </c>
      <c r="AU3816" s="255" t="s">
        <v>80</v>
      </c>
      <c r="AV3816" s="14" t="s">
        <v>80</v>
      </c>
      <c r="AW3816" s="14" t="s">
        <v>218</v>
      </c>
      <c r="AX3816" s="14" t="s">
        <v>71</v>
      </c>
      <c r="AY3816" s="255" t="s">
        <v>205</v>
      </c>
    </row>
    <row r="3817" s="15" customFormat="1">
      <c r="A3817" s="15"/>
      <c r="B3817" s="256"/>
      <c r="C3817" s="257"/>
      <c r="D3817" s="236" t="s">
        <v>216</v>
      </c>
      <c r="E3817" s="258" t="s">
        <v>19</v>
      </c>
      <c r="F3817" s="259" t="s">
        <v>238</v>
      </c>
      <c r="G3817" s="257"/>
      <c r="H3817" s="260">
        <v>35.840000000000003</v>
      </c>
      <c r="I3817" s="261"/>
      <c r="J3817" s="257"/>
      <c r="K3817" s="257"/>
      <c r="L3817" s="262"/>
      <c r="M3817" s="263"/>
      <c r="N3817" s="264"/>
      <c r="O3817" s="264"/>
      <c r="P3817" s="264"/>
      <c r="Q3817" s="264"/>
      <c r="R3817" s="264"/>
      <c r="S3817" s="264"/>
      <c r="T3817" s="26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T3817" s="266" t="s">
        <v>216</v>
      </c>
      <c r="AU3817" s="266" t="s">
        <v>80</v>
      </c>
      <c r="AV3817" s="15" t="s">
        <v>97</v>
      </c>
      <c r="AW3817" s="15" t="s">
        <v>218</v>
      </c>
      <c r="AX3817" s="15" t="s">
        <v>71</v>
      </c>
      <c r="AY3817" s="266" t="s">
        <v>205</v>
      </c>
    </row>
    <row r="3818" s="13" customFormat="1">
      <c r="A3818" s="13"/>
      <c r="B3818" s="234"/>
      <c r="C3818" s="235"/>
      <c r="D3818" s="236" t="s">
        <v>216</v>
      </c>
      <c r="E3818" s="237" t="s">
        <v>19</v>
      </c>
      <c r="F3818" s="238" t="s">
        <v>6136</v>
      </c>
      <c r="G3818" s="235"/>
      <c r="H3818" s="237" t="s">
        <v>19</v>
      </c>
      <c r="I3818" s="239"/>
      <c r="J3818" s="235"/>
      <c r="K3818" s="235"/>
      <c r="L3818" s="240"/>
      <c r="M3818" s="241"/>
      <c r="N3818" s="242"/>
      <c r="O3818" s="242"/>
      <c r="P3818" s="242"/>
      <c r="Q3818" s="242"/>
      <c r="R3818" s="242"/>
      <c r="S3818" s="242"/>
      <c r="T3818" s="24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4" t="s">
        <v>216</v>
      </c>
      <c r="AU3818" s="244" t="s">
        <v>80</v>
      </c>
      <c r="AV3818" s="13" t="s">
        <v>78</v>
      </c>
      <c r="AW3818" s="13" t="s">
        <v>218</v>
      </c>
      <c r="AX3818" s="13" t="s">
        <v>71</v>
      </c>
      <c r="AY3818" s="244" t="s">
        <v>205</v>
      </c>
    </row>
    <row r="3819" s="13" customFormat="1">
      <c r="A3819" s="13"/>
      <c r="B3819" s="234"/>
      <c r="C3819" s="235"/>
      <c r="D3819" s="236" t="s">
        <v>216</v>
      </c>
      <c r="E3819" s="237" t="s">
        <v>19</v>
      </c>
      <c r="F3819" s="238" t="s">
        <v>6137</v>
      </c>
      <c r="G3819" s="235"/>
      <c r="H3819" s="237" t="s">
        <v>19</v>
      </c>
      <c r="I3819" s="239"/>
      <c r="J3819" s="235"/>
      <c r="K3819" s="235"/>
      <c r="L3819" s="240"/>
      <c r="M3819" s="241"/>
      <c r="N3819" s="242"/>
      <c r="O3819" s="242"/>
      <c r="P3819" s="242"/>
      <c r="Q3819" s="242"/>
      <c r="R3819" s="242"/>
      <c r="S3819" s="242"/>
      <c r="T3819" s="24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44" t="s">
        <v>216</v>
      </c>
      <c r="AU3819" s="244" t="s">
        <v>80</v>
      </c>
      <c r="AV3819" s="13" t="s">
        <v>78</v>
      </c>
      <c r="AW3819" s="13" t="s">
        <v>218</v>
      </c>
      <c r="AX3819" s="13" t="s">
        <v>71</v>
      </c>
      <c r="AY3819" s="244" t="s">
        <v>205</v>
      </c>
    </row>
    <row r="3820" s="15" customFormat="1">
      <c r="A3820" s="15"/>
      <c r="B3820" s="256"/>
      <c r="C3820" s="257"/>
      <c r="D3820" s="236" t="s">
        <v>216</v>
      </c>
      <c r="E3820" s="258" t="s">
        <v>19</v>
      </c>
      <c r="F3820" s="259" t="s">
        <v>238</v>
      </c>
      <c r="G3820" s="257"/>
      <c r="H3820" s="260">
        <v>0</v>
      </c>
      <c r="I3820" s="261"/>
      <c r="J3820" s="257"/>
      <c r="K3820" s="257"/>
      <c r="L3820" s="262"/>
      <c r="M3820" s="263"/>
      <c r="N3820" s="264"/>
      <c r="O3820" s="264"/>
      <c r="P3820" s="264"/>
      <c r="Q3820" s="264"/>
      <c r="R3820" s="264"/>
      <c r="S3820" s="264"/>
      <c r="T3820" s="26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T3820" s="266" t="s">
        <v>216</v>
      </c>
      <c r="AU3820" s="266" t="s">
        <v>80</v>
      </c>
      <c r="AV3820" s="15" t="s">
        <v>97</v>
      </c>
      <c r="AW3820" s="15" t="s">
        <v>218</v>
      </c>
      <c r="AX3820" s="15" t="s">
        <v>71</v>
      </c>
      <c r="AY3820" s="266" t="s">
        <v>205</v>
      </c>
    </row>
    <row r="3821" s="16" customFormat="1">
      <c r="A3821" s="16"/>
      <c r="B3821" s="267"/>
      <c r="C3821" s="268"/>
      <c r="D3821" s="236" t="s">
        <v>216</v>
      </c>
      <c r="E3821" s="269" t="s">
        <v>19</v>
      </c>
      <c r="F3821" s="270" t="s">
        <v>243</v>
      </c>
      <c r="G3821" s="268"/>
      <c r="H3821" s="271">
        <v>1564.1972499999997</v>
      </c>
      <c r="I3821" s="272"/>
      <c r="J3821" s="268"/>
      <c r="K3821" s="268"/>
      <c r="L3821" s="273"/>
      <c r="M3821" s="274"/>
      <c r="N3821" s="275"/>
      <c r="O3821" s="275"/>
      <c r="P3821" s="275"/>
      <c r="Q3821" s="275"/>
      <c r="R3821" s="275"/>
      <c r="S3821" s="275"/>
      <c r="T3821" s="27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T3821" s="277" t="s">
        <v>216</v>
      </c>
      <c r="AU3821" s="277" t="s">
        <v>80</v>
      </c>
      <c r="AV3821" s="16" t="s">
        <v>212</v>
      </c>
      <c r="AW3821" s="16" t="s">
        <v>218</v>
      </c>
      <c r="AX3821" s="16" t="s">
        <v>78</v>
      </c>
      <c r="AY3821" s="277" t="s">
        <v>205</v>
      </c>
    </row>
    <row r="3822" s="2" customFormat="1" ht="37.8" customHeight="1">
      <c r="A3822" s="41"/>
      <c r="B3822" s="42"/>
      <c r="C3822" s="216" t="s">
        <v>6138</v>
      </c>
      <c r="D3822" s="216" t="s">
        <v>207</v>
      </c>
      <c r="E3822" s="217" t="s">
        <v>6139</v>
      </c>
      <c r="F3822" s="218" t="s">
        <v>6140</v>
      </c>
      <c r="G3822" s="219" t="s">
        <v>306</v>
      </c>
      <c r="H3822" s="220">
        <v>1831.011</v>
      </c>
      <c r="I3822" s="221"/>
      <c r="J3822" s="222">
        <f>ROUND(I3822*H3822,2)</f>
        <v>0</v>
      </c>
      <c r="K3822" s="218" t="s">
        <v>211</v>
      </c>
      <c r="L3822" s="47"/>
      <c r="M3822" s="223" t="s">
        <v>19</v>
      </c>
      <c r="N3822" s="224" t="s">
        <v>42</v>
      </c>
      <c r="O3822" s="87"/>
      <c r="P3822" s="225">
        <f>O3822*H3822</f>
        <v>0</v>
      </c>
      <c r="Q3822" s="225">
        <v>0.0055799999999999999</v>
      </c>
      <c r="R3822" s="225">
        <f>Q3822*H3822</f>
        <v>10.21704138</v>
      </c>
      <c r="S3822" s="225">
        <v>0</v>
      </c>
      <c r="T3822" s="226">
        <f>S3822*H3822</f>
        <v>0</v>
      </c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R3822" s="227" t="s">
        <v>331</v>
      </c>
      <c r="AT3822" s="227" t="s">
        <v>207</v>
      </c>
      <c r="AU3822" s="227" t="s">
        <v>80</v>
      </c>
      <c r="AY3822" s="20" t="s">
        <v>205</v>
      </c>
      <c r="BE3822" s="228">
        <f>IF(N3822="základní",J3822,0)</f>
        <v>0</v>
      </c>
      <c r="BF3822" s="228">
        <f>IF(N3822="snížená",J3822,0)</f>
        <v>0</v>
      </c>
      <c r="BG3822" s="228">
        <f>IF(N3822="zákl. přenesená",J3822,0)</f>
        <v>0</v>
      </c>
      <c r="BH3822" s="228">
        <f>IF(N3822="sníž. přenesená",J3822,0)</f>
        <v>0</v>
      </c>
      <c r="BI3822" s="228">
        <f>IF(N3822="nulová",J3822,0)</f>
        <v>0</v>
      </c>
      <c r="BJ3822" s="20" t="s">
        <v>78</v>
      </c>
      <c r="BK3822" s="228">
        <f>ROUND(I3822*H3822,2)</f>
        <v>0</v>
      </c>
      <c r="BL3822" s="20" t="s">
        <v>331</v>
      </c>
      <c r="BM3822" s="227" t="s">
        <v>6141</v>
      </c>
    </row>
    <row r="3823" s="2" customFormat="1">
      <c r="A3823" s="41"/>
      <c r="B3823" s="42"/>
      <c r="C3823" s="43"/>
      <c r="D3823" s="229" t="s">
        <v>214</v>
      </c>
      <c r="E3823" s="43"/>
      <c r="F3823" s="230" t="s">
        <v>6142</v>
      </c>
      <c r="G3823" s="43"/>
      <c r="H3823" s="43"/>
      <c r="I3823" s="231"/>
      <c r="J3823" s="43"/>
      <c r="K3823" s="43"/>
      <c r="L3823" s="47"/>
      <c r="M3823" s="232"/>
      <c r="N3823" s="233"/>
      <c r="O3823" s="87"/>
      <c r="P3823" s="87"/>
      <c r="Q3823" s="87"/>
      <c r="R3823" s="87"/>
      <c r="S3823" s="87"/>
      <c r="T3823" s="88"/>
      <c r="U3823" s="41"/>
      <c r="V3823" s="41"/>
      <c r="W3823" s="41"/>
      <c r="X3823" s="41"/>
      <c r="Y3823" s="41"/>
      <c r="Z3823" s="41"/>
      <c r="AA3823" s="41"/>
      <c r="AB3823" s="41"/>
      <c r="AC3823" s="41"/>
      <c r="AD3823" s="41"/>
      <c r="AE3823" s="41"/>
      <c r="AT3823" s="20" t="s">
        <v>214</v>
      </c>
      <c r="AU3823" s="20" t="s">
        <v>80</v>
      </c>
    </row>
    <row r="3824" s="13" customFormat="1">
      <c r="A3824" s="13"/>
      <c r="B3824" s="234"/>
      <c r="C3824" s="235"/>
      <c r="D3824" s="236" t="s">
        <v>216</v>
      </c>
      <c r="E3824" s="237" t="s">
        <v>19</v>
      </c>
      <c r="F3824" s="238" t="s">
        <v>228</v>
      </c>
      <c r="G3824" s="235"/>
      <c r="H3824" s="237" t="s">
        <v>19</v>
      </c>
      <c r="I3824" s="239"/>
      <c r="J3824" s="235"/>
      <c r="K3824" s="235"/>
      <c r="L3824" s="240"/>
      <c r="M3824" s="241"/>
      <c r="N3824" s="242"/>
      <c r="O3824" s="242"/>
      <c r="P3824" s="242"/>
      <c r="Q3824" s="242"/>
      <c r="R3824" s="242"/>
      <c r="S3824" s="242"/>
      <c r="T3824" s="24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4" t="s">
        <v>216</v>
      </c>
      <c r="AU3824" s="244" t="s">
        <v>80</v>
      </c>
      <c r="AV3824" s="13" t="s">
        <v>78</v>
      </c>
      <c r="AW3824" s="13" t="s">
        <v>218</v>
      </c>
      <c r="AX3824" s="13" t="s">
        <v>71</v>
      </c>
      <c r="AY3824" s="244" t="s">
        <v>205</v>
      </c>
    </row>
    <row r="3825" s="13" customFormat="1">
      <c r="A3825" s="13"/>
      <c r="B3825" s="234"/>
      <c r="C3825" s="235"/>
      <c r="D3825" s="236" t="s">
        <v>216</v>
      </c>
      <c r="E3825" s="237" t="s">
        <v>19</v>
      </c>
      <c r="F3825" s="238" t="s">
        <v>478</v>
      </c>
      <c r="G3825" s="235"/>
      <c r="H3825" s="237" t="s">
        <v>19</v>
      </c>
      <c r="I3825" s="239"/>
      <c r="J3825" s="235"/>
      <c r="K3825" s="235"/>
      <c r="L3825" s="240"/>
      <c r="M3825" s="241"/>
      <c r="N3825" s="242"/>
      <c r="O3825" s="242"/>
      <c r="P3825" s="242"/>
      <c r="Q3825" s="242"/>
      <c r="R3825" s="242"/>
      <c r="S3825" s="242"/>
      <c r="T3825" s="24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44" t="s">
        <v>216</v>
      </c>
      <c r="AU3825" s="244" t="s">
        <v>80</v>
      </c>
      <c r="AV3825" s="13" t="s">
        <v>78</v>
      </c>
      <c r="AW3825" s="13" t="s">
        <v>218</v>
      </c>
      <c r="AX3825" s="13" t="s">
        <v>71</v>
      </c>
      <c r="AY3825" s="244" t="s">
        <v>205</v>
      </c>
    </row>
    <row r="3826" s="14" customFormat="1">
      <c r="A3826" s="14"/>
      <c r="B3826" s="245"/>
      <c r="C3826" s="246"/>
      <c r="D3826" s="236" t="s">
        <v>216</v>
      </c>
      <c r="E3826" s="247" t="s">
        <v>19</v>
      </c>
      <c r="F3826" s="248" t="s">
        <v>6143</v>
      </c>
      <c r="G3826" s="246"/>
      <c r="H3826" s="249">
        <v>8.7975000000000012</v>
      </c>
      <c r="I3826" s="250"/>
      <c r="J3826" s="246"/>
      <c r="K3826" s="246"/>
      <c r="L3826" s="251"/>
      <c r="M3826" s="252"/>
      <c r="N3826" s="253"/>
      <c r="O3826" s="253"/>
      <c r="P3826" s="253"/>
      <c r="Q3826" s="253"/>
      <c r="R3826" s="253"/>
      <c r="S3826" s="253"/>
      <c r="T3826" s="25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5" t="s">
        <v>216</v>
      </c>
      <c r="AU3826" s="255" t="s">
        <v>80</v>
      </c>
      <c r="AV3826" s="14" t="s">
        <v>80</v>
      </c>
      <c r="AW3826" s="14" t="s">
        <v>218</v>
      </c>
      <c r="AX3826" s="14" t="s">
        <v>71</v>
      </c>
      <c r="AY3826" s="255" t="s">
        <v>205</v>
      </c>
    </row>
    <row r="3827" s="14" customFormat="1">
      <c r="A3827" s="14"/>
      <c r="B3827" s="245"/>
      <c r="C3827" s="246"/>
      <c r="D3827" s="236" t="s">
        <v>216</v>
      </c>
      <c r="E3827" s="247" t="s">
        <v>19</v>
      </c>
      <c r="F3827" s="248" t="s">
        <v>6144</v>
      </c>
      <c r="G3827" s="246"/>
      <c r="H3827" s="249">
        <v>461.80815000000001</v>
      </c>
      <c r="I3827" s="250"/>
      <c r="J3827" s="246"/>
      <c r="K3827" s="246"/>
      <c r="L3827" s="251"/>
      <c r="M3827" s="252"/>
      <c r="N3827" s="253"/>
      <c r="O3827" s="253"/>
      <c r="P3827" s="253"/>
      <c r="Q3827" s="253"/>
      <c r="R3827" s="253"/>
      <c r="S3827" s="253"/>
      <c r="T3827" s="25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55" t="s">
        <v>216</v>
      </c>
      <c r="AU3827" s="255" t="s">
        <v>80</v>
      </c>
      <c r="AV3827" s="14" t="s">
        <v>80</v>
      </c>
      <c r="AW3827" s="14" t="s">
        <v>218</v>
      </c>
      <c r="AX3827" s="14" t="s">
        <v>71</v>
      </c>
      <c r="AY3827" s="255" t="s">
        <v>205</v>
      </c>
    </row>
    <row r="3828" s="14" customFormat="1">
      <c r="A3828" s="14"/>
      <c r="B3828" s="245"/>
      <c r="C3828" s="246"/>
      <c r="D3828" s="236" t="s">
        <v>216</v>
      </c>
      <c r="E3828" s="247" t="s">
        <v>19</v>
      </c>
      <c r="F3828" s="248" t="s">
        <v>6145</v>
      </c>
      <c r="G3828" s="246"/>
      <c r="H3828" s="249">
        <v>52</v>
      </c>
      <c r="I3828" s="250"/>
      <c r="J3828" s="246"/>
      <c r="K3828" s="246"/>
      <c r="L3828" s="251"/>
      <c r="M3828" s="252"/>
      <c r="N3828" s="253"/>
      <c r="O3828" s="253"/>
      <c r="P3828" s="253"/>
      <c r="Q3828" s="253"/>
      <c r="R3828" s="253"/>
      <c r="S3828" s="253"/>
      <c r="T3828" s="25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5" t="s">
        <v>216</v>
      </c>
      <c r="AU3828" s="255" t="s">
        <v>80</v>
      </c>
      <c r="AV3828" s="14" t="s">
        <v>80</v>
      </c>
      <c r="AW3828" s="14" t="s">
        <v>218</v>
      </c>
      <c r="AX3828" s="14" t="s">
        <v>71</v>
      </c>
      <c r="AY3828" s="255" t="s">
        <v>205</v>
      </c>
    </row>
    <row r="3829" s="14" customFormat="1">
      <c r="A3829" s="14"/>
      <c r="B3829" s="245"/>
      <c r="C3829" s="246"/>
      <c r="D3829" s="236" t="s">
        <v>216</v>
      </c>
      <c r="E3829" s="247" t="s">
        <v>19</v>
      </c>
      <c r="F3829" s="248" t="s">
        <v>6146</v>
      </c>
      <c r="G3829" s="246"/>
      <c r="H3829" s="249">
        <v>5.4850000000000003</v>
      </c>
      <c r="I3829" s="250"/>
      <c r="J3829" s="246"/>
      <c r="K3829" s="246"/>
      <c r="L3829" s="251"/>
      <c r="M3829" s="252"/>
      <c r="N3829" s="253"/>
      <c r="O3829" s="253"/>
      <c r="P3829" s="253"/>
      <c r="Q3829" s="253"/>
      <c r="R3829" s="253"/>
      <c r="S3829" s="253"/>
      <c r="T3829" s="25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5" t="s">
        <v>216</v>
      </c>
      <c r="AU3829" s="255" t="s">
        <v>80</v>
      </c>
      <c r="AV3829" s="14" t="s">
        <v>80</v>
      </c>
      <c r="AW3829" s="14" t="s">
        <v>218</v>
      </c>
      <c r="AX3829" s="14" t="s">
        <v>71</v>
      </c>
      <c r="AY3829" s="255" t="s">
        <v>205</v>
      </c>
    </row>
    <row r="3830" s="15" customFormat="1">
      <c r="A3830" s="15"/>
      <c r="B3830" s="256"/>
      <c r="C3830" s="257"/>
      <c r="D3830" s="236" t="s">
        <v>216</v>
      </c>
      <c r="E3830" s="258" t="s">
        <v>19</v>
      </c>
      <c r="F3830" s="259" t="s">
        <v>238</v>
      </c>
      <c r="G3830" s="257"/>
      <c r="H3830" s="260">
        <v>528.09064999999998</v>
      </c>
      <c r="I3830" s="261"/>
      <c r="J3830" s="257"/>
      <c r="K3830" s="257"/>
      <c r="L3830" s="262"/>
      <c r="M3830" s="263"/>
      <c r="N3830" s="264"/>
      <c r="O3830" s="264"/>
      <c r="P3830" s="264"/>
      <c r="Q3830" s="264"/>
      <c r="R3830" s="264"/>
      <c r="S3830" s="264"/>
      <c r="T3830" s="26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T3830" s="266" t="s">
        <v>216</v>
      </c>
      <c r="AU3830" s="266" t="s">
        <v>80</v>
      </c>
      <c r="AV3830" s="15" t="s">
        <v>97</v>
      </c>
      <c r="AW3830" s="15" t="s">
        <v>218</v>
      </c>
      <c r="AX3830" s="15" t="s">
        <v>71</v>
      </c>
      <c r="AY3830" s="266" t="s">
        <v>205</v>
      </c>
    </row>
    <row r="3831" s="13" customFormat="1">
      <c r="A3831" s="13"/>
      <c r="B3831" s="234"/>
      <c r="C3831" s="235"/>
      <c r="D3831" s="236" t="s">
        <v>216</v>
      </c>
      <c r="E3831" s="237" t="s">
        <v>19</v>
      </c>
      <c r="F3831" s="238" t="s">
        <v>483</v>
      </c>
      <c r="G3831" s="235"/>
      <c r="H3831" s="237" t="s">
        <v>19</v>
      </c>
      <c r="I3831" s="239"/>
      <c r="J3831" s="235"/>
      <c r="K3831" s="235"/>
      <c r="L3831" s="240"/>
      <c r="M3831" s="241"/>
      <c r="N3831" s="242"/>
      <c r="O3831" s="242"/>
      <c r="P3831" s="242"/>
      <c r="Q3831" s="242"/>
      <c r="R3831" s="242"/>
      <c r="S3831" s="242"/>
      <c r="T3831" s="24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44" t="s">
        <v>216</v>
      </c>
      <c r="AU3831" s="244" t="s">
        <v>80</v>
      </c>
      <c r="AV3831" s="13" t="s">
        <v>78</v>
      </c>
      <c r="AW3831" s="13" t="s">
        <v>218</v>
      </c>
      <c r="AX3831" s="13" t="s">
        <v>71</v>
      </c>
      <c r="AY3831" s="244" t="s">
        <v>205</v>
      </c>
    </row>
    <row r="3832" s="14" customFormat="1">
      <c r="A3832" s="14"/>
      <c r="B3832" s="245"/>
      <c r="C3832" s="246"/>
      <c r="D3832" s="236" t="s">
        <v>216</v>
      </c>
      <c r="E3832" s="247" t="s">
        <v>19</v>
      </c>
      <c r="F3832" s="248" t="s">
        <v>6147</v>
      </c>
      <c r="G3832" s="246"/>
      <c r="H3832" s="249">
        <v>509.40000000000003</v>
      </c>
      <c r="I3832" s="250"/>
      <c r="J3832" s="246"/>
      <c r="K3832" s="246"/>
      <c r="L3832" s="251"/>
      <c r="M3832" s="252"/>
      <c r="N3832" s="253"/>
      <c r="O3832" s="253"/>
      <c r="P3832" s="253"/>
      <c r="Q3832" s="253"/>
      <c r="R3832" s="253"/>
      <c r="S3832" s="253"/>
      <c r="T3832" s="25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55" t="s">
        <v>216</v>
      </c>
      <c r="AU3832" s="255" t="s">
        <v>80</v>
      </c>
      <c r="AV3832" s="14" t="s">
        <v>80</v>
      </c>
      <c r="AW3832" s="14" t="s">
        <v>218</v>
      </c>
      <c r="AX3832" s="14" t="s">
        <v>71</v>
      </c>
      <c r="AY3832" s="255" t="s">
        <v>205</v>
      </c>
    </row>
    <row r="3833" s="14" customFormat="1">
      <c r="A3833" s="14"/>
      <c r="B3833" s="245"/>
      <c r="C3833" s="246"/>
      <c r="D3833" s="236" t="s">
        <v>216</v>
      </c>
      <c r="E3833" s="247" t="s">
        <v>19</v>
      </c>
      <c r="F3833" s="248" t="s">
        <v>6148</v>
      </c>
      <c r="G3833" s="246"/>
      <c r="H3833" s="249">
        <v>10.92</v>
      </c>
      <c r="I3833" s="250"/>
      <c r="J3833" s="246"/>
      <c r="K3833" s="246"/>
      <c r="L3833" s="251"/>
      <c r="M3833" s="252"/>
      <c r="N3833" s="253"/>
      <c r="O3833" s="253"/>
      <c r="P3833" s="253"/>
      <c r="Q3833" s="253"/>
      <c r="R3833" s="253"/>
      <c r="S3833" s="253"/>
      <c r="T3833" s="25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T3833" s="255" t="s">
        <v>216</v>
      </c>
      <c r="AU3833" s="255" t="s">
        <v>80</v>
      </c>
      <c r="AV3833" s="14" t="s">
        <v>80</v>
      </c>
      <c r="AW3833" s="14" t="s">
        <v>218</v>
      </c>
      <c r="AX3833" s="14" t="s">
        <v>71</v>
      </c>
      <c r="AY3833" s="255" t="s">
        <v>205</v>
      </c>
    </row>
    <row r="3834" s="15" customFormat="1">
      <c r="A3834" s="15"/>
      <c r="B3834" s="256"/>
      <c r="C3834" s="257"/>
      <c r="D3834" s="236" t="s">
        <v>216</v>
      </c>
      <c r="E3834" s="258" t="s">
        <v>19</v>
      </c>
      <c r="F3834" s="259" t="s">
        <v>238</v>
      </c>
      <c r="G3834" s="257"/>
      <c r="H3834" s="260">
        <v>520.32000000000005</v>
      </c>
      <c r="I3834" s="261"/>
      <c r="J3834" s="257"/>
      <c r="K3834" s="257"/>
      <c r="L3834" s="262"/>
      <c r="M3834" s="263"/>
      <c r="N3834" s="264"/>
      <c r="O3834" s="264"/>
      <c r="P3834" s="264"/>
      <c r="Q3834" s="264"/>
      <c r="R3834" s="264"/>
      <c r="S3834" s="264"/>
      <c r="T3834" s="26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T3834" s="266" t="s">
        <v>216</v>
      </c>
      <c r="AU3834" s="266" t="s">
        <v>80</v>
      </c>
      <c r="AV3834" s="15" t="s">
        <v>97</v>
      </c>
      <c r="AW3834" s="15" t="s">
        <v>218</v>
      </c>
      <c r="AX3834" s="15" t="s">
        <v>71</v>
      </c>
      <c r="AY3834" s="266" t="s">
        <v>205</v>
      </c>
    </row>
    <row r="3835" s="13" customFormat="1">
      <c r="A3835" s="13"/>
      <c r="B3835" s="234"/>
      <c r="C3835" s="235"/>
      <c r="D3835" s="236" t="s">
        <v>216</v>
      </c>
      <c r="E3835" s="237" t="s">
        <v>19</v>
      </c>
      <c r="F3835" s="238" t="s">
        <v>485</v>
      </c>
      <c r="G3835" s="235"/>
      <c r="H3835" s="237" t="s">
        <v>19</v>
      </c>
      <c r="I3835" s="239"/>
      <c r="J3835" s="235"/>
      <c r="K3835" s="235"/>
      <c r="L3835" s="240"/>
      <c r="M3835" s="241"/>
      <c r="N3835" s="242"/>
      <c r="O3835" s="242"/>
      <c r="P3835" s="242"/>
      <c r="Q3835" s="242"/>
      <c r="R3835" s="242"/>
      <c r="S3835" s="242"/>
      <c r="T3835" s="24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T3835" s="244" t="s">
        <v>216</v>
      </c>
      <c r="AU3835" s="244" t="s">
        <v>80</v>
      </c>
      <c r="AV3835" s="13" t="s">
        <v>78</v>
      </c>
      <c r="AW3835" s="13" t="s">
        <v>218</v>
      </c>
      <c r="AX3835" s="13" t="s">
        <v>71</v>
      </c>
      <c r="AY3835" s="244" t="s">
        <v>205</v>
      </c>
    </row>
    <row r="3836" s="14" customFormat="1">
      <c r="A3836" s="14"/>
      <c r="B3836" s="245"/>
      <c r="C3836" s="246"/>
      <c r="D3836" s="236" t="s">
        <v>216</v>
      </c>
      <c r="E3836" s="247" t="s">
        <v>19</v>
      </c>
      <c r="F3836" s="248" t="s">
        <v>6149</v>
      </c>
      <c r="G3836" s="246"/>
      <c r="H3836" s="249">
        <v>389.39999999999998</v>
      </c>
      <c r="I3836" s="250"/>
      <c r="J3836" s="246"/>
      <c r="K3836" s="246"/>
      <c r="L3836" s="251"/>
      <c r="M3836" s="252"/>
      <c r="N3836" s="253"/>
      <c r="O3836" s="253"/>
      <c r="P3836" s="253"/>
      <c r="Q3836" s="253"/>
      <c r="R3836" s="253"/>
      <c r="S3836" s="253"/>
      <c r="T3836" s="25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T3836" s="255" t="s">
        <v>216</v>
      </c>
      <c r="AU3836" s="255" t="s">
        <v>80</v>
      </c>
      <c r="AV3836" s="14" t="s">
        <v>80</v>
      </c>
      <c r="AW3836" s="14" t="s">
        <v>218</v>
      </c>
      <c r="AX3836" s="14" t="s">
        <v>71</v>
      </c>
      <c r="AY3836" s="255" t="s">
        <v>205</v>
      </c>
    </row>
    <row r="3837" s="15" customFormat="1">
      <c r="A3837" s="15"/>
      <c r="B3837" s="256"/>
      <c r="C3837" s="257"/>
      <c r="D3837" s="236" t="s">
        <v>216</v>
      </c>
      <c r="E3837" s="258" t="s">
        <v>19</v>
      </c>
      <c r="F3837" s="259" t="s">
        <v>238</v>
      </c>
      <c r="G3837" s="257"/>
      <c r="H3837" s="260">
        <v>389.39999999999998</v>
      </c>
      <c r="I3837" s="261"/>
      <c r="J3837" s="257"/>
      <c r="K3837" s="257"/>
      <c r="L3837" s="262"/>
      <c r="M3837" s="263"/>
      <c r="N3837" s="264"/>
      <c r="O3837" s="264"/>
      <c r="P3837" s="264"/>
      <c r="Q3837" s="264"/>
      <c r="R3837" s="264"/>
      <c r="S3837" s="264"/>
      <c r="T3837" s="26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T3837" s="266" t="s">
        <v>216</v>
      </c>
      <c r="AU3837" s="266" t="s">
        <v>80</v>
      </c>
      <c r="AV3837" s="15" t="s">
        <v>97</v>
      </c>
      <c r="AW3837" s="15" t="s">
        <v>218</v>
      </c>
      <c r="AX3837" s="15" t="s">
        <v>71</v>
      </c>
      <c r="AY3837" s="266" t="s">
        <v>205</v>
      </c>
    </row>
    <row r="3838" s="13" customFormat="1">
      <c r="A3838" s="13"/>
      <c r="B3838" s="234"/>
      <c r="C3838" s="235"/>
      <c r="D3838" s="236" t="s">
        <v>216</v>
      </c>
      <c r="E3838" s="237" t="s">
        <v>19</v>
      </c>
      <c r="F3838" s="238" t="s">
        <v>728</v>
      </c>
      <c r="G3838" s="235"/>
      <c r="H3838" s="237" t="s">
        <v>19</v>
      </c>
      <c r="I3838" s="239"/>
      <c r="J3838" s="235"/>
      <c r="K3838" s="235"/>
      <c r="L3838" s="240"/>
      <c r="M3838" s="241"/>
      <c r="N3838" s="242"/>
      <c r="O3838" s="242"/>
      <c r="P3838" s="242"/>
      <c r="Q3838" s="242"/>
      <c r="R3838" s="242"/>
      <c r="S3838" s="242"/>
      <c r="T3838" s="24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T3838" s="244" t="s">
        <v>216</v>
      </c>
      <c r="AU3838" s="244" t="s">
        <v>80</v>
      </c>
      <c r="AV3838" s="13" t="s">
        <v>78</v>
      </c>
      <c r="AW3838" s="13" t="s">
        <v>218</v>
      </c>
      <c r="AX3838" s="13" t="s">
        <v>71</v>
      </c>
      <c r="AY3838" s="244" t="s">
        <v>205</v>
      </c>
    </row>
    <row r="3839" s="14" customFormat="1">
      <c r="A3839" s="14"/>
      <c r="B3839" s="245"/>
      <c r="C3839" s="246"/>
      <c r="D3839" s="236" t="s">
        <v>216</v>
      </c>
      <c r="E3839" s="247" t="s">
        <v>19</v>
      </c>
      <c r="F3839" s="248" t="s">
        <v>6150</v>
      </c>
      <c r="G3839" s="246"/>
      <c r="H3839" s="249">
        <v>57.899999999999999</v>
      </c>
      <c r="I3839" s="250"/>
      <c r="J3839" s="246"/>
      <c r="K3839" s="246"/>
      <c r="L3839" s="251"/>
      <c r="M3839" s="252"/>
      <c r="N3839" s="253"/>
      <c r="O3839" s="253"/>
      <c r="P3839" s="253"/>
      <c r="Q3839" s="253"/>
      <c r="R3839" s="253"/>
      <c r="S3839" s="253"/>
      <c r="T3839" s="25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T3839" s="255" t="s">
        <v>216</v>
      </c>
      <c r="AU3839" s="255" t="s">
        <v>80</v>
      </c>
      <c r="AV3839" s="14" t="s">
        <v>80</v>
      </c>
      <c r="AW3839" s="14" t="s">
        <v>218</v>
      </c>
      <c r="AX3839" s="14" t="s">
        <v>71</v>
      </c>
      <c r="AY3839" s="255" t="s">
        <v>205</v>
      </c>
    </row>
    <row r="3840" s="15" customFormat="1">
      <c r="A3840" s="15"/>
      <c r="B3840" s="256"/>
      <c r="C3840" s="257"/>
      <c r="D3840" s="236" t="s">
        <v>216</v>
      </c>
      <c r="E3840" s="258" t="s">
        <v>19</v>
      </c>
      <c r="F3840" s="259" t="s">
        <v>238</v>
      </c>
      <c r="G3840" s="257"/>
      <c r="H3840" s="260">
        <v>57.899999999999999</v>
      </c>
      <c r="I3840" s="261"/>
      <c r="J3840" s="257"/>
      <c r="K3840" s="257"/>
      <c r="L3840" s="262"/>
      <c r="M3840" s="263"/>
      <c r="N3840" s="264"/>
      <c r="O3840" s="264"/>
      <c r="P3840" s="264"/>
      <c r="Q3840" s="264"/>
      <c r="R3840" s="264"/>
      <c r="S3840" s="264"/>
      <c r="T3840" s="26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T3840" s="266" t="s">
        <v>216</v>
      </c>
      <c r="AU3840" s="266" t="s">
        <v>80</v>
      </c>
      <c r="AV3840" s="15" t="s">
        <v>97</v>
      </c>
      <c r="AW3840" s="15" t="s">
        <v>218</v>
      </c>
      <c r="AX3840" s="15" t="s">
        <v>71</v>
      </c>
      <c r="AY3840" s="266" t="s">
        <v>205</v>
      </c>
    </row>
    <row r="3841" s="13" customFormat="1">
      <c r="A3841" s="13"/>
      <c r="B3841" s="234"/>
      <c r="C3841" s="235"/>
      <c r="D3841" s="236" t="s">
        <v>216</v>
      </c>
      <c r="E3841" s="237" t="s">
        <v>19</v>
      </c>
      <c r="F3841" s="238" t="s">
        <v>239</v>
      </c>
      <c r="G3841" s="235"/>
      <c r="H3841" s="237" t="s">
        <v>19</v>
      </c>
      <c r="I3841" s="239"/>
      <c r="J3841" s="235"/>
      <c r="K3841" s="235"/>
      <c r="L3841" s="240"/>
      <c r="M3841" s="241"/>
      <c r="N3841" s="242"/>
      <c r="O3841" s="242"/>
      <c r="P3841" s="242"/>
      <c r="Q3841" s="242"/>
      <c r="R3841" s="242"/>
      <c r="S3841" s="242"/>
      <c r="T3841" s="24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44" t="s">
        <v>216</v>
      </c>
      <c r="AU3841" s="244" t="s">
        <v>80</v>
      </c>
      <c r="AV3841" s="13" t="s">
        <v>78</v>
      </c>
      <c r="AW3841" s="13" t="s">
        <v>218</v>
      </c>
      <c r="AX3841" s="13" t="s">
        <v>71</v>
      </c>
      <c r="AY3841" s="244" t="s">
        <v>205</v>
      </c>
    </row>
    <row r="3842" s="14" customFormat="1">
      <c r="A3842" s="14"/>
      <c r="B3842" s="245"/>
      <c r="C3842" s="246"/>
      <c r="D3842" s="236" t="s">
        <v>216</v>
      </c>
      <c r="E3842" s="247" t="s">
        <v>19</v>
      </c>
      <c r="F3842" s="248" t="s">
        <v>6151</v>
      </c>
      <c r="G3842" s="246"/>
      <c r="H3842" s="249">
        <v>53.100000000000001</v>
      </c>
      <c r="I3842" s="250"/>
      <c r="J3842" s="246"/>
      <c r="K3842" s="246"/>
      <c r="L3842" s="251"/>
      <c r="M3842" s="252"/>
      <c r="N3842" s="253"/>
      <c r="O3842" s="253"/>
      <c r="P3842" s="253"/>
      <c r="Q3842" s="253"/>
      <c r="R3842" s="253"/>
      <c r="S3842" s="253"/>
      <c r="T3842" s="25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5" t="s">
        <v>216</v>
      </c>
      <c r="AU3842" s="255" t="s">
        <v>80</v>
      </c>
      <c r="AV3842" s="14" t="s">
        <v>80</v>
      </c>
      <c r="AW3842" s="14" t="s">
        <v>218</v>
      </c>
      <c r="AX3842" s="14" t="s">
        <v>71</v>
      </c>
      <c r="AY3842" s="255" t="s">
        <v>205</v>
      </c>
    </row>
    <row r="3843" s="14" customFormat="1">
      <c r="A3843" s="14"/>
      <c r="B3843" s="245"/>
      <c r="C3843" s="246"/>
      <c r="D3843" s="236" t="s">
        <v>216</v>
      </c>
      <c r="E3843" s="247" t="s">
        <v>19</v>
      </c>
      <c r="F3843" s="248" t="s">
        <v>6152</v>
      </c>
      <c r="G3843" s="246"/>
      <c r="H3843" s="249">
        <v>6.5</v>
      </c>
      <c r="I3843" s="250"/>
      <c r="J3843" s="246"/>
      <c r="K3843" s="246"/>
      <c r="L3843" s="251"/>
      <c r="M3843" s="252"/>
      <c r="N3843" s="253"/>
      <c r="O3843" s="253"/>
      <c r="P3843" s="253"/>
      <c r="Q3843" s="253"/>
      <c r="R3843" s="253"/>
      <c r="S3843" s="253"/>
      <c r="T3843" s="25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5" t="s">
        <v>216</v>
      </c>
      <c r="AU3843" s="255" t="s">
        <v>80</v>
      </c>
      <c r="AV3843" s="14" t="s">
        <v>80</v>
      </c>
      <c r="AW3843" s="14" t="s">
        <v>218</v>
      </c>
      <c r="AX3843" s="14" t="s">
        <v>71</v>
      </c>
      <c r="AY3843" s="255" t="s">
        <v>205</v>
      </c>
    </row>
    <row r="3844" s="14" customFormat="1">
      <c r="A3844" s="14"/>
      <c r="B3844" s="245"/>
      <c r="C3844" s="246"/>
      <c r="D3844" s="236" t="s">
        <v>216</v>
      </c>
      <c r="E3844" s="247" t="s">
        <v>19</v>
      </c>
      <c r="F3844" s="248" t="s">
        <v>6153</v>
      </c>
      <c r="G3844" s="246"/>
      <c r="H3844" s="249">
        <v>177.5</v>
      </c>
      <c r="I3844" s="250"/>
      <c r="J3844" s="246"/>
      <c r="K3844" s="246"/>
      <c r="L3844" s="251"/>
      <c r="M3844" s="252"/>
      <c r="N3844" s="253"/>
      <c r="O3844" s="253"/>
      <c r="P3844" s="253"/>
      <c r="Q3844" s="253"/>
      <c r="R3844" s="253"/>
      <c r="S3844" s="253"/>
      <c r="T3844" s="25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5" t="s">
        <v>216</v>
      </c>
      <c r="AU3844" s="255" t="s">
        <v>80</v>
      </c>
      <c r="AV3844" s="14" t="s">
        <v>80</v>
      </c>
      <c r="AW3844" s="14" t="s">
        <v>218</v>
      </c>
      <c r="AX3844" s="14" t="s">
        <v>71</v>
      </c>
      <c r="AY3844" s="255" t="s">
        <v>205</v>
      </c>
    </row>
    <row r="3845" s="15" customFormat="1">
      <c r="A3845" s="15"/>
      <c r="B3845" s="256"/>
      <c r="C3845" s="257"/>
      <c r="D3845" s="236" t="s">
        <v>216</v>
      </c>
      <c r="E3845" s="258" t="s">
        <v>19</v>
      </c>
      <c r="F3845" s="259" t="s">
        <v>238</v>
      </c>
      <c r="G3845" s="257"/>
      <c r="H3845" s="260">
        <v>237.09999999999999</v>
      </c>
      <c r="I3845" s="261"/>
      <c r="J3845" s="257"/>
      <c r="K3845" s="257"/>
      <c r="L3845" s="262"/>
      <c r="M3845" s="263"/>
      <c r="N3845" s="264"/>
      <c r="O3845" s="264"/>
      <c r="P3845" s="264"/>
      <c r="Q3845" s="264"/>
      <c r="R3845" s="264"/>
      <c r="S3845" s="264"/>
      <c r="T3845" s="26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T3845" s="266" t="s">
        <v>216</v>
      </c>
      <c r="AU3845" s="266" t="s">
        <v>80</v>
      </c>
      <c r="AV3845" s="15" t="s">
        <v>97</v>
      </c>
      <c r="AW3845" s="15" t="s">
        <v>218</v>
      </c>
      <c r="AX3845" s="15" t="s">
        <v>71</v>
      </c>
      <c r="AY3845" s="266" t="s">
        <v>205</v>
      </c>
    </row>
    <row r="3846" s="13" customFormat="1">
      <c r="A3846" s="13"/>
      <c r="B3846" s="234"/>
      <c r="C3846" s="235"/>
      <c r="D3846" s="236" t="s">
        <v>216</v>
      </c>
      <c r="E3846" s="237" t="s">
        <v>19</v>
      </c>
      <c r="F3846" s="238" t="s">
        <v>241</v>
      </c>
      <c r="G3846" s="235"/>
      <c r="H3846" s="237" t="s">
        <v>19</v>
      </c>
      <c r="I3846" s="239"/>
      <c r="J3846" s="235"/>
      <c r="K3846" s="235"/>
      <c r="L3846" s="240"/>
      <c r="M3846" s="241"/>
      <c r="N3846" s="242"/>
      <c r="O3846" s="242"/>
      <c r="P3846" s="242"/>
      <c r="Q3846" s="242"/>
      <c r="R3846" s="242"/>
      <c r="S3846" s="242"/>
      <c r="T3846" s="24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T3846" s="244" t="s">
        <v>216</v>
      </c>
      <c r="AU3846" s="244" t="s">
        <v>80</v>
      </c>
      <c r="AV3846" s="13" t="s">
        <v>78</v>
      </c>
      <c r="AW3846" s="13" t="s">
        <v>218</v>
      </c>
      <c r="AX3846" s="13" t="s">
        <v>71</v>
      </c>
      <c r="AY3846" s="244" t="s">
        <v>205</v>
      </c>
    </row>
    <row r="3847" s="14" customFormat="1">
      <c r="A3847" s="14"/>
      <c r="B3847" s="245"/>
      <c r="C3847" s="246"/>
      <c r="D3847" s="236" t="s">
        <v>216</v>
      </c>
      <c r="E3847" s="247" t="s">
        <v>19</v>
      </c>
      <c r="F3847" s="248" t="s">
        <v>6154</v>
      </c>
      <c r="G3847" s="246"/>
      <c r="H3847" s="249">
        <v>62.200000000000003</v>
      </c>
      <c r="I3847" s="250"/>
      <c r="J3847" s="246"/>
      <c r="K3847" s="246"/>
      <c r="L3847" s="251"/>
      <c r="M3847" s="252"/>
      <c r="N3847" s="253"/>
      <c r="O3847" s="253"/>
      <c r="P3847" s="253"/>
      <c r="Q3847" s="253"/>
      <c r="R3847" s="253"/>
      <c r="S3847" s="253"/>
      <c r="T3847" s="25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5" t="s">
        <v>216</v>
      </c>
      <c r="AU3847" s="255" t="s">
        <v>80</v>
      </c>
      <c r="AV3847" s="14" t="s">
        <v>80</v>
      </c>
      <c r="AW3847" s="14" t="s">
        <v>218</v>
      </c>
      <c r="AX3847" s="14" t="s">
        <v>71</v>
      </c>
      <c r="AY3847" s="255" t="s">
        <v>205</v>
      </c>
    </row>
    <row r="3848" s="14" customFormat="1">
      <c r="A3848" s="14"/>
      <c r="B3848" s="245"/>
      <c r="C3848" s="246"/>
      <c r="D3848" s="236" t="s">
        <v>216</v>
      </c>
      <c r="E3848" s="247" t="s">
        <v>19</v>
      </c>
      <c r="F3848" s="248" t="s">
        <v>6155</v>
      </c>
      <c r="G3848" s="246"/>
      <c r="H3848" s="249">
        <v>36</v>
      </c>
      <c r="I3848" s="250"/>
      <c r="J3848" s="246"/>
      <c r="K3848" s="246"/>
      <c r="L3848" s="251"/>
      <c r="M3848" s="252"/>
      <c r="N3848" s="253"/>
      <c r="O3848" s="253"/>
      <c r="P3848" s="253"/>
      <c r="Q3848" s="253"/>
      <c r="R3848" s="253"/>
      <c r="S3848" s="253"/>
      <c r="T3848" s="25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55" t="s">
        <v>216</v>
      </c>
      <c r="AU3848" s="255" t="s">
        <v>80</v>
      </c>
      <c r="AV3848" s="14" t="s">
        <v>80</v>
      </c>
      <c r="AW3848" s="14" t="s">
        <v>218</v>
      </c>
      <c r="AX3848" s="14" t="s">
        <v>71</v>
      </c>
      <c r="AY3848" s="255" t="s">
        <v>205</v>
      </c>
    </row>
    <row r="3849" s="15" customFormat="1">
      <c r="A3849" s="15"/>
      <c r="B3849" s="256"/>
      <c r="C3849" s="257"/>
      <c r="D3849" s="236" t="s">
        <v>216</v>
      </c>
      <c r="E3849" s="258" t="s">
        <v>19</v>
      </c>
      <c r="F3849" s="259" t="s">
        <v>238</v>
      </c>
      <c r="G3849" s="257"/>
      <c r="H3849" s="260">
        <v>98.200000000000003</v>
      </c>
      <c r="I3849" s="261"/>
      <c r="J3849" s="257"/>
      <c r="K3849" s="257"/>
      <c r="L3849" s="262"/>
      <c r="M3849" s="263"/>
      <c r="N3849" s="264"/>
      <c r="O3849" s="264"/>
      <c r="P3849" s="264"/>
      <c r="Q3849" s="264"/>
      <c r="R3849" s="264"/>
      <c r="S3849" s="264"/>
      <c r="T3849" s="26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T3849" s="266" t="s">
        <v>216</v>
      </c>
      <c r="AU3849" s="266" t="s">
        <v>80</v>
      </c>
      <c r="AV3849" s="15" t="s">
        <v>97</v>
      </c>
      <c r="AW3849" s="15" t="s">
        <v>218</v>
      </c>
      <c r="AX3849" s="15" t="s">
        <v>71</v>
      </c>
      <c r="AY3849" s="266" t="s">
        <v>205</v>
      </c>
    </row>
    <row r="3850" s="16" customFormat="1">
      <c r="A3850" s="16"/>
      <c r="B3850" s="267"/>
      <c r="C3850" s="268"/>
      <c r="D3850" s="236" t="s">
        <v>216</v>
      </c>
      <c r="E3850" s="269" t="s">
        <v>19</v>
      </c>
      <c r="F3850" s="270" t="s">
        <v>243</v>
      </c>
      <c r="G3850" s="268"/>
      <c r="H3850" s="271">
        <v>1831.0106499999999</v>
      </c>
      <c r="I3850" s="272"/>
      <c r="J3850" s="268"/>
      <c r="K3850" s="268"/>
      <c r="L3850" s="273"/>
      <c r="M3850" s="274"/>
      <c r="N3850" s="275"/>
      <c r="O3850" s="275"/>
      <c r="P3850" s="275"/>
      <c r="Q3850" s="275"/>
      <c r="R3850" s="275"/>
      <c r="S3850" s="275"/>
      <c r="T3850" s="27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/>
      <c r="AT3850" s="277" t="s">
        <v>216</v>
      </c>
      <c r="AU3850" s="277" t="s">
        <v>80</v>
      </c>
      <c r="AV3850" s="16" t="s">
        <v>212</v>
      </c>
      <c r="AW3850" s="16" t="s">
        <v>218</v>
      </c>
      <c r="AX3850" s="16" t="s">
        <v>78</v>
      </c>
      <c r="AY3850" s="277" t="s">
        <v>205</v>
      </c>
    </row>
    <row r="3851" s="2" customFormat="1" ht="24.15" customHeight="1">
      <c r="A3851" s="41"/>
      <c r="B3851" s="42"/>
      <c r="C3851" s="216" t="s">
        <v>6156</v>
      </c>
      <c r="D3851" s="216" t="s">
        <v>207</v>
      </c>
      <c r="E3851" s="217" t="s">
        <v>6157</v>
      </c>
      <c r="F3851" s="218" t="s">
        <v>6158</v>
      </c>
      <c r="G3851" s="219" t="s">
        <v>448</v>
      </c>
      <c r="H3851" s="220">
        <v>1</v>
      </c>
      <c r="I3851" s="221"/>
      <c r="J3851" s="222">
        <f>ROUND(I3851*H3851,2)</f>
        <v>0</v>
      </c>
      <c r="K3851" s="218" t="s">
        <v>19</v>
      </c>
      <c r="L3851" s="47"/>
      <c r="M3851" s="223" t="s">
        <v>19</v>
      </c>
      <c r="N3851" s="224" t="s">
        <v>42</v>
      </c>
      <c r="O3851" s="87"/>
      <c r="P3851" s="225">
        <f>O3851*H3851</f>
        <v>0</v>
      </c>
      <c r="Q3851" s="225">
        <v>0.01</v>
      </c>
      <c r="R3851" s="225">
        <f>Q3851*H3851</f>
        <v>0.01</v>
      </c>
      <c r="S3851" s="225">
        <v>0</v>
      </c>
      <c r="T3851" s="226">
        <f>S3851*H3851</f>
        <v>0</v>
      </c>
      <c r="U3851" s="41"/>
      <c r="V3851" s="41"/>
      <c r="W3851" s="41"/>
      <c r="X3851" s="41"/>
      <c r="Y3851" s="41"/>
      <c r="Z3851" s="41"/>
      <c r="AA3851" s="41"/>
      <c r="AB3851" s="41"/>
      <c r="AC3851" s="41"/>
      <c r="AD3851" s="41"/>
      <c r="AE3851" s="41"/>
      <c r="AR3851" s="227" t="s">
        <v>331</v>
      </c>
      <c r="AT3851" s="227" t="s">
        <v>207</v>
      </c>
      <c r="AU3851" s="227" t="s">
        <v>80</v>
      </c>
      <c r="AY3851" s="20" t="s">
        <v>205</v>
      </c>
      <c r="BE3851" s="228">
        <f>IF(N3851="základní",J3851,0)</f>
        <v>0</v>
      </c>
      <c r="BF3851" s="228">
        <f>IF(N3851="snížená",J3851,0)</f>
        <v>0</v>
      </c>
      <c r="BG3851" s="228">
        <f>IF(N3851="zákl. přenesená",J3851,0)</f>
        <v>0</v>
      </c>
      <c r="BH3851" s="228">
        <f>IF(N3851="sníž. přenesená",J3851,0)</f>
        <v>0</v>
      </c>
      <c r="BI3851" s="228">
        <f>IF(N3851="nulová",J3851,0)</f>
        <v>0</v>
      </c>
      <c r="BJ3851" s="20" t="s">
        <v>78</v>
      </c>
      <c r="BK3851" s="228">
        <f>ROUND(I3851*H3851,2)</f>
        <v>0</v>
      </c>
      <c r="BL3851" s="20" t="s">
        <v>331</v>
      </c>
      <c r="BM3851" s="227" t="s">
        <v>6159</v>
      </c>
    </row>
    <row r="3852" s="2" customFormat="1" ht="24.15" customHeight="1">
      <c r="A3852" s="41"/>
      <c r="B3852" s="42"/>
      <c r="C3852" s="278" t="s">
        <v>6160</v>
      </c>
      <c r="D3852" s="278" t="s">
        <v>319</v>
      </c>
      <c r="E3852" s="279" t="s">
        <v>6025</v>
      </c>
      <c r="F3852" s="280" t="s">
        <v>6026</v>
      </c>
      <c r="G3852" s="281" t="s">
        <v>306</v>
      </c>
      <c r="H3852" s="282">
        <v>2014.7059999999999</v>
      </c>
      <c r="I3852" s="283"/>
      <c r="J3852" s="284">
        <f>ROUND(I3852*H3852,2)</f>
        <v>0</v>
      </c>
      <c r="K3852" s="280" t="s">
        <v>211</v>
      </c>
      <c r="L3852" s="285"/>
      <c r="M3852" s="286" t="s">
        <v>19</v>
      </c>
      <c r="N3852" s="287" t="s">
        <v>42</v>
      </c>
      <c r="O3852" s="87"/>
      <c r="P3852" s="225">
        <f>O3852*H3852</f>
        <v>0</v>
      </c>
      <c r="Q3852" s="225">
        <v>0.021999999999999999</v>
      </c>
      <c r="R3852" s="225">
        <f>Q3852*H3852</f>
        <v>44.323531999999993</v>
      </c>
      <c r="S3852" s="225">
        <v>0</v>
      </c>
      <c r="T3852" s="226">
        <f>S3852*H3852</f>
        <v>0</v>
      </c>
      <c r="U3852" s="41"/>
      <c r="V3852" s="41"/>
      <c r="W3852" s="41"/>
      <c r="X3852" s="41"/>
      <c r="Y3852" s="41"/>
      <c r="Z3852" s="41"/>
      <c r="AA3852" s="41"/>
      <c r="AB3852" s="41"/>
      <c r="AC3852" s="41"/>
      <c r="AD3852" s="41"/>
      <c r="AE3852" s="41"/>
      <c r="AR3852" s="227" t="s">
        <v>433</v>
      </c>
      <c r="AT3852" s="227" t="s">
        <v>319</v>
      </c>
      <c r="AU3852" s="227" t="s">
        <v>80</v>
      </c>
      <c r="AY3852" s="20" t="s">
        <v>205</v>
      </c>
      <c r="BE3852" s="228">
        <f>IF(N3852="základní",J3852,0)</f>
        <v>0</v>
      </c>
      <c r="BF3852" s="228">
        <f>IF(N3852="snížená",J3852,0)</f>
        <v>0</v>
      </c>
      <c r="BG3852" s="228">
        <f>IF(N3852="zákl. přenesená",J3852,0)</f>
        <v>0</v>
      </c>
      <c r="BH3852" s="228">
        <f>IF(N3852="sníž. přenesená",J3852,0)</f>
        <v>0</v>
      </c>
      <c r="BI3852" s="228">
        <f>IF(N3852="nulová",J3852,0)</f>
        <v>0</v>
      </c>
      <c r="BJ3852" s="20" t="s">
        <v>78</v>
      </c>
      <c r="BK3852" s="228">
        <f>ROUND(I3852*H3852,2)</f>
        <v>0</v>
      </c>
      <c r="BL3852" s="20" t="s">
        <v>331</v>
      </c>
      <c r="BM3852" s="227" t="s">
        <v>6161</v>
      </c>
    </row>
    <row r="3853" s="14" customFormat="1">
      <c r="A3853" s="14"/>
      <c r="B3853" s="245"/>
      <c r="C3853" s="246"/>
      <c r="D3853" s="236" t="s">
        <v>216</v>
      </c>
      <c r="E3853" s="247" t="s">
        <v>19</v>
      </c>
      <c r="F3853" s="248" t="s">
        <v>6162</v>
      </c>
      <c r="G3853" s="246"/>
      <c r="H3853" s="249">
        <v>1831.5509999999999</v>
      </c>
      <c r="I3853" s="250"/>
      <c r="J3853" s="246"/>
      <c r="K3853" s="246"/>
      <c r="L3853" s="251"/>
      <c r="M3853" s="252"/>
      <c r="N3853" s="253"/>
      <c r="O3853" s="253"/>
      <c r="P3853" s="253"/>
      <c r="Q3853" s="253"/>
      <c r="R3853" s="253"/>
      <c r="S3853" s="253"/>
      <c r="T3853" s="25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5" t="s">
        <v>216</v>
      </c>
      <c r="AU3853" s="255" t="s">
        <v>80</v>
      </c>
      <c r="AV3853" s="14" t="s">
        <v>80</v>
      </c>
      <c r="AW3853" s="14" t="s">
        <v>218</v>
      </c>
      <c r="AX3853" s="14" t="s">
        <v>71</v>
      </c>
      <c r="AY3853" s="255" t="s">
        <v>205</v>
      </c>
    </row>
    <row r="3854" s="14" customFormat="1">
      <c r="A3854" s="14"/>
      <c r="B3854" s="245"/>
      <c r="C3854" s="246"/>
      <c r="D3854" s="236" t="s">
        <v>216</v>
      </c>
      <c r="E3854" s="246"/>
      <c r="F3854" s="248" t="s">
        <v>6163</v>
      </c>
      <c r="G3854" s="246"/>
      <c r="H3854" s="249">
        <v>2014.7059999999999</v>
      </c>
      <c r="I3854" s="250"/>
      <c r="J3854" s="246"/>
      <c r="K3854" s="246"/>
      <c r="L3854" s="251"/>
      <c r="M3854" s="252"/>
      <c r="N3854" s="253"/>
      <c r="O3854" s="253"/>
      <c r="P3854" s="253"/>
      <c r="Q3854" s="253"/>
      <c r="R3854" s="253"/>
      <c r="S3854" s="253"/>
      <c r="T3854" s="25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55" t="s">
        <v>216</v>
      </c>
      <c r="AU3854" s="255" t="s">
        <v>80</v>
      </c>
      <c r="AV3854" s="14" t="s">
        <v>80</v>
      </c>
      <c r="AW3854" s="14" t="s">
        <v>4</v>
      </c>
      <c r="AX3854" s="14" t="s">
        <v>78</v>
      </c>
      <c r="AY3854" s="255" t="s">
        <v>205</v>
      </c>
    </row>
    <row r="3855" s="2" customFormat="1" ht="37.8" customHeight="1">
      <c r="A3855" s="41"/>
      <c r="B3855" s="42"/>
      <c r="C3855" s="216" t="s">
        <v>6164</v>
      </c>
      <c r="D3855" s="216" t="s">
        <v>207</v>
      </c>
      <c r="E3855" s="217" t="s">
        <v>6165</v>
      </c>
      <c r="F3855" s="218" t="s">
        <v>6166</v>
      </c>
      <c r="G3855" s="219" t="s">
        <v>306</v>
      </c>
      <c r="H3855" s="220">
        <v>109.691</v>
      </c>
      <c r="I3855" s="221"/>
      <c r="J3855" s="222">
        <f>ROUND(I3855*H3855,2)</f>
        <v>0</v>
      </c>
      <c r="K3855" s="218" t="s">
        <v>211</v>
      </c>
      <c r="L3855" s="47"/>
      <c r="M3855" s="223" t="s">
        <v>19</v>
      </c>
      <c r="N3855" s="224" t="s">
        <v>42</v>
      </c>
      <c r="O3855" s="87"/>
      <c r="P3855" s="225">
        <f>O3855*H3855</f>
        <v>0</v>
      </c>
      <c r="Q3855" s="225">
        <v>0</v>
      </c>
      <c r="R3855" s="225">
        <f>Q3855*H3855</f>
        <v>0</v>
      </c>
      <c r="S3855" s="225">
        <v>0</v>
      </c>
      <c r="T3855" s="226">
        <f>S3855*H3855</f>
        <v>0</v>
      </c>
      <c r="U3855" s="41"/>
      <c r="V3855" s="41"/>
      <c r="W3855" s="41"/>
      <c r="X3855" s="41"/>
      <c r="Y3855" s="41"/>
      <c r="Z3855" s="41"/>
      <c r="AA3855" s="41"/>
      <c r="AB3855" s="41"/>
      <c r="AC3855" s="41"/>
      <c r="AD3855" s="41"/>
      <c r="AE3855" s="41"/>
      <c r="AR3855" s="227" t="s">
        <v>331</v>
      </c>
      <c r="AT3855" s="227" t="s">
        <v>207</v>
      </c>
      <c r="AU3855" s="227" t="s">
        <v>80</v>
      </c>
      <c r="AY3855" s="20" t="s">
        <v>205</v>
      </c>
      <c r="BE3855" s="228">
        <f>IF(N3855="základní",J3855,0)</f>
        <v>0</v>
      </c>
      <c r="BF3855" s="228">
        <f>IF(N3855="snížená",J3855,0)</f>
        <v>0</v>
      </c>
      <c r="BG3855" s="228">
        <f>IF(N3855="zákl. přenesená",J3855,0)</f>
        <v>0</v>
      </c>
      <c r="BH3855" s="228">
        <f>IF(N3855="sníž. přenesená",J3855,0)</f>
        <v>0</v>
      </c>
      <c r="BI3855" s="228">
        <f>IF(N3855="nulová",J3855,0)</f>
        <v>0</v>
      </c>
      <c r="BJ3855" s="20" t="s">
        <v>78</v>
      </c>
      <c r="BK3855" s="228">
        <f>ROUND(I3855*H3855,2)</f>
        <v>0</v>
      </c>
      <c r="BL3855" s="20" t="s">
        <v>331</v>
      </c>
      <c r="BM3855" s="227" t="s">
        <v>6167</v>
      </c>
    </row>
    <row r="3856" s="2" customFormat="1">
      <c r="A3856" s="41"/>
      <c r="B3856" s="42"/>
      <c r="C3856" s="43"/>
      <c r="D3856" s="229" t="s">
        <v>214</v>
      </c>
      <c r="E3856" s="43"/>
      <c r="F3856" s="230" t="s">
        <v>6168</v>
      </c>
      <c r="G3856" s="43"/>
      <c r="H3856" s="43"/>
      <c r="I3856" s="231"/>
      <c r="J3856" s="43"/>
      <c r="K3856" s="43"/>
      <c r="L3856" s="47"/>
      <c r="M3856" s="232"/>
      <c r="N3856" s="233"/>
      <c r="O3856" s="87"/>
      <c r="P3856" s="87"/>
      <c r="Q3856" s="87"/>
      <c r="R3856" s="87"/>
      <c r="S3856" s="87"/>
      <c r="T3856" s="88"/>
      <c r="U3856" s="41"/>
      <c r="V3856" s="41"/>
      <c r="W3856" s="41"/>
      <c r="X3856" s="41"/>
      <c r="Y3856" s="41"/>
      <c r="Z3856" s="41"/>
      <c r="AA3856" s="41"/>
      <c r="AB3856" s="41"/>
      <c r="AC3856" s="41"/>
      <c r="AD3856" s="41"/>
      <c r="AE3856" s="41"/>
      <c r="AT3856" s="20" t="s">
        <v>214</v>
      </c>
      <c r="AU3856" s="20" t="s">
        <v>80</v>
      </c>
    </row>
    <row r="3857" s="13" customFormat="1">
      <c r="A3857" s="13"/>
      <c r="B3857" s="234"/>
      <c r="C3857" s="235"/>
      <c r="D3857" s="236" t="s">
        <v>216</v>
      </c>
      <c r="E3857" s="237" t="s">
        <v>19</v>
      </c>
      <c r="F3857" s="238" t="s">
        <v>228</v>
      </c>
      <c r="G3857" s="235"/>
      <c r="H3857" s="237" t="s">
        <v>19</v>
      </c>
      <c r="I3857" s="239"/>
      <c r="J3857" s="235"/>
      <c r="K3857" s="235"/>
      <c r="L3857" s="240"/>
      <c r="M3857" s="241"/>
      <c r="N3857" s="242"/>
      <c r="O3857" s="242"/>
      <c r="P3857" s="242"/>
      <c r="Q3857" s="242"/>
      <c r="R3857" s="242"/>
      <c r="S3857" s="242"/>
      <c r="T3857" s="24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44" t="s">
        <v>216</v>
      </c>
      <c r="AU3857" s="244" t="s">
        <v>80</v>
      </c>
      <c r="AV3857" s="13" t="s">
        <v>78</v>
      </c>
      <c r="AW3857" s="13" t="s">
        <v>218</v>
      </c>
      <c r="AX3857" s="13" t="s">
        <v>71</v>
      </c>
      <c r="AY3857" s="244" t="s">
        <v>205</v>
      </c>
    </row>
    <row r="3858" s="14" customFormat="1">
      <c r="A3858" s="14"/>
      <c r="B3858" s="245"/>
      <c r="C3858" s="246"/>
      <c r="D3858" s="236" t="s">
        <v>216</v>
      </c>
      <c r="E3858" s="247" t="s">
        <v>19</v>
      </c>
      <c r="F3858" s="248" t="s">
        <v>6169</v>
      </c>
      <c r="G3858" s="246"/>
      <c r="H3858" s="249">
        <v>24.100000000000001</v>
      </c>
      <c r="I3858" s="250"/>
      <c r="J3858" s="246"/>
      <c r="K3858" s="246"/>
      <c r="L3858" s="251"/>
      <c r="M3858" s="252"/>
      <c r="N3858" s="253"/>
      <c r="O3858" s="253"/>
      <c r="P3858" s="253"/>
      <c r="Q3858" s="253"/>
      <c r="R3858" s="253"/>
      <c r="S3858" s="253"/>
      <c r="T3858" s="25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5" t="s">
        <v>216</v>
      </c>
      <c r="AU3858" s="255" t="s">
        <v>80</v>
      </c>
      <c r="AV3858" s="14" t="s">
        <v>80</v>
      </c>
      <c r="AW3858" s="14" t="s">
        <v>218</v>
      </c>
      <c r="AX3858" s="14" t="s">
        <v>71</v>
      </c>
      <c r="AY3858" s="255" t="s">
        <v>205</v>
      </c>
    </row>
    <row r="3859" s="14" customFormat="1">
      <c r="A3859" s="14"/>
      <c r="B3859" s="245"/>
      <c r="C3859" s="246"/>
      <c r="D3859" s="236" t="s">
        <v>216</v>
      </c>
      <c r="E3859" s="247" t="s">
        <v>19</v>
      </c>
      <c r="F3859" s="248" t="s">
        <v>6170</v>
      </c>
      <c r="G3859" s="246"/>
      <c r="H3859" s="249">
        <v>21.699999999999999</v>
      </c>
      <c r="I3859" s="250"/>
      <c r="J3859" s="246"/>
      <c r="K3859" s="246"/>
      <c r="L3859" s="251"/>
      <c r="M3859" s="252"/>
      <c r="N3859" s="253"/>
      <c r="O3859" s="253"/>
      <c r="P3859" s="253"/>
      <c r="Q3859" s="253"/>
      <c r="R3859" s="253"/>
      <c r="S3859" s="253"/>
      <c r="T3859" s="25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5" t="s">
        <v>216</v>
      </c>
      <c r="AU3859" s="255" t="s">
        <v>80</v>
      </c>
      <c r="AV3859" s="14" t="s">
        <v>80</v>
      </c>
      <c r="AW3859" s="14" t="s">
        <v>218</v>
      </c>
      <c r="AX3859" s="14" t="s">
        <v>71</v>
      </c>
      <c r="AY3859" s="255" t="s">
        <v>205</v>
      </c>
    </row>
    <row r="3860" s="14" customFormat="1">
      <c r="A3860" s="14"/>
      <c r="B3860" s="245"/>
      <c r="C3860" s="246"/>
      <c r="D3860" s="236" t="s">
        <v>216</v>
      </c>
      <c r="E3860" s="247" t="s">
        <v>19</v>
      </c>
      <c r="F3860" s="248" t="s">
        <v>6171</v>
      </c>
      <c r="G3860" s="246"/>
      <c r="H3860" s="249">
        <v>12.9</v>
      </c>
      <c r="I3860" s="250"/>
      <c r="J3860" s="246"/>
      <c r="K3860" s="246"/>
      <c r="L3860" s="251"/>
      <c r="M3860" s="252"/>
      <c r="N3860" s="253"/>
      <c r="O3860" s="253"/>
      <c r="P3860" s="253"/>
      <c r="Q3860" s="253"/>
      <c r="R3860" s="253"/>
      <c r="S3860" s="253"/>
      <c r="T3860" s="25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5" t="s">
        <v>216</v>
      </c>
      <c r="AU3860" s="255" t="s">
        <v>80</v>
      </c>
      <c r="AV3860" s="14" t="s">
        <v>80</v>
      </c>
      <c r="AW3860" s="14" t="s">
        <v>218</v>
      </c>
      <c r="AX3860" s="14" t="s">
        <v>71</v>
      </c>
      <c r="AY3860" s="255" t="s">
        <v>205</v>
      </c>
    </row>
    <row r="3861" s="14" customFormat="1">
      <c r="A3861" s="14"/>
      <c r="B3861" s="245"/>
      <c r="C3861" s="246"/>
      <c r="D3861" s="236" t="s">
        <v>216</v>
      </c>
      <c r="E3861" s="247" t="s">
        <v>19</v>
      </c>
      <c r="F3861" s="248" t="s">
        <v>6172</v>
      </c>
      <c r="G3861" s="246"/>
      <c r="H3861" s="249">
        <v>12.806000000000001</v>
      </c>
      <c r="I3861" s="250"/>
      <c r="J3861" s="246"/>
      <c r="K3861" s="246"/>
      <c r="L3861" s="251"/>
      <c r="M3861" s="252"/>
      <c r="N3861" s="253"/>
      <c r="O3861" s="253"/>
      <c r="P3861" s="253"/>
      <c r="Q3861" s="253"/>
      <c r="R3861" s="253"/>
      <c r="S3861" s="253"/>
      <c r="T3861" s="25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5" t="s">
        <v>216</v>
      </c>
      <c r="AU3861" s="255" t="s">
        <v>80</v>
      </c>
      <c r="AV3861" s="14" t="s">
        <v>80</v>
      </c>
      <c r="AW3861" s="14" t="s">
        <v>218</v>
      </c>
      <c r="AX3861" s="14" t="s">
        <v>71</v>
      </c>
      <c r="AY3861" s="255" t="s">
        <v>205</v>
      </c>
    </row>
    <row r="3862" s="14" customFormat="1">
      <c r="A3862" s="14"/>
      <c r="B3862" s="245"/>
      <c r="C3862" s="246"/>
      <c r="D3862" s="236" t="s">
        <v>216</v>
      </c>
      <c r="E3862" s="247" t="s">
        <v>19</v>
      </c>
      <c r="F3862" s="248" t="s">
        <v>6173</v>
      </c>
      <c r="G3862" s="246"/>
      <c r="H3862" s="249">
        <v>5.4850000000000003</v>
      </c>
      <c r="I3862" s="250"/>
      <c r="J3862" s="246"/>
      <c r="K3862" s="246"/>
      <c r="L3862" s="251"/>
      <c r="M3862" s="252"/>
      <c r="N3862" s="253"/>
      <c r="O3862" s="253"/>
      <c r="P3862" s="253"/>
      <c r="Q3862" s="253"/>
      <c r="R3862" s="253"/>
      <c r="S3862" s="253"/>
      <c r="T3862" s="25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5" t="s">
        <v>216</v>
      </c>
      <c r="AU3862" s="255" t="s">
        <v>80</v>
      </c>
      <c r="AV3862" s="14" t="s">
        <v>80</v>
      </c>
      <c r="AW3862" s="14" t="s">
        <v>218</v>
      </c>
      <c r="AX3862" s="14" t="s">
        <v>71</v>
      </c>
      <c r="AY3862" s="255" t="s">
        <v>205</v>
      </c>
    </row>
    <row r="3863" s="15" customFormat="1">
      <c r="A3863" s="15"/>
      <c r="B3863" s="256"/>
      <c r="C3863" s="257"/>
      <c r="D3863" s="236" t="s">
        <v>216</v>
      </c>
      <c r="E3863" s="258" t="s">
        <v>19</v>
      </c>
      <c r="F3863" s="259" t="s">
        <v>238</v>
      </c>
      <c r="G3863" s="257"/>
      <c r="H3863" s="260">
        <v>76.991</v>
      </c>
      <c r="I3863" s="261"/>
      <c r="J3863" s="257"/>
      <c r="K3863" s="257"/>
      <c r="L3863" s="262"/>
      <c r="M3863" s="263"/>
      <c r="N3863" s="264"/>
      <c r="O3863" s="264"/>
      <c r="P3863" s="264"/>
      <c r="Q3863" s="264"/>
      <c r="R3863" s="264"/>
      <c r="S3863" s="264"/>
      <c r="T3863" s="26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T3863" s="266" t="s">
        <v>216</v>
      </c>
      <c r="AU3863" s="266" t="s">
        <v>80</v>
      </c>
      <c r="AV3863" s="15" t="s">
        <v>97</v>
      </c>
      <c r="AW3863" s="15" t="s">
        <v>218</v>
      </c>
      <c r="AX3863" s="15" t="s">
        <v>71</v>
      </c>
      <c r="AY3863" s="266" t="s">
        <v>205</v>
      </c>
    </row>
    <row r="3864" s="14" customFormat="1">
      <c r="A3864" s="14"/>
      <c r="B3864" s="245"/>
      <c r="C3864" s="246"/>
      <c r="D3864" s="236" t="s">
        <v>216</v>
      </c>
      <c r="E3864" s="247" t="s">
        <v>19</v>
      </c>
      <c r="F3864" s="248" t="s">
        <v>6174</v>
      </c>
      <c r="G3864" s="246"/>
      <c r="H3864" s="249">
        <v>10.5</v>
      </c>
      <c r="I3864" s="250"/>
      <c r="J3864" s="246"/>
      <c r="K3864" s="246"/>
      <c r="L3864" s="251"/>
      <c r="M3864" s="252"/>
      <c r="N3864" s="253"/>
      <c r="O3864" s="253"/>
      <c r="P3864" s="253"/>
      <c r="Q3864" s="253"/>
      <c r="R3864" s="253"/>
      <c r="S3864" s="253"/>
      <c r="T3864" s="25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5" t="s">
        <v>216</v>
      </c>
      <c r="AU3864" s="255" t="s">
        <v>80</v>
      </c>
      <c r="AV3864" s="14" t="s">
        <v>80</v>
      </c>
      <c r="AW3864" s="14" t="s">
        <v>218</v>
      </c>
      <c r="AX3864" s="14" t="s">
        <v>71</v>
      </c>
      <c r="AY3864" s="255" t="s">
        <v>205</v>
      </c>
    </row>
    <row r="3865" s="14" customFormat="1">
      <c r="A3865" s="14"/>
      <c r="B3865" s="245"/>
      <c r="C3865" s="246"/>
      <c r="D3865" s="236" t="s">
        <v>216</v>
      </c>
      <c r="E3865" s="247" t="s">
        <v>19</v>
      </c>
      <c r="F3865" s="248" t="s">
        <v>6175</v>
      </c>
      <c r="G3865" s="246"/>
      <c r="H3865" s="249">
        <v>22.199999999999999</v>
      </c>
      <c r="I3865" s="250"/>
      <c r="J3865" s="246"/>
      <c r="K3865" s="246"/>
      <c r="L3865" s="251"/>
      <c r="M3865" s="252"/>
      <c r="N3865" s="253"/>
      <c r="O3865" s="253"/>
      <c r="P3865" s="253"/>
      <c r="Q3865" s="253"/>
      <c r="R3865" s="253"/>
      <c r="S3865" s="253"/>
      <c r="T3865" s="25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T3865" s="255" t="s">
        <v>216</v>
      </c>
      <c r="AU3865" s="255" t="s">
        <v>80</v>
      </c>
      <c r="AV3865" s="14" t="s">
        <v>80</v>
      </c>
      <c r="AW3865" s="14" t="s">
        <v>218</v>
      </c>
      <c r="AX3865" s="14" t="s">
        <v>71</v>
      </c>
      <c r="AY3865" s="255" t="s">
        <v>205</v>
      </c>
    </row>
    <row r="3866" s="16" customFormat="1">
      <c r="A3866" s="16"/>
      <c r="B3866" s="267"/>
      <c r="C3866" s="268"/>
      <c r="D3866" s="236" t="s">
        <v>216</v>
      </c>
      <c r="E3866" s="269" t="s">
        <v>19</v>
      </c>
      <c r="F3866" s="270" t="s">
        <v>243</v>
      </c>
      <c r="G3866" s="268"/>
      <c r="H3866" s="271">
        <v>109.691</v>
      </c>
      <c r="I3866" s="272"/>
      <c r="J3866" s="268"/>
      <c r="K3866" s="268"/>
      <c r="L3866" s="273"/>
      <c r="M3866" s="274"/>
      <c r="N3866" s="275"/>
      <c r="O3866" s="275"/>
      <c r="P3866" s="275"/>
      <c r="Q3866" s="275"/>
      <c r="R3866" s="275"/>
      <c r="S3866" s="275"/>
      <c r="T3866" s="27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/>
      <c r="AT3866" s="277" t="s">
        <v>216</v>
      </c>
      <c r="AU3866" s="277" t="s">
        <v>80</v>
      </c>
      <c r="AV3866" s="16" t="s">
        <v>212</v>
      </c>
      <c r="AW3866" s="16" t="s">
        <v>218</v>
      </c>
      <c r="AX3866" s="16" t="s">
        <v>78</v>
      </c>
      <c r="AY3866" s="277" t="s">
        <v>205</v>
      </c>
    </row>
    <row r="3867" s="2" customFormat="1" ht="24.15" customHeight="1">
      <c r="A3867" s="41"/>
      <c r="B3867" s="42"/>
      <c r="C3867" s="216" t="s">
        <v>6176</v>
      </c>
      <c r="D3867" s="216" t="s">
        <v>207</v>
      </c>
      <c r="E3867" s="217" t="s">
        <v>6177</v>
      </c>
      <c r="F3867" s="218" t="s">
        <v>6178</v>
      </c>
      <c r="G3867" s="219" t="s">
        <v>306</v>
      </c>
      <c r="H3867" s="220">
        <v>7.4649999999999999</v>
      </c>
      <c r="I3867" s="221"/>
      <c r="J3867" s="222">
        <f>ROUND(I3867*H3867,2)</f>
        <v>0</v>
      </c>
      <c r="K3867" s="218" t="s">
        <v>19</v>
      </c>
      <c r="L3867" s="47"/>
      <c r="M3867" s="223" t="s">
        <v>19</v>
      </c>
      <c r="N3867" s="224" t="s">
        <v>42</v>
      </c>
      <c r="O3867" s="87"/>
      <c r="P3867" s="225">
        <f>O3867*H3867</f>
        <v>0</v>
      </c>
      <c r="Q3867" s="225">
        <v>0.0044999999999999997</v>
      </c>
      <c r="R3867" s="225">
        <f>Q3867*H3867</f>
        <v>0.033592499999999997</v>
      </c>
      <c r="S3867" s="225">
        <v>0</v>
      </c>
      <c r="T3867" s="226">
        <f>S3867*H3867</f>
        <v>0</v>
      </c>
      <c r="U3867" s="41"/>
      <c r="V3867" s="41"/>
      <c r="W3867" s="41"/>
      <c r="X3867" s="41"/>
      <c r="Y3867" s="41"/>
      <c r="Z3867" s="41"/>
      <c r="AA3867" s="41"/>
      <c r="AB3867" s="41"/>
      <c r="AC3867" s="41"/>
      <c r="AD3867" s="41"/>
      <c r="AE3867" s="41"/>
      <c r="AR3867" s="227" t="s">
        <v>331</v>
      </c>
      <c r="AT3867" s="227" t="s">
        <v>207</v>
      </c>
      <c r="AU3867" s="227" t="s">
        <v>80</v>
      </c>
      <c r="AY3867" s="20" t="s">
        <v>205</v>
      </c>
      <c r="BE3867" s="228">
        <f>IF(N3867="základní",J3867,0)</f>
        <v>0</v>
      </c>
      <c r="BF3867" s="228">
        <f>IF(N3867="snížená",J3867,0)</f>
        <v>0</v>
      </c>
      <c r="BG3867" s="228">
        <f>IF(N3867="zákl. přenesená",J3867,0)</f>
        <v>0</v>
      </c>
      <c r="BH3867" s="228">
        <f>IF(N3867="sníž. přenesená",J3867,0)</f>
        <v>0</v>
      </c>
      <c r="BI3867" s="228">
        <f>IF(N3867="nulová",J3867,0)</f>
        <v>0</v>
      </c>
      <c r="BJ3867" s="20" t="s">
        <v>78</v>
      </c>
      <c r="BK3867" s="228">
        <f>ROUND(I3867*H3867,2)</f>
        <v>0</v>
      </c>
      <c r="BL3867" s="20" t="s">
        <v>331</v>
      </c>
      <c r="BM3867" s="227" t="s">
        <v>6179</v>
      </c>
    </row>
    <row r="3868" s="14" customFormat="1">
      <c r="A3868" s="14"/>
      <c r="B3868" s="245"/>
      <c r="C3868" s="246"/>
      <c r="D3868" s="236" t="s">
        <v>216</v>
      </c>
      <c r="E3868" s="247" t="s">
        <v>19</v>
      </c>
      <c r="F3868" s="248" t="s">
        <v>6180</v>
      </c>
      <c r="G3868" s="246"/>
      <c r="H3868" s="249">
        <v>7.4652000000000003</v>
      </c>
      <c r="I3868" s="250"/>
      <c r="J3868" s="246"/>
      <c r="K3868" s="246"/>
      <c r="L3868" s="251"/>
      <c r="M3868" s="252"/>
      <c r="N3868" s="253"/>
      <c r="O3868" s="253"/>
      <c r="P3868" s="253"/>
      <c r="Q3868" s="253"/>
      <c r="R3868" s="253"/>
      <c r="S3868" s="253"/>
      <c r="T3868" s="25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5" t="s">
        <v>216</v>
      </c>
      <c r="AU3868" s="255" t="s">
        <v>80</v>
      </c>
      <c r="AV3868" s="14" t="s">
        <v>80</v>
      </c>
      <c r="AW3868" s="14" t="s">
        <v>218</v>
      </c>
      <c r="AX3868" s="14" t="s">
        <v>71</v>
      </c>
      <c r="AY3868" s="255" t="s">
        <v>205</v>
      </c>
    </row>
    <row r="3869" s="2" customFormat="1" ht="21.75" customHeight="1">
      <c r="A3869" s="41"/>
      <c r="B3869" s="42"/>
      <c r="C3869" s="278" t="s">
        <v>6181</v>
      </c>
      <c r="D3869" s="278" t="s">
        <v>319</v>
      </c>
      <c r="E3869" s="279" t="s">
        <v>6182</v>
      </c>
      <c r="F3869" s="280" t="s">
        <v>6183</v>
      </c>
      <c r="G3869" s="281" t="s">
        <v>448</v>
      </c>
      <c r="H3869" s="282">
        <v>13</v>
      </c>
      <c r="I3869" s="283"/>
      <c r="J3869" s="284">
        <f>ROUND(I3869*H3869,2)</f>
        <v>0</v>
      </c>
      <c r="K3869" s="280" t="s">
        <v>19</v>
      </c>
      <c r="L3869" s="285"/>
      <c r="M3869" s="286" t="s">
        <v>19</v>
      </c>
      <c r="N3869" s="287" t="s">
        <v>42</v>
      </c>
      <c r="O3869" s="87"/>
      <c r="P3869" s="225">
        <f>O3869*H3869</f>
        <v>0</v>
      </c>
      <c r="Q3869" s="225">
        <v>0.00080000000000000004</v>
      </c>
      <c r="R3869" s="225">
        <f>Q3869*H3869</f>
        <v>0.010400000000000001</v>
      </c>
      <c r="S3869" s="225">
        <v>0</v>
      </c>
      <c r="T3869" s="226">
        <f>S3869*H3869</f>
        <v>0</v>
      </c>
      <c r="U3869" s="41"/>
      <c r="V3869" s="41"/>
      <c r="W3869" s="41"/>
      <c r="X3869" s="41"/>
      <c r="Y3869" s="41"/>
      <c r="Z3869" s="41"/>
      <c r="AA3869" s="41"/>
      <c r="AB3869" s="41"/>
      <c r="AC3869" s="41"/>
      <c r="AD3869" s="41"/>
      <c r="AE3869" s="41"/>
      <c r="AR3869" s="227" t="s">
        <v>433</v>
      </c>
      <c r="AT3869" s="227" t="s">
        <v>319</v>
      </c>
      <c r="AU3869" s="227" t="s">
        <v>80</v>
      </c>
      <c r="AY3869" s="20" t="s">
        <v>205</v>
      </c>
      <c r="BE3869" s="228">
        <f>IF(N3869="základní",J3869,0)</f>
        <v>0</v>
      </c>
      <c r="BF3869" s="228">
        <f>IF(N3869="snížená",J3869,0)</f>
        <v>0</v>
      </c>
      <c r="BG3869" s="228">
        <f>IF(N3869="zákl. přenesená",J3869,0)</f>
        <v>0</v>
      </c>
      <c r="BH3869" s="228">
        <f>IF(N3869="sníž. přenesená",J3869,0)</f>
        <v>0</v>
      </c>
      <c r="BI3869" s="228">
        <f>IF(N3869="nulová",J3869,0)</f>
        <v>0</v>
      </c>
      <c r="BJ3869" s="20" t="s">
        <v>78</v>
      </c>
      <c r="BK3869" s="228">
        <f>ROUND(I3869*H3869,2)</f>
        <v>0</v>
      </c>
      <c r="BL3869" s="20" t="s">
        <v>331</v>
      </c>
      <c r="BM3869" s="227" t="s">
        <v>6184</v>
      </c>
    </row>
    <row r="3870" s="2" customFormat="1" ht="55.5" customHeight="1">
      <c r="A3870" s="41"/>
      <c r="B3870" s="42"/>
      <c r="C3870" s="216" t="s">
        <v>6185</v>
      </c>
      <c r="D3870" s="216" t="s">
        <v>207</v>
      </c>
      <c r="E3870" s="217" t="s">
        <v>6186</v>
      </c>
      <c r="F3870" s="218" t="s">
        <v>6187</v>
      </c>
      <c r="G3870" s="219" t="s">
        <v>279</v>
      </c>
      <c r="H3870" s="220">
        <v>71.863</v>
      </c>
      <c r="I3870" s="221"/>
      <c r="J3870" s="222">
        <f>ROUND(I3870*H3870,2)</f>
        <v>0</v>
      </c>
      <c r="K3870" s="218" t="s">
        <v>211</v>
      </c>
      <c r="L3870" s="47"/>
      <c r="M3870" s="223" t="s">
        <v>19</v>
      </c>
      <c r="N3870" s="224" t="s">
        <v>42</v>
      </c>
      <c r="O3870" s="87"/>
      <c r="P3870" s="225">
        <f>O3870*H3870</f>
        <v>0</v>
      </c>
      <c r="Q3870" s="225">
        <v>0</v>
      </c>
      <c r="R3870" s="225">
        <f>Q3870*H3870</f>
        <v>0</v>
      </c>
      <c r="S3870" s="225">
        <v>0</v>
      </c>
      <c r="T3870" s="226">
        <f>S3870*H3870</f>
        <v>0</v>
      </c>
      <c r="U3870" s="41"/>
      <c r="V3870" s="41"/>
      <c r="W3870" s="41"/>
      <c r="X3870" s="41"/>
      <c r="Y3870" s="41"/>
      <c r="Z3870" s="41"/>
      <c r="AA3870" s="41"/>
      <c r="AB3870" s="41"/>
      <c r="AC3870" s="41"/>
      <c r="AD3870" s="41"/>
      <c r="AE3870" s="41"/>
      <c r="AR3870" s="227" t="s">
        <v>331</v>
      </c>
      <c r="AT3870" s="227" t="s">
        <v>207</v>
      </c>
      <c r="AU3870" s="227" t="s">
        <v>80</v>
      </c>
      <c r="AY3870" s="20" t="s">
        <v>205</v>
      </c>
      <c r="BE3870" s="228">
        <f>IF(N3870="základní",J3870,0)</f>
        <v>0</v>
      </c>
      <c r="BF3870" s="228">
        <f>IF(N3870="snížená",J3870,0)</f>
        <v>0</v>
      </c>
      <c r="BG3870" s="228">
        <f>IF(N3870="zákl. přenesená",J3870,0)</f>
        <v>0</v>
      </c>
      <c r="BH3870" s="228">
        <f>IF(N3870="sníž. přenesená",J3870,0)</f>
        <v>0</v>
      </c>
      <c r="BI3870" s="228">
        <f>IF(N3870="nulová",J3870,0)</f>
        <v>0</v>
      </c>
      <c r="BJ3870" s="20" t="s">
        <v>78</v>
      </c>
      <c r="BK3870" s="228">
        <f>ROUND(I3870*H3870,2)</f>
        <v>0</v>
      </c>
      <c r="BL3870" s="20" t="s">
        <v>331</v>
      </c>
      <c r="BM3870" s="227" t="s">
        <v>6188</v>
      </c>
    </row>
    <row r="3871" s="2" customFormat="1">
      <c r="A3871" s="41"/>
      <c r="B3871" s="42"/>
      <c r="C3871" s="43"/>
      <c r="D3871" s="229" t="s">
        <v>214</v>
      </c>
      <c r="E3871" s="43"/>
      <c r="F3871" s="230" t="s">
        <v>6189</v>
      </c>
      <c r="G3871" s="43"/>
      <c r="H3871" s="43"/>
      <c r="I3871" s="231"/>
      <c r="J3871" s="43"/>
      <c r="K3871" s="43"/>
      <c r="L3871" s="47"/>
      <c r="M3871" s="232"/>
      <c r="N3871" s="233"/>
      <c r="O3871" s="87"/>
      <c r="P3871" s="87"/>
      <c r="Q3871" s="87"/>
      <c r="R3871" s="87"/>
      <c r="S3871" s="87"/>
      <c r="T3871" s="88"/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T3871" s="20" t="s">
        <v>214</v>
      </c>
      <c r="AU3871" s="20" t="s">
        <v>80</v>
      </c>
    </row>
    <row r="3872" s="12" customFormat="1" ht="22.8" customHeight="1">
      <c r="A3872" s="12"/>
      <c r="B3872" s="200"/>
      <c r="C3872" s="201"/>
      <c r="D3872" s="202" t="s">
        <v>70</v>
      </c>
      <c r="E3872" s="214" t="s">
        <v>5157</v>
      </c>
      <c r="F3872" s="214" t="s">
        <v>6190</v>
      </c>
      <c r="G3872" s="201"/>
      <c r="H3872" s="201"/>
      <c r="I3872" s="204"/>
      <c r="J3872" s="215">
        <f>BK3872</f>
        <v>0</v>
      </c>
      <c r="K3872" s="201"/>
      <c r="L3872" s="206"/>
      <c r="M3872" s="207"/>
      <c r="N3872" s="208"/>
      <c r="O3872" s="208"/>
      <c r="P3872" s="209">
        <f>SUM(P3873:P3886)</f>
        <v>0</v>
      </c>
      <c r="Q3872" s="208"/>
      <c r="R3872" s="209">
        <f>SUM(R3873:R3886)</f>
        <v>0.0055125</v>
      </c>
      <c r="S3872" s="208"/>
      <c r="T3872" s="210">
        <f>SUM(T3873:T3886)</f>
        <v>7.3399129999999992</v>
      </c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R3872" s="211" t="s">
        <v>80</v>
      </c>
      <c r="AT3872" s="212" t="s">
        <v>70</v>
      </c>
      <c r="AU3872" s="212" t="s">
        <v>78</v>
      </c>
      <c r="AY3872" s="211" t="s">
        <v>205</v>
      </c>
      <c r="BK3872" s="213">
        <f>SUM(BK3873:BK3886)</f>
        <v>0</v>
      </c>
    </row>
    <row r="3873" s="2" customFormat="1" ht="24.15" customHeight="1">
      <c r="A3873" s="41"/>
      <c r="B3873" s="42"/>
      <c r="C3873" s="216" t="s">
        <v>6191</v>
      </c>
      <c r="D3873" s="216" t="s">
        <v>207</v>
      </c>
      <c r="E3873" s="217" t="s">
        <v>6192</v>
      </c>
      <c r="F3873" s="218" t="s">
        <v>6193</v>
      </c>
      <c r="G3873" s="219" t="s">
        <v>327</v>
      </c>
      <c r="H3873" s="220">
        <v>29.925000000000001</v>
      </c>
      <c r="I3873" s="221"/>
      <c r="J3873" s="222">
        <f>ROUND(I3873*H3873,2)</f>
        <v>0</v>
      </c>
      <c r="K3873" s="218" t="s">
        <v>211</v>
      </c>
      <c r="L3873" s="47"/>
      <c r="M3873" s="223" t="s">
        <v>19</v>
      </c>
      <c r="N3873" s="224" t="s">
        <v>42</v>
      </c>
      <c r="O3873" s="87"/>
      <c r="P3873" s="225">
        <f>O3873*H3873</f>
        <v>0</v>
      </c>
      <c r="Q3873" s="225">
        <v>0</v>
      </c>
      <c r="R3873" s="225">
        <f>Q3873*H3873</f>
        <v>0</v>
      </c>
      <c r="S3873" s="225">
        <v>0.017999999999999999</v>
      </c>
      <c r="T3873" s="226">
        <f>S3873*H3873</f>
        <v>0.53864999999999996</v>
      </c>
      <c r="U3873" s="41"/>
      <c r="V3873" s="41"/>
      <c r="W3873" s="41"/>
      <c r="X3873" s="41"/>
      <c r="Y3873" s="41"/>
      <c r="Z3873" s="41"/>
      <c r="AA3873" s="41"/>
      <c r="AB3873" s="41"/>
      <c r="AC3873" s="41"/>
      <c r="AD3873" s="41"/>
      <c r="AE3873" s="41"/>
      <c r="AR3873" s="227" t="s">
        <v>331</v>
      </c>
      <c r="AT3873" s="227" t="s">
        <v>207</v>
      </c>
      <c r="AU3873" s="227" t="s">
        <v>80</v>
      </c>
      <c r="AY3873" s="20" t="s">
        <v>205</v>
      </c>
      <c r="BE3873" s="228">
        <f>IF(N3873="základní",J3873,0)</f>
        <v>0</v>
      </c>
      <c r="BF3873" s="228">
        <f>IF(N3873="snížená",J3873,0)</f>
        <v>0</v>
      </c>
      <c r="BG3873" s="228">
        <f>IF(N3873="zákl. přenesená",J3873,0)</f>
        <v>0</v>
      </c>
      <c r="BH3873" s="228">
        <f>IF(N3873="sníž. přenesená",J3873,0)</f>
        <v>0</v>
      </c>
      <c r="BI3873" s="228">
        <f>IF(N3873="nulová",J3873,0)</f>
        <v>0</v>
      </c>
      <c r="BJ3873" s="20" t="s">
        <v>78</v>
      </c>
      <c r="BK3873" s="228">
        <f>ROUND(I3873*H3873,2)</f>
        <v>0</v>
      </c>
      <c r="BL3873" s="20" t="s">
        <v>331</v>
      </c>
      <c r="BM3873" s="227" t="s">
        <v>6194</v>
      </c>
    </row>
    <row r="3874" s="2" customFormat="1">
      <c r="A3874" s="41"/>
      <c r="B3874" s="42"/>
      <c r="C3874" s="43"/>
      <c r="D3874" s="229" t="s">
        <v>214</v>
      </c>
      <c r="E3874" s="43"/>
      <c r="F3874" s="230" t="s">
        <v>6195</v>
      </c>
      <c r="G3874" s="43"/>
      <c r="H3874" s="43"/>
      <c r="I3874" s="231"/>
      <c r="J3874" s="43"/>
      <c r="K3874" s="43"/>
      <c r="L3874" s="47"/>
      <c r="M3874" s="232"/>
      <c r="N3874" s="233"/>
      <c r="O3874" s="87"/>
      <c r="P3874" s="87"/>
      <c r="Q3874" s="87"/>
      <c r="R3874" s="87"/>
      <c r="S3874" s="87"/>
      <c r="T3874" s="88"/>
      <c r="U3874" s="41"/>
      <c r="V3874" s="41"/>
      <c r="W3874" s="41"/>
      <c r="X3874" s="41"/>
      <c r="Y3874" s="41"/>
      <c r="Z3874" s="41"/>
      <c r="AA3874" s="41"/>
      <c r="AB3874" s="41"/>
      <c r="AC3874" s="41"/>
      <c r="AD3874" s="41"/>
      <c r="AE3874" s="41"/>
      <c r="AT3874" s="20" t="s">
        <v>214</v>
      </c>
      <c r="AU3874" s="20" t="s">
        <v>80</v>
      </c>
    </row>
    <row r="3875" s="14" customFormat="1">
      <c r="A3875" s="14"/>
      <c r="B3875" s="245"/>
      <c r="C3875" s="246"/>
      <c r="D3875" s="236" t="s">
        <v>216</v>
      </c>
      <c r="E3875" s="247" t="s">
        <v>19</v>
      </c>
      <c r="F3875" s="248" t="s">
        <v>6196</v>
      </c>
      <c r="G3875" s="246"/>
      <c r="H3875" s="249">
        <v>29.925000000000001</v>
      </c>
      <c r="I3875" s="250"/>
      <c r="J3875" s="246"/>
      <c r="K3875" s="246"/>
      <c r="L3875" s="251"/>
      <c r="M3875" s="252"/>
      <c r="N3875" s="253"/>
      <c r="O3875" s="253"/>
      <c r="P3875" s="253"/>
      <c r="Q3875" s="253"/>
      <c r="R3875" s="253"/>
      <c r="S3875" s="253"/>
      <c r="T3875" s="25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5" t="s">
        <v>216</v>
      </c>
      <c r="AU3875" s="255" t="s">
        <v>80</v>
      </c>
      <c r="AV3875" s="14" t="s">
        <v>80</v>
      </c>
      <c r="AW3875" s="14" t="s">
        <v>218</v>
      </c>
      <c r="AX3875" s="14" t="s">
        <v>71</v>
      </c>
      <c r="AY3875" s="255" t="s">
        <v>205</v>
      </c>
    </row>
    <row r="3876" s="2" customFormat="1" ht="24.15" customHeight="1">
      <c r="A3876" s="41"/>
      <c r="B3876" s="42"/>
      <c r="C3876" s="216" t="s">
        <v>6197</v>
      </c>
      <c r="D3876" s="216" t="s">
        <v>207</v>
      </c>
      <c r="E3876" s="217" t="s">
        <v>6198</v>
      </c>
      <c r="F3876" s="218" t="s">
        <v>6199</v>
      </c>
      <c r="G3876" s="219" t="s">
        <v>306</v>
      </c>
      <c r="H3876" s="220">
        <v>51.652999999999999</v>
      </c>
      <c r="I3876" s="221"/>
      <c r="J3876" s="222">
        <f>ROUND(I3876*H3876,2)</f>
        <v>0</v>
      </c>
      <c r="K3876" s="218" t="s">
        <v>211</v>
      </c>
      <c r="L3876" s="47"/>
      <c r="M3876" s="223" t="s">
        <v>19</v>
      </c>
      <c r="N3876" s="224" t="s">
        <v>42</v>
      </c>
      <c r="O3876" s="87"/>
      <c r="P3876" s="225">
        <f>O3876*H3876</f>
        <v>0</v>
      </c>
      <c r="Q3876" s="225">
        <v>0</v>
      </c>
      <c r="R3876" s="225">
        <f>Q3876*H3876</f>
        <v>0</v>
      </c>
      <c r="S3876" s="225">
        <v>0.121</v>
      </c>
      <c r="T3876" s="226">
        <f>S3876*H3876</f>
        <v>6.250013</v>
      </c>
      <c r="U3876" s="41"/>
      <c r="V3876" s="41"/>
      <c r="W3876" s="41"/>
      <c r="X3876" s="41"/>
      <c r="Y3876" s="41"/>
      <c r="Z3876" s="41"/>
      <c r="AA3876" s="41"/>
      <c r="AB3876" s="41"/>
      <c r="AC3876" s="41"/>
      <c r="AD3876" s="41"/>
      <c r="AE3876" s="41"/>
      <c r="AR3876" s="227" t="s">
        <v>331</v>
      </c>
      <c r="AT3876" s="227" t="s">
        <v>207</v>
      </c>
      <c r="AU3876" s="227" t="s">
        <v>80</v>
      </c>
      <c r="AY3876" s="20" t="s">
        <v>205</v>
      </c>
      <c r="BE3876" s="228">
        <f>IF(N3876="základní",J3876,0)</f>
        <v>0</v>
      </c>
      <c r="BF3876" s="228">
        <f>IF(N3876="snížená",J3876,0)</f>
        <v>0</v>
      </c>
      <c r="BG3876" s="228">
        <f>IF(N3876="zákl. přenesená",J3876,0)</f>
        <v>0</v>
      </c>
      <c r="BH3876" s="228">
        <f>IF(N3876="sníž. přenesená",J3876,0)</f>
        <v>0</v>
      </c>
      <c r="BI3876" s="228">
        <f>IF(N3876="nulová",J3876,0)</f>
        <v>0</v>
      </c>
      <c r="BJ3876" s="20" t="s">
        <v>78</v>
      </c>
      <c r="BK3876" s="228">
        <f>ROUND(I3876*H3876,2)</f>
        <v>0</v>
      </c>
      <c r="BL3876" s="20" t="s">
        <v>331</v>
      </c>
      <c r="BM3876" s="227" t="s">
        <v>6200</v>
      </c>
    </row>
    <row r="3877" s="2" customFormat="1">
      <c r="A3877" s="41"/>
      <c r="B3877" s="42"/>
      <c r="C3877" s="43"/>
      <c r="D3877" s="229" t="s">
        <v>214</v>
      </c>
      <c r="E3877" s="43"/>
      <c r="F3877" s="230" t="s">
        <v>6201</v>
      </c>
      <c r="G3877" s="43"/>
      <c r="H3877" s="43"/>
      <c r="I3877" s="231"/>
      <c r="J3877" s="43"/>
      <c r="K3877" s="43"/>
      <c r="L3877" s="47"/>
      <c r="M3877" s="232"/>
      <c r="N3877" s="233"/>
      <c r="O3877" s="87"/>
      <c r="P3877" s="87"/>
      <c r="Q3877" s="87"/>
      <c r="R3877" s="87"/>
      <c r="S3877" s="87"/>
      <c r="T3877" s="88"/>
      <c r="U3877" s="41"/>
      <c r="V3877" s="41"/>
      <c r="W3877" s="41"/>
      <c r="X3877" s="41"/>
      <c r="Y3877" s="41"/>
      <c r="Z3877" s="41"/>
      <c r="AA3877" s="41"/>
      <c r="AB3877" s="41"/>
      <c r="AC3877" s="41"/>
      <c r="AD3877" s="41"/>
      <c r="AE3877" s="41"/>
      <c r="AT3877" s="20" t="s">
        <v>214</v>
      </c>
      <c r="AU3877" s="20" t="s">
        <v>80</v>
      </c>
    </row>
    <row r="3878" s="14" customFormat="1">
      <c r="A3878" s="14"/>
      <c r="B3878" s="245"/>
      <c r="C3878" s="246"/>
      <c r="D3878" s="236" t="s">
        <v>216</v>
      </c>
      <c r="E3878" s="247" t="s">
        <v>19</v>
      </c>
      <c r="F3878" s="248" t="s">
        <v>6202</v>
      </c>
      <c r="G3878" s="246"/>
      <c r="H3878" s="249">
        <v>51.652574999999999</v>
      </c>
      <c r="I3878" s="250"/>
      <c r="J3878" s="246"/>
      <c r="K3878" s="246"/>
      <c r="L3878" s="251"/>
      <c r="M3878" s="252"/>
      <c r="N3878" s="253"/>
      <c r="O3878" s="253"/>
      <c r="P3878" s="253"/>
      <c r="Q3878" s="253"/>
      <c r="R3878" s="253"/>
      <c r="S3878" s="253"/>
      <c r="T3878" s="25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5" t="s">
        <v>216</v>
      </c>
      <c r="AU3878" s="255" t="s">
        <v>80</v>
      </c>
      <c r="AV3878" s="14" t="s">
        <v>80</v>
      </c>
      <c r="AW3878" s="14" t="s">
        <v>218</v>
      </c>
      <c r="AX3878" s="14" t="s">
        <v>71</v>
      </c>
      <c r="AY3878" s="255" t="s">
        <v>205</v>
      </c>
    </row>
    <row r="3879" s="2" customFormat="1" ht="24.15" customHeight="1">
      <c r="A3879" s="41"/>
      <c r="B3879" s="42"/>
      <c r="C3879" s="216" t="s">
        <v>6203</v>
      </c>
      <c r="D3879" s="216" t="s">
        <v>207</v>
      </c>
      <c r="E3879" s="217" t="s">
        <v>6204</v>
      </c>
      <c r="F3879" s="218" t="s">
        <v>6205</v>
      </c>
      <c r="G3879" s="219" t="s">
        <v>306</v>
      </c>
      <c r="H3879" s="220">
        <v>22.050000000000001</v>
      </c>
      <c r="I3879" s="221"/>
      <c r="J3879" s="222">
        <f>ROUND(I3879*H3879,2)</f>
        <v>0</v>
      </c>
      <c r="K3879" s="218" t="s">
        <v>211</v>
      </c>
      <c r="L3879" s="47"/>
      <c r="M3879" s="223" t="s">
        <v>19</v>
      </c>
      <c r="N3879" s="224" t="s">
        <v>42</v>
      </c>
      <c r="O3879" s="87"/>
      <c r="P3879" s="225">
        <f>O3879*H3879</f>
        <v>0</v>
      </c>
      <c r="Q3879" s="225">
        <v>0.00025000000000000001</v>
      </c>
      <c r="R3879" s="225">
        <f>Q3879*H3879</f>
        <v>0.0055125</v>
      </c>
      <c r="S3879" s="225">
        <v>0</v>
      </c>
      <c r="T3879" s="226">
        <f>S3879*H3879</f>
        <v>0</v>
      </c>
      <c r="U3879" s="41"/>
      <c r="V3879" s="41"/>
      <c r="W3879" s="41"/>
      <c r="X3879" s="41"/>
      <c r="Y3879" s="41"/>
      <c r="Z3879" s="41"/>
      <c r="AA3879" s="41"/>
      <c r="AB3879" s="41"/>
      <c r="AC3879" s="41"/>
      <c r="AD3879" s="41"/>
      <c r="AE3879" s="41"/>
      <c r="AR3879" s="227" t="s">
        <v>331</v>
      </c>
      <c r="AT3879" s="227" t="s">
        <v>207</v>
      </c>
      <c r="AU3879" s="227" t="s">
        <v>80</v>
      </c>
      <c r="AY3879" s="20" t="s">
        <v>205</v>
      </c>
      <c r="BE3879" s="228">
        <f>IF(N3879="základní",J3879,0)</f>
        <v>0</v>
      </c>
      <c r="BF3879" s="228">
        <f>IF(N3879="snížená",J3879,0)</f>
        <v>0</v>
      </c>
      <c r="BG3879" s="228">
        <f>IF(N3879="zákl. přenesená",J3879,0)</f>
        <v>0</v>
      </c>
      <c r="BH3879" s="228">
        <f>IF(N3879="sníž. přenesená",J3879,0)</f>
        <v>0</v>
      </c>
      <c r="BI3879" s="228">
        <f>IF(N3879="nulová",J3879,0)</f>
        <v>0</v>
      </c>
      <c r="BJ3879" s="20" t="s">
        <v>78</v>
      </c>
      <c r="BK3879" s="228">
        <f>ROUND(I3879*H3879,2)</f>
        <v>0</v>
      </c>
      <c r="BL3879" s="20" t="s">
        <v>331</v>
      </c>
      <c r="BM3879" s="227" t="s">
        <v>6206</v>
      </c>
    </row>
    <row r="3880" s="2" customFormat="1">
      <c r="A3880" s="41"/>
      <c r="B3880" s="42"/>
      <c r="C3880" s="43"/>
      <c r="D3880" s="229" t="s">
        <v>214</v>
      </c>
      <c r="E3880" s="43"/>
      <c r="F3880" s="230" t="s">
        <v>6207</v>
      </c>
      <c r="G3880" s="43"/>
      <c r="H3880" s="43"/>
      <c r="I3880" s="231"/>
      <c r="J3880" s="43"/>
      <c r="K3880" s="43"/>
      <c r="L3880" s="47"/>
      <c r="M3880" s="232"/>
      <c r="N3880" s="233"/>
      <c r="O3880" s="87"/>
      <c r="P3880" s="87"/>
      <c r="Q3880" s="87"/>
      <c r="R3880" s="87"/>
      <c r="S3880" s="87"/>
      <c r="T3880" s="88"/>
      <c r="U3880" s="41"/>
      <c r="V3880" s="41"/>
      <c r="W3880" s="41"/>
      <c r="X3880" s="41"/>
      <c r="Y3880" s="41"/>
      <c r="Z3880" s="41"/>
      <c r="AA3880" s="41"/>
      <c r="AB3880" s="41"/>
      <c r="AC3880" s="41"/>
      <c r="AD3880" s="41"/>
      <c r="AE3880" s="41"/>
      <c r="AT3880" s="20" t="s">
        <v>214</v>
      </c>
      <c r="AU3880" s="20" t="s">
        <v>80</v>
      </c>
    </row>
    <row r="3881" s="2" customFormat="1" ht="24.15" customHeight="1">
      <c r="A3881" s="41"/>
      <c r="B3881" s="42"/>
      <c r="C3881" s="216" t="s">
        <v>6208</v>
      </c>
      <c r="D3881" s="216" t="s">
        <v>207</v>
      </c>
      <c r="E3881" s="217" t="s">
        <v>6209</v>
      </c>
      <c r="F3881" s="218" t="s">
        <v>6210</v>
      </c>
      <c r="G3881" s="219" t="s">
        <v>306</v>
      </c>
      <c r="H3881" s="220">
        <v>22.050000000000001</v>
      </c>
      <c r="I3881" s="221"/>
      <c r="J3881" s="222">
        <f>ROUND(I3881*H3881,2)</f>
        <v>0</v>
      </c>
      <c r="K3881" s="218" t="s">
        <v>211</v>
      </c>
      <c r="L3881" s="47"/>
      <c r="M3881" s="223" t="s">
        <v>19</v>
      </c>
      <c r="N3881" s="224" t="s">
        <v>42</v>
      </c>
      <c r="O3881" s="87"/>
      <c r="P3881" s="225">
        <f>O3881*H3881</f>
        <v>0</v>
      </c>
      <c r="Q3881" s="225">
        <v>0</v>
      </c>
      <c r="R3881" s="225">
        <f>Q3881*H3881</f>
        <v>0</v>
      </c>
      <c r="S3881" s="225">
        <v>0.025000000000000001</v>
      </c>
      <c r="T3881" s="226">
        <f>S3881*H3881</f>
        <v>0.55125000000000002</v>
      </c>
      <c r="U3881" s="41"/>
      <c r="V3881" s="41"/>
      <c r="W3881" s="41"/>
      <c r="X3881" s="41"/>
      <c r="Y3881" s="41"/>
      <c r="Z3881" s="41"/>
      <c r="AA3881" s="41"/>
      <c r="AB3881" s="41"/>
      <c r="AC3881" s="41"/>
      <c r="AD3881" s="41"/>
      <c r="AE3881" s="41"/>
      <c r="AR3881" s="227" t="s">
        <v>331</v>
      </c>
      <c r="AT3881" s="227" t="s">
        <v>207</v>
      </c>
      <c r="AU3881" s="227" t="s">
        <v>80</v>
      </c>
      <c r="AY3881" s="20" t="s">
        <v>205</v>
      </c>
      <c r="BE3881" s="228">
        <f>IF(N3881="základní",J3881,0)</f>
        <v>0</v>
      </c>
      <c r="BF3881" s="228">
        <f>IF(N3881="snížená",J3881,0)</f>
        <v>0</v>
      </c>
      <c r="BG3881" s="228">
        <f>IF(N3881="zákl. přenesená",J3881,0)</f>
        <v>0</v>
      </c>
      <c r="BH3881" s="228">
        <f>IF(N3881="sníž. přenesená",J3881,0)</f>
        <v>0</v>
      </c>
      <c r="BI3881" s="228">
        <f>IF(N3881="nulová",J3881,0)</f>
        <v>0</v>
      </c>
      <c r="BJ3881" s="20" t="s">
        <v>78</v>
      </c>
      <c r="BK3881" s="228">
        <f>ROUND(I3881*H3881,2)</f>
        <v>0</v>
      </c>
      <c r="BL3881" s="20" t="s">
        <v>331</v>
      </c>
      <c r="BM3881" s="227" t="s">
        <v>6211</v>
      </c>
    </row>
    <row r="3882" s="2" customFormat="1">
      <c r="A3882" s="41"/>
      <c r="B3882" s="42"/>
      <c r="C3882" s="43"/>
      <c r="D3882" s="229" t="s">
        <v>214</v>
      </c>
      <c r="E3882" s="43"/>
      <c r="F3882" s="230" t="s">
        <v>6212</v>
      </c>
      <c r="G3882" s="43"/>
      <c r="H3882" s="43"/>
      <c r="I3882" s="231"/>
      <c r="J3882" s="43"/>
      <c r="K3882" s="43"/>
      <c r="L3882" s="47"/>
      <c r="M3882" s="232"/>
      <c r="N3882" s="233"/>
      <c r="O3882" s="87"/>
      <c r="P3882" s="87"/>
      <c r="Q3882" s="87"/>
      <c r="R3882" s="87"/>
      <c r="S3882" s="87"/>
      <c r="T3882" s="88"/>
      <c r="U3882" s="41"/>
      <c r="V3882" s="41"/>
      <c r="W3882" s="41"/>
      <c r="X3882" s="41"/>
      <c r="Y3882" s="41"/>
      <c r="Z3882" s="41"/>
      <c r="AA3882" s="41"/>
      <c r="AB3882" s="41"/>
      <c r="AC3882" s="41"/>
      <c r="AD3882" s="41"/>
      <c r="AE3882" s="41"/>
      <c r="AT3882" s="20" t="s">
        <v>214</v>
      </c>
      <c r="AU3882" s="20" t="s">
        <v>80</v>
      </c>
    </row>
    <row r="3883" s="14" customFormat="1">
      <c r="A3883" s="14"/>
      <c r="B3883" s="245"/>
      <c r="C3883" s="246"/>
      <c r="D3883" s="236" t="s">
        <v>216</v>
      </c>
      <c r="E3883" s="247" t="s">
        <v>19</v>
      </c>
      <c r="F3883" s="248" t="s">
        <v>6213</v>
      </c>
      <c r="G3883" s="246"/>
      <c r="H3883" s="249">
        <v>17.248000000000001</v>
      </c>
      <c r="I3883" s="250"/>
      <c r="J3883" s="246"/>
      <c r="K3883" s="246"/>
      <c r="L3883" s="251"/>
      <c r="M3883" s="252"/>
      <c r="N3883" s="253"/>
      <c r="O3883" s="253"/>
      <c r="P3883" s="253"/>
      <c r="Q3883" s="253"/>
      <c r="R3883" s="253"/>
      <c r="S3883" s="253"/>
      <c r="T3883" s="25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5" t="s">
        <v>216</v>
      </c>
      <c r="AU3883" s="255" t="s">
        <v>80</v>
      </c>
      <c r="AV3883" s="14" t="s">
        <v>80</v>
      </c>
      <c r="AW3883" s="14" t="s">
        <v>218</v>
      </c>
      <c r="AX3883" s="14" t="s">
        <v>71</v>
      </c>
      <c r="AY3883" s="255" t="s">
        <v>205</v>
      </c>
    </row>
    <row r="3884" s="14" customFormat="1">
      <c r="A3884" s="14"/>
      <c r="B3884" s="245"/>
      <c r="C3884" s="246"/>
      <c r="D3884" s="236" t="s">
        <v>216</v>
      </c>
      <c r="E3884" s="247" t="s">
        <v>19</v>
      </c>
      <c r="F3884" s="248" t="s">
        <v>6214</v>
      </c>
      <c r="G3884" s="246"/>
      <c r="H3884" s="249">
        <v>4.8017999999999992</v>
      </c>
      <c r="I3884" s="250"/>
      <c r="J3884" s="246"/>
      <c r="K3884" s="246"/>
      <c r="L3884" s="251"/>
      <c r="M3884" s="252"/>
      <c r="N3884" s="253"/>
      <c r="O3884" s="253"/>
      <c r="P3884" s="253"/>
      <c r="Q3884" s="253"/>
      <c r="R3884" s="253"/>
      <c r="S3884" s="253"/>
      <c r="T3884" s="25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5" t="s">
        <v>216</v>
      </c>
      <c r="AU3884" s="255" t="s">
        <v>80</v>
      </c>
      <c r="AV3884" s="14" t="s">
        <v>80</v>
      </c>
      <c r="AW3884" s="14" t="s">
        <v>218</v>
      </c>
      <c r="AX3884" s="14" t="s">
        <v>71</v>
      </c>
      <c r="AY3884" s="255" t="s">
        <v>205</v>
      </c>
    </row>
    <row r="3885" s="2" customFormat="1" ht="66.75" customHeight="1">
      <c r="A3885" s="41"/>
      <c r="B3885" s="42"/>
      <c r="C3885" s="216" t="s">
        <v>6215</v>
      </c>
      <c r="D3885" s="216" t="s">
        <v>207</v>
      </c>
      <c r="E3885" s="217" t="s">
        <v>6216</v>
      </c>
      <c r="F3885" s="218" t="s">
        <v>6217</v>
      </c>
      <c r="G3885" s="219" t="s">
        <v>279</v>
      </c>
      <c r="H3885" s="220">
        <v>0.0060000000000000001</v>
      </c>
      <c r="I3885" s="221"/>
      <c r="J3885" s="222">
        <f>ROUND(I3885*H3885,2)</f>
        <v>0</v>
      </c>
      <c r="K3885" s="218" t="s">
        <v>211</v>
      </c>
      <c r="L3885" s="47"/>
      <c r="M3885" s="223" t="s">
        <v>19</v>
      </c>
      <c r="N3885" s="224" t="s">
        <v>42</v>
      </c>
      <c r="O3885" s="87"/>
      <c r="P3885" s="225">
        <f>O3885*H3885</f>
        <v>0</v>
      </c>
      <c r="Q3885" s="225">
        <v>0</v>
      </c>
      <c r="R3885" s="225">
        <f>Q3885*H3885</f>
        <v>0</v>
      </c>
      <c r="S3885" s="225">
        <v>0</v>
      </c>
      <c r="T3885" s="226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27" t="s">
        <v>331</v>
      </c>
      <c r="AT3885" s="227" t="s">
        <v>207</v>
      </c>
      <c r="AU3885" s="227" t="s">
        <v>80</v>
      </c>
      <c r="AY3885" s="20" t="s">
        <v>205</v>
      </c>
      <c r="BE3885" s="228">
        <f>IF(N3885="základní",J3885,0)</f>
        <v>0</v>
      </c>
      <c r="BF3885" s="228">
        <f>IF(N3885="snížená",J3885,0)</f>
        <v>0</v>
      </c>
      <c r="BG3885" s="228">
        <f>IF(N3885="zákl. přenesená",J3885,0)</f>
        <v>0</v>
      </c>
      <c r="BH3885" s="228">
        <f>IF(N3885="sníž. přenesená",J3885,0)</f>
        <v>0</v>
      </c>
      <c r="BI3885" s="228">
        <f>IF(N3885="nulová",J3885,0)</f>
        <v>0</v>
      </c>
      <c r="BJ3885" s="20" t="s">
        <v>78</v>
      </c>
      <c r="BK3885" s="228">
        <f>ROUND(I3885*H3885,2)</f>
        <v>0</v>
      </c>
      <c r="BL3885" s="20" t="s">
        <v>331</v>
      </c>
      <c r="BM3885" s="227" t="s">
        <v>6218</v>
      </c>
    </row>
    <row r="3886" s="2" customFormat="1">
      <c r="A3886" s="41"/>
      <c r="B3886" s="42"/>
      <c r="C3886" s="43"/>
      <c r="D3886" s="229" t="s">
        <v>214</v>
      </c>
      <c r="E3886" s="43"/>
      <c r="F3886" s="230" t="s">
        <v>6219</v>
      </c>
      <c r="G3886" s="43"/>
      <c r="H3886" s="43"/>
      <c r="I3886" s="231"/>
      <c r="J3886" s="43"/>
      <c r="K3886" s="43"/>
      <c r="L3886" s="47"/>
      <c r="M3886" s="232"/>
      <c r="N3886" s="233"/>
      <c r="O3886" s="87"/>
      <c r="P3886" s="87"/>
      <c r="Q3886" s="87"/>
      <c r="R3886" s="87"/>
      <c r="S3886" s="87"/>
      <c r="T3886" s="88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T3886" s="20" t="s">
        <v>214</v>
      </c>
      <c r="AU3886" s="20" t="s">
        <v>80</v>
      </c>
    </row>
    <row r="3887" s="12" customFormat="1" ht="22.8" customHeight="1">
      <c r="A3887" s="12"/>
      <c r="B3887" s="200"/>
      <c r="C3887" s="201"/>
      <c r="D3887" s="202" t="s">
        <v>70</v>
      </c>
      <c r="E3887" s="214" t="s">
        <v>5163</v>
      </c>
      <c r="F3887" s="214" t="s">
        <v>6220</v>
      </c>
      <c r="G3887" s="201"/>
      <c r="H3887" s="201"/>
      <c r="I3887" s="204"/>
      <c r="J3887" s="215">
        <f>BK3887</f>
        <v>0</v>
      </c>
      <c r="K3887" s="201"/>
      <c r="L3887" s="206"/>
      <c r="M3887" s="207"/>
      <c r="N3887" s="208"/>
      <c r="O3887" s="208"/>
      <c r="P3887" s="209">
        <f>SUM(P3888:P3901)</f>
        <v>0</v>
      </c>
      <c r="Q3887" s="208"/>
      <c r="R3887" s="209">
        <f>SUM(R3888:R3901)</f>
        <v>0.56641078</v>
      </c>
      <c r="S3887" s="208"/>
      <c r="T3887" s="210">
        <f>SUM(T3888:T3901)</f>
        <v>0</v>
      </c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R3887" s="211" t="s">
        <v>80</v>
      </c>
      <c r="AT3887" s="212" t="s">
        <v>70</v>
      </c>
      <c r="AU3887" s="212" t="s">
        <v>78</v>
      </c>
      <c r="AY3887" s="211" t="s">
        <v>205</v>
      </c>
      <c r="BK3887" s="213">
        <f>SUM(BK3888:BK3901)</f>
        <v>0</v>
      </c>
    </row>
    <row r="3888" s="2" customFormat="1" ht="24.15" customHeight="1">
      <c r="A3888" s="41"/>
      <c r="B3888" s="42"/>
      <c r="C3888" s="216" t="s">
        <v>6221</v>
      </c>
      <c r="D3888" s="216" t="s">
        <v>207</v>
      </c>
      <c r="E3888" s="217" t="s">
        <v>6222</v>
      </c>
      <c r="F3888" s="218" t="s">
        <v>6223</v>
      </c>
      <c r="G3888" s="219" t="s">
        <v>306</v>
      </c>
      <c r="H3888" s="220">
        <v>54.938000000000002</v>
      </c>
      <c r="I3888" s="221"/>
      <c r="J3888" s="222">
        <f>ROUND(I3888*H3888,2)</f>
        <v>0</v>
      </c>
      <c r="K3888" s="218" t="s">
        <v>211</v>
      </c>
      <c r="L3888" s="47"/>
      <c r="M3888" s="223" t="s">
        <v>19</v>
      </c>
      <c r="N3888" s="224" t="s">
        <v>42</v>
      </c>
      <c r="O3888" s="87"/>
      <c r="P3888" s="225">
        <f>O3888*H3888</f>
        <v>0</v>
      </c>
      <c r="Q3888" s="225">
        <v>0.0050000000000000001</v>
      </c>
      <c r="R3888" s="225">
        <f>Q3888*H3888</f>
        <v>0.27469000000000005</v>
      </c>
      <c r="S3888" s="225">
        <v>0</v>
      </c>
      <c r="T3888" s="226">
        <f>S3888*H3888</f>
        <v>0</v>
      </c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R3888" s="227" t="s">
        <v>331</v>
      </c>
      <c r="AT3888" s="227" t="s">
        <v>207</v>
      </c>
      <c r="AU3888" s="227" t="s">
        <v>80</v>
      </c>
      <c r="AY3888" s="20" t="s">
        <v>205</v>
      </c>
      <c r="BE3888" s="228">
        <f>IF(N3888="základní",J3888,0)</f>
        <v>0</v>
      </c>
      <c r="BF3888" s="228">
        <f>IF(N3888="snížená",J3888,0)</f>
        <v>0</v>
      </c>
      <c r="BG3888" s="228">
        <f>IF(N3888="zákl. přenesená",J3888,0)</f>
        <v>0</v>
      </c>
      <c r="BH3888" s="228">
        <f>IF(N3888="sníž. přenesená",J3888,0)</f>
        <v>0</v>
      </c>
      <c r="BI3888" s="228">
        <f>IF(N3888="nulová",J3888,0)</f>
        <v>0</v>
      </c>
      <c r="BJ3888" s="20" t="s">
        <v>78</v>
      </c>
      <c r="BK3888" s="228">
        <f>ROUND(I3888*H3888,2)</f>
        <v>0</v>
      </c>
      <c r="BL3888" s="20" t="s">
        <v>331</v>
      </c>
      <c r="BM3888" s="227" t="s">
        <v>6224</v>
      </c>
    </row>
    <row r="3889" s="2" customFormat="1">
      <c r="A3889" s="41"/>
      <c r="B3889" s="42"/>
      <c r="C3889" s="43"/>
      <c r="D3889" s="229" t="s">
        <v>214</v>
      </c>
      <c r="E3889" s="43"/>
      <c r="F3889" s="230" t="s">
        <v>6225</v>
      </c>
      <c r="G3889" s="43"/>
      <c r="H3889" s="43"/>
      <c r="I3889" s="231"/>
      <c r="J3889" s="43"/>
      <c r="K3889" s="43"/>
      <c r="L3889" s="47"/>
      <c r="M3889" s="232"/>
      <c r="N3889" s="233"/>
      <c r="O3889" s="87"/>
      <c r="P3889" s="87"/>
      <c r="Q3889" s="87"/>
      <c r="R3889" s="87"/>
      <c r="S3889" s="87"/>
      <c r="T3889" s="88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T3889" s="20" t="s">
        <v>214</v>
      </c>
      <c r="AU3889" s="20" t="s">
        <v>80</v>
      </c>
    </row>
    <row r="3890" s="14" customFormat="1">
      <c r="A3890" s="14"/>
      <c r="B3890" s="245"/>
      <c r="C3890" s="246"/>
      <c r="D3890" s="236" t="s">
        <v>216</v>
      </c>
      <c r="E3890" s="247" t="s">
        <v>19</v>
      </c>
      <c r="F3890" s="248" t="s">
        <v>6226</v>
      </c>
      <c r="G3890" s="246"/>
      <c r="H3890" s="249">
        <v>21.862500000000001</v>
      </c>
      <c r="I3890" s="250"/>
      <c r="J3890" s="246"/>
      <c r="K3890" s="246"/>
      <c r="L3890" s="251"/>
      <c r="M3890" s="252"/>
      <c r="N3890" s="253"/>
      <c r="O3890" s="253"/>
      <c r="P3890" s="253"/>
      <c r="Q3890" s="253"/>
      <c r="R3890" s="253"/>
      <c r="S3890" s="253"/>
      <c r="T3890" s="25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5" t="s">
        <v>216</v>
      </c>
      <c r="AU3890" s="255" t="s">
        <v>80</v>
      </c>
      <c r="AV3890" s="14" t="s">
        <v>80</v>
      </c>
      <c r="AW3890" s="14" t="s">
        <v>218</v>
      </c>
      <c r="AX3890" s="14" t="s">
        <v>71</v>
      </c>
      <c r="AY3890" s="255" t="s">
        <v>205</v>
      </c>
    </row>
    <row r="3891" s="14" customFormat="1">
      <c r="A3891" s="14"/>
      <c r="B3891" s="245"/>
      <c r="C3891" s="246"/>
      <c r="D3891" s="236" t="s">
        <v>216</v>
      </c>
      <c r="E3891" s="247" t="s">
        <v>19</v>
      </c>
      <c r="F3891" s="248" t="s">
        <v>6227</v>
      </c>
      <c r="G3891" s="246"/>
      <c r="H3891" s="249">
        <v>33.075000000000003</v>
      </c>
      <c r="I3891" s="250"/>
      <c r="J3891" s="246"/>
      <c r="K3891" s="246"/>
      <c r="L3891" s="251"/>
      <c r="M3891" s="252"/>
      <c r="N3891" s="253"/>
      <c r="O3891" s="253"/>
      <c r="P3891" s="253"/>
      <c r="Q3891" s="253"/>
      <c r="R3891" s="253"/>
      <c r="S3891" s="253"/>
      <c r="T3891" s="25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T3891" s="255" t="s">
        <v>216</v>
      </c>
      <c r="AU3891" s="255" t="s">
        <v>80</v>
      </c>
      <c r="AV3891" s="14" t="s">
        <v>80</v>
      </c>
      <c r="AW3891" s="14" t="s">
        <v>218</v>
      </c>
      <c r="AX3891" s="14" t="s">
        <v>71</v>
      </c>
      <c r="AY3891" s="255" t="s">
        <v>205</v>
      </c>
    </row>
    <row r="3892" s="2" customFormat="1" ht="16.5" customHeight="1">
      <c r="A3892" s="41"/>
      <c r="B3892" s="42"/>
      <c r="C3892" s="216" t="s">
        <v>6228</v>
      </c>
      <c r="D3892" s="216" t="s">
        <v>207</v>
      </c>
      <c r="E3892" s="217" t="s">
        <v>6229</v>
      </c>
      <c r="F3892" s="218" t="s">
        <v>6230</v>
      </c>
      <c r="G3892" s="219" t="s">
        <v>306</v>
      </c>
      <c r="H3892" s="220">
        <v>54.938000000000002</v>
      </c>
      <c r="I3892" s="221"/>
      <c r="J3892" s="222">
        <f>ROUND(I3892*H3892,2)</f>
        <v>0</v>
      </c>
      <c r="K3892" s="218" t="s">
        <v>211</v>
      </c>
      <c r="L3892" s="47"/>
      <c r="M3892" s="223" t="s">
        <v>19</v>
      </c>
      <c r="N3892" s="224" t="s">
        <v>42</v>
      </c>
      <c r="O3892" s="87"/>
      <c r="P3892" s="225">
        <f>O3892*H3892</f>
        <v>0</v>
      </c>
      <c r="Q3892" s="225">
        <v>0.0051000000000000004</v>
      </c>
      <c r="R3892" s="225">
        <f>Q3892*H3892</f>
        <v>0.28018380000000004</v>
      </c>
      <c r="S3892" s="225">
        <v>0</v>
      </c>
      <c r="T3892" s="226">
        <f>S3892*H3892</f>
        <v>0</v>
      </c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R3892" s="227" t="s">
        <v>331</v>
      </c>
      <c r="AT3892" s="227" t="s">
        <v>207</v>
      </c>
      <c r="AU3892" s="227" t="s">
        <v>80</v>
      </c>
      <c r="AY3892" s="20" t="s">
        <v>205</v>
      </c>
      <c r="BE3892" s="228">
        <f>IF(N3892="základní",J3892,0)</f>
        <v>0</v>
      </c>
      <c r="BF3892" s="228">
        <f>IF(N3892="snížená",J3892,0)</f>
        <v>0</v>
      </c>
      <c r="BG3892" s="228">
        <f>IF(N3892="zákl. přenesená",J3892,0)</f>
        <v>0</v>
      </c>
      <c r="BH3892" s="228">
        <f>IF(N3892="sníž. přenesená",J3892,0)</f>
        <v>0</v>
      </c>
      <c r="BI3892" s="228">
        <f>IF(N3892="nulová",J3892,0)</f>
        <v>0</v>
      </c>
      <c r="BJ3892" s="20" t="s">
        <v>78</v>
      </c>
      <c r="BK3892" s="228">
        <f>ROUND(I3892*H3892,2)</f>
        <v>0</v>
      </c>
      <c r="BL3892" s="20" t="s">
        <v>331</v>
      </c>
      <c r="BM3892" s="227" t="s">
        <v>6231</v>
      </c>
    </row>
    <row r="3893" s="2" customFormat="1">
      <c r="A3893" s="41"/>
      <c r="B3893" s="42"/>
      <c r="C3893" s="43"/>
      <c r="D3893" s="229" t="s">
        <v>214</v>
      </c>
      <c r="E3893" s="43"/>
      <c r="F3893" s="230" t="s">
        <v>6232</v>
      </c>
      <c r="G3893" s="43"/>
      <c r="H3893" s="43"/>
      <c r="I3893" s="231"/>
      <c r="J3893" s="43"/>
      <c r="K3893" s="43"/>
      <c r="L3893" s="47"/>
      <c r="M3893" s="232"/>
      <c r="N3893" s="233"/>
      <c r="O3893" s="87"/>
      <c r="P3893" s="87"/>
      <c r="Q3893" s="87"/>
      <c r="R3893" s="87"/>
      <c r="S3893" s="87"/>
      <c r="T3893" s="88"/>
      <c r="U3893" s="41"/>
      <c r="V3893" s="41"/>
      <c r="W3893" s="41"/>
      <c r="X3893" s="41"/>
      <c r="Y3893" s="41"/>
      <c r="Z3893" s="41"/>
      <c r="AA3893" s="41"/>
      <c r="AB3893" s="41"/>
      <c r="AC3893" s="41"/>
      <c r="AD3893" s="41"/>
      <c r="AE3893" s="41"/>
      <c r="AT3893" s="20" t="s">
        <v>214</v>
      </c>
      <c r="AU3893" s="20" t="s">
        <v>80</v>
      </c>
    </row>
    <row r="3894" s="14" customFormat="1">
      <c r="A3894" s="14"/>
      <c r="B3894" s="245"/>
      <c r="C3894" s="246"/>
      <c r="D3894" s="236" t="s">
        <v>216</v>
      </c>
      <c r="E3894" s="247" t="s">
        <v>19</v>
      </c>
      <c r="F3894" s="248" t="s">
        <v>6226</v>
      </c>
      <c r="G3894" s="246"/>
      <c r="H3894" s="249">
        <v>21.862500000000001</v>
      </c>
      <c r="I3894" s="250"/>
      <c r="J3894" s="246"/>
      <c r="K3894" s="246"/>
      <c r="L3894" s="251"/>
      <c r="M3894" s="252"/>
      <c r="N3894" s="253"/>
      <c r="O3894" s="253"/>
      <c r="P3894" s="253"/>
      <c r="Q3894" s="253"/>
      <c r="R3894" s="253"/>
      <c r="S3894" s="253"/>
      <c r="T3894" s="25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55" t="s">
        <v>216</v>
      </c>
      <c r="AU3894" s="255" t="s">
        <v>80</v>
      </c>
      <c r="AV3894" s="14" t="s">
        <v>80</v>
      </c>
      <c r="AW3894" s="14" t="s">
        <v>218</v>
      </c>
      <c r="AX3894" s="14" t="s">
        <v>71</v>
      </c>
      <c r="AY3894" s="255" t="s">
        <v>205</v>
      </c>
    </row>
    <row r="3895" s="14" customFormat="1">
      <c r="A3895" s="14"/>
      <c r="B3895" s="245"/>
      <c r="C3895" s="246"/>
      <c r="D3895" s="236" t="s">
        <v>216</v>
      </c>
      <c r="E3895" s="247" t="s">
        <v>19</v>
      </c>
      <c r="F3895" s="248" t="s">
        <v>6227</v>
      </c>
      <c r="G3895" s="246"/>
      <c r="H3895" s="249">
        <v>33.075000000000003</v>
      </c>
      <c r="I3895" s="250"/>
      <c r="J3895" s="246"/>
      <c r="K3895" s="246"/>
      <c r="L3895" s="251"/>
      <c r="M3895" s="252"/>
      <c r="N3895" s="253"/>
      <c r="O3895" s="253"/>
      <c r="P3895" s="253"/>
      <c r="Q3895" s="253"/>
      <c r="R3895" s="253"/>
      <c r="S3895" s="253"/>
      <c r="T3895" s="25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T3895" s="255" t="s">
        <v>216</v>
      </c>
      <c r="AU3895" s="255" t="s">
        <v>80</v>
      </c>
      <c r="AV3895" s="14" t="s">
        <v>80</v>
      </c>
      <c r="AW3895" s="14" t="s">
        <v>218</v>
      </c>
      <c r="AX3895" s="14" t="s">
        <v>71</v>
      </c>
      <c r="AY3895" s="255" t="s">
        <v>205</v>
      </c>
    </row>
    <row r="3896" s="2" customFormat="1" ht="24.15" customHeight="1">
      <c r="A3896" s="41"/>
      <c r="B3896" s="42"/>
      <c r="C3896" s="216" t="s">
        <v>6233</v>
      </c>
      <c r="D3896" s="216" t="s">
        <v>207</v>
      </c>
      <c r="E3896" s="217" t="s">
        <v>6234</v>
      </c>
      <c r="F3896" s="218" t="s">
        <v>6235</v>
      </c>
      <c r="G3896" s="219" t="s">
        <v>306</v>
      </c>
      <c r="H3896" s="220">
        <v>54.938000000000002</v>
      </c>
      <c r="I3896" s="221"/>
      <c r="J3896" s="222">
        <f>ROUND(I3896*H3896,2)</f>
        <v>0</v>
      </c>
      <c r="K3896" s="218" t="s">
        <v>211</v>
      </c>
      <c r="L3896" s="47"/>
      <c r="M3896" s="223" t="s">
        <v>19</v>
      </c>
      <c r="N3896" s="224" t="s">
        <v>42</v>
      </c>
      <c r="O3896" s="87"/>
      <c r="P3896" s="225">
        <f>O3896*H3896</f>
        <v>0</v>
      </c>
      <c r="Q3896" s="225">
        <v>6.0000000000000002E-05</v>
      </c>
      <c r="R3896" s="225">
        <f>Q3896*H3896</f>
        <v>0.0032962800000000004</v>
      </c>
      <c r="S3896" s="225">
        <v>0</v>
      </c>
      <c r="T3896" s="226">
        <f>S3896*H3896</f>
        <v>0</v>
      </c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R3896" s="227" t="s">
        <v>331</v>
      </c>
      <c r="AT3896" s="227" t="s">
        <v>207</v>
      </c>
      <c r="AU3896" s="227" t="s">
        <v>80</v>
      </c>
      <c r="AY3896" s="20" t="s">
        <v>205</v>
      </c>
      <c r="BE3896" s="228">
        <f>IF(N3896="základní",J3896,0)</f>
        <v>0</v>
      </c>
      <c r="BF3896" s="228">
        <f>IF(N3896="snížená",J3896,0)</f>
        <v>0</v>
      </c>
      <c r="BG3896" s="228">
        <f>IF(N3896="zákl. přenesená",J3896,0)</f>
        <v>0</v>
      </c>
      <c r="BH3896" s="228">
        <f>IF(N3896="sníž. přenesená",J3896,0)</f>
        <v>0</v>
      </c>
      <c r="BI3896" s="228">
        <f>IF(N3896="nulová",J3896,0)</f>
        <v>0</v>
      </c>
      <c r="BJ3896" s="20" t="s">
        <v>78</v>
      </c>
      <c r="BK3896" s="228">
        <f>ROUND(I3896*H3896,2)</f>
        <v>0</v>
      </c>
      <c r="BL3896" s="20" t="s">
        <v>331</v>
      </c>
      <c r="BM3896" s="227" t="s">
        <v>6236</v>
      </c>
    </row>
    <row r="3897" s="2" customFormat="1">
      <c r="A3897" s="41"/>
      <c r="B3897" s="42"/>
      <c r="C3897" s="43"/>
      <c r="D3897" s="229" t="s">
        <v>214</v>
      </c>
      <c r="E3897" s="43"/>
      <c r="F3897" s="230" t="s">
        <v>6237</v>
      </c>
      <c r="G3897" s="43"/>
      <c r="H3897" s="43"/>
      <c r="I3897" s="231"/>
      <c r="J3897" s="43"/>
      <c r="K3897" s="43"/>
      <c r="L3897" s="47"/>
      <c r="M3897" s="232"/>
      <c r="N3897" s="233"/>
      <c r="O3897" s="87"/>
      <c r="P3897" s="87"/>
      <c r="Q3897" s="87"/>
      <c r="R3897" s="87"/>
      <c r="S3897" s="87"/>
      <c r="T3897" s="88"/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T3897" s="20" t="s">
        <v>214</v>
      </c>
      <c r="AU3897" s="20" t="s">
        <v>80</v>
      </c>
    </row>
    <row r="3898" s="2" customFormat="1" ht="16.5" customHeight="1">
      <c r="A3898" s="41"/>
      <c r="B3898" s="42"/>
      <c r="C3898" s="216" t="s">
        <v>6238</v>
      </c>
      <c r="D3898" s="216" t="s">
        <v>207</v>
      </c>
      <c r="E3898" s="217" t="s">
        <v>6239</v>
      </c>
      <c r="F3898" s="218" t="s">
        <v>6240</v>
      </c>
      <c r="G3898" s="219" t="s">
        <v>306</v>
      </c>
      <c r="H3898" s="220">
        <v>54.938000000000002</v>
      </c>
      <c r="I3898" s="221"/>
      <c r="J3898" s="222">
        <f>ROUND(I3898*H3898,2)</f>
        <v>0</v>
      </c>
      <c r="K3898" s="218" t="s">
        <v>211</v>
      </c>
      <c r="L3898" s="47"/>
      <c r="M3898" s="223" t="s">
        <v>19</v>
      </c>
      <c r="N3898" s="224" t="s">
        <v>42</v>
      </c>
      <c r="O3898" s="87"/>
      <c r="P3898" s="225">
        <f>O3898*H3898</f>
        <v>0</v>
      </c>
      <c r="Q3898" s="225">
        <v>0.00014999999999999999</v>
      </c>
      <c r="R3898" s="225">
        <f>Q3898*H3898</f>
        <v>0.0082407000000000001</v>
      </c>
      <c r="S3898" s="225">
        <v>0</v>
      </c>
      <c r="T3898" s="226">
        <f>S3898*H3898</f>
        <v>0</v>
      </c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R3898" s="227" t="s">
        <v>331</v>
      </c>
      <c r="AT3898" s="227" t="s">
        <v>207</v>
      </c>
      <c r="AU3898" s="227" t="s">
        <v>80</v>
      </c>
      <c r="AY3898" s="20" t="s">
        <v>205</v>
      </c>
      <c r="BE3898" s="228">
        <f>IF(N3898="základní",J3898,0)</f>
        <v>0</v>
      </c>
      <c r="BF3898" s="228">
        <f>IF(N3898="snížená",J3898,0)</f>
        <v>0</v>
      </c>
      <c r="BG3898" s="228">
        <f>IF(N3898="zákl. přenesená",J3898,0)</f>
        <v>0</v>
      </c>
      <c r="BH3898" s="228">
        <f>IF(N3898="sníž. přenesená",J3898,0)</f>
        <v>0</v>
      </c>
      <c r="BI3898" s="228">
        <f>IF(N3898="nulová",J3898,0)</f>
        <v>0</v>
      </c>
      <c r="BJ3898" s="20" t="s">
        <v>78</v>
      </c>
      <c r="BK3898" s="228">
        <f>ROUND(I3898*H3898,2)</f>
        <v>0</v>
      </c>
      <c r="BL3898" s="20" t="s">
        <v>331</v>
      </c>
      <c r="BM3898" s="227" t="s">
        <v>6241</v>
      </c>
    </row>
    <row r="3899" s="2" customFormat="1">
      <c r="A3899" s="41"/>
      <c r="B3899" s="42"/>
      <c r="C3899" s="43"/>
      <c r="D3899" s="229" t="s">
        <v>214</v>
      </c>
      <c r="E3899" s="43"/>
      <c r="F3899" s="230" t="s">
        <v>6242</v>
      </c>
      <c r="G3899" s="43"/>
      <c r="H3899" s="43"/>
      <c r="I3899" s="231"/>
      <c r="J3899" s="43"/>
      <c r="K3899" s="43"/>
      <c r="L3899" s="47"/>
      <c r="M3899" s="232"/>
      <c r="N3899" s="233"/>
      <c r="O3899" s="87"/>
      <c r="P3899" s="87"/>
      <c r="Q3899" s="87"/>
      <c r="R3899" s="87"/>
      <c r="S3899" s="87"/>
      <c r="T3899" s="88"/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T3899" s="20" t="s">
        <v>214</v>
      </c>
      <c r="AU3899" s="20" t="s">
        <v>80</v>
      </c>
    </row>
    <row r="3900" s="2" customFormat="1" ht="55.5" customHeight="1">
      <c r="A3900" s="41"/>
      <c r="B3900" s="42"/>
      <c r="C3900" s="216" t="s">
        <v>6243</v>
      </c>
      <c r="D3900" s="216" t="s">
        <v>207</v>
      </c>
      <c r="E3900" s="217" t="s">
        <v>6244</v>
      </c>
      <c r="F3900" s="218" t="s">
        <v>6245</v>
      </c>
      <c r="G3900" s="219" t="s">
        <v>279</v>
      </c>
      <c r="H3900" s="220">
        <v>0.56599999999999995</v>
      </c>
      <c r="I3900" s="221"/>
      <c r="J3900" s="222">
        <f>ROUND(I3900*H3900,2)</f>
        <v>0</v>
      </c>
      <c r="K3900" s="218" t="s">
        <v>211</v>
      </c>
      <c r="L3900" s="47"/>
      <c r="M3900" s="223" t="s">
        <v>19</v>
      </c>
      <c r="N3900" s="224" t="s">
        <v>42</v>
      </c>
      <c r="O3900" s="87"/>
      <c r="P3900" s="225">
        <f>O3900*H3900</f>
        <v>0</v>
      </c>
      <c r="Q3900" s="225">
        <v>0</v>
      </c>
      <c r="R3900" s="225">
        <f>Q3900*H3900</f>
        <v>0</v>
      </c>
      <c r="S3900" s="225">
        <v>0</v>
      </c>
      <c r="T3900" s="226">
        <f>S3900*H3900</f>
        <v>0</v>
      </c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R3900" s="227" t="s">
        <v>331</v>
      </c>
      <c r="AT3900" s="227" t="s">
        <v>207</v>
      </c>
      <c r="AU3900" s="227" t="s">
        <v>80</v>
      </c>
      <c r="AY3900" s="20" t="s">
        <v>205</v>
      </c>
      <c r="BE3900" s="228">
        <f>IF(N3900="základní",J3900,0)</f>
        <v>0</v>
      </c>
      <c r="BF3900" s="228">
        <f>IF(N3900="snížená",J3900,0)</f>
        <v>0</v>
      </c>
      <c r="BG3900" s="228">
        <f>IF(N3900="zákl. přenesená",J3900,0)</f>
        <v>0</v>
      </c>
      <c r="BH3900" s="228">
        <f>IF(N3900="sníž. přenesená",J3900,0)</f>
        <v>0</v>
      </c>
      <c r="BI3900" s="228">
        <f>IF(N3900="nulová",J3900,0)</f>
        <v>0</v>
      </c>
      <c r="BJ3900" s="20" t="s">
        <v>78</v>
      </c>
      <c r="BK3900" s="228">
        <f>ROUND(I3900*H3900,2)</f>
        <v>0</v>
      </c>
      <c r="BL3900" s="20" t="s">
        <v>331</v>
      </c>
      <c r="BM3900" s="227" t="s">
        <v>6246</v>
      </c>
    </row>
    <row r="3901" s="2" customFormat="1">
      <c r="A3901" s="41"/>
      <c r="B3901" s="42"/>
      <c r="C3901" s="43"/>
      <c r="D3901" s="229" t="s">
        <v>214</v>
      </c>
      <c r="E3901" s="43"/>
      <c r="F3901" s="230" t="s">
        <v>6247</v>
      </c>
      <c r="G3901" s="43"/>
      <c r="H3901" s="43"/>
      <c r="I3901" s="231"/>
      <c r="J3901" s="43"/>
      <c r="K3901" s="43"/>
      <c r="L3901" s="47"/>
      <c r="M3901" s="232"/>
      <c r="N3901" s="233"/>
      <c r="O3901" s="87"/>
      <c r="P3901" s="87"/>
      <c r="Q3901" s="87"/>
      <c r="R3901" s="87"/>
      <c r="S3901" s="87"/>
      <c r="T3901" s="88"/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T3901" s="20" t="s">
        <v>214</v>
      </c>
      <c r="AU3901" s="20" t="s">
        <v>80</v>
      </c>
    </row>
    <row r="3902" s="12" customFormat="1" ht="22.8" customHeight="1">
      <c r="A3902" s="12"/>
      <c r="B3902" s="200"/>
      <c r="C3902" s="201"/>
      <c r="D3902" s="202" t="s">
        <v>70</v>
      </c>
      <c r="E3902" s="214" t="s">
        <v>5180</v>
      </c>
      <c r="F3902" s="214" t="s">
        <v>6248</v>
      </c>
      <c r="G3902" s="201"/>
      <c r="H3902" s="201"/>
      <c r="I3902" s="204"/>
      <c r="J3902" s="215">
        <f>BK3902</f>
        <v>0</v>
      </c>
      <c r="K3902" s="201"/>
      <c r="L3902" s="206"/>
      <c r="M3902" s="207"/>
      <c r="N3902" s="208"/>
      <c r="O3902" s="208"/>
      <c r="P3902" s="209">
        <f>SUM(P3903:P4177)</f>
        <v>0</v>
      </c>
      <c r="Q3902" s="208"/>
      <c r="R3902" s="209">
        <f>SUM(R3903:R4177)</f>
        <v>33.894003218375985</v>
      </c>
      <c r="S3902" s="208"/>
      <c r="T3902" s="210">
        <f>SUM(T3903:T4177)</f>
        <v>15.2981655</v>
      </c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R3902" s="211" t="s">
        <v>80</v>
      </c>
      <c r="AT3902" s="212" t="s">
        <v>70</v>
      </c>
      <c r="AU3902" s="212" t="s">
        <v>78</v>
      </c>
      <c r="AY3902" s="211" t="s">
        <v>205</v>
      </c>
      <c r="BK3902" s="213">
        <f>SUM(BK3903:BK4177)</f>
        <v>0</v>
      </c>
    </row>
    <row r="3903" s="2" customFormat="1" ht="37.8" customHeight="1">
      <c r="A3903" s="41"/>
      <c r="B3903" s="42"/>
      <c r="C3903" s="216" t="s">
        <v>6249</v>
      </c>
      <c r="D3903" s="216" t="s">
        <v>207</v>
      </c>
      <c r="E3903" s="217" t="s">
        <v>6250</v>
      </c>
      <c r="F3903" s="218" t="s">
        <v>6251</v>
      </c>
      <c r="G3903" s="219" t="s">
        <v>306</v>
      </c>
      <c r="H3903" s="220">
        <v>738.01999999999998</v>
      </c>
      <c r="I3903" s="221"/>
      <c r="J3903" s="222">
        <f>ROUND(I3903*H3903,2)</f>
        <v>0</v>
      </c>
      <c r="K3903" s="218" t="s">
        <v>211</v>
      </c>
      <c r="L3903" s="47"/>
      <c r="M3903" s="223" t="s">
        <v>19</v>
      </c>
      <c r="N3903" s="224" t="s">
        <v>42</v>
      </c>
      <c r="O3903" s="87"/>
      <c r="P3903" s="225">
        <f>O3903*H3903</f>
        <v>0</v>
      </c>
      <c r="Q3903" s="225">
        <v>0</v>
      </c>
      <c r="R3903" s="225">
        <f>Q3903*H3903</f>
        <v>0</v>
      </c>
      <c r="S3903" s="225">
        <v>0</v>
      </c>
      <c r="T3903" s="226">
        <f>S3903*H3903</f>
        <v>0</v>
      </c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R3903" s="227" t="s">
        <v>331</v>
      </c>
      <c r="AT3903" s="227" t="s">
        <v>207</v>
      </c>
      <c r="AU3903" s="227" t="s">
        <v>80</v>
      </c>
      <c r="AY3903" s="20" t="s">
        <v>205</v>
      </c>
      <c r="BE3903" s="228">
        <f>IF(N3903="základní",J3903,0)</f>
        <v>0</v>
      </c>
      <c r="BF3903" s="228">
        <f>IF(N3903="snížená",J3903,0)</f>
        <v>0</v>
      </c>
      <c r="BG3903" s="228">
        <f>IF(N3903="zákl. přenesená",J3903,0)</f>
        <v>0</v>
      </c>
      <c r="BH3903" s="228">
        <f>IF(N3903="sníž. přenesená",J3903,0)</f>
        <v>0</v>
      </c>
      <c r="BI3903" s="228">
        <f>IF(N3903="nulová",J3903,0)</f>
        <v>0</v>
      </c>
      <c r="BJ3903" s="20" t="s">
        <v>78</v>
      </c>
      <c r="BK3903" s="228">
        <f>ROUND(I3903*H3903,2)</f>
        <v>0</v>
      </c>
      <c r="BL3903" s="20" t="s">
        <v>331</v>
      </c>
      <c r="BM3903" s="227" t="s">
        <v>6252</v>
      </c>
    </row>
    <row r="3904" s="2" customFormat="1">
      <c r="A3904" s="41"/>
      <c r="B3904" s="42"/>
      <c r="C3904" s="43"/>
      <c r="D3904" s="229" t="s">
        <v>214</v>
      </c>
      <c r="E3904" s="43"/>
      <c r="F3904" s="230" t="s">
        <v>6253</v>
      </c>
      <c r="G3904" s="43"/>
      <c r="H3904" s="43"/>
      <c r="I3904" s="231"/>
      <c r="J3904" s="43"/>
      <c r="K3904" s="43"/>
      <c r="L3904" s="47"/>
      <c r="M3904" s="232"/>
      <c r="N3904" s="233"/>
      <c r="O3904" s="87"/>
      <c r="P3904" s="87"/>
      <c r="Q3904" s="87"/>
      <c r="R3904" s="87"/>
      <c r="S3904" s="87"/>
      <c r="T3904" s="88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T3904" s="20" t="s">
        <v>214</v>
      </c>
      <c r="AU3904" s="20" t="s">
        <v>80</v>
      </c>
    </row>
    <row r="3905" s="13" customFormat="1">
      <c r="A3905" s="13"/>
      <c r="B3905" s="234"/>
      <c r="C3905" s="235"/>
      <c r="D3905" s="236" t="s">
        <v>216</v>
      </c>
      <c r="E3905" s="237" t="s">
        <v>19</v>
      </c>
      <c r="F3905" s="238" t="s">
        <v>228</v>
      </c>
      <c r="G3905" s="235"/>
      <c r="H3905" s="237" t="s">
        <v>19</v>
      </c>
      <c r="I3905" s="239"/>
      <c r="J3905" s="235"/>
      <c r="K3905" s="235"/>
      <c r="L3905" s="240"/>
      <c r="M3905" s="241"/>
      <c r="N3905" s="242"/>
      <c r="O3905" s="242"/>
      <c r="P3905" s="242"/>
      <c r="Q3905" s="242"/>
      <c r="R3905" s="242"/>
      <c r="S3905" s="242"/>
      <c r="T3905" s="24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T3905" s="244" t="s">
        <v>216</v>
      </c>
      <c r="AU3905" s="244" t="s">
        <v>80</v>
      </c>
      <c r="AV3905" s="13" t="s">
        <v>78</v>
      </c>
      <c r="AW3905" s="13" t="s">
        <v>218</v>
      </c>
      <c r="AX3905" s="13" t="s">
        <v>71</v>
      </c>
      <c r="AY3905" s="244" t="s">
        <v>205</v>
      </c>
    </row>
    <row r="3906" s="14" customFormat="1">
      <c r="A3906" s="14"/>
      <c r="B3906" s="245"/>
      <c r="C3906" s="246"/>
      <c r="D3906" s="236" t="s">
        <v>216</v>
      </c>
      <c r="E3906" s="247" t="s">
        <v>19</v>
      </c>
      <c r="F3906" s="248" t="s">
        <v>6254</v>
      </c>
      <c r="G3906" s="246"/>
      <c r="H3906" s="249">
        <v>432.09999999999997</v>
      </c>
      <c r="I3906" s="250"/>
      <c r="J3906" s="246"/>
      <c r="K3906" s="246"/>
      <c r="L3906" s="251"/>
      <c r="M3906" s="252"/>
      <c r="N3906" s="253"/>
      <c r="O3906" s="253"/>
      <c r="P3906" s="253"/>
      <c r="Q3906" s="253"/>
      <c r="R3906" s="253"/>
      <c r="S3906" s="253"/>
      <c r="T3906" s="25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55" t="s">
        <v>216</v>
      </c>
      <c r="AU3906" s="255" t="s">
        <v>80</v>
      </c>
      <c r="AV3906" s="14" t="s">
        <v>80</v>
      </c>
      <c r="AW3906" s="14" t="s">
        <v>218</v>
      </c>
      <c r="AX3906" s="14" t="s">
        <v>71</v>
      </c>
      <c r="AY3906" s="255" t="s">
        <v>205</v>
      </c>
    </row>
    <row r="3907" s="14" customFormat="1">
      <c r="A3907" s="14"/>
      <c r="B3907" s="245"/>
      <c r="C3907" s="246"/>
      <c r="D3907" s="236" t="s">
        <v>216</v>
      </c>
      <c r="E3907" s="247" t="s">
        <v>19</v>
      </c>
      <c r="F3907" s="248" t="s">
        <v>6255</v>
      </c>
      <c r="G3907" s="246"/>
      <c r="H3907" s="249">
        <v>174.80000000000001</v>
      </c>
      <c r="I3907" s="250"/>
      <c r="J3907" s="246"/>
      <c r="K3907" s="246"/>
      <c r="L3907" s="251"/>
      <c r="M3907" s="252"/>
      <c r="N3907" s="253"/>
      <c r="O3907" s="253"/>
      <c r="P3907" s="253"/>
      <c r="Q3907" s="253"/>
      <c r="R3907" s="253"/>
      <c r="S3907" s="253"/>
      <c r="T3907" s="25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5" t="s">
        <v>216</v>
      </c>
      <c r="AU3907" s="255" t="s">
        <v>80</v>
      </c>
      <c r="AV3907" s="14" t="s">
        <v>80</v>
      </c>
      <c r="AW3907" s="14" t="s">
        <v>218</v>
      </c>
      <c r="AX3907" s="14" t="s">
        <v>71</v>
      </c>
      <c r="AY3907" s="255" t="s">
        <v>205</v>
      </c>
    </row>
    <row r="3908" s="14" customFormat="1">
      <c r="A3908" s="14"/>
      <c r="B3908" s="245"/>
      <c r="C3908" s="246"/>
      <c r="D3908" s="236" t="s">
        <v>216</v>
      </c>
      <c r="E3908" s="247" t="s">
        <v>19</v>
      </c>
      <c r="F3908" s="248" t="s">
        <v>6256</v>
      </c>
      <c r="G3908" s="246"/>
      <c r="H3908" s="249">
        <v>27.300000000000001</v>
      </c>
      <c r="I3908" s="250"/>
      <c r="J3908" s="246"/>
      <c r="K3908" s="246"/>
      <c r="L3908" s="251"/>
      <c r="M3908" s="252"/>
      <c r="N3908" s="253"/>
      <c r="O3908" s="253"/>
      <c r="P3908" s="253"/>
      <c r="Q3908" s="253"/>
      <c r="R3908" s="253"/>
      <c r="S3908" s="253"/>
      <c r="T3908" s="25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T3908" s="255" t="s">
        <v>216</v>
      </c>
      <c r="AU3908" s="255" t="s">
        <v>80</v>
      </c>
      <c r="AV3908" s="14" t="s">
        <v>80</v>
      </c>
      <c r="AW3908" s="14" t="s">
        <v>218</v>
      </c>
      <c r="AX3908" s="14" t="s">
        <v>71</v>
      </c>
      <c r="AY3908" s="255" t="s">
        <v>205</v>
      </c>
    </row>
    <row r="3909" s="15" customFormat="1">
      <c r="A3909" s="15"/>
      <c r="B3909" s="256"/>
      <c r="C3909" s="257"/>
      <c r="D3909" s="236" t="s">
        <v>216</v>
      </c>
      <c r="E3909" s="258" t="s">
        <v>19</v>
      </c>
      <c r="F3909" s="259" t="s">
        <v>238</v>
      </c>
      <c r="G3909" s="257"/>
      <c r="H3909" s="260">
        <v>634.19999999999993</v>
      </c>
      <c r="I3909" s="261"/>
      <c r="J3909" s="257"/>
      <c r="K3909" s="257"/>
      <c r="L3909" s="262"/>
      <c r="M3909" s="263"/>
      <c r="N3909" s="264"/>
      <c r="O3909" s="264"/>
      <c r="P3909" s="264"/>
      <c r="Q3909" s="264"/>
      <c r="R3909" s="264"/>
      <c r="S3909" s="264"/>
      <c r="T3909" s="26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T3909" s="266" t="s">
        <v>216</v>
      </c>
      <c r="AU3909" s="266" t="s">
        <v>80</v>
      </c>
      <c r="AV3909" s="15" t="s">
        <v>97</v>
      </c>
      <c r="AW3909" s="15" t="s">
        <v>218</v>
      </c>
      <c r="AX3909" s="15" t="s">
        <v>71</v>
      </c>
      <c r="AY3909" s="266" t="s">
        <v>205</v>
      </c>
    </row>
    <row r="3910" s="13" customFormat="1">
      <c r="A3910" s="13"/>
      <c r="B3910" s="234"/>
      <c r="C3910" s="235"/>
      <c r="D3910" s="236" t="s">
        <v>216</v>
      </c>
      <c r="E3910" s="237" t="s">
        <v>19</v>
      </c>
      <c r="F3910" s="238" t="s">
        <v>239</v>
      </c>
      <c r="G3910" s="235"/>
      <c r="H3910" s="237" t="s">
        <v>19</v>
      </c>
      <c r="I3910" s="239"/>
      <c r="J3910" s="235"/>
      <c r="K3910" s="235"/>
      <c r="L3910" s="240"/>
      <c r="M3910" s="241"/>
      <c r="N3910" s="242"/>
      <c r="O3910" s="242"/>
      <c r="P3910" s="242"/>
      <c r="Q3910" s="242"/>
      <c r="R3910" s="242"/>
      <c r="S3910" s="242"/>
      <c r="T3910" s="24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T3910" s="244" t="s">
        <v>216</v>
      </c>
      <c r="AU3910" s="244" t="s">
        <v>80</v>
      </c>
      <c r="AV3910" s="13" t="s">
        <v>78</v>
      </c>
      <c r="AW3910" s="13" t="s">
        <v>218</v>
      </c>
      <c r="AX3910" s="13" t="s">
        <v>71</v>
      </c>
      <c r="AY3910" s="244" t="s">
        <v>205</v>
      </c>
    </row>
    <row r="3911" s="14" customFormat="1">
      <c r="A3911" s="14"/>
      <c r="B3911" s="245"/>
      <c r="C3911" s="246"/>
      <c r="D3911" s="236" t="s">
        <v>216</v>
      </c>
      <c r="E3911" s="247" t="s">
        <v>19</v>
      </c>
      <c r="F3911" s="248" t="s">
        <v>6257</v>
      </c>
      <c r="G3911" s="246"/>
      <c r="H3911" s="249">
        <v>42.700000000000003</v>
      </c>
      <c r="I3911" s="250"/>
      <c r="J3911" s="246"/>
      <c r="K3911" s="246"/>
      <c r="L3911" s="251"/>
      <c r="M3911" s="252"/>
      <c r="N3911" s="253"/>
      <c r="O3911" s="253"/>
      <c r="P3911" s="253"/>
      <c r="Q3911" s="253"/>
      <c r="R3911" s="253"/>
      <c r="S3911" s="253"/>
      <c r="T3911" s="25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T3911" s="255" t="s">
        <v>216</v>
      </c>
      <c r="AU3911" s="255" t="s">
        <v>80</v>
      </c>
      <c r="AV3911" s="14" t="s">
        <v>80</v>
      </c>
      <c r="AW3911" s="14" t="s">
        <v>218</v>
      </c>
      <c r="AX3911" s="14" t="s">
        <v>71</v>
      </c>
      <c r="AY3911" s="255" t="s">
        <v>205</v>
      </c>
    </row>
    <row r="3912" s="15" customFormat="1">
      <c r="A3912" s="15"/>
      <c r="B3912" s="256"/>
      <c r="C3912" s="257"/>
      <c r="D3912" s="236" t="s">
        <v>216</v>
      </c>
      <c r="E3912" s="258" t="s">
        <v>19</v>
      </c>
      <c r="F3912" s="259" t="s">
        <v>238</v>
      </c>
      <c r="G3912" s="257"/>
      <c r="H3912" s="260">
        <v>42.700000000000003</v>
      </c>
      <c r="I3912" s="261"/>
      <c r="J3912" s="257"/>
      <c r="K3912" s="257"/>
      <c r="L3912" s="262"/>
      <c r="M3912" s="263"/>
      <c r="N3912" s="264"/>
      <c r="O3912" s="264"/>
      <c r="P3912" s="264"/>
      <c r="Q3912" s="264"/>
      <c r="R3912" s="264"/>
      <c r="S3912" s="264"/>
      <c r="T3912" s="26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T3912" s="266" t="s">
        <v>216</v>
      </c>
      <c r="AU3912" s="266" t="s">
        <v>80</v>
      </c>
      <c r="AV3912" s="15" t="s">
        <v>97</v>
      </c>
      <c r="AW3912" s="15" t="s">
        <v>218</v>
      </c>
      <c r="AX3912" s="15" t="s">
        <v>71</v>
      </c>
      <c r="AY3912" s="266" t="s">
        <v>205</v>
      </c>
    </row>
    <row r="3913" s="13" customFormat="1">
      <c r="A3913" s="13"/>
      <c r="B3913" s="234"/>
      <c r="C3913" s="235"/>
      <c r="D3913" s="236" t="s">
        <v>216</v>
      </c>
      <c r="E3913" s="237" t="s">
        <v>19</v>
      </c>
      <c r="F3913" s="238" t="s">
        <v>241</v>
      </c>
      <c r="G3913" s="235"/>
      <c r="H3913" s="237" t="s">
        <v>19</v>
      </c>
      <c r="I3913" s="239"/>
      <c r="J3913" s="235"/>
      <c r="K3913" s="235"/>
      <c r="L3913" s="240"/>
      <c r="M3913" s="241"/>
      <c r="N3913" s="242"/>
      <c r="O3913" s="242"/>
      <c r="P3913" s="242"/>
      <c r="Q3913" s="242"/>
      <c r="R3913" s="242"/>
      <c r="S3913" s="242"/>
      <c r="T3913" s="24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T3913" s="244" t="s">
        <v>216</v>
      </c>
      <c r="AU3913" s="244" t="s">
        <v>80</v>
      </c>
      <c r="AV3913" s="13" t="s">
        <v>78</v>
      </c>
      <c r="AW3913" s="13" t="s">
        <v>218</v>
      </c>
      <c r="AX3913" s="13" t="s">
        <v>71</v>
      </c>
      <c r="AY3913" s="244" t="s">
        <v>205</v>
      </c>
    </row>
    <row r="3914" s="14" customFormat="1">
      <c r="A3914" s="14"/>
      <c r="B3914" s="245"/>
      <c r="C3914" s="246"/>
      <c r="D3914" s="236" t="s">
        <v>216</v>
      </c>
      <c r="E3914" s="247" t="s">
        <v>19</v>
      </c>
      <c r="F3914" s="248" t="s">
        <v>6258</v>
      </c>
      <c r="G3914" s="246"/>
      <c r="H3914" s="249">
        <v>61.119999999999997</v>
      </c>
      <c r="I3914" s="250"/>
      <c r="J3914" s="246"/>
      <c r="K3914" s="246"/>
      <c r="L3914" s="251"/>
      <c r="M3914" s="252"/>
      <c r="N3914" s="253"/>
      <c r="O3914" s="253"/>
      <c r="P3914" s="253"/>
      <c r="Q3914" s="253"/>
      <c r="R3914" s="253"/>
      <c r="S3914" s="253"/>
      <c r="T3914" s="25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T3914" s="255" t="s">
        <v>216</v>
      </c>
      <c r="AU3914" s="255" t="s">
        <v>80</v>
      </c>
      <c r="AV3914" s="14" t="s">
        <v>80</v>
      </c>
      <c r="AW3914" s="14" t="s">
        <v>218</v>
      </c>
      <c r="AX3914" s="14" t="s">
        <v>71</v>
      </c>
      <c r="AY3914" s="255" t="s">
        <v>205</v>
      </c>
    </row>
    <row r="3915" s="15" customFormat="1">
      <c r="A3915" s="15"/>
      <c r="B3915" s="256"/>
      <c r="C3915" s="257"/>
      <c r="D3915" s="236" t="s">
        <v>216</v>
      </c>
      <c r="E3915" s="258" t="s">
        <v>19</v>
      </c>
      <c r="F3915" s="259" t="s">
        <v>238</v>
      </c>
      <c r="G3915" s="257"/>
      <c r="H3915" s="260">
        <v>61.119999999999997</v>
      </c>
      <c r="I3915" s="261"/>
      <c r="J3915" s="257"/>
      <c r="K3915" s="257"/>
      <c r="L3915" s="262"/>
      <c r="M3915" s="263"/>
      <c r="N3915" s="264"/>
      <c r="O3915" s="264"/>
      <c r="P3915" s="264"/>
      <c r="Q3915" s="264"/>
      <c r="R3915" s="264"/>
      <c r="S3915" s="264"/>
      <c r="T3915" s="26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T3915" s="266" t="s">
        <v>216</v>
      </c>
      <c r="AU3915" s="266" t="s">
        <v>80</v>
      </c>
      <c r="AV3915" s="15" t="s">
        <v>97</v>
      </c>
      <c r="AW3915" s="15" t="s">
        <v>218</v>
      </c>
      <c r="AX3915" s="15" t="s">
        <v>71</v>
      </c>
      <c r="AY3915" s="266" t="s">
        <v>205</v>
      </c>
    </row>
    <row r="3916" s="16" customFormat="1">
      <c r="A3916" s="16"/>
      <c r="B3916" s="267"/>
      <c r="C3916" s="268"/>
      <c r="D3916" s="236" t="s">
        <v>216</v>
      </c>
      <c r="E3916" s="269" t="s">
        <v>19</v>
      </c>
      <c r="F3916" s="270" t="s">
        <v>243</v>
      </c>
      <c r="G3916" s="268"/>
      <c r="H3916" s="271">
        <v>738.01999999999998</v>
      </c>
      <c r="I3916" s="272"/>
      <c r="J3916" s="268"/>
      <c r="K3916" s="268"/>
      <c r="L3916" s="273"/>
      <c r="M3916" s="274"/>
      <c r="N3916" s="275"/>
      <c r="O3916" s="275"/>
      <c r="P3916" s="275"/>
      <c r="Q3916" s="275"/>
      <c r="R3916" s="275"/>
      <c r="S3916" s="275"/>
      <c r="T3916" s="27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T3916" s="277" t="s">
        <v>216</v>
      </c>
      <c r="AU3916" s="277" t="s">
        <v>80</v>
      </c>
      <c r="AV3916" s="16" t="s">
        <v>212</v>
      </c>
      <c r="AW3916" s="16" t="s">
        <v>218</v>
      </c>
      <c r="AX3916" s="16" t="s">
        <v>78</v>
      </c>
      <c r="AY3916" s="277" t="s">
        <v>205</v>
      </c>
    </row>
    <row r="3917" s="2" customFormat="1" ht="37.8" customHeight="1">
      <c r="A3917" s="41"/>
      <c r="B3917" s="42"/>
      <c r="C3917" s="216" t="s">
        <v>6259</v>
      </c>
      <c r="D3917" s="216" t="s">
        <v>207</v>
      </c>
      <c r="E3917" s="217" t="s">
        <v>6260</v>
      </c>
      <c r="F3917" s="218" t="s">
        <v>6261</v>
      </c>
      <c r="G3917" s="219" t="s">
        <v>306</v>
      </c>
      <c r="H3917" s="220">
        <v>129.5</v>
      </c>
      <c r="I3917" s="221"/>
      <c r="J3917" s="222">
        <f>ROUND(I3917*H3917,2)</f>
        <v>0</v>
      </c>
      <c r="K3917" s="218" t="s">
        <v>211</v>
      </c>
      <c r="L3917" s="47"/>
      <c r="M3917" s="223" t="s">
        <v>19</v>
      </c>
      <c r="N3917" s="224" t="s">
        <v>42</v>
      </c>
      <c r="O3917" s="87"/>
      <c r="P3917" s="225">
        <f>O3917*H3917</f>
        <v>0</v>
      </c>
      <c r="Q3917" s="225">
        <v>0</v>
      </c>
      <c r="R3917" s="225">
        <f>Q3917*H3917</f>
        <v>0</v>
      </c>
      <c r="S3917" s="225">
        <v>0</v>
      </c>
      <c r="T3917" s="226">
        <f>S3917*H3917</f>
        <v>0</v>
      </c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R3917" s="227" t="s">
        <v>331</v>
      </c>
      <c r="AT3917" s="227" t="s">
        <v>207</v>
      </c>
      <c r="AU3917" s="227" t="s">
        <v>80</v>
      </c>
      <c r="AY3917" s="20" t="s">
        <v>205</v>
      </c>
      <c r="BE3917" s="228">
        <f>IF(N3917="základní",J3917,0)</f>
        <v>0</v>
      </c>
      <c r="BF3917" s="228">
        <f>IF(N3917="snížená",J3917,0)</f>
        <v>0</v>
      </c>
      <c r="BG3917" s="228">
        <f>IF(N3917="zákl. přenesená",J3917,0)</f>
        <v>0</v>
      </c>
      <c r="BH3917" s="228">
        <f>IF(N3917="sníž. přenesená",J3917,0)</f>
        <v>0</v>
      </c>
      <c r="BI3917" s="228">
        <f>IF(N3917="nulová",J3917,0)</f>
        <v>0</v>
      </c>
      <c r="BJ3917" s="20" t="s">
        <v>78</v>
      </c>
      <c r="BK3917" s="228">
        <f>ROUND(I3917*H3917,2)</f>
        <v>0</v>
      </c>
      <c r="BL3917" s="20" t="s">
        <v>331</v>
      </c>
      <c r="BM3917" s="227" t="s">
        <v>6262</v>
      </c>
    </row>
    <row r="3918" s="2" customFormat="1">
      <c r="A3918" s="41"/>
      <c r="B3918" s="42"/>
      <c r="C3918" s="43"/>
      <c r="D3918" s="229" t="s">
        <v>214</v>
      </c>
      <c r="E3918" s="43"/>
      <c r="F3918" s="230" t="s">
        <v>6263</v>
      </c>
      <c r="G3918" s="43"/>
      <c r="H3918" s="43"/>
      <c r="I3918" s="231"/>
      <c r="J3918" s="43"/>
      <c r="K3918" s="43"/>
      <c r="L3918" s="47"/>
      <c r="M3918" s="232"/>
      <c r="N3918" s="233"/>
      <c r="O3918" s="87"/>
      <c r="P3918" s="87"/>
      <c r="Q3918" s="87"/>
      <c r="R3918" s="87"/>
      <c r="S3918" s="87"/>
      <c r="T3918" s="88"/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T3918" s="20" t="s">
        <v>214</v>
      </c>
      <c r="AU3918" s="20" t="s">
        <v>80</v>
      </c>
    </row>
    <row r="3919" s="14" customFormat="1">
      <c r="A3919" s="14"/>
      <c r="B3919" s="245"/>
      <c r="C3919" s="246"/>
      <c r="D3919" s="236" t="s">
        <v>216</v>
      </c>
      <c r="E3919" s="247" t="s">
        <v>19</v>
      </c>
      <c r="F3919" s="248" t="s">
        <v>6264</v>
      </c>
      <c r="G3919" s="246"/>
      <c r="H3919" s="249">
        <v>129.5</v>
      </c>
      <c r="I3919" s="250"/>
      <c r="J3919" s="246"/>
      <c r="K3919" s="246"/>
      <c r="L3919" s="251"/>
      <c r="M3919" s="252"/>
      <c r="N3919" s="253"/>
      <c r="O3919" s="253"/>
      <c r="P3919" s="253"/>
      <c r="Q3919" s="253"/>
      <c r="R3919" s="253"/>
      <c r="S3919" s="253"/>
      <c r="T3919" s="25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T3919" s="255" t="s">
        <v>216</v>
      </c>
      <c r="AU3919" s="255" t="s">
        <v>80</v>
      </c>
      <c r="AV3919" s="14" t="s">
        <v>80</v>
      </c>
      <c r="AW3919" s="14" t="s">
        <v>218</v>
      </c>
      <c r="AX3919" s="14" t="s">
        <v>71</v>
      </c>
      <c r="AY3919" s="255" t="s">
        <v>205</v>
      </c>
    </row>
    <row r="3920" s="2" customFormat="1" ht="24.15" customHeight="1">
      <c r="A3920" s="41"/>
      <c r="B3920" s="42"/>
      <c r="C3920" s="216" t="s">
        <v>6265</v>
      </c>
      <c r="D3920" s="216" t="s">
        <v>207</v>
      </c>
      <c r="E3920" s="217" t="s">
        <v>6266</v>
      </c>
      <c r="F3920" s="218" t="s">
        <v>6267</v>
      </c>
      <c r="G3920" s="219" t="s">
        <v>306</v>
      </c>
      <c r="H3920" s="220">
        <v>3154.5360000000001</v>
      </c>
      <c r="I3920" s="221"/>
      <c r="J3920" s="222">
        <f>ROUND(I3920*H3920,2)</f>
        <v>0</v>
      </c>
      <c r="K3920" s="218" t="s">
        <v>211</v>
      </c>
      <c r="L3920" s="47"/>
      <c r="M3920" s="223" t="s">
        <v>19</v>
      </c>
      <c r="N3920" s="224" t="s">
        <v>42</v>
      </c>
      <c r="O3920" s="87"/>
      <c r="P3920" s="225">
        <f>O3920*H3920</f>
        <v>0</v>
      </c>
      <c r="Q3920" s="225">
        <v>0</v>
      </c>
      <c r="R3920" s="225">
        <f>Q3920*H3920</f>
        <v>0</v>
      </c>
      <c r="S3920" s="225">
        <v>0</v>
      </c>
      <c r="T3920" s="226">
        <f>S3920*H3920</f>
        <v>0</v>
      </c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R3920" s="227" t="s">
        <v>331</v>
      </c>
      <c r="AT3920" s="227" t="s">
        <v>207</v>
      </c>
      <c r="AU3920" s="227" t="s">
        <v>80</v>
      </c>
      <c r="AY3920" s="20" t="s">
        <v>205</v>
      </c>
      <c r="BE3920" s="228">
        <f>IF(N3920="základní",J3920,0)</f>
        <v>0</v>
      </c>
      <c r="BF3920" s="228">
        <f>IF(N3920="snížená",J3920,0)</f>
        <v>0</v>
      </c>
      <c r="BG3920" s="228">
        <f>IF(N3920="zákl. přenesená",J3920,0)</f>
        <v>0</v>
      </c>
      <c r="BH3920" s="228">
        <f>IF(N3920="sníž. přenesená",J3920,0)</f>
        <v>0</v>
      </c>
      <c r="BI3920" s="228">
        <f>IF(N3920="nulová",J3920,0)</f>
        <v>0</v>
      </c>
      <c r="BJ3920" s="20" t="s">
        <v>78</v>
      </c>
      <c r="BK3920" s="228">
        <f>ROUND(I3920*H3920,2)</f>
        <v>0</v>
      </c>
      <c r="BL3920" s="20" t="s">
        <v>331</v>
      </c>
      <c r="BM3920" s="227" t="s">
        <v>6268</v>
      </c>
    </row>
    <row r="3921" s="2" customFormat="1">
      <c r="A3921" s="41"/>
      <c r="B3921" s="42"/>
      <c r="C3921" s="43"/>
      <c r="D3921" s="229" t="s">
        <v>214</v>
      </c>
      <c r="E3921" s="43"/>
      <c r="F3921" s="230" t="s">
        <v>6269</v>
      </c>
      <c r="G3921" s="43"/>
      <c r="H3921" s="43"/>
      <c r="I3921" s="231"/>
      <c r="J3921" s="43"/>
      <c r="K3921" s="43"/>
      <c r="L3921" s="47"/>
      <c r="M3921" s="232"/>
      <c r="N3921" s="233"/>
      <c r="O3921" s="87"/>
      <c r="P3921" s="87"/>
      <c r="Q3921" s="87"/>
      <c r="R3921" s="87"/>
      <c r="S3921" s="87"/>
      <c r="T3921" s="88"/>
      <c r="U3921" s="41"/>
      <c r="V3921" s="41"/>
      <c r="W3921" s="41"/>
      <c r="X3921" s="41"/>
      <c r="Y3921" s="41"/>
      <c r="Z3921" s="41"/>
      <c r="AA3921" s="41"/>
      <c r="AB3921" s="41"/>
      <c r="AC3921" s="41"/>
      <c r="AD3921" s="41"/>
      <c r="AE3921" s="41"/>
      <c r="AT3921" s="20" t="s">
        <v>214</v>
      </c>
      <c r="AU3921" s="20" t="s">
        <v>80</v>
      </c>
    </row>
    <row r="3922" s="2" customFormat="1">
      <c r="A3922" s="41"/>
      <c r="B3922" s="42"/>
      <c r="C3922" s="43"/>
      <c r="D3922" s="236" t="s">
        <v>1145</v>
      </c>
      <c r="E3922" s="43"/>
      <c r="F3922" s="288" t="s">
        <v>6270</v>
      </c>
      <c r="G3922" s="43"/>
      <c r="H3922" s="43"/>
      <c r="I3922" s="231"/>
      <c r="J3922" s="43"/>
      <c r="K3922" s="43"/>
      <c r="L3922" s="47"/>
      <c r="M3922" s="232"/>
      <c r="N3922" s="233"/>
      <c r="O3922" s="87"/>
      <c r="P3922" s="87"/>
      <c r="Q3922" s="87"/>
      <c r="R3922" s="87"/>
      <c r="S3922" s="87"/>
      <c r="T3922" s="88"/>
      <c r="U3922" s="41"/>
      <c r="V3922" s="41"/>
      <c r="W3922" s="41"/>
      <c r="X3922" s="41"/>
      <c r="Y3922" s="41"/>
      <c r="Z3922" s="41"/>
      <c r="AA3922" s="41"/>
      <c r="AB3922" s="41"/>
      <c r="AC3922" s="41"/>
      <c r="AD3922" s="41"/>
      <c r="AE3922" s="41"/>
      <c r="AT3922" s="20" t="s">
        <v>1145</v>
      </c>
      <c r="AU3922" s="20" t="s">
        <v>80</v>
      </c>
    </row>
    <row r="3923" s="13" customFormat="1">
      <c r="A3923" s="13"/>
      <c r="B3923" s="234"/>
      <c r="C3923" s="235"/>
      <c r="D3923" s="236" t="s">
        <v>216</v>
      </c>
      <c r="E3923" s="237" t="s">
        <v>19</v>
      </c>
      <c r="F3923" s="238" t="s">
        <v>228</v>
      </c>
      <c r="G3923" s="235"/>
      <c r="H3923" s="237" t="s">
        <v>19</v>
      </c>
      <c r="I3923" s="239"/>
      <c r="J3923" s="235"/>
      <c r="K3923" s="235"/>
      <c r="L3923" s="240"/>
      <c r="M3923" s="241"/>
      <c r="N3923" s="242"/>
      <c r="O3923" s="242"/>
      <c r="P3923" s="242"/>
      <c r="Q3923" s="242"/>
      <c r="R3923" s="242"/>
      <c r="S3923" s="242"/>
      <c r="T3923" s="24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T3923" s="244" t="s">
        <v>216</v>
      </c>
      <c r="AU3923" s="244" t="s">
        <v>80</v>
      </c>
      <c r="AV3923" s="13" t="s">
        <v>78</v>
      </c>
      <c r="AW3923" s="13" t="s">
        <v>218</v>
      </c>
      <c r="AX3923" s="13" t="s">
        <v>71</v>
      </c>
      <c r="AY3923" s="244" t="s">
        <v>205</v>
      </c>
    </row>
    <row r="3924" s="13" customFormat="1">
      <c r="A3924" s="13"/>
      <c r="B3924" s="234"/>
      <c r="C3924" s="235"/>
      <c r="D3924" s="236" t="s">
        <v>216</v>
      </c>
      <c r="E3924" s="237" t="s">
        <v>19</v>
      </c>
      <c r="F3924" s="238" t="s">
        <v>478</v>
      </c>
      <c r="G3924" s="235"/>
      <c r="H3924" s="237" t="s">
        <v>19</v>
      </c>
      <c r="I3924" s="239"/>
      <c r="J3924" s="235"/>
      <c r="K3924" s="235"/>
      <c r="L3924" s="240"/>
      <c r="M3924" s="241"/>
      <c r="N3924" s="242"/>
      <c r="O3924" s="242"/>
      <c r="P3924" s="242"/>
      <c r="Q3924" s="242"/>
      <c r="R3924" s="242"/>
      <c r="S3924" s="242"/>
      <c r="T3924" s="24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T3924" s="244" t="s">
        <v>216</v>
      </c>
      <c r="AU3924" s="244" t="s">
        <v>80</v>
      </c>
      <c r="AV3924" s="13" t="s">
        <v>78</v>
      </c>
      <c r="AW3924" s="13" t="s">
        <v>218</v>
      </c>
      <c r="AX3924" s="13" t="s">
        <v>71</v>
      </c>
      <c r="AY3924" s="244" t="s">
        <v>205</v>
      </c>
    </row>
    <row r="3925" s="14" customFormat="1">
      <c r="A3925" s="14"/>
      <c r="B3925" s="245"/>
      <c r="C3925" s="246"/>
      <c r="D3925" s="236" t="s">
        <v>216</v>
      </c>
      <c r="E3925" s="247" t="s">
        <v>19</v>
      </c>
      <c r="F3925" s="248" t="s">
        <v>6271</v>
      </c>
      <c r="G3925" s="246"/>
      <c r="H3925" s="249">
        <v>174.80000000000001</v>
      </c>
      <c r="I3925" s="250"/>
      <c r="J3925" s="246"/>
      <c r="K3925" s="246"/>
      <c r="L3925" s="251"/>
      <c r="M3925" s="252"/>
      <c r="N3925" s="253"/>
      <c r="O3925" s="253"/>
      <c r="P3925" s="253"/>
      <c r="Q3925" s="253"/>
      <c r="R3925" s="253"/>
      <c r="S3925" s="253"/>
      <c r="T3925" s="25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T3925" s="255" t="s">
        <v>216</v>
      </c>
      <c r="AU3925" s="255" t="s">
        <v>80</v>
      </c>
      <c r="AV3925" s="14" t="s">
        <v>80</v>
      </c>
      <c r="AW3925" s="14" t="s">
        <v>218</v>
      </c>
      <c r="AX3925" s="14" t="s">
        <v>71</v>
      </c>
      <c r="AY3925" s="255" t="s">
        <v>205</v>
      </c>
    </row>
    <row r="3926" s="14" customFormat="1">
      <c r="A3926" s="14"/>
      <c r="B3926" s="245"/>
      <c r="C3926" s="246"/>
      <c r="D3926" s="236" t="s">
        <v>216</v>
      </c>
      <c r="E3926" s="247" t="s">
        <v>19</v>
      </c>
      <c r="F3926" s="248" t="s">
        <v>6272</v>
      </c>
      <c r="G3926" s="246"/>
      <c r="H3926" s="249">
        <v>68.859999999999999</v>
      </c>
      <c r="I3926" s="250"/>
      <c r="J3926" s="246"/>
      <c r="K3926" s="246"/>
      <c r="L3926" s="251"/>
      <c r="M3926" s="252"/>
      <c r="N3926" s="253"/>
      <c r="O3926" s="253"/>
      <c r="P3926" s="253"/>
      <c r="Q3926" s="253"/>
      <c r="R3926" s="253"/>
      <c r="S3926" s="253"/>
      <c r="T3926" s="25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T3926" s="255" t="s">
        <v>216</v>
      </c>
      <c r="AU3926" s="255" t="s">
        <v>80</v>
      </c>
      <c r="AV3926" s="14" t="s">
        <v>80</v>
      </c>
      <c r="AW3926" s="14" t="s">
        <v>218</v>
      </c>
      <c r="AX3926" s="14" t="s">
        <v>71</v>
      </c>
      <c r="AY3926" s="255" t="s">
        <v>205</v>
      </c>
    </row>
    <row r="3927" s="15" customFormat="1">
      <c r="A3927" s="15"/>
      <c r="B3927" s="256"/>
      <c r="C3927" s="257"/>
      <c r="D3927" s="236" t="s">
        <v>216</v>
      </c>
      <c r="E3927" s="258" t="s">
        <v>19</v>
      </c>
      <c r="F3927" s="259" t="s">
        <v>238</v>
      </c>
      <c r="G3927" s="257"/>
      <c r="H3927" s="260">
        <v>243.66000000000003</v>
      </c>
      <c r="I3927" s="261"/>
      <c r="J3927" s="257"/>
      <c r="K3927" s="257"/>
      <c r="L3927" s="262"/>
      <c r="M3927" s="263"/>
      <c r="N3927" s="264"/>
      <c r="O3927" s="264"/>
      <c r="P3927" s="264"/>
      <c r="Q3927" s="264"/>
      <c r="R3927" s="264"/>
      <c r="S3927" s="264"/>
      <c r="T3927" s="26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T3927" s="266" t="s">
        <v>216</v>
      </c>
      <c r="AU3927" s="266" t="s">
        <v>80</v>
      </c>
      <c r="AV3927" s="15" t="s">
        <v>97</v>
      </c>
      <c r="AW3927" s="15" t="s">
        <v>218</v>
      </c>
      <c r="AX3927" s="15" t="s">
        <v>71</v>
      </c>
      <c r="AY3927" s="266" t="s">
        <v>205</v>
      </c>
    </row>
    <row r="3928" s="13" customFormat="1">
      <c r="A3928" s="13"/>
      <c r="B3928" s="234"/>
      <c r="C3928" s="235"/>
      <c r="D3928" s="236" t="s">
        <v>216</v>
      </c>
      <c r="E3928" s="237" t="s">
        <v>19</v>
      </c>
      <c r="F3928" s="238" t="s">
        <v>483</v>
      </c>
      <c r="G3928" s="235"/>
      <c r="H3928" s="237" t="s">
        <v>19</v>
      </c>
      <c r="I3928" s="239"/>
      <c r="J3928" s="235"/>
      <c r="K3928" s="235"/>
      <c r="L3928" s="240"/>
      <c r="M3928" s="241"/>
      <c r="N3928" s="242"/>
      <c r="O3928" s="242"/>
      <c r="P3928" s="242"/>
      <c r="Q3928" s="242"/>
      <c r="R3928" s="242"/>
      <c r="S3928" s="242"/>
      <c r="T3928" s="24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44" t="s">
        <v>216</v>
      </c>
      <c r="AU3928" s="244" t="s">
        <v>80</v>
      </c>
      <c r="AV3928" s="13" t="s">
        <v>78</v>
      </c>
      <c r="AW3928" s="13" t="s">
        <v>218</v>
      </c>
      <c r="AX3928" s="13" t="s">
        <v>71</v>
      </c>
      <c r="AY3928" s="244" t="s">
        <v>205</v>
      </c>
    </row>
    <row r="3929" s="14" customFormat="1">
      <c r="A3929" s="14"/>
      <c r="B3929" s="245"/>
      <c r="C3929" s="246"/>
      <c r="D3929" s="236" t="s">
        <v>216</v>
      </c>
      <c r="E3929" s="247" t="s">
        <v>19</v>
      </c>
      <c r="F3929" s="248" t="s">
        <v>6273</v>
      </c>
      <c r="G3929" s="246"/>
      <c r="H3929" s="249">
        <v>142.5</v>
      </c>
      <c r="I3929" s="250"/>
      <c r="J3929" s="246"/>
      <c r="K3929" s="246"/>
      <c r="L3929" s="251"/>
      <c r="M3929" s="252"/>
      <c r="N3929" s="253"/>
      <c r="O3929" s="253"/>
      <c r="P3929" s="253"/>
      <c r="Q3929" s="253"/>
      <c r="R3929" s="253"/>
      <c r="S3929" s="253"/>
      <c r="T3929" s="25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55" t="s">
        <v>216</v>
      </c>
      <c r="AU3929" s="255" t="s">
        <v>80</v>
      </c>
      <c r="AV3929" s="14" t="s">
        <v>80</v>
      </c>
      <c r="AW3929" s="14" t="s">
        <v>218</v>
      </c>
      <c r="AX3929" s="14" t="s">
        <v>71</v>
      </c>
      <c r="AY3929" s="255" t="s">
        <v>205</v>
      </c>
    </row>
    <row r="3930" s="14" customFormat="1">
      <c r="A3930" s="14"/>
      <c r="B3930" s="245"/>
      <c r="C3930" s="246"/>
      <c r="D3930" s="236" t="s">
        <v>216</v>
      </c>
      <c r="E3930" s="247" t="s">
        <v>19</v>
      </c>
      <c r="F3930" s="248" t="s">
        <v>6274</v>
      </c>
      <c r="G3930" s="246"/>
      <c r="H3930" s="249">
        <v>165.40000000000001</v>
      </c>
      <c r="I3930" s="250"/>
      <c r="J3930" s="246"/>
      <c r="K3930" s="246"/>
      <c r="L3930" s="251"/>
      <c r="M3930" s="252"/>
      <c r="N3930" s="253"/>
      <c r="O3930" s="253"/>
      <c r="P3930" s="253"/>
      <c r="Q3930" s="253"/>
      <c r="R3930" s="253"/>
      <c r="S3930" s="253"/>
      <c r="T3930" s="25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55" t="s">
        <v>216</v>
      </c>
      <c r="AU3930" s="255" t="s">
        <v>80</v>
      </c>
      <c r="AV3930" s="14" t="s">
        <v>80</v>
      </c>
      <c r="AW3930" s="14" t="s">
        <v>218</v>
      </c>
      <c r="AX3930" s="14" t="s">
        <v>71</v>
      </c>
      <c r="AY3930" s="255" t="s">
        <v>205</v>
      </c>
    </row>
    <row r="3931" s="14" customFormat="1">
      <c r="A3931" s="14"/>
      <c r="B3931" s="245"/>
      <c r="C3931" s="246"/>
      <c r="D3931" s="236" t="s">
        <v>216</v>
      </c>
      <c r="E3931" s="247" t="s">
        <v>19</v>
      </c>
      <c r="F3931" s="248" t="s">
        <v>6275</v>
      </c>
      <c r="G3931" s="246"/>
      <c r="H3931" s="249">
        <v>136.423</v>
      </c>
      <c r="I3931" s="250"/>
      <c r="J3931" s="246"/>
      <c r="K3931" s="246"/>
      <c r="L3931" s="251"/>
      <c r="M3931" s="252"/>
      <c r="N3931" s="253"/>
      <c r="O3931" s="253"/>
      <c r="P3931" s="253"/>
      <c r="Q3931" s="253"/>
      <c r="R3931" s="253"/>
      <c r="S3931" s="253"/>
      <c r="T3931" s="25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T3931" s="255" t="s">
        <v>216</v>
      </c>
      <c r="AU3931" s="255" t="s">
        <v>80</v>
      </c>
      <c r="AV3931" s="14" t="s">
        <v>80</v>
      </c>
      <c r="AW3931" s="14" t="s">
        <v>218</v>
      </c>
      <c r="AX3931" s="14" t="s">
        <v>71</v>
      </c>
      <c r="AY3931" s="255" t="s">
        <v>205</v>
      </c>
    </row>
    <row r="3932" s="14" customFormat="1">
      <c r="A3932" s="14"/>
      <c r="B3932" s="245"/>
      <c r="C3932" s="246"/>
      <c r="D3932" s="236" t="s">
        <v>216</v>
      </c>
      <c r="E3932" s="247" t="s">
        <v>19</v>
      </c>
      <c r="F3932" s="248" t="s">
        <v>6276</v>
      </c>
      <c r="G3932" s="246"/>
      <c r="H3932" s="249">
        <v>26.600000000000001</v>
      </c>
      <c r="I3932" s="250"/>
      <c r="J3932" s="246"/>
      <c r="K3932" s="246"/>
      <c r="L3932" s="251"/>
      <c r="M3932" s="252"/>
      <c r="N3932" s="253"/>
      <c r="O3932" s="253"/>
      <c r="P3932" s="253"/>
      <c r="Q3932" s="253"/>
      <c r="R3932" s="253"/>
      <c r="S3932" s="253"/>
      <c r="T3932" s="25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5" t="s">
        <v>216</v>
      </c>
      <c r="AU3932" s="255" t="s">
        <v>80</v>
      </c>
      <c r="AV3932" s="14" t="s">
        <v>80</v>
      </c>
      <c r="AW3932" s="14" t="s">
        <v>218</v>
      </c>
      <c r="AX3932" s="14" t="s">
        <v>71</v>
      </c>
      <c r="AY3932" s="255" t="s">
        <v>205</v>
      </c>
    </row>
    <row r="3933" s="14" customFormat="1">
      <c r="A3933" s="14"/>
      <c r="B3933" s="245"/>
      <c r="C3933" s="246"/>
      <c r="D3933" s="236" t="s">
        <v>216</v>
      </c>
      <c r="E3933" s="247" t="s">
        <v>19</v>
      </c>
      <c r="F3933" s="248" t="s">
        <v>6277</v>
      </c>
      <c r="G3933" s="246"/>
      <c r="H3933" s="249">
        <v>26.335000000000001</v>
      </c>
      <c r="I3933" s="250"/>
      <c r="J3933" s="246"/>
      <c r="K3933" s="246"/>
      <c r="L3933" s="251"/>
      <c r="M3933" s="252"/>
      <c r="N3933" s="253"/>
      <c r="O3933" s="253"/>
      <c r="P3933" s="253"/>
      <c r="Q3933" s="253"/>
      <c r="R3933" s="253"/>
      <c r="S3933" s="253"/>
      <c r="T3933" s="25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5" t="s">
        <v>216</v>
      </c>
      <c r="AU3933" s="255" t="s">
        <v>80</v>
      </c>
      <c r="AV3933" s="14" t="s">
        <v>80</v>
      </c>
      <c r="AW3933" s="14" t="s">
        <v>218</v>
      </c>
      <c r="AX3933" s="14" t="s">
        <v>71</v>
      </c>
      <c r="AY3933" s="255" t="s">
        <v>205</v>
      </c>
    </row>
    <row r="3934" s="14" customFormat="1">
      <c r="A3934" s="14"/>
      <c r="B3934" s="245"/>
      <c r="C3934" s="246"/>
      <c r="D3934" s="236" t="s">
        <v>216</v>
      </c>
      <c r="E3934" s="247" t="s">
        <v>19</v>
      </c>
      <c r="F3934" s="248" t="s">
        <v>6278</v>
      </c>
      <c r="G3934" s="246"/>
      <c r="H3934" s="249">
        <v>22.609999999999999</v>
      </c>
      <c r="I3934" s="250"/>
      <c r="J3934" s="246"/>
      <c r="K3934" s="246"/>
      <c r="L3934" s="251"/>
      <c r="M3934" s="252"/>
      <c r="N3934" s="253"/>
      <c r="O3934" s="253"/>
      <c r="P3934" s="253"/>
      <c r="Q3934" s="253"/>
      <c r="R3934" s="253"/>
      <c r="S3934" s="253"/>
      <c r="T3934" s="25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T3934" s="255" t="s">
        <v>216</v>
      </c>
      <c r="AU3934" s="255" t="s">
        <v>80</v>
      </c>
      <c r="AV3934" s="14" t="s">
        <v>80</v>
      </c>
      <c r="AW3934" s="14" t="s">
        <v>218</v>
      </c>
      <c r="AX3934" s="14" t="s">
        <v>71</v>
      </c>
      <c r="AY3934" s="255" t="s">
        <v>205</v>
      </c>
    </row>
    <row r="3935" s="15" customFormat="1">
      <c r="A3935" s="15"/>
      <c r="B3935" s="256"/>
      <c r="C3935" s="257"/>
      <c r="D3935" s="236" t="s">
        <v>216</v>
      </c>
      <c r="E3935" s="258" t="s">
        <v>19</v>
      </c>
      <c r="F3935" s="259" t="s">
        <v>238</v>
      </c>
      <c r="G3935" s="257"/>
      <c r="H3935" s="260">
        <v>519.86799999999994</v>
      </c>
      <c r="I3935" s="261"/>
      <c r="J3935" s="257"/>
      <c r="K3935" s="257"/>
      <c r="L3935" s="262"/>
      <c r="M3935" s="263"/>
      <c r="N3935" s="264"/>
      <c r="O3935" s="264"/>
      <c r="P3935" s="264"/>
      <c r="Q3935" s="264"/>
      <c r="R3935" s="264"/>
      <c r="S3935" s="264"/>
      <c r="T3935" s="26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T3935" s="266" t="s">
        <v>216</v>
      </c>
      <c r="AU3935" s="266" t="s">
        <v>80</v>
      </c>
      <c r="AV3935" s="15" t="s">
        <v>97</v>
      </c>
      <c r="AW3935" s="15" t="s">
        <v>218</v>
      </c>
      <c r="AX3935" s="15" t="s">
        <v>71</v>
      </c>
      <c r="AY3935" s="266" t="s">
        <v>205</v>
      </c>
    </row>
    <row r="3936" s="13" customFormat="1">
      <c r="A3936" s="13"/>
      <c r="B3936" s="234"/>
      <c r="C3936" s="235"/>
      <c r="D3936" s="236" t="s">
        <v>216</v>
      </c>
      <c r="E3936" s="237" t="s">
        <v>19</v>
      </c>
      <c r="F3936" s="238" t="s">
        <v>485</v>
      </c>
      <c r="G3936" s="235"/>
      <c r="H3936" s="237" t="s">
        <v>19</v>
      </c>
      <c r="I3936" s="239"/>
      <c r="J3936" s="235"/>
      <c r="K3936" s="235"/>
      <c r="L3936" s="240"/>
      <c r="M3936" s="241"/>
      <c r="N3936" s="242"/>
      <c r="O3936" s="242"/>
      <c r="P3936" s="242"/>
      <c r="Q3936" s="242"/>
      <c r="R3936" s="242"/>
      <c r="S3936" s="242"/>
      <c r="T3936" s="24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T3936" s="244" t="s">
        <v>216</v>
      </c>
      <c r="AU3936" s="244" t="s">
        <v>80</v>
      </c>
      <c r="AV3936" s="13" t="s">
        <v>78</v>
      </c>
      <c r="AW3936" s="13" t="s">
        <v>218</v>
      </c>
      <c r="AX3936" s="13" t="s">
        <v>71</v>
      </c>
      <c r="AY3936" s="244" t="s">
        <v>205</v>
      </c>
    </row>
    <row r="3937" s="14" customFormat="1">
      <c r="A3937" s="14"/>
      <c r="B3937" s="245"/>
      <c r="C3937" s="246"/>
      <c r="D3937" s="236" t="s">
        <v>216</v>
      </c>
      <c r="E3937" s="247" t="s">
        <v>19</v>
      </c>
      <c r="F3937" s="248" t="s">
        <v>6279</v>
      </c>
      <c r="G3937" s="246"/>
      <c r="H3937" s="249">
        <v>289.59999999999997</v>
      </c>
      <c r="I3937" s="250"/>
      <c r="J3937" s="246"/>
      <c r="K3937" s="246"/>
      <c r="L3937" s="251"/>
      <c r="M3937" s="252"/>
      <c r="N3937" s="253"/>
      <c r="O3937" s="253"/>
      <c r="P3937" s="253"/>
      <c r="Q3937" s="253"/>
      <c r="R3937" s="253"/>
      <c r="S3937" s="253"/>
      <c r="T3937" s="25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T3937" s="255" t="s">
        <v>216</v>
      </c>
      <c r="AU3937" s="255" t="s">
        <v>80</v>
      </c>
      <c r="AV3937" s="14" t="s">
        <v>80</v>
      </c>
      <c r="AW3937" s="14" t="s">
        <v>218</v>
      </c>
      <c r="AX3937" s="14" t="s">
        <v>71</v>
      </c>
      <c r="AY3937" s="255" t="s">
        <v>205</v>
      </c>
    </row>
    <row r="3938" s="14" customFormat="1">
      <c r="A3938" s="14"/>
      <c r="B3938" s="245"/>
      <c r="C3938" s="246"/>
      <c r="D3938" s="236" t="s">
        <v>216</v>
      </c>
      <c r="E3938" s="247" t="s">
        <v>19</v>
      </c>
      <c r="F3938" s="248" t="s">
        <v>6280</v>
      </c>
      <c r="G3938" s="246"/>
      <c r="H3938" s="249">
        <v>246.80000000000001</v>
      </c>
      <c r="I3938" s="250"/>
      <c r="J3938" s="246"/>
      <c r="K3938" s="246"/>
      <c r="L3938" s="251"/>
      <c r="M3938" s="252"/>
      <c r="N3938" s="253"/>
      <c r="O3938" s="253"/>
      <c r="P3938" s="253"/>
      <c r="Q3938" s="253"/>
      <c r="R3938" s="253"/>
      <c r="S3938" s="253"/>
      <c r="T3938" s="25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T3938" s="255" t="s">
        <v>216</v>
      </c>
      <c r="AU3938" s="255" t="s">
        <v>80</v>
      </c>
      <c r="AV3938" s="14" t="s">
        <v>80</v>
      </c>
      <c r="AW3938" s="14" t="s">
        <v>218</v>
      </c>
      <c r="AX3938" s="14" t="s">
        <v>71</v>
      </c>
      <c r="AY3938" s="255" t="s">
        <v>205</v>
      </c>
    </row>
    <row r="3939" s="14" customFormat="1">
      <c r="A3939" s="14"/>
      <c r="B3939" s="245"/>
      <c r="C3939" s="246"/>
      <c r="D3939" s="236" t="s">
        <v>216</v>
      </c>
      <c r="E3939" s="247" t="s">
        <v>19</v>
      </c>
      <c r="F3939" s="248" t="s">
        <v>6281</v>
      </c>
      <c r="G3939" s="246"/>
      <c r="H3939" s="249">
        <v>14.6</v>
      </c>
      <c r="I3939" s="250"/>
      <c r="J3939" s="246"/>
      <c r="K3939" s="246"/>
      <c r="L3939" s="251"/>
      <c r="M3939" s="252"/>
      <c r="N3939" s="253"/>
      <c r="O3939" s="253"/>
      <c r="P3939" s="253"/>
      <c r="Q3939" s="253"/>
      <c r="R3939" s="253"/>
      <c r="S3939" s="253"/>
      <c r="T3939" s="25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55" t="s">
        <v>216</v>
      </c>
      <c r="AU3939" s="255" t="s">
        <v>80</v>
      </c>
      <c r="AV3939" s="14" t="s">
        <v>80</v>
      </c>
      <c r="AW3939" s="14" t="s">
        <v>218</v>
      </c>
      <c r="AX3939" s="14" t="s">
        <v>71</v>
      </c>
      <c r="AY3939" s="255" t="s">
        <v>205</v>
      </c>
    </row>
    <row r="3940" s="14" customFormat="1">
      <c r="A3940" s="14"/>
      <c r="B3940" s="245"/>
      <c r="C3940" s="246"/>
      <c r="D3940" s="236" t="s">
        <v>216</v>
      </c>
      <c r="E3940" s="247" t="s">
        <v>19</v>
      </c>
      <c r="F3940" s="248" t="s">
        <v>6282</v>
      </c>
      <c r="G3940" s="246"/>
      <c r="H3940" s="249">
        <v>2.4940000000000002</v>
      </c>
      <c r="I3940" s="250"/>
      <c r="J3940" s="246"/>
      <c r="K3940" s="246"/>
      <c r="L3940" s="251"/>
      <c r="M3940" s="252"/>
      <c r="N3940" s="253"/>
      <c r="O3940" s="253"/>
      <c r="P3940" s="253"/>
      <c r="Q3940" s="253"/>
      <c r="R3940" s="253"/>
      <c r="S3940" s="253"/>
      <c r="T3940" s="25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5" t="s">
        <v>216</v>
      </c>
      <c r="AU3940" s="255" t="s">
        <v>80</v>
      </c>
      <c r="AV3940" s="14" t="s">
        <v>80</v>
      </c>
      <c r="AW3940" s="14" t="s">
        <v>218</v>
      </c>
      <c r="AX3940" s="14" t="s">
        <v>71</v>
      </c>
      <c r="AY3940" s="255" t="s">
        <v>205</v>
      </c>
    </row>
    <row r="3941" s="14" customFormat="1">
      <c r="A3941" s="14"/>
      <c r="B3941" s="245"/>
      <c r="C3941" s="246"/>
      <c r="D3941" s="236" t="s">
        <v>216</v>
      </c>
      <c r="E3941" s="247" t="s">
        <v>19</v>
      </c>
      <c r="F3941" s="248" t="s">
        <v>6283</v>
      </c>
      <c r="G3941" s="246"/>
      <c r="H3941" s="249">
        <v>15.445999999999998</v>
      </c>
      <c r="I3941" s="250"/>
      <c r="J3941" s="246"/>
      <c r="K3941" s="246"/>
      <c r="L3941" s="251"/>
      <c r="M3941" s="252"/>
      <c r="N3941" s="253"/>
      <c r="O3941" s="253"/>
      <c r="P3941" s="253"/>
      <c r="Q3941" s="253"/>
      <c r="R3941" s="253"/>
      <c r="S3941" s="253"/>
      <c r="T3941" s="25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T3941" s="255" t="s">
        <v>216</v>
      </c>
      <c r="AU3941" s="255" t="s">
        <v>80</v>
      </c>
      <c r="AV3941" s="14" t="s">
        <v>80</v>
      </c>
      <c r="AW3941" s="14" t="s">
        <v>218</v>
      </c>
      <c r="AX3941" s="14" t="s">
        <v>71</v>
      </c>
      <c r="AY3941" s="255" t="s">
        <v>205</v>
      </c>
    </row>
    <row r="3942" s="15" customFormat="1">
      <c r="A3942" s="15"/>
      <c r="B3942" s="256"/>
      <c r="C3942" s="257"/>
      <c r="D3942" s="236" t="s">
        <v>216</v>
      </c>
      <c r="E3942" s="258" t="s">
        <v>19</v>
      </c>
      <c r="F3942" s="259" t="s">
        <v>238</v>
      </c>
      <c r="G3942" s="257"/>
      <c r="H3942" s="260">
        <v>568.94000000000017</v>
      </c>
      <c r="I3942" s="261"/>
      <c r="J3942" s="257"/>
      <c r="K3942" s="257"/>
      <c r="L3942" s="262"/>
      <c r="M3942" s="263"/>
      <c r="N3942" s="264"/>
      <c r="O3942" s="264"/>
      <c r="P3942" s="264"/>
      <c r="Q3942" s="264"/>
      <c r="R3942" s="264"/>
      <c r="S3942" s="264"/>
      <c r="T3942" s="26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T3942" s="266" t="s">
        <v>216</v>
      </c>
      <c r="AU3942" s="266" t="s">
        <v>80</v>
      </c>
      <c r="AV3942" s="15" t="s">
        <v>97</v>
      </c>
      <c r="AW3942" s="15" t="s">
        <v>218</v>
      </c>
      <c r="AX3942" s="15" t="s">
        <v>71</v>
      </c>
      <c r="AY3942" s="266" t="s">
        <v>205</v>
      </c>
    </row>
    <row r="3943" s="13" customFormat="1">
      <c r="A3943" s="13"/>
      <c r="B3943" s="234"/>
      <c r="C3943" s="235"/>
      <c r="D3943" s="236" t="s">
        <v>216</v>
      </c>
      <c r="E3943" s="237" t="s">
        <v>19</v>
      </c>
      <c r="F3943" s="238" t="s">
        <v>728</v>
      </c>
      <c r="G3943" s="235"/>
      <c r="H3943" s="237" t="s">
        <v>19</v>
      </c>
      <c r="I3943" s="239"/>
      <c r="J3943" s="235"/>
      <c r="K3943" s="235"/>
      <c r="L3943" s="240"/>
      <c r="M3943" s="241"/>
      <c r="N3943" s="242"/>
      <c r="O3943" s="242"/>
      <c r="P3943" s="242"/>
      <c r="Q3943" s="242"/>
      <c r="R3943" s="242"/>
      <c r="S3943" s="242"/>
      <c r="T3943" s="24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44" t="s">
        <v>216</v>
      </c>
      <c r="AU3943" s="244" t="s">
        <v>80</v>
      </c>
      <c r="AV3943" s="13" t="s">
        <v>78</v>
      </c>
      <c r="AW3943" s="13" t="s">
        <v>218</v>
      </c>
      <c r="AX3943" s="13" t="s">
        <v>71</v>
      </c>
      <c r="AY3943" s="244" t="s">
        <v>205</v>
      </c>
    </row>
    <row r="3944" s="14" customFormat="1">
      <c r="A3944" s="14"/>
      <c r="B3944" s="245"/>
      <c r="C3944" s="246"/>
      <c r="D3944" s="236" t="s">
        <v>216</v>
      </c>
      <c r="E3944" s="247" t="s">
        <v>19</v>
      </c>
      <c r="F3944" s="248" t="s">
        <v>6284</v>
      </c>
      <c r="G3944" s="246"/>
      <c r="H3944" s="249">
        <v>135</v>
      </c>
      <c r="I3944" s="250"/>
      <c r="J3944" s="246"/>
      <c r="K3944" s="246"/>
      <c r="L3944" s="251"/>
      <c r="M3944" s="252"/>
      <c r="N3944" s="253"/>
      <c r="O3944" s="253"/>
      <c r="P3944" s="253"/>
      <c r="Q3944" s="253"/>
      <c r="R3944" s="253"/>
      <c r="S3944" s="253"/>
      <c r="T3944" s="25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T3944" s="255" t="s">
        <v>216</v>
      </c>
      <c r="AU3944" s="255" t="s">
        <v>80</v>
      </c>
      <c r="AV3944" s="14" t="s">
        <v>80</v>
      </c>
      <c r="AW3944" s="14" t="s">
        <v>218</v>
      </c>
      <c r="AX3944" s="14" t="s">
        <v>71</v>
      </c>
      <c r="AY3944" s="255" t="s">
        <v>205</v>
      </c>
    </row>
    <row r="3945" s="15" customFormat="1">
      <c r="A3945" s="15"/>
      <c r="B3945" s="256"/>
      <c r="C3945" s="257"/>
      <c r="D3945" s="236" t="s">
        <v>216</v>
      </c>
      <c r="E3945" s="258" t="s">
        <v>19</v>
      </c>
      <c r="F3945" s="259" t="s">
        <v>238</v>
      </c>
      <c r="G3945" s="257"/>
      <c r="H3945" s="260">
        <v>135</v>
      </c>
      <c r="I3945" s="261"/>
      <c r="J3945" s="257"/>
      <c r="K3945" s="257"/>
      <c r="L3945" s="262"/>
      <c r="M3945" s="263"/>
      <c r="N3945" s="264"/>
      <c r="O3945" s="264"/>
      <c r="P3945" s="264"/>
      <c r="Q3945" s="264"/>
      <c r="R3945" s="264"/>
      <c r="S3945" s="264"/>
      <c r="T3945" s="26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T3945" s="266" t="s">
        <v>216</v>
      </c>
      <c r="AU3945" s="266" t="s">
        <v>80</v>
      </c>
      <c r="AV3945" s="15" t="s">
        <v>97</v>
      </c>
      <c r="AW3945" s="15" t="s">
        <v>218</v>
      </c>
      <c r="AX3945" s="15" t="s">
        <v>71</v>
      </c>
      <c r="AY3945" s="266" t="s">
        <v>205</v>
      </c>
    </row>
    <row r="3946" s="13" customFormat="1">
      <c r="A3946" s="13"/>
      <c r="B3946" s="234"/>
      <c r="C3946" s="235"/>
      <c r="D3946" s="236" t="s">
        <v>216</v>
      </c>
      <c r="E3946" s="237" t="s">
        <v>19</v>
      </c>
      <c r="F3946" s="238" t="s">
        <v>239</v>
      </c>
      <c r="G3946" s="235"/>
      <c r="H3946" s="237" t="s">
        <v>19</v>
      </c>
      <c r="I3946" s="239"/>
      <c r="J3946" s="235"/>
      <c r="K3946" s="235"/>
      <c r="L3946" s="240"/>
      <c r="M3946" s="241"/>
      <c r="N3946" s="242"/>
      <c r="O3946" s="242"/>
      <c r="P3946" s="242"/>
      <c r="Q3946" s="242"/>
      <c r="R3946" s="242"/>
      <c r="S3946" s="242"/>
      <c r="T3946" s="24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T3946" s="244" t="s">
        <v>216</v>
      </c>
      <c r="AU3946" s="244" t="s">
        <v>80</v>
      </c>
      <c r="AV3946" s="13" t="s">
        <v>78</v>
      </c>
      <c r="AW3946" s="13" t="s">
        <v>218</v>
      </c>
      <c r="AX3946" s="13" t="s">
        <v>71</v>
      </c>
      <c r="AY3946" s="244" t="s">
        <v>205</v>
      </c>
    </row>
    <row r="3947" s="14" customFormat="1">
      <c r="A3947" s="14"/>
      <c r="B3947" s="245"/>
      <c r="C3947" s="246"/>
      <c r="D3947" s="236" t="s">
        <v>216</v>
      </c>
      <c r="E3947" s="247" t="s">
        <v>19</v>
      </c>
      <c r="F3947" s="248" t="s">
        <v>6285</v>
      </c>
      <c r="G3947" s="246"/>
      <c r="H3947" s="249">
        <v>54.100000000000001</v>
      </c>
      <c r="I3947" s="250"/>
      <c r="J3947" s="246"/>
      <c r="K3947" s="246"/>
      <c r="L3947" s="251"/>
      <c r="M3947" s="252"/>
      <c r="N3947" s="253"/>
      <c r="O3947" s="253"/>
      <c r="P3947" s="253"/>
      <c r="Q3947" s="253"/>
      <c r="R3947" s="253"/>
      <c r="S3947" s="253"/>
      <c r="T3947" s="25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T3947" s="255" t="s">
        <v>216</v>
      </c>
      <c r="AU3947" s="255" t="s">
        <v>80</v>
      </c>
      <c r="AV3947" s="14" t="s">
        <v>80</v>
      </c>
      <c r="AW3947" s="14" t="s">
        <v>218</v>
      </c>
      <c r="AX3947" s="14" t="s">
        <v>71</v>
      </c>
      <c r="AY3947" s="255" t="s">
        <v>205</v>
      </c>
    </row>
    <row r="3948" s="15" customFormat="1">
      <c r="A3948" s="15"/>
      <c r="B3948" s="256"/>
      <c r="C3948" s="257"/>
      <c r="D3948" s="236" t="s">
        <v>216</v>
      </c>
      <c r="E3948" s="258" t="s">
        <v>19</v>
      </c>
      <c r="F3948" s="259" t="s">
        <v>238</v>
      </c>
      <c r="G3948" s="257"/>
      <c r="H3948" s="260">
        <v>54.100000000000001</v>
      </c>
      <c r="I3948" s="261"/>
      <c r="J3948" s="257"/>
      <c r="K3948" s="257"/>
      <c r="L3948" s="262"/>
      <c r="M3948" s="263"/>
      <c r="N3948" s="264"/>
      <c r="O3948" s="264"/>
      <c r="P3948" s="264"/>
      <c r="Q3948" s="264"/>
      <c r="R3948" s="264"/>
      <c r="S3948" s="264"/>
      <c r="T3948" s="26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T3948" s="266" t="s">
        <v>216</v>
      </c>
      <c r="AU3948" s="266" t="s">
        <v>80</v>
      </c>
      <c r="AV3948" s="15" t="s">
        <v>97</v>
      </c>
      <c r="AW3948" s="15" t="s">
        <v>218</v>
      </c>
      <c r="AX3948" s="15" t="s">
        <v>71</v>
      </c>
      <c r="AY3948" s="266" t="s">
        <v>205</v>
      </c>
    </row>
    <row r="3949" s="13" customFormat="1">
      <c r="A3949" s="13"/>
      <c r="B3949" s="234"/>
      <c r="C3949" s="235"/>
      <c r="D3949" s="236" t="s">
        <v>216</v>
      </c>
      <c r="E3949" s="237" t="s">
        <v>19</v>
      </c>
      <c r="F3949" s="238" t="s">
        <v>241</v>
      </c>
      <c r="G3949" s="235"/>
      <c r="H3949" s="237" t="s">
        <v>19</v>
      </c>
      <c r="I3949" s="239"/>
      <c r="J3949" s="235"/>
      <c r="K3949" s="235"/>
      <c r="L3949" s="240"/>
      <c r="M3949" s="241"/>
      <c r="N3949" s="242"/>
      <c r="O3949" s="242"/>
      <c r="P3949" s="242"/>
      <c r="Q3949" s="242"/>
      <c r="R3949" s="242"/>
      <c r="S3949" s="242"/>
      <c r="T3949" s="24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T3949" s="244" t="s">
        <v>216</v>
      </c>
      <c r="AU3949" s="244" t="s">
        <v>80</v>
      </c>
      <c r="AV3949" s="13" t="s">
        <v>78</v>
      </c>
      <c r="AW3949" s="13" t="s">
        <v>218</v>
      </c>
      <c r="AX3949" s="13" t="s">
        <v>71</v>
      </c>
      <c r="AY3949" s="244" t="s">
        <v>205</v>
      </c>
    </row>
    <row r="3950" s="14" customFormat="1">
      <c r="A3950" s="14"/>
      <c r="B3950" s="245"/>
      <c r="C3950" s="246"/>
      <c r="D3950" s="236" t="s">
        <v>216</v>
      </c>
      <c r="E3950" s="247" t="s">
        <v>19</v>
      </c>
      <c r="F3950" s="248" t="s">
        <v>6286</v>
      </c>
      <c r="G3950" s="246"/>
      <c r="H3950" s="249">
        <v>55.700000000000003</v>
      </c>
      <c r="I3950" s="250"/>
      <c r="J3950" s="246"/>
      <c r="K3950" s="246"/>
      <c r="L3950" s="251"/>
      <c r="M3950" s="252"/>
      <c r="N3950" s="253"/>
      <c r="O3950" s="253"/>
      <c r="P3950" s="253"/>
      <c r="Q3950" s="253"/>
      <c r="R3950" s="253"/>
      <c r="S3950" s="253"/>
      <c r="T3950" s="25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T3950" s="255" t="s">
        <v>216</v>
      </c>
      <c r="AU3950" s="255" t="s">
        <v>80</v>
      </c>
      <c r="AV3950" s="14" t="s">
        <v>80</v>
      </c>
      <c r="AW3950" s="14" t="s">
        <v>218</v>
      </c>
      <c r="AX3950" s="14" t="s">
        <v>71</v>
      </c>
      <c r="AY3950" s="255" t="s">
        <v>205</v>
      </c>
    </row>
    <row r="3951" s="15" customFormat="1">
      <c r="A3951" s="15"/>
      <c r="B3951" s="256"/>
      <c r="C3951" s="257"/>
      <c r="D3951" s="236" t="s">
        <v>216</v>
      </c>
      <c r="E3951" s="258" t="s">
        <v>19</v>
      </c>
      <c r="F3951" s="259" t="s">
        <v>238</v>
      </c>
      <c r="G3951" s="257"/>
      <c r="H3951" s="260">
        <v>55.700000000000003</v>
      </c>
      <c r="I3951" s="261"/>
      <c r="J3951" s="257"/>
      <c r="K3951" s="257"/>
      <c r="L3951" s="262"/>
      <c r="M3951" s="263"/>
      <c r="N3951" s="264"/>
      <c r="O3951" s="264"/>
      <c r="P3951" s="264"/>
      <c r="Q3951" s="264"/>
      <c r="R3951" s="264"/>
      <c r="S3951" s="264"/>
      <c r="T3951" s="26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T3951" s="266" t="s">
        <v>216</v>
      </c>
      <c r="AU3951" s="266" t="s">
        <v>80</v>
      </c>
      <c r="AV3951" s="15" t="s">
        <v>97</v>
      </c>
      <c r="AW3951" s="15" t="s">
        <v>218</v>
      </c>
      <c r="AX3951" s="15" t="s">
        <v>71</v>
      </c>
      <c r="AY3951" s="266" t="s">
        <v>205</v>
      </c>
    </row>
    <row r="3952" s="16" customFormat="1">
      <c r="A3952" s="16"/>
      <c r="B3952" s="267"/>
      <c r="C3952" s="268"/>
      <c r="D3952" s="236" t="s">
        <v>216</v>
      </c>
      <c r="E3952" s="269" t="s">
        <v>19</v>
      </c>
      <c r="F3952" s="270" t="s">
        <v>243</v>
      </c>
      <c r="G3952" s="268"/>
      <c r="H3952" s="271">
        <v>1577.2679999999998</v>
      </c>
      <c r="I3952" s="272"/>
      <c r="J3952" s="268"/>
      <c r="K3952" s="268"/>
      <c r="L3952" s="273"/>
      <c r="M3952" s="274"/>
      <c r="N3952" s="275"/>
      <c r="O3952" s="275"/>
      <c r="P3952" s="275"/>
      <c r="Q3952" s="275"/>
      <c r="R3952" s="275"/>
      <c r="S3952" s="275"/>
      <c r="T3952" s="27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/>
      <c r="AT3952" s="277" t="s">
        <v>216</v>
      </c>
      <c r="AU3952" s="277" t="s">
        <v>80</v>
      </c>
      <c r="AV3952" s="16" t="s">
        <v>212</v>
      </c>
      <c r="AW3952" s="16" t="s">
        <v>218</v>
      </c>
      <c r="AX3952" s="16" t="s">
        <v>78</v>
      </c>
      <c r="AY3952" s="277" t="s">
        <v>205</v>
      </c>
    </row>
    <row r="3953" s="14" customFormat="1">
      <c r="A3953" s="14"/>
      <c r="B3953" s="245"/>
      <c r="C3953" s="246"/>
      <c r="D3953" s="236" t="s">
        <v>216</v>
      </c>
      <c r="E3953" s="246"/>
      <c r="F3953" s="248" t="s">
        <v>6287</v>
      </c>
      <c r="G3953" s="246"/>
      <c r="H3953" s="249">
        <v>3154.5360000000001</v>
      </c>
      <c r="I3953" s="250"/>
      <c r="J3953" s="246"/>
      <c r="K3953" s="246"/>
      <c r="L3953" s="251"/>
      <c r="M3953" s="252"/>
      <c r="N3953" s="253"/>
      <c r="O3953" s="253"/>
      <c r="P3953" s="253"/>
      <c r="Q3953" s="253"/>
      <c r="R3953" s="253"/>
      <c r="S3953" s="253"/>
      <c r="T3953" s="25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5" t="s">
        <v>216</v>
      </c>
      <c r="AU3953" s="255" t="s">
        <v>80</v>
      </c>
      <c r="AV3953" s="14" t="s">
        <v>80</v>
      </c>
      <c r="AW3953" s="14" t="s">
        <v>4</v>
      </c>
      <c r="AX3953" s="14" t="s">
        <v>78</v>
      </c>
      <c r="AY3953" s="255" t="s">
        <v>205</v>
      </c>
    </row>
    <row r="3954" s="2" customFormat="1" ht="24.15" customHeight="1">
      <c r="A3954" s="41"/>
      <c r="B3954" s="42"/>
      <c r="C3954" s="216" t="s">
        <v>6288</v>
      </c>
      <c r="D3954" s="216" t="s">
        <v>207</v>
      </c>
      <c r="E3954" s="217" t="s">
        <v>6289</v>
      </c>
      <c r="F3954" s="218" t="s">
        <v>6290</v>
      </c>
      <c r="G3954" s="219" t="s">
        <v>327</v>
      </c>
      <c r="H3954" s="220">
        <v>1088.836</v>
      </c>
      <c r="I3954" s="221"/>
      <c r="J3954" s="222">
        <f>ROUND(I3954*H3954,2)</f>
        <v>0</v>
      </c>
      <c r="K3954" s="218" t="s">
        <v>211</v>
      </c>
      <c r="L3954" s="47"/>
      <c r="M3954" s="223" t="s">
        <v>19</v>
      </c>
      <c r="N3954" s="224" t="s">
        <v>42</v>
      </c>
      <c r="O3954" s="87"/>
      <c r="P3954" s="225">
        <f>O3954*H3954</f>
        <v>0</v>
      </c>
      <c r="Q3954" s="225">
        <v>0</v>
      </c>
      <c r="R3954" s="225">
        <f>Q3954*H3954</f>
        <v>0</v>
      </c>
      <c r="S3954" s="225">
        <v>0</v>
      </c>
      <c r="T3954" s="226">
        <f>S3954*H3954</f>
        <v>0</v>
      </c>
      <c r="U3954" s="41"/>
      <c r="V3954" s="41"/>
      <c r="W3954" s="41"/>
      <c r="X3954" s="41"/>
      <c r="Y3954" s="41"/>
      <c r="Z3954" s="41"/>
      <c r="AA3954" s="41"/>
      <c r="AB3954" s="41"/>
      <c r="AC3954" s="41"/>
      <c r="AD3954" s="41"/>
      <c r="AE3954" s="41"/>
      <c r="AR3954" s="227" t="s">
        <v>331</v>
      </c>
      <c r="AT3954" s="227" t="s">
        <v>207</v>
      </c>
      <c r="AU3954" s="227" t="s">
        <v>80</v>
      </c>
      <c r="AY3954" s="20" t="s">
        <v>205</v>
      </c>
      <c r="BE3954" s="228">
        <f>IF(N3954="základní",J3954,0)</f>
        <v>0</v>
      </c>
      <c r="BF3954" s="228">
        <f>IF(N3954="snížená",J3954,0)</f>
        <v>0</v>
      </c>
      <c r="BG3954" s="228">
        <f>IF(N3954="zákl. přenesená",J3954,0)</f>
        <v>0</v>
      </c>
      <c r="BH3954" s="228">
        <f>IF(N3954="sníž. přenesená",J3954,0)</f>
        <v>0</v>
      </c>
      <c r="BI3954" s="228">
        <f>IF(N3954="nulová",J3954,0)</f>
        <v>0</v>
      </c>
      <c r="BJ3954" s="20" t="s">
        <v>78</v>
      </c>
      <c r="BK3954" s="228">
        <f>ROUND(I3954*H3954,2)</f>
        <v>0</v>
      </c>
      <c r="BL3954" s="20" t="s">
        <v>331</v>
      </c>
      <c r="BM3954" s="227" t="s">
        <v>6291</v>
      </c>
    </row>
    <row r="3955" s="2" customFormat="1">
      <c r="A3955" s="41"/>
      <c r="B3955" s="42"/>
      <c r="C3955" s="43"/>
      <c r="D3955" s="229" t="s">
        <v>214</v>
      </c>
      <c r="E3955" s="43"/>
      <c r="F3955" s="230" t="s">
        <v>6292</v>
      </c>
      <c r="G3955" s="43"/>
      <c r="H3955" s="43"/>
      <c r="I3955" s="231"/>
      <c r="J3955" s="43"/>
      <c r="K3955" s="43"/>
      <c r="L3955" s="47"/>
      <c r="M3955" s="232"/>
      <c r="N3955" s="233"/>
      <c r="O3955" s="87"/>
      <c r="P3955" s="87"/>
      <c r="Q3955" s="87"/>
      <c r="R3955" s="87"/>
      <c r="S3955" s="87"/>
      <c r="T3955" s="88"/>
      <c r="U3955" s="41"/>
      <c r="V3955" s="41"/>
      <c r="W3955" s="41"/>
      <c r="X3955" s="41"/>
      <c r="Y3955" s="41"/>
      <c r="Z3955" s="41"/>
      <c r="AA3955" s="41"/>
      <c r="AB3955" s="41"/>
      <c r="AC3955" s="41"/>
      <c r="AD3955" s="41"/>
      <c r="AE3955" s="41"/>
      <c r="AT3955" s="20" t="s">
        <v>214</v>
      </c>
      <c r="AU3955" s="20" t="s">
        <v>80</v>
      </c>
    </row>
    <row r="3956" s="14" customFormat="1">
      <c r="A3956" s="14"/>
      <c r="B3956" s="245"/>
      <c r="C3956" s="246"/>
      <c r="D3956" s="236" t="s">
        <v>216</v>
      </c>
      <c r="E3956" s="247" t="s">
        <v>19</v>
      </c>
      <c r="F3956" s="248" t="s">
        <v>6293</v>
      </c>
      <c r="G3956" s="246"/>
      <c r="H3956" s="249">
        <v>1088.836</v>
      </c>
      <c r="I3956" s="250"/>
      <c r="J3956" s="246"/>
      <c r="K3956" s="246"/>
      <c r="L3956" s="251"/>
      <c r="M3956" s="252"/>
      <c r="N3956" s="253"/>
      <c r="O3956" s="253"/>
      <c r="P3956" s="253"/>
      <c r="Q3956" s="253"/>
      <c r="R3956" s="253"/>
      <c r="S3956" s="253"/>
      <c r="T3956" s="25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5" t="s">
        <v>216</v>
      </c>
      <c r="AU3956" s="255" t="s">
        <v>80</v>
      </c>
      <c r="AV3956" s="14" t="s">
        <v>80</v>
      </c>
      <c r="AW3956" s="14" t="s">
        <v>218</v>
      </c>
      <c r="AX3956" s="14" t="s">
        <v>71</v>
      </c>
      <c r="AY3956" s="255" t="s">
        <v>205</v>
      </c>
    </row>
    <row r="3957" s="2" customFormat="1" ht="16.5" customHeight="1">
      <c r="A3957" s="41"/>
      <c r="B3957" s="42"/>
      <c r="C3957" s="278" t="s">
        <v>6294</v>
      </c>
      <c r="D3957" s="278" t="s">
        <v>319</v>
      </c>
      <c r="E3957" s="279" t="s">
        <v>6295</v>
      </c>
      <c r="F3957" s="280" t="s">
        <v>6296</v>
      </c>
      <c r="G3957" s="281" t="s">
        <v>327</v>
      </c>
      <c r="H3957" s="282">
        <v>1197.72</v>
      </c>
      <c r="I3957" s="283"/>
      <c r="J3957" s="284">
        <f>ROUND(I3957*H3957,2)</f>
        <v>0</v>
      </c>
      <c r="K3957" s="280" t="s">
        <v>211</v>
      </c>
      <c r="L3957" s="285"/>
      <c r="M3957" s="286" t="s">
        <v>19</v>
      </c>
      <c r="N3957" s="287" t="s">
        <v>42</v>
      </c>
      <c r="O3957" s="87"/>
      <c r="P3957" s="225">
        <f>O3957*H3957</f>
        <v>0</v>
      </c>
      <c r="Q3957" s="225">
        <v>5.0000000000000002E-05</v>
      </c>
      <c r="R3957" s="225">
        <f>Q3957*H3957</f>
        <v>0.059886000000000002</v>
      </c>
      <c r="S3957" s="225">
        <v>0</v>
      </c>
      <c r="T3957" s="226">
        <f>S3957*H3957</f>
        <v>0</v>
      </c>
      <c r="U3957" s="41"/>
      <c r="V3957" s="41"/>
      <c r="W3957" s="41"/>
      <c r="X3957" s="41"/>
      <c r="Y3957" s="41"/>
      <c r="Z3957" s="41"/>
      <c r="AA3957" s="41"/>
      <c r="AB3957" s="41"/>
      <c r="AC3957" s="41"/>
      <c r="AD3957" s="41"/>
      <c r="AE3957" s="41"/>
      <c r="AR3957" s="227" t="s">
        <v>433</v>
      </c>
      <c r="AT3957" s="227" t="s">
        <v>319</v>
      </c>
      <c r="AU3957" s="227" t="s">
        <v>80</v>
      </c>
      <c r="AY3957" s="20" t="s">
        <v>205</v>
      </c>
      <c r="BE3957" s="228">
        <f>IF(N3957="základní",J3957,0)</f>
        <v>0</v>
      </c>
      <c r="BF3957" s="228">
        <f>IF(N3957="snížená",J3957,0)</f>
        <v>0</v>
      </c>
      <c r="BG3957" s="228">
        <f>IF(N3957="zákl. přenesená",J3957,0)</f>
        <v>0</v>
      </c>
      <c r="BH3957" s="228">
        <f>IF(N3957="sníž. přenesená",J3957,0)</f>
        <v>0</v>
      </c>
      <c r="BI3957" s="228">
        <f>IF(N3957="nulová",J3957,0)</f>
        <v>0</v>
      </c>
      <c r="BJ3957" s="20" t="s">
        <v>78</v>
      </c>
      <c r="BK3957" s="228">
        <f>ROUND(I3957*H3957,2)</f>
        <v>0</v>
      </c>
      <c r="BL3957" s="20" t="s">
        <v>331</v>
      </c>
      <c r="BM3957" s="227" t="s">
        <v>6297</v>
      </c>
    </row>
    <row r="3958" s="14" customFormat="1">
      <c r="A3958" s="14"/>
      <c r="B3958" s="245"/>
      <c r="C3958" s="246"/>
      <c r="D3958" s="236" t="s">
        <v>216</v>
      </c>
      <c r="E3958" s="246"/>
      <c r="F3958" s="248" t="s">
        <v>6298</v>
      </c>
      <c r="G3958" s="246"/>
      <c r="H3958" s="249">
        <v>1197.72</v>
      </c>
      <c r="I3958" s="250"/>
      <c r="J3958" s="246"/>
      <c r="K3958" s="246"/>
      <c r="L3958" s="251"/>
      <c r="M3958" s="252"/>
      <c r="N3958" s="253"/>
      <c r="O3958" s="253"/>
      <c r="P3958" s="253"/>
      <c r="Q3958" s="253"/>
      <c r="R3958" s="253"/>
      <c r="S3958" s="253"/>
      <c r="T3958" s="25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T3958" s="255" t="s">
        <v>216</v>
      </c>
      <c r="AU3958" s="255" t="s">
        <v>80</v>
      </c>
      <c r="AV3958" s="14" t="s">
        <v>80</v>
      </c>
      <c r="AW3958" s="14" t="s">
        <v>4</v>
      </c>
      <c r="AX3958" s="14" t="s">
        <v>78</v>
      </c>
      <c r="AY3958" s="255" t="s">
        <v>205</v>
      </c>
    </row>
    <row r="3959" s="2" customFormat="1" ht="44.25" customHeight="1">
      <c r="A3959" s="41"/>
      <c r="B3959" s="42"/>
      <c r="C3959" s="216" t="s">
        <v>6299</v>
      </c>
      <c r="D3959" s="216" t="s">
        <v>207</v>
      </c>
      <c r="E3959" s="217" t="s">
        <v>6300</v>
      </c>
      <c r="F3959" s="218" t="s">
        <v>6301</v>
      </c>
      <c r="G3959" s="219" t="s">
        <v>306</v>
      </c>
      <c r="H3959" s="220">
        <v>963.18299999999999</v>
      </c>
      <c r="I3959" s="221"/>
      <c r="J3959" s="222">
        <f>ROUND(I3959*H3959,2)</f>
        <v>0</v>
      </c>
      <c r="K3959" s="218" t="s">
        <v>211</v>
      </c>
      <c r="L3959" s="47"/>
      <c r="M3959" s="223" t="s">
        <v>19</v>
      </c>
      <c r="N3959" s="224" t="s">
        <v>42</v>
      </c>
      <c r="O3959" s="87"/>
      <c r="P3959" s="225">
        <f>O3959*H3959</f>
        <v>0</v>
      </c>
      <c r="Q3959" s="225">
        <v>0.014999999999999999</v>
      </c>
      <c r="R3959" s="225">
        <f>Q3959*H3959</f>
        <v>14.447744999999999</v>
      </c>
      <c r="S3959" s="225">
        <v>0</v>
      </c>
      <c r="T3959" s="226">
        <f>S3959*H3959</f>
        <v>0</v>
      </c>
      <c r="U3959" s="41"/>
      <c r="V3959" s="41"/>
      <c r="W3959" s="41"/>
      <c r="X3959" s="41"/>
      <c r="Y3959" s="41"/>
      <c r="Z3959" s="41"/>
      <c r="AA3959" s="41"/>
      <c r="AB3959" s="41"/>
      <c r="AC3959" s="41"/>
      <c r="AD3959" s="41"/>
      <c r="AE3959" s="41"/>
      <c r="AR3959" s="227" t="s">
        <v>331</v>
      </c>
      <c r="AT3959" s="227" t="s">
        <v>207</v>
      </c>
      <c r="AU3959" s="227" t="s">
        <v>80</v>
      </c>
      <c r="AY3959" s="20" t="s">
        <v>205</v>
      </c>
      <c r="BE3959" s="228">
        <f>IF(N3959="základní",J3959,0)</f>
        <v>0</v>
      </c>
      <c r="BF3959" s="228">
        <f>IF(N3959="snížená",J3959,0)</f>
        <v>0</v>
      </c>
      <c r="BG3959" s="228">
        <f>IF(N3959="zákl. přenesená",J3959,0)</f>
        <v>0</v>
      </c>
      <c r="BH3959" s="228">
        <f>IF(N3959="sníž. přenesená",J3959,0)</f>
        <v>0</v>
      </c>
      <c r="BI3959" s="228">
        <f>IF(N3959="nulová",J3959,0)</f>
        <v>0</v>
      </c>
      <c r="BJ3959" s="20" t="s">
        <v>78</v>
      </c>
      <c r="BK3959" s="228">
        <f>ROUND(I3959*H3959,2)</f>
        <v>0</v>
      </c>
      <c r="BL3959" s="20" t="s">
        <v>331</v>
      </c>
      <c r="BM3959" s="227" t="s">
        <v>6302</v>
      </c>
    </row>
    <row r="3960" s="2" customFormat="1">
      <c r="A3960" s="41"/>
      <c r="B3960" s="42"/>
      <c r="C3960" s="43"/>
      <c r="D3960" s="229" t="s">
        <v>214</v>
      </c>
      <c r="E3960" s="43"/>
      <c r="F3960" s="230" t="s">
        <v>6303</v>
      </c>
      <c r="G3960" s="43"/>
      <c r="H3960" s="43"/>
      <c r="I3960" s="231"/>
      <c r="J3960" s="43"/>
      <c r="K3960" s="43"/>
      <c r="L3960" s="47"/>
      <c r="M3960" s="232"/>
      <c r="N3960" s="233"/>
      <c r="O3960" s="87"/>
      <c r="P3960" s="87"/>
      <c r="Q3960" s="87"/>
      <c r="R3960" s="87"/>
      <c r="S3960" s="87"/>
      <c r="T3960" s="88"/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T3960" s="20" t="s">
        <v>214</v>
      </c>
      <c r="AU3960" s="20" t="s">
        <v>80</v>
      </c>
    </row>
    <row r="3961" s="2" customFormat="1">
      <c r="A3961" s="41"/>
      <c r="B3961" s="42"/>
      <c r="C3961" s="43"/>
      <c r="D3961" s="236" t="s">
        <v>1145</v>
      </c>
      <c r="E3961" s="43"/>
      <c r="F3961" s="288" t="s">
        <v>6304</v>
      </c>
      <c r="G3961" s="43"/>
      <c r="H3961" s="43"/>
      <c r="I3961" s="231"/>
      <c r="J3961" s="43"/>
      <c r="K3961" s="43"/>
      <c r="L3961" s="47"/>
      <c r="M3961" s="232"/>
      <c r="N3961" s="233"/>
      <c r="O3961" s="87"/>
      <c r="P3961" s="87"/>
      <c r="Q3961" s="87"/>
      <c r="R3961" s="87"/>
      <c r="S3961" s="87"/>
      <c r="T3961" s="88"/>
      <c r="U3961" s="41"/>
      <c r="V3961" s="41"/>
      <c r="W3961" s="41"/>
      <c r="X3961" s="41"/>
      <c r="Y3961" s="41"/>
      <c r="Z3961" s="41"/>
      <c r="AA3961" s="41"/>
      <c r="AB3961" s="41"/>
      <c r="AC3961" s="41"/>
      <c r="AD3961" s="41"/>
      <c r="AE3961" s="41"/>
      <c r="AT3961" s="20" t="s">
        <v>1145</v>
      </c>
      <c r="AU3961" s="20" t="s">
        <v>80</v>
      </c>
    </row>
    <row r="3962" s="14" customFormat="1">
      <c r="A3962" s="14"/>
      <c r="B3962" s="245"/>
      <c r="C3962" s="246"/>
      <c r="D3962" s="236" t="s">
        <v>216</v>
      </c>
      <c r="E3962" s="247" t="s">
        <v>19</v>
      </c>
      <c r="F3962" s="248" t="s">
        <v>6305</v>
      </c>
      <c r="G3962" s="246"/>
      <c r="H3962" s="249">
        <v>963.18299999999999</v>
      </c>
      <c r="I3962" s="250"/>
      <c r="J3962" s="246"/>
      <c r="K3962" s="246"/>
      <c r="L3962" s="251"/>
      <c r="M3962" s="252"/>
      <c r="N3962" s="253"/>
      <c r="O3962" s="253"/>
      <c r="P3962" s="253"/>
      <c r="Q3962" s="253"/>
      <c r="R3962" s="253"/>
      <c r="S3962" s="253"/>
      <c r="T3962" s="25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5" t="s">
        <v>216</v>
      </c>
      <c r="AU3962" s="255" t="s">
        <v>80</v>
      </c>
      <c r="AV3962" s="14" t="s">
        <v>80</v>
      </c>
      <c r="AW3962" s="14" t="s">
        <v>218</v>
      </c>
      <c r="AX3962" s="14" t="s">
        <v>78</v>
      </c>
      <c r="AY3962" s="255" t="s">
        <v>205</v>
      </c>
    </row>
    <row r="3963" s="2" customFormat="1" ht="24.15" customHeight="1">
      <c r="A3963" s="41"/>
      <c r="B3963" s="42"/>
      <c r="C3963" s="216" t="s">
        <v>6306</v>
      </c>
      <c r="D3963" s="216" t="s">
        <v>207</v>
      </c>
      <c r="E3963" s="217" t="s">
        <v>6307</v>
      </c>
      <c r="F3963" s="218" t="s">
        <v>6308</v>
      </c>
      <c r="G3963" s="219" t="s">
        <v>306</v>
      </c>
      <c r="H3963" s="220">
        <v>343.637</v>
      </c>
      <c r="I3963" s="221"/>
      <c r="J3963" s="222">
        <f>ROUND(I3963*H3963,2)</f>
        <v>0</v>
      </c>
      <c r="K3963" s="218" t="s">
        <v>211</v>
      </c>
      <c r="L3963" s="47"/>
      <c r="M3963" s="223" t="s">
        <v>19</v>
      </c>
      <c r="N3963" s="224" t="s">
        <v>42</v>
      </c>
      <c r="O3963" s="87"/>
      <c r="P3963" s="225">
        <f>O3963*H3963</f>
        <v>0</v>
      </c>
      <c r="Q3963" s="225">
        <v>0</v>
      </c>
      <c r="R3963" s="225">
        <f>Q3963*H3963</f>
        <v>0</v>
      </c>
      <c r="S3963" s="225">
        <v>0.00050000000000000001</v>
      </c>
      <c r="T3963" s="226">
        <f>S3963*H3963</f>
        <v>0.17181850000000001</v>
      </c>
      <c r="U3963" s="41"/>
      <c r="V3963" s="41"/>
      <c r="W3963" s="41"/>
      <c r="X3963" s="41"/>
      <c r="Y3963" s="41"/>
      <c r="Z3963" s="41"/>
      <c r="AA3963" s="41"/>
      <c r="AB3963" s="41"/>
      <c r="AC3963" s="41"/>
      <c r="AD3963" s="41"/>
      <c r="AE3963" s="41"/>
      <c r="AR3963" s="227" t="s">
        <v>331</v>
      </c>
      <c r="AT3963" s="227" t="s">
        <v>207</v>
      </c>
      <c r="AU3963" s="227" t="s">
        <v>80</v>
      </c>
      <c r="AY3963" s="20" t="s">
        <v>205</v>
      </c>
      <c r="BE3963" s="228">
        <f>IF(N3963="základní",J3963,0)</f>
        <v>0</v>
      </c>
      <c r="BF3963" s="228">
        <f>IF(N3963="snížená",J3963,0)</f>
        <v>0</v>
      </c>
      <c r="BG3963" s="228">
        <f>IF(N3963="zákl. přenesená",J3963,0)</f>
        <v>0</v>
      </c>
      <c r="BH3963" s="228">
        <f>IF(N3963="sníž. přenesená",J3963,0)</f>
        <v>0</v>
      </c>
      <c r="BI3963" s="228">
        <f>IF(N3963="nulová",J3963,0)</f>
        <v>0</v>
      </c>
      <c r="BJ3963" s="20" t="s">
        <v>78</v>
      </c>
      <c r="BK3963" s="228">
        <f>ROUND(I3963*H3963,2)</f>
        <v>0</v>
      </c>
      <c r="BL3963" s="20" t="s">
        <v>331</v>
      </c>
      <c r="BM3963" s="227" t="s">
        <v>6309</v>
      </c>
    </row>
    <row r="3964" s="2" customFormat="1">
      <c r="A3964" s="41"/>
      <c r="B3964" s="42"/>
      <c r="C3964" s="43"/>
      <c r="D3964" s="229" t="s">
        <v>214</v>
      </c>
      <c r="E3964" s="43"/>
      <c r="F3964" s="230" t="s">
        <v>6310</v>
      </c>
      <c r="G3964" s="43"/>
      <c r="H3964" s="43"/>
      <c r="I3964" s="231"/>
      <c r="J3964" s="43"/>
      <c r="K3964" s="43"/>
      <c r="L3964" s="47"/>
      <c r="M3964" s="232"/>
      <c r="N3964" s="233"/>
      <c r="O3964" s="87"/>
      <c r="P3964" s="87"/>
      <c r="Q3964" s="87"/>
      <c r="R3964" s="87"/>
      <c r="S3964" s="87"/>
      <c r="T3964" s="88"/>
      <c r="U3964" s="41"/>
      <c r="V3964" s="41"/>
      <c r="W3964" s="41"/>
      <c r="X3964" s="41"/>
      <c r="Y3964" s="41"/>
      <c r="Z3964" s="41"/>
      <c r="AA3964" s="41"/>
      <c r="AB3964" s="41"/>
      <c r="AC3964" s="41"/>
      <c r="AD3964" s="41"/>
      <c r="AE3964" s="41"/>
      <c r="AT3964" s="20" t="s">
        <v>214</v>
      </c>
      <c r="AU3964" s="20" t="s">
        <v>80</v>
      </c>
    </row>
    <row r="3965" s="14" customFormat="1">
      <c r="A3965" s="14"/>
      <c r="B3965" s="245"/>
      <c r="C3965" s="246"/>
      <c r="D3965" s="236" t="s">
        <v>216</v>
      </c>
      <c r="E3965" s="247" t="s">
        <v>19</v>
      </c>
      <c r="F3965" s="248" t="s">
        <v>6311</v>
      </c>
      <c r="G3965" s="246"/>
      <c r="H3965" s="249">
        <v>343.63650000000001</v>
      </c>
      <c r="I3965" s="250"/>
      <c r="J3965" s="246"/>
      <c r="K3965" s="246"/>
      <c r="L3965" s="251"/>
      <c r="M3965" s="252"/>
      <c r="N3965" s="253"/>
      <c r="O3965" s="253"/>
      <c r="P3965" s="253"/>
      <c r="Q3965" s="253"/>
      <c r="R3965" s="253"/>
      <c r="S3965" s="253"/>
      <c r="T3965" s="25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5" t="s">
        <v>216</v>
      </c>
      <c r="AU3965" s="255" t="s">
        <v>80</v>
      </c>
      <c r="AV3965" s="14" t="s">
        <v>80</v>
      </c>
      <c r="AW3965" s="14" t="s">
        <v>218</v>
      </c>
      <c r="AX3965" s="14" t="s">
        <v>71</v>
      </c>
      <c r="AY3965" s="255" t="s">
        <v>205</v>
      </c>
    </row>
    <row r="3966" s="2" customFormat="1" ht="24.15" customHeight="1">
      <c r="A3966" s="41"/>
      <c r="B3966" s="42"/>
      <c r="C3966" s="216" t="s">
        <v>6312</v>
      </c>
      <c r="D3966" s="216" t="s">
        <v>207</v>
      </c>
      <c r="E3966" s="217" t="s">
        <v>6313</v>
      </c>
      <c r="F3966" s="218" t="s">
        <v>6314</v>
      </c>
      <c r="G3966" s="219" t="s">
        <v>327</v>
      </c>
      <c r="H3966" s="220">
        <v>609.27999999999997</v>
      </c>
      <c r="I3966" s="221"/>
      <c r="J3966" s="222">
        <f>ROUND(I3966*H3966,2)</f>
        <v>0</v>
      </c>
      <c r="K3966" s="218" t="s">
        <v>211</v>
      </c>
      <c r="L3966" s="47"/>
      <c r="M3966" s="223" t="s">
        <v>19</v>
      </c>
      <c r="N3966" s="224" t="s">
        <v>42</v>
      </c>
      <c r="O3966" s="87"/>
      <c r="P3966" s="225">
        <f>O3966*H3966</f>
        <v>0</v>
      </c>
      <c r="Q3966" s="225">
        <v>0</v>
      </c>
      <c r="R3966" s="225">
        <f>Q3966*H3966</f>
        <v>0</v>
      </c>
      <c r="S3966" s="225">
        <v>0.001</v>
      </c>
      <c r="T3966" s="226">
        <f>S3966*H3966</f>
        <v>0.60927999999999993</v>
      </c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R3966" s="227" t="s">
        <v>331</v>
      </c>
      <c r="AT3966" s="227" t="s">
        <v>207</v>
      </c>
      <c r="AU3966" s="227" t="s">
        <v>80</v>
      </c>
      <c r="AY3966" s="20" t="s">
        <v>205</v>
      </c>
      <c r="BE3966" s="228">
        <f>IF(N3966="základní",J3966,0)</f>
        <v>0</v>
      </c>
      <c r="BF3966" s="228">
        <f>IF(N3966="snížená",J3966,0)</f>
        <v>0</v>
      </c>
      <c r="BG3966" s="228">
        <f>IF(N3966="zákl. přenesená",J3966,0)</f>
        <v>0</v>
      </c>
      <c r="BH3966" s="228">
        <f>IF(N3966="sníž. přenesená",J3966,0)</f>
        <v>0</v>
      </c>
      <c r="BI3966" s="228">
        <f>IF(N3966="nulová",J3966,0)</f>
        <v>0</v>
      </c>
      <c r="BJ3966" s="20" t="s">
        <v>78</v>
      </c>
      <c r="BK3966" s="228">
        <f>ROUND(I3966*H3966,2)</f>
        <v>0</v>
      </c>
      <c r="BL3966" s="20" t="s">
        <v>331</v>
      </c>
      <c r="BM3966" s="227" t="s">
        <v>6315</v>
      </c>
    </row>
    <row r="3967" s="2" customFormat="1">
      <c r="A3967" s="41"/>
      <c r="B3967" s="42"/>
      <c r="C3967" s="43"/>
      <c r="D3967" s="229" t="s">
        <v>214</v>
      </c>
      <c r="E3967" s="43"/>
      <c r="F3967" s="230" t="s">
        <v>6316</v>
      </c>
      <c r="G3967" s="43"/>
      <c r="H3967" s="43"/>
      <c r="I3967" s="231"/>
      <c r="J3967" s="43"/>
      <c r="K3967" s="43"/>
      <c r="L3967" s="47"/>
      <c r="M3967" s="232"/>
      <c r="N3967" s="233"/>
      <c r="O3967" s="87"/>
      <c r="P3967" s="87"/>
      <c r="Q3967" s="87"/>
      <c r="R3967" s="87"/>
      <c r="S3967" s="87"/>
      <c r="T3967" s="88"/>
      <c r="U3967" s="41"/>
      <c r="V3967" s="41"/>
      <c r="W3967" s="41"/>
      <c r="X3967" s="41"/>
      <c r="Y3967" s="41"/>
      <c r="Z3967" s="41"/>
      <c r="AA3967" s="41"/>
      <c r="AB3967" s="41"/>
      <c r="AC3967" s="41"/>
      <c r="AD3967" s="41"/>
      <c r="AE3967" s="41"/>
      <c r="AT3967" s="20" t="s">
        <v>214</v>
      </c>
      <c r="AU3967" s="20" t="s">
        <v>80</v>
      </c>
    </row>
    <row r="3968" s="13" customFormat="1">
      <c r="A3968" s="13"/>
      <c r="B3968" s="234"/>
      <c r="C3968" s="235"/>
      <c r="D3968" s="236" t="s">
        <v>216</v>
      </c>
      <c r="E3968" s="237" t="s">
        <v>19</v>
      </c>
      <c r="F3968" s="238" t="s">
        <v>228</v>
      </c>
      <c r="G3968" s="235"/>
      <c r="H3968" s="237" t="s">
        <v>19</v>
      </c>
      <c r="I3968" s="239"/>
      <c r="J3968" s="235"/>
      <c r="K3968" s="235"/>
      <c r="L3968" s="240"/>
      <c r="M3968" s="241"/>
      <c r="N3968" s="242"/>
      <c r="O3968" s="242"/>
      <c r="P3968" s="242"/>
      <c r="Q3968" s="242"/>
      <c r="R3968" s="242"/>
      <c r="S3968" s="242"/>
      <c r="T3968" s="24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T3968" s="244" t="s">
        <v>216</v>
      </c>
      <c r="AU3968" s="244" t="s">
        <v>80</v>
      </c>
      <c r="AV3968" s="13" t="s">
        <v>78</v>
      </c>
      <c r="AW3968" s="13" t="s">
        <v>218</v>
      </c>
      <c r="AX3968" s="13" t="s">
        <v>71</v>
      </c>
      <c r="AY3968" s="244" t="s">
        <v>205</v>
      </c>
    </row>
    <row r="3969" s="13" customFormat="1">
      <c r="A3969" s="13"/>
      <c r="B3969" s="234"/>
      <c r="C3969" s="235"/>
      <c r="D3969" s="236" t="s">
        <v>216</v>
      </c>
      <c r="E3969" s="237" t="s">
        <v>19</v>
      </c>
      <c r="F3969" s="238" t="s">
        <v>483</v>
      </c>
      <c r="G3969" s="235"/>
      <c r="H3969" s="237" t="s">
        <v>19</v>
      </c>
      <c r="I3969" s="239"/>
      <c r="J3969" s="235"/>
      <c r="K3969" s="235"/>
      <c r="L3969" s="240"/>
      <c r="M3969" s="241"/>
      <c r="N3969" s="242"/>
      <c r="O3969" s="242"/>
      <c r="P3969" s="242"/>
      <c r="Q3969" s="242"/>
      <c r="R3969" s="242"/>
      <c r="S3969" s="242"/>
      <c r="T3969" s="24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T3969" s="244" t="s">
        <v>216</v>
      </c>
      <c r="AU3969" s="244" t="s">
        <v>80</v>
      </c>
      <c r="AV3969" s="13" t="s">
        <v>78</v>
      </c>
      <c r="AW3969" s="13" t="s">
        <v>218</v>
      </c>
      <c r="AX3969" s="13" t="s">
        <v>71</v>
      </c>
      <c r="AY3969" s="244" t="s">
        <v>205</v>
      </c>
    </row>
    <row r="3970" s="14" customFormat="1">
      <c r="A3970" s="14"/>
      <c r="B3970" s="245"/>
      <c r="C3970" s="246"/>
      <c r="D3970" s="236" t="s">
        <v>216</v>
      </c>
      <c r="E3970" s="247" t="s">
        <v>19</v>
      </c>
      <c r="F3970" s="248" t="s">
        <v>6317</v>
      </c>
      <c r="G3970" s="246"/>
      <c r="H3970" s="249">
        <v>195.99000000000001</v>
      </c>
      <c r="I3970" s="250"/>
      <c r="J3970" s="246"/>
      <c r="K3970" s="246"/>
      <c r="L3970" s="251"/>
      <c r="M3970" s="252"/>
      <c r="N3970" s="253"/>
      <c r="O3970" s="253"/>
      <c r="P3970" s="253"/>
      <c r="Q3970" s="253"/>
      <c r="R3970" s="253"/>
      <c r="S3970" s="253"/>
      <c r="T3970" s="25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T3970" s="255" t="s">
        <v>216</v>
      </c>
      <c r="AU3970" s="255" t="s">
        <v>80</v>
      </c>
      <c r="AV3970" s="14" t="s">
        <v>80</v>
      </c>
      <c r="AW3970" s="14" t="s">
        <v>218</v>
      </c>
      <c r="AX3970" s="14" t="s">
        <v>71</v>
      </c>
      <c r="AY3970" s="255" t="s">
        <v>205</v>
      </c>
    </row>
    <row r="3971" s="15" customFormat="1">
      <c r="A3971" s="15"/>
      <c r="B3971" s="256"/>
      <c r="C3971" s="257"/>
      <c r="D3971" s="236" t="s">
        <v>216</v>
      </c>
      <c r="E3971" s="258" t="s">
        <v>19</v>
      </c>
      <c r="F3971" s="259" t="s">
        <v>238</v>
      </c>
      <c r="G3971" s="257"/>
      <c r="H3971" s="260">
        <v>195.99000000000001</v>
      </c>
      <c r="I3971" s="261"/>
      <c r="J3971" s="257"/>
      <c r="K3971" s="257"/>
      <c r="L3971" s="262"/>
      <c r="M3971" s="263"/>
      <c r="N3971" s="264"/>
      <c r="O3971" s="264"/>
      <c r="P3971" s="264"/>
      <c r="Q3971" s="264"/>
      <c r="R3971" s="264"/>
      <c r="S3971" s="264"/>
      <c r="T3971" s="26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T3971" s="266" t="s">
        <v>216</v>
      </c>
      <c r="AU3971" s="266" t="s">
        <v>80</v>
      </c>
      <c r="AV3971" s="15" t="s">
        <v>97</v>
      </c>
      <c r="AW3971" s="15" t="s">
        <v>218</v>
      </c>
      <c r="AX3971" s="15" t="s">
        <v>71</v>
      </c>
      <c r="AY3971" s="266" t="s">
        <v>205</v>
      </c>
    </row>
    <row r="3972" s="13" customFormat="1">
      <c r="A3972" s="13"/>
      <c r="B3972" s="234"/>
      <c r="C3972" s="235"/>
      <c r="D3972" s="236" t="s">
        <v>216</v>
      </c>
      <c r="E3972" s="237" t="s">
        <v>19</v>
      </c>
      <c r="F3972" s="238" t="s">
        <v>485</v>
      </c>
      <c r="G3972" s="235"/>
      <c r="H3972" s="237" t="s">
        <v>19</v>
      </c>
      <c r="I3972" s="239"/>
      <c r="J3972" s="235"/>
      <c r="K3972" s="235"/>
      <c r="L3972" s="240"/>
      <c r="M3972" s="241"/>
      <c r="N3972" s="242"/>
      <c r="O3972" s="242"/>
      <c r="P3972" s="242"/>
      <c r="Q3972" s="242"/>
      <c r="R3972" s="242"/>
      <c r="S3972" s="242"/>
      <c r="T3972" s="24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T3972" s="244" t="s">
        <v>216</v>
      </c>
      <c r="AU3972" s="244" t="s">
        <v>80</v>
      </c>
      <c r="AV3972" s="13" t="s">
        <v>78</v>
      </c>
      <c r="AW3972" s="13" t="s">
        <v>218</v>
      </c>
      <c r="AX3972" s="13" t="s">
        <v>71</v>
      </c>
      <c r="AY3972" s="244" t="s">
        <v>205</v>
      </c>
    </row>
    <row r="3973" s="14" customFormat="1">
      <c r="A3973" s="14"/>
      <c r="B3973" s="245"/>
      <c r="C3973" s="246"/>
      <c r="D3973" s="236" t="s">
        <v>216</v>
      </c>
      <c r="E3973" s="247" t="s">
        <v>19</v>
      </c>
      <c r="F3973" s="248" t="s">
        <v>6318</v>
      </c>
      <c r="G3973" s="246"/>
      <c r="H3973" s="249">
        <v>66.419999999999987</v>
      </c>
      <c r="I3973" s="250"/>
      <c r="J3973" s="246"/>
      <c r="K3973" s="246"/>
      <c r="L3973" s="251"/>
      <c r="M3973" s="252"/>
      <c r="N3973" s="253"/>
      <c r="O3973" s="253"/>
      <c r="P3973" s="253"/>
      <c r="Q3973" s="253"/>
      <c r="R3973" s="253"/>
      <c r="S3973" s="253"/>
      <c r="T3973" s="25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5" t="s">
        <v>216</v>
      </c>
      <c r="AU3973" s="255" t="s">
        <v>80</v>
      </c>
      <c r="AV3973" s="14" t="s">
        <v>80</v>
      </c>
      <c r="AW3973" s="14" t="s">
        <v>218</v>
      </c>
      <c r="AX3973" s="14" t="s">
        <v>71</v>
      </c>
      <c r="AY3973" s="255" t="s">
        <v>205</v>
      </c>
    </row>
    <row r="3974" s="14" customFormat="1">
      <c r="A3974" s="14"/>
      <c r="B3974" s="245"/>
      <c r="C3974" s="246"/>
      <c r="D3974" s="236" t="s">
        <v>216</v>
      </c>
      <c r="E3974" s="247" t="s">
        <v>19</v>
      </c>
      <c r="F3974" s="248" t="s">
        <v>6319</v>
      </c>
      <c r="G3974" s="246"/>
      <c r="H3974" s="249">
        <v>88.015000000000001</v>
      </c>
      <c r="I3974" s="250"/>
      <c r="J3974" s="246"/>
      <c r="K3974" s="246"/>
      <c r="L3974" s="251"/>
      <c r="M3974" s="252"/>
      <c r="N3974" s="253"/>
      <c r="O3974" s="253"/>
      <c r="P3974" s="253"/>
      <c r="Q3974" s="253"/>
      <c r="R3974" s="253"/>
      <c r="S3974" s="253"/>
      <c r="T3974" s="25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T3974" s="255" t="s">
        <v>216</v>
      </c>
      <c r="AU3974" s="255" t="s">
        <v>80</v>
      </c>
      <c r="AV3974" s="14" t="s">
        <v>80</v>
      </c>
      <c r="AW3974" s="14" t="s">
        <v>218</v>
      </c>
      <c r="AX3974" s="14" t="s">
        <v>71</v>
      </c>
      <c r="AY3974" s="255" t="s">
        <v>205</v>
      </c>
    </row>
    <row r="3975" s="14" customFormat="1">
      <c r="A3975" s="14"/>
      <c r="B3975" s="245"/>
      <c r="C3975" s="246"/>
      <c r="D3975" s="236" t="s">
        <v>216</v>
      </c>
      <c r="E3975" s="247" t="s">
        <v>19</v>
      </c>
      <c r="F3975" s="248" t="s">
        <v>6320</v>
      </c>
      <c r="G3975" s="246"/>
      <c r="H3975" s="249">
        <v>15.73</v>
      </c>
      <c r="I3975" s="250"/>
      <c r="J3975" s="246"/>
      <c r="K3975" s="246"/>
      <c r="L3975" s="251"/>
      <c r="M3975" s="252"/>
      <c r="N3975" s="253"/>
      <c r="O3975" s="253"/>
      <c r="P3975" s="253"/>
      <c r="Q3975" s="253"/>
      <c r="R3975" s="253"/>
      <c r="S3975" s="253"/>
      <c r="T3975" s="25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T3975" s="255" t="s">
        <v>216</v>
      </c>
      <c r="AU3975" s="255" t="s">
        <v>80</v>
      </c>
      <c r="AV3975" s="14" t="s">
        <v>80</v>
      </c>
      <c r="AW3975" s="14" t="s">
        <v>218</v>
      </c>
      <c r="AX3975" s="14" t="s">
        <v>71</v>
      </c>
      <c r="AY3975" s="255" t="s">
        <v>205</v>
      </c>
    </row>
    <row r="3976" s="15" customFormat="1">
      <c r="A3976" s="15"/>
      <c r="B3976" s="256"/>
      <c r="C3976" s="257"/>
      <c r="D3976" s="236" t="s">
        <v>216</v>
      </c>
      <c r="E3976" s="258" t="s">
        <v>19</v>
      </c>
      <c r="F3976" s="259" t="s">
        <v>238</v>
      </c>
      <c r="G3976" s="257"/>
      <c r="H3976" s="260">
        <v>170.16499999999999</v>
      </c>
      <c r="I3976" s="261"/>
      <c r="J3976" s="257"/>
      <c r="K3976" s="257"/>
      <c r="L3976" s="262"/>
      <c r="M3976" s="263"/>
      <c r="N3976" s="264"/>
      <c r="O3976" s="264"/>
      <c r="P3976" s="264"/>
      <c r="Q3976" s="264"/>
      <c r="R3976" s="264"/>
      <c r="S3976" s="264"/>
      <c r="T3976" s="26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T3976" s="266" t="s">
        <v>216</v>
      </c>
      <c r="AU3976" s="266" t="s">
        <v>80</v>
      </c>
      <c r="AV3976" s="15" t="s">
        <v>97</v>
      </c>
      <c r="AW3976" s="15" t="s">
        <v>218</v>
      </c>
      <c r="AX3976" s="15" t="s">
        <v>71</v>
      </c>
      <c r="AY3976" s="266" t="s">
        <v>205</v>
      </c>
    </row>
    <row r="3977" s="13" customFormat="1">
      <c r="A3977" s="13"/>
      <c r="B3977" s="234"/>
      <c r="C3977" s="235"/>
      <c r="D3977" s="236" t="s">
        <v>216</v>
      </c>
      <c r="E3977" s="237" t="s">
        <v>19</v>
      </c>
      <c r="F3977" s="238" t="s">
        <v>728</v>
      </c>
      <c r="G3977" s="235"/>
      <c r="H3977" s="237" t="s">
        <v>19</v>
      </c>
      <c r="I3977" s="239"/>
      <c r="J3977" s="235"/>
      <c r="K3977" s="235"/>
      <c r="L3977" s="240"/>
      <c r="M3977" s="241"/>
      <c r="N3977" s="242"/>
      <c r="O3977" s="242"/>
      <c r="P3977" s="242"/>
      <c r="Q3977" s="242"/>
      <c r="R3977" s="242"/>
      <c r="S3977" s="242"/>
      <c r="T3977" s="24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T3977" s="244" t="s">
        <v>216</v>
      </c>
      <c r="AU3977" s="244" t="s">
        <v>80</v>
      </c>
      <c r="AV3977" s="13" t="s">
        <v>78</v>
      </c>
      <c r="AW3977" s="13" t="s">
        <v>218</v>
      </c>
      <c r="AX3977" s="13" t="s">
        <v>71</v>
      </c>
      <c r="AY3977" s="244" t="s">
        <v>205</v>
      </c>
    </row>
    <row r="3978" s="14" customFormat="1">
      <c r="A3978" s="14"/>
      <c r="B3978" s="245"/>
      <c r="C3978" s="246"/>
      <c r="D3978" s="236" t="s">
        <v>216</v>
      </c>
      <c r="E3978" s="247" t="s">
        <v>19</v>
      </c>
      <c r="F3978" s="248" t="s">
        <v>6321</v>
      </c>
      <c r="G3978" s="246"/>
      <c r="H3978" s="249">
        <v>131.97000000000003</v>
      </c>
      <c r="I3978" s="250"/>
      <c r="J3978" s="246"/>
      <c r="K3978" s="246"/>
      <c r="L3978" s="251"/>
      <c r="M3978" s="252"/>
      <c r="N3978" s="253"/>
      <c r="O3978" s="253"/>
      <c r="P3978" s="253"/>
      <c r="Q3978" s="253"/>
      <c r="R3978" s="253"/>
      <c r="S3978" s="253"/>
      <c r="T3978" s="25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55" t="s">
        <v>216</v>
      </c>
      <c r="AU3978" s="255" t="s">
        <v>80</v>
      </c>
      <c r="AV3978" s="14" t="s">
        <v>80</v>
      </c>
      <c r="AW3978" s="14" t="s">
        <v>218</v>
      </c>
      <c r="AX3978" s="14" t="s">
        <v>71</v>
      </c>
      <c r="AY3978" s="255" t="s">
        <v>205</v>
      </c>
    </row>
    <row r="3979" s="15" customFormat="1">
      <c r="A3979" s="15"/>
      <c r="B3979" s="256"/>
      <c r="C3979" s="257"/>
      <c r="D3979" s="236" t="s">
        <v>216</v>
      </c>
      <c r="E3979" s="258" t="s">
        <v>19</v>
      </c>
      <c r="F3979" s="259" t="s">
        <v>238</v>
      </c>
      <c r="G3979" s="257"/>
      <c r="H3979" s="260">
        <v>131.97000000000003</v>
      </c>
      <c r="I3979" s="261"/>
      <c r="J3979" s="257"/>
      <c r="K3979" s="257"/>
      <c r="L3979" s="262"/>
      <c r="M3979" s="263"/>
      <c r="N3979" s="264"/>
      <c r="O3979" s="264"/>
      <c r="P3979" s="264"/>
      <c r="Q3979" s="264"/>
      <c r="R3979" s="264"/>
      <c r="S3979" s="264"/>
      <c r="T3979" s="26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T3979" s="266" t="s">
        <v>216</v>
      </c>
      <c r="AU3979" s="266" t="s">
        <v>80</v>
      </c>
      <c r="AV3979" s="15" t="s">
        <v>97</v>
      </c>
      <c r="AW3979" s="15" t="s">
        <v>218</v>
      </c>
      <c r="AX3979" s="15" t="s">
        <v>71</v>
      </c>
      <c r="AY3979" s="266" t="s">
        <v>205</v>
      </c>
    </row>
    <row r="3980" s="13" customFormat="1">
      <c r="A3980" s="13"/>
      <c r="B3980" s="234"/>
      <c r="C3980" s="235"/>
      <c r="D3980" s="236" t="s">
        <v>216</v>
      </c>
      <c r="E3980" s="237" t="s">
        <v>19</v>
      </c>
      <c r="F3980" s="238" t="s">
        <v>239</v>
      </c>
      <c r="G3980" s="235"/>
      <c r="H3980" s="237" t="s">
        <v>19</v>
      </c>
      <c r="I3980" s="239"/>
      <c r="J3980" s="235"/>
      <c r="K3980" s="235"/>
      <c r="L3980" s="240"/>
      <c r="M3980" s="241"/>
      <c r="N3980" s="242"/>
      <c r="O3980" s="242"/>
      <c r="P3980" s="242"/>
      <c r="Q3980" s="242"/>
      <c r="R3980" s="242"/>
      <c r="S3980" s="242"/>
      <c r="T3980" s="24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T3980" s="244" t="s">
        <v>216</v>
      </c>
      <c r="AU3980" s="244" t="s">
        <v>80</v>
      </c>
      <c r="AV3980" s="13" t="s">
        <v>78</v>
      </c>
      <c r="AW3980" s="13" t="s">
        <v>218</v>
      </c>
      <c r="AX3980" s="13" t="s">
        <v>71</v>
      </c>
      <c r="AY3980" s="244" t="s">
        <v>205</v>
      </c>
    </row>
    <row r="3981" s="14" customFormat="1">
      <c r="A3981" s="14"/>
      <c r="B3981" s="245"/>
      <c r="C3981" s="246"/>
      <c r="D3981" s="236" t="s">
        <v>216</v>
      </c>
      <c r="E3981" s="247" t="s">
        <v>19</v>
      </c>
      <c r="F3981" s="248" t="s">
        <v>6322</v>
      </c>
      <c r="G3981" s="246"/>
      <c r="H3981" s="249">
        <v>32.954999999999998</v>
      </c>
      <c r="I3981" s="250"/>
      <c r="J3981" s="246"/>
      <c r="K3981" s="246"/>
      <c r="L3981" s="251"/>
      <c r="M3981" s="252"/>
      <c r="N3981" s="253"/>
      <c r="O3981" s="253"/>
      <c r="P3981" s="253"/>
      <c r="Q3981" s="253"/>
      <c r="R3981" s="253"/>
      <c r="S3981" s="253"/>
      <c r="T3981" s="25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5" t="s">
        <v>216</v>
      </c>
      <c r="AU3981" s="255" t="s">
        <v>80</v>
      </c>
      <c r="AV3981" s="14" t="s">
        <v>80</v>
      </c>
      <c r="AW3981" s="14" t="s">
        <v>218</v>
      </c>
      <c r="AX3981" s="14" t="s">
        <v>71</v>
      </c>
      <c r="AY3981" s="255" t="s">
        <v>205</v>
      </c>
    </row>
    <row r="3982" s="14" customFormat="1">
      <c r="A3982" s="14"/>
      <c r="B3982" s="245"/>
      <c r="C3982" s="246"/>
      <c r="D3982" s="236" t="s">
        <v>216</v>
      </c>
      <c r="E3982" s="247" t="s">
        <v>19</v>
      </c>
      <c r="F3982" s="248" t="s">
        <v>6323</v>
      </c>
      <c r="G3982" s="246"/>
      <c r="H3982" s="249">
        <v>39.674999999999997</v>
      </c>
      <c r="I3982" s="250"/>
      <c r="J3982" s="246"/>
      <c r="K3982" s="246"/>
      <c r="L3982" s="251"/>
      <c r="M3982" s="252"/>
      <c r="N3982" s="253"/>
      <c r="O3982" s="253"/>
      <c r="P3982" s="253"/>
      <c r="Q3982" s="253"/>
      <c r="R3982" s="253"/>
      <c r="S3982" s="253"/>
      <c r="T3982" s="25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55" t="s">
        <v>216</v>
      </c>
      <c r="AU3982" s="255" t="s">
        <v>80</v>
      </c>
      <c r="AV3982" s="14" t="s">
        <v>80</v>
      </c>
      <c r="AW3982" s="14" t="s">
        <v>218</v>
      </c>
      <c r="AX3982" s="14" t="s">
        <v>71</v>
      </c>
      <c r="AY3982" s="255" t="s">
        <v>205</v>
      </c>
    </row>
    <row r="3983" s="14" customFormat="1">
      <c r="A3983" s="14"/>
      <c r="B3983" s="245"/>
      <c r="C3983" s="246"/>
      <c r="D3983" s="236" t="s">
        <v>216</v>
      </c>
      <c r="E3983" s="247" t="s">
        <v>19</v>
      </c>
      <c r="F3983" s="248" t="s">
        <v>6324</v>
      </c>
      <c r="G3983" s="246"/>
      <c r="H3983" s="249">
        <v>16.829999999999998</v>
      </c>
      <c r="I3983" s="250"/>
      <c r="J3983" s="246"/>
      <c r="K3983" s="246"/>
      <c r="L3983" s="251"/>
      <c r="M3983" s="252"/>
      <c r="N3983" s="253"/>
      <c r="O3983" s="253"/>
      <c r="P3983" s="253"/>
      <c r="Q3983" s="253"/>
      <c r="R3983" s="253"/>
      <c r="S3983" s="253"/>
      <c r="T3983" s="25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T3983" s="255" t="s">
        <v>216</v>
      </c>
      <c r="AU3983" s="255" t="s">
        <v>80</v>
      </c>
      <c r="AV3983" s="14" t="s">
        <v>80</v>
      </c>
      <c r="AW3983" s="14" t="s">
        <v>218</v>
      </c>
      <c r="AX3983" s="14" t="s">
        <v>71</v>
      </c>
      <c r="AY3983" s="255" t="s">
        <v>205</v>
      </c>
    </row>
    <row r="3984" s="15" customFormat="1">
      <c r="A3984" s="15"/>
      <c r="B3984" s="256"/>
      <c r="C3984" s="257"/>
      <c r="D3984" s="236" t="s">
        <v>216</v>
      </c>
      <c r="E3984" s="258" t="s">
        <v>19</v>
      </c>
      <c r="F3984" s="259" t="s">
        <v>238</v>
      </c>
      <c r="G3984" s="257"/>
      <c r="H3984" s="260">
        <v>89.459999999999994</v>
      </c>
      <c r="I3984" s="261"/>
      <c r="J3984" s="257"/>
      <c r="K3984" s="257"/>
      <c r="L3984" s="262"/>
      <c r="M3984" s="263"/>
      <c r="N3984" s="264"/>
      <c r="O3984" s="264"/>
      <c r="P3984" s="264"/>
      <c r="Q3984" s="264"/>
      <c r="R3984" s="264"/>
      <c r="S3984" s="264"/>
      <c r="T3984" s="26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T3984" s="266" t="s">
        <v>216</v>
      </c>
      <c r="AU3984" s="266" t="s">
        <v>80</v>
      </c>
      <c r="AV3984" s="15" t="s">
        <v>97</v>
      </c>
      <c r="AW3984" s="15" t="s">
        <v>218</v>
      </c>
      <c r="AX3984" s="15" t="s">
        <v>71</v>
      </c>
      <c r="AY3984" s="266" t="s">
        <v>205</v>
      </c>
    </row>
    <row r="3985" s="13" customFormat="1">
      <c r="A3985" s="13"/>
      <c r="B3985" s="234"/>
      <c r="C3985" s="235"/>
      <c r="D3985" s="236" t="s">
        <v>216</v>
      </c>
      <c r="E3985" s="237" t="s">
        <v>19</v>
      </c>
      <c r="F3985" s="238" t="s">
        <v>241</v>
      </c>
      <c r="G3985" s="235"/>
      <c r="H3985" s="237" t="s">
        <v>19</v>
      </c>
      <c r="I3985" s="239"/>
      <c r="J3985" s="235"/>
      <c r="K3985" s="235"/>
      <c r="L3985" s="240"/>
      <c r="M3985" s="241"/>
      <c r="N3985" s="242"/>
      <c r="O3985" s="242"/>
      <c r="P3985" s="242"/>
      <c r="Q3985" s="242"/>
      <c r="R3985" s="242"/>
      <c r="S3985" s="242"/>
      <c r="T3985" s="24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T3985" s="244" t="s">
        <v>216</v>
      </c>
      <c r="AU3985" s="244" t="s">
        <v>80</v>
      </c>
      <c r="AV3985" s="13" t="s">
        <v>78</v>
      </c>
      <c r="AW3985" s="13" t="s">
        <v>218</v>
      </c>
      <c r="AX3985" s="13" t="s">
        <v>71</v>
      </c>
      <c r="AY3985" s="244" t="s">
        <v>205</v>
      </c>
    </row>
    <row r="3986" s="14" customFormat="1">
      <c r="A3986" s="14"/>
      <c r="B3986" s="245"/>
      <c r="C3986" s="246"/>
      <c r="D3986" s="236" t="s">
        <v>216</v>
      </c>
      <c r="E3986" s="247" t="s">
        <v>19</v>
      </c>
      <c r="F3986" s="248" t="s">
        <v>6325</v>
      </c>
      <c r="G3986" s="246"/>
      <c r="H3986" s="249">
        <v>21.695</v>
      </c>
      <c r="I3986" s="250"/>
      <c r="J3986" s="246"/>
      <c r="K3986" s="246"/>
      <c r="L3986" s="251"/>
      <c r="M3986" s="252"/>
      <c r="N3986" s="253"/>
      <c r="O3986" s="253"/>
      <c r="P3986" s="253"/>
      <c r="Q3986" s="253"/>
      <c r="R3986" s="253"/>
      <c r="S3986" s="253"/>
      <c r="T3986" s="25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T3986" s="255" t="s">
        <v>216</v>
      </c>
      <c r="AU3986" s="255" t="s">
        <v>80</v>
      </c>
      <c r="AV3986" s="14" t="s">
        <v>80</v>
      </c>
      <c r="AW3986" s="14" t="s">
        <v>218</v>
      </c>
      <c r="AX3986" s="14" t="s">
        <v>71</v>
      </c>
      <c r="AY3986" s="255" t="s">
        <v>205</v>
      </c>
    </row>
    <row r="3987" s="15" customFormat="1">
      <c r="A3987" s="15"/>
      <c r="B3987" s="256"/>
      <c r="C3987" s="257"/>
      <c r="D3987" s="236" t="s">
        <v>216</v>
      </c>
      <c r="E3987" s="258" t="s">
        <v>19</v>
      </c>
      <c r="F3987" s="259" t="s">
        <v>238</v>
      </c>
      <c r="G3987" s="257"/>
      <c r="H3987" s="260">
        <v>21.695</v>
      </c>
      <c r="I3987" s="261"/>
      <c r="J3987" s="257"/>
      <c r="K3987" s="257"/>
      <c r="L3987" s="262"/>
      <c r="M3987" s="263"/>
      <c r="N3987" s="264"/>
      <c r="O3987" s="264"/>
      <c r="P3987" s="264"/>
      <c r="Q3987" s="264"/>
      <c r="R3987" s="264"/>
      <c r="S3987" s="264"/>
      <c r="T3987" s="26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T3987" s="266" t="s">
        <v>216</v>
      </c>
      <c r="AU3987" s="266" t="s">
        <v>80</v>
      </c>
      <c r="AV3987" s="15" t="s">
        <v>97</v>
      </c>
      <c r="AW3987" s="15" t="s">
        <v>218</v>
      </c>
      <c r="AX3987" s="15" t="s">
        <v>71</v>
      </c>
      <c r="AY3987" s="266" t="s">
        <v>205</v>
      </c>
    </row>
    <row r="3988" s="16" customFormat="1">
      <c r="A3988" s="16"/>
      <c r="B3988" s="267"/>
      <c r="C3988" s="268"/>
      <c r="D3988" s="236" t="s">
        <v>216</v>
      </c>
      <c r="E3988" s="269" t="s">
        <v>19</v>
      </c>
      <c r="F3988" s="270" t="s">
        <v>243</v>
      </c>
      <c r="G3988" s="268"/>
      <c r="H3988" s="271">
        <v>609.28000000000009</v>
      </c>
      <c r="I3988" s="272"/>
      <c r="J3988" s="268"/>
      <c r="K3988" s="268"/>
      <c r="L3988" s="273"/>
      <c r="M3988" s="274"/>
      <c r="N3988" s="275"/>
      <c r="O3988" s="275"/>
      <c r="P3988" s="275"/>
      <c r="Q3988" s="275"/>
      <c r="R3988" s="275"/>
      <c r="S3988" s="275"/>
      <c r="T3988" s="276"/>
      <c r="U3988" s="16"/>
      <c r="V3988" s="16"/>
      <c r="W3988" s="16"/>
      <c r="X3988" s="16"/>
      <c r="Y3988" s="16"/>
      <c r="Z3988" s="16"/>
      <c r="AA3988" s="16"/>
      <c r="AB3988" s="16"/>
      <c r="AC3988" s="16"/>
      <c r="AD3988" s="16"/>
      <c r="AE3988" s="16"/>
      <c r="AT3988" s="277" t="s">
        <v>216</v>
      </c>
      <c r="AU3988" s="277" t="s">
        <v>80</v>
      </c>
      <c r="AV3988" s="16" t="s">
        <v>212</v>
      </c>
      <c r="AW3988" s="16" t="s">
        <v>218</v>
      </c>
      <c r="AX3988" s="16" t="s">
        <v>78</v>
      </c>
      <c r="AY3988" s="277" t="s">
        <v>205</v>
      </c>
    </row>
    <row r="3989" s="2" customFormat="1" ht="16.5" customHeight="1">
      <c r="A3989" s="41"/>
      <c r="B3989" s="42"/>
      <c r="C3989" s="216" t="s">
        <v>6326</v>
      </c>
      <c r="D3989" s="216" t="s">
        <v>207</v>
      </c>
      <c r="E3989" s="217" t="s">
        <v>6327</v>
      </c>
      <c r="F3989" s="218" t="s">
        <v>6328</v>
      </c>
      <c r="G3989" s="219" t="s">
        <v>327</v>
      </c>
      <c r="H3989" s="220">
        <v>1088.836</v>
      </c>
      <c r="I3989" s="221"/>
      <c r="J3989" s="222">
        <f>ROUND(I3989*H3989,2)</f>
        <v>0</v>
      </c>
      <c r="K3989" s="218" t="s">
        <v>211</v>
      </c>
      <c r="L3989" s="47"/>
      <c r="M3989" s="223" t="s">
        <v>19</v>
      </c>
      <c r="N3989" s="224" t="s">
        <v>42</v>
      </c>
      <c r="O3989" s="87"/>
      <c r="P3989" s="225">
        <f>O3989*H3989</f>
        <v>0</v>
      </c>
      <c r="Q3989" s="225">
        <v>0</v>
      </c>
      <c r="R3989" s="225">
        <f>Q3989*H3989</f>
        <v>0</v>
      </c>
      <c r="S3989" s="225">
        <v>0</v>
      </c>
      <c r="T3989" s="226">
        <f>S3989*H3989</f>
        <v>0</v>
      </c>
      <c r="U3989" s="41"/>
      <c r="V3989" s="41"/>
      <c r="W3989" s="41"/>
      <c r="X3989" s="41"/>
      <c r="Y3989" s="41"/>
      <c r="Z3989" s="41"/>
      <c r="AA3989" s="41"/>
      <c r="AB3989" s="41"/>
      <c r="AC3989" s="41"/>
      <c r="AD3989" s="41"/>
      <c r="AE3989" s="41"/>
      <c r="AR3989" s="227" t="s">
        <v>331</v>
      </c>
      <c r="AT3989" s="227" t="s">
        <v>207</v>
      </c>
      <c r="AU3989" s="227" t="s">
        <v>80</v>
      </c>
      <c r="AY3989" s="20" t="s">
        <v>205</v>
      </c>
      <c r="BE3989" s="228">
        <f>IF(N3989="základní",J3989,0)</f>
        <v>0</v>
      </c>
      <c r="BF3989" s="228">
        <f>IF(N3989="snížená",J3989,0)</f>
        <v>0</v>
      </c>
      <c r="BG3989" s="228">
        <f>IF(N3989="zákl. přenesená",J3989,0)</f>
        <v>0</v>
      </c>
      <c r="BH3989" s="228">
        <f>IF(N3989="sníž. přenesená",J3989,0)</f>
        <v>0</v>
      </c>
      <c r="BI3989" s="228">
        <f>IF(N3989="nulová",J3989,0)</f>
        <v>0</v>
      </c>
      <c r="BJ3989" s="20" t="s">
        <v>78</v>
      </c>
      <c r="BK3989" s="228">
        <f>ROUND(I3989*H3989,2)</f>
        <v>0</v>
      </c>
      <c r="BL3989" s="20" t="s">
        <v>331</v>
      </c>
      <c r="BM3989" s="227" t="s">
        <v>6329</v>
      </c>
    </row>
    <row r="3990" s="2" customFormat="1">
      <c r="A3990" s="41"/>
      <c r="B3990" s="42"/>
      <c r="C3990" s="43"/>
      <c r="D3990" s="229" t="s">
        <v>214</v>
      </c>
      <c r="E3990" s="43"/>
      <c r="F3990" s="230" t="s">
        <v>6330</v>
      </c>
      <c r="G3990" s="43"/>
      <c r="H3990" s="43"/>
      <c r="I3990" s="231"/>
      <c r="J3990" s="43"/>
      <c r="K3990" s="43"/>
      <c r="L3990" s="47"/>
      <c r="M3990" s="232"/>
      <c r="N3990" s="233"/>
      <c r="O3990" s="87"/>
      <c r="P3990" s="87"/>
      <c r="Q3990" s="87"/>
      <c r="R3990" s="87"/>
      <c r="S3990" s="87"/>
      <c r="T3990" s="88"/>
      <c r="U3990" s="41"/>
      <c r="V3990" s="41"/>
      <c r="W3990" s="41"/>
      <c r="X3990" s="41"/>
      <c r="Y3990" s="41"/>
      <c r="Z3990" s="41"/>
      <c r="AA3990" s="41"/>
      <c r="AB3990" s="41"/>
      <c r="AC3990" s="41"/>
      <c r="AD3990" s="41"/>
      <c r="AE3990" s="41"/>
      <c r="AT3990" s="20" t="s">
        <v>214</v>
      </c>
      <c r="AU3990" s="20" t="s">
        <v>80</v>
      </c>
    </row>
    <row r="3991" s="13" customFormat="1">
      <c r="A3991" s="13"/>
      <c r="B3991" s="234"/>
      <c r="C3991" s="235"/>
      <c r="D3991" s="236" t="s">
        <v>216</v>
      </c>
      <c r="E3991" s="237" t="s">
        <v>19</v>
      </c>
      <c r="F3991" s="238" t="s">
        <v>228</v>
      </c>
      <c r="G3991" s="235"/>
      <c r="H3991" s="237" t="s">
        <v>19</v>
      </c>
      <c r="I3991" s="239"/>
      <c r="J3991" s="235"/>
      <c r="K3991" s="235"/>
      <c r="L3991" s="240"/>
      <c r="M3991" s="241"/>
      <c r="N3991" s="242"/>
      <c r="O3991" s="242"/>
      <c r="P3991" s="242"/>
      <c r="Q3991" s="242"/>
      <c r="R3991" s="242"/>
      <c r="S3991" s="242"/>
      <c r="T3991" s="24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T3991" s="244" t="s">
        <v>216</v>
      </c>
      <c r="AU3991" s="244" t="s">
        <v>80</v>
      </c>
      <c r="AV3991" s="13" t="s">
        <v>78</v>
      </c>
      <c r="AW3991" s="13" t="s">
        <v>218</v>
      </c>
      <c r="AX3991" s="13" t="s">
        <v>71</v>
      </c>
      <c r="AY3991" s="244" t="s">
        <v>205</v>
      </c>
    </row>
    <row r="3992" s="13" customFormat="1">
      <c r="A3992" s="13"/>
      <c r="B3992" s="234"/>
      <c r="C3992" s="235"/>
      <c r="D3992" s="236" t="s">
        <v>216</v>
      </c>
      <c r="E3992" s="237" t="s">
        <v>19</v>
      </c>
      <c r="F3992" s="238" t="s">
        <v>478</v>
      </c>
      <c r="G3992" s="235"/>
      <c r="H3992" s="237" t="s">
        <v>19</v>
      </c>
      <c r="I3992" s="239"/>
      <c r="J3992" s="235"/>
      <c r="K3992" s="235"/>
      <c r="L3992" s="240"/>
      <c r="M3992" s="241"/>
      <c r="N3992" s="242"/>
      <c r="O3992" s="242"/>
      <c r="P3992" s="242"/>
      <c r="Q3992" s="242"/>
      <c r="R3992" s="242"/>
      <c r="S3992" s="242"/>
      <c r="T3992" s="24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T3992" s="244" t="s">
        <v>216</v>
      </c>
      <c r="AU3992" s="244" t="s">
        <v>80</v>
      </c>
      <c r="AV3992" s="13" t="s">
        <v>78</v>
      </c>
      <c r="AW3992" s="13" t="s">
        <v>218</v>
      </c>
      <c r="AX3992" s="13" t="s">
        <v>71</v>
      </c>
      <c r="AY3992" s="244" t="s">
        <v>205</v>
      </c>
    </row>
    <row r="3993" s="14" customFormat="1">
      <c r="A3993" s="14"/>
      <c r="B3993" s="245"/>
      <c r="C3993" s="246"/>
      <c r="D3993" s="236" t="s">
        <v>216</v>
      </c>
      <c r="E3993" s="247" t="s">
        <v>19</v>
      </c>
      <c r="F3993" s="248" t="s">
        <v>6331</v>
      </c>
      <c r="G3993" s="246"/>
      <c r="H3993" s="249">
        <v>47.710000000000001</v>
      </c>
      <c r="I3993" s="250"/>
      <c r="J3993" s="246"/>
      <c r="K3993" s="246"/>
      <c r="L3993" s="251"/>
      <c r="M3993" s="252"/>
      <c r="N3993" s="253"/>
      <c r="O3993" s="253"/>
      <c r="P3993" s="253"/>
      <c r="Q3993" s="253"/>
      <c r="R3993" s="253"/>
      <c r="S3993" s="253"/>
      <c r="T3993" s="25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T3993" s="255" t="s">
        <v>216</v>
      </c>
      <c r="AU3993" s="255" t="s">
        <v>80</v>
      </c>
      <c r="AV3993" s="14" t="s">
        <v>80</v>
      </c>
      <c r="AW3993" s="14" t="s">
        <v>218</v>
      </c>
      <c r="AX3993" s="14" t="s">
        <v>71</v>
      </c>
      <c r="AY3993" s="255" t="s">
        <v>205</v>
      </c>
    </row>
    <row r="3994" s="14" customFormat="1">
      <c r="A3994" s="14"/>
      <c r="B3994" s="245"/>
      <c r="C3994" s="246"/>
      <c r="D3994" s="236" t="s">
        <v>216</v>
      </c>
      <c r="E3994" s="247" t="s">
        <v>19</v>
      </c>
      <c r="F3994" s="248" t="s">
        <v>6332</v>
      </c>
      <c r="G3994" s="246"/>
      <c r="H3994" s="249">
        <v>37.494999999999997</v>
      </c>
      <c r="I3994" s="250"/>
      <c r="J3994" s="246"/>
      <c r="K3994" s="246"/>
      <c r="L3994" s="251"/>
      <c r="M3994" s="252"/>
      <c r="N3994" s="253"/>
      <c r="O3994" s="253"/>
      <c r="P3994" s="253"/>
      <c r="Q3994" s="253"/>
      <c r="R3994" s="253"/>
      <c r="S3994" s="253"/>
      <c r="T3994" s="25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55" t="s">
        <v>216</v>
      </c>
      <c r="AU3994" s="255" t="s">
        <v>80</v>
      </c>
      <c r="AV3994" s="14" t="s">
        <v>80</v>
      </c>
      <c r="AW3994" s="14" t="s">
        <v>218</v>
      </c>
      <c r="AX3994" s="14" t="s">
        <v>71</v>
      </c>
      <c r="AY3994" s="255" t="s">
        <v>205</v>
      </c>
    </row>
    <row r="3995" s="15" customFormat="1">
      <c r="A3995" s="15"/>
      <c r="B3995" s="256"/>
      <c r="C3995" s="257"/>
      <c r="D3995" s="236" t="s">
        <v>216</v>
      </c>
      <c r="E3995" s="258" t="s">
        <v>19</v>
      </c>
      <c r="F3995" s="259" t="s">
        <v>238</v>
      </c>
      <c r="G3995" s="257"/>
      <c r="H3995" s="260">
        <v>85.204999999999998</v>
      </c>
      <c r="I3995" s="261"/>
      <c r="J3995" s="257"/>
      <c r="K3995" s="257"/>
      <c r="L3995" s="262"/>
      <c r="M3995" s="263"/>
      <c r="N3995" s="264"/>
      <c r="O3995" s="264"/>
      <c r="P3995" s="264"/>
      <c r="Q3995" s="264"/>
      <c r="R3995" s="264"/>
      <c r="S3995" s="264"/>
      <c r="T3995" s="26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T3995" s="266" t="s">
        <v>216</v>
      </c>
      <c r="AU3995" s="266" t="s">
        <v>80</v>
      </c>
      <c r="AV3995" s="15" t="s">
        <v>97</v>
      </c>
      <c r="AW3995" s="15" t="s">
        <v>218</v>
      </c>
      <c r="AX3995" s="15" t="s">
        <v>71</v>
      </c>
      <c r="AY3995" s="266" t="s">
        <v>205</v>
      </c>
    </row>
    <row r="3996" s="13" customFormat="1">
      <c r="A3996" s="13"/>
      <c r="B3996" s="234"/>
      <c r="C3996" s="235"/>
      <c r="D3996" s="236" t="s">
        <v>216</v>
      </c>
      <c r="E3996" s="237" t="s">
        <v>19</v>
      </c>
      <c r="F3996" s="238" t="s">
        <v>483</v>
      </c>
      <c r="G3996" s="235"/>
      <c r="H3996" s="237" t="s">
        <v>19</v>
      </c>
      <c r="I3996" s="239"/>
      <c r="J3996" s="235"/>
      <c r="K3996" s="235"/>
      <c r="L3996" s="240"/>
      <c r="M3996" s="241"/>
      <c r="N3996" s="242"/>
      <c r="O3996" s="242"/>
      <c r="P3996" s="242"/>
      <c r="Q3996" s="242"/>
      <c r="R3996" s="242"/>
      <c r="S3996" s="242"/>
      <c r="T3996" s="24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44" t="s">
        <v>216</v>
      </c>
      <c r="AU3996" s="244" t="s">
        <v>80</v>
      </c>
      <c r="AV3996" s="13" t="s">
        <v>78</v>
      </c>
      <c r="AW3996" s="13" t="s">
        <v>218</v>
      </c>
      <c r="AX3996" s="13" t="s">
        <v>71</v>
      </c>
      <c r="AY3996" s="244" t="s">
        <v>205</v>
      </c>
    </row>
    <row r="3997" s="14" customFormat="1">
      <c r="A3997" s="14"/>
      <c r="B3997" s="245"/>
      <c r="C3997" s="246"/>
      <c r="D3997" s="236" t="s">
        <v>216</v>
      </c>
      <c r="E3997" s="247" t="s">
        <v>19</v>
      </c>
      <c r="F3997" s="248" t="s">
        <v>6333</v>
      </c>
      <c r="G3997" s="246"/>
      <c r="H3997" s="249">
        <v>23.27</v>
      </c>
      <c r="I3997" s="250"/>
      <c r="J3997" s="246"/>
      <c r="K3997" s="246"/>
      <c r="L3997" s="251"/>
      <c r="M3997" s="252"/>
      <c r="N3997" s="253"/>
      <c r="O3997" s="253"/>
      <c r="P3997" s="253"/>
      <c r="Q3997" s="253"/>
      <c r="R3997" s="253"/>
      <c r="S3997" s="253"/>
      <c r="T3997" s="25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5" t="s">
        <v>216</v>
      </c>
      <c r="AU3997" s="255" t="s">
        <v>80</v>
      </c>
      <c r="AV3997" s="14" t="s">
        <v>80</v>
      </c>
      <c r="AW3997" s="14" t="s">
        <v>218</v>
      </c>
      <c r="AX3997" s="14" t="s">
        <v>71</v>
      </c>
      <c r="AY3997" s="255" t="s">
        <v>205</v>
      </c>
    </row>
    <row r="3998" s="14" customFormat="1">
      <c r="A3998" s="14"/>
      <c r="B3998" s="245"/>
      <c r="C3998" s="246"/>
      <c r="D3998" s="236" t="s">
        <v>216</v>
      </c>
      <c r="E3998" s="247" t="s">
        <v>19</v>
      </c>
      <c r="F3998" s="248" t="s">
        <v>6334</v>
      </c>
      <c r="G3998" s="246"/>
      <c r="H3998" s="249">
        <v>60.490000000000009</v>
      </c>
      <c r="I3998" s="250"/>
      <c r="J3998" s="246"/>
      <c r="K3998" s="246"/>
      <c r="L3998" s="251"/>
      <c r="M3998" s="252"/>
      <c r="N3998" s="253"/>
      <c r="O3998" s="253"/>
      <c r="P3998" s="253"/>
      <c r="Q3998" s="253"/>
      <c r="R3998" s="253"/>
      <c r="S3998" s="253"/>
      <c r="T3998" s="25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T3998" s="255" t="s">
        <v>216</v>
      </c>
      <c r="AU3998" s="255" t="s">
        <v>80</v>
      </c>
      <c r="AV3998" s="14" t="s">
        <v>80</v>
      </c>
      <c r="AW3998" s="14" t="s">
        <v>218</v>
      </c>
      <c r="AX3998" s="14" t="s">
        <v>71</v>
      </c>
      <c r="AY3998" s="255" t="s">
        <v>205</v>
      </c>
    </row>
    <row r="3999" s="14" customFormat="1">
      <c r="A3999" s="14"/>
      <c r="B3999" s="245"/>
      <c r="C3999" s="246"/>
      <c r="D3999" s="236" t="s">
        <v>216</v>
      </c>
      <c r="E3999" s="247" t="s">
        <v>19</v>
      </c>
      <c r="F3999" s="248" t="s">
        <v>6335</v>
      </c>
      <c r="G3999" s="246"/>
      <c r="H3999" s="249">
        <v>129.20000000000002</v>
      </c>
      <c r="I3999" s="250"/>
      <c r="J3999" s="246"/>
      <c r="K3999" s="246"/>
      <c r="L3999" s="251"/>
      <c r="M3999" s="252"/>
      <c r="N3999" s="253"/>
      <c r="O3999" s="253"/>
      <c r="P3999" s="253"/>
      <c r="Q3999" s="253"/>
      <c r="R3999" s="253"/>
      <c r="S3999" s="253"/>
      <c r="T3999" s="25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5" t="s">
        <v>216</v>
      </c>
      <c r="AU3999" s="255" t="s">
        <v>80</v>
      </c>
      <c r="AV3999" s="14" t="s">
        <v>80</v>
      </c>
      <c r="AW3999" s="14" t="s">
        <v>218</v>
      </c>
      <c r="AX3999" s="14" t="s">
        <v>71</v>
      </c>
      <c r="AY3999" s="255" t="s">
        <v>205</v>
      </c>
    </row>
    <row r="4000" s="14" customFormat="1">
      <c r="A4000" s="14"/>
      <c r="B4000" s="245"/>
      <c r="C4000" s="246"/>
      <c r="D4000" s="236" t="s">
        <v>216</v>
      </c>
      <c r="E4000" s="247" t="s">
        <v>19</v>
      </c>
      <c r="F4000" s="248" t="s">
        <v>6336</v>
      </c>
      <c r="G4000" s="246"/>
      <c r="H4000" s="249">
        <v>58.692</v>
      </c>
      <c r="I4000" s="250"/>
      <c r="J4000" s="246"/>
      <c r="K4000" s="246"/>
      <c r="L4000" s="251"/>
      <c r="M4000" s="252"/>
      <c r="N4000" s="253"/>
      <c r="O4000" s="253"/>
      <c r="P4000" s="253"/>
      <c r="Q4000" s="253"/>
      <c r="R4000" s="253"/>
      <c r="S4000" s="253"/>
      <c r="T4000" s="25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T4000" s="255" t="s">
        <v>216</v>
      </c>
      <c r="AU4000" s="255" t="s">
        <v>80</v>
      </c>
      <c r="AV4000" s="14" t="s">
        <v>80</v>
      </c>
      <c r="AW4000" s="14" t="s">
        <v>218</v>
      </c>
      <c r="AX4000" s="14" t="s">
        <v>71</v>
      </c>
      <c r="AY4000" s="255" t="s">
        <v>205</v>
      </c>
    </row>
    <row r="4001" s="14" customFormat="1">
      <c r="A4001" s="14"/>
      <c r="B4001" s="245"/>
      <c r="C4001" s="246"/>
      <c r="D4001" s="236" t="s">
        <v>216</v>
      </c>
      <c r="E4001" s="247" t="s">
        <v>19</v>
      </c>
      <c r="F4001" s="248" t="s">
        <v>6337</v>
      </c>
      <c r="G4001" s="246"/>
      <c r="H4001" s="249">
        <v>99.525000000000006</v>
      </c>
      <c r="I4001" s="250"/>
      <c r="J4001" s="246"/>
      <c r="K4001" s="246"/>
      <c r="L4001" s="251"/>
      <c r="M4001" s="252"/>
      <c r="N4001" s="253"/>
      <c r="O4001" s="253"/>
      <c r="P4001" s="253"/>
      <c r="Q4001" s="253"/>
      <c r="R4001" s="253"/>
      <c r="S4001" s="253"/>
      <c r="T4001" s="25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T4001" s="255" t="s">
        <v>216</v>
      </c>
      <c r="AU4001" s="255" t="s">
        <v>80</v>
      </c>
      <c r="AV4001" s="14" t="s">
        <v>80</v>
      </c>
      <c r="AW4001" s="14" t="s">
        <v>218</v>
      </c>
      <c r="AX4001" s="14" t="s">
        <v>71</v>
      </c>
      <c r="AY4001" s="255" t="s">
        <v>205</v>
      </c>
    </row>
    <row r="4002" s="15" customFormat="1">
      <c r="A4002" s="15"/>
      <c r="B4002" s="256"/>
      <c r="C4002" s="257"/>
      <c r="D4002" s="236" t="s">
        <v>216</v>
      </c>
      <c r="E4002" s="258" t="s">
        <v>19</v>
      </c>
      <c r="F4002" s="259" t="s">
        <v>238</v>
      </c>
      <c r="G4002" s="257"/>
      <c r="H4002" s="260">
        <v>371.17700000000002</v>
      </c>
      <c r="I4002" s="261"/>
      <c r="J4002" s="257"/>
      <c r="K4002" s="257"/>
      <c r="L4002" s="262"/>
      <c r="M4002" s="263"/>
      <c r="N4002" s="264"/>
      <c r="O4002" s="264"/>
      <c r="P4002" s="264"/>
      <c r="Q4002" s="264"/>
      <c r="R4002" s="264"/>
      <c r="S4002" s="264"/>
      <c r="T4002" s="26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T4002" s="266" t="s">
        <v>216</v>
      </c>
      <c r="AU4002" s="266" t="s">
        <v>80</v>
      </c>
      <c r="AV4002" s="15" t="s">
        <v>97</v>
      </c>
      <c r="AW4002" s="15" t="s">
        <v>218</v>
      </c>
      <c r="AX4002" s="15" t="s">
        <v>71</v>
      </c>
      <c r="AY4002" s="266" t="s">
        <v>205</v>
      </c>
    </row>
    <row r="4003" s="13" customFormat="1">
      <c r="A4003" s="13"/>
      <c r="B4003" s="234"/>
      <c r="C4003" s="235"/>
      <c r="D4003" s="236" t="s">
        <v>216</v>
      </c>
      <c r="E4003" s="237" t="s">
        <v>19</v>
      </c>
      <c r="F4003" s="238" t="s">
        <v>485</v>
      </c>
      <c r="G4003" s="235"/>
      <c r="H4003" s="237" t="s">
        <v>19</v>
      </c>
      <c r="I4003" s="239"/>
      <c r="J4003" s="235"/>
      <c r="K4003" s="235"/>
      <c r="L4003" s="240"/>
      <c r="M4003" s="241"/>
      <c r="N4003" s="242"/>
      <c r="O4003" s="242"/>
      <c r="P4003" s="242"/>
      <c r="Q4003" s="242"/>
      <c r="R4003" s="242"/>
      <c r="S4003" s="242"/>
      <c r="T4003" s="24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T4003" s="244" t="s">
        <v>216</v>
      </c>
      <c r="AU4003" s="244" t="s">
        <v>80</v>
      </c>
      <c r="AV4003" s="13" t="s">
        <v>78</v>
      </c>
      <c r="AW4003" s="13" t="s">
        <v>218</v>
      </c>
      <c r="AX4003" s="13" t="s">
        <v>71</v>
      </c>
      <c r="AY4003" s="244" t="s">
        <v>205</v>
      </c>
    </row>
    <row r="4004" s="14" customFormat="1">
      <c r="A4004" s="14"/>
      <c r="B4004" s="245"/>
      <c r="C4004" s="246"/>
      <c r="D4004" s="236" t="s">
        <v>216</v>
      </c>
      <c r="E4004" s="247" t="s">
        <v>19</v>
      </c>
      <c r="F4004" s="248" t="s">
        <v>6338</v>
      </c>
      <c r="G4004" s="246"/>
      <c r="H4004" s="249">
        <v>156.23500000000001</v>
      </c>
      <c r="I4004" s="250"/>
      <c r="J4004" s="246"/>
      <c r="K4004" s="246"/>
      <c r="L4004" s="251"/>
      <c r="M4004" s="252"/>
      <c r="N4004" s="253"/>
      <c r="O4004" s="253"/>
      <c r="P4004" s="253"/>
      <c r="Q4004" s="253"/>
      <c r="R4004" s="253"/>
      <c r="S4004" s="253"/>
      <c r="T4004" s="25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T4004" s="255" t="s">
        <v>216</v>
      </c>
      <c r="AU4004" s="255" t="s">
        <v>80</v>
      </c>
      <c r="AV4004" s="14" t="s">
        <v>80</v>
      </c>
      <c r="AW4004" s="14" t="s">
        <v>218</v>
      </c>
      <c r="AX4004" s="14" t="s">
        <v>71</v>
      </c>
      <c r="AY4004" s="255" t="s">
        <v>205</v>
      </c>
    </row>
    <row r="4005" s="14" customFormat="1">
      <c r="A4005" s="14"/>
      <c r="B4005" s="245"/>
      <c r="C4005" s="246"/>
      <c r="D4005" s="236" t="s">
        <v>216</v>
      </c>
      <c r="E4005" s="247" t="s">
        <v>19</v>
      </c>
      <c r="F4005" s="248" t="s">
        <v>6339</v>
      </c>
      <c r="G4005" s="246"/>
      <c r="H4005" s="249">
        <v>75.439999999999998</v>
      </c>
      <c r="I4005" s="250"/>
      <c r="J4005" s="246"/>
      <c r="K4005" s="246"/>
      <c r="L4005" s="251"/>
      <c r="M4005" s="252"/>
      <c r="N4005" s="253"/>
      <c r="O4005" s="253"/>
      <c r="P4005" s="253"/>
      <c r="Q4005" s="253"/>
      <c r="R4005" s="253"/>
      <c r="S4005" s="253"/>
      <c r="T4005" s="25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T4005" s="255" t="s">
        <v>216</v>
      </c>
      <c r="AU4005" s="255" t="s">
        <v>80</v>
      </c>
      <c r="AV4005" s="14" t="s">
        <v>80</v>
      </c>
      <c r="AW4005" s="14" t="s">
        <v>218</v>
      </c>
      <c r="AX4005" s="14" t="s">
        <v>71</v>
      </c>
      <c r="AY4005" s="255" t="s">
        <v>205</v>
      </c>
    </row>
    <row r="4006" s="14" customFormat="1">
      <c r="A4006" s="14"/>
      <c r="B4006" s="245"/>
      <c r="C4006" s="246"/>
      <c r="D4006" s="236" t="s">
        <v>216</v>
      </c>
      <c r="E4006" s="247" t="s">
        <v>19</v>
      </c>
      <c r="F4006" s="248" t="s">
        <v>6340</v>
      </c>
      <c r="G4006" s="246"/>
      <c r="H4006" s="249">
        <v>92.010000000000005</v>
      </c>
      <c r="I4006" s="250"/>
      <c r="J4006" s="246"/>
      <c r="K4006" s="246"/>
      <c r="L4006" s="251"/>
      <c r="M4006" s="252"/>
      <c r="N4006" s="253"/>
      <c r="O4006" s="253"/>
      <c r="P4006" s="253"/>
      <c r="Q4006" s="253"/>
      <c r="R4006" s="253"/>
      <c r="S4006" s="253"/>
      <c r="T4006" s="25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T4006" s="255" t="s">
        <v>216</v>
      </c>
      <c r="AU4006" s="255" t="s">
        <v>80</v>
      </c>
      <c r="AV4006" s="14" t="s">
        <v>80</v>
      </c>
      <c r="AW4006" s="14" t="s">
        <v>218</v>
      </c>
      <c r="AX4006" s="14" t="s">
        <v>71</v>
      </c>
      <c r="AY4006" s="255" t="s">
        <v>205</v>
      </c>
    </row>
    <row r="4007" s="14" customFormat="1">
      <c r="A4007" s="14"/>
      <c r="B4007" s="245"/>
      <c r="C4007" s="246"/>
      <c r="D4007" s="236" t="s">
        <v>216</v>
      </c>
      <c r="E4007" s="247" t="s">
        <v>19</v>
      </c>
      <c r="F4007" s="248" t="s">
        <v>6341</v>
      </c>
      <c r="G4007" s="246"/>
      <c r="H4007" s="249">
        <v>16.094999999999999</v>
      </c>
      <c r="I4007" s="250"/>
      <c r="J4007" s="246"/>
      <c r="K4007" s="246"/>
      <c r="L4007" s="251"/>
      <c r="M4007" s="252"/>
      <c r="N4007" s="253"/>
      <c r="O4007" s="253"/>
      <c r="P4007" s="253"/>
      <c r="Q4007" s="253"/>
      <c r="R4007" s="253"/>
      <c r="S4007" s="253"/>
      <c r="T4007" s="25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T4007" s="255" t="s">
        <v>216</v>
      </c>
      <c r="AU4007" s="255" t="s">
        <v>80</v>
      </c>
      <c r="AV4007" s="14" t="s">
        <v>80</v>
      </c>
      <c r="AW4007" s="14" t="s">
        <v>218</v>
      </c>
      <c r="AX4007" s="14" t="s">
        <v>71</v>
      </c>
      <c r="AY4007" s="255" t="s">
        <v>205</v>
      </c>
    </row>
    <row r="4008" s="15" customFormat="1">
      <c r="A4008" s="15"/>
      <c r="B4008" s="256"/>
      <c r="C4008" s="257"/>
      <c r="D4008" s="236" t="s">
        <v>216</v>
      </c>
      <c r="E4008" s="258" t="s">
        <v>19</v>
      </c>
      <c r="F4008" s="259" t="s">
        <v>238</v>
      </c>
      <c r="G4008" s="257"/>
      <c r="H4008" s="260">
        <v>339.77999999999997</v>
      </c>
      <c r="I4008" s="261"/>
      <c r="J4008" s="257"/>
      <c r="K4008" s="257"/>
      <c r="L4008" s="262"/>
      <c r="M4008" s="263"/>
      <c r="N4008" s="264"/>
      <c r="O4008" s="264"/>
      <c r="P4008" s="264"/>
      <c r="Q4008" s="264"/>
      <c r="R4008" s="264"/>
      <c r="S4008" s="264"/>
      <c r="T4008" s="26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T4008" s="266" t="s">
        <v>216</v>
      </c>
      <c r="AU4008" s="266" t="s">
        <v>80</v>
      </c>
      <c r="AV4008" s="15" t="s">
        <v>97</v>
      </c>
      <c r="AW4008" s="15" t="s">
        <v>218</v>
      </c>
      <c r="AX4008" s="15" t="s">
        <v>71</v>
      </c>
      <c r="AY4008" s="266" t="s">
        <v>205</v>
      </c>
    </row>
    <row r="4009" s="13" customFormat="1">
      <c r="A4009" s="13"/>
      <c r="B4009" s="234"/>
      <c r="C4009" s="235"/>
      <c r="D4009" s="236" t="s">
        <v>216</v>
      </c>
      <c r="E4009" s="237" t="s">
        <v>19</v>
      </c>
      <c r="F4009" s="238" t="s">
        <v>728</v>
      </c>
      <c r="G4009" s="235"/>
      <c r="H4009" s="237" t="s">
        <v>19</v>
      </c>
      <c r="I4009" s="239"/>
      <c r="J4009" s="235"/>
      <c r="K4009" s="235"/>
      <c r="L4009" s="240"/>
      <c r="M4009" s="241"/>
      <c r="N4009" s="242"/>
      <c r="O4009" s="242"/>
      <c r="P4009" s="242"/>
      <c r="Q4009" s="242"/>
      <c r="R4009" s="242"/>
      <c r="S4009" s="242"/>
      <c r="T4009" s="24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T4009" s="244" t="s">
        <v>216</v>
      </c>
      <c r="AU4009" s="244" t="s">
        <v>80</v>
      </c>
      <c r="AV4009" s="13" t="s">
        <v>78</v>
      </c>
      <c r="AW4009" s="13" t="s">
        <v>218</v>
      </c>
      <c r="AX4009" s="13" t="s">
        <v>71</v>
      </c>
      <c r="AY4009" s="244" t="s">
        <v>205</v>
      </c>
    </row>
    <row r="4010" s="14" customFormat="1">
      <c r="A4010" s="14"/>
      <c r="B4010" s="245"/>
      <c r="C4010" s="246"/>
      <c r="D4010" s="236" t="s">
        <v>216</v>
      </c>
      <c r="E4010" s="247" t="s">
        <v>19</v>
      </c>
      <c r="F4010" s="248" t="s">
        <v>6342</v>
      </c>
      <c r="G4010" s="246"/>
      <c r="H4010" s="249">
        <v>132.77000000000004</v>
      </c>
      <c r="I4010" s="250"/>
      <c r="J4010" s="246"/>
      <c r="K4010" s="246"/>
      <c r="L4010" s="251"/>
      <c r="M4010" s="252"/>
      <c r="N4010" s="253"/>
      <c r="O4010" s="253"/>
      <c r="P4010" s="253"/>
      <c r="Q4010" s="253"/>
      <c r="R4010" s="253"/>
      <c r="S4010" s="253"/>
      <c r="T4010" s="25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5" t="s">
        <v>216</v>
      </c>
      <c r="AU4010" s="255" t="s">
        <v>80</v>
      </c>
      <c r="AV4010" s="14" t="s">
        <v>80</v>
      </c>
      <c r="AW4010" s="14" t="s">
        <v>218</v>
      </c>
      <c r="AX4010" s="14" t="s">
        <v>71</v>
      </c>
      <c r="AY4010" s="255" t="s">
        <v>205</v>
      </c>
    </row>
    <row r="4011" s="15" customFormat="1">
      <c r="A4011" s="15"/>
      <c r="B4011" s="256"/>
      <c r="C4011" s="257"/>
      <c r="D4011" s="236" t="s">
        <v>216</v>
      </c>
      <c r="E4011" s="258" t="s">
        <v>19</v>
      </c>
      <c r="F4011" s="259" t="s">
        <v>238</v>
      </c>
      <c r="G4011" s="257"/>
      <c r="H4011" s="260">
        <v>132.77000000000004</v>
      </c>
      <c r="I4011" s="261"/>
      <c r="J4011" s="257"/>
      <c r="K4011" s="257"/>
      <c r="L4011" s="262"/>
      <c r="M4011" s="263"/>
      <c r="N4011" s="264"/>
      <c r="O4011" s="264"/>
      <c r="P4011" s="264"/>
      <c r="Q4011" s="264"/>
      <c r="R4011" s="264"/>
      <c r="S4011" s="264"/>
      <c r="T4011" s="26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T4011" s="266" t="s">
        <v>216</v>
      </c>
      <c r="AU4011" s="266" t="s">
        <v>80</v>
      </c>
      <c r="AV4011" s="15" t="s">
        <v>97</v>
      </c>
      <c r="AW4011" s="15" t="s">
        <v>218</v>
      </c>
      <c r="AX4011" s="15" t="s">
        <v>71</v>
      </c>
      <c r="AY4011" s="266" t="s">
        <v>205</v>
      </c>
    </row>
    <row r="4012" s="13" customFormat="1">
      <c r="A4012" s="13"/>
      <c r="B4012" s="234"/>
      <c r="C4012" s="235"/>
      <c r="D4012" s="236" t="s">
        <v>216</v>
      </c>
      <c r="E4012" s="237" t="s">
        <v>19</v>
      </c>
      <c r="F4012" s="238" t="s">
        <v>239</v>
      </c>
      <c r="G4012" s="235"/>
      <c r="H4012" s="237" t="s">
        <v>19</v>
      </c>
      <c r="I4012" s="239"/>
      <c r="J4012" s="235"/>
      <c r="K4012" s="235"/>
      <c r="L4012" s="240"/>
      <c r="M4012" s="241"/>
      <c r="N4012" s="242"/>
      <c r="O4012" s="242"/>
      <c r="P4012" s="242"/>
      <c r="Q4012" s="242"/>
      <c r="R4012" s="242"/>
      <c r="S4012" s="242"/>
      <c r="T4012" s="24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44" t="s">
        <v>216</v>
      </c>
      <c r="AU4012" s="244" t="s">
        <v>80</v>
      </c>
      <c r="AV4012" s="13" t="s">
        <v>78</v>
      </c>
      <c r="AW4012" s="13" t="s">
        <v>218</v>
      </c>
      <c r="AX4012" s="13" t="s">
        <v>71</v>
      </c>
      <c r="AY4012" s="244" t="s">
        <v>205</v>
      </c>
    </row>
    <row r="4013" s="14" customFormat="1">
      <c r="A4013" s="14"/>
      <c r="B4013" s="245"/>
      <c r="C4013" s="246"/>
      <c r="D4013" s="236" t="s">
        <v>216</v>
      </c>
      <c r="E4013" s="247" t="s">
        <v>19</v>
      </c>
      <c r="F4013" s="248" t="s">
        <v>6343</v>
      </c>
      <c r="G4013" s="246"/>
      <c r="H4013" s="249">
        <v>72.629999999999995</v>
      </c>
      <c r="I4013" s="250"/>
      <c r="J4013" s="246"/>
      <c r="K4013" s="246"/>
      <c r="L4013" s="251"/>
      <c r="M4013" s="252"/>
      <c r="N4013" s="253"/>
      <c r="O4013" s="253"/>
      <c r="P4013" s="253"/>
      <c r="Q4013" s="253"/>
      <c r="R4013" s="253"/>
      <c r="S4013" s="253"/>
      <c r="T4013" s="25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55" t="s">
        <v>216</v>
      </c>
      <c r="AU4013" s="255" t="s">
        <v>80</v>
      </c>
      <c r="AV4013" s="14" t="s">
        <v>80</v>
      </c>
      <c r="AW4013" s="14" t="s">
        <v>218</v>
      </c>
      <c r="AX4013" s="14" t="s">
        <v>71</v>
      </c>
      <c r="AY4013" s="255" t="s">
        <v>205</v>
      </c>
    </row>
    <row r="4014" s="14" customFormat="1">
      <c r="A4014" s="14"/>
      <c r="B4014" s="245"/>
      <c r="C4014" s="246"/>
      <c r="D4014" s="236" t="s">
        <v>216</v>
      </c>
      <c r="E4014" s="247" t="s">
        <v>19</v>
      </c>
      <c r="F4014" s="248" t="s">
        <v>6344</v>
      </c>
      <c r="G4014" s="246"/>
      <c r="H4014" s="249">
        <v>43.069000000000003</v>
      </c>
      <c r="I4014" s="250"/>
      <c r="J4014" s="246"/>
      <c r="K4014" s="246"/>
      <c r="L4014" s="251"/>
      <c r="M4014" s="252"/>
      <c r="N4014" s="253"/>
      <c r="O4014" s="253"/>
      <c r="P4014" s="253"/>
      <c r="Q4014" s="253"/>
      <c r="R4014" s="253"/>
      <c r="S4014" s="253"/>
      <c r="T4014" s="25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T4014" s="255" t="s">
        <v>216</v>
      </c>
      <c r="AU4014" s="255" t="s">
        <v>80</v>
      </c>
      <c r="AV4014" s="14" t="s">
        <v>80</v>
      </c>
      <c r="AW4014" s="14" t="s">
        <v>218</v>
      </c>
      <c r="AX4014" s="14" t="s">
        <v>71</v>
      </c>
      <c r="AY4014" s="255" t="s">
        <v>205</v>
      </c>
    </row>
    <row r="4015" s="15" customFormat="1">
      <c r="A4015" s="15"/>
      <c r="B4015" s="256"/>
      <c r="C4015" s="257"/>
      <c r="D4015" s="236" t="s">
        <v>216</v>
      </c>
      <c r="E4015" s="258" t="s">
        <v>19</v>
      </c>
      <c r="F4015" s="259" t="s">
        <v>238</v>
      </c>
      <c r="G4015" s="257"/>
      <c r="H4015" s="260">
        <v>115.699</v>
      </c>
      <c r="I4015" s="261"/>
      <c r="J4015" s="257"/>
      <c r="K4015" s="257"/>
      <c r="L4015" s="262"/>
      <c r="M4015" s="263"/>
      <c r="N4015" s="264"/>
      <c r="O4015" s="264"/>
      <c r="P4015" s="264"/>
      <c r="Q4015" s="264"/>
      <c r="R4015" s="264"/>
      <c r="S4015" s="264"/>
      <c r="T4015" s="26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T4015" s="266" t="s">
        <v>216</v>
      </c>
      <c r="AU4015" s="266" t="s">
        <v>80</v>
      </c>
      <c r="AV4015" s="15" t="s">
        <v>97</v>
      </c>
      <c r="AW4015" s="15" t="s">
        <v>218</v>
      </c>
      <c r="AX4015" s="15" t="s">
        <v>71</v>
      </c>
      <c r="AY4015" s="266" t="s">
        <v>205</v>
      </c>
    </row>
    <row r="4016" s="13" customFormat="1">
      <c r="A4016" s="13"/>
      <c r="B4016" s="234"/>
      <c r="C4016" s="235"/>
      <c r="D4016" s="236" t="s">
        <v>216</v>
      </c>
      <c r="E4016" s="237" t="s">
        <v>19</v>
      </c>
      <c r="F4016" s="238" t="s">
        <v>241</v>
      </c>
      <c r="G4016" s="235"/>
      <c r="H4016" s="237" t="s">
        <v>19</v>
      </c>
      <c r="I4016" s="239"/>
      <c r="J4016" s="235"/>
      <c r="K4016" s="235"/>
      <c r="L4016" s="240"/>
      <c r="M4016" s="241"/>
      <c r="N4016" s="242"/>
      <c r="O4016" s="242"/>
      <c r="P4016" s="242"/>
      <c r="Q4016" s="242"/>
      <c r="R4016" s="242"/>
      <c r="S4016" s="242"/>
      <c r="T4016" s="24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T4016" s="244" t="s">
        <v>216</v>
      </c>
      <c r="AU4016" s="244" t="s">
        <v>80</v>
      </c>
      <c r="AV4016" s="13" t="s">
        <v>78</v>
      </c>
      <c r="AW4016" s="13" t="s">
        <v>218</v>
      </c>
      <c r="AX4016" s="13" t="s">
        <v>71</v>
      </c>
      <c r="AY4016" s="244" t="s">
        <v>205</v>
      </c>
    </row>
    <row r="4017" s="14" customFormat="1">
      <c r="A4017" s="14"/>
      <c r="B4017" s="245"/>
      <c r="C4017" s="246"/>
      <c r="D4017" s="236" t="s">
        <v>216</v>
      </c>
      <c r="E4017" s="247" t="s">
        <v>19</v>
      </c>
      <c r="F4017" s="248" t="s">
        <v>6345</v>
      </c>
      <c r="G4017" s="246"/>
      <c r="H4017" s="249">
        <v>44.205000000000005</v>
      </c>
      <c r="I4017" s="250"/>
      <c r="J4017" s="246"/>
      <c r="K4017" s="246"/>
      <c r="L4017" s="251"/>
      <c r="M4017" s="252"/>
      <c r="N4017" s="253"/>
      <c r="O4017" s="253"/>
      <c r="P4017" s="253"/>
      <c r="Q4017" s="253"/>
      <c r="R4017" s="253"/>
      <c r="S4017" s="253"/>
      <c r="T4017" s="25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T4017" s="255" t="s">
        <v>216</v>
      </c>
      <c r="AU4017" s="255" t="s">
        <v>80</v>
      </c>
      <c r="AV4017" s="14" t="s">
        <v>80</v>
      </c>
      <c r="AW4017" s="14" t="s">
        <v>218</v>
      </c>
      <c r="AX4017" s="14" t="s">
        <v>71</v>
      </c>
      <c r="AY4017" s="255" t="s">
        <v>205</v>
      </c>
    </row>
    <row r="4018" s="15" customFormat="1">
      <c r="A4018" s="15"/>
      <c r="B4018" s="256"/>
      <c r="C4018" s="257"/>
      <c r="D4018" s="236" t="s">
        <v>216</v>
      </c>
      <c r="E4018" s="258" t="s">
        <v>19</v>
      </c>
      <c r="F4018" s="259" t="s">
        <v>238</v>
      </c>
      <c r="G4018" s="257"/>
      <c r="H4018" s="260">
        <v>44.205000000000005</v>
      </c>
      <c r="I4018" s="261"/>
      <c r="J4018" s="257"/>
      <c r="K4018" s="257"/>
      <c r="L4018" s="262"/>
      <c r="M4018" s="263"/>
      <c r="N4018" s="264"/>
      <c r="O4018" s="264"/>
      <c r="P4018" s="264"/>
      <c r="Q4018" s="264"/>
      <c r="R4018" s="264"/>
      <c r="S4018" s="264"/>
      <c r="T4018" s="26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T4018" s="266" t="s">
        <v>216</v>
      </c>
      <c r="AU4018" s="266" t="s">
        <v>80</v>
      </c>
      <c r="AV4018" s="15" t="s">
        <v>97</v>
      </c>
      <c r="AW4018" s="15" t="s">
        <v>218</v>
      </c>
      <c r="AX4018" s="15" t="s">
        <v>71</v>
      </c>
      <c r="AY4018" s="266" t="s">
        <v>205</v>
      </c>
    </row>
    <row r="4019" s="16" customFormat="1">
      <c r="A4019" s="16"/>
      <c r="B4019" s="267"/>
      <c r="C4019" s="268"/>
      <c r="D4019" s="236" t="s">
        <v>216</v>
      </c>
      <c r="E4019" s="269" t="s">
        <v>19</v>
      </c>
      <c r="F4019" s="270" t="s">
        <v>243</v>
      </c>
      <c r="G4019" s="268"/>
      <c r="H4019" s="271">
        <v>1088.836</v>
      </c>
      <c r="I4019" s="272"/>
      <c r="J4019" s="268"/>
      <c r="K4019" s="268"/>
      <c r="L4019" s="273"/>
      <c r="M4019" s="274"/>
      <c r="N4019" s="275"/>
      <c r="O4019" s="275"/>
      <c r="P4019" s="275"/>
      <c r="Q4019" s="275"/>
      <c r="R4019" s="275"/>
      <c r="S4019" s="275"/>
      <c r="T4019" s="27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  <c r="AE4019" s="16"/>
      <c r="AT4019" s="277" t="s">
        <v>216</v>
      </c>
      <c r="AU4019" s="277" t="s">
        <v>80</v>
      </c>
      <c r="AV4019" s="16" t="s">
        <v>212</v>
      </c>
      <c r="AW4019" s="16" t="s">
        <v>218</v>
      </c>
      <c r="AX4019" s="16" t="s">
        <v>78</v>
      </c>
      <c r="AY4019" s="277" t="s">
        <v>205</v>
      </c>
    </row>
    <row r="4020" s="2" customFormat="1" ht="16.5" customHeight="1">
      <c r="A4020" s="41"/>
      <c r="B4020" s="42"/>
      <c r="C4020" s="278" t="s">
        <v>6346</v>
      </c>
      <c r="D4020" s="278" t="s">
        <v>319</v>
      </c>
      <c r="E4020" s="279" t="s">
        <v>6347</v>
      </c>
      <c r="F4020" s="280" t="s">
        <v>6348</v>
      </c>
      <c r="G4020" s="281" t="s">
        <v>327</v>
      </c>
      <c r="H4020" s="282">
        <v>1175.943</v>
      </c>
      <c r="I4020" s="283"/>
      <c r="J4020" s="284">
        <f>ROUND(I4020*H4020,2)</f>
        <v>0</v>
      </c>
      <c r="K4020" s="280" t="s">
        <v>211</v>
      </c>
      <c r="L4020" s="285"/>
      <c r="M4020" s="286" t="s">
        <v>19</v>
      </c>
      <c r="N4020" s="287" t="s">
        <v>42</v>
      </c>
      <c r="O4020" s="87"/>
      <c r="P4020" s="225">
        <f>O4020*H4020</f>
        <v>0</v>
      </c>
      <c r="Q4020" s="225">
        <v>0.00020000000000000001</v>
      </c>
      <c r="R4020" s="225">
        <f>Q4020*H4020</f>
        <v>0.2351886</v>
      </c>
      <c r="S4020" s="225">
        <v>0</v>
      </c>
      <c r="T4020" s="226">
        <f>S4020*H4020</f>
        <v>0</v>
      </c>
      <c r="U4020" s="41"/>
      <c r="V4020" s="41"/>
      <c r="W4020" s="41"/>
      <c r="X4020" s="41"/>
      <c r="Y4020" s="41"/>
      <c r="Z4020" s="41"/>
      <c r="AA4020" s="41"/>
      <c r="AB4020" s="41"/>
      <c r="AC4020" s="41"/>
      <c r="AD4020" s="41"/>
      <c r="AE4020" s="41"/>
      <c r="AR4020" s="227" t="s">
        <v>433</v>
      </c>
      <c r="AT4020" s="227" t="s">
        <v>319</v>
      </c>
      <c r="AU4020" s="227" t="s">
        <v>80</v>
      </c>
      <c r="AY4020" s="20" t="s">
        <v>205</v>
      </c>
      <c r="BE4020" s="228">
        <f>IF(N4020="základní",J4020,0)</f>
        <v>0</v>
      </c>
      <c r="BF4020" s="228">
        <f>IF(N4020="snížená",J4020,0)</f>
        <v>0</v>
      </c>
      <c r="BG4020" s="228">
        <f>IF(N4020="zákl. přenesená",J4020,0)</f>
        <v>0</v>
      </c>
      <c r="BH4020" s="228">
        <f>IF(N4020="sníž. přenesená",J4020,0)</f>
        <v>0</v>
      </c>
      <c r="BI4020" s="228">
        <f>IF(N4020="nulová",J4020,0)</f>
        <v>0</v>
      </c>
      <c r="BJ4020" s="20" t="s">
        <v>78</v>
      </c>
      <c r="BK4020" s="228">
        <f>ROUND(I4020*H4020,2)</f>
        <v>0</v>
      </c>
      <c r="BL4020" s="20" t="s">
        <v>331</v>
      </c>
      <c r="BM4020" s="227" t="s">
        <v>6349</v>
      </c>
    </row>
    <row r="4021" s="14" customFormat="1">
      <c r="A4021" s="14"/>
      <c r="B4021" s="245"/>
      <c r="C4021" s="246"/>
      <c r="D4021" s="236" t="s">
        <v>216</v>
      </c>
      <c r="E4021" s="246"/>
      <c r="F4021" s="248" t="s">
        <v>6350</v>
      </c>
      <c r="G4021" s="246"/>
      <c r="H4021" s="249">
        <v>1175.943</v>
      </c>
      <c r="I4021" s="250"/>
      <c r="J4021" s="246"/>
      <c r="K4021" s="246"/>
      <c r="L4021" s="251"/>
      <c r="M4021" s="252"/>
      <c r="N4021" s="253"/>
      <c r="O4021" s="253"/>
      <c r="P4021" s="253"/>
      <c r="Q4021" s="253"/>
      <c r="R4021" s="253"/>
      <c r="S4021" s="253"/>
      <c r="T4021" s="25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5" t="s">
        <v>216</v>
      </c>
      <c r="AU4021" s="255" t="s">
        <v>80</v>
      </c>
      <c r="AV4021" s="14" t="s">
        <v>80</v>
      </c>
      <c r="AW4021" s="14" t="s">
        <v>4</v>
      </c>
      <c r="AX4021" s="14" t="s">
        <v>78</v>
      </c>
      <c r="AY4021" s="255" t="s">
        <v>205</v>
      </c>
    </row>
    <row r="4022" s="2" customFormat="1" ht="16.5" customHeight="1">
      <c r="A4022" s="41"/>
      <c r="B4022" s="42"/>
      <c r="C4022" s="216" t="s">
        <v>6351</v>
      </c>
      <c r="D4022" s="216" t="s">
        <v>207</v>
      </c>
      <c r="E4022" s="217" t="s">
        <v>6352</v>
      </c>
      <c r="F4022" s="218" t="s">
        <v>6353</v>
      </c>
      <c r="G4022" s="219" t="s">
        <v>327</v>
      </c>
      <c r="H4022" s="220">
        <v>91.174999999999997</v>
      </c>
      <c r="I4022" s="221"/>
      <c r="J4022" s="222">
        <f>ROUND(I4022*H4022,2)</f>
        <v>0</v>
      </c>
      <c r="K4022" s="218" t="s">
        <v>211</v>
      </c>
      <c r="L4022" s="47"/>
      <c r="M4022" s="223" t="s">
        <v>19</v>
      </c>
      <c r="N4022" s="224" t="s">
        <v>42</v>
      </c>
      <c r="O4022" s="87"/>
      <c r="P4022" s="225">
        <f>O4022*H4022</f>
        <v>0</v>
      </c>
      <c r="Q4022" s="225">
        <v>5.0000000000000002E-05</v>
      </c>
      <c r="R4022" s="225">
        <f>Q4022*H4022</f>
        <v>0.0045587500000000003</v>
      </c>
      <c r="S4022" s="225">
        <v>0</v>
      </c>
      <c r="T4022" s="226">
        <f>S4022*H4022</f>
        <v>0</v>
      </c>
      <c r="U4022" s="41"/>
      <c r="V4022" s="41"/>
      <c r="W4022" s="41"/>
      <c r="X4022" s="41"/>
      <c r="Y4022" s="41"/>
      <c r="Z4022" s="41"/>
      <c r="AA4022" s="41"/>
      <c r="AB4022" s="41"/>
      <c r="AC4022" s="41"/>
      <c r="AD4022" s="41"/>
      <c r="AE4022" s="41"/>
      <c r="AR4022" s="227" t="s">
        <v>331</v>
      </c>
      <c r="AT4022" s="227" t="s">
        <v>207</v>
      </c>
      <c r="AU4022" s="227" t="s">
        <v>80</v>
      </c>
      <c r="AY4022" s="20" t="s">
        <v>205</v>
      </c>
      <c r="BE4022" s="228">
        <f>IF(N4022="základní",J4022,0)</f>
        <v>0</v>
      </c>
      <c r="BF4022" s="228">
        <f>IF(N4022="snížená",J4022,0)</f>
        <v>0</v>
      </c>
      <c r="BG4022" s="228">
        <f>IF(N4022="zákl. přenesená",J4022,0)</f>
        <v>0</v>
      </c>
      <c r="BH4022" s="228">
        <f>IF(N4022="sníž. přenesená",J4022,0)</f>
        <v>0</v>
      </c>
      <c r="BI4022" s="228">
        <f>IF(N4022="nulová",J4022,0)</f>
        <v>0</v>
      </c>
      <c r="BJ4022" s="20" t="s">
        <v>78</v>
      </c>
      <c r="BK4022" s="228">
        <f>ROUND(I4022*H4022,2)</f>
        <v>0</v>
      </c>
      <c r="BL4022" s="20" t="s">
        <v>331</v>
      </c>
      <c r="BM4022" s="227" t="s">
        <v>6354</v>
      </c>
    </row>
    <row r="4023" s="2" customFormat="1">
      <c r="A4023" s="41"/>
      <c r="B4023" s="42"/>
      <c r="C4023" s="43"/>
      <c r="D4023" s="229" t="s">
        <v>214</v>
      </c>
      <c r="E4023" s="43"/>
      <c r="F4023" s="230" t="s">
        <v>6355</v>
      </c>
      <c r="G4023" s="43"/>
      <c r="H4023" s="43"/>
      <c r="I4023" s="231"/>
      <c r="J4023" s="43"/>
      <c r="K4023" s="43"/>
      <c r="L4023" s="47"/>
      <c r="M4023" s="232"/>
      <c r="N4023" s="233"/>
      <c r="O4023" s="87"/>
      <c r="P4023" s="87"/>
      <c r="Q4023" s="87"/>
      <c r="R4023" s="87"/>
      <c r="S4023" s="87"/>
      <c r="T4023" s="88"/>
      <c r="U4023" s="41"/>
      <c r="V4023" s="41"/>
      <c r="W4023" s="41"/>
      <c r="X4023" s="41"/>
      <c r="Y4023" s="41"/>
      <c r="Z4023" s="41"/>
      <c r="AA4023" s="41"/>
      <c r="AB4023" s="41"/>
      <c r="AC4023" s="41"/>
      <c r="AD4023" s="41"/>
      <c r="AE4023" s="41"/>
      <c r="AT4023" s="20" t="s">
        <v>214</v>
      </c>
      <c r="AU4023" s="20" t="s">
        <v>80</v>
      </c>
    </row>
    <row r="4024" s="14" customFormat="1">
      <c r="A4024" s="14"/>
      <c r="B4024" s="245"/>
      <c r="C4024" s="246"/>
      <c r="D4024" s="236" t="s">
        <v>216</v>
      </c>
      <c r="E4024" s="247" t="s">
        <v>19</v>
      </c>
      <c r="F4024" s="248" t="s">
        <v>6356</v>
      </c>
      <c r="G4024" s="246"/>
      <c r="H4024" s="249">
        <v>8.4299999999999997</v>
      </c>
      <c r="I4024" s="250"/>
      <c r="J4024" s="246"/>
      <c r="K4024" s="246"/>
      <c r="L4024" s="251"/>
      <c r="M4024" s="252"/>
      <c r="N4024" s="253"/>
      <c r="O4024" s="253"/>
      <c r="P4024" s="253"/>
      <c r="Q4024" s="253"/>
      <c r="R4024" s="253"/>
      <c r="S4024" s="253"/>
      <c r="T4024" s="25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T4024" s="255" t="s">
        <v>216</v>
      </c>
      <c r="AU4024" s="255" t="s">
        <v>80</v>
      </c>
      <c r="AV4024" s="14" t="s">
        <v>80</v>
      </c>
      <c r="AW4024" s="14" t="s">
        <v>218</v>
      </c>
      <c r="AX4024" s="14" t="s">
        <v>71</v>
      </c>
      <c r="AY4024" s="255" t="s">
        <v>205</v>
      </c>
    </row>
    <row r="4025" s="14" customFormat="1">
      <c r="A4025" s="14"/>
      <c r="B4025" s="245"/>
      <c r="C4025" s="246"/>
      <c r="D4025" s="236" t="s">
        <v>216</v>
      </c>
      <c r="E4025" s="247" t="s">
        <v>19</v>
      </c>
      <c r="F4025" s="248" t="s">
        <v>6357</v>
      </c>
      <c r="G4025" s="246"/>
      <c r="H4025" s="249">
        <v>9.4800000000000004</v>
      </c>
      <c r="I4025" s="250"/>
      <c r="J4025" s="246"/>
      <c r="K4025" s="246"/>
      <c r="L4025" s="251"/>
      <c r="M4025" s="252"/>
      <c r="N4025" s="253"/>
      <c r="O4025" s="253"/>
      <c r="P4025" s="253"/>
      <c r="Q4025" s="253"/>
      <c r="R4025" s="253"/>
      <c r="S4025" s="253"/>
      <c r="T4025" s="25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T4025" s="255" t="s">
        <v>216</v>
      </c>
      <c r="AU4025" s="255" t="s">
        <v>80</v>
      </c>
      <c r="AV4025" s="14" t="s">
        <v>80</v>
      </c>
      <c r="AW4025" s="14" t="s">
        <v>218</v>
      </c>
      <c r="AX4025" s="14" t="s">
        <v>71</v>
      </c>
      <c r="AY4025" s="255" t="s">
        <v>205</v>
      </c>
    </row>
    <row r="4026" s="14" customFormat="1">
      <c r="A4026" s="14"/>
      <c r="B4026" s="245"/>
      <c r="C4026" s="246"/>
      <c r="D4026" s="236" t="s">
        <v>216</v>
      </c>
      <c r="E4026" s="247" t="s">
        <v>19</v>
      </c>
      <c r="F4026" s="248" t="s">
        <v>6358</v>
      </c>
      <c r="G4026" s="246"/>
      <c r="H4026" s="249">
        <v>68.064999999999998</v>
      </c>
      <c r="I4026" s="250"/>
      <c r="J4026" s="246"/>
      <c r="K4026" s="246"/>
      <c r="L4026" s="251"/>
      <c r="M4026" s="252"/>
      <c r="N4026" s="253"/>
      <c r="O4026" s="253"/>
      <c r="P4026" s="253"/>
      <c r="Q4026" s="253"/>
      <c r="R4026" s="253"/>
      <c r="S4026" s="253"/>
      <c r="T4026" s="25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5" t="s">
        <v>216</v>
      </c>
      <c r="AU4026" s="255" t="s">
        <v>80</v>
      </c>
      <c r="AV4026" s="14" t="s">
        <v>80</v>
      </c>
      <c r="AW4026" s="14" t="s">
        <v>218</v>
      </c>
      <c r="AX4026" s="14" t="s">
        <v>71</v>
      </c>
      <c r="AY4026" s="255" t="s">
        <v>205</v>
      </c>
    </row>
    <row r="4027" s="14" customFormat="1">
      <c r="A4027" s="14"/>
      <c r="B4027" s="245"/>
      <c r="C4027" s="246"/>
      <c r="D4027" s="236" t="s">
        <v>216</v>
      </c>
      <c r="E4027" s="247" t="s">
        <v>19</v>
      </c>
      <c r="F4027" s="248" t="s">
        <v>6359</v>
      </c>
      <c r="G4027" s="246"/>
      <c r="H4027" s="249">
        <v>5.2000000000000002</v>
      </c>
      <c r="I4027" s="250"/>
      <c r="J4027" s="246"/>
      <c r="K4027" s="246"/>
      <c r="L4027" s="251"/>
      <c r="M4027" s="252"/>
      <c r="N4027" s="253"/>
      <c r="O4027" s="253"/>
      <c r="P4027" s="253"/>
      <c r="Q4027" s="253"/>
      <c r="R4027" s="253"/>
      <c r="S4027" s="253"/>
      <c r="T4027" s="25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T4027" s="255" t="s">
        <v>216</v>
      </c>
      <c r="AU4027" s="255" t="s">
        <v>80</v>
      </c>
      <c r="AV4027" s="14" t="s">
        <v>80</v>
      </c>
      <c r="AW4027" s="14" t="s">
        <v>218</v>
      </c>
      <c r="AX4027" s="14" t="s">
        <v>71</v>
      </c>
      <c r="AY4027" s="255" t="s">
        <v>205</v>
      </c>
    </row>
    <row r="4028" s="2" customFormat="1" ht="16.5" customHeight="1">
      <c r="A4028" s="41"/>
      <c r="B4028" s="42"/>
      <c r="C4028" s="278" t="s">
        <v>6360</v>
      </c>
      <c r="D4028" s="278" t="s">
        <v>319</v>
      </c>
      <c r="E4028" s="279" t="s">
        <v>6361</v>
      </c>
      <c r="F4028" s="280" t="s">
        <v>6362</v>
      </c>
      <c r="G4028" s="281" t="s">
        <v>327</v>
      </c>
      <c r="H4028" s="282">
        <v>100.29300000000001</v>
      </c>
      <c r="I4028" s="283"/>
      <c r="J4028" s="284">
        <f>ROUND(I4028*H4028,2)</f>
        <v>0</v>
      </c>
      <c r="K4028" s="280" t="s">
        <v>19</v>
      </c>
      <c r="L4028" s="285"/>
      <c r="M4028" s="286" t="s">
        <v>19</v>
      </c>
      <c r="N4028" s="287" t="s">
        <v>42</v>
      </c>
      <c r="O4028" s="87"/>
      <c r="P4028" s="225">
        <f>O4028*H4028</f>
        <v>0</v>
      </c>
      <c r="Q4028" s="225">
        <v>0.00020000000000000001</v>
      </c>
      <c r="R4028" s="225">
        <f>Q4028*H4028</f>
        <v>0.020058600000000003</v>
      </c>
      <c r="S4028" s="225">
        <v>0</v>
      </c>
      <c r="T4028" s="226">
        <f>S4028*H4028</f>
        <v>0</v>
      </c>
      <c r="U4028" s="41"/>
      <c r="V4028" s="41"/>
      <c r="W4028" s="41"/>
      <c r="X4028" s="41"/>
      <c r="Y4028" s="41"/>
      <c r="Z4028" s="41"/>
      <c r="AA4028" s="41"/>
      <c r="AB4028" s="41"/>
      <c r="AC4028" s="41"/>
      <c r="AD4028" s="41"/>
      <c r="AE4028" s="41"/>
      <c r="AR4028" s="227" t="s">
        <v>433</v>
      </c>
      <c r="AT4028" s="227" t="s">
        <v>319</v>
      </c>
      <c r="AU4028" s="227" t="s">
        <v>80</v>
      </c>
      <c r="AY4028" s="20" t="s">
        <v>205</v>
      </c>
      <c r="BE4028" s="228">
        <f>IF(N4028="základní",J4028,0)</f>
        <v>0</v>
      </c>
      <c r="BF4028" s="228">
        <f>IF(N4028="snížená",J4028,0)</f>
        <v>0</v>
      </c>
      <c r="BG4028" s="228">
        <f>IF(N4028="zákl. přenesená",J4028,0)</f>
        <v>0</v>
      </c>
      <c r="BH4028" s="228">
        <f>IF(N4028="sníž. přenesená",J4028,0)</f>
        <v>0</v>
      </c>
      <c r="BI4028" s="228">
        <f>IF(N4028="nulová",J4028,0)</f>
        <v>0</v>
      </c>
      <c r="BJ4028" s="20" t="s">
        <v>78</v>
      </c>
      <c r="BK4028" s="228">
        <f>ROUND(I4028*H4028,2)</f>
        <v>0</v>
      </c>
      <c r="BL4028" s="20" t="s">
        <v>331</v>
      </c>
      <c r="BM4028" s="227" t="s">
        <v>6363</v>
      </c>
    </row>
    <row r="4029" s="14" customFormat="1">
      <c r="A4029" s="14"/>
      <c r="B4029" s="245"/>
      <c r="C4029" s="246"/>
      <c r="D4029" s="236" t="s">
        <v>216</v>
      </c>
      <c r="E4029" s="246"/>
      <c r="F4029" s="248" t="s">
        <v>6364</v>
      </c>
      <c r="G4029" s="246"/>
      <c r="H4029" s="249">
        <v>100.29300000000001</v>
      </c>
      <c r="I4029" s="250"/>
      <c r="J4029" s="246"/>
      <c r="K4029" s="246"/>
      <c r="L4029" s="251"/>
      <c r="M4029" s="252"/>
      <c r="N4029" s="253"/>
      <c r="O4029" s="253"/>
      <c r="P4029" s="253"/>
      <c r="Q4029" s="253"/>
      <c r="R4029" s="253"/>
      <c r="S4029" s="253"/>
      <c r="T4029" s="25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55" t="s">
        <v>216</v>
      </c>
      <c r="AU4029" s="255" t="s">
        <v>80</v>
      </c>
      <c r="AV4029" s="14" t="s">
        <v>80</v>
      </c>
      <c r="AW4029" s="14" t="s">
        <v>4</v>
      </c>
      <c r="AX4029" s="14" t="s">
        <v>78</v>
      </c>
      <c r="AY4029" s="255" t="s">
        <v>205</v>
      </c>
    </row>
    <row r="4030" s="2" customFormat="1" ht="55.5" customHeight="1">
      <c r="A4030" s="41"/>
      <c r="B4030" s="42"/>
      <c r="C4030" s="216" t="s">
        <v>6365</v>
      </c>
      <c r="D4030" s="216" t="s">
        <v>207</v>
      </c>
      <c r="E4030" s="217" t="s">
        <v>6366</v>
      </c>
      <c r="F4030" s="218" t="s">
        <v>6367</v>
      </c>
      <c r="G4030" s="219" t="s">
        <v>306</v>
      </c>
      <c r="H4030" s="220">
        <v>907.48299999999995</v>
      </c>
      <c r="I4030" s="221"/>
      <c r="J4030" s="222">
        <f>ROUND(I4030*H4030,2)</f>
        <v>0</v>
      </c>
      <c r="K4030" s="218" t="s">
        <v>211</v>
      </c>
      <c r="L4030" s="47"/>
      <c r="M4030" s="223" t="s">
        <v>19</v>
      </c>
      <c r="N4030" s="224" t="s">
        <v>42</v>
      </c>
      <c r="O4030" s="87"/>
      <c r="P4030" s="225">
        <f>O4030*H4030</f>
        <v>0</v>
      </c>
      <c r="Q4030" s="225">
        <v>0.018929999999999999</v>
      </c>
      <c r="R4030" s="225">
        <f>Q4030*H4030</f>
        <v>17.178653189999999</v>
      </c>
      <c r="S4030" s="225">
        <v>0</v>
      </c>
      <c r="T4030" s="226">
        <f>S4030*H4030</f>
        <v>0</v>
      </c>
      <c r="U4030" s="41"/>
      <c r="V4030" s="41"/>
      <c r="W4030" s="41"/>
      <c r="X4030" s="41"/>
      <c r="Y4030" s="41"/>
      <c r="Z4030" s="41"/>
      <c r="AA4030" s="41"/>
      <c r="AB4030" s="41"/>
      <c r="AC4030" s="41"/>
      <c r="AD4030" s="41"/>
      <c r="AE4030" s="41"/>
      <c r="AR4030" s="227" t="s">
        <v>331</v>
      </c>
      <c r="AT4030" s="227" t="s">
        <v>207</v>
      </c>
      <c r="AU4030" s="227" t="s">
        <v>80</v>
      </c>
      <c r="AY4030" s="20" t="s">
        <v>205</v>
      </c>
      <c r="BE4030" s="228">
        <f>IF(N4030="základní",J4030,0)</f>
        <v>0</v>
      </c>
      <c r="BF4030" s="228">
        <f>IF(N4030="snížená",J4030,0)</f>
        <v>0</v>
      </c>
      <c r="BG4030" s="228">
        <f>IF(N4030="zákl. přenesená",J4030,0)</f>
        <v>0</v>
      </c>
      <c r="BH4030" s="228">
        <f>IF(N4030="sníž. přenesená",J4030,0)</f>
        <v>0</v>
      </c>
      <c r="BI4030" s="228">
        <f>IF(N4030="nulová",J4030,0)</f>
        <v>0</v>
      </c>
      <c r="BJ4030" s="20" t="s">
        <v>78</v>
      </c>
      <c r="BK4030" s="228">
        <f>ROUND(I4030*H4030,2)</f>
        <v>0</v>
      </c>
      <c r="BL4030" s="20" t="s">
        <v>331</v>
      </c>
      <c r="BM4030" s="227" t="s">
        <v>6368</v>
      </c>
    </row>
    <row r="4031" s="2" customFormat="1">
      <c r="A4031" s="41"/>
      <c r="B4031" s="42"/>
      <c r="C4031" s="43"/>
      <c r="D4031" s="229" t="s">
        <v>214</v>
      </c>
      <c r="E4031" s="43"/>
      <c r="F4031" s="230" t="s">
        <v>6369</v>
      </c>
      <c r="G4031" s="43"/>
      <c r="H4031" s="43"/>
      <c r="I4031" s="231"/>
      <c r="J4031" s="43"/>
      <c r="K4031" s="43"/>
      <c r="L4031" s="47"/>
      <c r="M4031" s="232"/>
      <c r="N4031" s="233"/>
      <c r="O4031" s="87"/>
      <c r="P4031" s="87"/>
      <c r="Q4031" s="87"/>
      <c r="R4031" s="87"/>
      <c r="S4031" s="87"/>
      <c r="T4031" s="88"/>
      <c r="U4031" s="41"/>
      <c r="V4031" s="41"/>
      <c r="W4031" s="41"/>
      <c r="X4031" s="41"/>
      <c r="Y4031" s="41"/>
      <c r="Z4031" s="41"/>
      <c r="AA4031" s="41"/>
      <c r="AB4031" s="41"/>
      <c r="AC4031" s="41"/>
      <c r="AD4031" s="41"/>
      <c r="AE4031" s="41"/>
      <c r="AT4031" s="20" t="s">
        <v>214</v>
      </c>
      <c r="AU4031" s="20" t="s">
        <v>80</v>
      </c>
    </row>
    <row r="4032" s="13" customFormat="1">
      <c r="A4032" s="13"/>
      <c r="B4032" s="234"/>
      <c r="C4032" s="235"/>
      <c r="D4032" s="236" t="s">
        <v>216</v>
      </c>
      <c r="E4032" s="237" t="s">
        <v>19</v>
      </c>
      <c r="F4032" s="238" t="s">
        <v>228</v>
      </c>
      <c r="G4032" s="235"/>
      <c r="H4032" s="237" t="s">
        <v>19</v>
      </c>
      <c r="I4032" s="239"/>
      <c r="J4032" s="235"/>
      <c r="K4032" s="235"/>
      <c r="L4032" s="240"/>
      <c r="M4032" s="241"/>
      <c r="N4032" s="242"/>
      <c r="O4032" s="242"/>
      <c r="P4032" s="242"/>
      <c r="Q4032" s="242"/>
      <c r="R4032" s="242"/>
      <c r="S4032" s="242"/>
      <c r="T4032" s="24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44" t="s">
        <v>216</v>
      </c>
      <c r="AU4032" s="244" t="s">
        <v>80</v>
      </c>
      <c r="AV4032" s="13" t="s">
        <v>78</v>
      </c>
      <c r="AW4032" s="13" t="s">
        <v>218</v>
      </c>
      <c r="AX4032" s="13" t="s">
        <v>71</v>
      </c>
      <c r="AY4032" s="244" t="s">
        <v>205</v>
      </c>
    </row>
    <row r="4033" s="13" customFormat="1">
      <c r="A4033" s="13"/>
      <c r="B4033" s="234"/>
      <c r="C4033" s="235"/>
      <c r="D4033" s="236" t="s">
        <v>216</v>
      </c>
      <c r="E4033" s="237" t="s">
        <v>19</v>
      </c>
      <c r="F4033" s="238" t="s">
        <v>478</v>
      </c>
      <c r="G4033" s="235"/>
      <c r="H4033" s="237" t="s">
        <v>19</v>
      </c>
      <c r="I4033" s="239"/>
      <c r="J4033" s="235"/>
      <c r="K4033" s="235"/>
      <c r="L4033" s="240"/>
      <c r="M4033" s="241"/>
      <c r="N4033" s="242"/>
      <c r="O4033" s="242"/>
      <c r="P4033" s="242"/>
      <c r="Q4033" s="242"/>
      <c r="R4033" s="242"/>
      <c r="S4033" s="242"/>
      <c r="T4033" s="24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T4033" s="244" t="s">
        <v>216</v>
      </c>
      <c r="AU4033" s="244" t="s">
        <v>80</v>
      </c>
      <c r="AV4033" s="13" t="s">
        <v>78</v>
      </c>
      <c r="AW4033" s="13" t="s">
        <v>218</v>
      </c>
      <c r="AX4033" s="13" t="s">
        <v>71</v>
      </c>
      <c r="AY4033" s="244" t="s">
        <v>205</v>
      </c>
    </row>
    <row r="4034" s="14" customFormat="1">
      <c r="A4034" s="14"/>
      <c r="B4034" s="245"/>
      <c r="C4034" s="246"/>
      <c r="D4034" s="236" t="s">
        <v>216</v>
      </c>
      <c r="E4034" s="247" t="s">
        <v>19</v>
      </c>
      <c r="F4034" s="248" t="s">
        <v>6271</v>
      </c>
      <c r="G4034" s="246"/>
      <c r="H4034" s="249">
        <v>174.80000000000001</v>
      </c>
      <c r="I4034" s="250"/>
      <c r="J4034" s="246"/>
      <c r="K4034" s="246"/>
      <c r="L4034" s="251"/>
      <c r="M4034" s="252"/>
      <c r="N4034" s="253"/>
      <c r="O4034" s="253"/>
      <c r="P4034" s="253"/>
      <c r="Q4034" s="253"/>
      <c r="R4034" s="253"/>
      <c r="S4034" s="253"/>
      <c r="T4034" s="25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T4034" s="255" t="s">
        <v>216</v>
      </c>
      <c r="AU4034" s="255" t="s">
        <v>80</v>
      </c>
      <c r="AV4034" s="14" t="s">
        <v>80</v>
      </c>
      <c r="AW4034" s="14" t="s">
        <v>218</v>
      </c>
      <c r="AX4034" s="14" t="s">
        <v>71</v>
      </c>
      <c r="AY4034" s="255" t="s">
        <v>205</v>
      </c>
    </row>
    <row r="4035" s="14" customFormat="1">
      <c r="A4035" s="14"/>
      <c r="B4035" s="245"/>
      <c r="C4035" s="246"/>
      <c r="D4035" s="236" t="s">
        <v>216</v>
      </c>
      <c r="E4035" s="247" t="s">
        <v>19</v>
      </c>
      <c r="F4035" s="248" t="s">
        <v>6370</v>
      </c>
      <c r="G4035" s="246"/>
      <c r="H4035" s="249">
        <v>68.859999999999999</v>
      </c>
      <c r="I4035" s="250"/>
      <c r="J4035" s="246"/>
      <c r="K4035" s="246"/>
      <c r="L4035" s="251"/>
      <c r="M4035" s="252"/>
      <c r="N4035" s="253"/>
      <c r="O4035" s="253"/>
      <c r="P4035" s="253"/>
      <c r="Q4035" s="253"/>
      <c r="R4035" s="253"/>
      <c r="S4035" s="253"/>
      <c r="T4035" s="25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T4035" s="255" t="s">
        <v>216</v>
      </c>
      <c r="AU4035" s="255" t="s">
        <v>80</v>
      </c>
      <c r="AV4035" s="14" t="s">
        <v>80</v>
      </c>
      <c r="AW4035" s="14" t="s">
        <v>218</v>
      </c>
      <c r="AX4035" s="14" t="s">
        <v>71</v>
      </c>
      <c r="AY4035" s="255" t="s">
        <v>205</v>
      </c>
    </row>
    <row r="4036" s="15" customFormat="1">
      <c r="A4036" s="15"/>
      <c r="B4036" s="256"/>
      <c r="C4036" s="257"/>
      <c r="D4036" s="236" t="s">
        <v>216</v>
      </c>
      <c r="E4036" s="258" t="s">
        <v>19</v>
      </c>
      <c r="F4036" s="259" t="s">
        <v>238</v>
      </c>
      <c r="G4036" s="257"/>
      <c r="H4036" s="260">
        <v>243.66000000000003</v>
      </c>
      <c r="I4036" s="261"/>
      <c r="J4036" s="257"/>
      <c r="K4036" s="257"/>
      <c r="L4036" s="262"/>
      <c r="M4036" s="263"/>
      <c r="N4036" s="264"/>
      <c r="O4036" s="264"/>
      <c r="P4036" s="264"/>
      <c r="Q4036" s="264"/>
      <c r="R4036" s="264"/>
      <c r="S4036" s="264"/>
      <c r="T4036" s="26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T4036" s="266" t="s">
        <v>216</v>
      </c>
      <c r="AU4036" s="266" t="s">
        <v>80</v>
      </c>
      <c r="AV4036" s="15" t="s">
        <v>97</v>
      </c>
      <c r="AW4036" s="15" t="s">
        <v>218</v>
      </c>
      <c r="AX4036" s="15" t="s">
        <v>71</v>
      </c>
      <c r="AY4036" s="266" t="s">
        <v>205</v>
      </c>
    </row>
    <row r="4037" s="13" customFormat="1">
      <c r="A4037" s="13"/>
      <c r="B4037" s="234"/>
      <c r="C4037" s="235"/>
      <c r="D4037" s="236" t="s">
        <v>216</v>
      </c>
      <c r="E4037" s="237" t="s">
        <v>19</v>
      </c>
      <c r="F4037" s="238" t="s">
        <v>483</v>
      </c>
      <c r="G4037" s="235"/>
      <c r="H4037" s="237" t="s">
        <v>19</v>
      </c>
      <c r="I4037" s="239"/>
      <c r="J4037" s="235"/>
      <c r="K4037" s="235"/>
      <c r="L4037" s="240"/>
      <c r="M4037" s="241"/>
      <c r="N4037" s="242"/>
      <c r="O4037" s="242"/>
      <c r="P4037" s="242"/>
      <c r="Q4037" s="242"/>
      <c r="R4037" s="242"/>
      <c r="S4037" s="242"/>
      <c r="T4037" s="24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T4037" s="244" t="s">
        <v>216</v>
      </c>
      <c r="AU4037" s="244" t="s">
        <v>80</v>
      </c>
      <c r="AV4037" s="13" t="s">
        <v>78</v>
      </c>
      <c r="AW4037" s="13" t="s">
        <v>218</v>
      </c>
      <c r="AX4037" s="13" t="s">
        <v>71</v>
      </c>
      <c r="AY4037" s="244" t="s">
        <v>205</v>
      </c>
    </row>
    <row r="4038" s="14" customFormat="1">
      <c r="A4038" s="14"/>
      <c r="B4038" s="245"/>
      <c r="C4038" s="246"/>
      <c r="D4038" s="236" t="s">
        <v>216</v>
      </c>
      <c r="E4038" s="247" t="s">
        <v>19</v>
      </c>
      <c r="F4038" s="248" t="s">
        <v>6371</v>
      </c>
      <c r="G4038" s="246"/>
      <c r="H4038" s="249">
        <v>142.5</v>
      </c>
      <c r="I4038" s="250"/>
      <c r="J4038" s="246"/>
      <c r="K4038" s="246"/>
      <c r="L4038" s="251"/>
      <c r="M4038" s="252"/>
      <c r="N4038" s="253"/>
      <c r="O4038" s="253"/>
      <c r="P4038" s="253"/>
      <c r="Q4038" s="253"/>
      <c r="R4038" s="253"/>
      <c r="S4038" s="253"/>
      <c r="T4038" s="25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T4038" s="255" t="s">
        <v>216</v>
      </c>
      <c r="AU4038" s="255" t="s">
        <v>80</v>
      </c>
      <c r="AV4038" s="14" t="s">
        <v>80</v>
      </c>
      <c r="AW4038" s="14" t="s">
        <v>218</v>
      </c>
      <c r="AX4038" s="14" t="s">
        <v>71</v>
      </c>
      <c r="AY4038" s="255" t="s">
        <v>205</v>
      </c>
    </row>
    <row r="4039" s="14" customFormat="1">
      <c r="A4039" s="14"/>
      <c r="B4039" s="245"/>
      <c r="C4039" s="246"/>
      <c r="D4039" s="236" t="s">
        <v>216</v>
      </c>
      <c r="E4039" s="247" t="s">
        <v>19</v>
      </c>
      <c r="F4039" s="248" t="s">
        <v>6372</v>
      </c>
      <c r="G4039" s="246"/>
      <c r="H4039" s="249">
        <v>136.4228</v>
      </c>
      <c r="I4039" s="250"/>
      <c r="J4039" s="246"/>
      <c r="K4039" s="246"/>
      <c r="L4039" s="251"/>
      <c r="M4039" s="252"/>
      <c r="N4039" s="253"/>
      <c r="O4039" s="253"/>
      <c r="P4039" s="253"/>
      <c r="Q4039" s="253"/>
      <c r="R4039" s="253"/>
      <c r="S4039" s="253"/>
      <c r="T4039" s="25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T4039" s="255" t="s">
        <v>216</v>
      </c>
      <c r="AU4039" s="255" t="s">
        <v>80</v>
      </c>
      <c r="AV4039" s="14" t="s">
        <v>80</v>
      </c>
      <c r="AW4039" s="14" t="s">
        <v>218</v>
      </c>
      <c r="AX4039" s="14" t="s">
        <v>71</v>
      </c>
      <c r="AY4039" s="255" t="s">
        <v>205</v>
      </c>
    </row>
    <row r="4040" s="14" customFormat="1">
      <c r="A4040" s="14"/>
      <c r="B4040" s="245"/>
      <c r="C4040" s="246"/>
      <c r="D4040" s="236" t="s">
        <v>216</v>
      </c>
      <c r="E4040" s="247" t="s">
        <v>19</v>
      </c>
      <c r="F4040" s="248" t="s">
        <v>6276</v>
      </c>
      <c r="G4040" s="246"/>
      <c r="H4040" s="249">
        <v>26.600000000000001</v>
      </c>
      <c r="I4040" s="250"/>
      <c r="J4040" s="246"/>
      <c r="K4040" s="246"/>
      <c r="L4040" s="251"/>
      <c r="M4040" s="252"/>
      <c r="N4040" s="253"/>
      <c r="O4040" s="253"/>
      <c r="P4040" s="253"/>
      <c r="Q4040" s="253"/>
      <c r="R4040" s="253"/>
      <c r="S4040" s="253"/>
      <c r="T4040" s="25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5" t="s">
        <v>216</v>
      </c>
      <c r="AU4040" s="255" t="s">
        <v>80</v>
      </c>
      <c r="AV4040" s="14" t="s">
        <v>80</v>
      </c>
      <c r="AW4040" s="14" t="s">
        <v>218</v>
      </c>
      <c r="AX4040" s="14" t="s">
        <v>71</v>
      </c>
      <c r="AY4040" s="255" t="s">
        <v>205</v>
      </c>
    </row>
    <row r="4041" s="15" customFormat="1">
      <c r="A4041" s="15"/>
      <c r="B4041" s="256"/>
      <c r="C4041" s="257"/>
      <c r="D4041" s="236" t="s">
        <v>216</v>
      </c>
      <c r="E4041" s="258" t="s">
        <v>19</v>
      </c>
      <c r="F4041" s="259" t="s">
        <v>238</v>
      </c>
      <c r="G4041" s="257"/>
      <c r="H4041" s="260">
        <v>305.52280000000002</v>
      </c>
      <c r="I4041" s="261"/>
      <c r="J4041" s="257"/>
      <c r="K4041" s="257"/>
      <c r="L4041" s="262"/>
      <c r="M4041" s="263"/>
      <c r="N4041" s="264"/>
      <c r="O4041" s="264"/>
      <c r="P4041" s="264"/>
      <c r="Q4041" s="264"/>
      <c r="R4041" s="264"/>
      <c r="S4041" s="264"/>
      <c r="T4041" s="26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T4041" s="266" t="s">
        <v>216</v>
      </c>
      <c r="AU4041" s="266" t="s">
        <v>80</v>
      </c>
      <c r="AV4041" s="15" t="s">
        <v>97</v>
      </c>
      <c r="AW4041" s="15" t="s">
        <v>218</v>
      </c>
      <c r="AX4041" s="15" t="s">
        <v>71</v>
      </c>
      <c r="AY4041" s="266" t="s">
        <v>205</v>
      </c>
    </row>
    <row r="4042" s="13" customFormat="1">
      <c r="A4042" s="13"/>
      <c r="B4042" s="234"/>
      <c r="C4042" s="235"/>
      <c r="D4042" s="236" t="s">
        <v>216</v>
      </c>
      <c r="E4042" s="237" t="s">
        <v>19</v>
      </c>
      <c r="F4042" s="238" t="s">
        <v>485</v>
      </c>
      <c r="G4042" s="235"/>
      <c r="H4042" s="237" t="s">
        <v>19</v>
      </c>
      <c r="I4042" s="239"/>
      <c r="J4042" s="235"/>
      <c r="K4042" s="235"/>
      <c r="L4042" s="240"/>
      <c r="M4042" s="241"/>
      <c r="N4042" s="242"/>
      <c r="O4042" s="242"/>
      <c r="P4042" s="242"/>
      <c r="Q4042" s="242"/>
      <c r="R4042" s="242"/>
      <c r="S4042" s="242"/>
      <c r="T4042" s="24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T4042" s="244" t="s">
        <v>216</v>
      </c>
      <c r="AU4042" s="244" t="s">
        <v>80</v>
      </c>
      <c r="AV4042" s="13" t="s">
        <v>78</v>
      </c>
      <c r="AW4042" s="13" t="s">
        <v>218</v>
      </c>
      <c r="AX4042" s="13" t="s">
        <v>71</v>
      </c>
      <c r="AY4042" s="244" t="s">
        <v>205</v>
      </c>
    </row>
    <row r="4043" s="14" customFormat="1">
      <c r="A4043" s="14"/>
      <c r="B4043" s="245"/>
      <c r="C4043" s="246"/>
      <c r="D4043" s="236" t="s">
        <v>216</v>
      </c>
      <c r="E4043" s="247" t="s">
        <v>19</v>
      </c>
      <c r="F4043" s="248" t="s">
        <v>6373</v>
      </c>
      <c r="G4043" s="246"/>
      <c r="H4043" s="249">
        <v>289.59999999999997</v>
      </c>
      <c r="I4043" s="250"/>
      <c r="J4043" s="246"/>
      <c r="K4043" s="246"/>
      <c r="L4043" s="251"/>
      <c r="M4043" s="252"/>
      <c r="N4043" s="253"/>
      <c r="O4043" s="253"/>
      <c r="P4043" s="253"/>
      <c r="Q4043" s="253"/>
      <c r="R4043" s="253"/>
      <c r="S4043" s="253"/>
      <c r="T4043" s="25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T4043" s="255" t="s">
        <v>216</v>
      </c>
      <c r="AU4043" s="255" t="s">
        <v>80</v>
      </c>
      <c r="AV4043" s="14" t="s">
        <v>80</v>
      </c>
      <c r="AW4043" s="14" t="s">
        <v>218</v>
      </c>
      <c r="AX4043" s="14" t="s">
        <v>71</v>
      </c>
      <c r="AY4043" s="255" t="s">
        <v>205</v>
      </c>
    </row>
    <row r="4044" s="14" customFormat="1">
      <c r="A4044" s="14"/>
      <c r="B4044" s="245"/>
      <c r="C4044" s="246"/>
      <c r="D4044" s="236" t="s">
        <v>216</v>
      </c>
      <c r="E4044" s="247" t="s">
        <v>19</v>
      </c>
      <c r="F4044" s="248" t="s">
        <v>6374</v>
      </c>
      <c r="G4044" s="246"/>
      <c r="H4044" s="249">
        <v>14.6</v>
      </c>
      <c r="I4044" s="250"/>
      <c r="J4044" s="246"/>
      <c r="K4044" s="246"/>
      <c r="L4044" s="251"/>
      <c r="M4044" s="252"/>
      <c r="N4044" s="253"/>
      <c r="O4044" s="253"/>
      <c r="P4044" s="253"/>
      <c r="Q4044" s="253"/>
      <c r="R4044" s="253"/>
      <c r="S4044" s="253"/>
      <c r="T4044" s="25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T4044" s="255" t="s">
        <v>216</v>
      </c>
      <c r="AU4044" s="255" t="s">
        <v>80</v>
      </c>
      <c r="AV4044" s="14" t="s">
        <v>80</v>
      </c>
      <c r="AW4044" s="14" t="s">
        <v>218</v>
      </c>
      <c r="AX4044" s="14" t="s">
        <v>71</v>
      </c>
      <c r="AY4044" s="255" t="s">
        <v>205</v>
      </c>
    </row>
    <row r="4045" s="15" customFormat="1">
      <c r="A4045" s="15"/>
      <c r="B4045" s="256"/>
      <c r="C4045" s="257"/>
      <c r="D4045" s="236" t="s">
        <v>216</v>
      </c>
      <c r="E4045" s="258" t="s">
        <v>19</v>
      </c>
      <c r="F4045" s="259" t="s">
        <v>238</v>
      </c>
      <c r="G4045" s="257"/>
      <c r="H4045" s="260">
        <v>304.19999999999999</v>
      </c>
      <c r="I4045" s="261"/>
      <c r="J4045" s="257"/>
      <c r="K4045" s="257"/>
      <c r="L4045" s="262"/>
      <c r="M4045" s="263"/>
      <c r="N4045" s="264"/>
      <c r="O4045" s="264"/>
      <c r="P4045" s="264"/>
      <c r="Q4045" s="264"/>
      <c r="R4045" s="264"/>
      <c r="S4045" s="264"/>
      <c r="T4045" s="26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T4045" s="266" t="s">
        <v>216</v>
      </c>
      <c r="AU4045" s="266" t="s">
        <v>80</v>
      </c>
      <c r="AV4045" s="15" t="s">
        <v>97</v>
      </c>
      <c r="AW4045" s="15" t="s">
        <v>218</v>
      </c>
      <c r="AX4045" s="15" t="s">
        <v>71</v>
      </c>
      <c r="AY4045" s="266" t="s">
        <v>205</v>
      </c>
    </row>
    <row r="4046" s="13" customFormat="1">
      <c r="A4046" s="13"/>
      <c r="B4046" s="234"/>
      <c r="C4046" s="235"/>
      <c r="D4046" s="236" t="s">
        <v>216</v>
      </c>
      <c r="E4046" s="237" t="s">
        <v>19</v>
      </c>
      <c r="F4046" s="238" t="s">
        <v>239</v>
      </c>
      <c r="G4046" s="235"/>
      <c r="H4046" s="237" t="s">
        <v>19</v>
      </c>
      <c r="I4046" s="239"/>
      <c r="J4046" s="235"/>
      <c r="K4046" s="235"/>
      <c r="L4046" s="240"/>
      <c r="M4046" s="241"/>
      <c r="N4046" s="242"/>
      <c r="O4046" s="242"/>
      <c r="P4046" s="242"/>
      <c r="Q4046" s="242"/>
      <c r="R4046" s="242"/>
      <c r="S4046" s="242"/>
      <c r="T4046" s="24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T4046" s="244" t="s">
        <v>216</v>
      </c>
      <c r="AU4046" s="244" t="s">
        <v>80</v>
      </c>
      <c r="AV4046" s="13" t="s">
        <v>78</v>
      </c>
      <c r="AW4046" s="13" t="s">
        <v>218</v>
      </c>
      <c r="AX4046" s="13" t="s">
        <v>71</v>
      </c>
      <c r="AY4046" s="244" t="s">
        <v>205</v>
      </c>
    </row>
    <row r="4047" s="14" customFormat="1">
      <c r="A4047" s="14"/>
      <c r="B4047" s="245"/>
      <c r="C4047" s="246"/>
      <c r="D4047" s="236" t="s">
        <v>216</v>
      </c>
      <c r="E4047" s="247" t="s">
        <v>19</v>
      </c>
      <c r="F4047" s="248" t="s">
        <v>6285</v>
      </c>
      <c r="G4047" s="246"/>
      <c r="H4047" s="249">
        <v>54.100000000000001</v>
      </c>
      <c r="I4047" s="250"/>
      <c r="J4047" s="246"/>
      <c r="K4047" s="246"/>
      <c r="L4047" s="251"/>
      <c r="M4047" s="252"/>
      <c r="N4047" s="253"/>
      <c r="O4047" s="253"/>
      <c r="P4047" s="253"/>
      <c r="Q4047" s="253"/>
      <c r="R4047" s="253"/>
      <c r="S4047" s="253"/>
      <c r="T4047" s="25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T4047" s="255" t="s">
        <v>216</v>
      </c>
      <c r="AU4047" s="255" t="s">
        <v>80</v>
      </c>
      <c r="AV4047" s="14" t="s">
        <v>80</v>
      </c>
      <c r="AW4047" s="14" t="s">
        <v>218</v>
      </c>
      <c r="AX4047" s="14" t="s">
        <v>71</v>
      </c>
      <c r="AY4047" s="255" t="s">
        <v>205</v>
      </c>
    </row>
    <row r="4048" s="15" customFormat="1">
      <c r="A4048" s="15"/>
      <c r="B4048" s="256"/>
      <c r="C4048" s="257"/>
      <c r="D4048" s="236" t="s">
        <v>216</v>
      </c>
      <c r="E4048" s="258" t="s">
        <v>19</v>
      </c>
      <c r="F4048" s="259" t="s">
        <v>238</v>
      </c>
      <c r="G4048" s="257"/>
      <c r="H4048" s="260">
        <v>54.100000000000001</v>
      </c>
      <c r="I4048" s="261"/>
      <c r="J4048" s="257"/>
      <c r="K4048" s="257"/>
      <c r="L4048" s="262"/>
      <c r="M4048" s="263"/>
      <c r="N4048" s="264"/>
      <c r="O4048" s="264"/>
      <c r="P4048" s="264"/>
      <c r="Q4048" s="264"/>
      <c r="R4048" s="264"/>
      <c r="S4048" s="264"/>
      <c r="T4048" s="26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T4048" s="266" t="s">
        <v>216</v>
      </c>
      <c r="AU4048" s="266" t="s">
        <v>80</v>
      </c>
      <c r="AV4048" s="15" t="s">
        <v>97</v>
      </c>
      <c r="AW4048" s="15" t="s">
        <v>218</v>
      </c>
      <c r="AX4048" s="15" t="s">
        <v>71</v>
      </c>
      <c r="AY4048" s="266" t="s">
        <v>205</v>
      </c>
    </row>
    <row r="4049" s="16" customFormat="1">
      <c r="A4049" s="16"/>
      <c r="B4049" s="267"/>
      <c r="C4049" s="268"/>
      <c r="D4049" s="236" t="s">
        <v>216</v>
      </c>
      <c r="E4049" s="269" t="s">
        <v>19</v>
      </c>
      <c r="F4049" s="270" t="s">
        <v>243</v>
      </c>
      <c r="G4049" s="268"/>
      <c r="H4049" s="271">
        <v>907.4828</v>
      </c>
      <c r="I4049" s="272"/>
      <c r="J4049" s="268"/>
      <c r="K4049" s="268"/>
      <c r="L4049" s="273"/>
      <c r="M4049" s="274"/>
      <c r="N4049" s="275"/>
      <c r="O4049" s="275"/>
      <c r="P4049" s="275"/>
      <c r="Q4049" s="275"/>
      <c r="R4049" s="275"/>
      <c r="S4049" s="275"/>
      <c r="T4049" s="27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/>
      <c r="AT4049" s="277" t="s">
        <v>216</v>
      </c>
      <c r="AU4049" s="277" t="s">
        <v>80</v>
      </c>
      <c r="AV4049" s="16" t="s">
        <v>212</v>
      </c>
      <c r="AW4049" s="16" t="s">
        <v>218</v>
      </c>
      <c r="AX4049" s="16" t="s">
        <v>78</v>
      </c>
      <c r="AY4049" s="277" t="s">
        <v>205</v>
      </c>
    </row>
    <row r="4050" s="2" customFormat="1" ht="21.75" customHeight="1">
      <c r="A4050" s="41"/>
      <c r="B4050" s="42"/>
      <c r="C4050" s="216" t="s">
        <v>6375</v>
      </c>
      <c r="D4050" s="216" t="s">
        <v>207</v>
      </c>
      <c r="E4050" s="217" t="s">
        <v>6376</v>
      </c>
      <c r="F4050" s="218" t="s">
        <v>6377</v>
      </c>
      <c r="G4050" s="219" t="s">
        <v>306</v>
      </c>
      <c r="H4050" s="220">
        <v>531.89999999999998</v>
      </c>
      <c r="I4050" s="221"/>
      <c r="J4050" s="222">
        <f>ROUND(I4050*H4050,2)</f>
        <v>0</v>
      </c>
      <c r="K4050" s="218" t="s">
        <v>211</v>
      </c>
      <c r="L4050" s="47"/>
      <c r="M4050" s="223" t="s">
        <v>19</v>
      </c>
      <c r="N4050" s="224" t="s">
        <v>42</v>
      </c>
      <c r="O4050" s="87"/>
      <c r="P4050" s="225">
        <f>O4050*H4050</f>
        <v>0</v>
      </c>
      <c r="Q4050" s="225">
        <v>0</v>
      </c>
      <c r="R4050" s="225">
        <f>Q4050*H4050</f>
        <v>0</v>
      </c>
      <c r="S4050" s="225">
        <v>0.025000000000000001</v>
      </c>
      <c r="T4050" s="226">
        <f>S4050*H4050</f>
        <v>13.297499999999999</v>
      </c>
      <c r="U4050" s="41"/>
      <c r="V4050" s="41"/>
      <c r="W4050" s="41"/>
      <c r="X4050" s="41"/>
      <c r="Y4050" s="41"/>
      <c r="Z4050" s="41"/>
      <c r="AA4050" s="41"/>
      <c r="AB4050" s="41"/>
      <c r="AC4050" s="41"/>
      <c r="AD4050" s="41"/>
      <c r="AE4050" s="41"/>
      <c r="AR4050" s="227" t="s">
        <v>331</v>
      </c>
      <c r="AT4050" s="227" t="s">
        <v>207</v>
      </c>
      <c r="AU4050" s="227" t="s">
        <v>80</v>
      </c>
      <c r="AY4050" s="20" t="s">
        <v>205</v>
      </c>
      <c r="BE4050" s="228">
        <f>IF(N4050="základní",J4050,0)</f>
        <v>0</v>
      </c>
      <c r="BF4050" s="228">
        <f>IF(N4050="snížená",J4050,0)</f>
        <v>0</v>
      </c>
      <c r="BG4050" s="228">
        <f>IF(N4050="zákl. přenesená",J4050,0)</f>
        <v>0</v>
      </c>
      <c r="BH4050" s="228">
        <f>IF(N4050="sníž. přenesená",J4050,0)</f>
        <v>0</v>
      </c>
      <c r="BI4050" s="228">
        <f>IF(N4050="nulová",J4050,0)</f>
        <v>0</v>
      </c>
      <c r="BJ4050" s="20" t="s">
        <v>78</v>
      </c>
      <c r="BK4050" s="228">
        <f>ROUND(I4050*H4050,2)</f>
        <v>0</v>
      </c>
      <c r="BL4050" s="20" t="s">
        <v>331</v>
      </c>
      <c r="BM4050" s="227" t="s">
        <v>6378</v>
      </c>
    </row>
    <row r="4051" s="2" customFormat="1">
      <c r="A4051" s="41"/>
      <c r="B4051" s="42"/>
      <c r="C4051" s="43"/>
      <c r="D4051" s="229" t="s">
        <v>214</v>
      </c>
      <c r="E4051" s="43"/>
      <c r="F4051" s="230" t="s">
        <v>6379</v>
      </c>
      <c r="G4051" s="43"/>
      <c r="H4051" s="43"/>
      <c r="I4051" s="231"/>
      <c r="J4051" s="43"/>
      <c r="K4051" s="43"/>
      <c r="L4051" s="47"/>
      <c r="M4051" s="232"/>
      <c r="N4051" s="233"/>
      <c r="O4051" s="87"/>
      <c r="P4051" s="87"/>
      <c r="Q4051" s="87"/>
      <c r="R4051" s="87"/>
      <c r="S4051" s="87"/>
      <c r="T4051" s="88"/>
      <c r="U4051" s="41"/>
      <c r="V4051" s="41"/>
      <c r="W4051" s="41"/>
      <c r="X4051" s="41"/>
      <c r="Y4051" s="41"/>
      <c r="Z4051" s="41"/>
      <c r="AA4051" s="41"/>
      <c r="AB4051" s="41"/>
      <c r="AC4051" s="41"/>
      <c r="AD4051" s="41"/>
      <c r="AE4051" s="41"/>
      <c r="AT4051" s="20" t="s">
        <v>214</v>
      </c>
      <c r="AU4051" s="20" t="s">
        <v>80</v>
      </c>
    </row>
    <row r="4052" s="13" customFormat="1">
      <c r="A4052" s="13"/>
      <c r="B4052" s="234"/>
      <c r="C4052" s="235"/>
      <c r="D4052" s="236" t="s">
        <v>216</v>
      </c>
      <c r="E4052" s="237" t="s">
        <v>19</v>
      </c>
      <c r="F4052" s="238" t="s">
        <v>228</v>
      </c>
      <c r="G4052" s="235"/>
      <c r="H4052" s="237" t="s">
        <v>19</v>
      </c>
      <c r="I4052" s="239"/>
      <c r="J4052" s="235"/>
      <c r="K4052" s="235"/>
      <c r="L4052" s="240"/>
      <c r="M4052" s="241"/>
      <c r="N4052" s="242"/>
      <c r="O4052" s="242"/>
      <c r="P4052" s="242"/>
      <c r="Q4052" s="242"/>
      <c r="R4052" s="242"/>
      <c r="S4052" s="242"/>
      <c r="T4052" s="24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T4052" s="244" t="s">
        <v>216</v>
      </c>
      <c r="AU4052" s="244" t="s">
        <v>80</v>
      </c>
      <c r="AV4052" s="13" t="s">
        <v>78</v>
      </c>
      <c r="AW4052" s="13" t="s">
        <v>218</v>
      </c>
      <c r="AX4052" s="13" t="s">
        <v>71</v>
      </c>
      <c r="AY4052" s="244" t="s">
        <v>205</v>
      </c>
    </row>
    <row r="4053" s="14" customFormat="1">
      <c r="A4053" s="14"/>
      <c r="B4053" s="245"/>
      <c r="C4053" s="246"/>
      <c r="D4053" s="236" t="s">
        <v>216</v>
      </c>
      <c r="E4053" s="247" t="s">
        <v>19</v>
      </c>
      <c r="F4053" s="248" t="s">
        <v>6380</v>
      </c>
      <c r="G4053" s="246"/>
      <c r="H4053" s="249">
        <v>143.58000000000001</v>
      </c>
      <c r="I4053" s="250"/>
      <c r="J4053" s="246"/>
      <c r="K4053" s="246"/>
      <c r="L4053" s="251"/>
      <c r="M4053" s="252"/>
      <c r="N4053" s="253"/>
      <c r="O4053" s="253"/>
      <c r="P4053" s="253"/>
      <c r="Q4053" s="253"/>
      <c r="R4053" s="253"/>
      <c r="S4053" s="253"/>
      <c r="T4053" s="25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T4053" s="255" t="s">
        <v>216</v>
      </c>
      <c r="AU4053" s="255" t="s">
        <v>80</v>
      </c>
      <c r="AV4053" s="14" t="s">
        <v>80</v>
      </c>
      <c r="AW4053" s="14" t="s">
        <v>218</v>
      </c>
      <c r="AX4053" s="14" t="s">
        <v>71</v>
      </c>
      <c r="AY4053" s="255" t="s">
        <v>205</v>
      </c>
    </row>
    <row r="4054" s="14" customFormat="1">
      <c r="A4054" s="14"/>
      <c r="B4054" s="245"/>
      <c r="C4054" s="246"/>
      <c r="D4054" s="236" t="s">
        <v>216</v>
      </c>
      <c r="E4054" s="247" t="s">
        <v>19</v>
      </c>
      <c r="F4054" s="248" t="s">
        <v>6373</v>
      </c>
      <c r="G4054" s="246"/>
      <c r="H4054" s="249">
        <v>289.59999999999997</v>
      </c>
      <c r="I4054" s="250"/>
      <c r="J4054" s="246"/>
      <c r="K4054" s="246"/>
      <c r="L4054" s="251"/>
      <c r="M4054" s="252"/>
      <c r="N4054" s="253"/>
      <c r="O4054" s="253"/>
      <c r="P4054" s="253"/>
      <c r="Q4054" s="253"/>
      <c r="R4054" s="253"/>
      <c r="S4054" s="253"/>
      <c r="T4054" s="25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T4054" s="255" t="s">
        <v>216</v>
      </c>
      <c r="AU4054" s="255" t="s">
        <v>80</v>
      </c>
      <c r="AV4054" s="14" t="s">
        <v>80</v>
      </c>
      <c r="AW4054" s="14" t="s">
        <v>218</v>
      </c>
      <c r="AX4054" s="14" t="s">
        <v>71</v>
      </c>
      <c r="AY4054" s="255" t="s">
        <v>205</v>
      </c>
    </row>
    <row r="4055" s="15" customFormat="1">
      <c r="A4055" s="15"/>
      <c r="B4055" s="256"/>
      <c r="C4055" s="257"/>
      <c r="D4055" s="236" t="s">
        <v>216</v>
      </c>
      <c r="E4055" s="258" t="s">
        <v>19</v>
      </c>
      <c r="F4055" s="259" t="s">
        <v>238</v>
      </c>
      <c r="G4055" s="257"/>
      <c r="H4055" s="260">
        <v>433.17999999999995</v>
      </c>
      <c r="I4055" s="261"/>
      <c r="J4055" s="257"/>
      <c r="K4055" s="257"/>
      <c r="L4055" s="262"/>
      <c r="M4055" s="263"/>
      <c r="N4055" s="264"/>
      <c r="O4055" s="264"/>
      <c r="P4055" s="264"/>
      <c r="Q4055" s="264"/>
      <c r="R4055" s="264"/>
      <c r="S4055" s="264"/>
      <c r="T4055" s="26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T4055" s="266" t="s">
        <v>216</v>
      </c>
      <c r="AU4055" s="266" t="s">
        <v>80</v>
      </c>
      <c r="AV4055" s="15" t="s">
        <v>97</v>
      </c>
      <c r="AW4055" s="15" t="s">
        <v>218</v>
      </c>
      <c r="AX4055" s="15" t="s">
        <v>71</v>
      </c>
      <c r="AY4055" s="266" t="s">
        <v>205</v>
      </c>
    </row>
    <row r="4056" s="13" customFormat="1">
      <c r="A4056" s="13"/>
      <c r="B4056" s="234"/>
      <c r="C4056" s="235"/>
      <c r="D4056" s="236" t="s">
        <v>216</v>
      </c>
      <c r="E4056" s="237" t="s">
        <v>19</v>
      </c>
      <c r="F4056" s="238" t="s">
        <v>239</v>
      </c>
      <c r="G4056" s="235"/>
      <c r="H4056" s="237" t="s">
        <v>19</v>
      </c>
      <c r="I4056" s="239"/>
      <c r="J4056" s="235"/>
      <c r="K4056" s="235"/>
      <c r="L4056" s="240"/>
      <c r="M4056" s="241"/>
      <c r="N4056" s="242"/>
      <c r="O4056" s="242"/>
      <c r="P4056" s="242"/>
      <c r="Q4056" s="242"/>
      <c r="R4056" s="242"/>
      <c r="S4056" s="242"/>
      <c r="T4056" s="24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T4056" s="244" t="s">
        <v>216</v>
      </c>
      <c r="AU4056" s="244" t="s">
        <v>80</v>
      </c>
      <c r="AV4056" s="13" t="s">
        <v>78</v>
      </c>
      <c r="AW4056" s="13" t="s">
        <v>218</v>
      </c>
      <c r="AX4056" s="13" t="s">
        <v>71</v>
      </c>
      <c r="AY4056" s="244" t="s">
        <v>205</v>
      </c>
    </row>
    <row r="4057" s="14" customFormat="1">
      <c r="A4057" s="14"/>
      <c r="B4057" s="245"/>
      <c r="C4057" s="246"/>
      <c r="D4057" s="236" t="s">
        <v>216</v>
      </c>
      <c r="E4057" s="247" t="s">
        <v>19</v>
      </c>
      <c r="F4057" s="248" t="s">
        <v>6381</v>
      </c>
      <c r="G4057" s="246"/>
      <c r="H4057" s="249">
        <v>37.600000000000001</v>
      </c>
      <c r="I4057" s="250"/>
      <c r="J4057" s="246"/>
      <c r="K4057" s="246"/>
      <c r="L4057" s="251"/>
      <c r="M4057" s="252"/>
      <c r="N4057" s="253"/>
      <c r="O4057" s="253"/>
      <c r="P4057" s="253"/>
      <c r="Q4057" s="253"/>
      <c r="R4057" s="253"/>
      <c r="S4057" s="253"/>
      <c r="T4057" s="25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T4057" s="255" t="s">
        <v>216</v>
      </c>
      <c r="AU4057" s="255" t="s">
        <v>80</v>
      </c>
      <c r="AV4057" s="14" t="s">
        <v>80</v>
      </c>
      <c r="AW4057" s="14" t="s">
        <v>218</v>
      </c>
      <c r="AX4057" s="14" t="s">
        <v>71</v>
      </c>
      <c r="AY4057" s="255" t="s">
        <v>205</v>
      </c>
    </row>
    <row r="4058" s="15" customFormat="1">
      <c r="A4058" s="15"/>
      <c r="B4058" s="256"/>
      <c r="C4058" s="257"/>
      <c r="D4058" s="236" t="s">
        <v>216</v>
      </c>
      <c r="E4058" s="258" t="s">
        <v>19</v>
      </c>
      <c r="F4058" s="259" t="s">
        <v>238</v>
      </c>
      <c r="G4058" s="257"/>
      <c r="H4058" s="260">
        <v>37.600000000000001</v>
      </c>
      <c r="I4058" s="261"/>
      <c r="J4058" s="257"/>
      <c r="K4058" s="257"/>
      <c r="L4058" s="262"/>
      <c r="M4058" s="263"/>
      <c r="N4058" s="264"/>
      <c r="O4058" s="264"/>
      <c r="P4058" s="264"/>
      <c r="Q4058" s="264"/>
      <c r="R4058" s="264"/>
      <c r="S4058" s="264"/>
      <c r="T4058" s="26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T4058" s="266" t="s">
        <v>216</v>
      </c>
      <c r="AU4058" s="266" t="s">
        <v>80</v>
      </c>
      <c r="AV4058" s="15" t="s">
        <v>97</v>
      </c>
      <c r="AW4058" s="15" t="s">
        <v>218</v>
      </c>
      <c r="AX4058" s="15" t="s">
        <v>71</v>
      </c>
      <c r="AY4058" s="266" t="s">
        <v>205</v>
      </c>
    </row>
    <row r="4059" s="14" customFormat="1">
      <c r="A4059" s="14"/>
      <c r="B4059" s="245"/>
      <c r="C4059" s="246"/>
      <c r="D4059" s="236" t="s">
        <v>216</v>
      </c>
      <c r="E4059" s="247" t="s">
        <v>19</v>
      </c>
      <c r="F4059" s="248" t="s">
        <v>6258</v>
      </c>
      <c r="G4059" s="246"/>
      <c r="H4059" s="249">
        <v>61.119999999999997</v>
      </c>
      <c r="I4059" s="250"/>
      <c r="J4059" s="246"/>
      <c r="K4059" s="246"/>
      <c r="L4059" s="251"/>
      <c r="M4059" s="252"/>
      <c r="N4059" s="253"/>
      <c r="O4059" s="253"/>
      <c r="P4059" s="253"/>
      <c r="Q4059" s="253"/>
      <c r="R4059" s="253"/>
      <c r="S4059" s="253"/>
      <c r="T4059" s="25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T4059" s="255" t="s">
        <v>216</v>
      </c>
      <c r="AU4059" s="255" t="s">
        <v>80</v>
      </c>
      <c r="AV4059" s="14" t="s">
        <v>80</v>
      </c>
      <c r="AW4059" s="14" t="s">
        <v>218</v>
      </c>
      <c r="AX4059" s="14" t="s">
        <v>71</v>
      </c>
      <c r="AY4059" s="255" t="s">
        <v>205</v>
      </c>
    </row>
    <row r="4060" s="15" customFormat="1">
      <c r="A4060" s="15"/>
      <c r="B4060" s="256"/>
      <c r="C4060" s="257"/>
      <c r="D4060" s="236" t="s">
        <v>216</v>
      </c>
      <c r="E4060" s="258" t="s">
        <v>19</v>
      </c>
      <c r="F4060" s="259" t="s">
        <v>238</v>
      </c>
      <c r="G4060" s="257"/>
      <c r="H4060" s="260">
        <v>61.119999999999997</v>
      </c>
      <c r="I4060" s="261"/>
      <c r="J4060" s="257"/>
      <c r="K4060" s="257"/>
      <c r="L4060" s="262"/>
      <c r="M4060" s="263"/>
      <c r="N4060" s="264"/>
      <c r="O4060" s="264"/>
      <c r="P4060" s="264"/>
      <c r="Q4060" s="264"/>
      <c r="R4060" s="264"/>
      <c r="S4060" s="264"/>
      <c r="T4060" s="26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T4060" s="266" t="s">
        <v>216</v>
      </c>
      <c r="AU4060" s="266" t="s">
        <v>80</v>
      </c>
      <c r="AV4060" s="15" t="s">
        <v>97</v>
      </c>
      <c r="AW4060" s="15" t="s">
        <v>218</v>
      </c>
      <c r="AX4060" s="15" t="s">
        <v>71</v>
      </c>
      <c r="AY4060" s="266" t="s">
        <v>205</v>
      </c>
    </row>
    <row r="4061" s="16" customFormat="1">
      <c r="A4061" s="16"/>
      <c r="B4061" s="267"/>
      <c r="C4061" s="268"/>
      <c r="D4061" s="236" t="s">
        <v>216</v>
      </c>
      <c r="E4061" s="269" t="s">
        <v>19</v>
      </c>
      <c r="F4061" s="270" t="s">
        <v>243</v>
      </c>
      <c r="G4061" s="268"/>
      <c r="H4061" s="271">
        <v>531.89999999999998</v>
      </c>
      <c r="I4061" s="272"/>
      <c r="J4061" s="268"/>
      <c r="K4061" s="268"/>
      <c r="L4061" s="273"/>
      <c r="M4061" s="274"/>
      <c r="N4061" s="275"/>
      <c r="O4061" s="275"/>
      <c r="P4061" s="275"/>
      <c r="Q4061" s="275"/>
      <c r="R4061" s="275"/>
      <c r="S4061" s="275"/>
      <c r="T4061" s="27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/>
      <c r="AT4061" s="277" t="s">
        <v>216</v>
      </c>
      <c r="AU4061" s="277" t="s">
        <v>80</v>
      </c>
      <c r="AV4061" s="16" t="s">
        <v>212</v>
      </c>
      <c r="AW4061" s="16" t="s">
        <v>218</v>
      </c>
      <c r="AX4061" s="16" t="s">
        <v>78</v>
      </c>
      <c r="AY4061" s="277" t="s">
        <v>205</v>
      </c>
    </row>
    <row r="4062" s="2" customFormat="1" ht="37.8" customHeight="1">
      <c r="A4062" s="41"/>
      <c r="B4062" s="42"/>
      <c r="C4062" s="216" t="s">
        <v>6382</v>
      </c>
      <c r="D4062" s="216" t="s">
        <v>207</v>
      </c>
      <c r="E4062" s="217" t="s">
        <v>6383</v>
      </c>
      <c r="F4062" s="218" t="s">
        <v>6384</v>
      </c>
      <c r="G4062" s="219" t="s">
        <v>306</v>
      </c>
      <c r="H4062" s="220">
        <v>55.700000000000003</v>
      </c>
      <c r="I4062" s="221"/>
      <c r="J4062" s="222">
        <f>ROUND(I4062*H4062,2)</f>
        <v>0</v>
      </c>
      <c r="K4062" s="218" t="s">
        <v>211</v>
      </c>
      <c r="L4062" s="47"/>
      <c r="M4062" s="223" t="s">
        <v>19</v>
      </c>
      <c r="N4062" s="224" t="s">
        <v>42</v>
      </c>
      <c r="O4062" s="87"/>
      <c r="P4062" s="225">
        <f>O4062*H4062</f>
        <v>0</v>
      </c>
      <c r="Q4062" s="225">
        <v>0</v>
      </c>
      <c r="R4062" s="225">
        <f>Q4062*H4062</f>
        <v>0</v>
      </c>
      <c r="S4062" s="225">
        <v>0</v>
      </c>
      <c r="T4062" s="226">
        <f>S4062*H4062</f>
        <v>0</v>
      </c>
      <c r="U4062" s="41"/>
      <c r="V4062" s="41"/>
      <c r="W4062" s="41"/>
      <c r="X4062" s="41"/>
      <c r="Y4062" s="41"/>
      <c r="Z4062" s="41"/>
      <c r="AA4062" s="41"/>
      <c r="AB4062" s="41"/>
      <c r="AC4062" s="41"/>
      <c r="AD4062" s="41"/>
      <c r="AE4062" s="41"/>
      <c r="AR4062" s="227" t="s">
        <v>331</v>
      </c>
      <c r="AT4062" s="227" t="s">
        <v>207</v>
      </c>
      <c r="AU4062" s="227" t="s">
        <v>80</v>
      </c>
      <c r="AY4062" s="20" t="s">
        <v>205</v>
      </c>
      <c r="BE4062" s="228">
        <f>IF(N4062="základní",J4062,0)</f>
        <v>0</v>
      </c>
      <c r="BF4062" s="228">
        <f>IF(N4062="snížená",J4062,0)</f>
        <v>0</v>
      </c>
      <c r="BG4062" s="228">
        <f>IF(N4062="zákl. přenesená",J4062,0)</f>
        <v>0</v>
      </c>
      <c r="BH4062" s="228">
        <f>IF(N4062="sníž. přenesená",J4062,0)</f>
        <v>0</v>
      </c>
      <c r="BI4062" s="228">
        <f>IF(N4062="nulová",J4062,0)</f>
        <v>0</v>
      </c>
      <c r="BJ4062" s="20" t="s">
        <v>78</v>
      </c>
      <c r="BK4062" s="228">
        <f>ROUND(I4062*H4062,2)</f>
        <v>0</v>
      </c>
      <c r="BL4062" s="20" t="s">
        <v>331</v>
      </c>
      <c r="BM4062" s="227" t="s">
        <v>6385</v>
      </c>
    </row>
    <row r="4063" s="2" customFormat="1">
      <c r="A4063" s="41"/>
      <c r="B4063" s="42"/>
      <c r="C4063" s="43"/>
      <c r="D4063" s="229" t="s">
        <v>214</v>
      </c>
      <c r="E4063" s="43"/>
      <c r="F4063" s="230" t="s">
        <v>6386</v>
      </c>
      <c r="G4063" s="43"/>
      <c r="H4063" s="43"/>
      <c r="I4063" s="231"/>
      <c r="J4063" s="43"/>
      <c r="K4063" s="43"/>
      <c r="L4063" s="47"/>
      <c r="M4063" s="232"/>
      <c r="N4063" s="233"/>
      <c r="O4063" s="87"/>
      <c r="P4063" s="87"/>
      <c r="Q4063" s="87"/>
      <c r="R4063" s="87"/>
      <c r="S4063" s="87"/>
      <c r="T4063" s="88"/>
      <c r="U4063" s="41"/>
      <c r="V4063" s="41"/>
      <c r="W4063" s="41"/>
      <c r="X4063" s="41"/>
      <c r="Y4063" s="41"/>
      <c r="Z4063" s="41"/>
      <c r="AA4063" s="41"/>
      <c r="AB4063" s="41"/>
      <c r="AC4063" s="41"/>
      <c r="AD4063" s="41"/>
      <c r="AE4063" s="41"/>
      <c r="AT4063" s="20" t="s">
        <v>214</v>
      </c>
      <c r="AU4063" s="20" t="s">
        <v>80</v>
      </c>
    </row>
    <row r="4064" s="14" customFormat="1">
      <c r="A4064" s="14"/>
      <c r="B4064" s="245"/>
      <c r="C4064" s="246"/>
      <c r="D4064" s="236" t="s">
        <v>216</v>
      </c>
      <c r="E4064" s="247" t="s">
        <v>19</v>
      </c>
      <c r="F4064" s="248" t="s">
        <v>6387</v>
      </c>
      <c r="G4064" s="246"/>
      <c r="H4064" s="249">
        <v>55.700000000000003</v>
      </c>
      <c r="I4064" s="250"/>
      <c r="J4064" s="246"/>
      <c r="K4064" s="246"/>
      <c r="L4064" s="251"/>
      <c r="M4064" s="252"/>
      <c r="N4064" s="253"/>
      <c r="O4064" s="253"/>
      <c r="P4064" s="253"/>
      <c r="Q4064" s="253"/>
      <c r="R4064" s="253"/>
      <c r="S4064" s="253"/>
      <c r="T4064" s="25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T4064" s="255" t="s">
        <v>216</v>
      </c>
      <c r="AU4064" s="255" t="s">
        <v>80</v>
      </c>
      <c r="AV4064" s="14" t="s">
        <v>80</v>
      </c>
      <c r="AW4064" s="14" t="s">
        <v>218</v>
      </c>
      <c r="AX4064" s="14" t="s">
        <v>71</v>
      </c>
      <c r="AY4064" s="255" t="s">
        <v>205</v>
      </c>
    </row>
    <row r="4065" s="2" customFormat="1" ht="24.15" customHeight="1">
      <c r="A4065" s="41"/>
      <c r="B4065" s="42"/>
      <c r="C4065" s="278" t="s">
        <v>6388</v>
      </c>
      <c r="D4065" s="278" t="s">
        <v>319</v>
      </c>
      <c r="E4065" s="279" t="s">
        <v>6389</v>
      </c>
      <c r="F4065" s="280" t="s">
        <v>6390</v>
      </c>
      <c r="G4065" s="281" t="s">
        <v>306</v>
      </c>
      <c r="H4065" s="282">
        <v>60.155999999999999</v>
      </c>
      <c r="I4065" s="283"/>
      <c r="J4065" s="284">
        <f>ROUND(I4065*H4065,2)</f>
        <v>0</v>
      </c>
      <c r="K4065" s="280" t="s">
        <v>211</v>
      </c>
      <c r="L4065" s="285"/>
      <c r="M4065" s="286" t="s">
        <v>19</v>
      </c>
      <c r="N4065" s="287" t="s">
        <v>42</v>
      </c>
      <c r="O4065" s="87"/>
      <c r="P4065" s="225">
        <f>O4065*H4065</f>
        <v>0</v>
      </c>
      <c r="Q4065" s="225">
        <v>0.0064000000000000003</v>
      </c>
      <c r="R4065" s="225">
        <f>Q4065*H4065</f>
        <v>0.38499840000000002</v>
      </c>
      <c r="S4065" s="225">
        <v>0</v>
      </c>
      <c r="T4065" s="226">
        <f>S4065*H4065</f>
        <v>0</v>
      </c>
      <c r="U4065" s="41"/>
      <c r="V4065" s="41"/>
      <c r="W4065" s="41"/>
      <c r="X4065" s="41"/>
      <c r="Y4065" s="41"/>
      <c r="Z4065" s="41"/>
      <c r="AA4065" s="41"/>
      <c r="AB4065" s="41"/>
      <c r="AC4065" s="41"/>
      <c r="AD4065" s="41"/>
      <c r="AE4065" s="41"/>
      <c r="AR4065" s="227" t="s">
        <v>433</v>
      </c>
      <c r="AT4065" s="227" t="s">
        <v>319</v>
      </c>
      <c r="AU4065" s="227" t="s">
        <v>80</v>
      </c>
      <c r="AY4065" s="20" t="s">
        <v>205</v>
      </c>
      <c r="BE4065" s="228">
        <f>IF(N4065="základní",J4065,0)</f>
        <v>0</v>
      </c>
      <c r="BF4065" s="228">
        <f>IF(N4065="snížená",J4065,0)</f>
        <v>0</v>
      </c>
      <c r="BG4065" s="228">
        <f>IF(N4065="zákl. přenesená",J4065,0)</f>
        <v>0</v>
      </c>
      <c r="BH4065" s="228">
        <f>IF(N4065="sníž. přenesená",J4065,0)</f>
        <v>0</v>
      </c>
      <c r="BI4065" s="228">
        <f>IF(N4065="nulová",J4065,0)</f>
        <v>0</v>
      </c>
      <c r="BJ4065" s="20" t="s">
        <v>78</v>
      </c>
      <c r="BK4065" s="228">
        <f>ROUND(I4065*H4065,2)</f>
        <v>0</v>
      </c>
      <c r="BL4065" s="20" t="s">
        <v>331</v>
      </c>
      <c r="BM4065" s="227" t="s">
        <v>6391</v>
      </c>
    </row>
    <row r="4066" s="14" customFormat="1">
      <c r="A4066" s="14"/>
      <c r="B4066" s="245"/>
      <c r="C4066" s="246"/>
      <c r="D4066" s="236" t="s">
        <v>216</v>
      </c>
      <c r="E4066" s="246"/>
      <c r="F4066" s="248" t="s">
        <v>6392</v>
      </c>
      <c r="G4066" s="246"/>
      <c r="H4066" s="249">
        <v>60.155999999999999</v>
      </c>
      <c r="I4066" s="250"/>
      <c r="J4066" s="246"/>
      <c r="K4066" s="246"/>
      <c r="L4066" s="251"/>
      <c r="M4066" s="252"/>
      <c r="N4066" s="253"/>
      <c r="O4066" s="253"/>
      <c r="P4066" s="253"/>
      <c r="Q4066" s="253"/>
      <c r="R4066" s="253"/>
      <c r="S4066" s="253"/>
      <c r="T4066" s="25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T4066" s="255" t="s">
        <v>216</v>
      </c>
      <c r="AU4066" s="255" t="s">
        <v>80</v>
      </c>
      <c r="AV4066" s="14" t="s">
        <v>80</v>
      </c>
      <c r="AW4066" s="14" t="s">
        <v>4</v>
      </c>
      <c r="AX4066" s="14" t="s">
        <v>78</v>
      </c>
      <c r="AY4066" s="255" t="s">
        <v>205</v>
      </c>
    </row>
    <row r="4067" s="2" customFormat="1" ht="44.25" customHeight="1">
      <c r="A4067" s="41"/>
      <c r="B4067" s="42"/>
      <c r="C4067" s="216" t="s">
        <v>6393</v>
      </c>
      <c r="D4067" s="216" t="s">
        <v>207</v>
      </c>
      <c r="E4067" s="217" t="s">
        <v>6394</v>
      </c>
      <c r="F4067" s="218" t="s">
        <v>6395</v>
      </c>
      <c r="G4067" s="219" t="s">
        <v>306</v>
      </c>
      <c r="H4067" s="220">
        <v>55.700000000000003</v>
      </c>
      <c r="I4067" s="221"/>
      <c r="J4067" s="222">
        <f>ROUND(I4067*H4067,2)</f>
        <v>0</v>
      </c>
      <c r="K4067" s="218" t="s">
        <v>211</v>
      </c>
      <c r="L4067" s="47"/>
      <c r="M4067" s="223" t="s">
        <v>19</v>
      </c>
      <c r="N4067" s="224" t="s">
        <v>42</v>
      </c>
      <c r="O4067" s="87"/>
      <c r="P4067" s="225">
        <f>O4067*H4067</f>
        <v>0</v>
      </c>
      <c r="Q4067" s="225">
        <v>6.0000000000000002E-05</v>
      </c>
      <c r="R4067" s="225">
        <f>Q4067*H4067</f>
        <v>0.0033420000000000004</v>
      </c>
      <c r="S4067" s="225">
        <v>0</v>
      </c>
      <c r="T4067" s="226">
        <f>S4067*H4067</f>
        <v>0</v>
      </c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R4067" s="227" t="s">
        <v>331</v>
      </c>
      <c r="AT4067" s="227" t="s">
        <v>207</v>
      </c>
      <c r="AU4067" s="227" t="s">
        <v>80</v>
      </c>
      <c r="AY4067" s="20" t="s">
        <v>205</v>
      </c>
      <c r="BE4067" s="228">
        <f>IF(N4067="základní",J4067,0)</f>
        <v>0</v>
      </c>
      <c r="BF4067" s="228">
        <f>IF(N4067="snížená",J4067,0)</f>
        <v>0</v>
      </c>
      <c r="BG4067" s="228">
        <f>IF(N4067="zákl. přenesená",J4067,0)</f>
        <v>0</v>
      </c>
      <c r="BH4067" s="228">
        <f>IF(N4067="sníž. přenesená",J4067,0)</f>
        <v>0</v>
      </c>
      <c r="BI4067" s="228">
        <f>IF(N4067="nulová",J4067,0)</f>
        <v>0</v>
      </c>
      <c r="BJ4067" s="20" t="s">
        <v>78</v>
      </c>
      <c r="BK4067" s="228">
        <f>ROUND(I4067*H4067,2)</f>
        <v>0</v>
      </c>
      <c r="BL4067" s="20" t="s">
        <v>331</v>
      </c>
      <c r="BM4067" s="227" t="s">
        <v>6396</v>
      </c>
    </row>
    <row r="4068" s="2" customFormat="1">
      <c r="A4068" s="41"/>
      <c r="B4068" s="42"/>
      <c r="C4068" s="43"/>
      <c r="D4068" s="229" t="s">
        <v>214</v>
      </c>
      <c r="E4068" s="43"/>
      <c r="F4068" s="230" t="s">
        <v>6397</v>
      </c>
      <c r="G4068" s="43"/>
      <c r="H4068" s="43"/>
      <c r="I4068" s="231"/>
      <c r="J4068" s="43"/>
      <c r="K4068" s="43"/>
      <c r="L4068" s="47"/>
      <c r="M4068" s="232"/>
      <c r="N4068" s="233"/>
      <c r="O4068" s="87"/>
      <c r="P4068" s="87"/>
      <c r="Q4068" s="87"/>
      <c r="R4068" s="87"/>
      <c r="S4068" s="87"/>
      <c r="T4068" s="88"/>
      <c r="U4068" s="41"/>
      <c r="V4068" s="41"/>
      <c r="W4068" s="41"/>
      <c r="X4068" s="41"/>
      <c r="Y4068" s="41"/>
      <c r="Z4068" s="41"/>
      <c r="AA4068" s="41"/>
      <c r="AB4068" s="41"/>
      <c r="AC4068" s="41"/>
      <c r="AD4068" s="41"/>
      <c r="AE4068" s="41"/>
      <c r="AT4068" s="20" t="s">
        <v>214</v>
      </c>
      <c r="AU4068" s="20" t="s">
        <v>80</v>
      </c>
    </row>
    <row r="4069" s="2" customFormat="1" ht="24.15" customHeight="1">
      <c r="A4069" s="41"/>
      <c r="B4069" s="42"/>
      <c r="C4069" s="216" t="s">
        <v>6398</v>
      </c>
      <c r="D4069" s="216" t="s">
        <v>207</v>
      </c>
      <c r="E4069" s="217" t="s">
        <v>6399</v>
      </c>
      <c r="F4069" s="218" t="s">
        <v>6400</v>
      </c>
      <c r="G4069" s="219" t="s">
        <v>306</v>
      </c>
      <c r="H4069" s="220">
        <v>171.77000000000001</v>
      </c>
      <c r="I4069" s="221"/>
      <c r="J4069" s="222">
        <f>ROUND(I4069*H4069,2)</f>
        <v>0</v>
      </c>
      <c r="K4069" s="218" t="s">
        <v>211</v>
      </c>
      <c r="L4069" s="47"/>
      <c r="M4069" s="223" t="s">
        <v>19</v>
      </c>
      <c r="N4069" s="224" t="s">
        <v>42</v>
      </c>
      <c r="O4069" s="87"/>
      <c r="P4069" s="225">
        <f>O4069*H4069</f>
        <v>0</v>
      </c>
      <c r="Q4069" s="225">
        <v>0</v>
      </c>
      <c r="R4069" s="225">
        <f>Q4069*H4069</f>
        <v>0</v>
      </c>
      <c r="S4069" s="225">
        <v>0.0071000000000000004</v>
      </c>
      <c r="T4069" s="226">
        <f>S4069*H4069</f>
        <v>1.2195670000000001</v>
      </c>
      <c r="U4069" s="41"/>
      <c r="V4069" s="41"/>
      <c r="W4069" s="41"/>
      <c r="X4069" s="41"/>
      <c r="Y4069" s="41"/>
      <c r="Z4069" s="41"/>
      <c r="AA4069" s="41"/>
      <c r="AB4069" s="41"/>
      <c r="AC4069" s="41"/>
      <c r="AD4069" s="41"/>
      <c r="AE4069" s="41"/>
      <c r="AR4069" s="227" t="s">
        <v>331</v>
      </c>
      <c r="AT4069" s="227" t="s">
        <v>207</v>
      </c>
      <c r="AU4069" s="227" t="s">
        <v>80</v>
      </c>
      <c r="AY4069" s="20" t="s">
        <v>205</v>
      </c>
      <c r="BE4069" s="228">
        <f>IF(N4069="základní",J4069,0)</f>
        <v>0</v>
      </c>
      <c r="BF4069" s="228">
        <f>IF(N4069="snížená",J4069,0)</f>
        <v>0</v>
      </c>
      <c r="BG4069" s="228">
        <f>IF(N4069="zákl. přenesená",J4069,0)</f>
        <v>0</v>
      </c>
      <c r="BH4069" s="228">
        <f>IF(N4069="sníž. přenesená",J4069,0)</f>
        <v>0</v>
      </c>
      <c r="BI4069" s="228">
        <f>IF(N4069="nulová",J4069,0)</f>
        <v>0</v>
      </c>
      <c r="BJ4069" s="20" t="s">
        <v>78</v>
      </c>
      <c r="BK4069" s="228">
        <f>ROUND(I4069*H4069,2)</f>
        <v>0</v>
      </c>
      <c r="BL4069" s="20" t="s">
        <v>331</v>
      </c>
      <c r="BM4069" s="227" t="s">
        <v>6401</v>
      </c>
    </row>
    <row r="4070" s="2" customFormat="1">
      <c r="A4070" s="41"/>
      <c r="B4070" s="42"/>
      <c r="C4070" s="43"/>
      <c r="D4070" s="229" t="s">
        <v>214</v>
      </c>
      <c r="E4070" s="43"/>
      <c r="F4070" s="230" t="s">
        <v>6402</v>
      </c>
      <c r="G4070" s="43"/>
      <c r="H4070" s="43"/>
      <c r="I4070" s="231"/>
      <c r="J4070" s="43"/>
      <c r="K4070" s="43"/>
      <c r="L4070" s="47"/>
      <c r="M4070" s="232"/>
      <c r="N4070" s="233"/>
      <c r="O4070" s="87"/>
      <c r="P4070" s="87"/>
      <c r="Q4070" s="87"/>
      <c r="R4070" s="87"/>
      <c r="S4070" s="87"/>
      <c r="T4070" s="88"/>
      <c r="U4070" s="41"/>
      <c r="V4070" s="41"/>
      <c r="W4070" s="41"/>
      <c r="X4070" s="41"/>
      <c r="Y4070" s="41"/>
      <c r="Z4070" s="41"/>
      <c r="AA4070" s="41"/>
      <c r="AB4070" s="41"/>
      <c r="AC4070" s="41"/>
      <c r="AD4070" s="41"/>
      <c r="AE4070" s="41"/>
      <c r="AT4070" s="20" t="s">
        <v>214</v>
      </c>
      <c r="AU4070" s="20" t="s">
        <v>80</v>
      </c>
    </row>
    <row r="4071" s="14" customFormat="1">
      <c r="A4071" s="14"/>
      <c r="B4071" s="245"/>
      <c r="C4071" s="246"/>
      <c r="D4071" s="236" t="s">
        <v>216</v>
      </c>
      <c r="E4071" s="247" t="s">
        <v>19</v>
      </c>
      <c r="F4071" s="248" t="s">
        <v>6403</v>
      </c>
      <c r="G4071" s="246"/>
      <c r="H4071" s="249">
        <v>171.77000000000001</v>
      </c>
      <c r="I4071" s="250"/>
      <c r="J4071" s="246"/>
      <c r="K4071" s="246"/>
      <c r="L4071" s="251"/>
      <c r="M4071" s="252"/>
      <c r="N4071" s="253"/>
      <c r="O4071" s="253"/>
      <c r="P4071" s="253"/>
      <c r="Q4071" s="253"/>
      <c r="R4071" s="253"/>
      <c r="S4071" s="253"/>
      <c r="T4071" s="25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T4071" s="255" t="s">
        <v>216</v>
      </c>
      <c r="AU4071" s="255" t="s">
        <v>80</v>
      </c>
      <c r="AV4071" s="14" t="s">
        <v>80</v>
      </c>
      <c r="AW4071" s="14" t="s">
        <v>218</v>
      </c>
      <c r="AX4071" s="14" t="s">
        <v>71</v>
      </c>
      <c r="AY4071" s="255" t="s">
        <v>205</v>
      </c>
    </row>
    <row r="4072" s="2" customFormat="1" ht="24.15" customHeight="1">
      <c r="A4072" s="41"/>
      <c r="B4072" s="42"/>
      <c r="C4072" s="216" t="s">
        <v>6404</v>
      </c>
      <c r="D4072" s="216" t="s">
        <v>207</v>
      </c>
      <c r="E4072" s="217" t="s">
        <v>6405</v>
      </c>
      <c r="F4072" s="218" t="s">
        <v>6406</v>
      </c>
      <c r="G4072" s="219" t="s">
        <v>306</v>
      </c>
      <c r="H4072" s="220">
        <v>919.05499999999995</v>
      </c>
      <c r="I4072" s="221"/>
      <c r="J4072" s="222">
        <f>ROUND(I4072*H4072,2)</f>
        <v>0</v>
      </c>
      <c r="K4072" s="218" t="s">
        <v>211</v>
      </c>
      <c r="L4072" s="47"/>
      <c r="M4072" s="223" t="s">
        <v>19</v>
      </c>
      <c r="N4072" s="224" t="s">
        <v>42</v>
      </c>
      <c r="O4072" s="87"/>
      <c r="P4072" s="225">
        <f>O4072*H4072</f>
        <v>0</v>
      </c>
      <c r="Q4072" s="225">
        <v>0.00016000000000000001</v>
      </c>
      <c r="R4072" s="225">
        <f>Q4072*H4072</f>
        <v>0.14704880000000001</v>
      </c>
      <c r="S4072" s="225">
        <v>0</v>
      </c>
      <c r="T4072" s="226">
        <f>S4072*H4072</f>
        <v>0</v>
      </c>
      <c r="U4072" s="41"/>
      <c r="V4072" s="41"/>
      <c r="W4072" s="41"/>
      <c r="X4072" s="41"/>
      <c r="Y4072" s="41"/>
      <c r="Z4072" s="41"/>
      <c r="AA4072" s="41"/>
      <c r="AB4072" s="41"/>
      <c r="AC4072" s="41"/>
      <c r="AD4072" s="41"/>
      <c r="AE4072" s="41"/>
      <c r="AR4072" s="227" t="s">
        <v>331</v>
      </c>
      <c r="AT4072" s="227" t="s">
        <v>207</v>
      </c>
      <c r="AU4072" s="227" t="s">
        <v>80</v>
      </c>
      <c r="AY4072" s="20" t="s">
        <v>205</v>
      </c>
      <c r="BE4072" s="228">
        <f>IF(N4072="základní",J4072,0)</f>
        <v>0</v>
      </c>
      <c r="BF4072" s="228">
        <f>IF(N4072="snížená",J4072,0)</f>
        <v>0</v>
      </c>
      <c r="BG4072" s="228">
        <f>IF(N4072="zákl. přenesená",J4072,0)</f>
        <v>0</v>
      </c>
      <c r="BH4072" s="228">
        <f>IF(N4072="sníž. přenesená",J4072,0)</f>
        <v>0</v>
      </c>
      <c r="BI4072" s="228">
        <f>IF(N4072="nulová",J4072,0)</f>
        <v>0</v>
      </c>
      <c r="BJ4072" s="20" t="s">
        <v>78</v>
      </c>
      <c r="BK4072" s="228">
        <f>ROUND(I4072*H4072,2)</f>
        <v>0</v>
      </c>
      <c r="BL4072" s="20" t="s">
        <v>331</v>
      </c>
      <c r="BM4072" s="227" t="s">
        <v>6407</v>
      </c>
    </row>
    <row r="4073" s="2" customFormat="1">
      <c r="A4073" s="41"/>
      <c r="B4073" s="42"/>
      <c r="C4073" s="43"/>
      <c r="D4073" s="229" t="s">
        <v>214</v>
      </c>
      <c r="E4073" s="43"/>
      <c r="F4073" s="230" t="s">
        <v>6408</v>
      </c>
      <c r="G4073" s="43"/>
      <c r="H4073" s="43"/>
      <c r="I4073" s="231"/>
      <c r="J4073" s="43"/>
      <c r="K4073" s="43"/>
      <c r="L4073" s="47"/>
      <c r="M4073" s="232"/>
      <c r="N4073" s="233"/>
      <c r="O4073" s="87"/>
      <c r="P4073" s="87"/>
      <c r="Q4073" s="87"/>
      <c r="R4073" s="87"/>
      <c r="S4073" s="87"/>
      <c r="T4073" s="88"/>
      <c r="U4073" s="41"/>
      <c r="V4073" s="41"/>
      <c r="W4073" s="41"/>
      <c r="X4073" s="41"/>
      <c r="Y4073" s="41"/>
      <c r="Z4073" s="41"/>
      <c r="AA4073" s="41"/>
      <c r="AB4073" s="41"/>
      <c r="AC4073" s="41"/>
      <c r="AD4073" s="41"/>
      <c r="AE4073" s="41"/>
      <c r="AT4073" s="20" t="s">
        <v>214</v>
      </c>
      <c r="AU4073" s="20" t="s">
        <v>80</v>
      </c>
    </row>
    <row r="4074" s="14" customFormat="1">
      <c r="A4074" s="14"/>
      <c r="B4074" s="245"/>
      <c r="C4074" s="246"/>
      <c r="D4074" s="236" t="s">
        <v>216</v>
      </c>
      <c r="E4074" s="247" t="s">
        <v>19</v>
      </c>
      <c r="F4074" s="248" t="s">
        <v>6409</v>
      </c>
      <c r="G4074" s="246"/>
      <c r="H4074" s="249">
        <v>919.05499999999995</v>
      </c>
      <c r="I4074" s="250"/>
      <c r="J4074" s="246"/>
      <c r="K4074" s="246"/>
      <c r="L4074" s="251"/>
      <c r="M4074" s="252"/>
      <c r="N4074" s="253"/>
      <c r="O4074" s="253"/>
      <c r="P4074" s="253"/>
      <c r="Q4074" s="253"/>
      <c r="R4074" s="253"/>
      <c r="S4074" s="253"/>
      <c r="T4074" s="25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T4074" s="255" t="s">
        <v>216</v>
      </c>
      <c r="AU4074" s="255" t="s">
        <v>80</v>
      </c>
      <c r="AV4074" s="14" t="s">
        <v>80</v>
      </c>
      <c r="AW4074" s="14" t="s">
        <v>218</v>
      </c>
      <c r="AX4074" s="14" t="s">
        <v>78</v>
      </c>
      <c r="AY4074" s="255" t="s">
        <v>205</v>
      </c>
    </row>
    <row r="4075" s="2" customFormat="1" ht="37.8" customHeight="1">
      <c r="A4075" s="41"/>
      <c r="B4075" s="42"/>
      <c r="C4075" s="216" t="s">
        <v>6410</v>
      </c>
      <c r="D4075" s="216" t="s">
        <v>207</v>
      </c>
      <c r="E4075" s="217" t="s">
        <v>6411</v>
      </c>
      <c r="F4075" s="218" t="s">
        <v>6412</v>
      </c>
      <c r="G4075" s="219" t="s">
        <v>306</v>
      </c>
      <c r="H4075" s="220">
        <v>1838.1099999999999</v>
      </c>
      <c r="I4075" s="221"/>
      <c r="J4075" s="222">
        <f>ROUND(I4075*H4075,2)</f>
        <v>0</v>
      </c>
      <c r="K4075" s="218" t="s">
        <v>211</v>
      </c>
      <c r="L4075" s="47"/>
      <c r="M4075" s="223" t="s">
        <v>19</v>
      </c>
      <c r="N4075" s="224" t="s">
        <v>42</v>
      </c>
      <c r="O4075" s="87"/>
      <c r="P4075" s="225">
        <f>O4075*H4075</f>
        <v>0</v>
      </c>
      <c r="Q4075" s="225">
        <v>0.00019000000000000001</v>
      </c>
      <c r="R4075" s="225">
        <f>Q4075*H4075</f>
        <v>0.34924090000000002</v>
      </c>
      <c r="S4075" s="225">
        <v>0</v>
      </c>
      <c r="T4075" s="226">
        <f>S4075*H4075</f>
        <v>0</v>
      </c>
      <c r="U4075" s="41"/>
      <c r="V4075" s="41"/>
      <c r="W4075" s="41"/>
      <c r="X4075" s="41"/>
      <c r="Y4075" s="41"/>
      <c r="Z4075" s="41"/>
      <c r="AA4075" s="41"/>
      <c r="AB4075" s="41"/>
      <c r="AC4075" s="41"/>
      <c r="AD4075" s="41"/>
      <c r="AE4075" s="41"/>
      <c r="AR4075" s="227" t="s">
        <v>331</v>
      </c>
      <c r="AT4075" s="227" t="s">
        <v>207</v>
      </c>
      <c r="AU4075" s="227" t="s">
        <v>80</v>
      </c>
      <c r="AY4075" s="20" t="s">
        <v>205</v>
      </c>
      <c r="BE4075" s="228">
        <f>IF(N4075="základní",J4075,0)</f>
        <v>0</v>
      </c>
      <c r="BF4075" s="228">
        <f>IF(N4075="snížená",J4075,0)</f>
        <v>0</v>
      </c>
      <c r="BG4075" s="228">
        <f>IF(N4075="zákl. přenesená",J4075,0)</f>
        <v>0</v>
      </c>
      <c r="BH4075" s="228">
        <f>IF(N4075="sníž. přenesená",J4075,0)</f>
        <v>0</v>
      </c>
      <c r="BI4075" s="228">
        <f>IF(N4075="nulová",J4075,0)</f>
        <v>0</v>
      </c>
      <c r="BJ4075" s="20" t="s">
        <v>78</v>
      </c>
      <c r="BK4075" s="228">
        <f>ROUND(I4075*H4075,2)</f>
        <v>0</v>
      </c>
      <c r="BL4075" s="20" t="s">
        <v>331</v>
      </c>
      <c r="BM4075" s="227" t="s">
        <v>6413</v>
      </c>
    </row>
    <row r="4076" s="2" customFormat="1">
      <c r="A4076" s="41"/>
      <c r="B4076" s="42"/>
      <c r="C4076" s="43"/>
      <c r="D4076" s="229" t="s">
        <v>214</v>
      </c>
      <c r="E4076" s="43"/>
      <c r="F4076" s="230" t="s">
        <v>6414</v>
      </c>
      <c r="G4076" s="43"/>
      <c r="H4076" s="43"/>
      <c r="I4076" s="231"/>
      <c r="J4076" s="43"/>
      <c r="K4076" s="43"/>
      <c r="L4076" s="47"/>
      <c r="M4076" s="232"/>
      <c r="N4076" s="233"/>
      <c r="O4076" s="87"/>
      <c r="P4076" s="87"/>
      <c r="Q4076" s="87"/>
      <c r="R4076" s="87"/>
      <c r="S4076" s="87"/>
      <c r="T4076" s="88"/>
      <c r="U4076" s="41"/>
      <c r="V4076" s="41"/>
      <c r="W4076" s="41"/>
      <c r="X4076" s="41"/>
      <c r="Y4076" s="41"/>
      <c r="Z4076" s="41"/>
      <c r="AA4076" s="41"/>
      <c r="AB4076" s="41"/>
      <c r="AC4076" s="41"/>
      <c r="AD4076" s="41"/>
      <c r="AE4076" s="41"/>
      <c r="AT4076" s="20" t="s">
        <v>214</v>
      </c>
      <c r="AU4076" s="20" t="s">
        <v>80</v>
      </c>
    </row>
    <row r="4077" s="2" customFormat="1">
      <c r="A4077" s="41"/>
      <c r="B4077" s="42"/>
      <c r="C4077" s="43"/>
      <c r="D4077" s="236" t="s">
        <v>1145</v>
      </c>
      <c r="E4077" s="43"/>
      <c r="F4077" s="288" t="s">
        <v>6415</v>
      </c>
      <c r="G4077" s="43"/>
      <c r="H4077" s="43"/>
      <c r="I4077" s="231"/>
      <c r="J4077" s="43"/>
      <c r="K4077" s="43"/>
      <c r="L4077" s="47"/>
      <c r="M4077" s="232"/>
      <c r="N4077" s="233"/>
      <c r="O4077" s="87"/>
      <c r="P4077" s="87"/>
      <c r="Q4077" s="87"/>
      <c r="R4077" s="87"/>
      <c r="S4077" s="87"/>
      <c r="T4077" s="88"/>
      <c r="U4077" s="41"/>
      <c r="V4077" s="41"/>
      <c r="W4077" s="41"/>
      <c r="X4077" s="41"/>
      <c r="Y4077" s="41"/>
      <c r="Z4077" s="41"/>
      <c r="AA4077" s="41"/>
      <c r="AB4077" s="41"/>
      <c r="AC4077" s="41"/>
      <c r="AD4077" s="41"/>
      <c r="AE4077" s="41"/>
      <c r="AT4077" s="20" t="s">
        <v>1145</v>
      </c>
      <c r="AU4077" s="20" t="s">
        <v>80</v>
      </c>
    </row>
    <row r="4078" s="14" customFormat="1">
      <c r="A4078" s="14"/>
      <c r="B4078" s="245"/>
      <c r="C4078" s="246"/>
      <c r="D4078" s="236" t="s">
        <v>216</v>
      </c>
      <c r="E4078" s="247" t="s">
        <v>19</v>
      </c>
      <c r="F4078" s="248" t="s">
        <v>6416</v>
      </c>
      <c r="G4078" s="246"/>
      <c r="H4078" s="249">
        <v>919.05499999999995</v>
      </c>
      <c r="I4078" s="250"/>
      <c r="J4078" s="246"/>
      <c r="K4078" s="246"/>
      <c r="L4078" s="251"/>
      <c r="M4078" s="252"/>
      <c r="N4078" s="253"/>
      <c r="O4078" s="253"/>
      <c r="P4078" s="253"/>
      <c r="Q4078" s="253"/>
      <c r="R4078" s="253"/>
      <c r="S4078" s="253"/>
      <c r="T4078" s="25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T4078" s="255" t="s">
        <v>216</v>
      </c>
      <c r="AU4078" s="255" t="s">
        <v>80</v>
      </c>
      <c r="AV4078" s="14" t="s">
        <v>80</v>
      </c>
      <c r="AW4078" s="14" t="s">
        <v>218</v>
      </c>
      <c r="AX4078" s="14" t="s">
        <v>78</v>
      </c>
      <c r="AY4078" s="255" t="s">
        <v>205</v>
      </c>
    </row>
    <row r="4079" s="14" customFormat="1">
      <c r="A4079" s="14"/>
      <c r="B4079" s="245"/>
      <c r="C4079" s="246"/>
      <c r="D4079" s="236" t="s">
        <v>216</v>
      </c>
      <c r="E4079" s="246"/>
      <c r="F4079" s="248" t="s">
        <v>6417</v>
      </c>
      <c r="G4079" s="246"/>
      <c r="H4079" s="249">
        <v>1838.1099999999999</v>
      </c>
      <c r="I4079" s="250"/>
      <c r="J4079" s="246"/>
      <c r="K4079" s="246"/>
      <c r="L4079" s="251"/>
      <c r="M4079" s="252"/>
      <c r="N4079" s="253"/>
      <c r="O4079" s="253"/>
      <c r="P4079" s="253"/>
      <c r="Q4079" s="253"/>
      <c r="R4079" s="253"/>
      <c r="S4079" s="253"/>
      <c r="T4079" s="25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T4079" s="255" t="s">
        <v>216</v>
      </c>
      <c r="AU4079" s="255" t="s">
        <v>80</v>
      </c>
      <c r="AV4079" s="14" t="s">
        <v>80</v>
      </c>
      <c r="AW4079" s="14" t="s">
        <v>4</v>
      </c>
      <c r="AX4079" s="14" t="s">
        <v>78</v>
      </c>
      <c r="AY4079" s="255" t="s">
        <v>205</v>
      </c>
    </row>
    <row r="4080" s="2" customFormat="1" ht="33" customHeight="1">
      <c r="A4080" s="41"/>
      <c r="B4080" s="42"/>
      <c r="C4080" s="216" t="s">
        <v>6418</v>
      </c>
      <c r="D4080" s="216" t="s">
        <v>207</v>
      </c>
      <c r="E4080" s="217" t="s">
        <v>6419</v>
      </c>
      <c r="F4080" s="218" t="s">
        <v>6420</v>
      </c>
      <c r="G4080" s="219" t="s">
        <v>306</v>
      </c>
      <c r="H4080" s="220">
        <v>1838.1099999999999</v>
      </c>
      <c r="I4080" s="221"/>
      <c r="J4080" s="222">
        <f>ROUND(I4080*H4080,2)</f>
        <v>0</v>
      </c>
      <c r="K4080" s="218" t="s">
        <v>211</v>
      </c>
      <c r="L4080" s="47"/>
      <c r="M4080" s="223" t="s">
        <v>19</v>
      </c>
      <c r="N4080" s="224" t="s">
        <v>42</v>
      </c>
      <c r="O4080" s="87"/>
      <c r="P4080" s="225">
        <f>O4080*H4080</f>
        <v>0</v>
      </c>
      <c r="Q4080" s="225">
        <v>1.0000000000000001E-05</v>
      </c>
      <c r="R4080" s="225">
        <f>Q4080*H4080</f>
        <v>0.018381100000000001</v>
      </c>
      <c r="S4080" s="225">
        <v>0</v>
      </c>
      <c r="T4080" s="226">
        <f>S4080*H4080</f>
        <v>0</v>
      </c>
      <c r="U4080" s="41"/>
      <c r="V4080" s="41"/>
      <c r="W4080" s="41"/>
      <c r="X4080" s="41"/>
      <c r="Y4080" s="41"/>
      <c r="Z4080" s="41"/>
      <c r="AA4080" s="41"/>
      <c r="AB4080" s="41"/>
      <c r="AC4080" s="41"/>
      <c r="AD4080" s="41"/>
      <c r="AE4080" s="41"/>
      <c r="AR4080" s="227" t="s">
        <v>331</v>
      </c>
      <c r="AT4080" s="227" t="s">
        <v>207</v>
      </c>
      <c r="AU4080" s="227" t="s">
        <v>80</v>
      </c>
      <c r="AY4080" s="20" t="s">
        <v>205</v>
      </c>
      <c r="BE4080" s="228">
        <f>IF(N4080="základní",J4080,0)</f>
        <v>0</v>
      </c>
      <c r="BF4080" s="228">
        <f>IF(N4080="snížená",J4080,0)</f>
        <v>0</v>
      </c>
      <c r="BG4080" s="228">
        <f>IF(N4080="zákl. přenesená",J4080,0)</f>
        <v>0</v>
      </c>
      <c r="BH4080" s="228">
        <f>IF(N4080="sníž. přenesená",J4080,0)</f>
        <v>0</v>
      </c>
      <c r="BI4080" s="228">
        <f>IF(N4080="nulová",J4080,0)</f>
        <v>0</v>
      </c>
      <c r="BJ4080" s="20" t="s">
        <v>78</v>
      </c>
      <c r="BK4080" s="228">
        <f>ROUND(I4080*H4080,2)</f>
        <v>0</v>
      </c>
      <c r="BL4080" s="20" t="s">
        <v>331</v>
      </c>
      <c r="BM4080" s="227" t="s">
        <v>6421</v>
      </c>
    </row>
    <row r="4081" s="2" customFormat="1">
      <c r="A4081" s="41"/>
      <c r="B4081" s="42"/>
      <c r="C4081" s="43"/>
      <c r="D4081" s="229" t="s">
        <v>214</v>
      </c>
      <c r="E4081" s="43"/>
      <c r="F4081" s="230" t="s">
        <v>6422</v>
      </c>
      <c r="G4081" s="43"/>
      <c r="H4081" s="43"/>
      <c r="I4081" s="231"/>
      <c r="J4081" s="43"/>
      <c r="K4081" s="43"/>
      <c r="L4081" s="47"/>
      <c r="M4081" s="232"/>
      <c r="N4081" s="233"/>
      <c r="O4081" s="87"/>
      <c r="P4081" s="87"/>
      <c r="Q4081" s="87"/>
      <c r="R4081" s="87"/>
      <c r="S4081" s="87"/>
      <c r="T4081" s="88"/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T4081" s="20" t="s">
        <v>214</v>
      </c>
      <c r="AU4081" s="20" t="s">
        <v>80</v>
      </c>
    </row>
    <row r="4082" s="2" customFormat="1">
      <c r="A4082" s="41"/>
      <c r="B4082" s="42"/>
      <c r="C4082" s="43"/>
      <c r="D4082" s="236" t="s">
        <v>1145</v>
      </c>
      <c r="E4082" s="43"/>
      <c r="F4082" s="288" t="s">
        <v>6423</v>
      </c>
      <c r="G4082" s="43"/>
      <c r="H4082" s="43"/>
      <c r="I4082" s="231"/>
      <c r="J4082" s="43"/>
      <c r="K4082" s="43"/>
      <c r="L4082" s="47"/>
      <c r="M4082" s="232"/>
      <c r="N4082" s="233"/>
      <c r="O4082" s="87"/>
      <c r="P4082" s="87"/>
      <c r="Q4082" s="87"/>
      <c r="R4082" s="87"/>
      <c r="S4082" s="87"/>
      <c r="T4082" s="88"/>
      <c r="U4082" s="41"/>
      <c r="V4082" s="41"/>
      <c r="W4082" s="41"/>
      <c r="X4082" s="41"/>
      <c r="Y4082" s="41"/>
      <c r="Z4082" s="41"/>
      <c r="AA4082" s="41"/>
      <c r="AB4082" s="41"/>
      <c r="AC4082" s="41"/>
      <c r="AD4082" s="41"/>
      <c r="AE4082" s="41"/>
      <c r="AT4082" s="20" t="s">
        <v>1145</v>
      </c>
      <c r="AU4082" s="20" t="s">
        <v>80</v>
      </c>
    </row>
    <row r="4083" s="14" customFormat="1">
      <c r="A4083" s="14"/>
      <c r="B4083" s="245"/>
      <c r="C4083" s="246"/>
      <c r="D4083" s="236" t="s">
        <v>216</v>
      </c>
      <c r="E4083" s="247" t="s">
        <v>19</v>
      </c>
      <c r="F4083" s="248" t="s">
        <v>6416</v>
      </c>
      <c r="G4083" s="246"/>
      <c r="H4083" s="249">
        <v>919.05499999999995</v>
      </c>
      <c r="I4083" s="250"/>
      <c r="J4083" s="246"/>
      <c r="K4083" s="246"/>
      <c r="L4083" s="251"/>
      <c r="M4083" s="252"/>
      <c r="N4083" s="253"/>
      <c r="O4083" s="253"/>
      <c r="P4083" s="253"/>
      <c r="Q4083" s="253"/>
      <c r="R4083" s="253"/>
      <c r="S4083" s="253"/>
      <c r="T4083" s="25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T4083" s="255" t="s">
        <v>216</v>
      </c>
      <c r="AU4083" s="255" t="s">
        <v>80</v>
      </c>
      <c r="AV4083" s="14" t="s">
        <v>80</v>
      </c>
      <c r="AW4083" s="14" t="s">
        <v>218</v>
      </c>
      <c r="AX4083" s="14" t="s">
        <v>78</v>
      </c>
      <c r="AY4083" s="255" t="s">
        <v>205</v>
      </c>
    </row>
    <row r="4084" s="14" customFormat="1">
      <c r="A4084" s="14"/>
      <c r="B4084" s="245"/>
      <c r="C4084" s="246"/>
      <c r="D4084" s="236" t="s">
        <v>216</v>
      </c>
      <c r="E4084" s="246"/>
      <c r="F4084" s="248" t="s">
        <v>6417</v>
      </c>
      <c r="G4084" s="246"/>
      <c r="H4084" s="249">
        <v>1838.1099999999999</v>
      </c>
      <c r="I4084" s="250"/>
      <c r="J4084" s="246"/>
      <c r="K4084" s="246"/>
      <c r="L4084" s="251"/>
      <c r="M4084" s="252"/>
      <c r="N4084" s="253"/>
      <c r="O4084" s="253"/>
      <c r="P4084" s="253"/>
      <c r="Q4084" s="253"/>
      <c r="R4084" s="253"/>
      <c r="S4084" s="253"/>
      <c r="T4084" s="25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T4084" s="255" t="s">
        <v>216</v>
      </c>
      <c r="AU4084" s="255" t="s">
        <v>80</v>
      </c>
      <c r="AV4084" s="14" t="s">
        <v>80</v>
      </c>
      <c r="AW4084" s="14" t="s">
        <v>4</v>
      </c>
      <c r="AX4084" s="14" t="s">
        <v>78</v>
      </c>
      <c r="AY4084" s="255" t="s">
        <v>205</v>
      </c>
    </row>
    <row r="4085" s="2" customFormat="1" ht="24.15" customHeight="1">
      <c r="A4085" s="41"/>
      <c r="B4085" s="42"/>
      <c r="C4085" s="216" t="s">
        <v>6424</v>
      </c>
      <c r="D4085" s="216" t="s">
        <v>207</v>
      </c>
      <c r="E4085" s="217" t="s">
        <v>6425</v>
      </c>
      <c r="F4085" s="218" t="s">
        <v>6426</v>
      </c>
      <c r="G4085" s="219" t="s">
        <v>306</v>
      </c>
      <c r="H4085" s="220">
        <v>2252.877</v>
      </c>
      <c r="I4085" s="221"/>
      <c r="J4085" s="222">
        <f>ROUND(I4085*H4085,2)</f>
        <v>0</v>
      </c>
      <c r="K4085" s="218" t="s">
        <v>211</v>
      </c>
      <c r="L4085" s="47"/>
      <c r="M4085" s="223" t="s">
        <v>19</v>
      </c>
      <c r="N4085" s="224" t="s">
        <v>42</v>
      </c>
      <c r="O4085" s="87"/>
      <c r="P4085" s="225">
        <f>O4085*H4085</f>
        <v>0</v>
      </c>
      <c r="Q4085" s="225">
        <v>8.0000000000000007E-05</v>
      </c>
      <c r="R4085" s="225">
        <f>Q4085*H4085</f>
        <v>0.18023016</v>
      </c>
      <c r="S4085" s="225">
        <v>0</v>
      </c>
      <c r="T4085" s="226">
        <f>S4085*H4085</f>
        <v>0</v>
      </c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R4085" s="227" t="s">
        <v>331</v>
      </c>
      <c r="AT4085" s="227" t="s">
        <v>207</v>
      </c>
      <c r="AU4085" s="227" t="s">
        <v>80</v>
      </c>
      <c r="AY4085" s="20" t="s">
        <v>205</v>
      </c>
      <c r="BE4085" s="228">
        <f>IF(N4085="základní",J4085,0)</f>
        <v>0</v>
      </c>
      <c r="BF4085" s="228">
        <f>IF(N4085="snížená",J4085,0)</f>
        <v>0</v>
      </c>
      <c r="BG4085" s="228">
        <f>IF(N4085="zákl. přenesená",J4085,0)</f>
        <v>0</v>
      </c>
      <c r="BH4085" s="228">
        <f>IF(N4085="sníž. přenesená",J4085,0)</f>
        <v>0</v>
      </c>
      <c r="BI4085" s="228">
        <f>IF(N4085="nulová",J4085,0)</f>
        <v>0</v>
      </c>
      <c r="BJ4085" s="20" t="s">
        <v>78</v>
      </c>
      <c r="BK4085" s="228">
        <f>ROUND(I4085*H4085,2)</f>
        <v>0</v>
      </c>
      <c r="BL4085" s="20" t="s">
        <v>331</v>
      </c>
      <c r="BM4085" s="227" t="s">
        <v>6427</v>
      </c>
    </row>
    <row r="4086" s="2" customFormat="1">
      <c r="A4086" s="41"/>
      <c r="B4086" s="42"/>
      <c r="C4086" s="43"/>
      <c r="D4086" s="229" t="s">
        <v>214</v>
      </c>
      <c r="E4086" s="43"/>
      <c r="F4086" s="230" t="s">
        <v>6428</v>
      </c>
      <c r="G4086" s="43"/>
      <c r="H4086" s="43"/>
      <c r="I4086" s="231"/>
      <c r="J4086" s="43"/>
      <c r="K4086" s="43"/>
      <c r="L4086" s="47"/>
      <c r="M4086" s="232"/>
      <c r="N4086" s="233"/>
      <c r="O4086" s="87"/>
      <c r="P4086" s="87"/>
      <c r="Q4086" s="87"/>
      <c r="R4086" s="87"/>
      <c r="S4086" s="87"/>
      <c r="T4086" s="88"/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T4086" s="20" t="s">
        <v>214</v>
      </c>
      <c r="AU4086" s="20" t="s">
        <v>80</v>
      </c>
    </row>
    <row r="4087" s="13" customFormat="1">
      <c r="A4087" s="13"/>
      <c r="B4087" s="234"/>
      <c r="C4087" s="235"/>
      <c r="D4087" s="236" t="s">
        <v>216</v>
      </c>
      <c r="E4087" s="237" t="s">
        <v>19</v>
      </c>
      <c r="F4087" s="238" t="s">
        <v>228</v>
      </c>
      <c r="G4087" s="235"/>
      <c r="H4087" s="237" t="s">
        <v>19</v>
      </c>
      <c r="I4087" s="239"/>
      <c r="J4087" s="235"/>
      <c r="K4087" s="235"/>
      <c r="L4087" s="240"/>
      <c r="M4087" s="241"/>
      <c r="N4087" s="242"/>
      <c r="O4087" s="242"/>
      <c r="P4087" s="242"/>
      <c r="Q4087" s="242"/>
      <c r="R4087" s="242"/>
      <c r="S4087" s="242"/>
      <c r="T4087" s="24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44" t="s">
        <v>216</v>
      </c>
      <c r="AU4087" s="244" t="s">
        <v>80</v>
      </c>
      <c r="AV4087" s="13" t="s">
        <v>78</v>
      </c>
      <c r="AW4087" s="13" t="s">
        <v>218</v>
      </c>
      <c r="AX4087" s="13" t="s">
        <v>71</v>
      </c>
      <c r="AY4087" s="244" t="s">
        <v>205</v>
      </c>
    </row>
    <row r="4088" s="13" customFormat="1">
      <c r="A4088" s="13"/>
      <c r="B4088" s="234"/>
      <c r="C4088" s="235"/>
      <c r="D4088" s="236" t="s">
        <v>216</v>
      </c>
      <c r="E4088" s="237" t="s">
        <v>19</v>
      </c>
      <c r="F4088" s="238" t="s">
        <v>478</v>
      </c>
      <c r="G4088" s="235"/>
      <c r="H4088" s="237" t="s">
        <v>19</v>
      </c>
      <c r="I4088" s="239"/>
      <c r="J4088" s="235"/>
      <c r="K4088" s="235"/>
      <c r="L4088" s="240"/>
      <c r="M4088" s="241"/>
      <c r="N4088" s="242"/>
      <c r="O4088" s="242"/>
      <c r="P4088" s="242"/>
      <c r="Q4088" s="242"/>
      <c r="R4088" s="242"/>
      <c r="S4088" s="242"/>
      <c r="T4088" s="24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T4088" s="244" t="s">
        <v>216</v>
      </c>
      <c r="AU4088" s="244" t="s">
        <v>80</v>
      </c>
      <c r="AV4088" s="13" t="s">
        <v>78</v>
      </c>
      <c r="AW4088" s="13" t="s">
        <v>218</v>
      </c>
      <c r="AX4088" s="13" t="s">
        <v>71</v>
      </c>
      <c r="AY4088" s="244" t="s">
        <v>205</v>
      </c>
    </row>
    <row r="4089" s="14" customFormat="1">
      <c r="A4089" s="14"/>
      <c r="B4089" s="245"/>
      <c r="C4089" s="246"/>
      <c r="D4089" s="236" t="s">
        <v>216</v>
      </c>
      <c r="E4089" s="247" t="s">
        <v>19</v>
      </c>
      <c r="F4089" s="248" t="s">
        <v>6271</v>
      </c>
      <c r="G4089" s="246"/>
      <c r="H4089" s="249">
        <v>174.80000000000001</v>
      </c>
      <c r="I4089" s="250"/>
      <c r="J4089" s="246"/>
      <c r="K4089" s="246"/>
      <c r="L4089" s="251"/>
      <c r="M4089" s="252"/>
      <c r="N4089" s="253"/>
      <c r="O4089" s="253"/>
      <c r="P4089" s="253"/>
      <c r="Q4089" s="253"/>
      <c r="R4089" s="253"/>
      <c r="S4089" s="253"/>
      <c r="T4089" s="25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T4089" s="255" t="s">
        <v>216</v>
      </c>
      <c r="AU4089" s="255" t="s">
        <v>80</v>
      </c>
      <c r="AV4089" s="14" t="s">
        <v>80</v>
      </c>
      <c r="AW4089" s="14" t="s">
        <v>218</v>
      </c>
      <c r="AX4089" s="14" t="s">
        <v>71</v>
      </c>
      <c r="AY4089" s="255" t="s">
        <v>205</v>
      </c>
    </row>
    <row r="4090" s="14" customFormat="1">
      <c r="A4090" s="14"/>
      <c r="B4090" s="245"/>
      <c r="C4090" s="246"/>
      <c r="D4090" s="236" t="s">
        <v>216</v>
      </c>
      <c r="E4090" s="247" t="s">
        <v>19</v>
      </c>
      <c r="F4090" s="248" t="s">
        <v>6272</v>
      </c>
      <c r="G4090" s="246"/>
      <c r="H4090" s="249">
        <v>68.859999999999999</v>
      </c>
      <c r="I4090" s="250"/>
      <c r="J4090" s="246"/>
      <c r="K4090" s="246"/>
      <c r="L4090" s="251"/>
      <c r="M4090" s="252"/>
      <c r="N4090" s="253"/>
      <c r="O4090" s="253"/>
      <c r="P4090" s="253"/>
      <c r="Q4090" s="253"/>
      <c r="R4090" s="253"/>
      <c r="S4090" s="253"/>
      <c r="T4090" s="25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55" t="s">
        <v>216</v>
      </c>
      <c r="AU4090" s="255" t="s">
        <v>80</v>
      </c>
      <c r="AV4090" s="14" t="s">
        <v>80</v>
      </c>
      <c r="AW4090" s="14" t="s">
        <v>218</v>
      </c>
      <c r="AX4090" s="14" t="s">
        <v>71</v>
      </c>
      <c r="AY4090" s="255" t="s">
        <v>205</v>
      </c>
    </row>
    <row r="4091" s="13" customFormat="1">
      <c r="A4091" s="13"/>
      <c r="B4091" s="234"/>
      <c r="C4091" s="235"/>
      <c r="D4091" s="236" t="s">
        <v>216</v>
      </c>
      <c r="E4091" s="237" t="s">
        <v>19</v>
      </c>
      <c r="F4091" s="238" t="s">
        <v>483</v>
      </c>
      <c r="G4091" s="235"/>
      <c r="H4091" s="237" t="s">
        <v>19</v>
      </c>
      <c r="I4091" s="239"/>
      <c r="J4091" s="235"/>
      <c r="K4091" s="235"/>
      <c r="L4091" s="240"/>
      <c r="M4091" s="241"/>
      <c r="N4091" s="242"/>
      <c r="O4091" s="242"/>
      <c r="P4091" s="242"/>
      <c r="Q4091" s="242"/>
      <c r="R4091" s="242"/>
      <c r="S4091" s="242"/>
      <c r="T4091" s="24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T4091" s="244" t="s">
        <v>216</v>
      </c>
      <c r="AU4091" s="244" t="s">
        <v>80</v>
      </c>
      <c r="AV4091" s="13" t="s">
        <v>78</v>
      </c>
      <c r="AW4091" s="13" t="s">
        <v>218</v>
      </c>
      <c r="AX4091" s="13" t="s">
        <v>71</v>
      </c>
      <c r="AY4091" s="244" t="s">
        <v>205</v>
      </c>
    </row>
    <row r="4092" s="14" customFormat="1">
      <c r="A4092" s="14"/>
      <c r="B4092" s="245"/>
      <c r="C4092" s="246"/>
      <c r="D4092" s="236" t="s">
        <v>216</v>
      </c>
      <c r="E4092" s="247" t="s">
        <v>19</v>
      </c>
      <c r="F4092" s="248" t="s">
        <v>6273</v>
      </c>
      <c r="G4092" s="246"/>
      <c r="H4092" s="249">
        <v>142.5</v>
      </c>
      <c r="I4092" s="250"/>
      <c r="J4092" s="246"/>
      <c r="K4092" s="246"/>
      <c r="L4092" s="251"/>
      <c r="M4092" s="252"/>
      <c r="N4092" s="253"/>
      <c r="O4092" s="253"/>
      <c r="P4092" s="253"/>
      <c r="Q4092" s="253"/>
      <c r="R4092" s="253"/>
      <c r="S4092" s="253"/>
      <c r="T4092" s="25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T4092" s="255" t="s">
        <v>216</v>
      </c>
      <c r="AU4092" s="255" t="s">
        <v>80</v>
      </c>
      <c r="AV4092" s="14" t="s">
        <v>80</v>
      </c>
      <c r="AW4092" s="14" t="s">
        <v>218</v>
      </c>
      <c r="AX4092" s="14" t="s">
        <v>71</v>
      </c>
      <c r="AY4092" s="255" t="s">
        <v>205</v>
      </c>
    </row>
    <row r="4093" s="14" customFormat="1">
      <c r="A4093" s="14"/>
      <c r="B4093" s="245"/>
      <c r="C4093" s="246"/>
      <c r="D4093" s="236" t="s">
        <v>216</v>
      </c>
      <c r="E4093" s="247" t="s">
        <v>19</v>
      </c>
      <c r="F4093" s="248" t="s">
        <v>6429</v>
      </c>
      <c r="G4093" s="246"/>
      <c r="H4093" s="249">
        <v>330.80000000000001</v>
      </c>
      <c r="I4093" s="250"/>
      <c r="J4093" s="246"/>
      <c r="K4093" s="246"/>
      <c r="L4093" s="251"/>
      <c r="M4093" s="252"/>
      <c r="N4093" s="253"/>
      <c r="O4093" s="253"/>
      <c r="P4093" s="253"/>
      <c r="Q4093" s="253"/>
      <c r="R4093" s="253"/>
      <c r="S4093" s="253"/>
      <c r="T4093" s="25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T4093" s="255" t="s">
        <v>216</v>
      </c>
      <c r="AU4093" s="255" t="s">
        <v>80</v>
      </c>
      <c r="AV4093" s="14" t="s">
        <v>80</v>
      </c>
      <c r="AW4093" s="14" t="s">
        <v>218</v>
      </c>
      <c r="AX4093" s="14" t="s">
        <v>71</v>
      </c>
      <c r="AY4093" s="255" t="s">
        <v>205</v>
      </c>
    </row>
    <row r="4094" s="14" customFormat="1">
      <c r="A4094" s="14"/>
      <c r="B4094" s="245"/>
      <c r="C4094" s="246"/>
      <c r="D4094" s="236" t="s">
        <v>216</v>
      </c>
      <c r="E4094" s="247" t="s">
        <v>19</v>
      </c>
      <c r="F4094" s="248" t="s">
        <v>6430</v>
      </c>
      <c r="G4094" s="246"/>
      <c r="H4094" s="249">
        <v>143.63200000000001</v>
      </c>
      <c r="I4094" s="250"/>
      <c r="J4094" s="246"/>
      <c r="K4094" s="246"/>
      <c r="L4094" s="251"/>
      <c r="M4094" s="252"/>
      <c r="N4094" s="253"/>
      <c r="O4094" s="253"/>
      <c r="P4094" s="253"/>
      <c r="Q4094" s="253"/>
      <c r="R4094" s="253"/>
      <c r="S4094" s="253"/>
      <c r="T4094" s="25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55" t="s">
        <v>216</v>
      </c>
      <c r="AU4094" s="255" t="s">
        <v>80</v>
      </c>
      <c r="AV4094" s="14" t="s">
        <v>80</v>
      </c>
      <c r="AW4094" s="14" t="s">
        <v>218</v>
      </c>
      <c r="AX4094" s="14" t="s">
        <v>71</v>
      </c>
      <c r="AY4094" s="255" t="s">
        <v>205</v>
      </c>
    </row>
    <row r="4095" s="14" customFormat="1">
      <c r="A4095" s="14"/>
      <c r="B4095" s="245"/>
      <c r="C4095" s="246"/>
      <c r="D4095" s="236" t="s">
        <v>216</v>
      </c>
      <c r="E4095" s="247" t="s">
        <v>19</v>
      </c>
      <c r="F4095" s="248" t="s">
        <v>6431</v>
      </c>
      <c r="G4095" s="246"/>
      <c r="H4095" s="249">
        <v>27.209000000000003</v>
      </c>
      <c r="I4095" s="250"/>
      <c r="J4095" s="246"/>
      <c r="K4095" s="246"/>
      <c r="L4095" s="251"/>
      <c r="M4095" s="252"/>
      <c r="N4095" s="253"/>
      <c r="O4095" s="253"/>
      <c r="P4095" s="253"/>
      <c r="Q4095" s="253"/>
      <c r="R4095" s="253"/>
      <c r="S4095" s="253"/>
      <c r="T4095" s="25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T4095" s="255" t="s">
        <v>216</v>
      </c>
      <c r="AU4095" s="255" t="s">
        <v>80</v>
      </c>
      <c r="AV4095" s="14" t="s">
        <v>80</v>
      </c>
      <c r="AW4095" s="14" t="s">
        <v>218</v>
      </c>
      <c r="AX4095" s="14" t="s">
        <v>71</v>
      </c>
      <c r="AY4095" s="255" t="s">
        <v>205</v>
      </c>
    </row>
    <row r="4096" s="14" customFormat="1">
      <c r="A4096" s="14"/>
      <c r="B4096" s="245"/>
      <c r="C4096" s="246"/>
      <c r="D4096" s="236" t="s">
        <v>216</v>
      </c>
      <c r="E4096" s="247" t="s">
        <v>19</v>
      </c>
      <c r="F4096" s="248" t="s">
        <v>6432</v>
      </c>
      <c r="G4096" s="246"/>
      <c r="H4096" s="249">
        <v>52.670000000000002</v>
      </c>
      <c r="I4096" s="250"/>
      <c r="J4096" s="246"/>
      <c r="K4096" s="246"/>
      <c r="L4096" s="251"/>
      <c r="M4096" s="252"/>
      <c r="N4096" s="253"/>
      <c r="O4096" s="253"/>
      <c r="P4096" s="253"/>
      <c r="Q4096" s="253"/>
      <c r="R4096" s="253"/>
      <c r="S4096" s="253"/>
      <c r="T4096" s="25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T4096" s="255" t="s">
        <v>216</v>
      </c>
      <c r="AU4096" s="255" t="s">
        <v>80</v>
      </c>
      <c r="AV4096" s="14" t="s">
        <v>80</v>
      </c>
      <c r="AW4096" s="14" t="s">
        <v>218</v>
      </c>
      <c r="AX4096" s="14" t="s">
        <v>71</v>
      </c>
      <c r="AY4096" s="255" t="s">
        <v>205</v>
      </c>
    </row>
    <row r="4097" s="14" customFormat="1">
      <c r="A4097" s="14"/>
      <c r="B4097" s="245"/>
      <c r="C4097" s="246"/>
      <c r="D4097" s="236" t="s">
        <v>216</v>
      </c>
      <c r="E4097" s="247" t="s">
        <v>19</v>
      </c>
      <c r="F4097" s="248" t="s">
        <v>6433</v>
      </c>
      <c r="G4097" s="246"/>
      <c r="H4097" s="249">
        <v>45.219999999999999</v>
      </c>
      <c r="I4097" s="250"/>
      <c r="J4097" s="246"/>
      <c r="K4097" s="246"/>
      <c r="L4097" s="251"/>
      <c r="M4097" s="252"/>
      <c r="N4097" s="253"/>
      <c r="O4097" s="253"/>
      <c r="P4097" s="253"/>
      <c r="Q4097" s="253"/>
      <c r="R4097" s="253"/>
      <c r="S4097" s="253"/>
      <c r="T4097" s="25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T4097" s="255" t="s">
        <v>216</v>
      </c>
      <c r="AU4097" s="255" t="s">
        <v>80</v>
      </c>
      <c r="AV4097" s="14" t="s">
        <v>80</v>
      </c>
      <c r="AW4097" s="14" t="s">
        <v>218</v>
      </c>
      <c r="AX4097" s="14" t="s">
        <v>71</v>
      </c>
      <c r="AY4097" s="255" t="s">
        <v>205</v>
      </c>
    </row>
    <row r="4098" s="13" customFormat="1">
      <c r="A4098" s="13"/>
      <c r="B4098" s="234"/>
      <c r="C4098" s="235"/>
      <c r="D4098" s="236" t="s">
        <v>216</v>
      </c>
      <c r="E4098" s="237" t="s">
        <v>19</v>
      </c>
      <c r="F4098" s="238" t="s">
        <v>485</v>
      </c>
      <c r="G4098" s="235"/>
      <c r="H4098" s="237" t="s">
        <v>19</v>
      </c>
      <c r="I4098" s="239"/>
      <c r="J4098" s="235"/>
      <c r="K4098" s="235"/>
      <c r="L4098" s="240"/>
      <c r="M4098" s="241"/>
      <c r="N4098" s="242"/>
      <c r="O4098" s="242"/>
      <c r="P4098" s="242"/>
      <c r="Q4098" s="242"/>
      <c r="R4098" s="242"/>
      <c r="S4098" s="242"/>
      <c r="T4098" s="24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T4098" s="244" t="s">
        <v>216</v>
      </c>
      <c r="AU4098" s="244" t="s">
        <v>80</v>
      </c>
      <c r="AV4098" s="13" t="s">
        <v>78</v>
      </c>
      <c r="AW4098" s="13" t="s">
        <v>218</v>
      </c>
      <c r="AX4098" s="13" t="s">
        <v>71</v>
      </c>
      <c r="AY4098" s="244" t="s">
        <v>205</v>
      </c>
    </row>
    <row r="4099" s="14" customFormat="1">
      <c r="A4099" s="14"/>
      <c r="B4099" s="245"/>
      <c r="C4099" s="246"/>
      <c r="D4099" s="236" t="s">
        <v>216</v>
      </c>
      <c r="E4099" s="247" t="s">
        <v>19</v>
      </c>
      <c r="F4099" s="248" t="s">
        <v>6434</v>
      </c>
      <c r="G4099" s="246"/>
      <c r="H4099" s="249">
        <v>289.59999999999997</v>
      </c>
      <c r="I4099" s="250"/>
      <c r="J4099" s="246"/>
      <c r="K4099" s="246"/>
      <c r="L4099" s="251"/>
      <c r="M4099" s="252"/>
      <c r="N4099" s="253"/>
      <c r="O4099" s="253"/>
      <c r="P4099" s="253"/>
      <c r="Q4099" s="253"/>
      <c r="R4099" s="253"/>
      <c r="S4099" s="253"/>
      <c r="T4099" s="25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5" t="s">
        <v>216</v>
      </c>
      <c r="AU4099" s="255" t="s">
        <v>80</v>
      </c>
      <c r="AV4099" s="14" t="s">
        <v>80</v>
      </c>
      <c r="AW4099" s="14" t="s">
        <v>218</v>
      </c>
      <c r="AX4099" s="14" t="s">
        <v>71</v>
      </c>
      <c r="AY4099" s="255" t="s">
        <v>205</v>
      </c>
    </row>
    <row r="4100" s="14" customFormat="1">
      <c r="A4100" s="14"/>
      <c r="B4100" s="245"/>
      <c r="C4100" s="246"/>
      <c r="D4100" s="236" t="s">
        <v>216</v>
      </c>
      <c r="E4100" s="247" t="s">
        <v>19</v>
      </c>
      <c r="F4100" s="248" t="s">
        <v>6435</v>
      </c>
      <c r="G4100" s="246"/>
      <c r="H4100" s="249">
        <v>493.59999999999997</v>
      </c>
      <c r="I4100" s="250"/>
      <c r="J4100" s="246"/>
      <c r="K4100" s="246"/>
      <c r="L4100" s="251"/>
      <c r="M4100" s="252"/>
      <c r="N4100" s="253"/>
      <c r="O4100" s="253"/>
      <c r="P4100" s="253"/>
      <c r="Q4100" s="253"/>
      <c r="R4100" s="253"/>
      <c r="S4100" s="253"/>
      <c r="T4100" s="25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5" t="s">
        <v>216</v>
      </c>
      <c r="AU4100" s="255" t="s">
        <v>80</v>
      </c>
      <c r="AV4100" s="14" t="s">
        <v>80</v>
      </c>
      <c r="AW4100" s="14" t="s">
        <v>218</v>
      </c>
      <c r="AX4100" s="14" t="s">
        <v>71</v>
      </c>
      <c r="AY4100" s="255" t="s">
        <v>205</v>
      </c>
    </row>
    <row r="4101" s="14" customFormat="1">
      <c r="A4101" s="14"/>
      <c r="B4101" s="245"/>
      <c r="C4101" s="246"/>
      <c r="D4101" s="236" t="s">
        <v>216</v>
      </c>
      <c r="E4101" s="247" t="s">
        <v>19</v>
      </c>
      <c r="F4101" s="248" t="s">
        <v>6374</v>
      </c>
      <c r="G4101" s="246"/>
      <c r="H4101" s="249">
        <v>14.6</v>
      </c>
      <c r="I4101" s="250"/>
      <c r="J4101" s="246"/>
      <c r="K4101" s="246"/>
      <c r="L4101" s="251"/>
      <c r="M4101" s="252"/>
      <c r="N4101" s="253"/>
      <c r="O4101" s="253"/>
      <c r="P4101" s="253"/>
      <c r="Q4101" s="253"/>
      <c r="R4101" s="253"/>
      <c r="S4101" s="253"/>
      <c r="T4101" s="25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T4101" s="255" t="s">
        <v>216</v>
      </c>
      <c r="AU4101" s="255" t="s">
        <v>80</v>
      </c>
      <c r="AV4101" s="14" t="s">
        <v>80</v>
      </c>
      <c r="AW4101" s="14" t="s">
        <v>218</v>
      </c>
      <c r="AX4101" s="14" t="s">
        <v>71</v>
      </c>
      <c r="AY4101" s="255" t="s">
        <v>205</v>
      </c>
    </row>
    <row r="4102" s="14" customFormat="1">
      <c r="A4102" s="14"/>
      <c r="B4102" s="245"/>
      <c r="C4102" s="246"/>
      <c r="D4102" s="236" t="s">
        <v>216</v>
      </c>
      <c r="E4102" s="247" t="s">
        <v>19</v>
      </c>
      <c r="F4102" s="248" t="s">
        <v>6436</v>
      </c>
      <c r="G4102" s="246"/>
      <c r="H4102" s="249">
        <v>2.4940000000000002</v>
      </c>
      <c r="I4102" s="250"/>
      <c r="J4102" s="246"/>
      <c r="K4102" s="246"/>
      <c r="L4102" s="251"/>
      <c r="M4102" s="252"/>
      <c r="N4102" s="253"/>
      <c r="O4102" s="253"/>
      <c r="P4102" s="253"/>
      <c r="Q4102" s="253"/>
      <c r="R4102" s="253"/>
      <c r="S4102" s="253"/>
      <c r="T4102" s="25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T4102" s="255" t="s">
        <v>216</v>
      </c>
      <c r="AU4102" s="255" t="s">
        <v>80</v>
      </c>
      <c r="AV4102" s="14" t="s">
        <v>80</v>
      </c>
      <c r="AW4102" s="14" t="s">
        <v>218</v>
      </c>
      <c r="AX4102" s="14" t="s">
        <v>71</v>
      </c>
      <c r="AY4102" s="255" t="s">
        <v>205</v>
      </c>
    </row>
    <row r="4103" s="14" customFormat="1">
      <c r="A4103" s="14"/>
      <c r="B4103" s="245"/>
      <c r="C4103" s="246"/>
      <c r="D4103" s="236" t="s">
        <v>216</v>
      </c>
      <c r="E4103" s="247" t="s">
        <v>19</v>
      </c>
      <c r="F4103" s="248" t="s">
        <v>6437</v>
      </c>
      <c r="G4103" s="246"/>
      <c r="H4103" s="249">
        <v>30.891999999999999</v>
      </c>
      <c r="I4103" s="250"/>
      <c r="J4103" s="246"/>
      <c r="K4103" s="246"/>
      <c r="L4103" s="251"/>
      <c r="M4103" s="252"/>
      <c r="N4103" s="253"/>
      <c r="O4103" s="253"/>
      <c r="P4103" s="253"/>
      <c r="Q4103" s="253"/>
      <c r="R4103" s="253"/>
      <c r="S4103" s="253"/>
      <c r="T4103" s="25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T4103" s="255" t="s">
        <v>216</v>
      </c>
      <c r="AU4103" s="255" t="s">
        <v>80</v>
      </c>
      <c r="AV4103" s="14" t="s">
        <v>80</v>
      </c>
      <c r="AW4103" s="14" t="s">
        <v>218</v>
      </c>
      <c r="AX4103" s="14" t="s">
        <v>71</v>
      </c>
      <c r="AY4103" s="255" t="s">
        <v>205</v>
      </c>
    </row>
    <row r="4104" s="13" customFormat="1">
      <c r="A4104" s="13"/>
      <c r="B4104" s="234"/>
      <c r="C4104" s="235"/>
      <c r="D4104" s="236" t="s">
        <v>216</v>
      </c>
      <c r="E4104" s="237" t="s">
        <v>19</v>
      </c>
      <c r="F4104" s="238" t="s">
        <v>728</v>
      </c>
      <c r="G4104" s="235"/>
      <c r="H4104" s="237" t="s">
        <v>19</v>
      </c>
      <c r="I4104" s="239"/>
      <c r="J4104" s="235"/>
      <c r="K4104" s="235"/>
      <c r="L4104" s="240"/>
      <c r="M4104" s="241"/>
      <c r="N4104" s="242"/>
      <c r="O4104" s="242"/>
      <c r="P4104" s="242"/>
      <c r="Q4104" s="242"/>
      <c r="R4104" s="242"/>
      <c r="S4104" s="242"/>
      <c r="T4104" s="24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44" t="s">
        <v>216</v>
      </c>
      <c r="AU4104" s="244" t="s">
        <v>80</v>
      </c>
      <c r="AV4104" s="13" t="s">
        <v>78</v>
      </c>
      <c r="AW4104" s="13" t="s">
        <v>218</v>
      </c>
      <c r="AX4104" s="13" t="s">
        <v>71</v>
      </c>
      <c r="AY4104" s="244" t="s">
        <v>205</v>
      </c>
    </row>
    <row r="4105" s="14" customFormat="1">
      <c r="A4105" s="14"/>
      <c r="B4105" s="245"/>
      <c r="C4105" s="246"/>
      <c r="D4105" s="236" t="s">
        <v>216</v>
      </c>
      <c r="E4105" s="247" t="s">
        <v>19</v>
      </c>
      <c r="F4105" s="248" t="s">
        <v>6438</v>
      </c>
      <c r="G4105" s="246"/>
      <c r="H4105" s="249">
        <v>270</v>
      </c>
      <c r="I4105" s="250"/>
      <c r="J4105" s="246"/>
      <c r="K4105" s="246"/>
      <c r="L4105" s="251"/>
      <c r="M4105" s="252"/>
      <c r="N4105" s="253"/>
      <c r="O4105" s="253"/>
      <c r="P4105" s="253"/>
      <c r="Q4105" s="253"/>
      <c r="R4105" s="253"/>
      <c r="S4105" s="253"/>
      <c r="T4105" s="25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T4105" s="255" t="s">
        <v>216</v>
      </c>
      <c r="AU4105" s="255" t="s">
        <v>80</v>
      </c>
      <c r="AV4105" s="14" t="s">
        <v>80</v>
      </c>
      <c r="AW4105" s="14" t="s">
        <v>218</v>
      </c>
      <c r="AX4105" s="14" t="s">
        <v>71</v>
      </c>
      <c r="AY4105" s="255" t="s">
        <v>205</v>
      </c>
    </row>
    <row r="4106" s="13" customFormat="1">
      <c r="A4106" s="13"/>
      <c r="B4106" s="234"/>
      <c r="C4106" s="235"/>
      <c r="D4106" s="236" t="s">
        <v>216</v>
      </c>
      <c r="E4106" s="237" t="s">
        <v>19</v>
      </c>
      <c r="F4106" s="238" t="s">
        <v>239</v>
      </c>
      <c r="G4106" s="235"/>
      <c r="H4106" s="237" t="s">
        <v>19</v>
      </c>
      <c r="I4106" s="239"/>
      <c r="J4106" s="235"/>
      <c r="K4106" s="235"/>
      <c r="L4106" s="240"/>
      <c r="M4106" s="241"/>
      <c r="N4106" s="242"/>
      <c r="O4106" s="242"/>
      <c r="P4106" s="242"/>
      <c r="Q4106" s="242"/>
      <c r="R4106" s="242"/>
      <c r="S4106" s="242"/>
      <c r="T4106" s="24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T4106" s="244" t="s">
        <v>216</v>
      </c>
      <c r="AU4106" s="244" t="s">
        <v>80</v>
      </c>
      <c r="AV4106" s="13" t="s">
        <v>78</v>
      </c>
      <c r="AW4106" s="13" t="s">
        <v>218</v>
      </c>
      <c r="AX4106" s="13" t="s">
        <v>71</v>
      </c>
      <c r="AY4106" s="244" t="s">
        <v>205</v>
      </c>
    </row>
    <row r="4107" s="14" customFormat="1">
      <c r="A4107" s="14"/>
      <c r="B4107" s="245"/>
      <c r="C4107" s="246"/>
      <c r="D4107" s="236" t="s">
        <v>216</v>
      </c>
      <c r="E4107" s="247" t="s">
        <v>19</v>
      </c>
      <c r="F4107" s="248" t="s">
        <v>6439</v>
      </c>
      <c r="G4107" s="246"/>
      <c r="H4107" s="249">
        <v>166</v>
      </c>
      <c r="I4107" s="250"/>
      <c r="J4107" s="246"/>
      <c r="K4107" s="246"/>
      <c r="L4107" s="251"/>
      <c r="M4107" s="252"/>
      <c r="N4107" s="253"/>
      <c r="O4107" s="253"/>
      <c r="P4107" s="253"/>
      <c r="Q4107" s="253"/>
      <c r="R4107" s="253"/>
      <c r="S4107" s="253"/>
      <c r="T4107" s="25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T4107" s="255" t="s">
        <v>216</v>
      </c>
      <c r="AU4107" s="255" t="s">
        <v>80</v>
      </c>
      <c r="AV4107" s="14" t="s">
        <v>80</v>
      </c>
      <c r="AW4107" s="14" t="s">
        <v>218</v>
      </c>
      <c r="AX4107" s="14" t="s">
        <v>71</v>
      </c>
      <c r="AY4107" s="255" t="s">
        <v>205</v>
      </c>
    </row>
    <row r="4108" s="2" customFormat="1" ht="44.25" customHeight="1">
      <c r="A4108" s="41"/>
      <c r="B4108" s="42"/>
      <c r="C4108" s="216" t="s">
        <v>6440</v>
      </c>
      <c r="D4108" s="216" t="s">
        <v>207</v>
      </c>
      <c r="E4108" s="217" t="s">
        <v>6441</v>
      </c>
      <c r="F4108" s="218" t="s">
        <v>6442</v>
      </c>
      <c r="G4108" s="219" t="s">
        <v>306</v>
      </c>
      <c r="H4108" s="220">
        <v>1431.5820000000001</v>
      </c>
      <c r="I4108" s="221"/>
      <c r="J4108" s="222">
        <f>ROUND(I4108*H4108,2)</f>
        <v>0</v>
      </c>
      <c r="K4108" s="218" t="s">
        <v>211</v>
      </c>
      <c r="L4108" s="47"/>
      <c r="M4108" s="223" t="s">
        <v>19</v>
      </c>
      <c r="N4108" s="224" t="s">
        <v>42</v>
      </c>
      <c r="O4108" s="87"/>
      <c r="P4108" s="225">
        <f>O4108*H4108</f>
        <v>0</v>
      </c>
      <c r="Q4108" s="225">
        <v>1.0000000000000001E-05</v>
      </c>
      <c r="R4108" s="225">
        <f>Q4108*H4108</f>
        <v>0.014315820000000002</v>
      </c>
      <c r="S4108" s="225">
        <v>0</v>
      </c>
      <c r="T4108" s="226">
        <f>S4108*H4108</f>
        <v>0</v>
      </c>
      <c r="U4108" s="41"/>
      <c r="V4108" s="41"/>
      <c r="W4108" s="41"/>
      <c r="X4108" s="41"/>
      <c r="Y4108" s="41"/>
      <c r="Z4108" s="41"/>
      <c r="AA4108" s="41"/>
      <c r="AB4108" s="41"/>
      <c r="AC4108" s="41"/>
      <c r="AD4108" s="41"/>
      <c r="AE4108" s="41"/>
      <c r="AR4108" s="227" t="s">
        <v>331</v>
      </c>
      <c r="AT4108" s="227" t="s">
        <v>207</v>
      </c>
      <c r="AU4108" s="227" t="s">
        <v>80</v>
      </c>
      <c r="AY4108" s="20" t="s">
        <v>205</v>
      </c>
      <c r="BE4108" s="228">
        <f>IF(N4108="základní",J4108,0)</f>
        <v>0</v>
      </c>
      <c r="BF4108" s="228">
        <f>IF(N4108="snížená",J4108,0)</f>
        <v>0</v>
      </c>
      <c r="BG4108" s="228">
        <f>IF(N4108="zákl. přenesená",J4108,0)</f>
        <v>0</v>
      </c>
      <c r="BH4108" s="228">
        <f>IF(N4108="sníž. přenesená",J4108,0)</f>
        <v>0</v>
      </c>
      <c r="BI4108" s="228">
        <f>IF(N4108="nulová",J4108,0)</f>
        <v>0</v>
      </c>
      <c r="BJ4108" s="20" t="s">
        <v>78</v>
      </c>
      <c r="BK4108" s="228">
        <f>ROUND(I4108*H4108,2)</f>
        <v>0</v>
      </c>
      <c r="BL4108" s="20" t="s">
        <v>331</v>
      </c>
      <c r="BM4108" s="227" t="s">
        <v>6443</v>
      </c>
    </row>
    <row r="4109" s="2" customFormat="1">
      <c r="A4109" s="41"/>
      <c r="B4109" s="42"/>
      <c r="C4109" s="43"/>
      <c r="D4109" s="229" t="s">
        <v>214</v>
      </c>
      <c r="E4109" s="43"/>
      <c r="F4109" s="230" t="s">
        <v>6444</v>
      </c>
      <c r="G4109" s="43"/>
      <c r="H4109" s="43"/>
      <c r="I4109" s="231"/>
      <c r="J4109" s="43"/>
      <c r="K4109" s="43"/>
      <c r="L4109" s="47"/>
      <c r="M4109" s="232"/>
      <c r="N4109" s="233"/>
      <c r="O4109" s="87"/>
      <c r="P4109" s="87"/>
      <c r="Q4109" s="87"/>
      <c r="R4109" s="87"/>
      <c r="S4109" s="87"/>
      <c r="T4109" s="88"/>
      <c r="U4109" s="41"/>
      <c r="V4109" s="41"/>
      <c r="W4109" s="41"/>
      <c r="X4109" s="41"/>
      <c r="Y4109" s="41"/>
      <c r="Z4109" s="41"/>
      <c r="AA4109" s="41"/>
      <c r="AB4109" s="41"/>
      <c r="AC4109" s="41"/>
      <c r="AD4109" s="41"/>
      <c r="AE4109" s="41"/>
      <c r="AT4109" s="20" t="s">
        <v>214</v>
      </c>
      <c r="AU4109" s="20" t="s">
        <v>80</v>
      </c>
    </row>
    <row r="4110" s="2" customFormat="1">
      <c r="A4110" s="41"/>
      <c r="B4110" s="42"/>
      <c r="C4110" s="43"/>
      <c r="D4110" s="236" t="s">
        <v>1145</v>
      </c>
      <c r="E4110" s="43"/>
      <c r="F4110" s="288" t="s">
        <v>6445</v>
      </c>
      <c r="G4110" s="43"/>
      <c r="H4110" s="43"/>
      <c r="I4110" s="231"/>
      <c r="J4110" s="43"/>
      <c r="K4110" s="43"/>
      <c r="L4110" s="47"/>
      <c r="M4110" s="232"/>
      <c r="N4110" s="233"/>
      <c r="O4110" s="87"/>
      <c r="P4110" s="87"/>
      <c r="Q4110" s="87"/>
      <c r="R4110" s="87"/>
      <c r="S4110" s="87"/>
      <c r="T4110" s="88"/>
      <c r="U4110" s="41"/>
      <c r="V4110" s="41"/>
      <c r="W4110" s="41"/>
      <c r="X4110" s="41"/>
      <c r="Y4110" s="41"/>
      <c r="Z4110" s="41"/>
      <c r="AA4110" s="41"/>
      <c r="AB4110" s="41"/>
      <c r="AC4110" s="41"/>
      <c r="AD4110" s="41"/>
      <c r="AE4110" s="41"/>
      <c r="AT4110" s="20" t="s">
        <v>1145</v>
      </c>
      <c r="AU4110" s="20" t="s">
        <v>80</v>
      </c>
    </row>
    <row r="4111" s="13" customFormat="1">
      <c r="A4111" s="13"/>
      <c r="B4111" s="234"/>
      <c r="C4111" s="235"/>
      <c r="D4111" s="236" t="s">
        <v>216</v>
      </c>
      <c r="E4111" s="237" t="s">
        <v>19</v>
      </c>
      <c r="F4111" s="238" t="s">
        <v>6446</v>
      </c>
      <c r="G4111" s="235"/>
      <c r="H4111" s="237" t="s">
        <v>19</v>
      </c>
      <c r="I4111" s="239"/>
      <c r="J4111" s="235"/>
      <c r="K4111" s="235"/>
      <c r="L4111" s="240"/>
      <c r="M4111" s="241"/>
      <c r="N4111" s="242"/>
      <c r="O4111" s="242"/>
      <c r="P4111" s="242"/>
      <c r="Q4111" s="242"/>
      <c r="R4111" s="242"/>
      <c r="S4111" s="242"/>
      <c r="T4111" s="24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44" t="s">
        <v>216</v>
      </c>
      <c r="AU4111" s="244" t="s">
        <v>80</v>
      </c>
      <c r="AV4111" s="13" t="s">
        <v>78</v>
      </c>
      <c r="AW4111" s="13" t="s">
        <v>218</v>
      </c>
      <c r="AX4111" s="13" t="s">
        <v>71</v>
      </c>
      <c r="AY4111" s="244" t="s">
        <v>205</v>
      </c>
    </row>
    <row r="4112" s="13" customFormat="1">
      <c r="A4112" s="13"/>
      <c r="B4112" s="234"/>
      <c r="C4112" s="235"/>
      <c r="D4112" s="236" t="s">
        <v>216</v>
      </c>
      <c r="E4112" s="237" t="s">
        <v>19</v>
      </c>
      <c r="F4112" s="238" t="s">
        <v>228</v>
      </c>
      <c r="G4112" s="235"/>
      <c r="H4112" s="237" t="s">
        <v>19</v>
      </c>
      <c r="I4112" s="239"/>
      <c r="J4112" s="235"/>
      <c r="K4112" s="235"/>
      <c r="L4112" s="240"/>
      <c r="M4112" s="241"/>
      <c r="N4112" s="242"/>
      <c r="O4112" s="242"/>
      <c r="P4112" s="242"/>
      <c r="Q4112" s="242"/>
      <c r="R4112" s="242"/>
      <c r="S4112" s="242"/>
      <c r="T4112" s="24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T4112" s="244" t="s">
        <v>216</v>
      </c>
      <c r="AU4112" s="244" t="s">
        <v>80</v>
      </c>
      <c r="AV4112" s="13" t="s">
        <v>78</v>
      </c>
      <c r="AW4112" s="13" t="s">
        <v>218</v>
      </c>
      <c r="AX4112" s="13" t="s">
        <v>71</v>
      </c>
      <c r="AY4112" s="244" t="s">
        <v>205</v>
      </c>
    </row>
    <row r="4113" s="14" customFormat="1">
      <c r="A4113" s="14"/>
      <c r="B4113" s="245"/>
      <c r="C4113" s="246"/>
      <c r="D4113" s="236" t="s">
        <v>216</v>
      </c>
      <c r="E4113" s="247" t="s">
        <v>19</v>
      </c>
      <c r="F4113" s="248" t="s">
        <v>6447</v>
      </c>
      <c r="G4113" s="246"/>
      <c r="H4113" s="249">
        <v>165.40000000000001</v>
      </c>
      <c r="I4113" s="250"/>
      <c r="J4113" s="246"/>
      <c r="K4113" s="246"/>
      <c r="L4113" s="251"/>
      <c r="M4113" s="252"/>
      <c r="N4113" s="253"/>
      <c r="O4113" s="253"/>
      <c r="P4113" s="253"/>
      <c r="Q4113" s="253"/>
      <c r="R4113" s="253"/>
      <c r="S4113" s="253"/>
      <c r="T4113" s="25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5" t="s">
        <v>216</v>
      </c>
      <c r="AU4113" s="255" t="s">
        <v>80</v>
      </c>
      <c r="AV4113" s="14" t="s">
        <v>80</v>
      </c>
      <c r="AW4113" s="14" t="s">
        <v>218</v>
      </c>
      <c r="AX4113" s="14" t="s">
        <v>71</v>
      </c>
      <c r="AY4113" s="255" t="s">
        <v>205</v>
      </c>
    </row>
    <row r="4114" s="14" customFormat="1">
      <c r="A4114" s="14"/>
      <c r="B4114" s="245"/>
      <c r="C4114" s="246"/>
      <c r="D4114" s="236" t="s">
        <v>216</v>
      </c>
      <c r="E4114" s="247" t="s">
        <v>19</v>
      </c>
      <c r="F4114" s="248" t="s">
        <v>6448</v>
      </c>
      <c r="G4114" s="246"/>
      <c r="H4114" s="249">
        <v>246.80000000000001</v>
      </c>
      <c r="I4114" s="250"/>
      <c r="J4114" s="246"/>
      <c r="K4114" s="246"/>
      <c r="L4114" s="251"/>
      <c r="M4114" s="252"/>
      <c r="N4114" s="253"/>
      <c r="O4114" s="253"/>
      <c r="P4114" s="253"/>
      <c r="Q4114" s="253"/>
      <c r="R4114" s="253"/>
      <c r="S4114" s="253"/>
      <c r="T4114" s="25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T4114" s="255" t="s">
        <v>216</v>
      </c>
      <c r="AU4114" s="255" t="s">
        <v>80</v>
      </c>
      <c r="AV4114" s="14" t="s">
        <v>80</v>
      </c>
      <c r="AW4114" s="14" t="s">
        <v>218</v>
      </c>
      <c r="AX4114" s="14" t="s">
        <v>71</v>
      </c>
      <c r="AY4114" s="255" t="s">
        <v>205</v>
      </c>
    </row>
    <row r="4115" s="14" customFormat="1">
      <c r="A4115" s="14"/>
      <c r="B4115" s="245"/>
      <c r="C4115" s="246"/>
      <c r="D4115" s="236" t="s">
        <v>216</v>
      </c>
      <c r="E4115" s="247" t="s">
        <v>19</v>
      </c>
      <c r="F4115" s="248" t="s">
        <v>6449</v>
      </c>
      <c r="G4115" s="246"/>
      <c r="H4115" s="249">
        <v>135</v>
      </c>
      <c r="I4115" s="250"/>
      <c r="J4115" s="246"/>
      <c r="K4115" s="246"/>
      <c r="L4115" s="251"/>
      <c r="M4115" s="252"/>
      <c r="N4115" s="253"/>
      <c r="O4115" s="253"/>
      <c r="P4115" s="253"/>
      <c r="Q4115" s="253"/>
      <c r="R4115" s="253"/>
      <c r="S4115" s="253"/>
      <c r="T4115" s="25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5" t="s">
        <v>216</v>
      </c>
      <c r="AU4115" s="255" t="s">
        <v>80</v>
      </c>
      <c r="AV4115" s="14" t="s">
        <v>80</v>
      </c>
      <c r="AW4115" s="14" t="s">
        <v>218</v>
      </c>
      <c r="AX4115" s="14" t="s">
        <v>71</v>
      </c>
      <c r="AY4115" s="255" t="s">
        <v>205</v>
      </c>
    </row>
    <row r="4116" s="14" customFormat="1">
      <c r="A4116" s="14"/>
      <c r="B4116" s="245"/>
      <c r="C4116" s="246"/>
      <c r="D4116" s="236" t="s">
        <v>216</v>
      </c>
      <c r="E4116" s="247" t="s">
        <v>19</v>
      </c>
      <c r="F4116" s="248" t="s">
        <v>6277</v>
      </c>
      <c r="G4116" s="246"/>
      <c r="H4116" s="249">
        <v>26.335000000000001</v>
      </c>
      <c r="I4116" s="250"/>
      <c r="J4116" s="246"/>
      <c r="K4116" s="246"/>
      <c r="L4116" s="251"/>
      <c r="M4116" s="252"/>
      <c r="N4116" s="253"/>
      <c r="O4116" s="253"/>
      <c r="P4116" s="253"/>
      <c r="Q4116" s="253"/>
      <c r="R4116" s="253"/>
      <c r="S4116" s="253"/>
      <c r="T4116" s="25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5" t="s">
        <v>216</v>
      </c>
      <c r="AU4116" s="255" t="s">
        <v>80</v>
      </c>
      <c r="AV4116" s="14" t="s">
        <v>80</v>
      </c>
      <c r="AW4116" s="14" t="s">
        <v>218</v>
      </c>
      <c r="AX4116" s="14" t="s">
        <v>71</v>
      </c>
      <c r="AY4116" s="255" t="s">
        <v>205</v>
      </c>
    </row>
    <row r="4117" s="14" customFormat="1">
      <c r="A4117" s="14"/>
      <c r="B4117" s="245"/>
      <c r="C4117" s="246"/>
      <c r="D4117" s="236" t="s">
        <v>216</v>
      </c>
      <c r="E4117" s="247" t="s">
        <v>19</v>
      </c>
      <c r="F4117" s="248" t="s">
        <v>6278</v>
      </c>
      <c r="G4117" s="246"/>
      <c r="H4117" s="249">
        <v>22.609999999999999</v>
      </c>
      <c r="I4117" s="250"/>
      <c r="J4117" s="246"/>
      <c r="K4117" s="246"/>
      <c r="L4117" s="251"/>
      <c r="M4117" s="252"/>
      <c r="N4117" s="253"/>
      <c r="O4117" s="253"/>
      <c r="P4117" s="253"/>
      <c r="Q4117" s="253"/>
      <c r="R4117" s="253"/>
      <c r="S4117" s="253"/>
      <c r="T4117" s="25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5" t="s">
        <v>216</v>
      </c>
      <c r="AU4117" s="255" t="s">
        <v>80</v>
      </c>
      <c r="AV4117" s="14" t="s">
        <v>80</v>
      </c>
      <c r="AW4117" s="14" t="s">
        <v>218</v>
      </c>
      <c r="AX4117" s="14" t="s">
        <v>71</v>
      </c>
      <c r="AY4117" s="255" t="s">
        <v>205</v>
      </c>
    </row>
    <row r="4118" s="14" customFormat="1">
      <c r="A4118" s="14"/>
      <c r="B4118" s="245"/>
      <c r="C4118" s="246"/>
      <c r="D4118" s="236" t="s">
        <v>216</v>
      </c>
      <c r="E4118" s="247" t="s">
        <v>19</v>
      </c>
      <c r="F4118" s="248" t="s">
        <v>6450</v>
      </c>
      <c r="G4118" s="246"/>
      <c r="H4118" s="249">
        <v>15.446</v>
      </c>
      <c r="I4118" s="250"/>
      <c r="J4118" s="246"/>
      <c r="K4118" s="246"/>
      <c r="L4118" s="251"/>
      <c r="M4118" s="252"/>
      <c r="N4118" s="253"/>
      <c r="O4118" s="253"/>
      <c r="P4118" s="253"/>
      <c r="Q4118" s="253"/>
      <c r="R4118" s="253"/>
      <c r="S4118" s="253"/>
      <c r="T4118" s="25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T4118" s="255" t="s">
        <v>216</v>
      </c>
      <c r="AU4118" s="255" t="s">
        <v>80</v>
      </c>
      <c r="AV4118" s="14" t="s">
        <v>80</v>
      </c>
      <c r="AW4118" s="14" t="s">
        <v>218</v>
      </c>
      <c r="AX4118" s="14" t="s">
        <v>71</v>
      </c>
      <c r="AY4118" s="255" t="s">
        <v>205</v>
      </c>
    </row>
    <row r="4119" s="15" customFormat="1">
      <c r="A4119" s="15"/>
      <c r="B4119" s="256"/>
      <c r="C4119" s="257"/>
      <c r="D4119" s="236" t="s">
        <v>216</v>
      </c>
      <c r="E4119" s="258" t="s">
        <v>19</v>
      </c>
      <c r="F4119" s="259" t="s">
        <v>238</v>
      </c>
      <c r="G4119" s="257"/>
      <c r="H4119" s="260">
        <v>611.59100000000012</v>
      </c>
      <c r="I4119" s="261"/>
      <c r="J4119" s="257"/>
      <c r="K4119" s="257"/>
      <c r="L4119" s="262"/>
      <c r="M4119" s="263"/>
      <c r="N4119" s="264"/>
      <c r="O4119" s="264"/>
      <c r="P4119" s="264"/>
      <c r="Q4119" s="264"/>
      <c r="R4119" s="264"/>
      <c r="S4119" s="264"/>
      <c r="T4119" s="26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T4119" s="266" t="s">
        <v>216</v>
      </c>
      <c r="AU4119" s="266" t="s">
        <v>80</v>
      </c>
      <c r="AV4119" s="15" t="s">
        <v>97</v>
      </c>
      <c r="AW4119" s="15" t="s">
        <v>218</v>
      </c>
      <c r="AX4119" s="15" t="s">
        <v>71</v>
      </c>
      <c r="AY4119" s="266" t="s">
        <v>205</v>
      </c>
    </row>
    <row r="4120" s="13" customFormat="1">
      <c r="A4120" s="13"/>
      <c r="B4120" s="234"/>
      <c r="C4120" s="235"/>
      <c r="D4120" s="236" t="s">
        <v>216</v>
      </c>
      <c r="E4120" s="237" t="s">
        <v>19</v>
      </c>
      <c r="F4120" s="238" t="s">
        <v>239</v>
      </c>
      <c r="G4120" s="235"/>
      <c r="H4120" s="237" t="s">
        <v>19</v>
      </c>
      <c r="I4120" s="239"/>
      <c r="J4120" s="235"/>
      <c r="K4120" s="235"/>
      <c r="L4120" s="240"/>
      <c r="M4120" s="241"/>
      <c r="N4120" s="242"/>
      <c r="O4120" s="242"/>
      <c r="P4120" s="242"/>
      <c r="Q4120" s="242"/>
      <c r="R4120" s="242"/>
      <c r="S4120" s="242"/>
      <c r="T4120" s="24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T4120" s="244" t="s">
        <v>216</v>
      </c>
      <c r="AU4120" s="244" t="s">
        <v>80</v>
      </c>
      <c r="AV4120" s="13" t="s">
        <v>78</v>
      </c>
      <c r="AW4120" s="13" t="s">
        <v>218</v>
      </c>
      <c r="AX4120" s="13" t="s">
        <v>71</v>
      </c>
      <c r="AY4120" s="244" t="s">
        <v>205</v>
      </c>
    </row>
    <row r="4121" s="14" customFormat="1">
      <c r="A4121" s="14"/>
      <c r="B4121" s="245"/>
      <c r="C4121" s="246"/>
      <c r="D4121" s="236" t="s">
        <v>216</v>
      </c>
      <c r="E4121" s="247" t="s">
        <v>19</v>
      </c>
      <c r="F4121" s="248" t="s">
        <v>6451</v>
      </c>
      <c r="G4121" s="246"/>
      <c r="H4121" s="249">
        <v>104.19999999999999</v>
      </c>
      <c r="I4121" s="250"/>
      <c r="J4121" s="246"/>
      <c r="K4121" s="246"/>
      <c r="L4121" s="251"/>
      <c r="M4121" s="252"/>
      <c r="N4121" s="253"/>
      <c r="O4121" s="253"/>
      <c r="P4121" s="253"/>
      <c r="Q4121" s="253"/>
      <c r="R4121" s="253"/>
      <c r="S4121" s="253"/>
      <c r="T4121" s="25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T4121" s="255" t="s">
        <v>216</v>
      </c>
      <c r="AU4121" s="255" t="s">
        <v>80</v>
      </c>
      <c r="AV4121" s="14" t="s">
        <v>80</v>
      </c>
      <c r="AW4121" s="14" t="s">
        <v>218</v>
      </c>
      <c r="AX4121" s="14" t="s">
        <v>71</v>
      </c>
      <c r="AY4121" s="255" t="s">
        <v>205</v>
      </c>
    </row>
    <row r="4122" s="15" customFormat="1">
      <c r="A4122" s="15"/>
      <c r="B4122" s="256"/>
      <c r="C4122" s="257"/>
      <c r="D4122" s="236" t="s">
        <v>216</v>
      </c>
      <c r="E4122" s="258" t="s">
        <v>19</v>
      </c>
      <c r="F4122" s="259" t="s">
        <v>238</v>
      </c>
      <c r="G4122" s="257"/>
      <c r="H4122" s="260">
        <v>104.19999999999999</v>
      </c>
      <c r="I4122" s="261"/>
      <c r="J4122" s="257"/>
      <c r="K4122" s="257"/>
      <c r="L4122" s="262"/>
      <c r="M4122" s="263"/>
      <c r="N4122" s="264"/>
      <c r="O4122" s="264"/>
      <c r="P4122" s="264"/>
      <c r="Q4122" s="264"/>
      <c r="R4122" s="264"/>
      <c r="S4122" s="264"/>
      <c r="T4122" s="26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T4122" s="266" t="s">
        <v>216</v>
      </c>
      <c r="AU4122" s="266" t="s">
        <v>80</v>
      </c>
      <c r="AV4122" s="15" t="s">
        <v>97</v>
      </c>
      <c r="AW4122" s="15" t="s">
        <v>218</v>
      </c>
      <c r="AX4122" s="15" t="s">
        <v>71</v>
      </c>
      <c r="AY4122" s="266" t="s">
        <v>205</v>
      </c>
    </row>
    <row r="4123" s="16" customFormat="1">
      <c r="A4123" s="16"/>
      <c r="B4123" s="267"/>
      <c r="C4123" s="268"/>
      <c r="D4123" s="236" t="s">
        <v>216</v>
      </c>
      <c r="E4123" s="269" t="s">
        <v>19</v>
      </c>
      <c r="F4123" s="270" t="s">
        <v>243</v>
      </c>
      <c r="G4123" s="268"/>
      <c r="H4123" s="271">
        <v>715.79100000000017</v>
      </c>
      <c r="I4123" s="272"/>
      <c r="J4123" s="268"/>
      <c r="K4123" s="268"/>
      <c r="L4123" s="273"/>
      <c r="M4123" s="274"/>
      <c r="N4123" s="275"/>
      <c r="O4123" s="275"/>
      <c r="P4123" s="275"/>
      <c r="Q4123" s="275"/>
      <c r="R4123" s="275"/>
      <c r="S4123" s="275"/>
      <c r="T4123" s="27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/>
      <c r="AT4123" s="277" t="s">
        <v>216</v>
      </c>
      <c r="AU4123" s="277" t="s">
        <v>80</v>
      </c>
      <c r="AV4123" s="16" t="s">
        <v>212</v>
      </c>
      <c r="AW4123" s="16" t="s">
        <v>218</v>
      </c>
      <c r="AX4123" s="16" t="s">
        <v>78</v>
      </c>
      <c r="AY4123" s="277" t="s">
        <v>205</v>
      </c>
    </row>
    <row r="4124" s="14" customFormat="1">
      <c r="A4124" s="14"/>
      <c r="B4124" s="245"/>
      <c r="C4124" s="246"/>
      <c r="D4124" s="236" t="s">
        <v>216</v>
      </c>
      <c r="E4124" s="246"/>
      <c r="F4124" s="248" t="s">
        <v>6452</v>
      </c>
      <c r="G4124" s="246"/>
      <c r="H4124" s="249">
        <v>1431.5820000000001</v>
      </c>
      <c r="I4124" s="250"/>
      <c r="J4124" s="246"/>
      <c r="K4124" s="246"/>
      <c r="L4124" s="251"/>
      <c r="M4124" s="252"/>
      <c r="N4124" s="253"/>
      <c r="O4124" s="253"/>
      <c r="P4124" s="253"/>
      <c r="Q4124" s="253"/>
      <c r="R4124" s="253"/>
      <c r="S4124" s="253"/>
      <c r="T4124" s="25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T4124" s="255" t="s">
        <v>216</v>
      </c>
      <c r="AU4124" s="255" t="s">
        <v>80</v>
      </c>
      <c r="AV4124" s="14" t="s">
        <v>80</v>
      </c>
      <c r="AW4124" s="14" t="s">
        <v>4</v>
      </c>
      <c r="AX4124" s="14" t="s">
        <v>78</v>
      </c>
      <c r="AY4124" s="255" t="s">
        <v>205</v>
      </c>
    </row>
    <row r="4125" s="2" customFormat="1" ht="44.25" customHeight="1">
      <c r="A4125" s="41"/>
      <c r="B4125" s="42"/>
      <c r="C4125" s="216" t="s">
        <v>6453</v>
      </c>
      <c r="D4125" s="216" t="s">
        <v>207</v>
      </c>
      <c r="E4125" s="217" t="s">
        <v>6454</v>
      </c>
      <c r="F4125" s="218" t="s">
        <v>6455</v>
      </c>
      <c r="G4125" s="219" t="s">
        <v>306</v>
      </c>
      <c r="H4125" s="220">
        <v>715.79100000000005</v>
      </c>
      <c r="I4125" s="221"/>
      <c r="J4125" s="222">
        <f>ROUND(I4125*H4125,2)</f>
        <v>0</v>
      </c>
      <c r="K4125" s="218" t="s">
        <v>211</v>
      </c>
      <c r="L4125" s="47"/>
      <c r="M4125" s="223" t="s">
        <v>19</v>
      </c>
      <c r="N4125" s="224" t="s">
        <v>42</v>
      </c>
      <c r="O4125" s="87"/>
      <c r="P4125" s="225">
        <f>O4125*H4125</f>
        <v>0</v>
      </c>
      <c r="Q4125" s="225">
        <v>1.0000000000000001E-05</v>
      </c>
      <c r="R4125" s="225">
        <f>Q4125*H4125</f>
        <v>0.0071579100000000008</v>
      </c>
      <c r="S4125" s="225">
        <v>0</v>
      </c>
      <c r="T4125" s="226">
        <f>S4125*H4125</f>
        <v>0</v>
      </c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R4125" s="227" t="s">
        <v>331</v>
      </c>
      <c r="AT4125" s="227" t="s">
        <v>207</v>
      </c>
      <c r="AU4125" s="227" t="s">
        <v>80</v>
      </c>
      <c r="AY4125" s="20" t="s">
        <v>205</v>
      </c>
      <c r="BE4125" s="228">
        <f>IF(N4125="základní",J4125,0)</f>
        <v>0</v>
      </c>
      <c r="BF4125" s="228">
        <f>IF(N4125="snížená",J4125,0)</f>
        <v>0</v>
      </c>
      <c r="BG4125" s="228">
        <f>IF(N4125="zákl. přenesená",J4125,0)</f>
        <v>0</v>
      </c>
      <c r="BH4125" s="228">
        <f>IF(N4125="sníž. přenesená",J4125,0)</f>
        <v>0</v>
      </c>
      <c r="BI4125" s="228">
        <f>IF(N4125="nulová",J4125,0)</f>
        <v>0</v>
      </c>
      <c r="BJ4125" s="20" t="s">
        <v>78</v>
      </c>
      <c r="BK4125" s="228">
        <f>ROUND(I4125*H4125,2)</f>
        <v>0</v>
      </c>
      <c r="BL4125" s="20" t="s">
        <v>331</v>
      </c>
      <c r="BM4125" s="227" t="s">
        <v>6456</v>
      </c>
    </row>
    <row r="4126" s="2" customFormat="1">
      <c r="A4126" s="41"/>
      <c r="B4126" s="42"/>
      <c r="C4126" s="43"/>
      <c r="D4126" s="229" t="s">
        <v>214</v>
      </c>
      <c r="E4126" s="43"/>
      <c r="F4126" s="230" t="s">
        <v>6457</v>
      </c>
      <c r="G4126" s="43"/>
      <c r="H4126" s="43"/>
      <c r="I4126" s="231"/>
      <c r="J4126" s="43"/>
      <c r="K4126" s="43"/>
      <c r="L4126" s="47"/>
      <c r="M4126" s="232"/>
      <c r="N4126" s="233"/>
      <c r="O4126" s="87"/>
      <c r="P4126" s="87"/>
      <c r="Q4126" s="87"/>
      <c r="R4126" s="87"/>
      <c r="S4126" s="87"/>
      <c r="T4126" s="88"/>
      <c r="U4126" s="41"/>
      <c r="V4126" s="41"/>
      <c r="W4126" s="41"/>
      <c r="X4126" s="41"/>
      <c r="Y4126" s="41"/>
      <c r="Z4126" s="41"/>
      <c r="AA4126" s="41"/>
      <c r="AB4126" s="41"/>
      <c r="AC4126" s="41"/>
      <c r="AD4126" s="41"/>
      <c r="AE4126" s="41"/>
      <c r="AT4126" s="20" t="s">
        <v>214</v>
      </c>
      <c r="AU4126" s="20" t="s">
        <v>80</v>
      </c>
    </row>
    <row r="4127" s="13" customFormat="1">
      <c r="A4127" s="13"/>
      <c r="B4127" s="234"/>
      <c r="C4127" s="235"/>
      <c r="D4127" s="236" t="s">
        <v>216</v>
      </c>
      <c r="E4127" s="237" t="s">
        <v>19</v>
      </c>
      <c r="F4127" s="238" t="s">
        <v>6446</v>
      </c>
      <c r="G4127" s="235"/>
      <c r="H4127" s="237" t="s">
        <v>19</v>
      </c>
      <c r="I4127" s="239"/>
      <c r="J4127" s="235"/>
      <c r="K4127" s="235"/>
      <c r="L4127" s="240"/>
      <c r="M4127" s="241"/>
      <c r="N4127" s="242"/>
      <c r="O4127" s="242"/>
      <c r="P4127" s="242"/>
      <c r="Q4127" s="242"/>
      <c r="R4127" s="242"/>
      <c r="S4127" s="242"/>
      <c r="T4127" s="24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44" t="s">
        <v>216</v>
      </c>
      <c r="AU4127" s="244" t="s">
        <v>80</v>
      </c>
      <c r="AV4127" s="13" t="s">
        <v>78</v>
      </c>
      <c r="AW4127" s="13" t="s">
        <v>218</v>
      </c>
      <c r="AX4127" s="13" t="s">
        <v>71</v>
      </c>
      <c r="AY4127" s="244" t="s">
        <v>205</v>
      </c>
    </row>
    <row r="4128" s="13" customFormat="1">
      <c r="A4128" s="13"/>
      <c r="B4128" s="234"/>
      <c r="C4128" s="235"/>
      <c r="D4128" s="236" t="s">
        <v>216</v>
      </c>
      <c r="E4128" s="237" t="s">
        <v>19</v>
      </c>
      <c r="F4128" s="238" t="s">
        <v>228</v>
      </c>
      <c r="G4128" s="235"/>
      <c r="H4128" s="237" t="s">
        <v>19</v>
      </c>
      <c r="I4128" s="239"/>
      <c r="J4128" s="235"/>
      <c r="K4128" s="235"/>
      <c r="L4128" s="240"/>
      <c r="M4128" s="241"/>
      <c r="N4128" s="242"/>
      <c r="O4128" s="242"/>
      <c r="P4128" s="242"/>
      <c r="Q4128" s="242"/>
      <c r="R4128" s="242"/>
      <c r="S4128" s="242"/>
      <c r="T4128" s="24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T4128" s="244" t="s">
        <v>216</v>
      </c>
      <c r="AU4128" s="244" t="s">
        <v>80</v>
      </c>
      <c r="AV4128" s="13" t="s">
        <v>78</v>
      </c>
      <c r="AW4128" s="13" t="s">
        <v>218</v>
      </c>
      <c r="AX4128" s="13" t="s">
        <v>71</v>
      </c>
      <c r="AY4128" s="244" t="s">
        <v>205</v>
      </c>
    </row>
    <row r="4129" s="14" customFormat="1">
      <c r="A4129" s="14"/>
      <c r="B4129" s="245"/>
      <c r="C4129" s="246"/>
      <c r="D4129" s="236" t="s">
        <v>216</v>
      </c>
      <c r="E4129" s="247" t="s">
        <v>19</v>
      </c>
      <c r="F4129" s="248" t="s">
        <v>6447</v>
      </c>
      <c r="G4129" s="246"/>
      <c r="H4129" s="249">
        <v>165.40000000000001</v>
      </c>
      <c r="I4129" s="250"/>
      <c r="J4129" s="246"/>
      <c r="K4129" s="246"/>
      <c r="L4129" s="251"/>
      <c r="M4129" s="252"/>
      <c r="N4129" s="253"/>
      <c r="O4129" s="253"/>
      <c r="P4129" s="253"/>
      <c r="Q4129" s="253"/>
      <c r="R4129" s="253"/>
      <c r="S4129" s="253"/>
      <c r="T4129" s="25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5" t="s">
        <v>216</v>
      </c>
      <c r="AU4129" s="255" t="s">
        <v>80</v>
      </c>
      <c r="AV4129" s="14" t="s">
        <v>80</v>
      </c>
      <c r="AW4129" s="14" t="s">
        <v>218</v>
      </c>
      <c r="AX4129" s="14" t="s">
        <v>71</v>
      </c>
      <c r="AY4129" s="255" t="s">
        <v>205</v>
      </c>
    </row>
    <row r="4130" s="14" customFormat="1">
      <c r="A4130" s="14"/>
      <c r="B4130" s="245"/>
      <c r="C4130" s="246"/>
      <c r="D4130" s="236" t="s">
        <v>216</v>
      </c>
      <c r="E4130" s="247" t="s">
        <v>19</v>
      </c>
      <c r="F4130" s="248" t="s">
        <v>6448</v>
      </c>
      <c r="G4130" s="246"/>
      <c r="H4130" s="249">
        <v>246.80000000000001</v>
      </c>
      <c r="I4130" s="250"/>
      <c r="J4130" s="246"/>
      <c r="K4130" s="246"/>
      <c r="L4130" s="251"/>
      <c r="M4130" s="252"/>
      <c r="N4130" s="253"/>
      <c r="O4130" s="253"/>
      <c r="P4130" s="253"/>
      <c r="Q4130" s="253"/>
      <c r="R4130" s="253"/>
      <c r="S4130" s="253"/>
      <c r="T4130" s="25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T4130" s="255" t="s">
        <v>216</v>
      </c>
      <c r="AU4130" s="255" t="s">
        <v>80</v>
      </c>
      <c r="AV4130" s="14" t="s">
        <v>80</v>
      </c>
      <c r="AW4130" s="14" t="s">
        <v>218</v>
      </c>
      <c r="AX4130" s="14" t="s">
        <v>71</v>
      </c>
      <c r="AY4130" s="255" t="s">
        <v>205</v>
      </c>
    </row>
    <row r="4131" s="14" customFormat="1">
      <c r="A4131" s="14"/>
      <c r="B4131" s="245"/>
      <c r="C4131" s="246"/>
      <c r="D4131" s="236" t="s">
        <v>216</v>
      </c>
      <c r="E4131" s="247" t="s">
        <v>19</v>
      </c>
      <c r="F4131" s="248" t="s">
        <v>6449</v>
      </c>
      <c r="G4131" s="246"/>
      <c r="H4131" s="249">
        <v>135</v>
      </c>
      <c r="I4131" s="250"/>
      <c r="J4131" s="246"/>
      <c r="K4131" s="246"/>
      <c r="L4131" s="251"/>
      <c r="M4131" s="252"/>
      <c r="N4131" s="253"/>
      <c r="O4131" s="253"/>
      <c r="P4131" s="253"/>
      <c r="Q4131" s="253"/>
      <c r="R4131" s="253"/>
      <c r="S4131" s="253"/>
      <c r="T4131" s="25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5" t="s">
        <v>216</v>
      </c>
      <c r="AU4131" s="255" t="s">
        <v>80</v>
      </c>
      <c r="AV4131" s="14" t="s">
        <v>80</v>
      </c>
      <c r="AW4131" s="14" t="s">
        <v>218</v>
      </c>
      <c r="AX4131" s="14" t="s">
        <v>71</v>
      </c>
      <c r="AY4131" s="255" t="s">
        <v>205</v>
      </c>
    </row>
    <row r="4132" s="14" customFormat="1">
      <c r="A4132" s="14"/>
      <c r="B4132" s="245"/>
      <c r="C4132" s="246"/>
      <c r="D4132" s="236" t="s">
        <v>216</v>
      </c>
      <c r="E4132" s="247" t="s">
        <v>19</v>
      </c>
      <c r="F4132" s="248" t="s">
        <v>6277</v>
      </c>
      <c r="G4132" s="246"/>
      <c r="H4132" s="249">
        <v>26.335000000000001</v>
      </c>
      <c r="I4132" s="250"/>
      <c r="J4132" s="246"/>
      <c r="K4132" s="246"/>
      <c r="L4132" s="251"/>
      <c r="M4132" s="252"/>
      <c r="N4132" s="253"/>
      <c r="O4132" s="253"/>
      <c r="P4132" s="253"/>
      <c r="Q4132" s="253"/>
      <c r="R4132" s="253"/>
      <c r="S4132" s="253"/>
      <c r="T4132" s="25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5" t="s">
        <v>216</v>
      </c>
      <c r="AU4132" s="255" t="s">
        <v>80</v>
      </c>
      <c r="AV4132" s="14" t="s">
        <v>80</v>
      </c>
      <c r="AW4132" s="14" t="s">
        <v>218</v>
      </c>
      <c r="AX4132" s="14" t="s">
        <v>71</v>
      </c>
      <c r="AY4132" s="255" t="s">
        <v>205</v>
      </c>
    </row>
    <row r="4133" s="14" customFormat="1">
      <c r="A4133" s="14"/>
      <c r="B4133" s="245"/>
      <c r="C4133" s="246"/>
      <c r="D4133" s="236" t="s">
        <v>216</v>
      </c>
      <c r="E4133" s="247" t="s">
        <v>19</v>
      </c>
      <c r="F4133" s="248" t="s">
        <v>6278</v>
      </c>
      <c r="G4133" s="246"/>
      <c r="H4133" s="249">
        <v>22.609999999999999</v>
      </c>
      <c r="I4133" s="250"/>
      <c r="J4133" s="246"/>
      <c r="K4133" s="246"/>
      <c r="L4133" s="251"/>
      <c r="M4133" s="252"/>
      <c r="N4133" s="253"/>
      <c r="O4133" s="253"/>
      <c r="P4133" s="253"/>
      <c r="Q4133" s="253"/>
      <c r="R4133" s="253"/>
      <c r="S4133" s="253"/>
      <c r="T4133" s="25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5" t="s">
        <v>216</v>
      </c>
      <c r="AU4133" s="255" t="s">
        <v>80</v>
      </c>
      <c r="AV4133" s="14" t="s">
        <v>80</v>
      </c>
      <c r="AW4133" s="14" t="s">
        <v>218</v>
      </c>
      <c r="AX4133" s="14" t="s">
        <v>71</v>
      </c>
      <c r="AY4133" s="255" t="s">
        <v>205</v>
      </c>
    </row>
    <row r="4134" s="14" customFormat="1">
      <c r="A4134" s="14"/>
      <c r="B4134" s="245"/>
      <c r="C4134" s="246"/>
      <c r="D4134" s="236" t="s">
        <v>216</v>
      </c>
      <c r="E4134" s="247" t="s">
        <v>19</v>
      </c>
      <c r="F4134" s="248" t="s">
        <v>6450</v>
      </c>
      <c r="G4134" s="246"/>
      <c r="H4134" s="249">
        <v>15.446</v>
      </c>
      <c r="I4134" s="250"/>
      <c r="J4134" s="246"/>
      <c r="K4134" s="246"/>
      <c r="L4134" s="251"/>
      <c r="M4134" s="252"/>
      <c r="N4134" s="253"/>
      <c r="O4134" s="253"/>
      <c r="P4134" s="253"/>
      <c r="Q4134" s="253"/>
      <c r="R4134" s="253"/>
      <c r="S4134" s="253"/>
      <c r="T4134" s="25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T4134" s="255" t="s">
        <v>216</v>
      </c>
      <c r="AU4134" s="255" t="s">
        <v>80</v>
      </c>
      <c r="AV4134" s="14" t="s">
        <v>80</v>
      </c>
      <c r="AW4134" s="14" t="s">
        <v>218</v>
      </c>
      <c r="AX4134" s="14" t="s">
        <v>71</v>
      </c>
      <c r="AY4134" s="255" t="s">
        <v>205</v>
      </c>
    </row>
    <row r="4135" s="13" customFormat="1">
      <c r="A4135" s="13"/>
      <c r="B4135" s="234"/>
      <c r="C4135" s="235"/>
      <c r="D4135" s="236" t="s">
        <v>216</v>
      </c>
      <c r="E4135" s="237" t="s">
        <v>19</v>
      </c>
      <c r="F4135" s="238" t="s">
        <v>239</v>
      </c>
      <c r="G4135" s="235"/>
      <c r="H4135" s="237" t="s">
        <v>19</v>
      </c>
      <c r="I4135" s="239"/>
      <c r="J4135" s="235"/>
      <c r="K4135" s="235"/>
      <c r="L4135" s="240"/>
      <c r="M4135" s="241"/>
      <c r="N4135" s="242"/>
      <c r="O4135" s="242"/>
      <c r="P4135" s="242"/>
      <c r="Q4135" s="242"/>
      <c r="R4135" s="242"/>
      <c r="S4135" s="242"/>
      <c r="T4135" s="24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T4135" s="244" t="s">
        <v>216</v>
      </c>
      <c r="AU4135" s="244" t="s">
        <v>80</v>
      </c>
      <c r="AV4135" s="13" t="s">
        <v>78</v>
      </c>
      <c r="AW4135" s="13" t="s">
        <v>218</v>
      </c>
      <c r="AX4135" s="13" t="s">
        <v>71</v>
      </c>
      <c r="AY4135" s="244" t="s">
        <v>205</v>
      </c>
    </row>
    <row r="4136" s="14" customFormat="1">
      <c r="A4136" s="14"/>
      <c r="B4136" s="245"/>
      <c r="C4136" s="246"/>
      <c r="D4136" s="236" t="s">
        <v>216</v>
      </c>
      <c r="E4136" s="247" t="s">
        <v>19</v>
      </c>
      <c r="F4136" s="248" t="s">
        <v>6451</v>
      </c>
      <c r="G4136" s="246"/>
      <c r="H4136" s="249">
        <v>104.19999999999999</v>
      </c>
      <c r="I4136" s="250"/>
      <c r="J4136" s="246"/>
      <c r="K4136" s="246"/>
      <c r="L4136" s="251"/>
      <c r="M4136" s="252"/>
      <c r="N4136" s="253"/>
      <c r="O4136" s="253"/>
      <c r="P4136" s="253"/>
      <c r="Q4136" s="253"/>
      <c r="R4136" s="253"/>
      <c r="S4136" s="253"/>
      <c r="T4136" s="25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T4136" s="255" t="s">
        <v>216</v>
      </c>
      <c r="AU4136" s="255" t="s">
        <v>80</v>
      </c>
      <c r="AV4136" s="14" t="s">
        <v>80</v>
      </c>
      <c r="AW4136" s="14" t="s">
        <v>218</v>
      </c>
      <c r="AX4136" s="14" t="s">
        <v>71</v>
      </c>
      <c r="AY4136" s="255" t="s">
        <v>205</v>
      </c>
    </row>
    <row r="4137" s="2" customFormat="1" ht="24.15" customHeight="1">
      <c r="A4137" s="41"/>
      <c r="B4137" s="42"/>
      <c r="C4137" s="216" t="s">
        <v>6458</v>
      </c>
      <c r="D4137" s="216" t="s">
        <v>207</v>
      </c>
      <c r="E4137" s="217" t="s">
        <v>6459</v>
      </c>
      <c r="F4137" s="218" t="s">
        <v>6460</v>
      </c>
      <c r="G4137" s="219" t="s">
        <v>306</v>
      </c>
      <c r="H4137" s="220">
        <v>1623.2739999999999</v>
      </c>
      <c r="I4137" s="221"/>
      <c r="J4137" s="222">
        <f>ROUND(I4137*H4137,2)</f>
        <v>0</v>
      </c>
      <c r="K4137" s="218" t="s">
        <v>211</v>
      </c>
      <c r="L4137" s="47"/>
      <c r="M4137" s="223" t="s">
        <v>19</v>
      </c>
      <c r="N4137" s="224" t="s">
        <v>42</v>
      </c>
      <c r="O4137" s="87"/>
      <c r="P4137" s="225">
        <f>O4137*H4137</f>
        <v>0</v>
      </c>
      <c r="Q4137" s="225">
        <v>0</v>
      </c>
      <c r="R4137" s="225">
        <f>Q4137*H4137</f>
        <v>0</v>
      </c>
      <c r="S4137" s="225">
        <v>0</v>
      </c>
      <c r="T4137" s="226">
        <f>S4137*H4137</f>
        <v>0</v>
      </c>
      <c r="U4137" s="41"/>
      <c r="V4137" s="41"/>
      <c r="W4137" s="41"/>
      <c r="X4137" s="41"/>
      <c r="Y4137" s="41"/>
      <c r="Z4137" s="41"/>
      <c r="AA4137" s="41"/>
      <c r="AB4137" s="41"/>
      <c r="AC4137" s="41"/>
      <c r="AD4137" s="41"/>
      <c r="AE4137" s="41"/>
      <c r="AR4137" s="227" t="s">
        <v>331</v>
      </c>
      <c r="AT4137" s="227" t="s">
        <v>207</v>
      </c>
      <c r="AU4137" s="227" t="s">
        <v>80</v>
      </c>
      <c r="AY4137" s="20" t="s">
        <v>205</v>
      </c>
      <c r="BE4137" s="228">
        <f>IF(N4137="základní",J4137,0)</f>
        <v>0</v>
      </c>
      <c r="BF4137" s="228">
        <f>IF(N4137="snížená",J4137,0)</f>
        <v>0</v>
      </c>
      <c r="BG4137" s="228">
        <f>IF(N4137="zákl. přenesená",J4137,0)</f>
        <v>0</v>
      </c>
      <c r="BH4137" s="228">
        <f>IF(N4137="sníž. přenesená",J4137,0)</f>
        <v>0</v>
      </c>
      <c r="BI4137" s="228">
        <f>IF(N4137="nulová",J4137,0)</f>
        <v>0</v>
      </c>
      <c r="BJ4137" s="20" t="s">
        <v>78</v>
      </c>
      <c r="BK4137" s="228">
        <f>ROUND(I4137*H4137,2)</f>
        <v>0</v>
      </c>
      <c r="BL4137" s="20" t="s">
        <v>331</v>
      </c>
      <c r="BM4137" s="227" t="s">
        <v>6461</v>
      </c>
    </row>
    <row r="4138" s="2" customFormat="1">
      <c r="A4138" s="41"/>
      <c r="B4138" s="42"/>
      <c r="C4138" s="43"/>
      <c r="D4138" s="229" t="s">
        <v>214</v>
      </c>
      <c r="E4138" s="43"/>
      <c r="F4138" s="230" t="s">
        <v>6462</v>
      </c>
      <c r="G4138" s="43"/>
      <c r="H4138" s="43"/>
      <c r="I4138" s="231"/>
      <c r="J4138" s="43"/>
      <c r="K4138" s="43"/>
      <c r="L4138" s="47"/>
      <c r="M4138" s="232"/>
      <c r="N4138" s="233"/>
      <c r="O4138" s="87"/>
      <c r="P4138" s="87"/>
      <c r="Q4138" s="87"/>
      <c r="R4138" s="87"/>
      <c r="S4138" s="87"/>
      <c r="T4138" s="88"/>
      <c r="U4138" s="41"/>
      <c r="V4138" s="41"/>
      <c r="W4138" s="41"/>
      <c r="X4138" s="41"/>
      <c r="Y4138" s="41"/>
      <c r="Z4138" s="41"/>
      <c r="AA4138" s="41"/>
      <c r="AB4138" s="41"/>
      <c r="AC4138" s="41"/>
      <c r="AD4138" s="41"/>
      <c r="AE4138" s="41"/>
      <c r="AT4138" s="20" t="s">
        <v>214</v>
      </c>
      <c r="AU4138" s="20" t="s">
        <v>80</v>
      </c>
    </row>
    <row r="4139" s="14" customFormat="1">
      <c r="A4139" s="14"/>
      <c r="B4139" s="245"/>
      <c r="C4139" s="246"/>
      <c r="D4139" s="236" t="s">
        <v>216</v>
      </c>
      <c r="E4139" s="247" t="s">
        <v>19</v>
      </c>
      <c r="F4139" s="248" t="s">
        <v>6463</v>
      </c>
      <c r="G4139" s="246"/>
      <c r="H4139" s="249">
        <v>1623.2739999999999</v>
      </c>
      <c r="I4139" s="250"/>
      <c r="J4139" s="246"/>
      <c r="K4139" s="246"/>
      <c r="L4139" s="251"/>
      <c r="M4139" s="252"/>
      <c r="N4139" s="253"/>
      <c r="O4139" s="253"/>
      <c r="P4139" s="253"/>
      <c r="Q4139" s="253"/>
      <c r="R4139" s="253"/>
      <c r="S4139" s="253"/>
      <c r="T4139" s="25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T4139" s="255" t="s">
        <v>216</v>
      </c>
      <c r="AU4139" s="255" t="s">
        <v>80</v>
      </c>
      <c r="AV4139" s="14" t="s">
        <v>80</v>
      </c>
      <c r="AW4139" s="14" t="s">
        <v>218</v>
      </c>
      <c r="AX4139" s="14" t="s">
        <v>71</v>
      </c>
      <c r="AY4139" s="255" t="s">
        <v>205</v>
      </c>
    </row>
    <row r="4140" s="2" customFormat="1" ht="24.15" customHeight="1">
      <c r="A4140" s="41"/>
      <c r="B4140" s="42"/>
      <c r="C4140" s="216" t="s">
        <v>6464</v>
      </c>
      <c r="D4140" s="216" t="s">
        <v>207</v>
      </c>
      <c r="E4140" s="217" t="s">
        <v>6465</v>
      </c>
      <c r="F4140" s="218" t="s">
        <v>6466</v>
      </c>
      <c r="G4140" s="219" t="s">
        <v>306</v>
      </c>
      <c r="H4140" s="220">
        <v>1431.5820000000001</v>
      </c>
      <c r="I4140" s="221"/>
      <c r="J4140" s="222">
        <f>ROUND(I4140*H4140,2)</f>
        <v>0</v>
      </c>
      <c r="K4140" s="218" t="s">
        <v>211</v>
      </c>
      <c r="L4140" s="47"/>
      <c r="M4140" s="223" t="s">
        <v>19</v>
      </c>
      <c r="N4140" s="224" t="s">
        <v>42</v>
      </c>
      <c r="O4140" s="87"/>
      <c r="P4140" s="225">
        <f>O4140*H4140</f>
        <v>0</v>
      </c>
      <c r="Q4140" s="225">
        <v>0.00025999999999999998</v>
      </c>
      <c r="R4140" s="225">
        <f>Q4140*H4140</f>
        <v>0.37221132000000001</v>
      </c>
      <c r="S4140" s="225">
        <v>0</v>
      </c>
      <c r="T4140" s="226">
        <f>S4140*H4140</f>
        <v>0</v>
      </c>
      <c r="U4140" s="41"/>
      <c r="V4140" s="41"/>
      <c r="W4140" s="41"/>
      <c r="X4140" s="41"/>
      <c r="Y4140" s="41"/>
      <c r="Z4140" s="41"/>
      <c r="AA4140" s="41"/>
      <c r="AB4140" s="41"/>
      <c r="AC4140" s="41"/>
      <c r="AD4140" s="41"/>
      <c r="AE4140" s="41"/>
      <c r="AR4140" s="227" t="s">
        <v>331</v>
      </c>
      <c r="AT4140" s="227" t="s">
        <v>207</v>
      </c>
      <c r="AU4140" s="227" t="s">
        <v>80</v>
      </c>
      <c r="AY4140" s="20" t="s">
        <v>205</v>
      </c>
      <c r="BE4140" s="228">
        <f>IF(N4140="základní",J4140,0)</f>
        <v>0</v>
      </c>
      <c r="BF4140" s="228">
        <f>IF(N4140="snížená",J4140,0)</f>
        <v>0</v>
      </c>
      <c r="BG4140" s="228">
        <f>IF(N4140="zákl. přenesená",J4140,0)</f>
        <v>0</v>
      </c>
      <c r="BH4140" s="228">
        <f>IF(N4140="sníž. přenesená",J4140,0)</f>
        <v>0</v>
      </c>
      <c r="BI4140" s="228">
        <f>IF(N4140="nulová",J4140,0)</f>
        <v>0</v>
      </c>
      <c r="BJ4140" s="20" t="s">
        <v>78</v>
      </c>
      <c r="BK4140" s="228">
        <f>ROUND(I4140*H4140,2)</f>
        <v>0</v>
      </c>
      <c r="BL4140" s="20" t="s">
        <v>331</v>
      </c>
      <c r="BM4140" s="227" t="s">
        <v>6467</v>
      </c>
    </row>
    <row r="4141" s="2" customFormat="1">
      <c r="A4141" s="41"/>
      <c r="B4141" s="42"/>
      <c r="C4141" s="43"/>
      <c r="D4141" s="229" t="s">
        <v>214</v>
      </c>
      <c r="E4141" s="43"/>
      <c r="F4141" s="230" t="s">
        <v>6468</v>
      </c>
      <c r="G4141" s="43"/>
      <c r="H4141" s="43"/>
      <c r="I4141" s="231"/>
      <c r="J4141" s="43"/>
      <c r="K4141" s="43"/>
      <c r="L4141" s="47"/>
      <c r="M4141" s="232"/>
      <c r="N4141" s="233"/>
      <c r="O4141" s="87"/>
      <c r="P4141" s="87"/>
      <c r="Q4141" s="87"/>
      <c r="R4141" s="87"/>
      <c r="S4141" s="87"/>
      <c r="T4141" s="88"/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T4141" s="20" t="s">
        <v>214</v>
      </c>
      <c r="AU4141" s="20" t="s">
        <v>80</v>
      </c>
    </row>
    <row r="4142" s="2" customFormat="1">
      <c r="A4142" s="41"/>
      <c r="B4142" s="42"/>
      <c r="C4142" s="43"/>
      <c r="D4142" s="236" t="s">
        <v>1145</v>
      </c>
      <c r="E4142" s="43"/>
      <c r="F4142" s="288" t="s">
        <v>6415</v>
      </c>
      <c r="G4142" s="43"/>
      <c r="H4142" s="43"/>
      <c r="I4142" s="231"/>
      <c r="J4142" s="43"/>
      <c r="K4142" s="43"/>
      <c r="L4142" s="47"/>
      <c r="M4142" s="232"/>
      <c r="N4142" s="233"/>
      <c r="O4142" s="87"/>
      <c r="P4142" s="87"/>
      <c r="Q4142" s="87"/>
      <c r="R4142" s="87"/>
      <c r="S4142" s="87"/>
      <c r="T4142" s="88"/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T4142" s="20" t="s">
        <v>1145</v>
      </c>
      <c r="AU4142" s="20" t="s">
        <v>80</v>
      </c>
    </row>
    <row r="4143" s="14" customFormat="1">
      <c r="A4143" s="14"/>
      <c r="B4143" s="245"/>
      <c r="C4143" s="246"/>
      <c r="D4143" s="236" t="s">
        <v>216</v>
      </c>
      <c r="E4143" s="247" t="s">
        <v>19</v>
      </c>
      <c r="F4143" s="248" t="s">
        <v>6469</v>
      </c>
      <c r="G4143" s="246"/>
      <c r="H4143" s="249">
        <v>165.40000000000001</v>
      </c>
      <c r="I4143" s="250"/>
      <c r="J4143" s="246"/>
      <c r="K4143" s="246"/>
      <c r="L4143" s="251"/>
      <c r="M4143" s="252"/>
      <c r="N4143" s="253"/>
      <c r="O4143" s="253"/>
      <c r="P4143" s="253"/>
      <c r="Q4143" s="253"/>
      <c r="R4143" s="253"/>
      <c r="S4143" s="253"/>
      <c r="T4143" s="25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T4143" s="255" t="s">
        <v>216</v>
      </c>
      <c r="AU4143" s="255" t="s">
        <v>80</v>
      </c>
      <c r="AV4143" s="14" t="s">
        <v>80</v>
      </c>
      <c r="AW4143" s="14" t="s">
        <v>218</v>
      </c>
      <c r="AX4143" s="14" t="s">
        <v>71</v>
      </c>
      <c r="AY4143" s="255" t="s">
        <v>205</v>
      </c>
    </row>
    <row r="4144" s="14" customFormat="1">
      <c r="A4144" s="14"/>
      <c r="B4144" s="245"/>
      <c r="C4144" s="246"/>
      <c r="D4144" s="236" t="s">
        <v>216</v>
      </c>
      <c r="E4144" s="247" t="s">
        <v>19</v>
      </c>
      <c r="F4144" s="248" t="s">
        <v>6470</v>
      </c>
      <c r="G4144" s="246"/>
      <c r="H4144" s="249">
        <v>246.80000000000001</v>
      </c>
      <c r="I4144" s="250"/>
      <c r="J4144" s="246"/>
      <c r="K4144" s="246"/>
      <c r="L4144" s="251"/>
      <c r="M4144" s="252"/>
      <c r="N4144" s="253"/>
      <c r="O4144" s="253"/>
      <c r="P4144" s="253"/>
      <c r="Q4144" s="253"/>
      <c r="R4144" s="253"/>
      <c r="S4144" s="253"/>
      <c r="T4144" s="25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T4144" s="255" t="s">
        <v>216</v>
      </c>
      <c r="AU4144" s="255" t="s">
        <v>80</v>
      </c>
      <c r="AV4144" s="14" t="s">
        <v>80</v>
      </c>
      <c r="AW4144" s="14" t="s">
        <v>218</v>
      </c>
      <c r="AX4144" s="14" t="s">
        <v>71</v>
      </c>
      <c r="AY4144" s="255" t="s">
        <v>205</v>
      </c>
    </row>
    <row r="4145" s="14" customFormat="1">
      <c r="A4145" s="14"/>
      <c r="B4145" s="245"/>
      <c r="C4145" s="246"/>
      <c r="D4145" s="236" t="s">
        <v>216</v>
      </c>
      <c r="E4145" s="247" t="s">
        <v>19</v>
      </c>
      <c r="F4145" s="248" t="s">
        <v>6471</v>
      </c>
      <c r="G4145" s="246"/>
      <c r="H4145" s="249">
        <v>135</v>
      </c>
      <c r="I4145" s="250"/>
      <c r="J4145" s="246"/>
      <c r="K4145" s="246"/>
      <c r="L4145" s="251"/>
      <c r="M4145" s="252"/>
      <c r="N4145" s="253"/>
      <c r="O4145" s="253"/>
      <c r="P4145" s="253"/>
      <c r="Q4145" s="253"/>
      <c r="R4145" s="253"/>
      <c r="S4145" s="253"/>
      <c r="T4145" s="25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T4145" s="255" t="s">
        <v>216</v>
      </c>
      <c r="AU4145" s="255" t="s">
        <v>80</v>
      </c>
      <c r="AV4145" s="14" t="s">
        <v>80</v>
      </c>
      <c r="AW4145" s="14" t="s">
        <v>218</v>
      </c>
      <c r="AX4145" s="14" t="s">
        <v>71</v>
      </c>
      <c r="AY4145" s="255" t="s">
        <v>205</v>
      </c>
    </row>
    <row r="4146" s="14" customFormat="1">
      <c r="A4146" s="14"/>
      <c r="B4146" s="245"/>
      <c r="C4146" s="246"/>
      <c r="D4146" s="236" t="s">
        <v>216</v>
      </c>
      <c r="E4146" s="247" t="s">
        <v>19</v>
      </c>
      <c r="F4146" s="248" t="s">
        <v>6277</v>
      </c>
      <c r="G4146" s="246"/>
      <c r="H4146" s="249">
        <v>26.335000000000001</v>
      </c>
      <c r="I4146" s="250"/>
      <c r="J4146" s="246"/>
      <c r="K4146" s="246"/>
      <c r="L4146" s="251"/>
      <c r="M4146" s="252"/>
      <c r="N4146" s="253"/>
      <c r="O4146" s="253"/>
      <c r="P4146" s="253"/>
      <c r="Q4146" s="253"/>
      <c r="R4146" s="253"/>
      <c r="S4146" s="253"/>
      <c r="T4146" s="25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55" t="s">
        <v>216</v>
      </c>
      <c r="AU4146" s="255" t="s">
        <v>80</v>
      </c>
      <c r="AV4146" s="14" t="s">
        <v>80</v>
      </c>
      <c r="AW4146" s="14" t="s">
        <v>218</v>
      </c>
      <c r="AX4146" s="14" t="s">
        <v>71</v>
      </c>
      <c r="AY4146" s="255" t="s">
        <v>205</v>
      </c>
    </row>
    <row r="4147" s="14" customFormat="1">
      <c r="A4147" s="14"/>
      <c r="B4147" s="245"/>
      <c r="C4147" s="246"/>
      <c r="D4147" s="236" t="s">
        <v>216</v>
      </c>
      <c r="E4147" s="247" t="s">
        <v>19</v>
      </c>
      <c r="F4147" s="248" t="s">
        <v>6278</v>
      </c>
      <c r="G4147" s="246"/>
      <c r="H4147" s="249">
        <v>22.609999999999999</v>
      </c>
      <c r="I4147" s="250"/>
      <c r="J4147" s="246"/>
      <c r="K4147" s="246"/>
      <c r="L4147" s="251"/>
      <c r="M4147" s="252"/>
      <c r="N4147" s="253"/>
      <c r="O4147" s="253"/>
      <c r="P4147" s="253"/>
      <c r="Q4147" s="253"/>
      <c r="R4147" s="253"/>
      <c r="S4147" s="253"/>
      <c r="T4147" s="25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5" t="s">
        <v>216</v>
      </c>
      <c r="AU4147" s="255" t="s">
        <v>80</v>
      </c>
      <c r="AV4147" s="14" t="s">
        <v>80</v>
      </c>
      <c r="AW4147" s="14" t="s">
        <v>218</v>
      </c>
      <c r="AX4147" s="14" t="s">
        <v>71</v>
      </c>
      <c r="AY4147" s="255" t="s">
        <v>205</v>
      </c>
    </row>
    <row r="4148" s="14" customFormat="1">
      <c r="A4148" s="14"/>
      <c r="B4148" s="245"/>
      <c r="C4148" s="246"/>
      <c r="D4148" s="236" t="s">
        <v>216</v>
      </c>
      <c r="E4148" s="247" t="s">
        <v>19</v>
      </c>
      <c r="F4148" s="248" t="s">
        <v>6450</v>
      </c>
      <c r="G4148" s="246"/>
      <c r="H4148" s="249">
        <v>15.446</v>
      </c>
      <c r="I4148" s="250"/>
      <c r="J4148" s="246"/>
      <c r="K4148" s="246"/>
      <c r="L4148" s="251"/>
      <c r="M4148" s="252"/>
      <c r="N4148" s="253"/>
      <c r="O4148" s="253"/>
      <c r="P4148" s="253"/>
      <c r="Q4148" s="253"/>
      <c r="R4148" s="253"/>
      <c r="S4148" s="253"/>
      <c r="T4148" s="25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T4148" s="255" t="s">
        <v>216</v>
      </c>
      <c r="AU4148" s="255" t="s">
        <v>80</v>
      </c>
      <c r="AV4148" s="14" t="s">
        <v>80</v>
      </c>
      <c r="AW4148" s="14" t="s">
        <v>218</v>
      </c>
      <c r="AX4148" s="14" t="s">
        <v>71</v>
      </c>
      <c r="AY4148" s="255" t="s">
        <v>205</v>
      </c>
    </row>
    <row r="4149" s="14" customFormat="1">
      <c r="A4149" s="14"/>
      <c r="B4149" s="245"/>
      <c r="C4149" s="246"/>
      <c r="D4149" s="236" t="s">
        <v>216</v>
      </c>
      <c r="E4149" s="247" t="s">
        <v>19</v>
      </c>
      <c r="F4149" s="248" t="s">
        <v>6472</v>
      </c>
      <c r="G4149" s="246"/>
      <c r="H4149" s="249">
        <v>104.19999999999999</v>
      </c>
      <c r="I4149" s="250"/>
      <c r="J4149" s="246"/>
      <c r="K4149" s="246"/>
      <c r="L4149" s="251"/>
      <c r="M4149" s="252"/>
      <c r="N4149" s="253"/>
      <c r="O4149" s="253"/>
      <c r="P4149" s="253"/>
      <c r="Q4149" s="253"/>
      <c r="R4149" s="253"/>
      <c r="S4149" s="253"/>
      <c r="T4149" s="25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5" t="s">
        <v>216</v>
      </c>
      <c r="AU4149" s="255" t="s">
        <v>80</v>
      </c>
      <c r="AV4149" s="14" t="s">
        <v>80</v>
      </c>
      <c r="AW4149" s="14" t="s">
        <v>218</v>
      </c>
      <c r="AX4149" s="14" t="s">
        <v>71</v>
      </c>
      <c r="AY4149" s="255" t="s">
        <v>205</v>
      </c>
    </row>
    <row r="4150" s="14" customFormat="1">
      <c r="A4150" s="14"/>
      <c r="B4150" s="245"/>
      <c r="C4150" s="246"/>
      <c r="D4150" s="236" t="s">
        <v>216</v>
      </c>
      <c r="E4150" s="246"/>
      <c r="F4150" s="248" t="s">
        <v>6452</v>
      </c>
      <c r="G4150" s="246"/>
      <c r="H4150" s="249">
        <v>1431.5820000000001</v>
      </c>
      <c r="I4150" s="250"/>
      <c r="J4150" s="246"/>
      <c r="K4150" s="246"/>
      <c r="L4150" s="251"/>
      <c r="M4150" s="252"/>
      <c r="N4150" s="253"/>
      <c r="O4150" s="253"/>
      <c r="P4150" s="253"/>
      <c r="Q4150" s="253"/>
      <c r="R4150" s="253"/>
      <c r="S4150" s="253"/>
      <c r="T4150" s="25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T4150" s="255" t="s">
        <v>216</v>
      </c>
      <c r="AU4150" s="255" t="s">
        <v>80</v>
      </c>
      <c r="AV4150" s="14" t="s">
        <v>80</v>
      </c>
      <c r="AW4150" s="14" t="s">
        <v>4</v>
      </c>
      <c r="AX4150" s="14" t="s">
        <v>78</v>
      </c>
      <c r="AY4150" s="255" t="s">
        <v>205</v>
      </c>
    </row>
    <row r="4151" s="2" customFormat="1" ht="44.25" customHeight="1">
      <c r="A4151" s="41"/>
      <c r="B4151" s="42"/>
      <c r="C4151" s="216" t="s">
        <v>6473</v>
      </c>
      <c r="D4151" s="216" t="s">
        <v>207</v>
      </c>
      <c r="E4151" s="217" t="s">
        <v>6474</v>
      </c>
      <c r="F4151" s="218" t="s">
        <v>6475</v>
      </c>
      <c r="G4151" s="219" t="s">
        <v>306</v>
      </c>
      <c r="H4151" s="220">
        <v>1431.5820000000001</v>
      </c>
      <c r="I4151" s="221"/>
      <c r="J4151" s="222">
        <f>ROUND(I4151*H4151,2)</f>
        <v>0</v>
      </c>
      <c r="K4151" s="218" t="s">
        <v>211</v>
      </c>
      <c r="L4151" s="47"/>
      <c r="M4151" s="223" t="s">
        <v>19</v>
      </c>
      <c r="N4151" s="224" t="s">
        <v>42</v>
      </c>
      <c r="O4151" s="87"/>
      <c r="P4151" s="225">
        <f>O4151*H4151</f>
        <v>0</v>
      </c>
      <c r="Q4151" s="225">
        <v>0.00020000000000000001</v>
      </c>
      <c r="R4151" s="225">
        <f>Q4151*H4151</f>
        <v>0.28631640000000003</v>
      </c>
      <c r="S4151" s="225">
        <v>0</v>
      </c>
      <c r="T4151" s="226">
        <f>S4151*H4151</f>
        <v>0</v>
      </c>
      <c r="U4151" s="41"/>
      <c r="V4151" s="41"/>
      <c r="W4151" s="41"/>
      <c r="X4151" s="41"/>
      <c r="Y4151" s="41"/>
      <c r="Z4151" s="41"/>
      <c r="AA4151" s="41"/>
      <c r="AB4151" s="41"/>
      <c r="AC4151" s="41"/>
      <c r="AD4151" s="41"/>
      <c r="AE4151" s="41"/>
      <c r="AR4151" s="227" t="s">
        <v>331</v>
      </c>
      <c r="AT4151" s="227" t="s">
        <v>207</v>
      </c>
      <c r="AU4151" s="227" t="s">
        <v>80</v>
      </c>
      <c r="AY4151" s="20" t="s">
        <v>205</v>
      </c>
      <c r="BE4151" s="228">
        <f>IF(N4151="základní",J4151,0)</f>
        <v>0</v>
      </c>
      <c r="BF4151" s="228">
        <f>IF(N4151="snížená",J4151,0)</f>
        <v>0</v>
      </c>
      <c r="BG4151" s="228">
        <f>IF(N4151="zákl. přenesená",J4151,0)</f>
        <v>0</v>
      </c>
      <c r="BH4151" s="228">
        <f>IF(N4151="sníž. přenesená",J4151,0)</f>
        <v>0</v>
      </c>
      <c r="BI4151" s="228">
        <f>IF(N4151="nulová",J4151,0)</f>
        <v>0</v>
      </c>
      <c r="BJ4151" s="20" t="s">
        <v>78</v>
      </c>
      <c r="BK4151" s="228">
        <f>ROUND(I4151*H4151,2)</f>
        <v>0</v>
      </c>
      <c r="BL4151" s="20" t="s">
        <v>331</v>
      </c>
      <c r="BM4151" s="227" t="s">
        <v>6476</v>
      </c>
    </row>
    <row r="4152" s="2" customFormat="1">
      <c r="A4152" s="41"/>
      <c r="B4152" s="42"/>
      <c r="C4152" s="43"/>
      <c r="D4152" s="229" t="s">
        <v>214</v>
      </c>
      <c r="E4152" s="43"/>
      <c r="F4152" s="230" t="s">
        <v>6477</v>
      </c>
      <c r="G4152" s="43"/>
      <c r="H4152" s="43"/>
      <c r="I4152" s="231"/>
      <c r="J4152" s="43"/>
      <c r="K4152" s="43"/>
      <c r="L4152" s="47"/>
      <c r="M4152" s="232"/>
      <c r="N4152" s="233"/>
      <c r="O4152" s="87"/>
      <c r="P4152" s="87"/>
      <c r="Q4152" s="87"/>
      <c r="R4152" s="87"/>
      <c r="S4152" s="87"/>
      <c r="T4152" s="88"/>
      <c r="U4152" s="41"/>
      <c r="V4152" s="41"/>
      <c r="W4152" s="41"/>
      <c r="X4152" s="41"/>
      <c r="Y4152" s="41"/>
      <c r="Z4152" s="41"/>
      <c r="AA4152" s="41"/>
      <c r="AB4152" s="41"/>
      <c r="AC4152" s="41"/>
      <c r="AD4152" s="41"/>
      <c r="AE4152" s="41"/>
      <c r="AT4152" s="20" t="s">
        <v>214</v>
      </c>
      <c r="AU4152" s="20" t="s">
        <v>80</v>
      </c>
    </row>
    <row r="4153" s="2" customFormat="1">
      <c r="A4153" s="41"/>
      <c r="B4153" s="42"/>
      <c r="C4153" s="43"/>
      <c r="D4153" s="236" t="s">
        <v>1145</v>
      </c>
      <c r="E4153" s="43"/>
      <c r="F4153" s="288" t="s">
        <v>6415</v>
      </c>
      <c r="G4153" s="43"/>
      <c r="H4153" s="43"/>
      <c r="I4153" s="231"/>
      <c r="J4153" s="43"/>
      <c r="K4153" s="43"/>
      <c r="L4153" s="47"/>
      <c r="M4153" s="232"/>
      <c r="N4153" s="233"/>
      <c r="O4153" s="87"/>
      <c r="P4153" s="87"/>
      <c r="Q4153" s="87"/>
      <c r="R4153" s="87"/>
      <c r="S4153" s="87"/>
      <c r="T4153" s="88"/>
      <c r="U4153" s="41"/>
      <c r="V4153" s="41"/>
      <c r="W4153" s="41"/>
      <c r="X4153" s="41"/>
      <c r="Y4153" s="41"/>
      <c r="Z4153" s="41"/>
      <c r="AA4153" s="41"/>
      <c r="AB4153" s="41"/>
      <c r="AC4153" s="41"/>
      <c r="AD4153" s="41"/>
      <c r="AE4153" s="41"/>
      <c r="AT4153" s="20" t="s">
        <v>1145</v>
      </c>
      <c r="AU4153" s="20" t="s">
        <v>80</v>
      </c>
    </row>
    <row r="4154" s="14" customFormat="1">
      <c r="A4154" s="14"/>
      <c r="B4154" s="245"/>
      <c r="C4154" s="246"/>
      <c r="D4154" s="236" t="s">
        <v>216</v>
      </c>
      <c r="E4154" s="247" t="s">
        <v>19</v>
      </c>
      <c r="F4154" s="248" t="s">
        <v>6469</v>
      </c>
      <c r="G4154" s="246"/>
      <c r="H4154" s="249">
        <v>165.40000000000001</v>
      </c>
      <c r="I4154" s="250"/>
      <c r="J4154" s="246"/>
      <c r="K4154" s="246"/>
      <c r="L4154" s="251"/>
      <c r="M4154" s="252"/>
      <c r="N4154" s="253"/>
      <c r="O4154" s="253"/>
      <c r="P4154" s="253"/>
      <c r="Q4154" s="253"/>
      <c r="R4154" s="253"/>
      <c r="S4154" s="253"/>
      <c r="T4154" s="25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T4154" s="255" t="s">
        <v>216</v>
      </c>
      <c r="AU4154" s="255" t="s">
        <v>80</v>
      </c>
      <c r="AV4154" s="14" t="s">
        <v>80</v>
      </c>
      <c r="AW4154" s="14" t="s">
        <v>218</v>
      </c>
      <c r="AX4154" s="14" t="s">
        <v>71</v>
      </c>
      <c r="AY4154" s="255" t="s">
        <v>205</v>
      </c>
    </row>
    <row r="4155" s="14" customFormat="1">
      <c r="A4155" s="14"/>
      <c r="B4155" s="245"/>
      <c r="C4155" s="246"/>
      <c r="D4155" s="236" t="s">
        <v>216</v>
      </c>
      <c r="E4155" s="247" t="s">
        <v>19</v>
      </c>
      <c r="F4155" s="248" t="s">
        <v>6470</v>
      </c>
      <c r="G4155" s="246"/>
      <c r="H4155" s="249">
        <v>246.80000000000001</v>
      </c>
      <c r="I4155" s="250"/>
      <c r="J4155" s="246"/>
      <c r="K4155" s="246"/>
      <c r="L4155" s="251"/>
      <c r="M4155" s="252"/>
      <c r="N4155" s="253"/>
      <c r="O4155" s="253"/>
      <c r="P4155" s="253"/>
      <c r="Q4155" s="253"/>
      <c r="R4155" s="253"/>
      <c r="S4155" s="253"/>
      <c r="T4155" s="25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5" t="s">
        <v>216</v>
      </c>
      <c r="AU4155" s="255" t="s">
        <v>80</v>
      </c>
      <c r="AV4155" s="14" t="s">
        <v>80</v>
      </c>
      <c r="AW4155" s="14" t="s">
        <v>218</v>
      </c>
      <c r="AX4155" s="14" t="s">
        <v>71</v>
      </c>
      <c r="AY4155" s="255" t="s">
        <v>205</v>
      </c>
    </row>
    <row r="4156" s="14" customFormat="1">
      <c r="A4156" s="14"/>
      <c r="B4156" s="245"/>
      <c r="C4156" s="246"/>
      <c r="D4156" s="236" t="s">
        <v>216</v>
      </c>
      <c r="E4156" s="247" t="s">
        <v>19</v>
      </c>
      <c r="F4156" s="248" t="s">
        <v>6471</v>
      </c>
      <c r="G4156" s="246"/>
      <c r="H4156" s="249">
        <v>135</v>
      </c>
      <c r="I4156" s="250"/>
      <c r="J4156" s="246"/>
      <c r="K4156" s="246"/>
      <c r="L4156" s="251"/>
      <c r="M4156" s="252"/>
      <c r="N4156" s="253"/>
      <c r="O4156" s="253"/>
      <c r="P4156" s="253"/>
      <c r="Q4156" s="253"/>
      <c r="R4156" s="253"/>
      <c r="S4156" s="253"/>
      <c r="T4156" s="25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T4156" s="255" t="s">
        <v>216</v>
      </c>
      <c r="AU4156" s="255" t="s">
        <v>80</v>
      </c>
      <c r="AV4156" s="14" t="s">
        <v>80</v>
      </c>
      <c r="AW4156" s="14" t="s">
        <v>218</v>
      </c>
      <c r="AX4156" s="14" t="s">
        <v>71</v>
      </c>
      <c r="AY4156" s="255" t="s">
        <v>205</v>
      </c>
    </row>
    <row r="4157" s="14" customFormat="1">
      <c r="A4157" s="14"/>
      <c r="B4157" s="245"/>
      <c r="C4157" s="246"/>
      <c r="D4157" s="236" t="s">
        <v>216</v>
      </c>
      <c r="E4157" s="247" t="s">
        <v>19</v>
      </c>
      <c r="F4157" s="248" t="s">
        <v>6277</v>
      </c>
      <c r="G4157" s="246"/>
      <c r="H4157" s="249">
        <v>26.335000000000001</v>
      </c>
      <c r="I4157" s="250"/>
      <c r="J4157" s="246"/>
      <c r="K4157" s="246"/>
      <c r="L4157" s="251"/>
      <c r="M4157" s="252"/>
      <c r="N4157" s="253"/>
      <c r="O4157" s="253"/>
      <c r="P4157" s="253"/>
      <c r="Q4157" s="253"/>
      <c r="R4157" s="253"/>
      <c r="S4157" s="253"/>
      <c r="T4157" s="25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T4157" s="255" t="s">
        <v>216</v>
      </c>
      <c r="AU4157" s="255" t="s">
        <v>80</v>
      </c>
      <c r="AV4157" s="14" t="s">
        <v>80</v>
      </c>
      <c r="AW4157" s="14" t="s">
        <v>218</v>
      </c>
      <c r="AX4157" s="14" t="s">
        <v>71</v>
      </c>
      <c r="AY4157" s="255" t="s">
        <v>205</v>
      </c>
    </row>
    <row r="4158" s="14" customFormat="1">
      <c r="A4158" s="14"/>
      <c r="B4158" s="245"/>
      <c r="C4158" s="246"/>
      <c r="D4158" s="236" t="s">
        <v>216</v>
      </c>
      <c r="E4158" s="247" t="s">
        <v>19</v>
      </c>
      <c r="F4158" s="248" t="s">
        <v>6278</v>
      </c>
      <c r="G4158" s="246"/>
      <c r="H4158" s="249">
        <v>22.609999999999999</v>
      </c>
      <c r="I4158" s="250"/>
      <c r="J4158" s="246"/>
      <c r="K4158" s="246"/>
      <c r="L4158" s="251"/>
      <c r="M4158" s="252"/>
      <c r="N4158" s="253"/>
      <c r="O4158" s="253"/>
      <c r="P4158" s="253"/>
      <c r="Q4158" s="253"/>
      <c r="R4158" s="253"/>
      <c r="S4158" s="253"/>
      <c r="T4158" s="25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T4158" s="255" t="s">
        <v>216</v>
      </c>
      <c r="AU4158" s="255" t="s">
        <v>80</v>
      </c>
      <c r="AV4158" s="14" t="s">
        <v>80</v>
      </c>
      <c r="AW4158" s="14" t="s">
        <v>218</v>
      </c>
      <c r="AX4158" s="14" t="s">
        <v>71</v>
      </c>
      <c r="AY4158" s="255" t="s">
        <v>205</v>
      </c>
    </row>
    <row r="4159" s="14" customFormat="1">
      <c r="A4159" s="14"/>
      <c r="B4159" s="245"/>
      <c r="C4159" s="246"/>
      <c r="D4159" s="236" t="s">
        <v>216</v>
      </c>
      <c r="E4159" s="247" t="s">
        <v>19</v>
      </c>
      <c r="F4159" s="248" t="s">
        <v>6450</v>
      </c>
      <c r="G4159" s="246"/>
      <c r="H4159" s="249">
        <v>15.446</v>
      </c>
      <c r="I4159" s="250"/>
      <c r="J4159" s="246"/>
      <c r="K4159" s="246"/>
      <c r="L4159" s="251"/>
      <c r="M4159" s="252"/>
      <c r="N4159" s="253"/>
      <c r="O4159" s="253"/>
      <c r="P4159" s="253"/>
      <c r="Q4159" s="253"/>
      <c r="R4159" s="253"/>
      <c r="S4159" s="253"/>
      <c r="T4159" s="25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55" t="s">
        <v>216</v>
      </c>
      <c r="AU4159" s="255" t="s">
        <v>80</v>
      </c>
      <c r="AV4159" s="14" t="s">
        <v>80</v>
      </c>
      <c r="AW4159" s="14" t="s">
        <v>218</v>
      </c>
      <c r="AX4159" s="14" t="s">
        <v>71</v>
      </c>
      <c r="AY4159" s="255" t="s">
        <v>205</v>
      </c>
    </row>
    <row r="4160" s="14" customFormat="1">
      <c r="A4160" s="14"/>
      <c r="B4160" s="245"/>
      <c r="C4160" s="246"/>
      <c r="D4160" s="236" t="s">
        <v>216</v>
      </c>
      <c r="E4160" s="247" t="s">
        <v>19</v>
      </c>
      <c r="F4160" s="248" t="s">
        <v>6472</v>
      </c>
      <c r="G4160" s="246"/>
      <c r="H4160" s="249">
        <v>104.19999999999999</v>
      </c>
      <c r="I4160" s="250"/>
      <c r="J4160" s="246"/>
      <c r="K4160" s="246"/>
      <c r="L4160" s="251"/>
      <c r="M4160" s="252"/>
      <c r="N4160" s="253"/>
      <c r="O4160" s="253"/>
      <c r="P4160" s="253"/>
      <c r="Q4160" s="253"/>
      <c r="R4160" s="253"/>
      <c r="S4160" s="253"/>
      <c r="T4160" s="25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T4160" s="255" t="s">
        <v>216</v>
      </c>
      <c r="AU4160" s="255" t="s">
        <v>80</v>
      </c>
      <c r="AV4160" s="14" t="s">
        <v>80</v>
      </c>
      <c r="AW4160" s="14" t="s">
        <v>218</v>
      </c>
      <c r="AX4160" s="14" t="s">
        <v>71</v>
      </c>
      <c r="AY4160" s="255" t="s">
        <v>205</v>
      </c>
    </row>
    <row r="4161" s="14" customFormat="1">
      <c r="A4161" s="14"/>
      <c r="B4161" s="245"/>
      <c r="C4161" s="246"/>
      <c r="D4161" s="236" t="s">
        <v>216</v>
      </c>
      <c r="E4161" s="246"/>
      <c r="F4161" s="248" t="s">
        <v>6452</v>
      </c>
      <c r="G4161" s="246"/>
      <c r="H4161" s="249">
        <v>1431.5820000000001</v>
      </c>
      <c r="I4161" s="250"/>
      <c r="J4161" s="246"/>
      <c r="K4161" s="246"/>
      <c r="L4161" s="251"/>
      <c r="M4161" s="252"/>
      <c r="N4161" s="253"/>
      <c r="O4161" s="253"/>
      <c r="P4161" s="253"/>
      <c r="Q4161" s="253"/>
      <c r="R4161" s="253"/>
      <c r="S4161" s="253"/>
      <c r="T4161" s="25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T4161" s="255" t="s">
        <v>216</v>
      </c>
      <c r="AU4161" s="255" t="s">
        <v>80</v>
      </c>
      <c r="AV4161" s="14" t="s">
        <v>80</v>
      </c>
      <c r="AW4161" s="14" t="s">
        <v>4</v>
      </c>
      <c r="AX4161" s="14" t="s">
        <v>78</v>
      </c>
      <c r="AY4161" s="255" t="s">
        <v>205</v>
      </c>
    </row>
    <row r="4162" s="2" customFormat="1" ht="55.5" customHeight="1">
      <c r="A4162" s="41"/>
      <c r="B4162" s="42"/>
      <c r="C4162" s="216" t="s">
        <v>6478</v>
      </c>
      <c r="D4162" s="216" t="s">
        <v>207</v>
      </c>
      <c r="E4162" s="217" t="s">
        <v>6479</v>
      </c>
      <c r="F4162" s="218" t="s">
        <v>6480</v>
      </c>
      <c r="G4162" s="219" t="s">
        <v>306</v>
      </c>
      <c r="H4162" s="220">
        <v>11.571999999999999</v>
      </c>
      <c r="I4162" s="221"/>
      <c r="J4162" s="222">
        <f>ROUND(I4162*H4162,2)</f>
        <v>0</v>
      </c>
      <c r="K4162" s="218" t="s">
        <v>19</v>
      </c>
      <c r="L4162" s="47"/>
      <c r="M4162" s="223" t="s">
        <v>19</v>
      </c>
      <c r="N4162" s="224" t="s">
        <v>42</v>
      </c>
      <c r="O4162" s="87"/>
      <c r="P4162" s="225">
        <f>O4162*H4162</f>
        <v>0</v>
      </c>
      <c r="Q4162" s="225">
        <v>0.001370158</v>
      </c>
      <c r="R4162" s="225">
        <f>Q4162*H4162</f>
        <v>0.015855468376</v>
      </c>
      <c r="S4162" s="225">
        <v>0</v>
      </c>
      <c r="T4162" s="226">
        <f>S4162*H4162</f>
        <v>0</v>
      </c>
      <c r="U4162" s="41"/>
      <c r="V4162" s="41"/>
      <c r="W4162" s="41"/>
      <c r="X4162" s="41"/>
      <c r="Y4162" s="41"/>
      <c r="Z4162" s="41"/>
      <c r="AA4162" s="41"/>
      <c r="AB4162" s="41"/>
      <c r="AC4162" s="41"/>
      <c r="AD4162" s="41"/>
      <c r="AE4162" s="41"/>
      <c r="AR4162" s="227" t="s">
        <v>331</v>
      </c>
      <c r="AT4162" s="227" t="s">
        <v>207</v>
      </c>
      <c r="AU4162" s="227" t="s">
        <v>80</v>
      </c>
      <c r="AY4162" s="20" t="s">
        <v>205</v>
      </c>
      <c r="BE4162" s="228">
        <f>IF(N4162="základní",J4162,0)</f>
        <v>0</v>
      </c>
      <c r="BF4162" s="228">
        <f>IF(N4162="snížená",J4162,0)</f>
        <v>0</v>
      </c>
      <c r="BG4162" s="228">
        <f>IF(N4162="zákl. přenesená",J4162,0)</f>
        <v>0</v>
      </c>
      <c r="BH4162" s="228">
        <f>IF(N4162="sníž. přenesená",J4162,0)</f>
        <v>0</v>
      </c>
      <c r="BI4162" s="228">
        <f>IF(N4162="nulová",J4162,0)</f>
        <v>0</v>
      </c>
      <c r="BJ4162" s="20" t="s">
        <v>78</v>
      </c>
      <c r="BK4162" s="228">
        <f>ROUND(I4162*H4162,2)</f>
        <v>0</v>
      </c>
      <c r="BL4162" s="20" t="s">
        <v>331</v>
      </c>
      <c r="BM4162" s="227" t="s">
        <v>6481</v>
      </c>
    </row>
    <row r="4163" s="13" customFormat="1">
      <c r="A4163" s="13"/>
      <c r="B4163" s="234"/>
      <c r="C4163" s="235"/>
      <c r="D4163" s="236" t="s">
        <v>216</v>
      </c>
      <c r="E4163" s="237" t="s">
        <v>19</v>
      </c>
      <c r="F4163" s="238" t="s">
        <v>478</v>
      </c>
      <c r="G4163" s="235"/>
      <c r="H4163" s="237" t="s">
        <v>19</v>
      </c>
      <c r="I4163" s="239"/>
      <c r="J4163" s="235"/>
      <c r="K4163" s="235"/>
      <c r="L4163" s="240"/>
      <c r="M4163" s="241"/>
      <c r="N4163" s="242"/>
      <c r="O4163" s="242"/>
      <c r="P4163" s="242"/>
      <c r="Q4163" s="242"/>
      <c r="R4163" s="242"/>
      <c r="S4163" s="242"/>
      <c r="T4163" s="24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T4163" s="244" t="s">
        <v>216</v>
      </c>
      <c r="AU4163" s="244" t="s">
        <v>80</v>
      </c>
      <c r="AV4163" s="13" t="s">
        <v>78</v>
      </c>
      <c r="AW4163" s="13" t="s">
        <v>218</v>
      </c>
      <c r="AX4163" s="13" t="s">
        <v>71</v>
      </c>
      <c r="AY4163" s="244" t="s">
        <v>205</v>
      </c>
    </row>
    <row r="4164" s="14" customFormat="1">
      <c r="A4164" s="14"/>
      <c r="B4164" s="245"/>
      <c r="C4164" s="246"/>
      <c r="D4164" s="236" t="s">
        <v>216</v>
      </c>
      <c r="E4164" s="247" t="s">
        <v>19</v>
      </c>
      <c r="F4164" s="248" t="s">
        <v>6482</v>
      </c>
      <c r="G4164" s="246"/>
      <c r="H4164" s="249">
        <v>1.26</v>
      </c>
      <c r="I4164" s="250"/>
      <c r="J4164" s="246"/>
      <c r="K4164" s="246"/>
      <c r="L4164" s="251"/>
      <c r="M4164" s="252"/>
      <c r="N4164" s="253"/>
      <c r="O4164" s="253"/>
      <c r="P4164" s="253"/>
      <c r="Q4164" s="253"/>
      <c r="R4164" s="253"/>
      <c r="S4164" s="253"/>
      <c r="T4164" s="25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T4164" s="255" t="s">
        <v>216</v>
      </c>
      <c r="AU4164" s="255" t="s">
        <v>80</v>
      </c>
      <c r="AV4164" s="14" t="s">
        <v>80</v>
      </c>
      <c r="AW4164" s="14" t="s">
        <v>218</v>
      </c>
      <c r="AX4164" s="14" t="s">
        <v>71</v>
      </c>
      <c r="AY4164" s="255" t="s">
        <v>205</v>
      </c>
    </row>
    <row r="4165" s="15" customFormat="1">
      <c r="A4165" s="15"/>
      <c r="B4165" s="256"/>
      <c r="C4165" s="257"/>
      <c r="D4165" s="236" t="s">
        <v>216</v>
      </c>
      <c r="E4165" s="258" t="s">
        <v>19</v>
      </c>
      <c r="F4165" s="259" t="s">
        <v>238</v>
      </c>
      <c r="G4165" s="257"/>
      <c r="H4165" s="260">
        <v>1.26</v>
      </c>
      <c r="I4165" s="261"/>
      <c r="J4165" s="257"/>
      <c r="K4165" s="257"/>
      <c r="L4165" s="262"/>
      <c r="M4165" s="263"/>
      <c r="N4165" s="264"/>
      <c r="O4165" s="264"/>
      <c r="P4165" s="264"/>
      <c r="Q4165" s="264"/>
      <c r="R4165" s="264"/>
      <c r="S4165" s="264"/>
      <c r="T4165" s="26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T4165" s="266" t="s">
        <v>216</v>
      </c>
      <c r="AU4165" s="266" t="s">
        <v>80</v>
      </c>
      <c r="AV4165" s="15" t="s">
        <v>97</v>
      </c>
      <c r="AW4165" s="15" t="s">
        <v>218</v>
      </c>
      <c r="AX4165" s="15" t="s">
        <v>71</v>
      </c>
      <c r="AY4165" s="266" t="s">
        <v>205</v>
      </c>
    </row>
    <row r="4166" s="13" customFormat="1">
      <c r="A4166" s="13"/>
      <c r="B4166" s="234"/>
      <c r="C4166" s="235"/>
      <c r="D4166" s="236" t="s">
        <v>216</v>
      </c>
      <c r="E4166" s="237" t="s">
        <v>19</v>
      </c>
      <c r="F4166" s="238" t="s">
        <v>483</v>
      </c>
      <c r="G4166" s="235"/>
      <c r="H4166" s="237" t="s">
        <v>19</v>
      </c>
      <c r="I4166" s="239"/>
      <c r="J4166" s="235"/>
      <c r="K4166" s="235"/>
      <c r="L4166" s="240"/>
      <c r="M4166" s="241"/>
      <c r="N4166" s="242"/>
      <c r="O4166" s="242"/>
      <c r="P4166" s="242"/>
      <c r="Q4166" s="242"/>
      <c r="R4166" s="242"/>
      <c r="S4166" s="242"/>
      <c r="T4166" s="24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T4166" s="244" t="s">
        <v>216</v>
      </c>
      <c r="AU4166" s="244" t="s">
        <v>80</v>
      </c>
      <c r="AV4166" s="13" t="s">
        <v>78</v>
      </c>
      <c r="AW4166" s="13" t="s">
        <v>218</v>
      </c>
      <c r="AX4166" s="13" t="s">
        <v>71</v>
      </c>
      <c r="AY4166" s="244" t="s">
        <v>205</v>
      </c>
    </row>
    <row r="4167" s="14" customFormat="1">
      <c r="A4167" s="14"/>
      <c r="B4167" s="245"/>
      <c r="C4167" s="246"/>
      <c r="D4167" s="236" t="s">
        <v>216</v>
      </c>
      <c r="E4167" s="247" t="s">
        <v>19</v>
      </c>
      <c r="F4167" s="248" t="s">
        <v>6483</v>
      </c>
      <c r="G4167" s="246"/>
      <c r="H4167" s="249">
        <v>0.60899999999999999</v>
      </c>
      <c r="I4167" s="250"/>
      <c r="J4167" s="246"/>
      <c r="K4167" s="246"/>
      <c r="L4167" s="251"/>
      <c r="M4167" s="252"/>
      <c r="N4167" s="253"/>
      <c r="O4167" s="253"/>
      <c r="P4167" s="253"/>
      <c r="Q4167" s="253"/>
      <c r="R4167" s="253"/>
      <c r="S4167" s="253"/>
      <c r="T4167" s="25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T4167" s="255" t="s">
        <v>216</v>
      </c>
      <c r="AU4167" s="255" t="s">
        <v>80</v>
      </c>
      <c r="AV4167" s="14" t="s">
        <v>80</v>
      </c>
      <c r="AW4167" s="14" t="s">
        <v>218</v>
      </c>
      <c r="AX4167" s="14" t="s">
        <v>71</v>
      </c>
      <c r="AY4167" s="255" t="s">
        <v>205</v>
      </c>
    </row>
    <row r="4168" s="14" customFormat="1">
      <c r="A4168" s="14"/>
      <c r="B4168" s="245"/>
      <c r="C4168" s="246"/>
      <c r="D4168" s="236" t="s">
        <v>216</v>
      </c>
      <c r="E4168" s="247" t="s">
        <v>19</v>
      </c>
      <c r="F4168" s="248" t="s">
        <v>6484</v>
      </c>
      <c r="G4168" s="246"/>
      <c r="H4168" s="249">
        <v>7.2088000000000001</v>
      </c>
      <c r="I4168" s="250"/>
      <c r="J4168" s="246"/>
      <c r="K4168" s="246"/>
      <c r="L4168" s="251"/>
      <c r="M4168" s="252"/>
      <c r="N4168" s="253"/>
      <c r="O4168" s="253"/>
      <c r="P4168" s="253"/>
      <c r="Q4168" s="253"/>
      <c r="R4168" s="253"/>
      <c r="S4168" s="253"/>
      <c r="T4168" s="25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T4168" s="255" t="s">
        <v>216</v>
      </c>
      <c r="AU4168" s="255" t="s">
        <v>80</v>
      </c>
      <c r="AV4168" s="14" t="s">
        <v>80</v>
      </c>
      <c r="AW4168" s="14" t="s">
        <v>218</v>
      </c>
      <c r="AX4168" s="14" t="s">
        <v>71</v>
      </c>
      <c r="AY4168" s="255" t="s">
        <v>205</v>
      </c>
    </row>
    <row r="4169" s="15" customFormat="1">
      <c r="A4169" s="15"/>
      <c r="B4169" s="256"/>
      <c r="C4169" s="257"/>
      <c r="D4169" s="236" t="s">
        <v>216</v>
      </c>
      <c r="E4169" s="258" t="s">
        <v>19</v>
      </c>
      <c r="F4169" s="259" t="s">
        <v>238</v>
      </c>
      <c r="G4169" s="257"/>
      <c r="H4169" s="260">
        <v>7.8178000000000001</v>
      </c>
      <c r="I4169" s="261"/>
      <c r="J4169" s="257"/>
      <c r="K4169" s="257"/>
      <c r="L4169" s="262"/>
      <c r="M4169" s="263"/>
      <c r="N4169" s="264"/>
      <c r="O4169" s="264"/>
      <c r="P4169" s="264"/>
      <c r="Q4169" s="264"/>
      <c r="R4169" s="264"/>
      <c r="S4169" s="264"/>
      <c r="T4169" s="26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T4169" s="266" t="s">
        <v>216</v>
      </c>
      <c r="AU4169" s="266" t="s">
        <v>80</v>
      </c>
      <c r="AV4169" s="15" t="s">
        <v>97</v>
      </c>
      <c r="AW4169" s="15" t="s">
        <v>218</v>
      </c>
      <c r="AX4169" s="15" t="s">
        <v>71</v>
      </c>
      <c r="AY4169" s="266" t="s">
        <v>205</v>
      </c>
    </row>
    <row r="4170" s="13" customFormat="1">
      <c r="A4170" s="13"/>
      <c r="B4170" s="234"/>
      <c r="C4170" s="235"/>
      <c r="D4170" s="236" t="s">
        <v>216</v>
      </c>
      <c r="E4170" s="237" t="s">
        <v>19</v>
      </c>
      <c r="F4170" s="238" t="s">
        <v>485</v>
      </c>
      <c r="G4170" s="235"/>
      <c r="H4170" s="237" t="s">
        <v>19</v>
      </c>
      <c r="I4170" s="239"/>
      <c r="J4170" s="235"/>
      <c r="K4170" s="235"/>
      <c r="L4170" s="240"/>
      <c r="M4170" s="241"/>
      <c r="N4170" s="242"/>
      <c r="O4170" s="242"/>
      <c r="P4170" s="242"/>
      <c r="Q4170" s="242"/>
      <c r="R4170" s="242"/>
      <c r="S4170" s="242"/>
      <c r="T4170" s="24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T4170" s="244" t="s">
        <v>216</v>
      </c>
      <c r="AU4170" s="244" t="s">
        <v>80</v>
      </c>
      <c r="AV4170" s="13" t="s">
        <v>78</v>
      </c>
      <c r="AW4170" s="13" t="s">
        <v>218</v>
      </c>
      <c r="AX4170" s="13" t="s">
        <v>71</v>
      </c>
      <c r="AY4170" s="244" t="s">
        <v>205</v>
      </c>
    </row>
    <row r="4171" s="14" customFormat="1">
      <c r="A4171" s="14"/>
      <c r="B4171" s="245"/>
      <c r="C4171" s="246"/>
      <c r="D4171" s="236" t="s">
        <v>216</v>
      </c>
      <c r="E4171" s="247" t="s">
        <v>19</v>
      </c>
      <c r="F4171" s="248" t="s">
        <v>6485</v>
      </c>
      <c r="G4171" s="246"/>
      <c r="H4171" s="249">
        <v>2.4940000000000002</v>
      </c>
      <c r="I4171" s="250"/>
      <c r="J4171" s="246"/>
      <c r="K4171" s="246"/>
      <c r="L4171" s="251"/>
      <c r="M4171" s="252"/>
      <c r="N4171" s="253"/>
      <c r="O4171" s="253"/>
      <c r="P4171" s="253"/>
      <c r="Q4171" s="253"/>
      <c r="R4171" s="253"/>
      <c r="S4171" s="253"/>
      <c r="T4171" s="25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5" t="s">
        <v>216</v>
      </c>
      <c r="AU4171" s="255" t="s">
        <v>80</v>
      </c>
      <c r="AV4171" s="14" t="s">
        <v>80</v>
      </c>
      <c r="AW4171" s="14" t="s">
        <v>218</v>
      </c>
      <c r="AX4171" s="14" t="s">
        <v>71</v>
      </c>
      <c r="AY4171" s="255" t="s">
        <v>205</v>
      </c>
    </row>
    <row r="4172" s="15" customFormat="1">
      <c r="A4172" s="15"/>
      <c r="B4172" s="256"/>
      <c r="C4172" s="257"/>
      <c r="D4172" s="236" t="s">
        <v>216</v>
      </c>
      <c r="E4172" s="258" t="s">
        <v>19</v>
      </c>
      <c r="F4172" s="259" t="s">
        <v>238</v>
      </c>
      <c r="G4172" s="257"/>
      <c r="H4172" s="260">
        <v>2.4940000000000002</v>
      </c>
      <c r="I4172" s="261"/>
      <c r="J4172" s="257"/>
      <c r="K4172" s="257"/>
      <c r="L4172" s="262"/>
      <c r="M4172" s="263"/>
      <c r="N4172" s="264"/>
      <c r="O4172" s="264"/>
      <c r="P4172" s="264"/>
      <c r="Q4172" s="264"/>
      <c r="R4172" s="264"/>
      <c r="S4172" s="264"/>
      <c r="T4172" s="26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T4172" s="266" t="s">
        <v>216</v>
      </c>
      <c r="AU4172" s="266" t="s">
        <v>80</v>
      </c>
      <c r="AV4172" s="15" t="s">
        <v>97</v>
      </c>
      <c r="AW4172" s="15" t="s">
        <v>218</v>
      </c>
      <c r="AX4172" s="15" t="s">
        <v>71</v>
      </c>
      <c r="AY4172" s="266" t="s">
        <v>205</v>
      </c>
    </row>
    <row r="4173" s="16" customFormat="1">
      <c r="A4173" s="16"/>
      <c r="B4173" s="267"/>
      <c r="C4173" s="268"/>
      <c r="D4173" s="236" t="s">
        <v>216</v>
      </c>
      <c r="E4173" s="269" t="s">
        <v>19</v>
      </c>
      <c r="F4173" s="270" t="s">
        <v>243</v>
      </c>
      <c r="G4173" s="268"/>
      <c r="H4173" s="271">
        <v>11.5718</v>
      </c>
      <c r="I4173" s="272"/>
      <c r="J4173" s="268"/>
      <c r="K4173" s="268"/>
      <c r="L4173" s="273"/>
      <c r="M4173" s="274"/>
      <c r="N4173" s="275"/>
      <c r="O4173" s="275"/>
      <c r="P4173" s="275"/>
      <c r="Q4173" s="275"/>
      <c r="R4173" s="275"/>
      <c r="S4173" s="275"/>
      <c r="T4173" s="27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/>
      <c r="AT4173" s="277" t="s">
        <v>216</v>
      </c>
      <c r="AU4173" s="277" t="s">
        <v>80</v>
      </c>
      <c r="AV4173" s="16" t="s">
        <v>212</v>
      </c>
      <c r="AW4173" s="16" t="s">
        <v>218</v>
      </c>
      <c r="AX4173" s="16" t="s">
        <v>78</v>
      </c>
      <c r="AY4173" s="277" t="s">
        <v>205</v>
      </c>
    </row>
    <row r="4174" s="2" customFormat="1" ht="21.75" customHeight="1">
      <c r="A4174" s="41"/>
      <c r="B4174" s="42"/>
      <c r="C4174" s="278" t="s">
        <v>6486</v>
      </c>
      <c r="D4174" s="278" t="s">
        <v>319</v>
      </c>
      <c r="E4174" s="279" t="s">
        <v>6487</v>
      </c>
      <c r="F4174" s="280" t="s">
        <v>6488</v>
      </c>
      <c r="G4174" s="281" t="s">
        <v>306</v>
      </c>
      <c r="H4174" s="282">
        <v>10.44</v>
      </c>
      <c r="I4174" s="283"/>
      <c r="J4174" s="284">
        <f>ROUND(I4174*H4174,2)</f>
        <v>0</v>
      </c>
      <c r="K4174" s="280" t="s">
        <v>211</v>
      </c>
      <c r="L4174" s="285"/>
      <c r="M4174" s="286" t="s">
        <v>19</v>
      </c>
      <c r="N4174" s="287" t="s">
        <v>42</v>
      </c>
      <c r="O4174" s="87"/>
      <c r="P4174" s="225">
        <f>O4174*H4174</f>
        <v>0</v>
      </c>
      <c r="Q4174" s="225">
        <v>0.01617</v>
      </c>
      <c r="R4174" s="225">
        <f>Q4174*H4174</f>
        <v>0.16881479999999999</v>
      </c>
      <c r="S4174" s="225">
        <v>0</v>
      </c>
      <c r="T4174" s="226">
        <f>S4174*H4174</f>
        <v>0</v>
      </c>
      <c r="U4174" s="41"/>
      <c r="V4174" s="41"/>
      <c r="W4174" s="41"/>
      <c r="X4174" s="41"/>
      <c r="Y4174" s="41"/>
      <c r="Z4174" s="41"/>
      <c r="AA4174" s="41"/>
      <c r="AB4174" s="41"/>
      <c r="AC4174" s="41"/>
      <c r="AD4174" s="41"/>
      <c r="AE4174" s="41"/>
      <c r="AR4174" s="227" t="s">
        <v>433</v>
      </c>
      <c r="AT4174" s="227" t="s">
        <v>319</v>
      </c>
      <c r="AU4174" s="227" t="s">
        <v>80</v>
      </c>
      <c r="AY4174" s="20" t="s">
        <v>205</v>
      </c>
      <c r="BE4174" s="228">
        <f>IF(N4174="základní",J4174,0)</f>
        <v>0</v>
      </c>
      <c r="BF4174" s="228">
        <f>IF(N4174="snížená",J4174,0)</f>
        <v>0</v>
      </c>
      <c r="BG4174" s="228">
        <f>IF(N4174="zákl. přenesená",J4174,0)</f>
        <v>0</v>
      </c>
      <c r="BH4174" s="228">
        <f>IF(N4174="sníž. přenesená",J4174,0)</f>
        <v>0</v>
      </c>
      <c r="BI4174" s="228">
        <f>IF(N4174="nulová",J4174,0)</f>
        <v>0</v>
      </c>
      <c r="BJ4174" s="20" t="s">
        <v>78</v>
      </c>
      <c r="BK4174" s="228">
        <f>ROUND(I4174*H4174,2)</f>
        <v>0</v>
      </c>
      <c r="BL4174" s="20" t="s">
        <v>331</v>
      </c>
      <c r="BM4174" s="227" t="s">
        <v>6489</v>
      </c>
    </row>
    <row r="4175" s="14" customFormat="1">
      <c r="A4175" s="14"/>
      <c r="B4175" s="245"/>
      <c r="C4175" s="246"/>
      <c r="D4175" s="236" t="s">
        <v>216</v>
      </c>
      <c r="E4175" s="246"/>
      <c r="F4175" s="248" t="s">
        <v>6490</v>
      </c>
      <c r="G4175" s="246"/>
      <c r="H4175" s="249">
        <v>10.44</v>
      </c>
      <c r="I4175" s="250"/>
      <c r="J4175" s="246"/>
      <c r="K4175" s="246"/>
      <c r="L4175" s="251"/>
      <c r="M4175" s="252"/>
      <c r="N4175" s="253"/>
      <c r="O4175" s="253"/>
      <c r="P4175" s="253"/>
      <c r="Q4175" s="253"/>
      <c r="R4175" s="253"/>
      <c r="S4175" s="253"/>
      <c r="T4175" s="25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55" t="s">
        <v>216</v>
      </c>
      <c r="AU4175" s="255" t="s">
        <v>80</v>
      </c>
      <c r="AV4175" s="14" t="s">
        <v>80</v>
      </c>
      <c r="AW4175" s="14" t="s">
        <v>4</v>
      </c>
      <c r="AX4175" s="14" t="s">
        <v>78</v>
      </c>
      <c r="AY4175" s="255" t="s">
        <v>205</v>
      </c>
    </row>
    <row r="4176" s="2" customFormat="1" ht="55.5" customHeight="1">
      <c r="A4176" s="41"/>
      <c r="B4176" s="42"/>
      <c r="C4176" s="216" t="s">
        <v>6491</v>
      </c>
      <c r="D4176" s="216" t="s">
        <v>207</v>
      </c>
      <c r="E4176" s="217" t="s">
        <v>6492</v>
      </c>
      <c r="F4176" s="218" t="s">
        <v>6493</v>
      </c>
      <c r="G4176" s="219" t="s">
        <v>279</v>
      </c>
      <c r="H4176" s="220">
        <v>33.893999999999998</v>
      </c>
      <c r="I4176" s="221"/>
      <c r="J4176" s="222">
        <f>ROUND(I4176*H4176,2)</f>
        <v>0</v>
      </c>
      <c r="K4176" s="218" t="s">
        <v>211</v>
      </c>
      <c r="L4176" s="47"/>
      <c r="M4176" s="223" t="s">
        <v>19</v>
      </c>
      <c r="N4176" s="224" t="s">
        <v>42</v>
      </c>
      <c r="O4176" s="87"/>
      <c r="P4176" s="225">
        <f>O4176*H4176</f>
        <v>0</v>
      </c>
      <c r="Q4176" s="225">
        <v>0</v>
      </c>
      <c r="R4176" s="225">
        <f>Q4176*H4176</f>
        <v>0</v>
      </c>
      <c r="S4176" s="225">
        <v>0</v>
      </c>
      <c r="T4176" s="226">
        <f>S4176*H4176</f>
        <v>0</v>
      </c>
      <c r="U4176" s="41"/>
      <c r="V4176" s="41"/>
      <c r="W4176" s="41"/>
      <c r="X4176" s="41"/>
      <c r="Y4176" s="41"/>
      <c r="Z4176" s="41"/>
      <c r="AA4176" s="41"/>
      <c r="AB4176" s="41"/>
      <c r="AC4176" s="41"/>
      <c r="AD4176" s="41"/>
      <c r="AE4176" s="41"/>
      <c r="AR4176" s="227" t="s">
        <v>331</v>
      </c>
      <c r="AT4176" s="227" t="s">
        <v>207</v>
      </c>
      <c r="AU4176" s="227" t="s">
        <v>80</v>
      </c>
      <c r="AY4176" s="20" t="s">
        <v>205</v>
      </c>
      <c r="BE4176" s="228">
        <f>IF(N4176="základní",J4176,0)</f>
        <v>0</v>
      </c>
      <c r="BF4176" s="228">
        <f>IF(N4176="snížená",J4176,0)</f>
        <v>0</v>
      </c>
      <c r="BG4176" s="228">
        <f>IF(N4176="zákl. přenesená",J4176,0)</f>
        <v>0</v>
      </c>
      <c r="BH4176" s="228">
        <f>IF(N4176="sníž. přenesená",J4176,0)</f>
        <v>0</v>
      </c>
      <c r="BI4176" s="228">
        <f>IF(N4176="nulová",J4176,0)</f>
        <v>0</v>
      </c>
      <c r="BJ4176" s="20" t="s">
        <v>78</v>
      </c>
      <c r="BK4176" s="228">
        <f>ROUND(I4176*H4176,2)</f>
        <v>0</v>
      </c>
      <c r="BL4176" s="20" t="s">
        <v>331</v>
      </c>
      <c r="BM4176" s="227" t="s">
        <v>6494</v>
      </c>
    </row>
    <row r="4177" s="2" customFormat="1">
      <c r="A4177" s="41"/>
      <c r="B4177" s="42"/>
      <c r="C4177" s="43"/>
      <c r="D4177" s="229" t="s">
        <v>214</v>
      </c>
      <c r="E4177" s="43"/>
      <c r="F4177" s="230" t="s">
        <v>6495</v>
      </c>
      <c r="G4177" s="43"/>
      <c r="H4177" s="43"/>
      <c r="I4177" s="231"/>
      <c r="J4177" s="43"/>
      <c r="K4177" s="43"/>
      <c r="L4177" s="47"/>
      <c r="M4177" s="232"/>
      <c r="N4177" s="233"/>
      <c r="O4177" s="87"/>
      <c r="P4177" s="87"/>
      <c r="Q4177" s="87"/>
      <c r="R4177" s="87"/>
      <c r="S4177" s="87"/>
      <c r="T4177" s="88"/>
      <c r="U4177" s="41"/>
      <c r="V4177" s="41"/>
      <c r="W4177" s="41"/>
      <c r="X4177" s="41"/>
      <c r="Y4177" s="41"/>
      <c r="Z4177" s="41"/>
      <c r="AA4177" s="41"/>
      <c r="AB4177" s="41"/>
      <c r="AC4177" s="41"/>
      <c r="AD4177" s="41"/>
      <c r="AE4177" s="41"/>
      <c r="AT4177" s="20" t="s">
        <v>214</v>
      </c>
      <c r="AU4177" s="20" t="s">
        <v>80</v>
      </c>
    </row>
    <row r="4178" s="12" customFormat="1" ht="22.8" customHeight="1">
      <c r="A4178" s="12"/>
      <c r="B4178" s="200"/>
      <c r="C4178" s="201"/>
      <c r="D4178" s="202" t="s">
        <v>70</v>
      </c>
      <c r="E4178" s="214" t="s">
        <v>5186</v>
      </c>
      <c r="F4178" s="214" t="s">
        <v>6496</v>
      </c>
      <c r="G4178" s="201"/>
      <c r="H4178" s="201"/>
      <c r="I4178" s="204"/>
      <c r="J4178" s="215">
        <f>BK4178</f>
        <v>0</v>
      </c>
      <c r="K4178" s="201"/>
      <c r="L4178" s="206"/>
      <c r="M4178" s="207"/>
      <c r="N4178" s="208"/>
      <c r="O4178" s="208"/>
      <c r="P4178" s="209">
        <f>SUM(P4179:P4270)</f>
        <v>0</v>
      </c>
      <c r="Q4178" s="208"/>
      <c r="R4178" s="209">
        <f>SUM(R4179:R4270)</f>
        <v>0.086856900000000001</v>
      </c>
      <c r="S4178" s="208"/>
      <c r="T4178" s="210">
        <f>SUM(T4179:T4270)</f>
        <v>3.2215214000000003</v>
      </c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R4178" s="211" t="s">
        <v>80</v>
      </c>
      <c r="AT4178" s="212" t="s">
        <v>70</v>
      </c>
      <c r="AU4178" s="212" t="s">
        <v>78</v>
      </c>
      <c r="AY4178" s="211" t="s">
        <v>205</v>
      </c>
      <c r="BK4178" s="213">
        <f>SUM(BK4179:BK4270)</f>
        <v>0</v>
      </c>
    </row>
    <row r="4179" s="2" customFormat="1" ht="24.15" customHeight="1">
      <c r="A4179" s="41"/>
      <c r="B4179" s="42"/>
      <c r="C4179" s="216" t="s">
        <v>6497</v>
      </c>
      <c r="D4179" s="216" t="s">
        <v>207</v>
      </c>
      <c r="E4179" s="217" t="s">
        <v>6498</v>
      </c>
      <c r="F4179" s="218" t="s">
        <v>6499</v>
      </c>
      <c r="G4179" s="219" t="s">
        <v>327</v>
      </c>
      <c r="H4179" s="220">
        <v>32.134999999999998</v>
      </c>
      <c r="I4179" s="221"/>
      <c r="J4179" s="222">
        <f>ROUND(I4179*H4179,2)</f>
        <v>0</v>
      </c>
      <c r="K4179" s="218" t="s">
        <v>211</v>
      </c>
      <c r="L4179" s="47"/>
      <c r="M4179" s="223" t="s">
        <v>19</v>
      </c>
      <c r="N4179" s="224" t="s">
        <v>42</v>
      </c>
      <c r="O4179" s="87"/>
      <c r="P4179" s="225">
        <f>O4179*H4179</f>
        <v>0</v>
      </c>
      <c r="Q4179" s="225">
        <v>0</v>
      </c>
      <c r="R4179" s="225">
        <f>Q4179*H4179</f>
        <v>0</v>
      </c>
      <c r="S4179" s="225">
        <v>0</v>
      </c>
      <c r="T4179" s="226">
        <f>S4179*H4179</f>
        <v>0</v>
      </c>
      <c r="U4179" s="41"/>
      <c r="V4179" s="41"/>
      <c r="W4179" s="41"/>
      <c r="X4179" s="41"/>
      <c r="Y4179" s="41"/>
      <c r="Z4179" s="41"/>
      <c r="AA4179" s="41"/>
      <c r="AB4179" s="41"/>
      <c r="AC4179" s="41"/>
      <c r="AD4179" s="41"/>
      <c r="AE4179" s="41"/>
      <c r="AR4179" s="227" t="s">
        <v>331</v>
      </c>
      <c r="AT4179" s="227" t="s">
        <v>207</v>
      </c>
      <c r="AU4179" s="227" t="s">
        <v>80</v>
      </c>
      <c r="AY4179" s="20" t="s">
        <v>205</v>
      </c>
      <c r="BE4179" s="228">
        <f>IF(N4179="základní",J4179,0)</f>
        <v>0</v>
      </c>
      <c r="BF4179" s="228">
        <f>IF(N4179="snížená",J4179,0)</f>
        <v>0</v>
      </c>
      <c r="BG4179" s="228">
        <f>IF(N4179="zákl. přenesená",J4179,0)</f>
        <v>0</v>
      </c>
      <c r="BH4179" s="228">
        <f>IF(N4179="sníž. přenesená",J4179,0)</f>
        <v>0</v>
      </c>
      <c r="BI4179" s="228">
        <f>IF(N4179="nulová",J4179,0)</f>
        <v>0</v>
      </c>
      <c r="BJ4179" s="20" t="s">
        <v>78</v>
      </c>
      <c r="BK4179" s="228">
        <f>ROUND(I4179*H4179,2)</f>
        <v>0</v>
      </c>
      <c r="BL4179" s="20" t="s">
        <v>331</v>
      </c>
      <c r="BM4179" s="227" t="s">
        <v>6500</v>
      </c>
    </row>
    <row r="4180" s="2" customFormat="1">
      <c r="A4180" s="41"/>
      <c r="B4180" s="42"/>
      <c r="C4180" s="43"/>
      <c r="D4180" s="229" t="s">
        <v>214</v>
      </c>
      <c r="E4180" s="43"/>
      <c r="F4180" s="230" t="s">
        <v>6501</v>
      </c>
      <c r="G4180" s="43"/>
      <c r="H4180" s="43"/>
      <c r="I4180" s="231"/>
      <c r="J4180" s="43"/>
      <c r="K4180" s="43"/>
      <c r="L4180" s="47"/>
      <c r="M4180" s="232"/>
      <c r="N4180" s="233"/>
      <c r="O4180" s="87"/>
      <c r="P4180" s="87"/>
      <c r="Q4180" s="87"/>
      <c r="R4180" s="87"/>
      <c r="S4180" s="87"/>
      <c r="T4180" s="88"/>
      <c r="U4180" s="41"/>
      <c r="V4180" s="41"/>
      <c r="W4180" s="41"/>
      <c r="X4180" s="41"/>
      <c r="Y4180" s="41"/>
      <c r="Z4180" s="41"/>
      <c r="AA4180" s="41"/>
      <c r="AB4180" s="41"/>
      <c r="AC4180" s="41"/>
      <c r="AD4180" s="41"/>
      <c r="AE4180" s="41"/>
      <c r="AT4180" s="20" t="s">
        <v>214</v>
      </c>
      <c r="AU4180" s="20" t="s">
        <v>80</v>
      </c>
    </row>
    <row r="4181" s="14" customFormat="1">
      <c r="A4181" s="14"/>
      <c r="B4181" s="245"/>
      <c r="C4181" s="246"/>
      <c r="D4181" s="236" t="s">
        <v>216</v>
      </c>
      <c r="E4181" s="247" t="s">
        <v>19</v>
      </c>
      <c r="F4181" s="248" t="s">
        <v>6502</v>
      </c>
      <c r="G4181" s="246"/>
      <c r="H4181" s="249">
        <v>32.134999999999998</v>
      </c>
      <c r="I4181" s="250"/>
      <c r="J4181" s="246"/>
      <c r="K4181" s="246"/>
      <c r="L4181" s="251"/>
      <c r="M4181" s="252"/>
      <c r="N4181" s="253"/>
      <c r="O4181" s="253"/>
      <c r="P4181" s="253"/>
      <c r="Q4181" s="253"/>
      <c r="R4181" s="253"/>
      <c r="S4181" s="253"/>
      <c r="T4181" s="25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T4181" s="255" t="s">
        <v>216</v>
      </c>
      <c r="AU4181" s="255" t="s">
        <v>80</v>
      </c>
      <c r="AV4181" s="14" t="s">
        <v>80</v>
      </c>
      <c r="AW4181" s="14" t="s">
        <v>218</v>
      </c>
      <c r="AX4181" s="14" t="s">
        <v>71</v>
      </c>
      <c r="AY4181" s="255" t="s">
        <v>205</v>
      </c>
    </row>
    <row r="4182" s="2" customFormat="1" ht="16.5" customHeight="1">
      <c r="A4182" s="41"/>
      <c r="B4182" s="42"/>
      <c r="C4182" s="278" t="s">
        <v>6503</v>
      </c>
      <c r="D4182" s="278" t="s">
        <v>319</v>
      </c>
      <c r="E4182" s="279" t="s">
        <v>6295</v>
      </c>
      <c r="F4182" s="280" t="s">
        <v>6296</v>
      </c>
      <c r="G4182" s="281" t="s">
        <v>327</v>
      </c>
      <c r="H4182" s="282">
        <v>32.777999999999999</v>
      </c>
      <c r="I4182" s="283"/>
      <c r="J4182" s="284">
        <f>ROUND(I4182*H4182,2)</f>
        <v>0</v>
      </c>
      <c r="K4182" s="280" t="s">
        <v>211</v>
      </c>
      <c r="L4182" s="285"/>
      <c r="M4182" s="286" t="s">
        <v>19</v>
      </c>
      <c r="N4182" s="287" t="s">
        <v>42</v>
      </c>
      <c r="O4182" s="87"/>
      <c r="P4182" s="225">
        <f>O4182*H4182</f>
        <v>0</v>
      </c>
      <c r="Q4182" s="225">
        <v>5.0000000000000002E-05</v>
      </c>
      <c r="R4182" s="225">
        <f>Q4182*H4182</f>
        <v>0.0016389</v>
      </c>
      <c r="S4182" s="225">
        <v>0</v>
      </c>
      <c r="T4182" s="226">
        <f>S4182*H4182</f>
        <v>0</v>
      </c>
      <c r="U4182" s="41"/>
      <c r="V4182" s="41"/>
      <c r="W4182" s="41"/>
      <c r="X4182" s="41"/>
      <c r="Y4182" s="41"/>
      <c r="Z4182" s="41"/>
      <c r="AA4182" s="41"/>
      <c r="AB4182" s="41"/>
      <c r="AC4182" s="41"/>
      <c r="AD4182" s="41"/>
      <c r="AE4182" s="41"/>
      <c r="AR4182" s="227" t="s">
        <v>433</v>
      </c>
      <c r="AT4182" s="227" t="s">
        <v>319</v>
      </c>
      <c r="AU4182" s="227" t="s">
        <v>80</v>
      </c>
      <c r="AY4182" s="20" t="s">
        <v>205</v>
      </c>
      <c r="BE4182" s="228">
        <f>IF(N4182="základní",J4182,0)</f>
        <v>0</v>
      </c>
      <c r="BF4182" s="228">
        <f>IF(N4182="snížená",J4182,0)</f>
        <v>0</v>
      </c>
      <c r="BG4182" s="228">
        <f>IF(N4182="zákl. přenesená",J4182,0)</f>
        <v>0</v>
      </c>
      <c r="BH4182" s="228">
        <f>IF(N4182="sníž. přenesená",J4182,0)</f>
        <v>0</v>
      </c>
      <c r="BI4182" s="228">
        <f>IF(N4182="nulová",J4182,0)</f>
        <v>0</v>
      </c>
      <c r="BJ4182" s="20" t="s">
        <v>78</v>
      </c>
      <c r="BK4182" s="228">
        <f>ROUND(I4182*H4182,2)</f>
        <v>0</v>
      </c>
      <c r="BL4182" s="20" t="s">
        <v>331</v>
      </c>
      <c r="BM4182" s="227" t="s">
        <v>6504</v>
      </c>
    </row>
    <row r="4183" s="14" customFormat="1">
      <c r="A4183" s="14"/>
      <c r="B4183" s="245"/>
      <c r="C4183" s="246"/>
      <c r="D4183" s="236" t="s">
        <v>216</v>
      </c>
      <c r="E4183" s="246"/>
      <c r="F4183" s="248" t="s">
        <v>6505</v>
      </c>
      <c r="G4183" s="246"/>
      <c r="H4183" s="249">
        <v>32.777999999999999</v>
      </c>
      <c r="I4183" s="250"/>
      <c r="J4183" s="246"/>
      <c r="K4183" s="246"/>
      <c r="L4183" s="251"/>
      <c r="M4183" s="252"/>
      <c r="N4183" s="253"/>
      <c r="O4183" s="253"/>
      <c r="P4183" s="253"/>
      <c r="Q4183" s="253"/>
      <c r="R4183" s="253"/>
      <c r="S4183" s="253"/>
      <c r="T4183" s="25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T4183" s="255" t="s">
        <v>216</v>
      </c>
      <c r="AU4183" s="255" t="s">
        <v>80</v>
      </c>
      <c r="AV4183" s="14" t="s">
        <v>80</v>
      </c>
      <c r="AW4183" s="14" t="s">
        <v>4</v>
      </c>
      <c r="AX4183" s="14" t="s">
        <v>78</v>
      </c>
      <c r="AY4183" s="255" t="s">
        <v>205</v>
      </c>
    </row>
    <row r="4184" s="2" customFormat="1" ht="24.15" customHeight="1">
      <c r="A4184" s="41"/>
      <c r="B4184" s="42"/>
      <c r="C4184" s="216" t="s">
        <v>3166</v>
      </c>
      <c r="D4184" s="216" t="s">
        <v>207</v>
      </c>
      <c r="E4184" s="217" t="s">
        <v>6506</v>
      </c>
      <c r="F4184" s="218" t="s">
        <v>6507</v>
      </c>
      <c r="G4184" s="219" t="s">
        <v>306</v>
      </c>
      <c r="H4184" s="220">
        <v>810.25400000000002</v>
      </c>
      <c r="I4184" s="221"/>
      <c r="J4184" s="222">
        <f>ROUND(I4184*H4184,2)</f>
        <v>0</v>
      </c>
      <c r="K4184" s="218" t="s">
        <v>211</v>
      </c>
      <c r="L4184" s="47"/>
      <c r="M4184" s="223" t="s">
        <v>19</v>
      </c>
      <c r="N4184" s="224" t="s">
        <v>42</v>
      </c>
      <c r="O4184" s="87"/>
      <c r="P4184" s="225">
        <f>O4184*H4184</f>
        <v>0</v>
      </c>
      <c r="Q4184" s="225">
        <v>0</v>
      </c>
      <c r="R4184" s="225">
        <f>Q4184*H4184</f>
        <v>0</v>
      </c>
      <c r="S4184" s="225">
        <v>0.0025000000000000001</v>
      </c>
      <c r="T4184" s="226">
        <f>S4184*H4184</f>
        <v>2.0256350000000003</v>
      </c>
      <c r="U4184" s="41"/>
      <c r="V4184" s="41"/>
      <c r="W4184" s="41"/>
      <c r="X4184" s="41"/>
      <c r="Y4184" s="41"/>
      <c r="Z4184" s="41"/>
      <c r="AA4184" s="41"/>
      <c r="AB4184" s="41"/>
      <c r="AC4184" s="41"/>
      <c r="AD4184" s="41"/>
      <c r="AE4184" s="41"/>
      <c r="AR4184" s="227" t="s">
        <v>331</v>
      </c>
      <c r="AT4184" s="227" t="s">
        <v>207</v>
      </c>
      <c r="AU4184" s="227" t="s">
        <v>80</v>
      </c>
      <c r="AY4184" s="20" t="s">
        <v>205</v>
      </c>
      <c r="BE4184" s="228">
        <f>IF(N4184="základní",J4184,0)</f>
        <v>0</v>
      </c>
      <c r="BF4184" s="228">
        <f>IF(N4184="snížená",J4184,0)</f>
        <v>0</v>
      </c>
      <c r="BG4184" s="228">
        <f>IF(N4184="zákl. přenesená",J4184,0)</f>
        <v>0</v>
      </c>
      <c r="BH4184" s="228">
        <f>IF(N4184="sníž. přenesená",J4184,0)</f>
        <v>0</v>
      </c>
      <c r="BI4184" s="228">
        <f>IF(N4184="nulová",J4184,0)</f>
        <v>0</v>
      </c>
      <c r="BJ4184" s="20" t="s">
        <v>78</v>
      </c>
      <c r="BK4184" s="228">
        <f>ROUND(I4184*H4184,2)</f>
        <v>0</v>
      </c>
      <c r="BL4184" s="20" t="s">
        <v>331</v>
      </c>
      <c r="BM4184" s="227" t="s">
        <v>6508</v>
      </c>
    </row>
    <row r="4185" s="2" customFormat="1">
      <c r="A4185" s="41"/>
      <c r="B4185" s="42"/>
      <c r="C4185" s="43"/>
      <c r="D4185" s="229" t="s">
        <v>214</v>
      </c>
      <c r="E4185" s="43"/>
      <c r="F4185" s="230" t="s">
        <v>6509</v>
      </c>
      <c r="G4185" s="43"/>
      <c r="H4185" s="43"/>
      <c r="I4185" s="231"/>
      <c r="J4185" s="43"/>
      <c r="K4185" s="43"/>
      <c r="L4185" s="47"/>
      <c r="M4185" s="232"/>
      <c r="N4185" s="233"/>
      <c r="O4185" s="87"/>
      <c r="P4185" s="87"/>
      <c r="Q4185" s="87"/>
      <c r="R4185" s="87"/>
      <c r="S4185" s="87"/>
      <c r="T4185" s="88"/>
      <c r="U4185" s="41"/>
      <c r="V4185" s="41"/>
      <c r="W4185" s="41"/>
      <c r="X4185" s="41"/>
      <c r="Y4185" s="41"/>
      <c r="Z4185" s="41"/>
      <c r="AA4185" s="41"/>
      <c r="AB4185" s="41"/>
      <c r="AC4185" s="41"/>
      <c r="AD4185" s="41"/>
      <c r="AE4185" s="41"/>
      <c r="AT4185" s="20" t="s">
        <v>214</v>
      </c>
      <c r="AU4185" s="20" t="s">
        <v>80</v>
      </c>
    </row>
    <row r="4186" s="13" customFormat="1">
      <c r="A4186" s="13"/>
      <c r="B4186" s="234"/>
      <c r="C4186" s="235"/>
      <c r="D4186" s="236" t="s">
        <v>216</v>
      </c>
      <c r="E4186" s="237" t="s">
        <v>19</v>
      </c>
      <c r="F4186" s="238" t="s">
        <v>228</v>
      </c>
      <c r="G4186" s="235"/>
      <c r="H4186" s="237" t="s">
        <v>19</v>
      </c>
      <c r="I4186" s="239"/>
      <c r="J4186" s="235"/>
      <c r="K4186" s="235"/>
      <c r="L4186" s="240"/>
      <c r="M4186" s="241"/>
      <c r="N4186" s="242"/>
      <c r="O4186" s="242"/>
      <c r="P4186" s="242"/>
      <c r="Q4186" s="242"/>
      <c r="R4186" s="242"/>
      <c r="S4186" s="242"/>
      <c r="T4186" s="24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4" t="s">
        <v>216</v>
      </c>
      <c r="AU4186" s="244" t="s">
        <v>80</v>
      </c>
      <c r="AV4186" s="13" t="s">
        <v>78</v>
      </c>
      <c r="AW4186" s="13" t="s">
        <v>218</v>
      </c>
      <c r="AX4186" s="13" t="s">
        <v>71</v>
      </c>
      <c r="AY4186" s="244" t="s">
        <v>205</v>
      </c>
    </row>
    <row r="4187" s="13" customFormat="1">
      <c r="A4187" s="13"/>
      <c r="B4187" s="234"/>
      <c r="C4187" s="235"/>
      <c r="D4187" s="236" t="s">
        <v>216</v>
      </c>
      <c r="E4187" s="237" t="s">
        <v>19</v>
      </c>
      <c r="F4187" s="238" t="s">
        <v>478</v>
      </c>
      <c r="G4187" s="235"/>
      <c r="H4187" s="237" t="s">
        <v>19</v>
      </c>
      <c r="I4187" s="239"/>
      <c r="J4187" s="235"/>
      <c r="K4187" s="235"/>
      <c r="L4187" s="240"/>
      <c r="M4187" s="241"/>
      <c r="N4187" s="242"/>
      <c r="O4187" s="242"/>
      <c r="P4187" s="242"/>
      <c r="Q4187" s="242"/>
      <c r="R4187" s="242"/>
      <c r="S4187" s="242"/>
      <c r="T4187" s="24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T4187" s="244" t="s">
        <v>216</v>
      </c>
      <c r="AU4187" s="244" t="s">
        <v>80</v>
      </c>
      <c r="AV4187" s="13" t="s">
        <v>78</v>
      </c>
      <c r="AW4187" s="13" t="s">
        <v>218</v>
      </c>
      <c r="AX4187" s="13" t="s">
        <v>71</v>
      </c>
      <c r="AY4187" s="244" t="s">
        <v>205</v>
      </c>
    </row>
    <row r="4188" s="14" customFormat="1">
      <c r="A4188" s="14"/>
      <c r="B4188" s="245"/>
      <c r="C4188" s="246"/>
      <c r="D4188" s="236" t="s">
        <v>216</v>
      </c>
      <c r="E4188" s="247" t="s">
        <v>19</v>
      </c>
      <c r="F4188" s="248" t="s">
        <v>6510</v>
      </c>
      <c r="G4188" s="246"/>
      <c r="H4188" s="249">
        <v>36.270000000000003</v>
      </c>
      <c r="I4188" s="250"/>
      <c r="J4188" s="246"/>
      <c r="K4188" s="246"/>
      <c r="L4188" s="251"/>
      <c r="M4188" s="252"/>
      <c r="N4188" s="253"/>
      <c r="O4188" s="253"/>
      <c r="P4188" s="253"/>
      <c r="Q4188" s="253"/>
      <c r="R4188" s="253"/>
      <c r="S4188" s="253"/>
      <c r="T4188" s="25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T4188" s="255" t="s">
        <v>216</v>
      </c>
      <c r="AU4188" s="255" t="s">
        <v>80</v>
      </c>
      <c r="AV4188" s="14" t="s">
        <v>80</v>
      </c>
      <c r="AW4188" s="14" t="s">
        <v>218</v>
      </c>
      <c r="AX4188" s="14" t="s">
        <v>71</v>
      </c>
      <c r="AY4188" s="255" t="s">
        <v>205</v>
      </c>
    </row>
    <row r="4189" s="15" customFormat="1">
      <c r="A4189" s="15"/>
      <c r="B4189" s="256"/>
      <c r="C4189" s="257"/>
      <c r="D4189" s="236" t="s">
        <v>216</v>
      </c>
      <c r="E4189" s="258" t="s">
        <v>19</v>
      </c>
      <c r="F4189" s="259" t="s">
        <v>238</v>
      </c>
      <c r="G4189" s="257"/>
      <c r="H4189" s="260">
        <v>36.270000000000003</v>
      </c>
      <c r="I4189" s="261"/>
      <c r="J4189" s="257"/>
      <c r="K4189" s="257"/>
      <c r="L4189" s="262"/>
      <c r="M4189" s="263"/>
      <c r="N4189" s="264"/>
      <c r="O4189" s="264"/>
      <c r="P4189" s="264"/>
      <c r="Q4189" s="264"/>
      <c r="R4189" s="264"/>
      <c r="S4189" s="264"/>
      <c r="T4189" s="26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T4189" s="266" t="s">
        <v>216</v>
      </c>
      <c r="AU4189" s="266" t="s">
        <v>80</v>
      </c>
      <c r="AV4189" s="15" t="s">
        <v>97</v>
      </c>
      <c r="AW4189" s="15" t="s">
        <v>218</v>
      </c>
      <c r="AX4189" s="15" t="s">
        <v>71</v>
      </c>
      <c r="AY4189" s="266" t="s">
        <v>205</v>
      </c>
    </row>
    <row r="4190" s="13" customFormat="1">
      <c r="A4190" s="13"/>
      <c r="B4190" s="234"/>
      <c r="C4190" s="235"/>
      <c r="D4190" s="236" t="s">
        <v>216</v>
      </c>
      <c r="E4190" s="237" t="s">
        <v>19</v>
      </c>
      <c r="F4190" s="238" t="s">
        <v>483</v>
      </c>
      <c r="G4190" s="235"/>
      <c r="H4190" s="237" t="s">
        <v>19</v>
      </c>
      <c r="I4190" s="239"/>
      <c r="J4190" s="235"/>
      <c r="K4190" s="235"/>
      <c r="L4190" s="240"/>
      <c r="M4190" s="241"/>
      <c r="N4190" s="242"/>
      <c r="O4190" s="242"/>
      <c r="P4190" s="242"/>
      <c r="Q4190" s="242"/>
      <c r="R4190" s="242"/>
      <c r="S4190" s="242"/>
      <c r="T4190" s="243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T4190" s="244" t="s">
        <v>216</v>
      </c>
      <c r="AU4190" s="244" t="s">
        <v>80</v>
      </c>
      <c r="AV4190" s="13" t="s">
        <v>78</v>
      </c>
      <c r="AW4190" s="13" t="s">
        <v>218</v>
      </c>
      <c r="AX4190" s="13" t="s">
        <v>71</v>
      </c>
      <c r="AY4190" s="244" t="s">
        <v>205</v>
      </c>
    </row>
    <row r="4191" s="14" customFormat="1">
      <c r="A4191" s="14"/>
      <c r="B4191" s="245"/>
      <c r="C4191" s="246"/>
      <c r="D4191" s="236" t="s">
        <v>216</v>
      </c>
      <c r="E4191" s="247" t="s">
        <v>19</v>
      </c>
      <c r="F4191" s="248" t="s">
        <v>6511</v>
      </c>
      <c r="G4191" s="246"/>
      <c r="H4191" s="249">
        <v>7.854000000000001</v>
      </c>
      <c r="I4191" s="250"/>
      <c r="J4191" s="246"/>
      <c r="K4191" s="246"/>
      <c r="L4191" s="251"/>
      <c r="M4191" s="252"/>
      <c r="N4191" s="253"/>
      <c r="O4191" s="253"/>
      <c r="P4191" s="253"/>
      <c r="Q4191" s="253"/>
      <c r="R4191" s="253"/>
      <c r="S4191" s="253"/>
      <c r="T4191" s="25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T4191" s="255" t="s">
        <v>216</v>
      </c>
      <c r="AU4191" s="255" t="s">
        <v>80</v>
      </c>
      <c r="AV4191" s="14" t="s">
        <v>80</v>
      </c>
      <c r="AW4191" s="14" t="s">
        <v>218</v>
      </c>
      <c r="AX4191" s="14" t="s">
        <v>71</v>
      </c>
      <c r="AY4191" s="255" t="s">
        <v>205</v>
      </c>
    </row>
    <row r="4192" s="14" customFormat="1">
      <c r="A4192" s="14"/>
      <c r="B4192" s="245"/>
      <c r="C4192" s="246"/>
      <c r="D4192" s="236" t="s">
        <v>216</v>
      </c>
      <c r="E4192" s="247" t="s">
        <v>19</v>
      </c>
      <c r="F4192" s="248" t="s">
        <v>6512</v>
      </c>
      <c r="G4192" s="246"/>
      <c r="H4192" s="249">
        <v>29.050000000000001</v>
      </c>
      <c r="I4192" s="250"/>
      <c r="J4192" s="246"/>
      <c r="K4192" s="246"/>
      <c r="L4192" s="251"/>
      <c r="M4192" s="252"/>
      <c r="N4192" s="253"/>
      <c r="O4192" s="253"/>
      <c r="P4192" s="253"/>
      <c r="Q4192" s="253"/>
      <c r="R4192" s="253"/>
      <c r="S4192" s="253"/>
      <c r="T4192" s="25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T4192" s="255" t="s">
        <v>216</v>
      </c>
      <c r="AU4192" s="255" t="s">
        <v>80</v>
      </c>
      <c r="AV4192" s="14" t="s">
        <v>80</v>
      </c>
      <c r="AW4192" s="14" t="s">
        <v>218</v>
      </c>
      <c r="AX4192" s="14" t="s">
        <v>71</v>
      </c>
      <c r="AY4192" s="255" t="s">
        <v>205</v>
      </c>
    </row>
    <row r="4193" s="14" customFormat="1">
      <c r="A4193" s="14"/>
      <c r="B4193" s="245"/>
      <c r="C4193" s="246"/>
      <c r="D4193" s="236" t="s">
        <v>216</v>
      </c>
      <c r="E4193" s="247" t="s">
        <v>19</v>
      </c>
      <c r="F4193" s="248" t="s">
        <v>6513</v>
      </c>
      <c r="G4193" s="246"/>
      <c r="H4193" s="249">
        <v>52.9925</v>
      </c>
      <c r="I4193" s="250"/>
      <c r="J4193" s="246"/>
      <c r="K4193" s="246"/>
      <c r="L4193" s="251"/>
      <c r="M4193" s="252"/>
      <c r="N4193" s="253"/>
      <c r="O4193" s="253"/>
      <c r="P4193" s="253"/>
      <c r="Q4193" s="253"/>
      <c r="R4193" s="253"/>
      <c r="S4193" s="253"/>
      <c r="T4193" s="25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T4193" s="255" t="s">
        <v>216</v>
      </c>
      <c r="AU4193" s="255" t="s">
        <v>80</v>
      </c>
      <c r="AV4193" s="14" t="s">
        <v>80</v>
      </c>
      <c r="AW4193" s="14" t="s">
        <v>218</v>
      </c>
      <c r="AX4193" s="14" t="s">
        <v>71</v>
      </c>
      <c r="AY4193" s="255" t="s">
        <v>205</v>
      </c>
    </row>
    <row r="4194" s="14" customFormat="1">
      <c r="A4194" s="14"/>
      <c r="B4194" s="245"/>
      <c r="C4194" s="246"/>
      <c r="D4194" s="236" t="s">
        <v>216</v>
      </c>
      <c r="E4194" s="247" t="s">
        <v>19</v>
      </c>
      <c r="F4194" s="248" t="s">
        <v>6514</v>
      </c>
      <c r="G4194" s="246"/>
      <c r="H4194" s="249">
        <v>138.71000000000001</v>
      </c>
      <c r="I4194" s="250"/>
      <c r="J4194" s="246"/>
      <c r="K4194" s="246"/>
      <c r="L4194" s="251"/>
      <c r="M4194" s="252"/>
      <c r="N4194" s="253"/>
      <c r="O4194" s="253"/>
      <c r="P4194" s="253"/>
      <c r="Q4194" s="253"/>
      <c r="R4194" s="253"/>
      <c r="S4194" s="253"/>
      <c r="T4194" s="25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T4194" s="255" t="s">
        <v>216</v>
      </c>
      <c r="AU4194" s="255" t="s">
        <v>80</v>
      </c>
      <c r="AV4194" s="14" t="s">
        <v>80</v>
      </c>
      <c r="AW4194" s="14" t="s">
        <v>218</v>
      </c>
      <c r="AX4194" s="14" t="s">
        <v>71</v>
      </c>
      <c r="AY4194" s="255" t="s">
        <v>205</v>
      </c>
    </row>
    <row r="4195" s="14" customFormat="1">
      <c r="A4195" s="14"/>
      <c r="B4195" s="245"/>
      <c r="C4195" s="246"/>
      <c r="D4195" s="236" t="s">
        <v>216</v>
      </c>
      <c r="E4195" s="247" t="s">
        <v>19</v>
      </c>
      <c r="F4195" s="248" t="s">
        <v>6515</v>
      </c>
      <c r="G4195" s="246"/>
      <c r="H4195" s="249">
        <v>105.6628</v>
      </c>
      <c r="I4195" s="250"/>
      <c r="J4195" s="246"/>
      <c r="K4195" s="246"/>
      <c r="L4195" s="251"/>
      <c r="M4195" s="252"/>
      <c r="N4195" s="253"/>
      <c r="O4195" s="253"/>
      <c r="P4195" s="253"/>
      <c r="Q4195" s="253"/>
      <c r="R4195" s="253"/>
      <c r="S4195" s="253"/>
      <c r="T4195" s="25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T4195" s="255" t="s">
        <v>216</v>
      </c>
      <c r="AU4195" s="255" t="s">
        <v>80</v>
      </c>
      <c r="AV4195" s="14" t="s">
        <v>80</v>
      </c>
      <c r="AW4195" s="14" t="s">
        <v>218</v>
      </c>
      <c r="AX4195" s="14" t="s">
        <v>71</v>
      </c>
      <c r="AY4195" s="255" t="s">
        <v>205</v>
      </c>
    </row>
    <row r="4196" s="15" customFormat="1">
      <c r="A4196" s="15"/>
      <c r="B4196" s="256"/>
      <c r="C4196" s="257"/>
      <c r="D4196" s="236" t="s">
        <v>216</v>
      </c>
      <c r="E4196" s="258" t="s">
        <v>19</v>
      </c>
      <c r="F4196" s="259" t="s">
        <v>238</v>
      </c>
      <c r="G4196" s="257"/>
      <c r="H4196" s="260">
        <v>334.26930000000004</v>
      </c>
      <c r="I4196" s="261"/>
      <c r="J4196" s="257"/>
      <c r="K4196" s="257"/>
      <c r="L4196" s="262"/>
      <c r="M4196" s="263"/>
      <c r="N4196" s="264"/>
      <c r="O4196" s="264"/>
      <c r="P4196" s="264"/>
      <c r="Q4196" s="264"/>
      <c r="R4196" s="264"/>
      <c r="S4196" s="264"/>
      <c r="T4196" s="26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T4196" s="266" t="s">
        <v>216</v>
      </c>
      <c r="AU4196" s="266" t="s">
        <v>80</v>
      </c>
      <c r="AV4196" s="15" t="s">
        <v>97</v>
      </c>
      <c r="AW4196" s="15" t="s">
        <v>218</v>
      </c>
      <c r="AX4196" s="15" t="s">
        <v>71</v>
      </c>
      <c r="AY4196" s="266" t="s">
        <v>205</v>
      </c>
    </row>
    <row r="4197" s="13" customFormat="1">
      <c r="A4197" s="13"/>
      <c r="B4197" s="234"/>
      <c r="C4197" s="235"/>
      <c r="D4197" s="236" t="s">
        <v>216</v>
      </c>
      <c r="E4197" s="237" t="s">
        <v>19</v>
      </c>
      <c r="F4197" s="238" t="s">
        <v>485</v>
      </c>
      <c r="G4197" s="235"/>
      <c r="H4197" s="237" t="s">
        <v>19</v>
      </c>
      <c r="I4197" s="239"/>
      <c r="J4197" s="235"/>
      <c r="K4197" s="235"/>
      <c r="L4197" s="240"/>
      <c r="M4197" s="241"/>
      <c r="N4197" s="242"/>
      <c r="O4197" s="242"/>
      <c r="P4197" s="242"/>
      <c r="Q4197" s="242"/>
      <c r="R4197" s="242"/>
      <c r="S4197" s="242"/>
      <c r="T4197" s="24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T4197" s="244" t="s">
        <v>216</v>
      </c>
      <c r="AU4197" s="244" t="s">
        <v>80</v>
      </c>
      <c r="AV4197" s="13" t="s">
        <v>78</v>
      </c>
      <c r="AW4197" s="13" t="s">
        <v>218</v>
      </c>
      <c r="AX4197" s="13" t="s">
        <v>71</v>
      </c>
      <c r="AY4197" s="244" t="s">
        <v>205</v>
      </c>
    </row>
    <row r="4198" s="14" customFormat="1">
      <c r="A4198" s="14"/>
      <c r="B4198" s="245"/>
      <c r="C4198" s="246"/>
      <c r="D4198" s="236" t="s">
        <v>216</v>
      </c>
      <c r="E4198" s="247" t="s">
        <v>19</v>
      </c>
      <c r="F4198" s="248" t="s">
        <v>6516</v>
      </c>
      <c r="G4198" s="246"/>
      <c r="H4198" s="249">
        <v>43.290000000000006</v>
      </c>
      <c r="I4198" s="250"/>
      <c r="J4198" s="246"/>
      <c r="K4198" s="246"/>
      <c r="L4198" s="251"/>
      <c r="M4198" s="252"/>
      <c r="N4198" s="253"/>
      <c r="O4198" s="253"/>
      <c r="P4198" s="253"/>
      <c r="Q4198" s="253"/>
      <c r="R4198" s="253"/>
      <c r="S4198" s="253"/>
      <c r="T4198" s="25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T4198" s="255" t="s">
        <v>216</v>
      </c>
      <c r="AU4198" s="255" t="s">
        <v>80</v>
      </c>
      <c r="AV4198" s="14" t="s">
        <v>80</v>
      </c>
      <c r="AW4198" s="14" t="s">
        <v>218</v>
      </c>
      <c r="AX4198" s="14" t="s">
        <v>71</v>
      </c>
      <c r="AY4198" s="255" t="s">
        <v>205</v>
      </c>
    </row>
    <row r="4199" s="14" customFormat="1">
      <c r="A4199" s="14"/>
      <c r="B4199" s="245"/>
      <c r="C4199" s="246"/>
      <c r="D4199" s="236" t="s">
        <v>216</v>
      </c>
      <c r="E4199" s="247" t="s">
        <v>19</v>
      </c>
      <c r="F4199" s="248" t="s">
        <v>6517</v>
      </c>
      <c r="G4199" s="246"/>
      <c r="H4199" s="249">
        <v>197.88</v>
      </c>
      <c r="I4199" s="250"/>
      <c r="J4199" s="246"/>
      <c r="K4199" s="246"/>
      <c r="L4199" s="251"/>
      <c r="M4199" s="252"/>
      <c r="N4199" s="253"/>
      <c r="O4199" s="253"/>
      <c r="P4199" s="253"/>
      <c r="Q4199" s="253"/>
      <c r="R4199" s="253"/>
      <c r="S4199" s="253"/>
      <c r="T4199" s="25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5" t="s">
        <v>216</v>
      </c>
      <c r="AU4199" s="255" t="s">
        <v>80</v>
      </c>
      <c r="AV4199" s="14" t="s">
        <v>80</v>
      </c>
      <c r="AW4199" s="14" t="s">
        <v>218</v>
      </c>
      <c r="AX4199" s="14" t="s">
        <v>71</v>
      </c>
      <c r="AY4199" s="255" t="s">
        <v>205</v>
      </c>
    </row>
    <row r="4200" s="14" customFormat="1">
      <c r="A4200" s="14"/>
      <c r="B4200" s="245"/>
      <c r="C4200" s="246"/>
      <c r="D4200" s="236" t="s">
        <v>216</v>
      </c>
      <c r="E4200" s="247" t="s">
        <v>19</v>
      </c>
      <c r="F4200" s="248" t="s">
        <v>6518</v>
      </c>
      <c r="G4200" s="246"/>
      <c r="H4200" s="249">
        <v>48.200000000000003</v>
      </c>
      <c r="I4200" s="250"/>
      <c r="J4200" s="246"/>
      <c r="K4200" s="246"/>
      <c r="L4200" s="251"/>
      <c r="M4200" s="252"/>
      <c r="N4200" s="253"/>
      <c r="O4200" s="253"/>
      <c r="P4200" s="253"/>
      <c r="Q4200" s="253"/>
      <c r="R4200" s="253"/>
      <c r="S4200" s="253"/>
      <c r="T4200" s="25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T4200" s="255" t="s">
        <v>216</v>
      </c>
      <c r="AU4200" s="255" t="s">
        <v>80</v>
      </c>
      <c r="AV4200" s="14" t="s">
        <v>80</v>
      </c>
      <c r="AW4200" s="14" t="s">
        <v>218</v>
      </c>
      <c r="AX4200" s="14" t="s">
        <v>71</v>
      </c>
      <c r="AY4200" s="255" t="s">
        <v>205</v>
      </c>
    </row>
    <row r="4201" s="15" customFormat="1">
      <c r="A4201" s="15"/>
      <c r="B4201" s="256"/>
      <c r="C4201" s="257"/>
      <c r="D4201" s="236" t="s">
        <v>216</v>
      </c>
      <c r="E4201" s="258" t="s">
        <v>19</v>
      </c>
      <c r="F4201" s="259" t="s">
        <v>238</v>
      </c>
      <c r="G4201" s="257"/>
      <c r="H4201" s="260">
        <v>289.37</v>
      </c>
      <c r="I4201" s="261"/>
      <c r="J4201" s="257"/>
      <c r="K4201" s="257"/>
      <c r="L4201" s="262"/>
      <c r="M4201" s="263"/>
      <c r="N4201" s="264"/>
      <c r="O4201" s="264"/>
      <c r="P4201" s="264"/>
      <c r="Q4201" s="264"/>
      <c r="R4201" s="264"/>
      <c r="S4201" s="264"/>
      <c r="T4201" s="26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T4201" s="266" t="s">
        <v>216</v>
      </c>
      <c r="AU4201" s="266" t="s">
        <v>80</v>
      </c>
      <c r="AV4201" s="15" t="s">
        <v>97</v>
      </c>
      <c r="AW4201" s="15" t="s">
        <v>218</v>
      </c>
      <c r="AX4201" s="15" t="s">
        <v>71</v>
      </c>
      <c r="AY4201" s="266" t="s">
        <v>205</v>
      </c>
    </row>
    <row r="4202" s="13" customFormat="1">
      <c r="A4202" s="13"/>
      <c r="B4202" s="234"/>
      <c r="C4202" s="235"/>
      <c r="D4202" s="236" t="s">
        <v>216</v>
      </c>
      <c r="E4202" s="237" t="s">
        <v>19</v>
      </c>
      <c r="F4202" s="238" t="s">
        <v>239</v>
      </c>
      <c r="G4202" s="235"/>
      <c r="H4202" s="237" t="s">
        <v>19</v>
      </c>
      <c r="I4202" s="239"/>
      <c r="J4202" s="235"/>
      <c r="K4202" s="235"/>
      <c r="L4202" s="240"/>
      <c r="M4202" s="241"/>
      <c r="N4202" s="242"/>
      <c r="O4202" s="242"/>
      <c r="P4202" s="242"/>
      <c r="Q4202" s="242"/>
      <c r="R4202" s="242"/>
      <c r="S4202" s="242"/>
      <c r="T4202" s="24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T4202" s="244" t="s">
        <v>216</v>
      </c>
      <c r="AU4202" s="244" t="s">
        <v>80</v>
      </c>
      <c r="AV4202" s="13" t="s">
        <v>78</v>
      </c>
      <c r="AW4202" s="13" t="s">
        <v>218</v>
      </c>
      <c r="AX4202" s="13" t="s">
        <v>71</v>
      </c>
      <c r="AY4202" s="244" t="s">
        <v>205</v>
      </c>
    </row>
    <row r="4203" s="14" customFormat="1">
      <c r="A4203" s="14"/>
      <c r="B4203" s="245"/>
      <c r="C4203" s="246"/>
      <c r="D4203" s="236" t="s">
        <v>216</v>
      </c>
      <c r="E4203" s="247" t="s">
        <v>19</v>
      </c>
      <c r="F4203" s="248" t="s">
        <v>6519</v>
      </c>
      <c r="G4203" s="246"/>
      <c r="H4203" s="249">
        <v>26.914499999999997</v>
      </c>
      <c r="I4203" s="250"/>
      <c r="J4203" s="246"/>
      <c r="K4203" s="246"/>
      <c r="L4203" s="251"/>
      <c r="M4203" s="252"/>
      <c r="N4203" s="253"/>
      <c r="O4203" s="253"/>
      <c r="P4203" s="253"/>
      <c r="Q4203" s="253"/>
      <c r="R4203" s="253"/>
      <c r="S4203" s="253"/>
      <c r="T4203" s="25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5" t="s">
        <v>216</v>
      </c>
      <c r="AU4203" s="255" t="s">
        <v>80</v>
      </c>
      <c r="AV4203" s="14" t="s">
        <v>80</v>
      </c>
      <c r="AW4203" s="14" t="s">
        <v>218</v>
      </c>
      <c r="AX4203" s="14" t="s">
        <v>71</v>
      </c>
      <c r="AY4203" s="255" t="s">
        <v>205</v>
      </c>
    </row>
    <row r="4204" s="14" customFormat="1">
      <c r="A4204" s="14"/>
      <c r="B4204" s="245"/>
      <c r="C4204" s="246"/>
      <c r="D4204" s="236" t="s">
        <v>216</v>
      </c>
      <c r="E4204" s="247" t="s">
        <v>19</v>
      </c>
      <c r="F4204" s="248" t="s">
        <v>6520</v>
      </c>
      <c r="G4204" s="246"/>
      <c r="H4204" s="249">
        <v>51.899999999999999</v>
      </c>
      <c r="I4204" s="250"/>
      <c r="J4204" s="246"/>
      <c r="K4204" s="246"/>
      <c r="L4204" s="251"/>
      <c r="M4204" s="252"/>
      <c r="N4204" s="253"/>
      <c r="O4204" s="253"/>
      <c r="P4204" s="253"/>
      <c r="Q4204" s="253"/>
      <c r="R4204" s="253"/>
      <c r="S4204" s="253"/>
      <c r="T4204" s="25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T4204" s="255" t="s">
        <v>216</v>
      </c>
      <c r="AU4204" s="255" t="s">
        <v>80</v>
      </c>
      <c r="AV4204" s="14" t="s">
        <v>80</v>
      </c>
      <c r="AW4204" s="14" t="s">
        <v>218</v>
      </c>
      <c r="AX4204" s="14" t="s">
        <v>71</v>
      </c>
      <c r="AY4204" s="255" t="s">
        <v>205</v>
      </c>
    </row>
    <row r="4205" s="15" customFormat="1">
      <c r="A4205" s="15"/>
      <c r="B4205" s="256"/>
      <c r="C4205" s="257"/>
      <c r="D4205" s="236" t="s">
        <v>216</v>
      </c>
      <c r="E4205" s="258" t="s">
        <v>19</v>
      </c>
      <c r="F4205" s="259" t="s">
        <v>238</v>
      </c>
      <c r="G4205" s="257"/>
      <c r="H4205" s="260">
        <v>78.814499999999995</v>
      </c>
      <c r="I4205" s="261"/>
      <c r="J4205" s="257"/>
      <c r="K4205" s="257"/>
      <c r="L4205" s="262"/>
      <c r="M4205" s="263"/>
      <c r="N4205" s="264"/>
      <c r="O4205" s="264"/>
      <c r="P4205" s="264"/>
      <c r="Q4205" s="264"/>
      <c r="R4205" s="264"/>
      <c r="S4205" s="264"/>
      <c r="T4205" s="26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T4205" s="266" t="s">
        <v>216</v>
      </c>
      <c r="AU4205" s="266" t="s">
        <v>80</v>
      </c>
      <c r="AV4205" s="15" t="s">
        <v>97</v>
      </c>
      <c r="AW4205" s="15" t="s">
        <v>218</v>
      </c>
      <c r="AX4205" s="15" t="s">
        <v>71</v>
      </c>
      <c r="AY4205" s="266" t="s">
        <v>205</v>
      </c>
    </row>
    <row r="4206" s="13" customFormat="1">
      <c r="A4206" s="13"/>
      <c r="B4206" s="234"/>
      <c r="C4206" s="235"/>
      <c r="D4206" s="236" t="s">
        <v>216</v>
      </c>
      <c r="E4206" s="237" t="s">
        <v>19</v>
      </c>
      <c r="F4206" s="238" t="s">
        <v>1289</v>
      </c>
      <c r="G4206" s="235"/>
      <c r="H4206" s="237" t="s">
        <v>19</v>
      </c>
      <c r="I4206" s="239"/>
      <c r="J4206" s="235"/>
      <c r="K4206" s="235"/>
      <c r="L4206" s="240"/>
      <c r="M4206" s="241"/>
      <c r="N4206" s="242"/>
      <c r="O4206" s="242"/>
      <c r="P4206" s="242"/>
      <c r="Q4206" s="242"/>
      <c r="R4206" s="242"/>
      <c r="S4206" s="242"/>
      <c r="T4206" s="24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T4206" s="244" t="s">
        <v>216</v>
      </c>
      <c r="AU4206" s="244" t="s">
        <v>80</v>
      </c>
      <c r="AV4206" s="13" t="s">
        <v>78</v>
      </c>
      <c r="AW4206" s="13" t="s">
        <v>218</v>
      </c>
      <c r="AX4206" s="13" t="s">
        <v>71</v>
      </c>
      <c r="AY4206" s="244" t="s">
        <v>205</v>
      </c>
    </row>
    <row r="4207" s="14" customFormat="1">
      <c r="A4207" s="14"/>
      <c r="B4207" s="245"/>
      <c r="C4207" s="246"/>
      <c r="D4207" s="236" t="s">
        <v>216</v>
      </c>
      <c r="E4207" s="247" t="s">
        <v>19</v>
      </c>
      <c r="F4207" s="248" t="s">
        <v>6521</v>
      </c>
      <c r="G4207" s="246"/>
      <c r="H4207" s="249">
        <v>71.530000000000001</v>
      </c>
      <c r="I4207" s="250"/>
      <c r="J4207" s="246"/>
      <c r="K4207" s="246"/>
      <c r="L4207" s="251"/>
      <c r="M4207" s="252"/>
      <c r="N4207" s="253"/>
      <c r="O4207" s="253"/>
      <c r="P4207" s="253"/>
      <c r="Q4207" s="253"/>
      <c r="R4207" s="253"/>
      <c r="S4207" s="253"/>
      <c r="T4207" s="25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T4207" s="255" t="s">
        <v>216</v>
      </c>
      <c r="AU4207" s="255" t="s">
        <v>80</v>
      </c>
      <c r="AV4207" s="14" t="s">
        <v>80</v>
      </c>
      <c r="AW4207" s="14" t="s">
        <v>218</v>
      </c>
      <c r="AX4207" s="14" t="s">
        <v>71</v>
      </c>
      <c r="AY4207" s="255" t="s">
        <v>205</v>
      </c>
    </row>
    <row r="4208" s="15" customFormat="1">
      <c r="A4208" s="15"/>
      <c r="B4208" s="256"/>
      <c r="C4208" s="257"/>
      <c r="D4208" s="236" t="s">
        <v>216</v>
      </c>
      <c r="E4208" s="258" t="s">
        <v>19</v>
      </c>
      <c r="F4208" s="259" t="s">
        <v>238</v>
      </c>
      <c r="G4208" s="257"/>
      <c r="H4208" s="260">
        <v>71.530000000000001</v>
      </c>
      <c r="I4208" s="261"/>
      <c r="J4208" s="257"/>
      <c r="K4208" s="257"/>
      <c r="L4208" s="262"/>
      <c r="M4208" s="263"/>
      <c r="N4208" s="264"/>
      <c r="O4208" s="264"/>
      <c r="P4208" s="264"/>
      <c r="Q4208" s="264"/>
      <c r="R4208" s="264"/>
      <c r="S4208" s="264"/>
      <c r="T4208" s="26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T4208" s="266" t="s">
        <v>216</v>
      </c>
      <c r="AU4208" s="266" t="s">
        <v>80</v>
      </c>
      <c r="AV4208" s="15" t="s">
        <v>97</v>
      </c>
      <c r="AW4208" s="15" t="s">
        <v>218</v>
      </c>
      <c r="AX4208" s="15" t="s">
        <v>71</v>
      </c>
      <c r="AY4208" s="266" t="s">
        <v>205</v>
      </c>
    </row>
    <row r="4209" s="16" customFormat="1">
      <c r="A4209" s="16"/>
      <c r="B4209" s="267"/>
      <c r="C4209" s="268"/>
      <c r="D4209" s="236" t="s">
        <v>216</v>
      </c>
      <c r="E4209" s="269" t="s">
        <v>19</v>
      </c>
      <c r="F4209" s="270" t="s">
        <v>243</v>
      </c>
      <c r="G4209" s="268"/>
      <c r="H4209" s="271">
        <v>810.25379999999996</v>
      </c>
      <c r="I4209" s="272"/>
      <c r="J4209" s="268"/>
      <c r="K4209" s="268"/>
      <c r="L4209" s="273"/>
      <c r="M4209" s="274"/>
      <c r="N4209" s="275"/>
      <c r="O4209" s="275"/>
      <c r="P4209" s="275"/>
      <c r="Q4209" s="275"/>
      <c r="R4209" s="275"/>
      <c r="S4209" s="275"/>
      <c r="T4209" s="27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/>
      <c r="AT4209" s="277" t="s">
        <v>216</v>
      </c>
      <c r="AU4209" s="277" t="s">
        <v>80</v>
      </c>
      <c r="AV4209" s="16" t="s">
        <v>212</v>
      </c>
      <c r="AW4209" s="16" t="s">
        <v>218</v>
      </c>
      <c r="AX4209" s="16" t="s">
        <v>78</v>
      </c>
      <c r="AY4209" s="277" t="s">
        <v>205</v>
      </c>
    </row>
    <row r="4210" s="2" customFormat="1" ht="24.15" customHeight="1">
      <c r="A4210" s="41"/>
      <c r="B4210" s="42"/>
      <c r="C4210" s="216" t="s">
        <v>3272</v>
      </c>
      <c r="D4210" s="216" t="s">
        <v>207</v>
      </c>
      <c r="E4210" s="217" t="s">
        <v>6522</v>
      </c>
      <c r="F4210" s="218" t="s">
        <v>6523</v>
      </c>
      <c r="G4210" s="219" t="s">
        <v>306</v>
      </c>
      <c r="H4210" s="220">
        <v>264.71199999999999</v>
      </c>
      <c r="I4210" s="221"/>
      <c r="J4210" s="222">
        <f>ROUND(I4210*H4210,2)</f>
        <v>0</v>
      </c>
      <c r="K4210" s="218" t="s">
        <v>211</v>
      </c>
      <c r="L4210" s="47"/>
      <c r="M4210" s="223" t="s">
        <v>19</v>
      </c>
      <c r="N4210" s="224" t="s">
        <v>42</v>
      </c>
      <c r="O4210" s="87"/>
      <c r="P4210" s="225">
        <f>O4210*H4210</f>
        <v>0</v>
      </c>
      <c r="Q4210" s="225">
        <v>0</v>
      </c>
      <c r="R4210" s="225">
        <f>Q4210*H4210</f>
        <v>0</v>
      </c>
      <c r="S4210" s="225">
        <v>0.0030000000000000001</v>
      </c>
      <c r="T4210" s="226">
        <f>S4210*H4210</f>
        <v>0.79413599999999995</v>
      </c>
      <c r="U4210" s="41"/>
      <c r="V4210" s="41"/>
      <c r="W4210" s="41"/>
      <c r="X4210" s="41"/>
      <c r="Y4210" s="41"/>
      <c r="Z4210" s="41"/>
      <c r="AA4210" s="41"/>
      <c r="AB4210" s="41"/>
      <c r="AC4210" s="41"/>
      <c r="AD4210" s="41"/>
      <c r="AE4210" s="41"/>
      <c r="AR4210" s="227" t="s">
        <v>331</v>
      </c>
      <c r="AT4210" s="227" t="s">
        <v>207</v>
      </c>
      <c r="AU4210" s="227" t="s">
        <v>80</v>
      </c>
      <c r="AY4210" s="20" t="s">
        <v>205</v>
      </c>
      <c r="BE4210" s="228">
        <f>IF(N4210="základní",J4210,0)</f>
        <v>0</v>
      </c>
      <c r="BF4210" s="228">
        <f>IF(N4210="snížená",J4210,0)</f>
        <v>0</v>
      </c>
      <c r="BG4210" s="228">
        <f>IF(N4210="zákl. přenesená",J4210,0)</f>
        <v>0</v>
      </c>
      <c r="BH4210" s="228">
        <f>IF(N4210="sníž. přenesená",J4210,0)</f>
        <v>0</v>
      </c>
      <c r="BI4210" s="228">
        <f>IF(N4210="nulová",J4210,0)</f>
        <v>0</v>
      </c>
      <c r="BJ4210" s="20" t="s">
        <v>78</v>
      </c>
      <c r="BK4210" s="228">
        <f>ROUND(I4210*H4210,2)</f>
        <v>0</v>
      </c>
      <c r="BL4210" s="20" t="s">
        <v>331</v>
      </c>
      <c r="BM4210" s="227" t="s">
        <v>6524</v>
      </c>
    </row>
    <row r="4211" s="2" customFormat="1">
      <c r="A4211" s="41"/>
      <c r="B4211" s="42"/>
      <c r="C4211" s="43"/>
      <c r="D4211" s="229" t="s">
        <v>214</v>
      </c>
      <c r="E4211" s="43"/>
      <c r="F4211" s="230" t="s">
        <v>6525</v>
      </c>
      <c r="G4211" s="43"/>
      <c r="H4211" s="43"/>
      <c r="I4211" s="231"/>
      <c r="J4211" s="43"/>
      <c r="K4211" s="43"/>
      <c r="L4211" s="47"/>
      <c r="M4211" s="232"/>
      <c r="N4211" s="233"/>
      <c r="O4211" s="87"/>
      <c r="P4211" s="87"/>
      <c r="Q4211" s="87"/>
      <c r="R4211" s="87"/>
      <c r="S4211" s="87"/>
      <c r="T4211" s="88"/>
      <c r="U4211" s="41"/>
      <c r="V4211" s="41"/>
      <c r="W4211" s="41"/>
      <c r="X4211" s="41"/>
      <c r="Y4211" s="41"/>
      <c r="Z4211" s="41"/>
      <c r="AA4211" s="41"/>
      <c r="AB4211" s="41"/>
      <c r="AC4211" s="41"/>
      <c r="AD4211" s="41"/>
      <c r="AE4211" s="41"/>
      <c r="AT4211" s="20" t="s">
        <v>214</v>
      </c>
      <c r="AU4211" s="20" t="s">
        <v>80</v>
      </c>
    </row>
    <row r="4212" s="13" customFormat="1">
      <c r="A4212" s="13"/>
      <c r="B4212" s="234"/>
      <c r="C4212" s="235"/>
      <c r="D4212" s="236" t="s">
        <v>216</v>
      </c>
      <c r="E4212" s="237" t="s">
        <v>19</v>
      </c>
      <c r="F4212" s="238" t="s">
        <v>228</v>
      </c>
      <c r="G4212" s="235"/>
      <c r="H4212" s="237" t="s">
        <v>19</v>
      </c>
      <c r="I4212" s="239"/>
      <c r="J4212" s="235"/>
      <c r="K4212" s="235"/>
      <c r="L4212" s="240"/>
      <c r="M4212" s="241"/>
      <c r="N4212" s="242"/>
      <c r="O4212" s="242"/>
      <c r="P4212" s="242"/>
      <c r="Q4212" s="242"/>
      <c r="R4212" s="242"/>
      <c r="S4212" s="242"/>
      <c r="T4212" s="24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T4212" s="244" t="s">
        <v>216</v>
      </c>
      <c r="AU4212" s="244" t="s">
        <v>80</v>
      </c>
      <c r="AV4212" s="13" t="s">
        <v>78</v>
      </c>
      <c r="AW4212" s="13" t="s">
        <v>218</v>
      </c>
      <c r="AX4212" s="13" t="s">
        <v>71</v>
      </c>
      <c r="AY4212" s="244" t="s">
        <v>205</v>
      </c>
    </row>
    <row r="4213" s="13" customFormat="1">
      <c r="A4213" s="13"/>
      <c r="B4213" s="234"/>
      <c r="C4213" s="235"/>
      <c r="D4213" s="236" t="s">
        <v>216</v>
      </c>
      <c r="E4213" s="237" t="s">
        <v>19</v>
      </c>
      <c r="F4213" s="238" t="s">
        <v>478</v>
      </c>
      <c r="G4213" s="235"/>
      <c r="H4213" s="237" t="s">
        <v>19</v>
      </c>
      <c r="I4213" s="239"/>
      <c r="J4213" s="235"/>
      <c r="K4213" s="235"/>
      <c r="L4213" s="240"/>
      <c r="M4213" s="241"/>
      <c r="N4213" s="242"/>
      <c r="O4213" s="242"/>
      <c r="P4213" s="242"/>
      <c r="Q4213" s="242"/>
      <c r="R4213" s="242"/>
      <c r="S4213" s="242"/>
      <c r="T4213" s="24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44" t="s">
        <v>216</v>
      </c>
      <c r="AU4213" s="244" t="s">
        <v>80</v>
      </c>
      <c r="AV4213" s="13" t="s">
        <v>78</v>
      </c>
      <c r="AW4213" s="13" t="s">
        <v>218</v>
      </c>
      <c r="AX4213" s="13" t="s">
        <v>71</v>
      </c>
      <c r="AY4213" s="244" t="s">
        <v>205</v>
      </c>
    </row>
    <row r="4214" s="14" customFormat="1">
      <c r="A4214" s="14"/>
      <c r="B4214" s="245"/>
      <c r="C4214" s="246"/>
      <c r="D4214" s="236" t="s">
        <v>216</v>
      </c>
      <c r="E4214" s="247" t="s">
        <v>19</v>
      </c>
      <c r="F4214" s="248" t="s">
        <v>6526</v>
      </c>
      <c r="G4214" s="246"/>
      <c r="H4214" s="249">
        <v>155.52350000000001</v>
      </c>
      <c r="I4214" s="250"/>
      <c r="J4214" s="246"/>
      <c r="K4214" s="246"/>
      <c r="L4214" s="251"/>
      <c r="M4214" s="252"/>
      <c r="N4214" s="253"/>
      <c r="O4214" s="253"/>
      <c r="P4214" s="253"/>
      <c r="Q4214" s="253"/>
      <c r="R4214" s="253"/>
      <c r="S4214" s="253"/>
      <c r="T4214" s="25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T4214" s="255" t="s">
        <v>216</v>
      </c>
      <c r="AU4214" s="255" t="s">
        <v>80</v>
      </c>
      <c r="AV4214" s="14" t="s">
        <v>80</v>
      </c>
      <c r="AW4214" s="14" t="s">
        <v>218</v>
      </c>
      <c r="AX4214" s="14" t="s">
        <v>71</v>
      </c>
      <c r="AY4214" s="255" t="s">
        <v>205</v>
      </c>
    </row>
    <row r="4215" s="15" customFormat="1">
      <c r="A4215" s="15"/>
      <c r="B4215" s="256"/>
      <c r="C4215" s="257"/>
      <c r="D4215" s="236" t="s">
        <v>216</v>
      </c>
      <c r="E4215" s="258" t="s">
        <v>19</v>
      </c>
      <c r="F4215" s="259" t="s">
        <v>238</v>
      </c>
      <c r="G4215" s="257"/>
      <c r="H4215" s="260">
        <v>155.52350000000001</v>
      </c>
      <c r="I4215" s="261"/>
      <c r="J4215" s="257"/>
      <c r="K4215" s="257"/>
      <c r="L4215" s="262"/>
      <c r="M4215" s="263"/>
      <c r="N4215" s="264"/>
      <c r="O4215" s="264"/>
      <c r="P4215" s="264"/>
      <c r="Q4215" s="264"/>
      <c r="R4215" s="264"/>
      <c r="S4215" s="264"/>
      <c r="T4215" s="26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T4215" s="266" t="s">
        <v>216</v>
      </c>
      <c r="AU4215" s="266" t="s">
        <v>80</v>
      </c>
      <c r="AV4215" s="15" t="s">
        <v>97</v>
      </c>
      <c r="AW4215" s="15" t="s">
        <v>218</v>
      </c>
      <c r="AX4215" s="15" t="s">
        <v>71</v>
      </c>
      <c r="AY4215" s="266" t="s">
        <v>205</v>
      </c>
    </row>
    <row r="4216" s="13" customFormat="1">
      <c r="A4216" s="13"/>
      <c r="B4216" s="234"/>
      <c r="C4216" s="235"/>
      <c r="D4216" s="236" t="s">
        <v>216</v>
      </c>
      <c r="E4216" s="237" t="s">
        <v>19</v>
      </c>
      <c r="F4216" s="238" t="s">
        <v>483</v>
      </c>
      <c r="G4216" s="235"/>
      <c r="H4216" s="237" t="s">
        <v>19</v>
      </c>
      <c r="I4216" s="239"/>
      <c r="J4216" s="235"/>
      <c r="K4216" s="235"/>
      <c r="L4216" s="240"/>
      <c r="M4216" s="241"/>
      <c r="N4216" s="242"/>
      <c r="O4216" s="242"/>
      <c r="P4216" s="242"/>
      <c r="Q4216" s="242"/>
      <c r="R4216" s="242"/>
      <c r="S4216" s="242"/>
      <c r="T4216" s="243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T4216" s="244" t="s">
        <v>216</v>
      </c>
      <c r="AU4216" s="244" t="s">
        <v>80</v>
      </c>
      <c r="AV4216" s="13" t="s">
        <v>78</v>
      </c>
      <c r="AW4216" s="13" t="s">
        <v>218</v>
      </c>
      <c r="AX4216" s="13" t="s">
        <v>71</v>
      </c>
      <c r="AY4216" s="244" t="s">
        <v>205</v>
      </c>
    </row>
    <row r="4217" s="14" customFormat="1">
      <c r="A4217" s="14"/>
      <c r="B4217" s="245"/>
      <c r="C4217" s="246"/>
      <c r="D4217" s="236" t="s">
        <v>216</v>
      </c>
      <c r="E4217" s="247" t="s">
        <v>19</v>
      </c>
      <c r="F4217" s="248" t="s">
        <v>6527</v>
      </c>
      <c r="G4217" s="246"/>
      <c r="H4217" s="249">
        <v>17.600000000000001</v>
      </c>
      <c r="I4217" s="250"/>
      <c r="J4217" s="246"/>
      <c r="K4217" s="246"/>
      <c r="L4217" s="251"/>
      <c r="M4217" s="252"/>
      <c r="N4217" s="253"/>
      <c r="O4217" s="253"/>
      <c r="P4217" s="253"/>
      <c r="Q4217" s="253"/>
      <c r="R4217" s="253"/>
      <c r="S4217" s="253"/>
      <c r="T4217" s="25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T4217" s="255" t="s">
        <v>216</v>
      </c>
      <c r="AU4217" s="255" t="s">
        <v>80</v>
      </c>
      <c r="AV4217" s="14" t="s">
        <v>80</v>
      </c>
      <c r="AW4217" s="14" t="s">
        <v>218</v>
      </c>
      <c r="AX4217" s="14" t="s">
        <v>71</v>
      </c>
      <c r="AY4217" s="255" t="s">
        <v>205</v>
      </c>
    </row>
    <row r="4218" s="15" customFormat="1">
      <c r="A4218" s="15"/>
      <c r="B4218" s="256"/>
      <c r="C4218" s="257"/>
      <c r="D4218" s="236" t="s">
        <v>216</v>
      </c>
      <c r="E4218" s="258" t="s">
        <v>19</v>
      </c>
      <c r="F4218" s="259" t="s">
        <v>238</v>
      </c>
      <c r="G4218" s="257"/>
      <c r="H4218" s="260">
        <v>17.600000000000001</v>
      </c>
      <c r="I4218" s="261"/>
      <c r="J4218" s="257"/>
      <c r="K4218" s="257"/>
      <c r="L4218" s="262"/>
      <c r="M4218" s="263"/>
      <c r="N4218" s="264"/>
      <c r="O4218" s="264"/>
      <c r="P4218" s="264"/>
      <c r="Q4218" s="264"/>
      <c r="R4218" s="264"/>
      <c r="S4218" s="264"/>
      <c r="T4218" s="26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T4218" s="266" t="s">
        <v>216</v>
      </c>
      <c r="AU4218" s="266" t="s">
        <v>80</v>
      </c>
      <c r="AV4218" s="15" t="s">
        <v>97</v>
      </c>
      <c r="AW4218" s="15" t="s">
        <v>218</v>
      </c>
      <c r="AX4218" s="15" t="s">
        <v>71</v>
      </c>
      <c r="AY4218" s="266" t="s">
        <v>205</v>
      </c>
    </row>
    <row r="4219" s="13" customFormat="1">
      <c r="A4219" s="13"/>
      <c r="B4219" s="234"/>
      <c r="C4219" s="235"/>
      <c r="D4219" s="236" t="s">
        <v>216</v>
      </c>
      <c r="E4219" s="237" t="s">
        <v>19</v>
      </c>
      <c r="F4219" s="238" t="s">
        <v>485</v>
      </c>
      <c r="G4219" s="235"/>
      <c r="H4219" s="237" t="s">
        <v>19</v>
      </c>
      <c r="I4219" s="239"/>
      <c r="J4219" s="235"/>
      <c r="K4219" s="235"/>
      <c r="L4219" s="240"/>
      <c r="M4219" s="241"/>
      <c r="N4219" s="242"/>
      <c r="O4219" s="242"/>
      <c r="P4219" s="242"/>
      <c r="Q4219" s="242"/>
      <c r="R4219" s="242"/>
      <c r="S4219" s="242"/>
      <c r="T4219" s="24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T4219" s="244" t="s">
        <v>216</v>
      </c>
      <c r="AU4219" s="244" t="s">
        <v>80</v>
      </c>
      <c r="AV4219" s="13" t="s">
        <v>78</v>
      </c>
      <c r="AW4219" s="13" t="s">
        <v>218</v>
      </c>
      <c r="AX4219" s="13" t="s">
        <v>71</v>
      </c>
      <c r="AY4219" s="244" t="s">
        <v>205</v>
      </c>
    </row>
    <row r="4220" s="14" customFormat="1">
      <c r="A4220" s="14"/>
      <c r="B4220" s="245"/>
      <c r="C4220" s="246"/>
      <c r="D4220" s="236" t="s">
        <v>216</v>
      </c>
      <c r="E4220" s="247" t="s">
        <v>19</v>
      </c>
      <c r="F4220" s="248" t="s">
        <v>6528</v>
      </c>
      <c r="G4220" s="246"/>
      <c r="H4220" s="249">
        <v>36.099999999999994</v>
      </c>
      <c r="I4220" s="250"/>
      <c r="J4220" s="246"/>
      <c r="K4220" s="246"/>
      <c r="L4220" s="251"/>
      <c r="M4220" s="252"/>
      <c r="N4220" s="253"/>
      <c r="O4220" s="253"/>
      <c r="P4220" s="253"/>
      <c r="Q4220" s="253"/>
      <c r="R4220" s="253"/>
      <c r="S4220" s="253"/>
      <c r="T4220" s="25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T4220" s="255" t="s">
        <v>216</v>
      </c>
      <c r="AU4220" s="255" t="s">
        <v>80</v>
      </c>
      <c r="AV4220" s="14" t="s">
        <v>80</v>
      </c>
      <c r="AW4220" s="14" t="s">
        <v>218</v>
      </c>
      <c r="AX4220" s="14" t="s">
        <v>71</v>
      </c>
      <c r="AY4220" s="255" t="s">
        <v>205</v>
      </c>
    </row>
    <row r="4221" s="14" customFormat="1">
      <c r="A4221" s="14"/>
      <c r="B4221" s="245"/>
      <c r="C4221" s="246"/>
      <c r="D4221" s="236" t="s">
        <v>216</v>
      </c>
      <c r="E4221" s="247" t="s">
        <v>19</v>
      </c>
      <c r="F4221" s="248" t="s">
        <v>6529</v>
      </c>
      <c r="G4221" s="246"/>
      <c r="H4221" s="249">
        <v>14.577</v>
      </c>
      <c r="I4221" s="250"/>
      <c r="J4221" s="246"/>
      <c r="K4221" s="246"/>
      <c r="L4221" s="251"/>
      <c r="M4221" s="252"/>
      <c r="N4221" s="253"/>
      <c r="O4221" s="253"/>
      <c r="P4221" s="253"/>
      <c r="Q4221" s="253"/>
      <c r="R4221" s="253"/>
      <c r="S4221" s="253"/>
      <c r="T4221" s="25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T4221" s="255" t="s">
        <v>216</v>
      </c>
      <c r="AU4221" s="255" t="s">
        <v>80</v>
      </c>
      <c r="AV4221" s="14" t="s">
        <v>80</v>
      </c>
      <c r="AW4221" s="14" t="s">
        <v>218</v>
      </c>
      <c r="AX4221" s="14" t="s">
        <v>71</v>
      </c>
      <c r="AY4221" s="255" t="s">
        <v>205</v>
      </c>
    </row>
    <row r="4222" s="15" customFormat="1">
      <c r="A4222" s="15"/>
      <c r="B4222" s="256"/>
      <c r="C4222" s="257"/>
      <c r="D4222" s="236" t="s">
        <v>216</v>
      </c>
      <c r="E4222" s="258" t="s">
        <v>19</v>
      </c>
      <c r="F4222" s="259" t="s">
        <v>238</v>
      </c>
      <c r="G4222" s="257"/>
      <c r="H4222" s="260">
        <v>50.676999999999992</v>
      </c>
      <c r="I4222" s="261"/>
      <c r="J4222" s="257"/>
      <c r="K4222" s="257"/>
      <c r="L4222" s="262"/>
      <c r="M4222" s="263"/>
      <c r="N4222" s="264"/>
      <c r="O4222" s="264"/>
      <c r="P4222" s="264"/>
      <c r="Q4222" s="264"/>
      <c r="R4222" s="264"/>
      <c r="S4222" s="264"/>
      <c r="T4222" s="26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T4222" s="266" t="s">
        <v>216</v>
      </c>
      <c r="AU4222" s="266" t="s">
        <v>80</v>
      </c>
      <c r="AV4222" s="15" t="s">
        <v>97</v>
      </c>
      <c r="AW4222" s="15" t="s">
        <v>218</v>
      </c>
      <c r="AX4222" s="15" t="s">
        <v>71</v>
      </c>
      <c r="AY4222" s="266" t="s">
        <v>205</v>
      </c>
    </row>
    <row r="4223" s="13" customFormat="1">
      <c r="A4223" s="13"/>
      <c r="B4223" s="234"/>
      <c r="C4223" s="235"/>
      <c r="D4223" s="236" t="s">
        <v>216</v>
      </c>
      <c r="E4223" s="237" t="s">
        <v>19</v>
      </c>
      <c r="F4223" s="238" t="s">
        <v>728</v>
      </c>
      <c r="G4223" s="235"/>
      <c r="H4223" s="237" t="s">
        <v>19</v>
      </c>
      <c r="I4223" s="239"/>
      <c r="J4223" s="235"/>
      <c r="K4223" s="235"/>
      <c r="L4223" s="240"/>
      <c r="M4223" s="241"/>
      <c r="N4223" s="242"/>
      <c r="O4223" s="242"/>
      <c r="P4223" s="242"/>
      <c r="Q4223" s="242"/>
      <c r="R4223" s="242"/>
      <c r="S4223" s="242"/>
      <c r="T4223" s="24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T4223" s="244" t="s">
        <v>216</v>
      </c>
      <c r="AU4223" s="244" t="s">
        <v>80</v>
      </c>
      <c r="AV4223" s="13" t="s">
        <v>78</v>
      </c>
      <c r="AW4223" s="13" t="s">
        <v>218</v>
      </c>
      <c r="AX4223" s="13" t="s">
        <v>71</v>
      </c>
      <c r="AY4223" s="244" t="s">
        <v>205</v>
      </c>
    </row>
    <row r="4224" s="14" customFormat="1">
      <c r="A4224" s="14"/>
      <c r="B4224" s="245"/>
      <c r="C4224" s="246"/>
      <c r="D4224" s="236" t="s">
        <v>216</v>
      </c>
      <c r="E4224" s="247" t="s">
        <v>19</v>
      </c>
      <c r="F4224" s="248" t="s">
        <v>6530</v>
      </c>
      <c r="G4224" s="246"/>
      <c r="H4224" s="249">
        <v>16.335000000000001</v>
      </c>
      <c r="I4224" s="250"/>
      <c r="J4224" s="246"/>
      <c r="K4224" s="246"/>
      <c r="L4224" s="251"/>
      <c r="M4224" s="252"/>
      <c r="N4224" s="253"/>
      <c r="O4224" s="253"/>
      <c r="P4224" s="253"/>
      <c r="Q4224" s="253"/>
      <c r="R4224" s="253"/>
      <c r="S4224" s="253"/>
      <c r="T4224" s="25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T4224" s="255" t="s">
        <v>216</v>
      </c>
      <c r="AU4224" s="255" t="s">
        <v>80</v>
      </c>
      <c r="AV4224" s="14" t="s">
        <v>80</v>
      </c>
      <c r="AW4224" s="14" t="s">
        <v>218</v>
      </c>
      <c r="AX4224" s="14" t="s">
        <v>71</v>
      </c>
      <c r="AY4224" s="255" t="s">
        <v>205</v>
      </c>
    </row>
    <row r="4225" s="15" customFormat="1">
      <c r="A4225" s="15"/>
      <c r="B4225" s="256"/>
      <c r="C4225" s="257"/>
      <c r="D4225" s="236" t="s">
        <v>216</v>
      </c>
      <c r="E4225" s="258" t="s">
        <v>19</v>
      </c>
      <c r="F4225" s="259" t="s">
        <v>238</v>
      </c>
      <c r="G4225" s="257"/>
      <c r="H4225" s="260">
        <v>16.335000000000001</v>
      </c>
      <c r="I4225" s="261"/>
      <c r="J4225" s="257"/>
      <c r="K4225" s="257"/>
      <c r="L4225" s="262"/>
      <c r="M4225" s="263"/>
      <c r="N4225" s="264"/>
      <c r="O4225" s="264"/>
      <c r="P4225" s="264"/>
      <c r="Q4225" s="264"/>
      <c r="R4225" s="264"/>
      <c r="S4225" s="264"/>
      <c r="T4225" s="26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T4225" s="266" t="s">
        <v>216</v>
      </c>
      <c r="AU4225" s="266" t="s">
        <v>80</v>
      </c>
      <c r="AV4225" s="15" t="s">
        <v>97</v>
      </c>
      <c r="AW4225" s="15" t="s">
        <v>218</v>
      </c>
      <c r="AX4225" s="15" t="s">
        <v>71</v>
      </c>
      <c r="AY4225" s="266" t="s">
        <v>205</v>
      </c>
    </row>
    <row r="4226" s="13" customFormat="1">
      <c r="A4226" s="13"/>
      <c r="B4226" s="234"/>
      <c r="C4226" s="235"/>
      <c r="D4226" s="236" t="s">
        <v>216</v>
      </c>
      <c r="E4226" s="237" t="s">
        <v>19</v>
      </c>
      <c r="F4226" s="238" t="s">
        <v>239</v>
      </c>
      <c r="G4226" s="235"/>
      <c r="H4226" s="237" t="s">
        <v>19</v>
      </c>
      <c r="I4226" s="239"/>
      <c r="J4226" s="235"/>
      <c r="K4226" s="235"/>
      <c r="L4226" s="240"/>
      <c r="M4226" s="241"/>
      <c r="N4226" s="242"/>
      <c r="O4226" s="242"/>
      <c r="P4226" s="242"/>
      <c r="Q4226" s="242"/>
      <c r="R4226" s="242"/>
      <c r="S4226" s="242"/>
      <c r="T4226" s="24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T4226" s="244" t="s">
        <v>216</v>
      </c>
      <c r="AU4226" s="244" t="s">
        <v>80</v>
      </c>
      <c r="AV4226" s="13" t="s">
        <v>78</v>
      </c>
      <c r="AW4226" s="13" t="s">
        <v>218</v>
      </c>
      <c r="AX4226" s="13" t="s">
        <v>71</v>
      </c>
      <c r="AY4226" s="244" t="s">
        <v>205</v>
      </c>
    </row>
    <row r="4227" s="14" customFormat="1">
      <c r="A4227" s="14"/>
      <c r="B4227" s="245"/>
      <c r="C4227" s="246"/>
      <c r="D4227" s="236" t="s">
        <v>216</v>
      </c>
      <c r="E4227" s="247" t="s">
        <v>19</v>
      </c>
      <c r="F4227" s="248" t="s">
        <v>6531</v>
      </c>
      <c r="G4227" s="246"/>
      <c r="H4227" s="249">
        <v>21.516499999999997</v>
      </c>
      <c r="I4227" s="250"/>
      <c r="J4227" s="246"/>
      <c r="K4227" s="246"/>
      <c r="L4227" s="251"/>
      <c r="M4227" s="252"/>
      <c r="N4227" s="253"/>
      <c r="O4227" s="253"/>
      <c r="P4227" s="253"/>
      <c r="Q4227" s="253"/>
      <c r="R4227" s="253"/>
      <c r="S4227" s="253"/>
      <c r="T4227" s="25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T4227" s="255" t="s">
        <v>216</v>
      </c>
      <c r="AU4227" s="255" t="s">
        <v>80</v>
      </c>
      <c r="AV4227" s="14" t="s">
        <v>80</v>
      </c>
      <c r="AW4227" s="14" t="s">
        <v>218</v>
      </c>
      <c r="AX4227" s="14" t="s">
        <v>71</v>
      </c>
      <c r="AY4227" s="255" t="s">
        <v>205</v>
      </c>
    </row>
    <row r="4228" s="14" customFormat="1">
      <c r="A4228" s="14"/>
      <c r="B4228" s="245"/>
      <c r="C4228" s="246"/>
      <c r="D4228" s="236" t="s">
        <v>216</v>
      </c>
      <c r="E4228" s="247" t="s">
        <v>19</v>
      </c>
      <c r="F4228" s="248" t="s">
        <v>6532</v>
      </c>
      <c r="G4228" s="246"/>
      <c r="H4228" s="249">
        <v>3.0599999999999996</v>
      </c>
      <c r="I4228" s="250"/>
      <c r="J4228" s="246"/>
      <c r="K4228" s="246"/>
      <c r="L4228" s="251"/>
      <c r="M4228" s="252"/>
      <c r="N4228" s="253"/>
      <c r="O4228" s="253"/>
      <c r="P4228" s="253"/>
      <c r="Q4228" s="253"/>
      <c r="R4228" s="253"/>
      <c r="S4228" s="253"/>
      <c r="T4228" s="25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T4228" s="255" t="s">
        <v>216</v>
      </c>
      <c r="AU4228" s="255" t="s">
        <v>80</v>
      </c>
      <c r="AV4228" s="14" t="s">
        <v>80</v>
      </c>
      <c r="AW4228" s="14" t="s">
        <v>218</v>
      </c>
      <c r="AX4228" s="14" t="s">
        <v>71</v>
      </c>
      <c r="AY4228" s="255" t="s">
        <v>205</v>
      </c>
    </row>
    <row r="4229" s="15" customFormat="1">
      <c r="A4229" s="15"/>
      <c r="B4229" s="256"/>
      <c r="C4229" s="257"/>
      <c r="D4229" s="236" t="s">
        <v>216</v>
      </c>
      <c r="E4229" s="258" t="s">
        <v>19</v>
      </c>
      <c r="F4229" s="259" t="s">
        <v>238</v>
      </c>
      <c r="G4229" s="257"/>
      <c r="H4229" s="260">
        <v>24.576499999999996</v>
      </c>
      <c r="I4229" s="261"/>
      <c r="J4229" s="257"/>
      <c r="K4229" s="257"/>
      <c r="L4229" s="262"/>
      <c r="M4229" s="263"/>
      <c r="N4229" s="264"/>
      <c r="O4229" s="264"/>
      <c r="P4229" s="264"/>
      <c r="Q4229" s="264"/>
      <c r="R4229" s="264"/>
      <c r="S4229" s="264"/>
      <c r="T4229" s="26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T4229" s="266" t="s">
        <v>216</v>
      </c>
      <c r="AU4229" s="266" t="s">
        <v>80</v>
      </c>
      <c r="AV4229" s="15" t="s">
        <v>97</v>
      </c>
      <c r="AW4229" s="15" t="s">
        <v>218</v>
      </c>
      <c r="AX4229" s="15" t="s">
        <v>71</v>
      </c>
      <c r="AY4229" s="266" t="s">
        <v>205</v>
      </c>
    </row>
    <row r="4230" s="16" customFormat="1">
      <c r="A4230" s="16"/>
      <c r="B4230" s="267"/>
      <c r="C4230" s="268"/>
      <c r="D4230" s="236" t="s">
        <v>216</v>
      </c>
      <c r="E4230" s="269" t="s">
        <v>19</v>
      </c>
      <c r="F4230" s="270" t="s">
        <v>243</v>
      </c>
      <c r="G4230" s="268"/>
      <c r="H4230" s="271">
        <v>264.71199999999999</v>
      </c>
      <c r="I4230" s="272"/>
      <c r="J4230" s="268"/>
      <c r="K4230" s="268"/>
      <c r="L4230" s="273"/>
      <c r="M4230" s="274"/>
      <c r="N4230" s="275"/>
      <c r="O4230" s="275"/>
      <c r="P4230" s="275"/>
      <c r="Q4230" s="275"/>
      <c r="R4230" s="275"/>
      <c r="S4230" s="275"/>
      <c r="T4230" s="276"/>
      <c r="U4230" s="16"/>
      <c r="V4230" s="16"/>
      <c r="W4230" s="16"/>
      <c r="X4230" s="16"/>
      <c r="Y4230" s="16"/>
      <c r="Z4230" s="16"/>
      <c r="AA4230" s="16"/>
      <c r="AB4230" s="16"/>
      <c r="AC4230" s="16"/>
      <c r="AD4230" s="16"/>
      <c r="AE4230" s="16"/>
      <c r="AT4230" s="277" t="s">
        <v>216</v>
      </c>
      <c r="AU4230" s="277" t="s">
        <v>80</v>
      </c>
      <c r="AV4230" s="16" t="s">
        <v>212</v>
      </c>
      <c r="AW4230" s="16" t="s">
        <v>218</v>
      </c>
      <c r="AX4230" s="16" t="s">
        <v>78</v>
      </c>
      <c r="AY4230" s="277" t="s">
        <v>205</v>
      </c>
    </row>
    <row r="4231" s="2" customFormat="1" ht="24.15" customHeight="1">
      <c r="A4231" s="41"/>
      <c r="B4231" s="42"/>
      <c r="C4231" s="216" t="s">
        <v>6533</v>
      </c>
      <c r="D4231" s="216" t="s">
        <v>207</v>
      </c>
      <c r="E4231" s="217" t="s">
        <v>6534</v>
      </c>
      <c r="F4231" s="218" t="s">
        <v>6535</v>
      </c>
      <c r="G4231" s="219" t="s">
        <v>306</v>
      </c>
      <c r="H4231" s="220">
        <v>37.600000000000001</v>
      </c>
      <c r="I4231" s="221"/>
      <c r="J4231" s="222">
        <f>ROUND(I4231*H4231,2)</f>
        <v>0</v>
      </c>
      <c r="K4231" s="218" t="s">
        <v>211</v>
      </c>
      <c r="L4231" s="47"/>
      <c r="M4231" s="223" t="s">
        <v>19</v>
      </c>
      <c r="N4231" s="224" t="s">
        <v>42</v>
      </c>
      <c r="O4231" s="87"/>
      <c r="P4231" s="225">
        <f>O4231*H4231</f>
        <v>0</v>
      </c>
      <c r="Q4231" s="225">
        <v>0.00050000000000000001</v>
      </c>
      <c r="R4231" s="225">
        <f>Q4231*H4231</f>
        <v>0.018800000000000001</v>
      </c>
      <c r="S4231" s="225">
        <v>0</v>
      </c>
      <c r="T4231" s="226">
        <f>S4231*H4231</f>
        <v>0</v>
      </c>
      <c r="U4231" s="41"/>
      <c r="V4231" s="41"/>
      <c r="W4231" s="41"/>
      <c r="X4231" s="41"/>
      <c r="Y4231" s="41"/>
      <c r="Z4231" s="41"/>
      <c r="AA4231" s="41"/>
      <c r="AB4231" s="41"/>
      <c r="AC4231" s="41"/>
      <c r="AD4231" s="41"/>
      <c r="AE4231" s="41"/>
      <c r="AR4231" s="227" t="s">
        <v>331</v>
      </c>
      <c r="AT4231" s="227" t="s">
        <v>207</v>
      </c>
      <c r="AU4231" s="227" t="s">
        <v>80</v>
      </c>
      <c r="AY4231" s="20" t="s">
        <v>205</v>
      </c>
      <c r="BE4231" s="228">
        <f>IF(N4231="základní",J4231,0)</f>
        <v>0</v>
      </c>
      <c r="BF4231" s="228">
        <f>IF(N4231="snížená",J4231,0)</f>
        <v>0</v>
      </c>
      <c r="BG4231" s="228">
        <f>IF(N4231="zákl. přenesená",J4231,0)</f>
        <v>0</v>
      </c>
      <c r="BH4231" s="228">
        <f>IF(N4231="sníž. přenesená",J4231,0)</f>
        <v>0</v>
      </c>
      <c r="BI4231" s="228">
        <f>IF(N4231="nulová",J4231,0)</f>
        <v>0</v>
      </c>
      <c r="BJ4231" s="20" t="s">
        <v>78</v>
      </c>
      <c r="BK4231" s="228">
        <f>ROUND(I4231*H4231,2)</f>
        <v>0</v>
      </c>
      <c r="BL4231" s="20" t="s">
        <v>331</v>
      </c>
      <c r="BM4231" s="227" t="s">
        <v>6536</v>
      </c>
    </row>
    <row r="4232" s="2" customFormat="1">
      <c r="A4232" s="41"/>
      <c r="B4232" s="42"/>
      <c r="C4232" s="43"/>
      <c r="D4232" s="229" t="s">
        <v>214</v>
      </c>
      <c r="E4232" s="43"/>
      <c r="F4232" s="230" t="s">
        <v>6537</v>
      </c>
      <c r="G4232" s="43"/>
      <c r="H4232" s="43"/>
      <c r="I4232" s="231"/>
      <c r="J4232" s="43"/>
      <c r="K4232" s="43"/>
      <c r="L4232" s="47"/>
      <c r="M4232" s="232"/>
      <c r="N4232" s="233"/>
      <c r="O4232" s="87"/>
      <c r="P4232" s="87"/>
      <c r="Q4232" s="87"/>
      <c r="R4232" s="87"/>
      <c r="S4232" s="87"/>
      <c r="T4232" s="88"/>
      <c r="U4232" s="41"/>
      <c r="V4232" s="41"/>
      <c r="W4232" s="41"/>
      <c r="X4232" s="41"/>
      <c r="Y4232" s="41"/>
      <c r="Z4232" s="41"/>
      <c r="AA4232" s="41"/>
      <c r="AB4232" s="41"/>
      <c r="AC4232" s="41"/>
      <c r="AD4232" s="41"/>
      <c r="AE4232" s="41"/>
      <c r="AT4232" s="20" t="s">
        <v>214</v>
      </c>
      <c r="AU4232" s="20" t="s">
        <v>80</v>
      </c>
    </row>
    <row r="4233" s="14" customFormat="1">
      <c r="A4233" s="14"/>
      <c r="B4233" s="245"/>
      <c r="C4233" s="246"/>
      <c r="D4233" s="236" t="s">
        <v>216</v>
      </c>
      <c r="E4233" s="247" t="s">
        <v>19</v>
      </c>
      <c r="F4233" s="248" t="s">
        <v>6538</v>
      </c>
      <c r="G4233" s="246"/>
      <c r="H4233" s="249">
        <v>37.600000000000001</v>
      </c>
      <c r="I4233" s="250"/>
      <c r="J4233" s="246"/>
      <c r="K4233" s="246"/>
      <c r="L4233" s="251"/>
      <c r="M4233" s="252"/>
      <c r="N4233" s="253"/>
      <c r="O4233" s="253"/>
      <c r="P4233" s="253"/>
      <c r="Q4233" s="253"/>
      <c r="R4233" s="253"/>
      <c r="S4233" s="253"/>
      <c r="T4233" s="25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T4233" s="255" t="s">
        <v>216</v>
      </c>
      <c r="AU4233" s="255" t="s">
        <v>80</v>
      </c>
      <c r="AV4233" s="14" t="s">
        <v>80</v>
      </c>
      <c r="AW4233" s="14" t="s">
        <v>218</v>
      </c>
      <c r="AX4233" s="14" t="s">
        <v>71</v>
      </c>
      <c r="AY4233" s="255" t="s">
        <v>205</v>
      </c>
    </row>
    <row r="4234" s="2" customFormat="1" ht="24.15" customHeight="1">
      <c r="A4234" s="41"/>
      <c r="B4234" s="42"/>
      <c r="C4234" s="278" t="s">
        <v>6539</v>
      </c>
      <c r="D4234" s="278" t="s">
        <v>319</v>
      </c>
      <c r="E4234" s="279" t="s">
        <v>6540</v>
      </c>
      <c r="F4234" s="280" t="s">
        <v>6541</v>
      </c>
      <c r="G4234" s="281" t="s">
        <v>306</v>
      </c>
      <c r="H4234" s="282">
        <v>41.359999999999999</v>
      </c>
      <c r="I4234" s="283"/>
      <c r="J4234" s="284">
        <f>ROUND(I4234*H4234,2)</f>
        <v>0</v>
      </c>
      <c r="K4234" s="280" t="s">
        <v>211</v>
      </c>
      <c r="L4234" s="285"/>
      <c r="M4234" s="286" t="s">
        <v>19</v>
      </c>
      <c r="N4234" s="287" t="s">
        <v>42</v>
      </c>
      <c r="O4234" s="87"/>
      <c r="P4234" s="225">
        <f>O4234*H4234</f>
        <v>0</v>
      </c>
      <c r="Q4234" s="225">
        <v>0.00155</v>
      </c>
      <c r="R4234" s="225">
        <f>Q4234*H4234</f>
        <v>0.064107999999999998</v>
      </c>
      <c r="S4234" s="225">
        <v>0</v>
      </c>
      <c r="T4234" s="226">
        <f>S4234*H4234</f>
        <v>0</v>
      </c>
      <c r="U4234" s="41"/>
      <c r="V4234" s="41"/>
      <c r="W4234" s="41"/>
      <c r="X4234" s="41"/>
      <c r="Y4234" s="41"/>
      <c r="Z4234" s="41"/>
      <c r="AA4234" s="41"/>
      <c r="AB4234" s="41"/>
      <c r="AC4234" s="41"/>
      <c r="AD4234" s="41"/>
      <c r="AE4234" s="41"/>
      <c r="AR4234" s="227" t="s">
        <v>433</v>
      </c>
      <c r="AT4234" s="227" t="s">
        <v>319</v>
      </c>
      <c r="AU4234" s="227" t="s">
        <v>80</v>
      </c>
      <c r="AY4234" s="20" t="s">
        <v>205</v>
      </c>
      <c r="BE4234" s="228">
        <f>IF(N4234="základní",J4234,0)</f>
        <v>0</v>
      </c>
      <c r="BF4234" s="228">
        <f>IF(N4234="snížená",J4234,0)</f>
        <v>0</v>
      </c>
      <c r="BG4234" s="228">
        <f>IF(N4234="zákl. přenesená",J4234,0)</f>
        <v>0</v>
      </c>
      <c r="BH4234" s="228">
        <f>IF(N4234="sníž. přenesená",J4234,0)</f>
        <v>0</v>
      </c>
      <c r="BI4234" s="228">
        <f>IF(N4234="nulová",J4234,0)</f>
        <v>0</v>
      </c>
      <c r="BJ4234" s="20" t="s">
        <v>78</v>
      </c>
      <c r="BK4234" s="228">
        <f>ROUND(I4234*H4234,2)</f>
        <v>0</v>
      </c>
      <c r="BL4234" s="20" t="s">
        <v>331</v>
      </c>
      <c r="BM4234" s="227" t="s">
        <v>6542</v>
      </c>
    </row>
    <row r="4235" s="14" customFormat="1">
      <c r="A4235" s="14"/>
      <c r="B4235" s="245"/>
      <c r="C4235" s="246"/>
      <c r="D4235" s="236" t="s">
        <v>216</v>
      </c>
      <c r="E4235" s="246"/>
      <c r="F4235" s="248" t="s">
        <v>6543</v>
      </c>
      <c r="G4235" s="246"/>
      <c r="H4235" s="249">
        <v>41.359999999999999</v>
      </c>
      <c r="I4235" s="250"/>
      <c r="J4235" s="246"/>
      <c r="K4235" s="246"/>
      <c r="L4235" s="251"/>
      <c r="M4235" s="252"/>
      <c r="N4235" s="253"/>
      <c r="O4235" s="253"/>
      <c r="P4235" s="253"/>
      <c r="Q4235" s="253"/>
      <c r="R4235" s="253"/>
      <c r="S4235" s="253"/>
      <c r="T4235" s="25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T4235" s="255" t="s">
        <v>216</v>
      </c>
      <c r="AU4235" s="255" t="s">
        <v>80</v>
      </c>
      <c r="AV4235" s="14" t="s">
        <v>80</v>
      </c>
      <c r="AW4235" s="14" t="s">
        <v>4</v>
      </c>
      <c r="AX4235" s="14" t="s">
        <v>78</v>
      </c>
      <c r="AY4235" s="255" t="s">
        <v>205</v>
      </c>
    </row>
    <row r="4236" s="2" customFormat="1" ht="24.15" customHeight="1">
      <c r="A4236" s="41"/>
      <c r="B4236" s="42"/>
      <c r="C4236" s="216" t="s">
        <v>6544</v>
      </c>
      <c r="D4236" s="216" t="s">
        <v>207</v>
      </c>
      <c r="E4236" s="217" t="s">
        <v>6545</v>
      </c>
      <c r="F4236" s="218" t="s">
        <v>6546</v>
      </c>
      <c r="G4236" s="219" t="s">
        <v>327</v>
      </c>
      <c r="H4236" s="220">
        <v>132.37799999999999</v>
      </c>
      <c r="I4236" s="221"/>
      <c r="J4236" s="222">
        <f>ROUND(I4236*H4236,2)</f>
        <v>0</v>
      </c>
      <c r="K4236" s="218" t="s">
        <v>211</v>
      </c>
      <c r="L4236" s="47"/>
      <c r="M4236" s="223" t="s">
        <v>19</v>
      </c>
      <c r="N4236" s="224" t="s">
        <v>42</v>
      </c>
      <c r="O4236" s="87"/>
      <c r="P4236" s="225">
        <f>O4236*H4236</f>
        <v>0</v>
      </c>
      <c r="Q4236" s="225">
        <v>0</v>
      </c>
      <c r="R4236" s="225">
        <f>Q4236*H4236</f>
        <v>0</v>
      </c>
      <c r="S4236" s="225">
        <v>0.0023</v>
      </c>
      <c r="T4236" s="226">
        <f>S4236*H4236</f>
        <v>0.30446939999999995</v>
      </c>
      <c r="U4236" s="41"/>
      <c r="V4236" s="41"/>
      <c r="W4236" s="41"/>
      <c r="X4236" s="41"/>
      <c r="Y4236" s="41"/>
      <c r="Z4236" s="41"/>
      <c r="AA4236" s="41"/>
      <c r="AB4236" s="41"/>
      <c r="AC4236" s="41"/>
      <c r="AD4236" s="41"/>
      <c r="AE4236" s="41"/>
      <c r="AR4236" s="227" t="s">
        <v>331</v>
      </c>
      <c r="AT4236" s="227" t="s">
        <v>207</v>
      </c>
      <c r="AU4236" s="227" t="s">
        <v>80</v>
      </c>
      <c r="AY4236" s="20" t="s">
        <v>205</v>
      </c>
      <c r="BE4236" s="228">
        <f>IF(N4236="základní",J4236,0)</f>
        <v>0</v>
      </c>
      <c r="BF4236" s="228">
        <f>IF(N4236="snížená",J4236,0)</f>
        <v>0</v>
      </c>
      <c r="BG4236" s="228">
        <f>IF(N4236="zákl. přenesená",J4236,0)</f>
        <v>0</v>
      </c>
      <c r="BH4236" s="228">
        <f>IF(N4236="sníž. přenesená",J4236,0)</f>
        <v>0</v>
      </c>
      <c r="BI4236" s="228">
        <f>IF(N4236="nulová",J4236,0)</f>
        <v>0</v>
      </c>
      <c r="BJ4236" s="20" t="s">
        <v>78</v>
      </c>
      <c r="BK4236" s="228">
        <f>ROUND(I4236*H4236,2)</f>
        <v>0</v>
      </c>
      <c r="BL4236" s="20" t="s">
        <v>331</v>
      </c>
      <c r="BM4236" s="227" t="s">
        <v>6547</v>
      </c>
    </row>
    <row r="4237" s="2" customFormat="1">
      <c r="A4237" s="41"/>
      <c r="B4237" s="42"/>
      <c r="C4237" s="43"/>
      <c r="D4237" s="229" t="s">
        <v>214</v>
      </c>
      <c r="E4237" s="43"/>
      <c r="F4237" s="230" t="s">
        <v>6548</v>
      </c>
      <c r="G4237" s="43"/>
      <c r="H4237" s="43"/>
      <c r="I4237" s="231"/>
      <c r="J4237" s="43"/>
      <c r="K4237" s="43"/>
      <c r="L4237" s="47"/>
      <c r="M4237" s="232"/>
      <c r="N4237" s="233"/>
      <c r="O4237" s="87"/>
      <c r="P4237" s="87"/>
      <c r="Q4237" s="87"/>
      <c r="R4237" s="87"/>
      <c r="S4237" s="87"/>
      <c r="T4237" s="88"/>
      <c r="U4237" s="41"/>
      <c r="V4237" s="41"/>
      <c r="W4237" s="41"/>
      <c r="X4237" s="41"/>
      <c r="Y4237" s="41"/>
      <c r="Z4237" s="41"/>
      <c r="AA4237" s="41"/>
      <c r="AB4237" s="41"/>
      <c r="AC4237" s="41"/>
      <c r="AD4237" s="41"/>
      <c r="AE4237" s="41"/>
      <c r="AT4237" s="20" t="s">
        <v>214</v>
      </c>
      <c r="AU4237" s="20" t="s">
        <v>80</v>
      </c>
    </row>
    <row r="4238" s="13" customFormat="1">
      <c r="A4238" s="13"/>
      <c r="B4238" s="234"/>
      <c r="C4238" s="235"/>
      <c r="D4238" s="236" t="s">
        <v>216</v>
      </c>
      <c r="E4238" s="237" t="s">
        <v>19</v>
      </c>
      <c r="F4238" s="238" t="s">
        <v>228</v>
      </c>
      <c r="G4238" s="235"/>
      <c r="H4238" s="237" t="s">
        <v>19</v>
      </c>
      <c r="I4238" s="239"/>
      <c r="J4238" s="235"/>
      <c r="K4238" s="235"/>
      <c r="L4238" s="240"/>
      <c r="M4238" s="241"/>
      <c r="N4238" s="242"/>
      <c r="O4238" s="242"/>
      <c r="P4238" s="242"/>
      <c r="Q4238" s="242"/>
      <c r="R4238" s="242"/>
      <c r="S4238" s="242"/>
      <c r="T4238" s="24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T4238" s="244" t="s">
        <v>216</v>
      </c>
      <c r="AU4238" s="244" t="s">
        <v>80</v>
      </c>
      <c r="AV4238" s="13" t="s">
        <v>78</v>
      </c>
      <c r="AW4238" s="13" t="s">
        <v>218</v>
      </c>
      <c r="AX4238" s="13" t="s">
        <v>71</v>
      </c>
      <c r="AY4238" s="244" t="s">
        <v>205</v>
      </c>
    </row>
    <row r="4239" s="13" customFormat="1">
      <c r="A4239" s="13"/>
      <c r="B4239" s="234"/>
      <c r="C4239" s="235"/>
      <c r="D4239" s="236" t="s">
        <v>216</v>
      </c>
      <c r="E4239" s="237" t="s">
        <v>19</v>
      </c>
      <c r="F4239" s="238" t="s">
        <v>478</v>
      </c>
      <c r="G4239" s="235"/>
      <c r="H4239" s="237" t="s">
        <v>19</v>
      </c>
      <c r="I4239" s="239"/>
      <c r="J4239" s="235"/>
      <c r="K4239" s="235"/>
      <c r="L4239" s="240"/>
      <c r="M4239" s="241"/>
      <c r="N4239" s="242"/>
      <c r="O4239" s="242"/>
      <c r="P4239" s="242"/>
      <c r="Q4239" s="242"/>
      <c r="R4239" s="242"/>
      <c r="S4239" s="242"/>
      <c r="T4239" s="243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T4239" s="244" t="s">
        <v>216</v>
      </c>
      <c r="AU4239" s="244" t="s">
        <v>80</v>
      </c>
      <c r="AV4239" s="13" t="s">
        <v>78</v>
      </c>
      <c r="AW4239" s="13" t="s">
        <v>218</v>
      </c>
      <c r="AX4239" s="13" t="s">
        <v>71</v>
      </c>
      <c r="AY4239" s="244" t="s">
        <v>205</v>
      </c>
    </row>
    <row r="4240" s="14" customFormat="1">
      <c r="A4240" s="14"/>
      <c r="B4240" s="245"/>
      <c r="C4240" s="246"/>
      <c r="D4240" s="236" t="s">
        <v>216</v>
      </c>
      <c r="E4240" s="247" t="s">
        <v>19</v>
      </c>
      <c r="F4240" s="248" t="s">
        <v>6549</v>
      </c>
      <c r="G4240" s="246"/>
      <c r="H4240" s="249">
        <v>4.7965</v>
      </c>
      <c r="I4240" s="250"/>
      <c r="J4240" s="246"/>
      <c r="K4240" s="246"/>
      <c r="L4240" s="251"/>
      <c r="M4240" s="252"/>
      <c r="N4240" s="253"/>
      <c r="O4240" s="253"/>
      <c r="P4240" s="253"/>
      <c r="Q4240" s="253"/>
      <c r="R4240" s="253"/>
      <c r="S4240" s="253"/>
      <c r="T4240" s="25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T4240" s="255" t="s">
        <v>216</v>
      </c>
      <c r="AU4240" s="255" t="s">
        <v>80</v>
      </c>
      <c r="AV4240" s="14" t="s">
        <v>80</v>
      </c>
      <c r="AW4240" s="14" t="s">
        <v>218</v>
      </c>
      <c r="AX4240" s="14" t="s">
        <v>71</v>
      </c>
      <c r="AY4240" s="255" t="s">
        <v>205</v>
      </c>
    </row>
    <row r="4241" s="14" customFormat="1">
      <c r="A4241" s="14"/>
      <c r="B4241" s="245"/>
      <c r="C4241" s="246"/>
      <c r="D4241" s="236" t="s">
        <v>216</v>
      </c>
      <c r="E4241" s="247" t="s">
        <v>19</v>
      </c>
      <c r="F4241" s="248" t="s">
        <v>6550</v>
      </c>
      <c r="G4241" s="246"/>
      <c r="H4241" s="249">
        <v>39.789999999999999</v>
      </c>
      <c r="I4241" s="250"/>
      <c r="J4241" s="246"/>
      <c r="K4241" s="246"/>
      <c r="L4241" s="251"/>
      <c r="M4241" s="252"/>
      <c r="N4241" s="253"/>
      <c r="O4241" s="253"/>
      <c r="P4241" s="253"/>
      <c r="Q4241" s="253"/>
      <c r="R4241" s="253"/>
      <c r="S4241" s="253"/>
      <c r="T4241" s="25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T4241" s="255" t="s">
        <v>216</v>
      </c>
      <c r="AU4241" s="255" t="s">
        <v>80</v>
      </c>
      <c r="AV4241" s="14" t="s">
        <v>80</v>
      </c>
      <c r="AW4241" s="14" t="s">
        <v>218</v>
      </c>
      <c r="AX4241" s="14" t="s">
        <v>71</v>
      </c>
      <c r="AY4241" s="255" t="s">
        <v>205</v>
      </c>
    </row>
    <row r="4242" s="14" customFormat="1">
      <c r="A4242" s="14"/>
      <c r="B4242" s="245"/>
      <c r="C4242" s="246"/>
      <c r="D4242" s="236" t="s">
        <v>216</v>
      </c>
      <c r="E4242" s="247" t="s">
        <v>19</v>
      </c>
      <c r="F4242" s="248" t="s">
        <v>6551</v>
      </c>
      <c r="G4242" s="246"/>
      <c r="H4242" s="249">
        <v>1.4684999999999999</v>
      </c>
      <c r="I4242" s="250"/>
      <c r="J4242" s="246"/>
      <c r="K4242" s="246"/>
      <c r="L4242" s="251"/>
      <c r="M4242" s="252"/>
      <c r="N4242" s="253"/>
      <c r="O4242" s="253"/>
      <c r="P4242" s="253"/>
      <c r="Q4242" s="253"/>
      <c r="R4242" s="253"/>
      <c r="S4242" s="253"/>
      <c r="T4242" s="25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T4242" s="255" t="s">
        <v>216</v>
      </c>
      <c r="AU4242" s="255" t="s">
        <v>80</v>
      </c>
      <c r="AV4242" s="14" t="s">
        <v>80</v>
      </c>
      <c r="AW4242" s="14" t="s">
        <v>218</v>
      </c>
      <c r="AX4242" s="14" t="s">
        <v>71</v>
      </c>
      <c r="AY4242" s="255" t="s">
        <v>205</v>
      </c>
    </row>
    <row r="4243" s="13" customFormat="1">
      <c r="A4243" s="13"/>
      <c r="B4243" s="234"/>
      <c r="C4243" s="235"/>
      <c r="D4243" s="236" t="s">
        <v>216</v>
      </c>
      <c r="E4243" s="237" t="s">
        <v>19</v>
      </c>
      <c r="F4243" s="238" t="s">
        <v>483</v>
      </c>
      <c r="G4243" s="235"/>
      <c r="H4243" s="237" t="s">
        <v>19</v>
      </c>
      <c r="I4243" s="239"/>
      <c r="J4243" s="235"/>
      <c r="K4243" s="235"/>
      <c r="L4243" s="240"/>
      <c r="M4243" s="241"/>
      <c r="N4243" s="242"/>
      <c r="O4243" s="242"/>
      <c r="P4243" s="242"/>
      <c r="Q4243" s="242"/>
      <c r="R4243" s="242"/>
      <c r="S4243" s="242"/>
      <c r="T4243" s="243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T4243" s="244" t="s">
        <v>216</v>
      </c>
      <c r="AU4243" s="244" t="s">
        <v>80</v>
      </c>
      <c r="AV4243" s="13" t="s">
        <v>78</v>
      </c>
      <c r="AW4243" s="13" t="s">
        <v>218</v>
      </c>
      <c r="AX4243" s="13" t="s">
        <v>71</v>
      </c>
      <c r="AY4243" s="244" t="s">
        <v>205</v>
      </c>
    </row>
    <row r="4244" s="14" customFormat="1">
      <c r="A4244" s="14"/>
      <c r="B4244" s="245"/>
      <c r="C4244" s="246"/>
      <c r="D4244" s="236" t="s">
        <v>216</v>
      </c>
      <c r="E4244" s="247" t="s">
        <v>19</v>
      </c>
      <c r="F4244" s="248" t="s">
        <v>6552</v>
      </c>
      <c r="G4244" s="246"/>
      <c r="H4244" s="249">
        <v>3.5625</v>
      </c>
      <c r="I4244" s="250"/>
      <c r="J4244" s="246"/>
      <c r="K4244" s="246"/>
      <c r="L4244" s="251"/>
      <c r="M4244" s="252"/>
      <c r="N4244" s="253"/>
      <c r="O4244" s="253"/>
      <c r="P4244" s="253"/>
      <c r="Q4244" s="253"/>
      <c r="R4244" s="253"/>
      <c r="S4244" s="253"/>
      <c r="T4244" s="25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5" t="s">
        <v>216</v>
      </c>
      <c r="AU4244" s="255" t="s">
        <v>80</v>
      </c>
      <c r="AV4244" s="14" t="s">
        <v>80</v>
      </c>
      <c r="AW4244" s="14" t="s">
        <v>218</v>
      </c>
      <c r="AX4244" s="14" t="s">
        <v>71</v>
      </c>
      <c r="AY4244" s="255" t="s">
        <v>205</v>
      </c>
    </row>
    <row r="4245" s="13" customFormat="1">
      <c r="A4245" s="13"/>
      <c r="B4245" s="234"/>
      <c r="C4245" s="235"/>
      <c r="D4245" s="236" t="s">
        <v>216</v>
      </c>
      <c r="E4245" s="237" t="s">
        <v>19</v>
      </c>
      <c r="F4245" s="238" t="s">
        <v>485</v>
      </c>
      <c r="G4245" s="235"/>
      <c r="H4245" s="237" t="s">
        <v>19</v>
      </c>
      <c r="I4245" s="239"/>
      <c r="J4245" s="235"/>
      <c r="K4245" s="235"/>
      <c r="L4245" s="240"/>
      <c r="M4245" s="241"/>
      <c r="N4245" s="242"/>
      <c r="O4245" s="242"/>
      <c r="P4245" s="242"/>
      <c r="Q4245" s="242"/>
      <c r="R4245" s="242"/>
      <c r="S4245" s="242"/>
      <c r="T4245" s="24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T4245" s="244" t="s">
        <v>216</v>
      </c>
      <c r="AU4245" s="244" t="s">
        <v>80</v>
      </c>
      <c r="AV4245" s="13" t="s">
        <v>78</v>
      </c>
      <c r="AW4245" s="13" t="s">
        <v>218</v>
      </c>
      <c r="AX4245" s="13" t="s">
        <v>71</v>
      </c>
      <c r="AY4245" s="244" t="s">
        <v>205</v>
      </c>
    </row>
    <row r="4246" s="14" customFormat="1">
      <c r="A4246" s="14"/>
      <c r="B4246" s="245"/>
      <c r="C4246" s="246"/>
      <c r="D4246" s="236" t="s">
        <v>216</v>
      </c>
      <c r="E4246" s="247" t="s">
        <v>19</v>
      </c>
      <c r="F4246" s="248" t="s">
        <v>6553</v>
      </c>
      <c r="G4246" s="246"/>
      <c r="H4246" s="249">
        <v>57.759999999999998</v>
      </c>
      <c r="I4246" s="250"/>
      <c r="J4246" s="246"/>
      <c r="K4246" s="246"/>
      <c r="L4246" s="251"/>
      <c r="M4246" s="252"/>
      <c r="N4246" s="253"/>
      <c r="O4246" s="253"/>
      <c r="P4246" s="253"/>
      <c r="Q4246" s="253"/>
      <c r="R4246" s="253"/>
      <c r="S4246" s="253"/>
      <c r="T4246" s="25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T4246" s="255" t="s">
        <v>216</v>
      </c>
      <c r="AU4246" s="255" t="s">
        <v>80</v>
      </c>
      <c r="AV4246" s="14" t="s">
        <v>80</v>
      </c>
      <c r="AW4246" s="14" t="s">
        <v>218</v>
      </c>
      <c r="AX4246" s="14" t="s">
        <v>71</v>
      </c>
      <c r="AY4246" s="255" t="s">
        <v>205</v>
      </c>
    </row>
    <row r="4247" s="15" customFormat="1">
      <c r="A4247" s="15"/>
      <c r="B4247" s="256"/>
      <c r="C4247" s="257"/>
      <c r="D4247" s="236" t="s">
        <v>216</v>
      </c>
      <c r="E4247" s="258" t="s">
        <v>19</v>
      </c>
      <c r="F4247" s="259" t="s">
        <v>238</v>
      </c>
      <c r="G4247" s="257"/>
      <c r="H4247" s="260">
        <v>107.3775</v>
      </c>
      <c r="I4247" s="261"/>
      <c r="J4247" s="257"/>
      <c r="K4247" s="257"/>
      <c r="L4247" s="262"/>
      <c r="M4247" s="263"/>
      <c r="N4247" s="264"/>
      <c r="O4247" s="264"/>
      <c r="P4247" s="264"/>
      <c r="Q4247" s="264"/>
      <c r="R4247" s="264"/>
      <c r="S4247" s="264"/>
      <c r="T4247" s="26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T4247" s="266" t="s">
        <v>216</v>
      </c>
      <c r="AU4247" s="266" t="s">
        <v>80</v>
      </c>
      <c r="AV4247" s="15" t="s">
        <v>97</v>
      </c>
      <c r="AW4247" s="15" t="s">
        <v>218</v>
      </c>
      <c r="AX4247" s="15" t="s">
        <v>71</v>
      </c>
      <c r="AY4247" s="266" t="s">
        <v>205</v>
      </c>
    </row>
    <row r="4248" s="13" customFormat="1">
      <c r="A4248" s="13"/>
      <c r="B4248" s="234"/>
      <c r="C4248" s="235"/>
      <c r="D4248" s="236" t="s">
        <v>216</v>
      </c>
      <c r="E4248" s="237" t="s">
        <v>19</v>
      </c>
      <c r="F4248" s="238" t="s">
        <v>239</v>
      </c>
      <c r="G4248" s="235"/>
      <c r="H4248" s="237" t="s">
        <v>19</v>
      </c>
      <c r="I4248" s="239"/>
      <c r="J4248" s="235"/>
      <c r="K4248" s="235"/>
      <c r="L4248" s="240"/>
      <c r="M4248" s="241"/>
      <c r="N4248" s="242"/>
      <c r="O4248" s="242"/>
      <c r="P4248" s="242"/>
      <c r="Q4248" s="242"/>
      <c r="R4248" s="242"/>
      <c r="S4248" s="242"/>
      <c r="T4248" s="243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T4248" s="244" t="s">
        <v>216</v>
      </c>
      <c r="AU4248" s="244" t="s">
        <v>80</v>
      </c>
      <c r="AV4248" s="13" t="s">
        <v>78</v>
      </c>
      <c r="AW4248" s="13" t="s">
        <v>218</v>
      </c>
      <c r="AX4248" s="13" t="s">
        <v>71</v>
      </c>
      <c r="AY4248" s="244" t="s">
        <v>205</v>
      </c>
    </row>
    <row r="4249" s="14" customFormat="1">
      <c r="A4249" s="14"/>
      <c r="B4249" s="245"/>
      <c r="C4249" s="246"/>
      <c r="D4249" s="236" t="s">
        <v>216</v>
      </c>
      <c r="E4249" s="247" t="s">
        <v>19</v>
      </c>
      <c r="F4249" s="248" t="s">
        <v>6554</v>
      </c>
      <c r="G4249" s="246"/>
      <c r="H4249" s="249">
        <v>25</v>
      </c>
      <c r="I4249" s="250"/>
      <c r="J4249" s="246"/>
      <c r="K4249" s="246"/>
      <c r="L4249" s="251"/>
      <c r="M4249" s="252"/>
      <c r="N4249" s="253"/>
      <c r="O4249" s="253"/>
      <c r="P4249" s="253"/>
      <c r="Q4249" s="253"/>
      <c r="R4249" s="253"/>
      <c r="S4249" s="253"/>
      <c r="T4249" s="25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T4249" s="255" t="s">
        <v>216</v>
      </c>
      <c r="AU4249" s="255" t="s">
        <v>80</v>
      </c>
      <c r="AV4249" s="14" t="s">
        <v>80</v>
      </c>
      <c r="AW4249" s="14" t="s">
        <v>218</v>
      </c>
      <c r="AX4249" s="14" t="s">
        <v>71</v>
      </c>
      <c r="AY4249" s="255" t="s">
        <v>205</v>
      </c>
    </row>
    <row r="4250" s="15" customFormat="1">
      <c r="A4250" s="15"/>
      <c r="B4250" s="256"/>
      <c r="C4250" s="257"/>
      <c r="D4250" s="236" t="s">
        <v>216</v>
      </c>
      <c r="E4250" s="258" t="s">
        <v>19</v>
      </c>
      <c r="F4250" s="259" t="s">
        <v>238</v>
      </c>
      <c r="G4250" s="257"/>
      <c r="H4250" s="260">
        <v>25</v>
      </c>
      <c r="I4250" s="261"/>
      <c r="J4250" s="257"/>
      <c r="K4250" s="257"/>
      <c r="L4250" s="262"/>
      <c r="M4250" s="263"/>
      <c r="N4250" s="264"/>
      <c r="O4250" s="264"/>
      <c r="P4250" s="264"/>
      <c r="Q4250" s="264"/>
      <c r="R4250" s="264"/>
      <c r="S4250" s="264"/>
      <c r="T4250" s="26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T4250" s="266" t="s">
        <v>216</v>
      </c>
      <c r="AU4250" s="266" t="s">
        <v>80</v>
      </c>
      <c r="AV4250" s="15" t="s">
        <v>97</v>
      </c>
      <c r="AW4250" s="15" t="s">
        <v>218</v>
      </c>
      <c r="AX4250" s="15" t="s">
        <v>71</v>
      </c>
      <c r="AY4250" s="266" t="s">
        <v>205</v>
      </c>
    </row>
    <row r="4251" s="16" customFormat="1">
      <c r="A4251" s="16"/>
      <c r="B4251" s="267"/>
      <c r="C4251" s="268"/>
      <c r="D4251" s="236" t="s">
        <v>216</v>
      </c>
      <c r="E4251" s="269" t="s">
        <v>19</v>
      </c>
      <c r="F4251" s="270" t="s">
        <v>243</v>
      </c>
      <c r="G4251" s="268"/>
      <c r="H4251" s="271">
        <v>132.3775</v>
      </c>
      <c r="I4251" s="272"/>
      <c r="J4251" s="268"/>
      <c r="K4251" s="268"/>
      <c r="L4251" s="273"/>
      <c r="M4251" s="274"/>
      <c r="N4251" s="275"/>
      <c r="O4251" s="275"/>
      <c r="P4251" s="275"/>
      <c r="Q4251" s="275"/>
      <c r="R4251" s="275"/>
      <c r="S4251" s="275"/>
      <c r="T4251" s="276"/>
      <c r="U4251" s="16"/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/>
      <c r="AT4251" s="277" t="s">
        <v>216</v>
      </c>
      <c r="AU4251" s="277" t="s">
        <v>80</v>
      </c>
      <c r="AV4251" s="16" t="s">
        <v>212</v>
      </c>
      <c r="AW4251" s="16" t="s">
        <v>218</v>
      </c>
      <c r="AX4251" s="16" t="s">
        <v>78</v>
      </c>
      <c r="AY4251" s="277" t="s">
        <v>205</v>
      </c>
    </row>
    <row r="4252" s="2" customFormat="1" ht="21.75" customHeight="1">
      <c r="A4252" s="41"/>
      <c r="B4252" s="42"/>
      <c r="C4252" s="216" t="s">
        <v>6555</v>
      </c>
      <c r="D4252" s="216" t="s">
        <v>207</v>
      </c>
      <c r="E4252" s="217" t="s">
        <v>6556</v>
      </c>
      <c r="F4252" s="218" t="s">
        <v>6557</v>
      </c>
      <c r="G4252" s="219" t="s">
        <v>327</v>
      </c>
      <c r="H4252" s="220">
        <v>230.53</v>
      </c>
      <c r="I4252" s="221"/>
      <c r="J4252" s="222">
        <f>ROUND(I4252*H4252,2)</f>
        <v>0</v>
      </c>
      <c r="K4252" s="218" t="s">
        <v>211</v>
      </c>
      <c r="L4252" s="47"/>
      <c r="M4252" s="223" t="s">
        <v>19</v>
      </c>
      <c r="N4252" s="224" t="s">
        <v>42</v>
      </c>
      <c r="O4252" s="87"/>
      <c r="P4252" s="225">
        <f>O4252*H4252</f>
        <v>0</v>
      </c>
      <c r="Q4252" s="225">
        <v>0</v>
      </c>
      <c r="R4252" s="225">
        <f>Q4252*H4252</f>
        <v>0</v>
      </c>
      <c r="S4252" s="225">
        <v>0.00029999999999999997</v>
      </c>
      <c r="T4252" s="226">
        <f>S4252*H4252</f>
        <v>0.069158999999999998</v>
      </c>
      <c r="U4252" s="41"/>
      <c r="V4252" s="41"/>
      <c r="W4252" s="41"/>
      <c r="X4252" s="41"/>
      <c r="Y4252" s="41"/>
      <c r="Z4252" s="41"/>
      <c r="AA4252" s="41"/>
      <c r="AB4252" s="41"/>
      <c r="AC4252" s="41"/>
      <c r="AD4252" s="41"/>
      <c r="AE4252" s="41"/>
      <c r="AR4252" s="227" t="s">
        <v>331</v>
      </c>
      <c r="AT4252" s="227" t="s">
        <v>207</v>
      </c>
      <c r="AU4252" s="227" t="s">
        <v>80</v>
      </c>
      <c r="AY4252" s="20" t="s">
        <v>205</v>
      </c>
      <c r="BE4252" s="228">
        <f>IF(N4252="základní",J4252,0)</f>
        <v>0</v>
      </c>
      <c r="BF4252" s="228">
        <f>IF(N4252="snížená",J4252,0)</f>
        <v>0</v>
      </c>
      <c r="BG4252" s="228">
        <f>IF(N4252="zákl. přenesená",J4252,0)</f>
        <v>0</v>
      </c>
      <c r="BH4252" s="228">
        <f>IF(N4252="sníž. přenesená",J4252,0)</f>
        <v>0</v>
      </c>
      <c r="BI4252" s="228">
        <f>IF(N4252="nulová",J4252,0)</f>
        <v>0</v>
      </c>
      <c r="BJ4252" s="20" t="s">
        <v>78</v>
      </c>
      <c r="BK4252" s="228">
        <f>ROUND(I4252*H4252,2)</f>
        <v>0</v>
      </c>
      <c r="BL4252" s="20" t="s">
        <v>331</v>
      </c>
      <c r="BM4252" s="227" t="s">
        <v>6558</v>
      </c>
    </row>
    <row r="4253" s="2" customFormat="1">
      <c r="A4253" s="41"/>
      <c r="B4253" s="42"/>
      <c r="C4253" s="43"/>
      <c r="D4253" s="229" t="s">
        <v>214</v>
      </c>
      <c r="E4253" s="43"/>
      <c r="F4253" s="230" t="s">
        <v>6559</v>
      </c>
      <c r="G4253" s="43"/>
      <c r="H4253" s="43"/>
      <c r="I4253" s="231"/>
      <c r="J4253" s="43"/>
      <c r="K4253" s="43"/>
      <c r="L4253" s="47"/>
      <c r="M4253" s="232"/>
      <c r="N4253" s="233"/>
      <c r="O4253" s="87"/>
      <c r="P4253" s="87"/>
      <c r="Q4253" s="87"/>
      <c r="R4253" s="87"/>
      <c r="S4253" s="87"/>
      <c r="T4253" s="88"/>
      <c r="U4253" s="41"/>
      <c r="V4253" s="41"/>
      <c r="W4253" s="41"/>
      <c r="X4253" s="41"/>
      <c r="Y4253" s="41"/>
      <c r="Z4253" s="41"/>
      <c r="AA4253" s="41"/>
      <c r="AB4253" s="41"/>
      <c r="AC4253" s="41"/>
      <c r="AD4253" s="41"/>
      <c r="AE4253" s="41"/>
      <c r="AT4253" s="20" t="s">
        <v>214</v>
      </c>
      <c r="AU4253" s="20" t="s">
        <v>80</v>
      </c>
    </row>
    <row r="4254" s="13" customFormat="1">
      <c r="A4254" s="13"/>
      <c r="B4254" s="234"/>
      <c r="C4254" s="235"/>
      <c r="D4254" s="236" t="s">
        <v>216</v>
      </c>
      <c r="E4254" s="237" t="s">
        <v>19</v>
      </c>
      <c r="F4254" s="238" t="s">
        <v>228</v>
      </c>
      <c r="G4254" s="235"/>
      <c r="H4254" s="237" t="s">
        <v>19</v>
      </c>
      <c r="I4254" s="239"/>
      <c r="J4254" s="235"/>
      <c r="K4254" s="235"/>
      <c r="L4254" s="240"/>
      <c r="M4254" s="241"/>
      <c r="N4254" s="242"/>
      <c r="O4254" s="242"/>
      <c r="P4254" s="242"/>
      <c r="Q4254" s="242"/>
      <c r="R4254" s="242"/>
      <c r="S4254" s="242"/>
      <c r="T4254" s="24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T4254" s="244" t="s">
        <v>216</v>
      </c>
      <c r="AU4254" s="244" t="s">
        <v>80</v>
      </c>
      <c r="AV4254" s="13" t="s">
        <v>78</v>
      </c>
      <c r="AW4254" s="13" t="s">
        <v>218</v>
      </c>
      <c r="AX4254" s="13" t="s">
        <v>71</v>
      </c>
      <c r="AY4254" s="244" t="s">
        <v>205</v>
      </c>
    </row>
    <row r="4255" s="14" customFormat="1">
      <c r="A4255" s="14"/>
      <c r="B4255" s="245"/>
      <c r="C4255" s="246"/>
      <c r="D4255" s="236" t="s">
        <v>216</v>
      </c>
      <c r="E4255" s="247" t="s">
        <v>19</v>
      </c>
      <c r="F4255" s="248" t="s">
        <v>6560</v>
      </c>
      <c r="G4255" s="246"/>
      <c r="H4255" s="249">
        <v>108.90000000000001</v>
      </c>
      <c r="I4255" s="250"/>
      <c r="J4255" s="246"/>
      <c r="K4255" s="246"/>
      <c r="L4255" s="251"/>
      <c r="M4255" s="252"/>
      <c r="N4255" s="253"/>
      <c r="O4255" s="253"/>
      <c r="P4255" s="253"/>
      <c r="Q4255" s="253"/>
      <c r="R4255" s="253"/>
      <c r="S4255" s="253"/>
      <c r="T4255" s="25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T4255" s="255" t="s">
        <v>216</v>
      </c>
      <c r="AU4255" s="255" t="s">
        <v>80</v>
      </c>
      <c r="AV4255" s="14" t="s">
        <v>80</v>
      </c>
      <c r="AW4255" s="14" t="s">
        <v>218</v>
      </c>
      <c r="AX4255" s="14" t="s">
        <v>71</v>
      </c>
      <c r="AY4255" s="255" t="s">
        <v>205</v>
      </c>
    </row>
    <row r="4256" s="14" customFormat="1">
      <c r="A4256" s="14"/>
      <c r="B4256" s="245"/>
      <c r="C4256" s="246"/>
      <c r="D4256" s="236" t="s">
        <v>216</v>
      </c>
      <c r="E4256" s="247" t="s">
        <v>19</v>
      </c>
      <c r="F4256" s="248" t="s">
        <v>6561</v>
      </c>
      <c r="G4256" s="246"/>
      <c r="H4256" s="249">
        <v>107.62000000000001</v>
      </c>
      <c r="I4256" s="250"/>
      <c r="J4256" s="246"/>
      <c r="K4256" s="246"/>
      <c r="L4256" s="251"/>
      <c r="M4256" s="252"/>
      <c r="N4256" s="253"/>
      <c r="O4256" s="253"/>
      <c r="P4256" s="253"/>
      <c r="Q4256" s="253"/>
      <c r="R4256" s="253"/>
      <c r="S4256" s="253"/>
      <c r="T4256" s="25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T4256" s="255" t="s">
        <v>216</v>
      </c>
      <c r="AU4256" s="255" t="s">
        <v>80</v>
      </c>
      <c r="AV4256" s="14" t="s">
        <v>80</v>
      </c>
      <c r="AW4256" s="14" t="s">
        <v>218</v>
      </c>
      <c r="AX4256" s="14" t="s">
        <v>71</v>
      </c>
      <c r="AY4256" s="255" t="s">
        <v>205</v>
      </c>
    </row>
    <row r="4257" s="13" customFormat="1">
      <c r="A4257" s="13"/>
      <c r="B4257" s="234"/>
      <c r="C4257" s="235"/>
      <c r="D4257" s="236" t="s">
        <v>216</v>
      </c>
      <c r="E4257" s="237" t="s">
        <v>19</v>
      </c>
      <c r="F4257" s="238" t="s">
        <v>241</v>
      </c>
      <c r="G4257" s="235"/>
      <c r="H4257" s="237" t="s">
        <v>19</v>
      </c>
      <c r="I4257" s="239"/>
      <c r="J4257" s="235"/>
      <c r="K4257" s="235"/>
      <c r="L4257" s="240"/>
      <c r="M4257" s="241"/>
      <c r="N4257" s="242"/>
      <c r="O4257" s="242"/>
      <c r="P4257" s="242"/>
      <c r="Q4257" s="242"/>
      <c r="R4257" s="242"/>
      <c r="S4257" s="242"/>
      <c r="T4257" s="24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T4257" s="244" t="s">
        <v>216</v>
      </c>
      <c r="AU4257" s="244" t="s">
        <v>80</v>
      </c>
      <c r="AV4257" s="13" t="s">
        <v>78</v>
      </c>
      <c r="AW4257" s="13" t="s">
        <v>218</v>
      </c>
      <c r="AX4257" s="13" t="s">
        <v>71</v>
      </c>
      <c r="AY4257" s="244" t="s">
        <v>205</v>
      </c>
    </row>
    <row r="4258" s="14" customFormat="1">
      <c r="A4258" s="14"/>
      <c r="B4258" s="245"/>
      <c r="C4258" s="246"/>
      <c r="D4258" s="236" t="s">
        <v>216</v>
      </c>
      <c r="E4258" s="247" t="s">
        <v>19</v>
      </c>
      <c r="F4258" s="248" t="s">
        <v>6562</v>
      </c>
      <c r="G4258" s="246"/>
      <c r="H4258" s="249">
        <v>14.01</v>
      </c>
      <c r="I4258" s="250"/>
      <c r="J4258" s="246"/>
      <c r="K4258" s="246"/>
      <c r="L4258" s="251"/>
      <c r="M4258" s="252"/>
      <c r="N4258" s="253"/>
      <c r="O4258" s="253"/>
      <c r="P4258" s="253"/>
      <c r="Q4258" s="253"/>
      <c r="R4258" s="253"/>
      <c r="S4258" s="253"/>
      <c r="T4258" s="25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T4258" s="255" t="s">
        <v>216</v>
      </c>
      <c r="AU4258" s="255" t="s">
        <v>80</v>
      </c>
      <c r="AV4258" s="14" t="s">
        <v>80</v>
      </c>
      <c r="AW4258" s="14" t="s">
        <v>218</v>
      </c>
      <c r="AX4258" s="14" t="s">
        <v>71</v>
      </c>
      <c r="AY4258" s="255" t="s">
        <v>205</v>
      </c>
    </row>
    <row r="4259" s="2" customFormat="1" ht="16.5" customHeight="1">
      <c r="A4259" s="41"/>
      <c r="B4259" s="42"/>
      <c r="C4259" s="216" t="s">
        <v>6563</v>
      </c>
      <c r="D4259" s="216" t="s">
        <v>207</v>
      </c>
      <c r="E4259" s="217" t="s">
        <v>6564</v>
      </c>
      <c r="F4259" s="218" t="s">
        <v>6565</v>
      </c>
      <c r="G4259" s="219" t="s">
        <v>327</v>
      </c>
      <c r="H4259" s="220">
        <v>93.739999999999995</v>
      </c>
      <c r="I4259" s="221"/>
      <c r="J4259" s="222">
        <f>ROUND(I4259*H4259,2)</f>
        <v>0</v>
      </c>
      <c r="K4259" s="218" t="s">
        <v>211</v>
      </c>
      <c r="L4259" s="47"/>
      <c r="M4259" s="223" t="s">
        <v>19</v>
      </c>
      <c r="N4259" s="224" t="s">
        <v>42</v>
      </c>
      <c r="O4259" s="87"/>
      <c r="P4259" s="225">
        <f>O4259*H4259</f>
        <v>0</v>
      </c>
      <c r="Q4259" s="225">
        <v>0</v>
      </c>
      <c r="R4259" s="225">
        <f>Q4259*H4259</f>
        <v>0</v>
      </c>
      <c r="S4259" s="225">
        <v>0.00029999999999999997</v>
      </c>
      <c r="T4259" s="226">
        <f>S4259*H4259</f>
        <v>0.028121999999999998</v>
      </c>
      <c r="U4259" s="41"/>
      <c r="V4259" s="41"/>
      <c r="W4259" s="41"/>
      <c r="X4259" s="41"/>
      <c r="Y4259" s="41"/>
      <c r="Z4259" s="41"/>
      <c r="AA4259" s="41"/>
      <c r="AB4259" s="41"/>
      <c r="AC4259" s="41"/>
      <c r="AD4259" s="41"/>
      <c r="AE4259" s="41"/>
      <c r="AR4259" s="227" t="s">
        <v>331</v>
      </c>
      <c r="AT4259" s="227" t="s">
        <v>207</v>
      </c>
      <c r="AU4259" s="227" t="s">
        <v>80</v>
      </c>
      <c r="AY4259" s="20" t="s">
        <v>205</v>
      </c>
      <c r="BE4259" s="228">
        <f>IF(N4259="základní",J4259,0)</f>
        <v>0</v>
      </c>
      <c r="BF4259" s="228">
        <f>IF(N4259="snížená",J4259,0)</f>
        <v>0</v>
      </c>
      <c r="BG4259" s="228">
        <f>IF(N4259="zákl. přenesená",J4259,0)</f>
        <v>0</v>
      </c>
      <c r="BH4259" s="228">
        <f>IF(N4259="sníž. přenesená",J4259,0)</f>
        <v>0</v>
      </c>
      <c r="BI4259" s="228">
        <f>IF(N4259="nulová",J4259,0)</f>
        <v>0</v>
      </c>
      <c r="BJ4259" s="20" t="s">
        <v>78</v>
      </c>
      <c r="BK4259" s="228">
        <f>ROUND(I4259*H4259,2)</f>
        <v>0</v>
      </c>
      <c r="BL4259" s="20" t="s">
        <v>331</v>
      </c>
      <c r="BM4259" s="227" t="s">
        <v>6566</v>
      </c>
    </row>
    <row r="4260" s="2" customFormat="1">
      <c r="A4260" s="41"/>
      <c r="B4260" s="42"/>
      <c r="C4260" s="43"/>
      <c r="D4260" s="229" t="s">
        <v>214</v>
      </c>
      <c r="E4260" s="43"/>
      <c r="F4260" s="230" t="s">
        <v>6567</v>
      </c>
      <c r="G4260" s="43"/>
      <c r="H4260" s="43"/>
      <c r="I4260" s="231"/>
      <c r="J4260" s="43"/>
      <c r="K4260" s="43"/>
      <c r="L4260" s="47"/>
      <c r="M4260" s="232"/>
      <c r="N4260" s="233"/>
      <c r="O4260" s="87"/>
      <c r="P4260" s="87"/>
      <c r="Q4260" s="87"/>
      <c r="R4260" s="87"/>
      <c r="S4260" s="87"/>
      <c r="T4260" s="88"/>
      <c r="U4260" s="41"/>
      <c r="V4260" s="41"/>
      <c r="W4260" s="41"/>
      <c r="X4260" s="41"/>
      <c r="Y4260" s="41"/>
      <c r="Z4260" s="41"/>
      <c r="AA4260" s="41"/>
      <c r="AB4260" s="41"/>
      <c r="AC4260" s="41"/>
      <c r="AD4260" s="41"/>
      <c r="AE4260" s="41"/>
      <c r="AT4260" s="20" t="s">
        <v>214</v>
      </c>
      <c r="AU4260" s="20" t="s">
        <v>80</v>
      </c>
    </row>
    <row r="4261" s="14" customFormat="1">
      <c r="A4261" s="14"/>
      <c r="B4261" s="245"/>
      <c r="C4261" s="246"/>
      <c r="D4261" s="236" t="s">
        <v>216</v>
      </c>
      <c r="E4261" s="247" t="s">
        <v>19</v>
      </c>
      <c r="F4261" s="248" t="s">
        <v>6568</v>
      </c>
      <c r="G4261" s="246"/>
      <c r="H4261" s="249">
        <v>66.239999999999995</v>
      </c>
      <c r="I4261" s="250"/>
      <c r="J4261" s="246"/>
      <c r="K4261" s="246"/>
      <c r="L4261" s="251"/>
      <c r="M4261" s="252"/>
      <c r="N4261" s="253"/>
      <c r="O4261" s="253"/>
      <c r="P4261" s="253"/>
      <c r="Q4261" s="253"/>
      <c r="R4261" s="253"/>
      <c r="S4261" s="253"/>
      <c r="T4261" s="25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T4261" s="255" t="s">
        <v>216</v>
      </c>
      <c r="AU4261" s="255" t="s">
        <v>80</v>
      </c>
      <c r="AV4261" s="14" t="s">
        <v>80</v>
      </c>
      <c r="AW4261" s="14" t="s">
        <v>218</v>
      </c>
      <c r="AX4261" s="14" t="s">
        <v>71</v>
      </c>
      <c r="AY4261" s="255" t="s">
        <v>205</v>
      </c>
    </row>
    <row r="4262" s="14" customFormat="1">
      <c r="A4262" s="14"/>
      <c r="B4262" s="245"/>
      <c r="C4262" s="246"/>
      <c r="D4262" s="236" t="s">
        <v>216</v>
      </c>
      <c r="E4262" s="247" t="s">
        <v>19</v>
      </c>
      <c r="F4262" s="248" t="s">
        <v>6569</v>
      </c>
      <c r="G4262" s="246"/>
      <c r="H4262" s="249">
        <v>27.5</v>
      </c>
      <c r="I4262" s="250"/>
      <c r="J4262" s="246"/>
      <c r="K4262" s="246"/>
      <c r="L4262" s="251"/>
      <c r="M4262" s="252"/>
      <c r="N4262" s="253"/>
      <c r="O4262" s="253"/>
      <c r="P4262" s="253"/>
      <c r="Q4262" s="253"/>
      <c r="R4262" s="253"/>
      <c r="S4262" s="253"/>
      <c r="T4262" s="25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T4262" s="255" t="s">
        <v>216</v>
      </c>
      <c r="AU4262" s="255" t="s">
        <v>80</v>
      </c>
      <c r="AV4262" s="14" t="s">
        <v>80</v>
      </c>
      <c r="AW4262" s="14" t="s">
        <v>218</v>
      </c>
      <c r="AX4262" s="14" t="s">
        <v>71</v>
      </c>
      <c r="AY4262" s="255" t="s">
        <v>205</v>
      </c>
    </row>
    <row r="4263" s="2" customFormat="1" ht="24.15" customHeight="1">
      <c r="A4263" s="41"/>
      <c r="B4263" s="42"/>
      <c r="C4263" s="216" t="s">
        <v>6570</v>
      </c>
      <c r="D4263" s="216" t="s">
        <v>207</v>
      </c>
      <c r="E4263" s="217" t="s">
        <v>6571</v>
      </c>
      <c r="F4263" s="218" t="s">
        <v>6572</v>
      </c>
      <c r="G4263" s="219" t="s">
        <v>327</v>
      </c>
      <c r="H4263" s="220">
        <v>8.4000000000000004</v>
      </c>
      <c r="I4263" s="221"/>
      <c r="J4263" s="222">
        <f>ROUND(I4263*H4263,2)</f>
        <v>0</v>
      </c>
      <c r="K4263" s="218" t="s">
        <v>211</v>
      </c>
      <c r="L4263" s="47"/>
      <c r="M4263" s="223" t="s">
        <v>19</v>
      </c>
      <c r="N4263" s="224" t="s">
        <v>42</v>
      </c>
      <c r="O4263" s="87"/>
      <c r="P4263" s="225">
        <f>O4263*H4263</f>
        <v>0</v>
      </c>
      <c r="Q4263" s="225">
        <v>0</v>
      </c>
      <c r="R4263" s="225">
        <f>Q4263*H4263</f>
        <v>0</v>
      </c>
      <c r="S4263" s="225">
        <v>0</v>
      </c>
      <c r="T4263" s="226">
        <f>S4263*H4263</f>
        <v>0</v>
      </c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41"/>
      <c r="AE4263" s="41"/>
      <c r="AR4263" s="227" t="s">
        <v>331</v>
      </c>
      <c r="AT4263" s="227" t="s">
        <v>207</v>
      </c>
      <c r="AU4263" s="227" t="s">
        <v>80</v>
      </c>
      <c r="AY4263" s="20" t="s">
        <v>205</v>
      </c>
      <c r="BE4263" s="228">
        <f>IF(N4263="základní",J4263,0)</f>
        <v>0</v>
      </c>
      <c r="BF4263" s="228">
        <f>IF(N4263="snížená",J4263,0)</f>
        <v>0</v>
      </c>
      <c r="BG4263" s="228">
        <f>IF(N4263="zákl. přenesená",J4263,0)</f>
        <v>0</v>
      </c>
      <c r="BH4263" s="228">
        <f>IF(N4263="sníž. přenesená",J4263,0)</f>
        <v>0</v>
      </c>
      <c r="BI4263" s="228">
        <f>IF(N4263="nulová",J4263,0)</f>
        <v>0</v>
      </c>
      <c r="BJ4263" s="20" t="s">
        <v>78</v>
      </c>
      <c r="BK4263" s="228">
        <f>ROUND(I4263*H4263,2)</f>
        <v>0</v>
      </c>
      <c r="BL4263" s="20" t="s">
        <v>331</v>
      </c>
      <c r="BM4263" s="227" t="s">
        <v>6573</v>
      </c>
    </row>
    <row r="4264" s="2" customFormat="1">
      <c r="A4264" s="41"/>
      <c r="B4264" s="42"/>
      <c r="C4264" s="43"/>
      <c r="D4264" s="229" t="s">
        <v>214</v>
      </c>
      <c r="E4264" s="43"/>
      <c r="F4264" s="230" t="s">
        <v>6574</v>
      </c>
      <c r="G4264" s="43"/>
      <c r="H4264" s="43"/>
      <c r="I4264" s="231"/>
      <c r="J4264" s="43"/>
      <c r="K4264" s="43"/>
      <c r="L4264" s="47"/>
      <c r="M4264" s="232"/>
      <c r="N4264" s="233"/>
      <c r="O4264" s="87"/>
      <c r="P4264" s="87"/>
      <c r="Q4264" s="87"/>
      <c r="R4264" s="87"/>
      <c r="S4264" s="87"/>
      <c r="T4264" s="88"/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41"/>
      <c r="AE4264" s="41"/>
      <c r="AT4264" s="20" t="s">
        <v>214</v>
      </c>
      <c r="AU4264" s="20" t="s">
        <v>80</v>
      </c>
    </row>
    <row r="4265" s="14" customFormat="1">
      <c r="A4265" s="14"/>
      <c r="B4265" s="245"/>
      <c r="C4265" s="246"/>
      <c r="D4265" s="236" t="s">
        <v>216</v>
      </c>
      <c r="E4265" s="247" t="s">
        <v>19</v>
      </c>
      <c r="F4265" s="248" t="s">
        <v>6575</v>
      </c>
      <c r="G4265" s="246"/>
      <c r="H4265" s="249">
        <v>8.3999999999999986</v>
      </c>
      <c r="I4265" s="250"/>
      <c r="J4265" s="246"/>
      <c r="K4265" s="246"/>
      <c r="L4265" s="251"/>
      <c r="M4265" s="252"/>
      <c r="N4265" s="253"/>
      <c r="O4265" s="253"/>
      <c r="P4265" s="253"/>
      <c r="Q4265" s="253"/>
      <c r="R4265" s="253"/>
      <c r="S4265" s="253"/>
      <c r="T4265" s="25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T4265" s="255" t="s">
        <v>216</v>
      </c>
      <c r="AU4265" s="255" t="s">
        <v>80</v>
      </c>
      <c r="AV4265" s="14" t="s">
        <v>80</v>
      </c>
      <c r="AW4265" s="14" t="s">
        <v>218</v>
      </c>
      <c r="AX4265" s="14" t="s">
        <v>71</v>
      </c>
      <c r="AY4265" s="255" t="s">
        <v>205</v>
      </c>
    </row>
    <row r="4266" s="2" customFormat="1" ht="24.15" customHeight="1">
      <c r="A4266" s="41"/>
      <c r="B4266" s="42"/>
      <c r="C4266" s="278" t="s">
        <v>6576</v>
      </c>
      <c r="D4266" s="278" t="s">
        <v>319</v>
      </c>
      <c r="E4266" s="279" t="s">
        <v>6577</v>
      </c>
      <c r="F4266" s="280" t="s">
        <v>6578</v>
      </c>
      <c r="G4266" s="281" t="s">
        <v>327</v>
      </c>
      <c r="H4266" s="282">
        <v>9.2400000000000002</v>
      </c>
      <c r="I4266" s="283"/>
      <c r="J4266" s="284">
        <f>ROUND(I4266*H4266,2)</f>
        <v>0</v>
      </c>
      <c r="K4266" s="280" t="s">
        <v>211</v>
      </c>
      <c r="L4266" s="285"/>
      <c r="M4266" s="286" t="s">
        <v>19</v>
      </c>
      <c r="N4266" s="287" t="s">
        <v>42</v>
      </c>
      <c r="O4266" s="87"/>
      <c r="P4266" s="225">
        <f>O4266*H4266</f>
        <v>0</v>
      </c>
      <c r="Q4266" s="225">
        <v>0.00025000000000000001</v>
      </c>
      <c r="R4266" s="225">
        <f>Q4266*H4266</f>
        <v>0.00231</v>
      </c>
      <c r="S4266" s="225">
        <v>0</v>
      </c>
      <c r="T4266" s="226">
        <f>S4266*H4266</f>
        <v>0</v>
      </c>
      <c r="U4266" s="41"/>
      <c r="V4266" s="41"/>
      <c r="W4266" s="41"/>
      <c r="X4266" s="41"/>
      <c r="Y4266" s="41"/>
      <c r="Z4266" s="41"/>
      <c r="AA4266" s="41"/>
      <c r="AB4266" s="41"/>
      <c r="AC4266" s="41"/>
      <c r="AD4266" s="41"/>
      <c r="AE4266" s="41"/>
      <c r="AR4266" s="227" t="s">
        <v>433</v>
      </c>
      <c r="AT4266" s="227" t="s">
        <v>319</v>
      </c>
      <c r="AU4266" s="227" t="s">
        <v>80</v>
      </c>
      <c r="AY4266" s="20" t="s">
        <v>205</v>
      </c>
      <c r="BE4266" s="228">
        <f>IF(N4266="základní",J4266,0)</f>
        <v>0</v>
      </c>
      <c r="BF4266" s="228">
        <f>IF(N4266="snížená",J4266,0)</f>
        <v>0</v>
      </c>
      <c r="BG4266" s="228">
        <f>IF(N4266="zákl. přenesená",J4266,0)</f>
        <v>0</v>
      </c>
      <c r="BH4266" s="228">
        <f>IF(N4266="sníž. přenesená",J4266,0)</f>
        <v>0</v>
      </c>
      <c r="BI4266" s="228">
        <f>IF(N4266="nulová",J4266,0)</f>
        <v>0</v>
      </c>
      <c r="BJ4266" s="20" t="s">
        <v>78</v>
      </c>
      <c r="BK4266" s="228">
        <f>ROUND(I4266*H4266,2)</f>
        <v>0</v>
      </c>
      <c r="BL4266" s="20" t="s">
        <v>331</v>
      </c>
      <c r="BM4266" s="227" t="s">
        <v>6579</v>
      </c>
    </row>
    <row r="4267" s="14" customFormat="1">
      <c r="A4267" s="14"/>
      <c r="B4267" s="245"/>
      <c r="C4267" s="246"/>
      <c r="D4267" s="236" t="s">
        <v>216</v>
      </c>
      <c r="E4267" s="247" t="s">
        <v>19</v>
      </c>
      <c r="F4267" s="248" t="s">
        <v>6575</v>
      </c>
      <c r="G4267" s="246"/>
      <c r="H4267" s="249">
        <v>8.4000000000000004</v>
      </c>
      <c r="I4267" s="250"/>
      <c r="J4267" s="246"/>
      <c r="K4267" s="246"/>
      <c r="L4267" s="251"/>
      <c r="M4267" s="252"/>
      <c r="N4267" s="253"/>
      <c r="O4267" s="253"/>
      <c r="P4267" s="253"/>
      <c r="Q4267" s="253"/>
      <c r="R4267" s="253"/>
      <c r="S4267" s="253"/>
      <c r="T4267" s="25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55" t="s">
        <v>216</v>
      </c>
      <c r="AU4267" s="255" t="s">
        <v>80</v>
      </c>
      <c r="AV4267" s="14" t="s">
        <v>80</v>
      </c>
      <c r="AW4267" s="14" t="s">
        <v>218</v>
      </c>
      <c r="AX4267" s="14" t="s">
        <v>78</v>
      </c>
      <c r="AY4267" s="255" t="s">
        <v>205</v>
      </c>
    </row>
    <row r="4268" s="14" customFormat="1">
      <c r="A4268" s="14"/>
      <c r="B4268" s="245"/>
      <c r="C4268" s="246"/>
      <c r="D4268" s="236" t="s">
        <v>216</v>
      </c>
      <c r="E4268" s="246"/>
      <c r="F4268" s="248" t="s">
        <v>6580</v>
      </c>
      <c r="G4268" s="246"/>
      <c r="H4268" s="249">
        <v>9.2400000000000002</v>
      </c>
      <c r="I4268" s="250"/>
      <c r="J4268" s="246"/>
      <c r="K4268" s="246"/>
      <c r="L4268" s="251"/>
      <c r="M4268" s="252"/>
      <c r="N4268" s="253"/>
      <c r="O4268" s="253"/>
      <c r="P4268" s="253"/>
      <c r="Q4268" s="253"/>
      <c r="R4268" s="253"/>
      <c r="S4268" s="253"/>
      <c r="T4268" s="25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T4268" s="255" t="s">
        <v>216</v>
      </c>
      <c r="AU4268" s="255" t="s">
        <v>80</v>
      </c>
      <c r="AV4268" s="14" t="s">
        <v>80</v>
      </c>
      <c r="AW4268" s="14" t="s">
        <v>4</v>
      </c>
      <c r="AX4268" s="14" t="s">
        <v>78</v>
      </c>
      <c r="AY4268" s="255" t="s">
        <v>205</v>
      </c>
    </row>
    <row r="4269" s="2" customFormat="1" ht="55.5" customHeight="1">
      <c r="A4269" s="41"/>
      <c r="B4269" s="42"/>
      <c r="C4269" s="216" t="s">
        <v>6581</v>
      </c>
      <c r="D4269" s="216" t="s">
        <v>207</v>
      </c>
      <c r="E4269" s="217" t="s">
        <v>6582</v>
      </c>
      <c r="F4269" s="218" t="s">
        <v>6583</v>
      </c>
      <c r="G4269" s="219" t="s">
        <v>279</v>
      </c>
      <c r="H4269" s="220">
        <v>0.086999999999999994</v>
      </c>
      <c r="I4269" s="221"/>
      <c r="J4269" s="222">
        <f>ROUND(I4269*H4269,2)</f>
        <v>0</v>
      </c>
      <c r="K4269" s="218" t="s">
        <v>211</v>
      </c>
      <c r="L4269" s="47"/>
      <c r="M4269" s="223" t="s">
        <v>19</v>
      </c>
      <c r="N4269" s="224" t="s">
        <v>42</v>
      </c>
      <c r="O4269" s="87"/>
      <c r="P4269" s="225">
        <f>O4269*H4269</f>
        <v>0</v>
      </c>
      <c r="Q4269" s="225">
        <v>0</v>
      </c>
      <c r="R4269" s="225">
        <f>Q4269*H4269</f>
        <v>0</v>
      </c>
      <c r="S4269" s="225">
        <v>0</v>
      </c>
      <c r="T4269" s="226">
        <f>S4269*H4269</f>
        <v>0</v>
      </c>
      <c r="U4269" s="41"/>
      <c r="V4269" s="41"/>
      <c r="W4269" s="41"/>
      <c r="X4269" s="41"/>
      <c r="Y4269" s="41"/>
      <c r="Z4269" s="41"/>
      <c r="AA4269" s="41"/>
      <c r="AB4269" s="41"/>
      <c r="AC4269" s="41"/>
      <c r="AD4269" s="41"/>
      <c r="AE4269" s="41"/>
      <c r="AR4269" s="227" t="s">
        <v>331</v>
      </c>
      <c r="AT4269" s="227" t="s">
        <v>207</v>
      </c>
      <c r="AU4269" s="227" t="s">
        <v>80</v>
      </c>
      <c r="AY4269" s="20" t="s">
        <v>205</v>
      </c>
      <c r="BE4269" s="228">
        <f>IF(N4269="základní",J4269,0)</f>
        <v>0</v>
      </c>
      <c r="BF4269" s="228">
        <f>IF(N4269="snížená",J4269,0)</f>
        <v>0</v>
      </c>
      <c r="BG4269" s="228">
        <f>IF(N4269="zákl. přenesená",J4269,0)</f>
        <v>0</v>
      </c>
      <c r="BH4269" s="228">
        <f>IF(N4269="sníž. přenesená",J4269,0)</f>
        <v>0</v>
      </c>
      <c r="BI4269" s="228">
        <f>IF(N4269="nulová",J4269,0)</f>
        <v>0</v>
      </c>
      <c r="BJ4269" s="20" t="s">
        <v>78</v>
      </c>
      <c r="BK4269" s="228">
        <f>ROUND(I4269*H4269,2)</f>
        <v>0</v>
      </c>
      <c r="BL4269" s="20" t="s">
        <v>331</v>
      </c>
      <c r="BM4269" s="227" t="s">
        <v>6584</v>
      </c>
    </row>
    <row r="4270" s="2" customFormat="1">
      <c r="A4270" s="41"/>
      <c r="B4270" s="42"/>
      <c r="C4270" s="43"/>
      <c r="D4270" s="229" t="s">
        <v>214</v>
      </c>
      <c r="E4270" s="43"/>
      <c r="F4270" s="230" t="s">
        <v>6585</v>
      </c>
      <c r="G4270" s="43"/>
      <c r="H4270" s="43"/>
      <c r="I4270" s="231"/>
      <c r="J4270" s="43"/>
      <c r="K4270" s="43"/>
      <c r="L4270" s="47"/>
      <c r="M4270" s="232"/>
      <c r="N4270" s="233"/>
      <c r="O4270" s="87"/>
      <c r="P4270" s="87"/>
      <c r="Q4270" s="87"/>
      <c r="R4270" s="87"/>
      <c r="S4270" s="87"/>
      <c r="T4270" s="88"/>
      <c r="U4270" s="41"/>
      <c r="V4270" s="41"/>
      <c r="W4270" s="41"/>
      <c r="X4270" s="41"/>
      <c r="Y4270" s="41"/>
      <c r="Z4270" s="41"/>
      <c r="AA4270" s="41"/>
      <c r="AB4270" s="41"/>
      <c r="AC4270" s="41"/>
      <c r="AD4270" s="41"/>
      <c r="AE4270" s="41"/>
      <c r="AT4270" s="20" t="s">
        <v>214</v>
      </c>
      <c r="AU4270" s="20" t="s">
        <v>80</v>
      </c>
    </row>
    <row r="4271" s="12" customFormat="1" ht="22.8" customHeight="1">
      <c r="A4271" s="12"/>
      <c r="B4271" s="200"/>
      <c r="C4271" s="201"/>
      <c r="D4271" s="202" t="s">
        <v>70</v>
      </c>
      <c r="E4271" s="214" t="s">
        <v>5214</v>
      </c>
      <c r="F4271" s="214" t="s">
        <v>6586</v>
      </c>
      <c r="G4271" s="201"/>
      <c r="H4271" s="201"/>
      <c r="I4271" s="204"/>
      <c r="J4271" s="215">
        <f>BK4271</f>
        <v>0</v>
      </c>
      <c r="K4271" s="201"/>
      <c r="L4271" s="206"/>
      <c r="M4271" s="207"/>
      <c r="N4271" s="208"/>
      <c r="O4271" s="208"/>
      <c r="P4271" s="209">
        <f>SUM(P4272:P4363)</f>
        <v>0</v>
      </c>
      <c r="Q4271" s="208"/>
      <c r="R4271" s="209">
        <f>SUM(R4272:R4363)</f>
        <v>13.54851987</v>
      </c>
      <c r="S4271" s="208"/>
      <c r="T4271" s="210">
        <f>SUM(T4272:T4363)</f>
        <v>15.2813952</v>
      </c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R4271" s="211" t="s">
        <v>80</v>
      </c>
      <c r="AT4271" s="212" t="s">
        <v>70</v>
      </c>
      <c r="AU4271" s="212" t="s">
        <v>78</v>
      </c>
      <c r="AY4271" s="211" t="s">
        <v>205</v>
      </c>
      <c r="BK4271" s="213">
        <f>SUM(BK4272:BK4363)</f>
        <v>0</v>
      </c>
    </row>
    <row r="4272" s="2" customFormat="1" ht="24.15" customHeight="1">
      <c r="A4272" s="41"/>
      <c r="B4272" s="42"/>
      <c r="C4272" s="216" t="s">
        <v>6587</v>
      </c>
      <c r="D4272" s="216" t="s">
        <v>207</v>
      </c>
      <c r="E4272" s="217" t="s">
        <v>6588</v>
      </c>
      <c r="F4272" s="218" t="s">
        <v>6589</v>
      </c>
      <c r="G4272" s="219" t="s">
        <v>306</v>
      </c>
      <c r="H4272" s="220">
        <v>627.27499999999998</v>
      </c>
      <c r="I4272" s="221"/>
      <c r="J4272" s="222">
        <f>ROUND(I4272*H4272,2)</f>
        <v>0</v>
      </c>
      <c r="K4272" s="218" t="s">
        <v>211</v>
      </c>
      <c r="L4272" s="47"/>
      <c r="M4272" s="223" t="s">
        <v>19</v>
      </c>
      <c r="N4272" s="224" t="s">
        <v>42</v>
      </c>
      <c r="O4272" s="87"/>
      <c r="P4272" s="225">
        <f>O4272*H4272</f>
        <v>0</v>
      </c>
      <c r="Q4272" s="225">
        <v>0.00029999999999999997</v>
      </c>
      <c r="R4272" s="225">
        <f>Q4272*H4272</f>
        <v>0.18818249999999998</v>
      </c>
      <c r="S4272" s="225">
        <v>0</v>
      </c>
      <c r="T4272" s="226">
        <f>S4272*H4272</f>
        <v>0</v>
      </c>
      <c r="U4272" s="41"/>
      <c r="V4272" s="41"/>
      <c r="W4272" s="41"/>
      <c r="X4272" s="41"/>
      <c r="Y4272" s="41"/>
      <c r="Z4272" s="41"/>
      <c r="AA4272" s="41"/>
      <c r="AB4272" s="41"/>
      <c r="AC4272" s="41"/>
      <c r="AD4272" s="41"/>
      <c r="AE4272" s="41"/>
      <c r="AR4272" s="227" t="s">
        <v>331</v>
      </c>
      <c r="AT4272" s="227" t="s">
        <v>207</v>
      </c>
      <c r="AU4272" s="227" t="s">
        <v>80</v>
      </c>
      <c r="AY4272" s="20" t="s">
        <v>205</v>
      </c>
      <c r="BE4272" s="228">
        <f>IF(N4272="základní",J4272,0)</f>
        <v>0</v>
      </c>
      <c r="BF4272" s="228">
        <f>IF(N4272="snížená",J4272,0)</f>
        <v>0</v>
      </c>
      <c r="BG4272" s="228">
        <f>IF(N4272="zákl. přenesená",J4272,0)</f>
        <v>0</v>
      </c>
      <c r="BH4272" s="228">
        <f>IF(N4272="sníž. přenesená",J4272,0)</f>
        <v>0</v>
      </c>
      <c r="BI4272" s="228">
        <f>IF(N4272="nulová",J4272,0)</f>
        <v>0</v>
      </c>
      <c r="BJ4272" s="20" t="s">
        <v>78</v>
      </c>
      <c r="BK4272" s="228">
        <f>ROUND(I4272*H4272,2)</f>
        <v>0</v>
      </c>
      <c r="BL4272" s="20" t="s">
        <v>331</v>
      </c>
      <c r="BM4272" s="227" t="s">
        <v>6590</v>
      </c>
    </row>
    <row r="4273" s="2" customFormat="1">
      <c r="A4273" s="41"/>
      <c r="B4273" s="42"/>
      <c r="C4273" s="43"/>
      <c r="D4273" s="229" t="s">
        <v>214</v>
      </c>
      <c r="E4273" s="43"/>
      <c r="F4273" s="230" t="s">
        <v>6591</v>
      </c>
      <c r="G4273" s="43"/>
      <c r="H4273" s="43"/>
      <c r="I4273" s="231"/>
      <c r="J4273" s="43"/>
      <c r="K4273" s="43"/>
      <c r="L4273" s="47"/>
      <c r="M4273" s="232"/>
      <c r="N4273" s="233"/>
      <c r="O4273" s="87"/>
      <c r="P4273" s="87"/>
      <c r="Q4273" s="87"/>
      <c r="R4273" s="87"/>
      <c r="S4273" s="87"/>
      <c r="T4273" s="88"/>
      <c r="U4273" s="41"/>
      <c r="V4273" s="41"/>
      <c r="W4273" s="41"/>
      <c r="X4273" s="41"/>
      <c r="Y4273" s="41"/>
      <c r="Z4273" s="41"/>
      <c r="AA4273" s="41"/>
      <c r="AB4273" s="41"/>
      <c r="AC4273" s="41"/>
      <c r="AD4273" s="41"/>
      <c r="AE4273" s="41"/>
      <c r="AT4273" s="20" t="s">
        <v>214</v>
      </c>
      <c r="AU4273" s="20" t="s">
        <v>80</v>
      </c>
    </row>
    <row r="4274" s="14" customFormat="1">
      <c r="A4274" s="14"/>
      <c r="B4274" s="245"/>
      <c r="C4274" s="246"/>
      <c r="D4274" s="236" t="s">
        <v>216</v>
      </c>
      <c r="E4274" s="247" t="s">
        <v>19</v>
      </c>
      <c r="F4274" s="248" t="s">
        <v>6592</v>
      </c>
      <c r="G4274" s="246"/>
      <c r="H4274" s="249">
        <v>627.27499999999998</v>
      </c>
      <c r="I4274" s="250"/>
      <c r="J4274" s="246"/>
      <c r="K4274" s="246"/>
      <c r="L4274" s="251"/>
      <c r="M4274" s="252"/>
      <c r="N4274" s="253"/>
      <c r="O4274" s="253"/>
      <c r="P4274" s="253"/>
      <c r="Q4274" s="253"/>
      <c r="R4274" s="253"/>
      <c r="S4274" s="253"/>
      <c r="T4274" s="25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T4274" s="255" t="s">
        <v>216</v>
      </c>
      <c r="AU4274" s="255" t="s">
        <v>80</v>
      </c>
      <c r="AV4274" s="14" t="s">
        <v>80</v>
      </c>
      <c r="AW4274" s="14" t="s">
        <v>218</v>
      </c>
      <c r="AX4274" s="14" t="s">
        <v>71</v>
      </c>
      <c r="AY4274" s="255" t="s">
        <v>205</v>
      </c>
    </row>
    <row r="4275" s="2" customFormat="1" ht="37.8" customHeight="1">
      <c r="A4275" s="41"/>
      <c r="B4275" s="42"/>
      <c r="C4275" s="216" t="s">
        <v>6593</v>
      </c>
      <c r="D4275" s="216" t="s">
        <v>207</v>
      </c>
      <c r="E4275" s="217" t="s">
        <v>6594</v>
      </c>
      <c r="F4275" s="218" t="s">
        <v>6595</v>
      </c>
      <c r="G4275" s="219" t="s">
        <v>306</v>
      </c>
      <c r="H4275" s="220">
        <v>627.27499999999998</v>
      </c>
      <c r="I4275" s="221"/>
      <c r="J4275" s="222">
        <f>ROUND(I4275*H4275,2)</f>
        <v>0</v>
      </c>
      <c r="K4275" s="218" t="s">
        <v>211</v>
      </c>
      <c r="L4275" s="47"/>
      <c r="M4275" s="223" t="s">
        <v>19</v>
      </c>
      <c r="N4275" s="224" t="s">
        <v>42</v>
      </c>
      <c r="O4275" s="87"/>
      <c r="P4275" s="225">
        <f>O4275*H4275</f>
        <v>0</v>
      </c>
      <c r="Q4275" s="225">
        <v>0.0055799999999999999</v>
      </c>
      <c r="R4275" s="225">
        <f>Q4275*H4275</f>
        <v>3.5001944999999997</v>
      </c>
      <c r="S4275" s="225">
        <v>0</v>
      </c>
      <c r="T4275" s="226">
        <f>S4275*H4275</f>
        <v>0</v>
      </c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R4275" s="227" t="s">
        <v>331</v>
      </c>
      <c r="AT4275" s="227" t="s">
        <v>207</v>
      </c>
      <c r="AU4275" s="227" t="s">
        <v>80</v>
      </c>
      <c r="AY4275" s="20" t="s">
        <v>205</v>
      </c>
      <c r="BE4275" s="228">
        <f>IF(N4275="základní",J4275,0)</f>
        <v>0</v>
      </c>
      <c r="BF4275" s="228">
        <f>IF(N4275="snížená",J4275,0)</f>
        <v>0</v>
      </c>
      <c r="BG4275" s="228">
        <f>IF(N4275="zákl. přenesená",J4275,0)</f>
        <v>0</v>
      </c>
      <c r="BH4275" s="228">
        <f>IF(N4275="sníž. přenesená",J4275,0)</f>
        <v>0</v>
      </c>
      <c r="BI4275" s="228">
        <f>IF(N4275="nulová",J4275,0)</f>
        <v>0</v>
      </c>
      <c r="BJ4275" s="20" t="s">
        <v>78</v>
      </c>
      <c r="BK4275" s="228">
        <f>ROUND(I4275*H4275,2)</f>
        <v>0</v>
      </c>
      <c r="BL4275" s="20" t="s">
        <v>331</v>
      </c>
      <c r="BM4275" s="227" t="s">
        <v>6596</v>
      </c>
    </row>
    <row r="4276" s="2" customFormat="1">
      <c r="A4276" s="41"/>
      <c r="B4276" s="42"/>
      <c r="C4276" s="43"/>
      <c r="D4276" s="229" t="s">
        <v>214</v>
      </c>
      <c r="E4276" s="43"/>
      <c r="F4276" s="230" t="s">
        <v>6597</v>
      </c>
      <c r="G4276" s="43"/>
      <c r="H4276" s="43"/>
      <c r="I4276" s="231"/>
      <c r="J4276" s="43"/>
      <c r="K4276" s="43"/>
      <c r="L4276" s="47"/>
      <c r="M4276" s="232"/>
      <c r="N4276" s="233"/>
      <c r="O4276" s="87"/>
      <c r="P4276" s="87"/>
      <c r="Q4276" s="87"/>
      <c r="R4276" s="87"/>
      <c r="S4276" s="87"/>
      <c r="T4276" s="88"/>
      <c r="U4276" s="41"/>
      <c r="V4276" s="41"/>
      <c r="W4276" s="41"/>
      <c r="X4276" s="41"/>
      <c r="Y4276" s="41"/>
      <c r="Z4276" s="41"/>
      <c r="AA4276" s="41"/>
      <c r="AB4276" s="41"/>
      <c r="AC4276" s="41"/>
      <c r="AD4276" s="41"/>
      <c r="AE4276" s="41"/>
      <c r="AT4276" s="20" t="s">
        <v>214</v>
      </c>
      <c r="AU4276" s="20" t="s">
        <v>80</v>
      </c>
    </row>
    <row r="4277" s="13" customFormat="1">
      <c r="A4277" s="13"/>
      <c r="B4277" s="234"/>
      <c r="C4277" s="235"/>
      <c r="D4277" s="236" t="s">
        <v>216</v>
      </c>
      <c r="E4277" s="237" t="s">
        <v>19</v>
      </c>
      <c r="F4277" s="238" t="s">
        <v>228</v>
      </c>
      <c r="G4277" s="235"/>
      <c r="H4277" s="237" t="s">
        <v>19</v>
      </c>
      <c r="I4277" s="239"/>
      <c r="J4277" s="235"/>
      <c r="K4277" s="235"/>
      <c r="L4277" s="240"/>
      <c r="M4277" s="241"/>
      <c r="N4277" s="242"/>
      <c r="O4277" s="242"/>
      <c r="P4277" s="242"/>
      <c r="Q4277" s="242"/>
      <c r="R4277" s="242"/>
      <c r="S4277" s="242"/>
      <c r="T4277" s="24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T4277" s="244" t="s">
        <v>216</v>
      </c>
      <c r="AU4277" s="244" t="s">
        <v>80</v>
      </c>
      <c r="AV4277" s="13" t="s">
        <v>78</v>
      </c>
      <c r="AW4277" s="13" t="s">
        <v>218</v>
      </c>
      <c r="AX4277" s="13" t="s">
        <v>71</v>
      </c>
      <c r="AY4277" s="244" t="s">
        <v>205</v>
      </c>
    </row>
    <row r="4278" s="13" customFormat="1">
      <c r="A4278" s="13"/>
      <c r="B4278" s="234"/>
      <c r="C4278" s="235"/>
      <c r="D4278" s="236" t="s">
        <v>216</v>
      </c>
      <c r="E4278" s="237" t="s">
        <v>19</v>
      </c>
      <c r="F4278" s="238" t="s">
        <v>478</v>
      </c>
      <c r="G4278" s="235"/>
      <c r="H4278" s="237" t="s">
        <v>19</v>
      </c>
      <c r="I4278" s="239"/>
      <c r="J4278" s="235"/>
      <c r="K4278" s="235"/>
      <c r="L4278" s="240"/>
      <c r="M4278" s="241"/>
      <c r="N4278" s="242"/>
      <c r="O4278" s="242"/>
      <c r="P4278" s="242"/>
      <c r="Q4278" s="242"/>
      <c r="R4278" s="242"/>
      <c r="S4278" s="242"/>
      <c r="T4278" s="24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T4278" s="244" t="s">
        <v>216</v>
      </c>
      <c r="AU4278" s="244" t="s">
        <v>80</v>
      </c>
      <c r="AV4278" s="13" t="s">
        <v>78</v>
      </c>
      <c r="AW4278" s="13" t="s">
        <v>218</v>
      </c>
      <c r="AX4278" s="13" t="s">
        <v>71</v>
      </c>
      <c r="AY4278" s="244" t="s">
        <v>205</v>
      </c>
    </row>
    <row r="4279" s="13" customFormat="1">
      <c r="A4279" s="13"/>
      <c r="B4279" s="234"/>
      <c r="C4279" s="235"/>
      <c r="D4279" s="236" t="s">
        <v>216</v>
      </c>
      <c r="E4279" s="237" t="s">
        <v>19</v>
      </c>
      <c r="F4279" s="238" t="s">
        <v>6598</v>
      </c>
      <c r="G4279" s="235"/>
      <c r="H4279" s="237" t="s">
        <v>19</v>
      </c>
      <c r="I4279" s="239"/>
      <c r="J4279" s="235"/>
      <c r="K4279" s="235"/>
      <c r="L4279" s="240"/>
      <c r="M4279" s="241"/>
      <c r="N4279" s="242"/>
      <c r="O4279" s="242"/>
      <c r="P4279" s="242"/>
      <c r="Q4279" s="242"/>
      <c r="R4279" s="242"/>
      <c r="S4279" s="242"/>
      <c r="T4279" s="24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T4279" s="244" t="s">
        <v>216</v>
      </c>
      <c r="AU4279" s="244" t="s">
        <v>80</v>
      </c>
      <c r="AV4279" s="13" t="s">
        <v>78</v>
      </c>
      <c r="AW4279" s="13" t="s">
        <v>218</v>
      </c>
      <c r="AX4279" s="13" t="s">
        <v>71</v>
      </c>
      <c r="AY4279" s="244" t="s">
        <v>205</v>
      </c>
    </row>
    <row r="4280" s="14" customFormat="1">
      <c r="A4280" s="14"/>
      <c r="B4280" s="245"/>
      <c r="C4280" s="246"/>
      <c r="D4280" s="236" t="s">
        <v>216</v>
      </c>
      <c r="E4280" s="247" t="s">
        <v>19</v>
      </c>
      <c r="F4280" s="248" t="s">
        <v>6599</v>
      </c>
      <c r="G4280" s="246"/>
      <c r="H4280" s="249">
        <v>54.972999999999999</v>
      </c>
      <c r="I4280" s="250"/>
      <c r="J4280" s="246"/>
      <c r="K4280" s="246"/>
      <c r="L4280" s="251"/>
      <c r="M4280" s="252"/>
      <c r="N4280" s="253"/>
      <c r="O4280" s="253"/>
      <c r="P4280" s="253"/>
      <c r="Q4280" s="253"/>
      <c r="R4280" s="253"/>
      <c r="S4280" s="253"/>
      <c r="T4280" s="25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T4280" s="255" t="s">
        <v>216</v>
      </c>
      <c r="AU4280" s="255" t="s">
        <v>80</v>
      </c>
      <c r="AV4280" s="14" t="s">
        <v>80</v>
      </c>
      <c r="AW4280" s="14" t="s">
        <v>218</v>
      </c>
      <c r="AX4280" s="14" t="s">
        <v>71</v>
      </c>
      <c r="AY4280" s="255" t="s">
        <v>205</v>
      </c>
    </row>
    <row r="4281" s="14" customFormat="1">
      <c r="A4281" s="14"/>
      <c r="B4281" s="245"/>
      <c r="C4281" s="246"/>
      <c r="D4281" s="236" t="s">
        <v>216</v>
      </c>
      <c r="E4281" s="247" t="s">
        <v>19</v>
      </c>
      <c r="F4281" s="248" t="s">
        <v>6600</v>
      </c>
      <c r="G4281" s="246"/>
      <c r="H4281" s="249">
        <v>78.634500000000003</v>
      </c>
      <c r="I4281" s="250"/>
      <c r="J4281" s="246"/>
      <c r="K4281" s="246"/>
      <c r="L4281" s="251"/>
      <c r="M4281" s="252"/>
      <c r="N4281" s="253"/>
      <c r="O4281" s="253"/>
      <c r="P4281" s="253"/>
      <c r="Q4281" s="253"/>
      <c r="R4281" s="253"/>
      <c r="S4281" s="253"/>
      <c r="T4281" s="25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T4281" s="255" t="s">
        <v>216</v>
      </c>
      <c r="AU4281" s="255" t="s">
        <v>80</v>
      </c>
      <c r="AV4281" s="14" t="s">
        <v>80</v>
      </c>
      <c r="AW4281" s="14" t="s">
        <v>218</v>
      </c>
      <c r="AX4281" s="14" t="s">
        <v>71</v>
      </c>
      <c r="AY4281" s="255" t="s">
        <v>205</v>
      </c>
    </row>
    <row r="4282" s="13" customFormat="1">
      <c r="A4282" s="13"/>
      <c r="B4282" s="234"/>
      <c r="C4282" s="235"/>
      <c r="D4282" s="236" t="s">
        <v>216</v>
      </c>
      <c r="E4282" s="237" t="s">
        <v>19</v>
      </c>
      <c r="F4282" s="238" t="s">
        <v>6601</v>
      </c>
      <c r="G4282" s="235"/>
      <c r="H4282" s="237" t="s">
        <v>19</v>
      </c>
      <c r="I4282" s="239"/>
      <c r="J4282" s="235"/>
      <c r="K4282" s="235"/>
      <c r="L4282" s="240"/>
      <c r="M4282" s="241"/>
      <c r="N4282" s="242"/>
      <c r="O4282" s="242"/>
      <c r="P4282" s="242"/>
      <c r="Q4282" s="242"/>
      <c r="R4282" s="242"/>
      <c r="S4282" s="242"/>
      <c r="T4282" s="243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T4282" s="244" t="s">
        <v>216</v>
      </c>
      <c r="AU4282" s="244" t="s">
        <v>80</v>
      </c>
      <c r="AV4282" s="13" t="s">
        <v>78</v>
      </c>
      <c r="AW4282" s="13" t="s">
        <v>218</v>
      </c>
      <c r="AX4282" s="13" t="s">
        <v>71</v>
      </c>
      <c r="AY4282" s="244" t="s">
        <v>205</v>
      </c>
    </row>
    <row r="4283" s="14" customFormat="1">
      <c r="A4283" s="14"/>
      <c r="B4283" s="245"/>
      <c r="C4283" s="246"/>
      <c r="D4283" s="236" t="s">
        <v>216</v>
      </c>
      <c r="E4283" s="247" t="s">
        <v>19</v>
      </c>
      <c r="F4283" s="248" t="s">
        <v>6602</v>
      </c>
      <c r="G4283" s="246"/>
      <c r="H4283" s="249">
        <v>28.441499999999998</v>
      </c>
      <c r="I4283" s="250"/>
      <c r="J4283" s="246"/>
      <c r="K4283" s="246"/>
      <c r="L4283" s="251"/>
      <c r="M4283" s="252"/>
      <c r="N4283" s="253"/>
      <c r="O4283" s="253"/>
      <c r="P4283" s="253"/>
      <c r="Q4283" s="253"/>
      <c r="R4283" s="253"/>
      <c r="S4283" s="253"/>
      <c r="T4283" s="25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T4283" s="255" t="s">
        <v>216</v>
      </c>
      <c r="AU4283" s="255" t="s">
        <v>80</v>
      </c>
      <c r="AV4283" s="14" t="s">
        <v>80</v>
      </c>
      <c r="AW4283" s="14" t="s">
        <v>218</v>
      </c>
      <c r="AX4283" s="14" t="s">
        <v>71</v>
      </c>
      <c r="AY4283" s="255" t="s">
        <v>205</v>
      </c>
    </row>
    <row r="4284" s="14" customFormat="1">
      <c r="A4284" s="14"/>
      <c r="B4284" s="245"/>
      <c r="C4284" s="246"/>
      <c r="D4284" s="236" t="s">
        <v>216</v>
      </c>
      <c r="E4284" s="247" t="s">
        <v>19</v>
      </c>
      <c r="F4284" s="248" t="s">
        <v>6603</v>
      </c>
      <c r="G4284" s="246"/>
      <c r="H4284" s="249">
        <v>18.648000000000003</v>
      </c>
      <c r="I4284" s="250"/>
      <c r="J4284" s="246"/>
      <c r="K4284" s="246"/>
      <c r="L4284" s="251"/>
      <c r="M4284" s="252"/>
      <c r="N4284" s="253"/>
      <c r="O4284" s="253"/>
      <c r="P4284" s="253"/>
      <c r="Q4284" s="253"/>
      <c r="R4284" s="253"/>
      <c r="S4284" s="253"/>
      <c r="T4284" s="25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T4284" s="255" t="s">
        <v>216</v>
      </c>
      <c r="AU4284" s="255" t="s">
        <v>80</v>
      </c>
      <c r="AV4284" s="14" t="s">
        <v>80</v>
      </c>
      <c r="AW4284" s="14" t="s">
        <v>218</v>
      </c>
      <c r="AX4284" s="14" t="s">
        <v>71</v>
      </c>
      <c r="AY4284" s="255" t="s">
        <v>205</v>
      </c>
    </row>
    <row r="4285" s="15" customFormat="1">
      <c r="A4285" s="15"/>
      <c r="B4285" s="256"/>
      <c r="C4285" s="257"/>
      <c r="D4285" s="236" t="s">
        <v>216</v>
      </c>
      <c r="E4285" s="258" t="s">
        <v>19</v>
      </c>
      <c r="F4285" s="259" t="s">
        <v>238</v>
      </c>
      <c r="G4285" s="257"/>
      <c r="H4285" s="260">
        <v>180.697</v>
      </c>
      <c r="I4285" s="261"/>
      <c r="J4285" s="257"/>
      <c r="K4285" s="257"/>
      <c r="L4285" s="262"/>
      <c r="M4285" s="263"/>
      <c r="N4285" s="264"/>
      <c r="O4285" s="264"/>
      <c r="P4285" s="264"/>
      <c r="Q4285" s="264"/>
      <c r="R4285" s="264"/>
      <c r="S4285" s="264"/>
      <c r="T4285" s="26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T4285" s="266" t="s">
        <v>216</v>
      </c>
      <c r="AU4285" s="266" t="s">
        <v>80</v>
      </c>
      <c r="AV4285" s="15" t="s">
        <v>97</v>
      </c>
      <c r="AW4285" s="15" t="s">
        <v>218</v>
      </c>
      <c r="AX4285" s="15" t="s">
        <v>71</v>
      </c>
      <c r="AY4285" s="266" t="s">
        <v>205</v>
      </c>
    </row>
    <row r="4286" s="13" customFormat="1">
      <c r="A4286" s="13"/>
      <c r="B4286" s="234"/>
      <c r="C4286" s="235"/>
      <c r="D4286" s="236" t="s">
        <v>216</v>
      </c>
      <c r="E4286" s="237" t="s">
        <v>19</v>
      </c>
      <c r="F4286" s="238" t="s">
        <v>483</v>
      </c>
      <c r="G4286" s="235"/>
      <c r="H4286" s="237" t="s">
        <v>19</v>
      </c>
      <c r="I4286" s="239"/>
      <c r="J4286" s="235"/>
      <c r="K4286" s="235"/>
      <c r="L4286" s="240"/>
      <c r="M4286" s="241"/>
      <c r="N4286" s="242"/>
      <c r="O4286" s="242"/>
      <c r="P4286" s="242"/>
      <c r="Q4286" s="242"/>
      <c r="R4286" s="242"/>
      <c r="S4286" s="242"/>
      <c r="T4286" s="243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T4286" s="244" t="s">
        <v>216</v>
      </c>
      <c r="AU4286" s="244" t="s">
        <v>80</v>
      </c>
      <c r="AV4286" s="13" t="s">
        <v>78</v>
      </c>
      <c r="AW4286" s="13" t="s">
        <v>218</v>
      </c>
      <c r="AX4286" s="13" t="s">
        <v>71</v>
      </c>
      <c r="AY4286" s="244" t="s">
        <v>205</v>
      </c>
    </row>
    <row r="4287" s="14" customFormat="1">
      <c r="A4287" s="14"/>
      <c r="B4287" s="245"/>
      <c r="C4287" s="246"/>
      <c r="D4287" s="236" t="s">
        <v>216</v>
      </c>
      <c r="E4287" s="247" t="s">
        <v>19</v>
      </c>
      <c r="F4287" s="248" t="s">
        <v>6604</v>
      </c>
      <c r="G4287" s="246"/>
      <c r="H4287" s="249">
        <v>19.5975</v>
      </c>
      <c r="I4287" s="250"/>
      <c r="J4287" s="246"/>
      <c r="K4287" s="246"/>
      <c r="L4287" s="251"/>
      <c r="M4287" s="252"/>
      <c r="N4287" s="253"/>
      <c r="O4287" s="253"/>
      <c r="P4287" s="253"/>
      <c r="Q4287" s="253"/>
      <c r="R4287" s="253"/>
      <c r="S4287" s="253"/>
      <c r="T4287" s="25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T4287" s="255" t="s">
        <v>216</v>
      </c>
      <c r="AU4287" s="255" t="s">
        <v>80</v>
      </c>
      <c r="AV4287" s="14" t="s">
        <v>80</v>
      </c>
      <c r="AW4287" s="14" t="s">
        <v>218</v>
      </c>
      <c r="AX4287" s="14" t="s">
        <v>71</v>
      </c>
      <c r="AY4287" s="255" t="s">
        <v>205</v>
      </c>
    </row>
    <row r="4288" s="13" customFormat="1">
      <c r="A4288" s="13"/>
      <c r="B4288" s="234"/>
      <c r="C4288" s="235"/>
      <c r="D4288" s="236" t="s">
        <v>216</v>
      </c>
      <c r="E4288" s="237" t="s">
        <v>19</v>
      </c>
      <c r="F4288" s="238" t="s">
        <v>6605</v>
      </c>
      <c r="G4288" s="235"/>
      <c r="H4288" s="237" t="s">
        <v>19</v>
      </c>
      <c r="I4288" s="239"/>
      <c r="J4288" s="235"/>
      <c r="K4288" s="235"/>
      <c r="L4288" s="240"/>
      <c r="M4288" s="241"/>
      <c r="N4288" s="242"/>
      <c r="O4288" s="242"/>
      <c r="P4288" s="242"/>
      <c r="Q4288" s="242"/>
      <c r="R4288" s="242"/>
      <c r="S4288" s="242"/>
      <c r="T4288" s="24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T4288" s="244" t="s">
        <v>216</v>
      </c>
      <c r="AU4288" s="244" t="s">
        <v>80</v>
      </c>
      <c r="AV4288" s="13" t="s">
        <v>78</v>
      </c>
      <c r="AW4288" s="13" t="s">
        <v>218</v>
      </c>
      <c r="AX4288" s="13" t="s">
        <v>71</v>
      </c>
      <c r="AY4288" s="244" t="s">
        <v>205</v>
      </c>
    </row>
    <row r="4289" s="14" customFormat="1">
      <c r="A4289" s="14"/>
      <c r="B4289" s="245"/>
      <c r="C4289" s="246"/>
      <c r="D4289" s="236" t="s">
        <v>216</v>
      </c>
      <c r="E4289" s="247" t="s">
        <v>19</v>
      </c>
      <c r="F4289" s="248" t="s">
        <v>6606</v>
      </c>
      <c r="G4289" s="246"/>
      <c r="H4289" s="249">
        <v>53.063999999999986</v>
      </c>
      <c r="I4289" s="250"/>
      <c r="J4289" s="246"/>
      <c r="K4289" s="246"/>
      <c r="L4289" s="251"/>
      <c r="M4289" s="252"/>
      <c r="N4289" s="253"/>
      <c r="O4289" s="253"/>
      <c r="P4289" s="253"/>
      <c r="Q4289" s="253"/>
      <c r="R4289" s="253"/>
      <c r="S4289" s="253"/>
      <c r="T4289" s="25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T4289" s="255" t="s">
        <v>216</v>
      </c>
      <c r="AU4289" s="255" t="s">
        <v>80</v>
      </c>
      <c r="AV4289" s="14" t="s">
        <v>80</v>
      </c>
      <c r="AW4289" s="14" t="s">
        <v>218</v>
      </c>
      <c r="AX4289" s="14" t="s">
        <v>71</v>
      </c>
      <c r="AY4289" s="255" t="s">
        <v>205</v>
      </c>
    </row>
    <row r="4290" s="14" customFormat="1">
      <c r="A4290" s="14"/>
      <c r="B4290" s="245"/>
      <c r="C4290" s="246"/>
      <c r="D4290" s="236" t="s">
        <v>216</v>
      </c>
      <c r="E4290" s="247" t="s">
        <v>19</v>
      </c>
      <c r="F4290" s="248" t="s">
        <v>6607</v>
      </c>
      <c r="G4290" s="246"/>
      <c r="H4290" s="249">
        <v>24.893999999999998</v>
      </c>
      <c r="I4290" s="250"/>
      <c r="J4290" s="246"/>
      <c r="K4290" s="246"/>
      <c r="L4290" s="251"/>
      <c r="M4290" s="252"/>
      <c r="N4290" s="253"/>
      <c r="O4290" s="253"/>
      <c r="P4290" s="253"/>
      <c r="Q4290" s="253"/>
      <c r="R4290" s="253"/>
      <c r="S4290" s="253"/>
      <c r="T4290" s="25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T4290" s="255" t="s">
        <v>216</v>
      </c>
      <c r="AU4290" s="255" t="s">
        <v>80</v>
      </c>
      <c r="AV4290" s="14" t="s">
        <v>80</v>
      </c>
      <c r="AW4290" s="14" t="s">
        <v>218</v>
      </c>
      <c r="AX4290" s="14" t="s">
        <v>71</v>
      </c>
      <c r="AY4290" s="255" t="s">
        <v>205</v>
      </c>
    </row>
    <row r="4291" s="13" customFormat="1">
      <c r="A4291" s="13"/>
      <c r="B4291" s="234"/>
      <c r="C4291" s="235"/>
      <c r="D4291" s="236" t="s">
        <v>216</v>
      </c>
      <c r="E4291" s="237" t="s">
        <v>19</v>
      </c>
      <c r="F4291" s="238" t="s">
        <v>6608</v>
      </c>
      <c r="G4291" s="235"/>
      <c r="H4291" s="237" t="s">
        <v>19</v>
      </c>
      <c r="I4291" s="239"/>
      <c r="J4291" s="235"/>
      <c r="K4291" s="235"/>
      <c r="L4291" s="240"/>
      <c r="M4291" s="241"/>
      <c r="N4291" s="242"/>
      <c r="O4291" s="242"/>
      <c r="P4291" s="242"/>
      <c r="Q4291" s="242"/>
      <c r="R4291" s="242"/>
      <c r="S4291" s="242"/>
      <c r="T4291" s="243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T4291" s="244" t="s">
        <v>216</v>
      </c>
      <c r="AU4291" s="244" t="s">
        <v>80</v>
      </c>
      <c r="AV4291" s="13" t="s">
        <v>78</v>
      </c>
      <c r="AW4291" s="13" t="s">
        <v>218</v>
      </c>
      <c r="AX4291" s="13" t="s">
        <v>71</v>
      </c>
      <c r="AY4291" s="244" t="s">
        <v>205</v>
      </c>
    </row>
    <row r="4292" s="14" customFormat="1">
      <c r="A4292" s="14"/>
      <c r="B4292" s="245"/>
      <c r="C4292" s="246"/>
      <c r="D4292" s="236" t="s">
        <v>216</v>
      </c>
      <c r="E4292" s="247" t="s">
        <v>19</v>
      </c>
      <c r="F4292" s="248" t="s">
        <v>6609</v>
      </c>
      <c r="G4292" s="246"/>
      <c r="H4292" s="249">
        <v>33.367999999999995</v>
      </c>
      <c r="I4292" s="250"/>
      <c r="J4292" s="246"/>
      <c r="K4292" s="246"/>
      <c r="L4292" s="251"/>
      <c r="M4292" s="252"/>
      <c r="N4292" s="253"/>
      <c r="O4292" s="253"/>
      <c r="P4292" s="253"/>
      <c r="Q4292" s="253"/>
      <c r="R4292" s="253"/>
      <c r="S4292" s="253"/>
      <c r="T4292" s="25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5" t="s">
        <v>216</v>
      </c>
      <c r="AU4292" s="255" t="s">
        <v>80</v>
      </c>
      <c r="AV4292" s="14" t="s">
        <v>80</v>
      </c>
      <c r="AW4292" s="14" t="s">
        <v>218</v>
      </c>
      <c r="AX4292" s="14" t="s">
        <v>71</v>
      </c>
      <c r="AY4292" s="255" t="s">
        <v>205</v>
      </c>
    </row>
    <row r="4293" s="14" customFormat="1">
      <c r="A4293" s="14"/>
      <c r="B4293" s="245"/>
      <c r="C4293" s="246"/>
      <c r="D4293" s="236" t="s">
        <v>216</v>
      </c>
      <c r="E4293" s="247" t="s">
        <v>19</v>
      </c>
      <c r="F4293" s="248" t="s">
        <v>6610</v>
      </c>
      <c r="G4293" s="246"/>
      <c r="H4293" s="249">
        <v>25.336500000000001</v>
      </c>
      <c r="I4293" s="250"/>
      <c r="J4293" s="246"/>
      <c r="K4293" s="246"/>
      <c r="L4293" s="251"/>
      <c r="M4293" s="252"/>
      <c r="N4293" s="253"/>
      <c r="O4293" s="253"/>
      <c r="P4293" s="253"/>
      <c r="Q4293" s="253"/>
      <c r="R4293" s="253"/>
      <c r="S4293" s="253"/>
      <c r="T4293" s="25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T4293" s="255" t="s">
        <v>216</v>
      </c>
      <c r="AU4293" s="255" t="s">
        <v>80</v>
      </c>
      <c r="AV4293" s="14" t="s">
        <v>80</v>
      </c>
      <c r="AW4293" s="14" t="s">
        <v>218</v>
      </c>
      <c r="AX4293" s="14" t="s">
        <v>71</v>
      </c>
      <c r="AY4293" s="255" t="s">
        <v>205</v>
      </c>
    </row>
    <row r="4294" s="13" customFormat="1">
      <c r="A4294" s="13"/>
      <c r="B4294" s="234"/>
      <c r="C4294" s="235"/>
      <c r="D4294" s="236" t="s">
        <v>216</v>
      </c>
      <c r="E4294" s="237" t="s">
        <v>19</v>
      </c>
      <c r="F4294" s="238" t="s">
        <v>1412</v>
      </c>
      <c r="G4294" s="235"/>
      <c r="H4294" s="237" t="s">
        <v>19</v>
      </c>
      <c r="I4294" s="239"/>
      <c r="J4294" s="235"/>
      <c r="K4294" s="235"/>
      <c r="L4294" s="240"/>
      <c r="M4294" s="241"/>
      <c r="N4294" s="242"/>
      <c r="O4294" s="242"/>
      <c r="P4294" s="242"/>
      <c r="Q4294" s="242"/>
      <c r="R4294" s="242"/>
      <c r="S4294" s="242"/>
      <c r="T4294" s="243"/>
      <c r="U4294" s="13"/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3"/>
      <c r="AT4294" s="244" t="s">
        <v>216</v>
      </c>
      <c r="AU4294" s="244" t="s">
        <v>80</v>
      </c>
      <c r="AV4294" s="13" t="s">
        <v>78</v>
      </c>
      <c r="AW4294" s="13" t="s">
        <v>218</v>
      </c>
      <c r="AX4294" s="13" t="s">
        <v>71</v>
      </c>
      <c r="AY4294" s="244" t="s">
        <v>205</v>
      </c>
    </row>
    <row r="4295" s="14" customFormat="1">
      <c r="A4295" s="14"/>
      <c r="B4295" s="245"/>
      <c r="C4295" s="246"/>
      <c r="D4295" s="236" t="s">
        <v>216</v>
      </c>
      <c r="E4295" s="247" t="s">
        <v>19</v>
      </c>
      <c r="F4295" s="248" t="s">
        <v>6611</v>
      </c>
      <c r="G4295" s="246"/>
      <c r="H4295" s="249">
        <v>12.559999999999999</v>
      </c>
      <c r="I4295" s="250"/>
      <c r="J4295" s="246"/>
      <c r="K4295" s="246"/>
      <c r="L4295" s="251"/>
      <c r="M4295" s="252"/>
      <c r="N4295" s="253"/>
      <c r="O4295" s="253"/>
      <c r="P4295" s="253"/>
      <c r="Q4295" s="253"/>
      <c r="R4295" s="253"/>
      <c r="S4295" s="253"/>
      <c r="T4295" s="25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T4295" s="255" t="s">
        <v>216</v>
      </c>
      <c r="AU4295" s="255" t="s">
        <v>80</v>
      </c>
      <c r="AV4295" s="14" t="s">
        <v>80</v>
      </c>
      <c r="AW4295" s="14" t="s">
        <v>218</v>
      </c>
      <c r="AX4295" s="14" t="s">
        <v>71</v>
      </c>
      <c r="AY4295" s="255" t="s">
        <v>205</v>
      </c>
    </row>
    <row r="4296" s="14" customFormat="1">
      <c r="A4296" s="14"/>
      <c r="B4296" s="245"/>
      <c r="C4296" s="246"/>
      <c r="D4296" s="236" t="s">
        <v>216</v>
      </c>
      <c r="E4296" s="247" t="s">
        <v>19</v>
      </c>
      <c r="F4296" s="248" t="s">
        <v>6612</v>
      </c>
      <c r="G4296" s="246"/>
      <c r="H4296" s="249">
        <v>7.3599999999999994</v>
      </c>
      <c r="I4296" s="250"/>
      <c r="J4296" s="246"/>
      <c r="K4296" s="246"/>
      <c r="L4296" s="251"/>
      <c r="M4296" s="252"/>
      <c r="N4296" s="253"/>
      <c r="O4296" s="253"/>
      <c r="P4296" s="253"/>
      <c r="Q4296" s="253"/>
      <c r="R4296" s="253"/>
      <c r="S4296" s="253"/>
      <c r="T4296" s="25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T4296" s="255" t="s">
        <v>216</v>
      </c>
      <c r="AU4296" s="255" t="s">
        <v>80</v>
      </c>
      <c r="AV4296" s="14" t="s">
        <v>80</v>
      </c>
      <c r="AW4296" s="14" t="s">
        <v>218</v>
      </c>
      <c r="AX4296" s="14" t="s">
        <v>71</v>
      </c>
      <c r="AY4296" s="255" t="s">
        <v>205</v>
      </c>
    </row>
    <row r="4297" s="15" customFormat="1">
      <c r="A4297" s="15"/>
      <c r="B4297" s="256"/>
      <c r="C4297" s="257"/>
      <c r="D4297" s="236" t="s">
        <v>216</v>
      </c>
      <c r="E4297" s="258" t="s">
        <v>19</v>
      </c>
      <c r="F4297" s="259" t="s">
        <v>238</v>
      </c>
      <c r="G4297" s="257"/>
      <c r="H4297" s="260">
        <v>176.18000000000001</v>
      </c>
      <c r="I4297" s="261"/>
      <c r="J4297" s="257"/>
      <c r="K4297" s="257"/>
      <c r="L4297" s="262"/>
      <c r="M4297" s="263"/>
      <c r="N4297" s="264"/>
      <c r="O4297" s="264"/>
      <c r="P4297" s="264"/>
      <c r="Q4297" s="264"/>
      <c r="R4297" s="264"/>
      <c r="S4297" s="264"/>
      <c r="T4297" s="26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T4297" s="266" t="s">
        <v>216</v>
      </c>
      <c r="AU4297" s="266" t="s">
        <v>80</v>
      </c>
      <c r="AV4297" s="15" t="s">
        <v>97</v>
      </c>
      <c r="AW4297" s="15" t="s">
        <v>218</v>
      </c>
      <c r="AX4297" s="15" t="s">
        <v>71</v>
      </c>
      <c r="AY4297" s="266" t="s">
        <v>205</v>
      </c>
    </row>
    <row r="4298" s="13" customFormat="1">
      <c r="A4298" s="13"/>
      <c r="B4298" s="234"/>
      <c r="C4298" s="235"/>
      <c r="D4298" s="236" t="s">
        <v>216</v>
      </c>
      <c r="E4298" s="237" t="s">
        <v>19</v>
      </c>
      <c r="F4298" s="238" t="s">
        <v>485</v>
      </c>
      <c r="G4298" s="235"/>
      <c r="H4298" s="237" t="s">
        <v>19</v>
      </c>
      <c r="I4298" s="239"/>
      <c r="J4298" s="235"/>
      <c r="K4298" s="235"/>
      <c r="L4298" s="240"/>
      <c r="M4298" s="241"/>
      <c r="N4298" s="242"/>
      <c r="O4298" s="242"/>
      <c r="P4298" s="242"/>
      <c r="Q4298" s="242"/>
      <c r="R4298" s="242"/>
      <c r="S4298" s="242"/>
      <c r="T4298" s="243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T4298" s="244" t="s">
        <v>216</v>
      </c>
      <c r="AU4298" s="244" t="s">
        <v>80</v>
      </c>
      <c r="AV4298" s="13" t="s">
        <v>78</v>
      </c>
      <c r="AW4298" s="13" t="s">
        <v>218</v>
      </c>
      <c r="AX4298" s="13" t="s">
        <v>71</v>
      </c>
      <c r="AY4298" s="244" t="s">
        <v>205</v>
      </c>
    </row>
    <row r="4299" s="14" customFormat="1">
      <c r="A4299" s="14"/>
      <c r="B4299" s="245"/>
      <c r="C4299" s="246"/>
      <c r="D4299" s="236" t="s">
        <v>216</v>
      </c>
      <c r="E4299" s="247" t="s">
        <v>19</v>
      </c>
      <c r="F4299" s="248" t="s">
        <v>6613</v>
      </c>
      <c r="G4299" s="246"/>
      <c r="H4299" s="249">
        <v>5.3999999999999995</v>
      </c>
      <c r="I4299" s="250"/>
      <c r="J4299" s="246"/>
      <c r="K4299" s="246"/>
      <c r="L4299" s="251"/>
      <c r="M4299" s="252"/>
      <c r="N4299" s="253"/>
      <c r="O4299" s="253"/>
      <c r="P4299" s="253"/>
      <c r="Q4299" s="253"/>
      <c r="R4299" s="253"/>
      <c r="S4299" s="253"/>
      <c r="T4299" s="25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T4299" s="255" t="s">
        <v>216</v>
      </c>
      <c r="AU4299" s="255" t="s">
        <v>80</v>
      </c>
      <c r="AV4299" s="14" t="s">
        <v>80</v>
      </c>
      <c r="AW4299" s="14" t="s">
        <v>218</v>
      </c>
      <c r="AX4299" s="14" t="s">
        <v>71</v>
      </c>
      <c r="AY4299" s="255" t="s">
        <v>205</v>
      </c>
    </row>
    <row r="4300" s="13" customFormat="1">
      <c r="A4300" s="13"/>
      <c r="B4300" s="234"/>
      <c r="C4300" s="235"/>
      <c r="D4300" s="236" t="s">
        <v>216</v>
      </c>
      <c r="E4300" s="237" t="s">
        <v>19</v>
      </c>
      <c r="F4300" s="238" t="s">
        <v>1416</v>
      </c>
      <c r="G4300" s="235"/>
      <c r="H4300" s="237" t="s">
        <v>19</v>
      </c>
      <c r="I4300" s="239"/>
      <c r="J4300" s="235"/>
      <c r="K4300" s="235"/>
      <c r="L4300" s="240"/>
      <c r="M4300" s="241"/>
      <c r="N4300" s="242"/>
      <c r="O4300" s="242"/>
      <c r="P4300" s="242"/>
      <c r="Q4300" s="242"/>
      <c r="R4300" s="242"/>
      <c r="S4300" s="242"/>
      <c r="T4300" s="243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T4300" s="244" t="s">
        <v>216</v>
      </c>
      <c r="AU4300" s="244" t="s">
        <v>80</v>
      </c>
      <c r="AV4300" s="13" t="s">
        <v>78</v>
      </c>
      <c r="AW4300" s="13" t="s">
        <v>218</v>
      </c>
      <c r="AX4300" s="13" t="s">
        <v>71</v>
      </c>
      <c r="AY4300" s="244" t="s">
        <v>205</v>
      </c>
    </row>
    <row r="4301" s="14" customFormat="1">
      <c r="A4301" s="14"/>
      <c r="B4301" s="245"/>
      <c r="C4301" s="246"/>
      <c r="D4301" s="236" t="s">
        <v>216</v>
      </c>
      <c r="E4301" s="247" t="s">
        <v>19</v>
      </c>
      <c r="F4301" s="248" t="s">
        <v>6614</v>
      </c>
      <c r="G4301" s="246"/>
      <c r="H4301" s="249">
        <v>75.359999999999985</v>
      </c>
      <c r="I4301" s="250"/>
      <c r="J4301" s="246"/>
      <c r="K4301" s="246"/>
      <c r="L4301" s="251"/>
      <c r="M4301" s="252"/>
      <c r="N4301" s="253"/>
      <c r="O4301" s="253"/>
      <c r="P4301" s="253"/>
      <c r="Q4301" s="253"/>
      <c r="R4301" s="253"/>
      <c r="S4301" s="253"/>
      <c r="T4301" s="25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T4301" s="255" t="s">
        <v>216</v>
      </c>
      <c r="AU4301" s="255" t="s">
        <v>80</v>
      </c>
      <c r="AV4301" s="14" t="s">
        <v>80</v>
      </c>
      <c r="AW4301" s="14" t="s">
        <v>218</v>
      </c>
      <c r="AX4301" s="14" t="s">
        <v>71</v>
      </c>
      <c r="AY4301" s="255" t="s">
        <v>205</v>
      </c>
    </row>
    <row r="4302" s="14" customFormat="1">
      <c r="A4302" s="14"/>
      <c r="B4302" s="245"/>
      <c r="C4302" s="246"/>
      <c r="D4302" s="236" t="s">
        <v>216</v>
      </c>
      <c r="E4302" s="247" t="s">
        <v>19</v>
      </c>
      <c r="F4302" s="248" t="s">
        <v>6615</v>
      </c>
      <c r="G4302" s="246"/>
      <c r="H4302" s="249">
        <v>34.644500000000001</v>
      </c>
      <c r="I4302" s="250"/>
      <c r="J4302" s="246"/>
      <c r="K4302" s="246"/>
      <c r="L4302" s="251"/>
      <c r="M4302" s="252"/>
      <c r="N4302" s="253"/>
      <c r="O4302" s="253"/>
      <c r="P4302" s="253"/>
      <c r="Q4302" s="253"/>
      <c r="R4302" s="253"/>
      <c r="S4302" s="253"/>
      <c r="T4302" s="25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T4302" s="255" t="s">
        <v>216</v>
      </c>
      <c r="AU4302" s="255" t="s">
        <v>80</v>
      </c>
      <c r="AV4302" s="14" t="s">
        <v>80</v>
      </c>
      <c r="AW4302" s="14" t="s">
        <v>218</v>
      </c>
      <c r="AX4302" s="14" t="s">
        <v>71</v>
      </c>
      <c r="AY4302" s="255" t="s">
        <v>205</v>
      </c>
    </row>
    <row r="4303" s="15" customFormat="1">
      <c r="A4303" s="15"/>
      <c r="B4303" s="256"/>
      <c r="C4303" s="257"/>
      <c r="D4303" s="236" t="s">
        <v>216</v>
      </c>
      <c r="E4303" s="258" t="s">
        <v>19</v>
      </c>
      <c r="F4303" s="259" t="s">
        <v>238</v>
      </c>
      <c r="G4303" s="257"/>
      <c r="H4303" s="260">
        <v>115.40449999999999</v>
      </c>
      <c r="I4303" s="261"/>
      <c r="J4303" s="257"/>
      <c r="K4303" s="257"/>
      <c r="L4303" s="262"/>
      <c r="M4303" s="263"/>
      <c r="N4303" s="264"/>
      <c r="O4303" s="264"/>
      <c r="P4303" s="264"/>
      <c r="Q4303" s="264"/>
      <c r="R4303" s="264"/>
      <c r="S4303" s="264"/>
      <c r="T4303" s="26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T4303" s="266" t="s">
        <v>216</v>
      </c>
      <c r="AU4303" s="266" t="s">
        <v>80</v>
      </c>
      <c r="AV4303" s="15" t="s">
        <v>97</v>
      </c>
      <c r="AW4303" s="15" t="s">
        <v>218</v>
      </c>
      <c r="AX4303" s="15" t="s">
        <v>71</v>
      </c>
      <c r="AY4303" s="266" t="s">
        <v>205</v>
      </c>
    </row>
    <row r="4304" s="13" customFormat="1">
      <c r="A4304" s="13"/>
      <c r="B4304" s="234"/>
      <c r="C4304" s="235"/>
      <c r="D4304" s="236" t="s">
        <v>216</v>
      </c>
      <c r="E4304" s="237" t="s">
        <v>19</v>
      </c>
      <c r="F4304" s="238" t="s">
        <v>239</v>
      </c>
      <c r="G4304" s="235"/>
      <c r="H4304" s="237" t="s">
        <v>19</v>
      </c>
      <c r="I4304" s="239"/>
      <c r="J4304" s="235"/>
      <c r="K4304" s="235"/>
      <c r="L4304" s="240"/>
      <c r="M4304" s="241"/>
      <c r="N4304" s="242"/>
      <c r="O4304" s="242"/>
      <c r="P4304" s="242"/>
      <c r="Q4304" s="242"/>
      <c r="R4304" s="242"/>
      <c r="S4304" s="242"/>
      <c r="T4304" s="24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T4304" s="244" t="s">
        <v>216</v>
      </c>
      <c r="AU4304" s="244" t="s">
        <v>80</v>
      </c>
      <c r="AV4304" s="13" t="s">
        <v>78</v>
      </c>
      <c r="AW4304" s="13" t="s">
        <v>218</v>
      </c>
      <c r="AX4304" s="13" t="s">
        <v>71</v>
      </c>
      <c r="AY4304" s="244" t="s">
        <v>205</v>
      </c>
    </row>
    <row r="4305" s="14" customFormat="1">
      <c r="A4305" s="14"/>
      <c r="B4305" s="245"/>
      <c r="C4305" s="246"/>
      <c r="D4305" s="236" t="s">
        <v>216</v>
      </c>
      <c r="E4305" s="247" t="s">
        <v>19</v>
      </c>
      <c r="F4305" s="248" t="s">
        <v>6616</v>
      </c>
      <c r="G4305" s="246"/>
      <c r="H4305" s="249">
        <v>4.7000000000000002</v>
      </c>
      <c r="I4305" s="250"/>
      <c r="J4305" s="246"/>
      <c r="K4305" s="246"/>
      <c r="L4305" s="251"/>
      <c r="M4305" s="252"/>
      <c r="N4305" s="253"/>
      <c r="O4305" s="253"/>
      <c r="P4305" s="253"/>
      <c r="Q4305" s="253"/>
      <c r="R4305" s="253"/>
      <c r="S4305" s="253"/>
      <c r="T4305" s="25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T4305" s="255" t="s">
        <v>216</v>
      </c>
      <c r="AU4305" s="255" t="s">
        <v>80</v>
      </c>
      <c r="AV4305" s="14" t="s">
        <v>80</v>
      </c>
      <c r="AW4305" s="14" t="s">
        <v>218</v>
      </c>
      <c r="AX4305" s="14" t="s">
        <v>71</v>
      </c>
      <c r="AY4305" s="255" t="s">
        <v>205</v>
      </c>
    </row>
    <row r="4306" s="14" customFormat="1">
      <c r="A4306" s="14"/>
      <c r="B4306" s="245"/>
      <c r="C4306" s="246"/>
      <c r="D4306" s="236" t="s">
        <v>216</v>
      </c>
      <c r="E4306" s="247" t="s">
        <v>19</v>
      </c>
      <c r="F4306" s="248" t="s">
        <v>6617</v>
      </c>
      <c r="G4306" s="246"/>
      <c r="H4306" s="249">
        <v>7.3499999999999996</v>
      </c>
      <c r="I4306" s="250"/>
      <c r="J4306" s="246"/>
      <c r="K4306" s="246"/>
      <c r="L4306" s="251"/>
      <c r="M4306" s="252"/>
      <c r="N4306" s="253"/>
      <c r="O4306" s="253"/>
      <c r="P4306" s="253"/>
      <c r="Q4306" s="253"/>
      <c r="R4306" s="253"/>
      <c r="S4306" s="253"/>
      <c r="T4306" s="25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5" t="s">
        <v>216</v>
      </c>
      <c r="AU4306" s="255" t="s">
        <v>80</v>
      </c>
      <c r="AV4306" s="14" t="s">
        <v>80</v>
      </c>
      <c r="AW4306" s="14" t="s">
        <v>218</v>
      </c>
      <c r="AX4306" s="14" t="s">
        <v>71</v>
      </c>
      <c r="AY4306" s="255" t="s">
        <v>205</v>
      </c>
    </row>
    <row r="4307" s="14" customFormat="1">
      <c r="A4307" s="14"/>
      <c r="B4307" s="245"/>
      <c r="C4307" s="246"/>
      <c r="D4307" s="236" t="s">
        <v>216</v>
      </c>
      <c r="E4307" s="247" t="s">
        <v>19</v>
      </c>
      <c r="F4307" s="248" t="s">
        <v>6618</v>
      </c>
      <c r="G4307" s="246"/>
      <c r="H4307" s="249">
        <v>2.8100000000000001</v>
      </c>
      <c r="I4307" s="250"/>
      <c r="J4307" s="246"/>
      <c r="K4307" s="246"/>
      <c r="L4307" s="251"/>
      <c r="M4307" s="252"/>
      <c r="N4307" s="253"/>
      <c r="O4307" s="253"/>
      <c r="P4307" s="253"/>
      <c r="Q4307" s="253"/>
      <c r="R4307" s="253"/>
      <c r="S4307" s="253"/>
      <c r="T4307" s="25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T4307" s="255" t="s">
        <v>216</v>
      </c>
      <c r="AU4307" s="255" t="s">
        <v>80</v>
      </c>
      <c r="AV4307" s="14" t="s">
        <v>80</v>
      </c>
      <c r="AW4307" s="14" t="s">
        <v>218</v>
      </c>
      <c r="AX4307" s="14" t="s">
        <v>71</v>
      </c>
      <c r="AY4307" s="255" t="s">
        <v>205</v>
      </c>
    </row>
    <row r="4308" s="14" customFormat="1">
      <c r="A4308" s="14"/>
      <c r="B4308" s="245"/>
      <c r="C4308" s="246"/>
      <c r="D4308" s="236" t="s">
        <v>216</v>
      </c>
      <c r="E4308" s="247" t="s">
        <v>19</v>
      </c>
      <c r="F4308" s="248" t="s">
        <v>6619</v>
      </c>
      <c r="G4308" s="246"/>
      <c r="H4308" s="249">
        <v>13.503</v>
      </c>
      <c r="I4308" s="250"/>
      <c r="J4308" s="246"/>
      <c r="K4308" s="246"/>
      <c r="L4308" s="251"/>
      <c r="M4308" s="252"/>
      <c r="N4308" s="253"/>
      <c r="O4308" s="253"/>
      <c r="P4308" s="253"/>
      <c r="Q4308" s="253"/>
      <c r="R4308" s="253"/>
      <c r="S4308" s="253"/>
      <c r="T4308" s="25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T4308" s="255" t="s">
        <v>216</v>
      </c>
      <c r="AU4308" s="255" t="s">
        <v>80</v>
      </c>
      <c r="AV4308" s="14" t="s">
        <v>80</v>
      </c>
      <c r="AW4308" s="14" t="s">
        <v>218</v>
      </c>
      <c r="AX4308" s="14" t="s">
        <v>71</v>
      </c>
      <c r="AY4308" s="255" t="s">
        <v>205</v>
      </c>
    </row>
    <row r="4309" s="14" customFormat="1">
      <c r="A4309" s="14"/>
      <c r="B4309" s="245"/>
      <c r="C4309" s="246"/>
      <c r="D4309" s="236" t="s">
        <v>216</v>
      </c>
      <c r="E4309" s="247" t="s">
        <v>19</v>
      </c>
      <c r="F4309" s="248" t="s">
        <v>6620</v>
      </c>
      <c r="G4309" s="246"/>
      <c r="H4309" s="249">
        <v>6.3735000000000008</v>
      </c>
      <c r="I4309" s="250"/>
      <c r="J4309" s="246"/>
      <c r="K4309" s="246"/>
      <c r="L4309" s="251"/>
      <c r="M4309" s="252"/>
      <c r="N4309" s="253"/>
      <c r="O4309" s="253"/>
      <c r="P4309" s="253"/>
      <c r="Q4309" s="253"/>
      <c r="R4309" s="253"/>
      <c r="S4309" s="253"/>
      <c r="T4309" s="25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T4309" s="255" t="s">
        <v>216</v>
      </c>
      <c r="AU4309" s="255" t="s">
        <v>80</v>
      </c>
      <c r="AV4309" s="14" t="s">
        <v>80</v>
      </c>
      <c r="AW4309" s="14" t="s">
        <v>218</v>
      </c>
      <c r="AX4309" s="14" t="s">
        <v>71</v>
      </c>
      <c r="AY4309" s="255" t="s">
        <v>205</v>
      </c>
    </row>
    <row r="4310" s="14" customFormat="1">
      <c r="A4310" s="14"/>
      <c r="B4310" s="245"/>
      <c r="C4310" s="246"/>
      <c r="D4310" s="236" t="s">
        <v>216</v>
      </c>
      <c r="E4310" s="247" t="s">
        <v>19</v>
      </c>
      <c r="F4310" s="248" t="s">
        <v>6621</v>
      </c>
      <c r="G4310" s="246"/>
      <c r="H4310" s="249">
        <v>33.553400000000003</v>
      </c>
      <c r="I4310" s="250"/>
      <c r="J4310" s="246"/>
      <c r="K4310" s="246"/>
      <c r="L4310" s="251"/>
      <c r="M4310" s="252"/>
      <c r="N4310" s="253"/>
      <c r="O4310" s="253"/>
      <c r="P4310" s="253"/>
      <c r="Q4310" s="253"/>
      <c r="R4310" s="253"/>
      <c r="S4310" s="253"/>
      <c r="T4310" s="25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5" t="s">
        <v>216</v>
      </c>
      <c r="AU4310" s="255" t="s">
        <v>80</v>
      </c>
      <c r="AV4310" s="14" t="s">
        <v>80</v>
      </c>
      <c r="AW4310" s="14" t="s">
        <v>218</v>
      </c>
      <c r="AX4310" s="14" t="s">
        <v>71</v>
      </c>
      <c r="AY4310" s="255" t="s">
        <v>205</v>
      </c>
    </row>
    <row r="4311" s="15" customFormat="1">
      <c r="A4311" s="15"/>
      <c r="B4311" s="256"/>
      <c r="C4311" s="257"/>
      <c r="D4311" s="236" t="s">
        <v>216</v>
      </c>
      <c r="E4311" s="258" t="s">
        <v>19</v>
      </c>
      <c r="F4311" s="259" t="s">
        <v>238</v>
      </c>
      <c r="G4311" s="257"/>
      <c r="H4311" s="260">
        <v>68.289900000000003</v>
      </c>
      <c r="I4311" s="261"/>
      <c r="J4311" s="257"/>
      <c r="K4311" s="257"/>
      <c r="L4311" s="262"/>
      <c r="M4311" s="263"/>
      <c r="N4311" s="264"/>
      <c r="O4311" s="264"/>
      <c r="P4311" s="264"/>
      <c r="Q4311" s="264"/>
      <c r="R4311" s="264"/>
      <c r="S4311" s="264"/>
      <c r="T4311" s="26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T4311" s="266" t="s">
        <v>216</v>
      </c>
      <c r="AU4311" s="266" t="s">
        <v>80</v>
      </c>
      <c r="AV4311" s="15" t="s">
        <v>97</v>
      </c>
      <c r="AW4311" s="15" t="s">
        <v>218</v>
      </c>
      <c r="AX4311" s="15" t="s">
        <v>71</v>
      </c>
      <c r="AY4311" s="266" t="s">
        <v>205</v>
      </c>
    </row>
    <row r="4312" s="13" customFormat="1">
      <c r="A4312" s="13"/>
      <c r="B4312" s="234"/>
      <c r="C4312" s="235"/>
      <c r="D4312" s="236" t="s">
        <v>216</v>
      </c>
      <c r="E4312" s="237" t="s">
        <v>19</v>
      </c>
      <c r="F4312" s="238" t="s">
        <v>241</v>
      </c>
      <c r="G4312" s="235"/>
      <c r="H4312" s="237" t="s">
        <v>19</v>
      </c>
      <c r="I4312" s="239"/>
      <c r="J4312" s="235"/>
      <c r="K4312" s="235"/>
      <c r="L4312" s="240"/>
      <c r="M4312" s="241"/>
      <c r="N4312" s="242"/>
      <c r="O4312" s="242"/>
      <c r="P4312" s="242"/>
      <c r="Q4312" s="242"/>
      <c r="R4312" s="242"/>
      <c r="S4312" s="242"/>
      <c r="T4312" s="243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T4312" s="244" t="s">
        <v>216</v>
      </c>
      <c r="AU4312" s="244" t="s">
        <v>80</v>
      </c>
      <c r="AV4312" s="13" t="s">
        <v>78</v>
      </c>
      <c r="AW4312" s="13" t="s">
        <v>218</v>
      </c>
      <c r="AX4312" s="13" t="s">
        <v>71</v>
      </c>
      <c r="AY4312" s="244" t="s">
        <v>205</v>
      </c>
    </row>
    <row r="4313" s="14" customFormat="1">
      <c r="A4313" s="14"/>
      <c r="B4313" s="245"/>
      <c r="C4313" s="246"/>
      <c r="D4313" s="236" t="s">
        <v>216</v>
      </c>
      <c r="E4313" s="247" t="s">
        <v>19</v>
      </c>
      <c r="F4313" s="248" t="s">
        <v>6622</v>
      </c>
      <c r="G4313" s="246"/>
      <c r="H4313" s="249">
        <v>15.966500000000002</v>
      </c>
      <c r="I4313" s="250"/>
      <c r="J4313" s="246"/>
      <c r="K4313" s="246"/>
      <c r="L4313" s="251"/>
      <c r="M4313" s="252"/>
      <c r="N4313" s="253"/>
      <c r="O4313" s="253"/>
      <c r="P4313" s="253"/>
      <c r="Q4313" s="253"/>
      <c r="R4313" s="253"/>
      <c r="S4313" s="253"/>
      <c r="T4313" s="25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T4313" s="255" t="s">
        <v>216</v>
      </c>
      <c r="AU4313" s="255" t="s">
        <v>80</v>
      </c>
      <c r="AV4313" s="14" t="s">
        <v>80</v>
      </c>
      <c r="AW4313" s="14" t="s">
        <v>218</v>
      </c>
      <c r="AX4313" s="14" t="s">
        <v>71</v>
      </c>
      <c r="AY4313" s="255" t="s">
        <v>205</v>
      </c>
    </row>
    <row r="4314" s="14" customFormat="1">
      <c r="A4314" s="14"/>
      <c r="B4314" s="245"/>
      <c r="C4314" s="246"/>
      <c r="D4314" s="236" t="s">
        <v>216</v>
      </c>
      <c r="E4314" s="247" t="s">
        <v>19</v>
      </c>
      <c r="F4314" s="248" t="s">
        <v>6623</v>
      </c>
      <c r="G4314" s="246"/>
      <c r="H4314" s="249">
        <v>21.209999999999997</v>
      </c>
      <c r="I4314" s="250"/>
      <c r="J4314" s="246"/>
      <c r="K4314" s="246"/>
      <c r="L4314" s="251"/>
      <c r="M4314" s="252"/>
      <c r="N4314" s="253"/>
      <c r="O4314" s="253"/>
      <c r="P4314" s="253"/>
      <c r="Q4314" s="253"/>
      <c r="R4314" s="253"/>
      <c r="S4314" s="253"/>
      <c r="T4314" s="25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T4314" s="255" t="s">
        <v>216</v>
      </c>
      <c r="AU4314" s="255" t="s">
        <v>80</v>
      </c>
      <c r="AV4314" s="14" t="s">
        <v>80</v>
      </c>
      <c r="AW4314" s="14" t="s">
        <v>218</v>
      </c>
      <c r="AX4314" s="14" t="s">
        <v>71</v>
      </c>
      <c r="AY4314" s="255" t="s">
        <v>205</v>
      </c>
    </row>
    <row r="4315" s="14" customFormat="1">
      <c r="A4315" s="14"/>
      <c r="B4315" s="245"/>
      <c r="C4315" s="246"/>
      <c r="D4315" s="236" t="s">
        <v>216</v>
      </c>
      <c r="E4315" s="247" t="s">
        <v>19</v>
      </c>
      <c r="F4315" s="248" t="s">
        <v>6624</v>
      </c>
      <c r="G4315" s="246"/>
      <c r="H4315" s="249">
        <v>20.404500000000002</v>
      </c>
      <c r="I4315" s="250"/>
      <c r="J4315" s="246"/>
      <c r="K4315" s="246"/>
      <c r="L4315" s="251"/>
      <c r="M4315" s="252"/>
      <c r="N4315" s="253"/>
      <c r="O4315" s="253"/>
      <c r="P4315" s="253"/>
      <c r="Q4315" s="253"/>
      <c r="R4315" s="253"/>
      <c r="S4315" s="253"/>
      <c r="T4315" s="25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T4315" s="255" t="s">
        <v>216</v>
      </c>
      <c r="AU4315" s="255" t="s">
        <v>80</v>
      </c>
      <c r="AV4315" s="14" t="s">
        <v>80</v>
      </c>
      <c r="AW4315" s="14" t="s">
        <v>218</v>
      </c>
      <c r="AX4315" s="14" t="s">
        <v>71</v>
      </c>
      <c r="AY4315" s="255" t="s">
        <v>205</v>
      </c>
    </row>
    <row r="4316" s="14" customFormat="1">
      <c r="A4316" s="14"/>
      <c r="B4316" s="245"/>
      <c r="C4316" s="246"/>
      <c r="D4316" s="236" t="s">
        <v>216</v>
      </c>
      <c r="E4316" s="247" t="s">
        <v>19</v>
      </c>
      <c r="F4316" s="248" t="s">
        <v>6625</v>
      </c>
      <c r="G4316" s="246"/>
      <c r="H4316" s="249">
        <v>26.0655</v>
      </c>
      <c r="I4316" s="250"/>
      <c r="J4316" s="246"/>
      <c r="K4316" s="246"/>
      <c r="L4316" s="251"/>
      <c r="M4316" s="252"/>
      <c r="N4316" s="253"/>
      <c r="O4316" s="253"/>
      <c r="P4316" s="253"/>
      <c r="Q4316" s="253"/>
      <c r="R4316" s="253"/>
      <c r="S4316" s="253"/>
      <c r="T4316" s="25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5" t="s">
        <v>216</v>
      </c>
      <c r="AU4316" s="255" t="s">
        <v>80</v>
      </c>
      <c r="AV4316" s="14" t="s">
        <v>80</v>
      </c>
      <c r="AW4316" s="14" t="s">
        <v>218</v>
      </c>
      <c r="AX4316" s="14" t="s">
        <v>71</v>
      </c>
      <c r="AY4316" s="255" t="s">
        <v>205</v>
      </c>
    </row>
    <row r="4317" s="14" customFormat="1">
      <c r="A4317" s="14"/>
      <c r="B4317" s="245"/>
      <c r="C4317" s="246"/>
      <c r="D4317" s="236" t="s">
        <v>216</v>
      </c>
      <c r="E4317" s="247" t="s">
        <v>19</v>
      </c>
      <c r="F4317" s="248" t="s">
        <v>6626</v>
      </c>
      <c r="G4317" s="246"/>
      <c r="H4317" s="249">
        <v>3.0570000000000004</v>
      </c>
      <c r="I4317" s="250"/>
      <c r="J4317" s="246"/>
      <c r="K4317" s="246"/>
      <c r="L4317" s="251"/>
      <c r="M4317" s="252"/>
      <c r="N4317" s="253"/>
      <c r="O4317" s="253"/>
      <c r="P4317" s="253"/>
      <c r="Q4317" s="253"/>
      <c r="R4317" s="253"/>
      <c r="S4317" s="253"/>
      <c r="T4317" s="25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T4317" s="255" t="s">
        <v>216</v>
      </c>
      <c r="AU4317" s="255" t="s">
        <v>80</v>
      </c>
      <c r="AV4317" s="14" t="s">
        <v>80</v>
      </c>
      <c r="AW4317" s="14" t="s">
        <v>218</v>
      </c>
      <c r="AX4317" s="14" t="s">
        <v>71</v>
      </c>
      <c r="AY4317" s="255" t="s">
        <v>205</v>
      </c>
    </row>
    <row r="4318" s="15" customFormat="1">
      <c r="A4318" s="15"/>
      <c r="B4318" s="256"/>
      <c r="C4318" s="257"/>
      <c r="D4318" s="236" t="s">
        <v>216</v>
      </c>
      <c r="E4318" s="258" t="s">
        <v>19</v>
      </c>
      <c r="F4318" s="259" t="s">
        <v>238</v>
      </c>
      <c r="G4318" s="257"/>
      <c r="H4318" s="260">
        <v>86.703500000000005</v>
      </c>
      <c r="I4318" s="261"/>
      <c r="J4318" s="257"/>
      <c r="K4318" s="257"/>
      <c r="L4318" s="262"/>
      <c r="M4318" s="263"/>
      <c r="N4318" s="264"/>
      <c r="O4318" s="264"/>
      <c r="P4318" s="264"/>
      <c r="Q4318" s="264"/>
      <c r="R4318" s="264"/>
      <c r="S4318" s="264"/>
      <c r="T4318" s="26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T4318" s="266" t="s">
        <v>216</v>
      </c>
      <c r="AU4318" s="266" t="s">
        <v>80</v>
      </c>
      <c r="AV4318" s="15" t="s">
        <v>97</v>
      </c>
      <c r="AW4318" s="15" t="s">
        <v>218</v>
      </c>
      <c r="AX4318" s="15" t="s">
        <v>71</v>
      </c>
      <c r="AY4318" s="266" t="s">
        <v>205</v>
      </c>
    </row>
    <row r="4319" s="16" customFormat="1">
      <c r="A4319" s="16"/>
      <c r="B4319" s="267"/>
      <c r="C4319" s="268"/>
      <c r="D4319" s="236" t="s">
        <v>216</v>
      </c>
      <c r="E4319" s="269" t="s">
        <v>19</v>
      </c>
      <c r="F4319" s="270" t="s">
        <v>243</v>
      </c>
      <c r="G4319" s="268"/>
      <c r="H4319" s="271">
        <v>627.2749</v>
      </c>
      <c r="I4319" s="272"/>
      <c r="J4319" s="268"/>
      <c r="K4319" s="268"/>
      <c r="L4319" s="273"/>
      <c r="M4319" s="274"/>
      <c r="N4319" s="275"/>
      <c r="O4319" s="275"/>
      <c r="P4319" s="275"/>
      <c r="Q4319" s="275"/>
      <c r="R4319" s="275"/>
      <c r="S4319" s="275"/>
      <c r="T4319" s="27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T4319" s="277" t="s">
        <v>216</v>
      </c>
      <c r="AU4319" s="277" t="s">
        <v>80</v>
      </c>
      <c r="AV4319" s="16" t="s">
        <v>212</v>
      </c>
      <c r="AW4319" s="16" t="s">
        <v>218</v>
      </c>
      <c r="AX4319" s="16" t="s">
        <v>78</v>
      </c>
      <c r="AY4319" s="277" t="s">
        <v>205</v>
      </c>
    </row>
    <row r="4320" s="2" customFormat="1" ht="24.15" customHeight="1">
      <c r="A4320" s="41"/>
      <c r="B4320" s="42"/>
      <c r="C4320" s="278" t="s">
        <v>6627</v>
      </c>
      <c r="D4320" s="278" t="s">
        <v>319</v>
      </c>
      <c r="E4320" s="279" t="s">
        <v>6628</v>
      </c>
      <c r="F4320" s="280" t="s">
        <v>6629</v>
      </c>
      <c r="G4320" s="281" t="s">
        <v>306</v>
      </c>
      <c r="H4320" s="282">
        <v>690.00300000000004</v>
      </c>
      <c r="I4320" s="283"/>
      <c r="J4320" s="284">
        <f>ROUND(I4320*H4320,2)</f>
        <v>0</v>
      </c>
      <c r="K4320" s="280" t="s">
        <v>211</v>
      </c>
      <c r="L4320" s="285"/>
      <c r="M4320" s="286" t="s">
        <v>19</v>
      </c>
      <c r="N4320" s="287" t="s">
        <v>42</v>
      </c>
      <c r="O4320" s="87"/>
      <c r="P4320" s="225">
        <f>O4320*H4320</f>
        <v>0</v>
      </c>
      <c r="Q4320" s="225">
        <v>0.014290000000000001</v>
      </c>
      <c r="R4320" s="225">
        <f>Q4320*H4320</f>
        <v>9.8601428700000007</v>
      </c>
      <c r="S4320" s="225">
        <v>0</v>
      </c>
      <c r="T4320" s="226">
        <f>S4320*H4320</f>
        <v>0</v>
      </c>
      <c r="U4320" s="41"/>
      <c r="V4320" s="41"/>
      <c r="W4320" s="41"/>
      <c r="X4320" s="41"/>
      <c r="Y4320" s="41"/>
      <c r="Z4320" s="41"/>
      <c r="AA4320" s="41"/>
      <c r="AB4320" s="41"/>
      <c r="AC4320" s="41"/>
      <c r="AD4320" s="41"/>
      <c r="AE4320" s="41"/>
      <c r="AR4320" s="227" t="s">
        <v>433</v>
      </c>
      <c r="AT4320" s="227" t="s">
        <v>319</v>
      </c>
      <c r="AU4320" s="227" t="s">
        <v>80</v>
      </c>
      <c r="AY4320" s="20" t="s">
        <v>205</v>
      </c>
      <c r="BE4320" s="228">
        <f>IF(N4320="základní",J4320,0)</f>
        <v>0</v>
      </c>
      <c r="BF4320" s="228">
        <f>IF(N4320="snížená",J4320,0)</f>
        <v>0</v>
      </c>
      <c r="BG4320" s="228">
        <f>IF(N4320="zákl. přenesená",J4320,0)</f>
        <v>0</v>
      </c>
      <c r="BH4320" s="228">
        <f>IF(N4320="sníž. přenesená",J4320,0)</f>
        <v>0</v>
      </c>
      <c r="BI4320" s="228">
        <f>IF(N4320="nulová",J4320,0)</f>
        <v>0</v>
      </c>
      <c r="BJ4320" s="20" t="s">
        <v>78</v>
      </c>
      <c r="BK4320" s="228">
        <f>ROUND(I4320*H4320,2)</f>
        <v>0</v>
      </c>
      <c r="BL4320" s="20" t="s">
        <v>331</v>
      </c>
      <c r="BM4320" s="227" t="s">
        <v>6630</v>
      </c>
    </row>
    <row r="4321" s="14" customFormat="1">
      <c r="A4321" s="14"/>
      <c r="B4321" s="245"/>
      <c r="C4321" s="246"/>
      <c r="D4321" s="236" t="s">
        <v>216</v>
      </c>
      <c r="E4321" s="246"/>
      <c r="F4321" s="248" t="s">
        <v>6631</v>
      </c>
      <c r="G4321" s="246"/>
      <c r="H4321" s="249">
        <v>690.00300000000004</v>
      </c>
      <c r="I4321" s="250"/>
      <c r="J4321" s="246"/>
      <c r="K4321" s="246"/>
      <c r="L4321" s="251"/>
      <c r="M4321" s="252"/>
      <c r="N4321" s="253"/>
      <c r="O4321" s="253"/>
      <c r="P4321" s="253"/>
      <c r="Q4321" s="253"/>
      <c r="R4321" s="253"/>
      <c r="S4321" s="253"/>
      <c r="T4321" s="25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T4321" s="255" t="s">
        <v>216</v>
      </c>
      <c r="AU4321" s="255" t="s">
        <v>80</v>
      </c>
      <c r="AV4321" s="14" t="s">
        <v>80</v>
      </c>
      <c r="AW4321" s="14" t="s">
        <v>4</v>
      </c>
      <c r="AX4321" s="14" t="s">
        <v>78</v>
      </c>
      <c r="AY4321" s="255" t="s">
        <v>205</v>
      </c>
    </row>
    <row r="4322" s="2" customFormat="1" ht="37.8" customHeight="1">
      <c r="A4322" s="41"/>
      <c r="B4322" s="42"/>
      <c r="C4322" s="216" t="s">
        <v>6632</v>
      </c>
      <c r="D4322" s="216" t="s">
        <v>207</v>
      </c>
      <c r="E4322" s="217" t="s">
        <v>6633</v>
      </c>
      <c r="F4322" s="218" t="s">
        <v>6634</v>
      </c>
      <c r="G4322" s="219" t="s">
        <v>306</v>
      </c>
      <c r="H4322" s="220">
        <v>31.355</v>
      </c>
      <c r="I4322" s="221"/>
      <c r="J4322" s="222">
        <f>ROUND(I4322*H4322,2)</f>
        <v>0</v>
      </c>
      <c r="K4322" s="218" t="s">
        <v>211</v>
      </c>
      <c r="L4322" s="47"/>
      <c r="M4322" s="223" t="s">
        <v>19</v>
      </c>
      <c r="N4322" s="224" t="s">
        <v>42</v>
      </c>
      <c r="O4322" s="87"/>
      <c r="P4322" s="225">
        <f>O4322*H4322</f>
        <v>0</v>
      </c>
      <c r="Q4322" s="225">
        <v>0</v>
      </c>
      <c r="R4322" s="225">
        <f>Q4322*H4322</f>
        <v>0</v>
      </c>
      <c r="S4322" s="225">
        <v>0</v>
      </c>
      <c r="T4322" s="226">
        <f>S4322*H4322</f>
        <v>0</v>
      </c>
      <c r="U4322" s="41"/>
      <c r="V4322" s="41"/>
      <c r="W4322" s="41"/>
      <c r="X4322" s="41"/>
      <c r="Y4322" s="41"/>
      <c r="Z4322" s="41"/>
      <c r="AA4322" s="41"/>
      <c r="AB4322" s="41"/>
      <c r="AC4322" s="41"/>
      <c r="AD4322" s="41"/>
      <c r="AE4322" s="41"/>
      <c r="AR4322" s="227" t="s">
        <v>331</v>
      </c>
      <c r="AT4322" s="227" t="s">
        <v>207</v>
      </c>
      <c r="AU4322" s="227" t="s">
        <v>80</v>
      </c>
      <c r="AY4322" s="20" t="s">
        <v>205</v>
      </c>
      <c r="BE4322" s="228">
        <f>IF(N4322="základní",J4322,0)</f>
        <v>0</v>
      </c>
      <c r="BF4322" s="228">
        <f>IF(N4322="snížená",J4322,0)</f>
        <v>0</v>
      </c>
      <c r="BG4322" s="228">
        <f>IF(N4322="zákl. přenesená",J4322,0)</f>
        <v>0</v>
      </c>
      <c r="BH4322" s="228">
        <f>IF(N4322="sníž. přenesená",J4322,0)</f>
        <v>0</v>
      </c>
      <c r="BI4322" s="228">
        <f>IF(N4322="nulová",J4322,0)</f>
        <v>0</v>
      </c>
      <c r="BJ4322" s="20" t="s">
        <v>78</v>
      </c>
      <c r="BK4322" s="228">
        <f>ROUND(I4322*H4322,2)</f>
        <v>0</v>
      </c>
      <c r="BL4322" s="20" t="s">
        <v>331</v>
      </c>
      <c r="BM4322" s="227" t="s">
        <v>6635</v>
      </c>
    </row>
    <row r="4323" s="2" customFormat="1">
      <c r="A4323" s="41"/>
      <c r="B4323" s="42"/>
      <c r="C4323" s="43"/>
      <c r="D4323" s="229" t="s">
        <v>214</v>
      </c>
      <c r="E4323" s="43"/>
      <c r="F4323" s="230" t="s">
        <v>6636</v>
      </c>
      <c r="G4323" s="43"/>
      <c r="H4323" s="43"/>
      <c r="I4323" s="231"/>
      <c r="J4323" s="43"/>
      <c r="K4323" s="43"/>
      <c r="L4323" s="47"/>
      <c r="M4323" s="232"/>
      <c r="N4323" s="233"/>
      <c r="O4323" s="87"/>
      <c r="P4323" s="87"/>
      <c r="Q4323" s="87"/>
      <c r="R4323" s="87"/>
      <c r="S4323" s="87"/>
      <c r="T4323" s="88"/>
      <c r="U4323" s="41"/>
      <c r="V4323" s="41"/>
      <c r="W4323" s="41"/>
      <c r="X4323" s="41"/>
      <c r="Y4323" s="41"/>
      <c r="Z4323" s="41"/>
      <c r="AA4323" s="41"/>
      <c r="AB4323" s="41"/>
      <c r="AC4323" s="41"/>
      <c r="AD4323" s="41"/>
      <c r="AE4323" s="41"/>
      <c r="AT4323" s="20" t="s">
        <v>214</v>
      </c>
      <c r="AU4323" s="20" t="s">
        <v>80</v>
      </c>
    </row>
    <row r="4324" s="14" customFormat="1">
      <c r="A4324" s="14"/>
      <c r="B4324" s="245"/>
      <c r="C4324" s="246"/>
      <c r="D4324" s="236" t="s">
        <v>216</v>
      </c>
      <c r="E4324" s="247" t="s">
        <v>19</v>
      </c>
      <c r="F4324" s="248" t="s">
        <v>6637</v>
      </c>
      <c r="G4324" s="246"/>
      <c r="H4324" s="249">
        <v>19.5975</v>
      </c>
      <c r="I4324" s="250"/>
      <c r="J4324" s="246"/>
      <c r="K4324" s="246"/>
      <c r="L4324" s="251"/>
      <c r="M4324" s="252"/>
      <c r="N4324" s="253"/>
      <c r="O4324" s="253"/>
      <c r="P4324" s="253"/>
      <c r="Q4324" s="253"/>
      <c r="R4324" s="253"/>
      <c r="S4324" s="253"/>
      <c r="T4324" s="25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5" t="s">
        <v>216</v>
      </c>
      <c r="AU4324" s="255" t="s">
        <v>80</v>
      </c>
      <c r="AV4324" s="14" t="s">
        <v>80</v>
      </c>
      <c r="AW4324" s="14" t="s">
        <v>218</v>
      </c>
      <c r="AX4324" s="14" t="s">
        <v>71</v>
      </c>
      <c r="AY4324" s="255" t="s">
        <v>205</v>
      </c>
    </row>
    <row r="4325" s="14" customFormat="1">
      <c r="A4325" s="14"/>
      <c r="B4325" s="245"/>
      <c r="C4325" s="246"/>
      <c r="D4325" s="236" t="s">
        <v>216</v>
      </c>
      <c r="E4325" s="247" t="s">
        <v>19</v>
      </c>
      <c r="F4325" s="248" t="s">
        <v>6613</v>
      </c>
      <c r="G4325" s="246"/>
      <c r="H4325" s="249">
        <v>5.3999999999999995</v>
      </c>
      <c r="I4325" s="250"/>
      <c r="J4325" s="246"/>
      <c r="K4325" s="246"/>
      <c r="L4325" s="251"/>
      <c r="M4325" s="252"/>
      <c r="N4325" s="253"/>
      <c r="O4325" s="253"/>
      <c r="P4325" s="253"/>
      <c r="Q4325" s="253"/>
      <c r="R4325" s="253"/>
      <c r="S4325" s="253"/>
      <c r="T4325" s="25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T4325" s="255" t="s">
        <v>216</v>
      </c>
      <c r="AU4325" s="255" t="s">
        <v>80</v>
      </c>
      <c r="AV4325" s="14" t="s">
        <v>80</v>
      </c>
      <c r="AW4325" s="14" t="s">
        <v>218</v>
      </c>
      <c r="AX4325" s="14" t="s">
        <v>71</v>
      </c>
      <c r="AY4325" s="255" t="s">
        <v>205</v>
      </c>
    </row>
    <row r="4326" s="14" customFormat="1">
      <c r="A4326" s="14"/>
      <c r="B4326" s="245"/>
      <c r="C4326" s="246"/>
      <c r="D4326" s="236" t="s">
        <v>216</v>
      </c>
      <c r="E4326" s="247" t="s">
        <v>19</v>
      </c>
      <c r="F4326" s="248" t="s">
        <v>6638</v>
      </c>
      <c r="G4326" s="246"/>
      <c r="H4326" s="249">
        <v>3.3000000000000003</v>
      </c>
      <c r="I4326" s="250"/>
      <c r="J4326" s="246"/>
      <c r="K4326" s="246"/>
      <c r="L4326" s="251"/>
      <c r="M4326" s="252"/>
      <c r="N4326" s="253"/>
      <c r="O4326" s="253"/>
      <c r="P4326" s="253"/>
      <c r="Q4326" s="253"/>
      <c r="R4326" s="253"/>
      <c r="S4326" s="253"/>
      <c r="T4326" s="25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5" t="s">
        <v>216</v>
      </c>
      <c r="AU4326" s="255" t="s">
        <v>80</v>
      </c>
      <c r="AV4326" s="14" t="s">
        <v>80</v>
      </c>
      <c r="AW4326" s="14" t="s">
        <v>218</v>
      </c>
      <c r="AX4326" s="14" t="s">
        <v>71</v>
      </c>
      <c r="AY4326" s="255" t="s">
        <v>205</v>
      </c>
    </row>
    <row r="4327" s="14" customFormat="1">
      <c r="A4327" s="14"/>
      <c r="B4327" s="245"/>
      <c r="C4327" s="246"/>
      <c r="D4327" s="236" t="s">
        <v>216</v>
      </c>
      <c r="E4327" s="247" t="s">
        <v>19</v>
      </c>
      <c r="F4327" s="248" t="s">
        <v>6639</v>
      </c>
      <c r="G4327" s="246"/>
      <c r="H4327" s="249">
        <v>3.0570000000000004</v>
      </c>
      <c r="I4327" s="250"/>
      <c r="J4327" s="246"/>
      <c r="K4327" s="246"/>
      <c r="L4327" s="251"/>
      <c r="M4327" s="252"/>
      <c r="N4327" s="253"/>
      <c r="O4327" s="253"/>
      <c r="P4327" s="253"/>
      <c r="Q4327" s="253"/>
      <c r="R4327" s="253"/>
      <c r="S4327" s="253"/>
      <c r="T4327" s="25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T4327" s="255" t="s">
        <v>216</v>
      </c>
      <c r="AU4327" s="255" t="s">
        <v>80</v>
      </c>
      <c r="AV4327" s="14" t="s">
        <v>80</v>
      </c>
      <c r="AW4327" s="14" t="s">
        <v>218</v>
      </c>
      <c r="AX4327" s="14" t="s">
        <v>71</v>
      </c>
      <c r="AY4327" s="255" t="s">
        <v>205</v>
      </c>
    </row>
    <row r="4328" s="2" customFormat="1" ht="21.75" customHeight="1">
      <c r="A4328" s="41"/>
      <c r="B4328" s="42"/>
      <c r="C4328" s="216" t="s">
        <v>6640</v>
      </c>
      <c r="D4328" s="216" t="s">
        <v>207</v>
      </c>
      <c r="E4328" s="217" t="s">
        <v>6641</v>
      </c>
      <c r="F4328" s="218" t="s">
        <v>6642</v>
      </c>
      <c r="G4328" s="219" t="s">
        <v>306</v>
      </c>
      <c r="H4328" s="220">
        <v>561.81600000000003</v>
      </c>
      <c r="I4328" s="221"/>
      <c r="J4328" s="222">
        <f>ROUND(I4328*H4328,2)</f>
        <v>0</v>
      </c>
      <c r="K4328" s="218" t="s">
        <v>211</v>
      </c>
      <c r="L4328" s="47"/>
      <c r="M4328" s="223" t="s">
        <v>19</v>
      </c>
      <c r="N4328" s="224" t="s">
        <v>42</v>
      </c>
      <c r="O4328" s="87"/>
      <c r="P4328" s="225">
        <f>O4328*H4328</f>
        <v>0</v>
      </c>
      <c r="Q4328" s="225">
        <v>0</v>
      </c>
      <c r="R4328" s="225">
        <f>Q4328*H4328</f>
        <v>0</v>
      </c>
      <c r="S4328" s="225">
        <v>0.027199999999999998</v>
      </c>
      <c r="T4328" s="226">
        <f>S4328*H4328</f>
        <v>15.2813952</v>
      </c>
      <c r="U4328" s="41"/>
      <c r="V4328" s="41"/>
      <c r="W4328" s="41"/>
      <c r="X4328" s="41"/>
      <c r="Y4328" s="41"/>
      <c r="Z4328" s="41"/>
      <c r="AA4328" s="41"/>
      <c r="AB4328" s="41"/>
      <c r="AC4328" s="41"/>
      <c r="AD4328" s="41"/>
      <c r="AE4328" s="41"/>
      <c r="AR4328" s="227" t="s">
        <v>331</v>
      </c>
      <c r="AT4328" s="227" t="s">
        <v>207</v>
      </c>
      <c r="AU4328" s="227" t="s">
        <v>80</v>
      </c>
      <c r="AY4328" s="20" t="s">
        <v>205</v>
      </c>
      <c r="BE4328" s="228">
        <f>IF(N4328="základní",J4328,0)</f>
        <v>0</v>
      </c>
      <c r="BF4328" s="228">
        <f>IF(N4328="snížená",J4328,0)</f>
        <v>0</v>
      </c>
      <c r="BG4328" s="228">
        <f>IF(N4328="zákl. přenesená",J4328,0)</f>
        <v>0</v>
      </c>
      <c r="BH4328" s="228">
        <f>IF(N4328="sníž. přenesená",J4328,0)</f>
        <v>0</v>
      </c>
      <c r="BI4328" s="228">
        <f>IF(N4328="nulová",J4328,0)</f>
        <v>0</v>
      </c>
      <c r="BJ4328" s="20" t="s">
        <v>78</v>
      </c>
      <c r="BK4328" s="228">
        <f>ROUND(I4328*H4328,2)</f>
        <v>0</v>
      </c>
      <c r="BL4328" s="20" t="s">
        <v>331</v>
      </c>
      <c r="BM4328" s="227" t="s">
        <v>6643</v>
      </c>
    </row>
    <row r="4329" s="2" customFormat="1">
      <c r="A4329" s="41"/>
      <c r="B4329" s="42"/>
      <c r="C4329" s="43"/>
      <c r="D4329" s="229" t="s">
        <v>214</v>
      </c>
      <c r="E4329" s="43"/>
      <c r="F4329" s="230" t="s">
        <v>6644</v>
      </c>
      <c r="G4329" s="43"/>
      <c r="H4329" s="43"/>
      <c r="I4329" s="231"/>
      <c r="J4329" s="43"/>
      <c r="K4329" s="43"/>
      <c r="L4329" s="47"/>
      <c r="M4329" s="232"/>
      <c r="N4329" s="233"/>
      <c r="O4329" s="87"/>
      <c r="P4329" s="87"/>
      <c r="Q4329" s="87"/>
      <c r="R4329" s="87"/>
      <c r="S4329" s="87"/>
      <c r="T4329" s="88"/>
      <c r="U4329" s="41"/>
      <c r="V4329" s="41"/>
      <c r="W4329" s="41"/>
      <c r="X4329" s="41"/>
      <c r="Y4329" s="41"/>
      <c r="Z4329" s="41"/>
      <c r="AA4329" s="41"/>
      <c r="AB4329" s="41"/>
      <c r="AC4329" s="41"/>
      <c r="AD4329" s="41"/>
      <c r="AE4329" s="41"/>
      <c r="AT4329" s="20" t="s">
        <v>214</v>
      </c>
      <c r="AU4329" s="20" t="s">
        <v>80</v>
      </c>
    </row>
    <row r="4330" s="13" customFormat="1">
      <c r="A4330" s="13"/>
      <c r="B4330" s="234"/>
      <c r="C4330" s="235"/>
      <c r="D4330" s="236" t="s">
        <v>216</v>
      </c>
      <c r="E4330" s="237" t="s">
        <v>19</v>
      </c>
      <c r="F4330" s="238" t="s">
        <v>228</v>
      </c>
      <c r="G4330" s="235"/>
      <c r="H4330" s="237" t="s">
        <v>19</v>
      </c>
      <c r="I4330" s="239"/>
      <c r="J4330" s="235"/>
      <c r="K4330" s="235"/>
      <c r="L4330" s="240"/>
      <c r="M4330" s="241"/>
      <c r="N4330" s="242"/>
      <c r="O4330" s="242"/>
      <c r="P4330" s="242"/>
      <c r="Q4330" s="242"/>
      <c r="R4330" s="242"/>
      <c r="S4330" s="242"/>
      <c r="T4330" s="243"/>
      <c r="U4330" s="13"/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3"/>
      <c r="AT4330" s="244" t="s">
        <v>216</v>
      </c>
      <c r="AU4330" s="244" t="s">
        <v>80</v>
      </c>
      <c r="AV4330" s="13" t="s">
        <v>78</v>
      </c>
      <c r="AW4330" s="13" t="s">
        <v>218</v>
      </c>
      <c r="AX4330" s="13" t="s">
        <v>71</v>
      </c>
      <c r="AY4330" s="244" t="s">
        <v>205</v>
      </c>
    </row>
    <row r="4331" s="13" customFormat="1">
      <c r="A4331" s="13"/>
      <c r="B4331" s="234"/>
      <c r="C4331" s="235"/>
      <c r="D4331" s="236" t="s">
        <v>216</v>
      </c>
      <c r="E4331" s="237" t="s">
        <v>19</v>
      </c>
      <c r="F4331" s="238" t="s">
        <v>478</v>
      </c>
      <c r="G4331" s="235"/>
      <c r="H4331" s="237" t="s">
        <v>19</v>
      </c>
      <c r="I4331" s="239"/>
      <c r="J4331" s="235"/>
      <c r="K4331" s="235"/>
      <c r="L4331" s="240"/>
      <c r="M4331" s="241"/>
      <c r="N4331" s="242"/>
      <c r="O4331" s="242"/>
      <c r="P4331" s="242"/>
      <c r="Q4331" s="242"/>
      <c r="R4331" s="242"/>
      <c r="S4331" s="242"/>
      <c r="T4331" s="24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T4331" s="244" t="s">
        <v>216</v>
      </c>
      <c r="AU4331" s="244" t="s">
        <v>80</v>
      </c>
      <c r="AV4331" s="13" t="s">
        <v>78</v>
      </c>
      <c r="AW4331" s="13" t="s">
        <v>218</v>
      </c>
      <c r="AX4331" s="13" t="s">
        <v>71</v>
      </c>
      <c r="AY4331" s="244" t="s">
        <v>205</v>
      </c>
    </row>
    <row r="4332" s="14" customFormat="1">
      <c r="A4332" s="14"/>
      <c r="B4332" s="245"/>
      <c r="C4332" s="246"/>
      <c r="D4332" s="236" t="s">
        <v>216</v>
      </c>
      <c r="E4332" s="247" t="s">
        <v>19</v>
      </c>
      <c r="F4332" s="248" t="s">
        <v>6645</v>
      </c>
      <c r="G4332" s="246"/>
      <c r="H4332" s="249">
        <v>4.7475000000000005</v>
      </c>
      <c r="I4332" s="250"/>
      <c r="J4332" s="246"/>
      <c r="K4332" s="246"/>
      <c r="L4332" s="251"/>
      <c r="M4332" s="252"/>
      <c r="N4332" s="253"/>
      <c r="O4332" s="253"/>
      <c r="P4332" s="253"/>
      <c r="Q4332" s="253"/>
      <c r="R4332" s="253"/>
      <c r="S4332" s="253"/>
      <c r="T4332" s="25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T4332" s="255" t="s">
        <v>216</v>
      </c>
      <c r="AU4332" s="255" t="s">
        <v>80</v>
      </c>
      <c r="AV4332" s="14" t="s">
        <v>80</v>
      </c>
      <c r="AW4332" s="14" t="s">
        <v>218</v>
      </c>
      <c r="AX4332" s="14" t="s">
        <v>71</v>
      </c>
      <c r="AY4332" s="255" t="s">
        <v>205</v>
      </c>
    </row>
    <row r="4333" s="14" customFormat="1">
      <c r="A4333" s="14"/>
      <c r="B4333" s="245"/>
      <c r="C4333" s="246"/>
      <c r="D4333" s="236" t="s">
        <v>216</v>
      </c>
      <c r="E4333" s="247" t="s">
        <v>19</v>
      </c>
      <c r="F4333" s="248" t="s">
        <v>6646</v>
      </c>
      <c r="G4333" s="246"/>
      <c r="H4333" s="249">
        <v>157.44499999999999</v>
      </c>
      <c r="I4333" s="250"/>
      <c r="J4333" s="246"/>
      <c r="K4333" s="246"/>
      <c r="L4333" s="251"/>
      <c r="M4333" s="252"/>
      <c r="N4333" s="253"/>
      <c r="O4333" s="253"/>
      <c r="P4333" s="253"/>
      <c r="Q4333" s="253"/>
      <c r="R4333" s="253"/>
      <c r="S4333" s="253"/>
      <c r="T4333" s="25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T4333" s="255" t="s">
        <v>216</v>
      </c>
      <c r="AU4333" s="255" t="s">
        <v>80</v>
      </c>
      <c r="AV4333" s="14" t="s">
        <v>80</v>
      </c>
      <c r="AW4333" s="14" t="s">
        <v>218</v>
      </c>
      <c r="AX4333" s="14" t="s">
        <v>71</v>
      </c>
      <c r="AY4333" s="255" t="s">
        <v>205</v>
      </c>
    </row>
    <row r="4334" s="14" customFormat="1">
      <c r="A4334" s="14"/>
      <c r="B4334" s="245"/>
      <c r="C4334" s="246"/>
      <c r="D4334" s="236" t="s">
        <v>216</v>
      </c>
      <c r="E4334" s="247" t="s">
        <v>19</v>
      </c>
      <c r="F4334" s="248" t="s">
        <v>6647</v>
      </c>
      <c r="G4334" s="246"/>
      <c r="H4334" s="249">
        <v>34.104999999999997</v>
      </c>
      <c r="I4334" s="250"/>
      <c r="J4334" s="246"/>
      <c r="K4334" s="246"/>
      <c r="L4334" s="251"/>
      <c r="M4334" s="252"/>
      <c r="N4334" s="253"/>
      <c r="O4334" s="253"/>
      <c r="P4334" s="253"/>
      <c r="Q4334" s="253"/>
      <c r="R4334" s="253"/>
      <c r="S4334" s="253"/>
      <c r="T4334" s="25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T4334" s="255" t="s">
        <v>216</v>
      </c>
      <c r="AU4334" s="255" t="s">
        <v>80</v>
      </c>
      <c r="AV4334" s="14" t="s">
        <v>80</v>
      </c>
      <c r="AW4334" s="14" t="s">
        <v>218</v>
      </c>
      <c r="AX4334" s="14" t="s">
        <v>71</v>
      </c>
      <c r="AY4334" s="255" t="s">
        <v>205</v>
      </c>
    </row>
    <row r="4335" s="14" customFormat="1">
      <c r="A4335" s="14"/>
      <c r="B4335" s="245"/>
      <c r="C4335" s="246"/>
      <c r="D4335" s="236" t="s">
        <v>216</v>
      </c>
      <c r="E4335" s="247" t="s">
        <v>19</v>
      </c>
      <c r="F4335" s="248" t="s">
        <v>6648</v>
      </c>
      <c r="G4335" s="246"/>
      <c r="H4335" s="249">
        <v>63.338500000000003</v>
      </c>
      <c r="I4335" s="250"/>
      <c r="J4335" s="246"/>
      <c r="K4335" s="246"/>
      <c r="L4335" s="251"/>
      <c r="M4335" s="252"/>
      <c r="N4335" s="253"/>
      <c r="O4335" s="253"/>
      <c r="P4335" s="253"/>
      <c r="Q4335" s="253"/>
      <c r="R4335" s="253"/>
      <c r="S4335" s="253"/>
      <c r="T4335" s="25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T4335" s="255" t="s">
        <v>216</v>
      </c>
      <c r="AU4335" s="255" t="s">
        <v>80</v>
      </c>
      <c r="AV4335" s="14" t="s">
        <v>80</v>
      </c>
      <c r="AW4335" s="14" t="s">
        <v>218</v>
      </c>
      <c r="AX4335" s="14" t="s">
        <v>71</v>
      </c>
      <c r="AY4335" s="255" t="s">
        <v>205</v>
      </c>
    </row>
    <row r="4336" s="14" customFormat="1">
      <c r="A4336" s="14"/>
      <c r="B4336" s="245"/>
      <c r="C4336" s="246"/>
      <c r="D4336" s="236" t="s">
        <v>216</v>
      </c>
      <c r="E4336" s="247" t="s">
        <v>19</v>
      </c>
      <c r="F4336" s="248" t="s">
        <v>6649</v>
      </c>
      <c r="G4336" s="246"/>
      <c r="H4336" s="249">
        <v>2.5999999999999996</v>
      </c>
      <c r="I4336" s="250"/>
      <c r="J4336" s="246"/>
      <c r="K4336" s="246"/>
      <c r="L4336" s="251"/>
      <c r="M4336" s="252"/>
      <c r="N4336" s="253"/>
      <c r="O4336" s="253"/>
      <c r="P4336" s="253"/>
      <c r="Q4336" s="253"/>
      <c r="R4336" s="253"/>
      <c r="S4336" s="253"/>
      <c r="T4336" s="25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5" t="s">
        <v>216</v>
      </c>
      <c r="AU4336" s="255" t="s">
        <v>80</v>
      </c>
      <c r="AV4336" s="14" t="s">
        <v>80</v>
      </c>
      <c r="AW4336" s="14" t="s">
        <v>218</v>
      </c>
      <c r="AX4336" s="14" t="s">
        <v>71</v>
      </c>
      <c r="AY4336" s="255" t="s">
        <v>205</v>
      </c>
    </row>
    <row r="4337" s="14" customFormat="1">
      <c r="A4337" s="14"/>
      <c r="B4337" s="245"/>
      <c r="C4337" s="246"/>
      <c r="D4337" s="236" t="s">
        <v>216</v>
      </c>
      <c r="E4337" s="247" t="s">
        <v>19</v>
      </c>
      <c r="F4337" s="248" t="s">
        <v>6650</v>
      </c>
      <c r="G4337" s="246"/>
      <c r="H4337" s="249">
        <v>29.610000000000007</v>
      </c>
      <c r="I4337" s="250"/>
      <c r="J4337" s="246"/>
      <c r="K4337" s="246"/>
      <c r="L4337" s="251"/>
      <c r="M4337" s="252"/>
      <c r="N4337" s="253"/>
      <c r="O4337" s="253"/>
      <c r="P4337" s="253"/>
      <c r="Q4337" s="253"/>
      <c r="R4337" s="253"/>
      <c r="S4337" s="253"/>
      <c r="T4337" s="25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T4337" s="255" t="s">
        <v>216</v>
      </c>
      <c r="AU4337" s="255" t="s">
        <v>80</v>
      </c>
      <c r="AV4337" s="14" t="s">
        <v>80</v>
      </c>
      <c r="AW4337" s="14" t="s">
        <v>218</v>
      </c>
      <c r="AX4337" s="14" t="s">
        <v>71</v>
      </c>
      <c r="AY4337" s="255" t="s">
        <v>205</v>
      </c>
    </row>
    <row r="4338" s="15" customFormat="1">
      <c r="A4338" s="15"/>
      <c r="B4338" s="256"/>
      <c r="C4338" s="257"/>
      <c r="D4338" s="236" t="s">
        <v>216</v>
      </c>
      <c r="E4338" s="258" t="s">
        <v>19</v>
      </c>
      <c r="F4338" s="259" t="s">
        <v>238</v>
      </c>
      <c r="G4338" s="257"/>
      <c r="H4338" s="260">
        <v>291.846</v>
      </c>
      <c r="I4338" s="261"/>
      <c r="J4338" s="257"/>
      <c r="K4338" s="257"/>
      <c r="L4338" s="262"/>
      <c r="M4338" s="263"/>
      <c r="N4338" s="264"/>
      <c r="O4338" s="264"/>
      <c r="P4338" s="264"/>
      <c r="Q4338" s="264"/>
      <c r="R4338" s="264"/>
      <c r="S4338" s="264"/>
      <c r="T4338" s="26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T4338" s="266" t="s">
        <v>216</v>
      </c>
      <c r="AU4338" s="266" t="s">
        <v>80</v>
      </c>
      <c r="AV4338" s="15" t="s">
        <v>97</v>
      </c>
      <c r="AW4338" s="15" t="s">
        <v>218</v>
      </c>
      <c r="AX4338" s="15" t="s">
        <v>71</v>
      </c>
      <c r="AY4338" s="266" t="s">
        <v>205</v>
      </c>
    </row>
    <row r="4339" s="13" customFormat="1">
      <c r="A4339" s="13"/>
      <c r="B4339" s="234"/>
      <c r="C4339" s="235"/>
      <c r="D4339" s="236" t="s">
        <v>216</v>
      </c>
      <c r="E4339" s="237" t="s">
        <v>19</v>
      </c>
      <c r="F4339" s="238" t="s">
        <v>483</v>
      </c>
      <c r="G4339" s="235"/>
      <c r="H4339" s="237" t="s">
        <v>19</v>
      </c>
      <c r="I4339" s="239"/>
      <c r="J4339" s="235"/>
      <c r="K4339" s="235"/>
      <c r="L4339" s="240"/>
      <c r="M4339" s="241"/>
      <c r="N4339" s="242"/>
      <c r="O4339" s="242"/>
      <c r="P4339" s="242"/>
      <c r="Q4339" s="242"/>
      <c r="R4339" s="242"/>
      <c r="S4339" s="242"/>
      <c r="T4339" s="243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T4339" s="244" t="s">
        <v>216</v>
      </c>
      <c r="AU4339" s="244" t="s">
        <v>80</v>
      </c>
      <c r="AV4339" s="13" t="s">
        <v>78</v>
      </c>
      <c r="AW4339" s="13" t="s">
        <v>218</v>
      </c>
      <c r="AX4339" s="13" t="s">
        <v>71</v>
      </c>
      <c r="AY4339" s="244" t="s">
        <v>205</v>
      </c>
    </row>
    <row r="4340" s="14" customFormat="1">
      <c r="A4340" s="14"/>
      <c r="B4340" s="245"/>
      <c r="C4340" s="246"/>
      <c r="D4340" s="236" t="s">
        <v>216</v>
      </c>
      <c r="E4340" s="247" t="s">
        <v>19</v>
      </c>
      <c r="F4340" s="248" t="s">
        <v>6651</v>
      </c>
      <c r="G4340" s="246"/>
      <c r="H4340" s="249">
        <v>13.230000000000002</v>
      </c>
      <c r="I4340" s="250"/>
      <c r="J4340" s="246"/>
      <c r="K4340" s="246"/>
      <c r="L4340" s="251"/>
      <c r="M4340" s="252"/>
      <c r="N4340" s="253"/>
      <c r="O4340" s="253"/>
      <c r="P4340" s="253"/>
      <c r="Q4340" s="253"/>
      <c r="R4340" s="253"/>
      <c r="S4340" s="253"/>
      <c r="T4340" s="25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T4340" s="255" t="s">
        <v>216</v>
      </c>
      <c r="AU4340" s="255" t="s">
        <v>80</v>
      </c>
      <c r="AV4340" s="14" t="s">
        <v>80</v>
      </c>
      <c r="AW4340" s="14" t="s">
        <v>218</v>
      </c>
      <c r="AX4340" s="14" t="s">
        <v>71</v>
      </c>
      <c r="AY4340" s="255" t="s">
        <v>205</v>
      </c>
    </row>
    <row r="4341" s="14" customFormat="1">
      <c r="A4341" s="14"/>
      <c r="B4341" s="245"/>
      <c r="C4341" s="246"/>
      <c r="D4341" s="236" t="s">
        <v>216</v>
      </c>
      <c r="E4341" s="247" t="s">
        <v>19</v>
      </c>
      <c r="F4341" s="248" t="s">
        <v>6652</v>
      </c>
      <c r="G4341" s="246"/>
      <c r="H4341" s="249">
        <v>10.992000000000001</v>
      </c>
      <c r="I4341" s="250"/>
      <c r="J4341" s="246"/>
      <c r="K4341" s="246"/>
      <c r="L4341" s="251"/>
      <c r="M4341" s="252"/>
      <c r="N4341" s="253"/>
      <c r="O4341" s="253"/>
      <c r="P4341" s="253"/>
      <c r="Q4341" s="253"/>
      <c r="R4341" s="253"/>
      <c r="S4341" s="253"/>
      <c r="T4341" s="25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T4341" s="255" t="s">
        <v>216</v>
      </c>
      <c r="AU4341" s="255" t="s">
        <v>80</v>
      </c>
      <c r="AV4341" s="14" t="s">
        <v>80</v>
      </c>
      <c r="AW4341" s="14" t="s">
        <v>218</v>
      </c>
      <c r="AX4341" s="14" t="s">
        <v>71</v>
      </c>
      <c r="AY4341" s="255" t="s">
        <v>205</v>
      </c>
    </row>
    <row r="4342" s="14" customFormat="1">
      <c r="A4342" s="14"/>
      <c r="B4342" s="245"/>
      <c r="C4342" s="246"/>
      <c r="D4342" s="236" t="s">
        <v>216</v>
      </c>
      <c r="E4342" s="247" t="s">
        <v>19</v>
      </c>
      <c r="F4342" s="248" t="s">
        <v>6653</v>
      </c>
      <c r="G4342" s="246"/>
      <c r="H4342" s="249">
        <v>6.7275</v>
      </c>
      <c r="I4342" s="250"/>
      <c r="J4342" s="246"/>
      <c r="K4342" s="246"/>
      <c r="L4342" s="251"/>
      <c r="M4342" s="252"/>
      <c r="N4342" s="253"/>
      <c r="O4342" s="253"/>
      <c r="P4342" s="253"/>
      <c r="Q4342" s="253"/>
      <c r="R4342" s="253"/>
      <c r="S4342" s="253"/>
      <c r="T4342" s="25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T4342" s="255" t="s">
        <v>216</v>
      </c>
      <c r="AU4342" s="255" t="s">
        <v>80</v>
      </c>
      <c r="AV4342" s="14" t="s">
        <v>80</v>
      </c>
      <c r="AW4342" s="14" t="s">
        <v>218</v>
      </c>
      <c r="AX4342" s="14" t="s">
        <v>71</v>
      </c>
      <c r="AY4342" s="255" t="s">
        <v>205</v>
      </c>
    </row>
    <row r="4343" s="14" customFormat="1">
      <c r="A4343" s="14"/>
      <c r="B4343" s="245"/>
      <c r="C4343" s="246"/>
      <c r="D4343" s="236" t="s">
        <v>216</v>
      </c>
      <c r="E4343" s="247" t="s">
        <v>19</v>
      </c>
      <c r="F4343" s="248" t="s">
        <v>6654</v>
      </c>
      <c r="G4343" s="246"/>
      <c r="H4343" s="249">
        <v>32.172000000000004</v>
      </c>
      <c r="I4343" s="250"/>
      <c r="J4343" s="246"/>
      <c r="K4343" s="246"/>
      <c r="L4343" s="251"/>
      <c r="M4343" s="252"/>
      <c r="N4343" s="253"/>
      <c r="O4343" s="253"/>
      <c r="P4343" s="253"/>
      <c r="Q4343" s="253"/>
      <c r="R4343" s="253"/>
      <c r="S4343" s="253"/>
      <c r="T4343" s="25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55" t="s">
        <v>216</v>
      </c>
      <c r="AU4343" s="255" t="s">
        <v>80</v>
      </c>
      <c r="AV4343" s="14" t="s">
        <v>80</v>
      </c>
      <c r="AW4343" s="14" t="s">
        <v>218</v>
      </c>
      <c r="AX4343" s="14" t="s">
        <v>71</v>
      </c>
      <c r="AY4343" s="255" t="s">
        <v>205</v>
      </c>
    </row>
    <row r="4344" s="15" customFormat="1">
      <c r="A4344" s="15"/>
      <c r="B4344" s="256"/>
      <c r="C4344" s="257"/>
      <c r="D4344" s="236" t="s">
        <v>216</v>
      </c>
      <c r="E4344" s="258" t="s">
        <v>19</v>
      </c>
      <c r="F4344" s="259" t="s">
        <v>238</v>
      </c>
      <c r="G4344" s="257"/>
      <c r="H4344" s="260">
        <v>63.121500000000005</v>
      </c>
      <c r="I4344" s="261"/>
      <c r="J4344" s="257"/>
      <c r="K4344" s="257"/>
      <c r="L4344" s="262"/>
      <c r="M4344" s="263"/>
      <c r="N4344" s="264"/>
      <c r="O4344" s="264"/>
      <c r="P4344" s="264"/>
      <c r="Q4344" s="264"/>
      <c r="R4344" s="264"/>
      <c r="S4344" s="264"/>
      <c r="T4344" s="26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T4344" s="266" t="s">
        <v>216</v>
      </c>
      <c r="AU4344" s="266" t="s">
        <v>80</v>
      </c>
      <c r="AV4344" s="15" t="s">
        <v>97</v>
      </c>
      <c r="AW4344" s="15" t="s">
        <v>218</v>
      </c>
      <c r="AX4344" s="15" t="s">
        <v>71</v>
      </c>
      <c r="AY4344" s="266" t="s">
        <v>205</v>
      </c>
    </row>
    <row r="4345" s="13" customFormat="1">
      <c r="A4345" s="13"/>
      <c r="B4345" s="234"/>
      <c r="C4345" s="235"/>
      <c r="D4345" s="236" t="s">
        <v>216</v>
      </c>
      <c r="E4345" s="237" t="s">
        <v>19</v>
      </c>
      <c r="F4345" s="238" t="s">
        <v>485</v>
      </c>
      <c r="G4345" s="235"/>
      <c r="H4345" s="237" t="s">
        <v>19</v>
      </c>
      <c r="I4345" s="239"/>
      <c r="J4345" s="235"/>
      <c r="K4345" s="235"/>
      <c r="L4345" s="240"/>
      <c r="M4345" s="241"/>
      <c r="N4345" s="242"/>
      <c r="O4345" s="242"/>
      <c r="P4345" s="242"/>
      <c r="Q4345" s="242"/>
      <c r="R4345" s="242"/>
      <c r="S4345" s="242"/>
      <c r="T4345" s="243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T4345" s="244" t="s">
        <v>216</v>
      </c>
      <c r="AU4345" s="244" t="s">
        <v>80</v>
      </c>
      <c r="AV4345" s="13" t="s">
        <v>78</v>
      </c>
      <c r="AW4345" s="13" t="s">
        <v>218</v>
      </c>
      <c r="AX4345" s="13" t="s">
        <v>71</v>
      </c>
      <c r="AY4345" s="244" t="s">
        <v>205</v>
      </c>
    </row>
    <row r="4346" s="14" customFormat="1">
      <c r="A4346" s="14"/>
      <c r="B4346" s="245"/>
      <c r="C4346" s="246"/>
      <c r="D4346" s="236" t="s">
        <v>216</v>
      </c>
      <c r="E4346" s="247" t="s">
        <v>19</v>
      </c>
      <c r="F4346" s="248" t="s">
        <v>6655</v>
      </c>
      <c r="G4346" s="246"/>
      <c r="H4346" s="249">
        <v>39.328000000000003</v>
      </c>
      <c r="I4346" s="250"/>
      <c r="J4346" s="246"/>
      <c r="K4346" s="246"/>
      <c r="L4346" s="251"/>
      <c r="M4346" s="252"/>
      <c r="N4346" s="253"/>
      <c r="O4346" s="253"/>
      <c r="P4346" s="253"/>
      <c r="Q4346" s="253"/>
      <c r="R4346" s="253"/>
      <c r="S4346" s="253"/>
      <c r="T4346" s="25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T4346" s="255" t="s">
        <v>216</v>
      </c>
      <c r="AU4346" s="255" t="s">
        <v>80</v>
      </c>
      <c r="AV4346" s="14" t="s">
        <v>80</v>
      </c>
      <c r="AW4346" s="14" t="s">
        <v>218</v>
      </c>
      <c r="AX4346" s="14" t="s">
        <v>71</v>
      </c>
      <c r="AY4346" s="255" t="s">
        <v>205</v>
      </c>
    </row>
    <row r="4347" s="14" customFormat="1">
      <c r="A4347" s="14"/>
      <c r="B4347" s="245"/>
      <c r="C4347" s="246"/>
      <c r="D4347" s="236" t="s">
        <v>216</v>
      </c>
      <c r="E4347" s="247" t="s">
        <v>19</v>
      </c>
      <c r="F4347" s="248" t="s">
        <v>6656</v>
      </c>
      <c r="G4347" s="246"/>
      <c r="H4347" s="249">
        <v>9.5999999999999996</v>
      </c>
      <c r="I4347" s="250"/>
      <c r="J4347" s="246"/>
      <c r="K4347" s="246"/>
      <c r="L4347" s="251"/>
      <c r="M4347" s="252"/>
      <c r="N4347" s="253"/>
      <c r="O4347" s="253"/>
      <c r="P4347" s="253"/>
      <c r="Q4347" s="253"/>
      <c r="R4347" s="253"/>
      <c r="S4347" s="253"/>
      <c r="T4347" s="25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T4347" s="255" t="s">
        <v>216</v>
      </c>
      <c r="AU4347" s="255" t="s">
        <v>80</v>
      </c>
      <c r="AV4347" s="14" t="s">
        <v>80</v>
      </c>
      <c r="AW4347" s="14" t="s">
        <v>218</v>
      </c>
      <c r="AX4347" s="14" t="s">
        <v>71</v>
      </c>
      <c r="AY4347" s="255" t="s">
        <v>205</v>
      </c>
    </row>
    <row r="4348" s="15" customFormat="1">
      <c r="A4348" s="15"/>
      <c r="B4348" s="256"/>
      <c r="C4348" s="257"/>
      <c r="D4348" s="236" t="s">
        <v>216</v>
      </c>
      <c r="E4348" s="258" t="s">
        <v>19</v>
      </c>
      <c r="F4348" s="259" t="s">
        <v>238</v>
      </c>
      <c r="G4348" s="257"/>
      <c r="H4348" s="260">
        <v>48.928000000000004</v>
      </c>
      <c r="I4348" s="261"/>
      <c r="J4348" s="257"/>
      <c r="K4348" s="257"/>
      <c r="L4348" s="262"/>
      <c r="M4348" s="263"/>
      <c r="N4348" s="264"/>
      <c r="O4348" s="264"/>
      <c r="P4348" s="264"/>
      <c r="Q4348" s="264"/>
      <c r="R4348" s="264"/>
      <c r="S4348" s="264"/>
      <c r="T4348" s="26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T4348" s="266" t="s">
        <v>216</v>
      </c>
      <c r="AU4348" s="266" t="s">
        <v>80</v>
      </c>
      <c r="AV4348" s="15" t="s">
        <v>97</v>
      </c>
      <c r="AW4348" s="15" t="s">
        <v>218</v>
      </c>
      <c r="AX4348" s="15" t="s">
        <v>71</v>
      </c>
      <c r="AY4348" s="266" t="s">
        <v>205</v>
      </c>
    </row>
    <row r="4349" s="13" customFormat="1">
      <c r="A4349" s="13"/>
      <c r="B4349" s="234"/>
      <c r="C4349" s="235"/>
      <c r="D4349" s="236" t="s">
        <v>216</v>
      </c>
      <c r="E4349" s="237" t="s">
        <v>19</v>
      </c>
      <c r="F4349" s="238" t="s">
        <v>239</v>
      </c>
      <c r="G4349" s="235"/>
      <c r="H4349" s="237" t="s">
        <v>19</v>
      </c>
      <c r="I4349" s="239"/>
      <c r="J4349" s="235"/>
      <c r="K4349" s="235"/>
      <c r="L4349" s="240"/>
      <c r="M4349" s="241"/>
      <c r="N4349" s="242"/>
      <c r="O4349" s="242"/>
      <c r="P4349" s="242"/>
      <c r="Q4349" s="242"/>
      <c r="R4349" s="242"/>
      <c r="S4349" s="242"/>
      <c r="T4349" s="243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T4349" s="244" t="s">
        <v>216</v>
      </c>
      <c r="AU4349" s="244" t="s">
        <v>80</v>
      </c>
      <c r="AV4349" s="13" t="s">
        <v>78</v>
      </c>
      <c r="AW4349" s="13" t="s">
        <v>218</v>
      </c>
      <c r="AX4349" s="13" t="s">
        <v>71</v>
      </c>
      <c r="AY4349" s="244" t="s">
        <v>205</v>
      </c>
    </row>
    <row r="4350" s="14" customFormat="1">
      <c r="A4350" s="14"/>
      <c r="B4350" s="245"/>
      <c r="C4350" s="246"/>
      <c r="D4350" s="236" t="s">
        <v>216</v>
      </c>
      <c r="E4350" s="247" t="s">
        <v>19</v>
      </c>
      <c r="F4350" s="248" t="s">
        <v>6657</v>
      </c>
      <c r="G4350" s="246"/>
      <c r="H4350" s="249">
        <v>21.299999999999997</v>
      </c>
      <c r="I4350" s="250"/>
      <c r="J4350" s="246"/>
      <c r="K4350" s="246"/>
      <c r="L4350" s="251"/>
      <c r="M4350" s="252"/>
      <c r="N4350" s="253"/>
      <c r="O4350" s="253"/>
      <c r="P4350" s="253"/>
      <c r="Q4350" s="253"/>
      <c r="R4350" s="253"/>
      <c r="S4350" s="253"/>
      <c r="T4350" s="25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T4350" s="255" t="s">
        <v>216</v>
      </c>
      <c r="AU4350" s="255" t="s">
        <v>80</v>
      </c>
      <c r="AV4350" s="14" t="s">
        <v>80</v>
      </c>
      <c r="AW4350" s="14" t="s">
        <v>218</v>
      </c>
      <c r="AX4350" s="14" t="s">
        <v>71</v>
      </c>
      <c r="AY4350" s="255" t="s">
        <v>205</v>
      </c>
    </row>
    <row r="4351" s="14" customFormat="1">
      <c r="A4351" s="14"/>
      <c r="B4351" s="245"/>
      <c r="C4351" s="246"/>
      <c r="D4351" s="236" t="s">
        <v>216</v>
      </c>
      <c r="E4351" s="247" t="s">
        <v>19</v>
      </c>
      <c r="F4351" s="248" t="s">
        <v>6658</v>
      </c>
      <c r="G4351" s="246"/>
      <c r="H4351" s="249">
        <v>11.231999999999999</v>
      </c>
      <c r="I4351" s="250"/>
      <c r="J4351" s="246"/>
      <c r="K4351" s="246"/>
      <c r="L4351" s="251"/>
      <c r="M4351" s="252"/>
      <c r="N4351" s="253"/>
      <c r="O4351" s="253"/>
      <c r="P4351" s="253"/>
      <c r="Q4351" s="253"/>
      <c r="R4351" s="253"/>
      <c r="S4351" s="253"/>
      <c r="T4351" s="25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T4351" s="255" t="s">
        <v>216</v>
      </c>
      <c r="AU4351" s="255" t="s">
        <v>80</v>
      </c>
      <c r="AV4351" s="14" t="s">
        <v>80</v>
      </c>
      <c r="AW4351" s="14" t="s">
        <v>218</v>
      </c>
      <c r="AX4351" s="14" t="s">
        <v>71</v>
      </c>
      <c r="AY4351" s="255" t="s">
        <v>205</v>
      </c>
    </row>
    <row r="4352" s="14" customFormat="1">
      <c r="A4352" s="14"/>
      <c r="B4352" s="245"/>
      <c r="C4352" s="246"/>
      <c r="D4352" s="236" t="s">
        <v>216</v>
      </c>
      <c r="E4352" s="247" t="s">
        <v>19</v>
      </c>
      <c r="F4352" s="248" t="s">
        <v>6659</v>
      </c>
      <c r="G4352" s="246"/>
      <c r="H4352" s="249">
        <v>22.192</v>
      </c>
      <c r="I4352" s="250"/>
      <c r="J4352" s="246"/>
      <c r="K4352" s="246"/>
      <c r="L4352" s="251"/>
      <c r="M4352" s="252"/>
      <c r="N4352" s="253"/>
      <c r="O4352" s="253"/>
      <c r="P4352" s="253"/>
      <c r="Q4352" s="253"/>
      <c r="R4352" s="253"/>
      <c r="S4352" s="253"/>
      <c r="T4352" s="25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T4352" s="255" t="s">
        <v>216</v>
      </c>
      <c r="AU4352" s="255" t="s">
        <v>80</v>
      </c>
      <c r="AV4352" s="14" t="s">
        <v>80</v>
      </c>
      <c r="AW4352" s="14" t="s">
        <v>218</v>
      </c>
      <c r="AX4352" s="14" t="s">
        <v>71</v>
      </c>
      <c r="AY4352" s="255" t="s">
        <v>205</v>
      </c>
    </row>
    <row r="4353" s="14" customFormat="1">
      <c r="A4353" s="14"/>
      <c r="B4353" s="245"/>
      <c r="C4353" s="246"/>
      <c r="D4353" s="236" t="s">
        <v>216</v>
      </c>
      <c r="E4353" s="247" t="s">
        <v>19</v>
      </c>
      <c r="F4353" s="248" t="s">
        <v>6660</v>
      </c>
      <c r="G4353" s="246"/>
      <c r="H4353" s="249">
        <v>25.839000000000002</v>
      </c>
      <c r="I4353" s="250"/>
      <c r="J4353" s="246"/>
      <c r="K4353" s="246"/>
      <c r="L4353" s="251"/>
      <c r="M4353" s="252"/>
      <c r="N4353" s="253"/>
      <c r="O4353" s="253"/>
      <c r="P4353" s="253"/>
      <c r="Q4353" s="253"/>
      <c r="R4353" s="253"/>
      <c r="S4353" s="253"/>
      <c r="T4353" s="25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T4353" s="255" t="s">
        <v>216</v>
      </c>
      <c r="AU4353" s="255" t="s">
        <v>80</v>
      </c>
      <c r="AV4353" s="14" t="s">
        <v>80</v>
      </c>
      <c r="AW4353" s="14" t="s">
        <v>218</v>
      </c>
      <c r="AX4353" s="14" t="s">
        <v>71</v>
      </c>
      <c r="AY4353" s="255" t="s">
        <v>205</v>
      </c>
    </row>
    <row r="4354" s="15" customFormat="1">
      <c r="A4354" s="15"/>
      <c r="B4354" s="256"/>
      <c r="C4354" s="257"/>
      <c r="D4354" s="236" t="s">
        <v>216</v>
      </c>
      <c r="E4354" s="258" t="s">
        <v>19</v>
      </c>
      <c r="F4354" s="259" t="s">
        <v>238</v>
      </c>
      <c r="G4354" s="257"/>
      <c r="H4354" s="260">
        <v>80.563000000000002</v>
      </c>
      <c r="I4354" s="261"/>
      <c r="J4354" s="257"/>
      <c r="K4354" s="257"/>
      <c r="L4354" s="262"/>
      <c r="M4354" s="263"/>
      <c r="N4354" s="264"/>
      <c r="O4354" s="264"/>
      <c r="P4354" s="264"/>
      <c r="Q4354" s="264"/>
      <c r="R4354" s="264"/>
      <c r="S4354" s="264"/>
      <c r="T4354" s="26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T4354" s="266" t="s">
        <v>216</v>
      </c>
      <c r="AU4354" s="266" t="s">
        <v>80</v>
      </c>
      <c r="AV4354" s="15" t="s">
        <v>97</v>
      </c>
      <c r="AW4354" s="15" t="s">
        <v>218</v>
      </c>
      <c r="AX4354" s="15" t="s">
        <v>71</v>
      </c>
      <c r="AY4354" s="266" t="s">
        <v>205</v>
      </c>
    </row>
    <row r="4355" s="13" customFormat="1">
      <c r="A4355" s="13"/>
      <c r="B4355" s="234"/>
      <c r="C4355" s="235"/>
      <c r="D4355" s="236" t="s">
        <v>216</v>
      </c>
      <c r="E4355" s="237" t="s">
        <v>19</v>
      </c>
      <c r="F4355" s="238" t="s">
        <v>241</v>
      </c>
      <c r="G4355" s="235"/>
      <c r="H4355" s="237" t="s">
        <v>19</v>
      </c>
      <c r="I4355" s="239"/>
      <c r="J4355" s="235"/>
      <c r="K4355" s="235"/>
      <c r="L4355" s="240"/>
      <c r="M4355" s="241"/>
      <c r="N4355" s="242"/>
      <c r="O4355" s="242"/>
      <c r="P4355" s="242"/>
      <c r="Q4355" s="242"/>
      <c r="R4355" s="242"/>
      <c r="S4355" s="242"/>
      <c r="T4355" s="243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T4355" s="244" t="s">
        <v>216</v>
      </c>
      <c r="AU4355" s="244" t="s">
        <v>80</v>
      </c>
      <c r="AV4355" s="13" t="s">
        <v>78</v>
      </c>
      <c r="AW4355" s="13" t="s">
        <v>218</v>
      </c>
      <c r="AX4355" s="13" t="s">
        <v>71</v>
      </c>
      <c r="AY4355" s="244" t="s">
        <v>205</v>
      </c>
    </row>
    <row r="4356" s="14" customFormat="1">
      <c r="A4356" s="14"/>
      <c r="B4356" s="245"/>
      <c r="C4356" s="246"/>
      <c r="D4356" s="236" t="s">
        <v>216</v>
      </c>
      <c r="E4356" s="247" t="s">
        <v>19</v>
      </c>
      <c r="F4356" s="248" t="s">
        <v>6661</v>
      </c>
      <c r="G4356" s="246"/>
      <c r="H4356" s="249">
        <v>19.200000000000003</v>
      </c>
      <c r="I4356" s="250"/>
      <c r="J4356" s="246"/>
      <c r="K4356" s="246"/>
      <c r="L4356" s="251"/>
      <c r="M4356" s="252"/>
      <c r="N4356" s="253"/>
      <c r="O4356" s="253"/>
      <c r="P4356" s="253"/>
      <c r="Q4356" s="253"/>
      <c r="R4356" s="253"/>
      <c r="S4356" s="253"/>
      <c r="T4356" s="25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T4356" s="255" t="s">
        <v>216</v>
      </c>
      <c r="AU4356" s="255" t="s">
        <v>80</v>
      </c>
      <c r="AV4356" s="14" t="s">
        <v>80</v>
      </c>
      <c r="AW4356" s="14" t="s">
        <v>218</v>
      </c>
      <c r="AX4356" s="14" t="s">
        <v>71</v>
      </c>
      <c r="AY4356" s="255" t="s">
        <v>205</v>
      </c>
    </row>
    <row r="4357" s="14" customFormat="1">
      <c r="A4357" s="14"/>
      <c r="B4357" s="245"/>
      <c r="C4357" s="246"/>
      <c r="D4357" s="236" t="s">
        <v>216</v>
      </c>
      <c r="E4357" s="247" t="s">
        <v>19</v>
      </c>
      <c r="F4357" s="248" t="s">
        <v>6662</v>
      </c>
      <c r="G4357" s="246"/>
      <c r="H4357" s="249">
        <v>29.751999999999999</v>
      </c>
      <c r="I4357" s="250"/>
      <c r="J4357" s="246"/>
      <c r="K4357" s="246"/>
      <c r="L4357" s="251"/>
      <c r="M4357" s="252"/>
      <c r="N4357" s="253"/>
      <c r="O4357" s="253"/>
      <c r="P4357" s="253"/>
      <c r="Q4357" s="253"/>
      <c r="R4357" s="253"/>
      <c r="S4357" s="253"/>
      <c r="T4357" s="25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55" t="s">
        <v>216</v>
      </c>
      <c r="AU4357" s="255" t="s">
        <v>80</v>
      </c>
      <c r="AV4357" s="14" t="s">
        <v>80</v>
      </c>
      <c r="AW4357" s="14" t="s">
        <v>218</v>
      </c>
      <c r="AX4357" s="14" t="s">
        <v>71</v>
      </c>
      <c r="AY4357" s="255" t="s">
        <v>205</v>
      </c>
    </row>
    <row r="4358" s="14" customFormat="1">
      <c r="A4358" s="14"/>
      <c r="B4358" s="245"/>
      <c r="C4358" s="246"/>
      <c r="D4358" s="236" t="s">
        <v>216</v>
      </c>
      <c r="E4358" s="247" t="s">
        <v>19</v>
      </c>
      <c r="F4358" s="248" t="s">
        <v>6663</v>
      </c>
      <c r="G4358" s="246"/>
      <c r="H4358" s="249">
        <v>27.420000000000009</v>
      </c>
      <c r="I4358" s="250"/>
      <c r="J4358" s="246"/>
      <c r="K4358" s="246"/>
      <c r="L4358" s="251"/>
      <c r="M4358" s="252"/>
      <c r="N4358" s="253"/>
      <c r="O4358" s="253"/>
      <c r="P4358" s="253"/>
      <c r="Q4358" s="253"/>
      <c r="R4358" s="253"/>
      <c r="S4358" s="253"/>
      <c r="T4358" s="25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5" t="s">
        <v>216</v>
      </c>
      <c r="AU4358" s="255" t="s">
        <v>80</v>
      </c>
      <c r="AV4358" s="14" t="s">
        <v>80</v>
      </c>
      <c r="AW4358" s="14" t="s">
        <v>218</v>
      </c>
      <c r="AX4358" s="14" t="s">
        <v>71</v>
      </c>
      <c r="AY4358" s="255" t="s">
        <v>205</v>
      </c>
    </row>
    <row r="4359" s="14" customFormat="1">
      <c r="A4359" s="14"/>
      <c r="B4359" s="245"/>
      <c r="C4359" s="246"/>
      <c r="D4359" s="236" t="s">
        <v>216</v>
      </c>
      <c r="E4359" s="247" t="s">
        <v>19</v>
      </c>
      <c r="F4359" s="248" t="s">
        <v>6664</v>
      </c>
      <c r="G4359" s="246"/>
      <c r="H4359" s="249">
        <v>0.98499999999999999</v>
      </c>
      <c r="I4359" s="250"/>
      <c r="J4359" s="246"/>
      <c r="K4359" s="246"/>
      <c r="L4359" s="251"/>
      <c r="M4359" s="252"/>
      <c r="N4359" s="253"/>
      <c r="O4359" s="253"/>
      <c r="P4359" s="253"/>
      <c r="Q4359" s="253"/>
      <c r="R4359" s="253"/>
      <c r="S4359" s="253"/>
      <c r="T4359" s="25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T4359" s="255" t="s">
        <v>216</v>
      </c>
      <c r="AU4359" s="255" t="s">
        <v>80</v>
      </c>
      <c r="AV4359" s="14" t="s">
        <v>80</v>
      </c>
      <c r="AW4359" s="14" t="s">
        <v>218</v>
      </c>
      <c r="AX4359" s="14" t="s">
        <v>71</v>
      </c>
      <c r="AY4359" s="255" t="s">
        <v>205</v>
      </c>
    </row>
    <row r="4360" s="15" customFormat="1">
      <c r="A4360" s="15"/>
      <c r="B4360" s="256"/>
      <c r="C4360" s="257"/>
      <c r="D4360" s="236" t="s">
        <v>216</v>
      </c>
      <c r="E4360" s="258" t="s">
        <v>19</v>
      </c>
      <c r="F4360" s="259" t="s">
        <v>238</v>
      </c>
      <c r="G4360" s="257"/>
      <c r="H4360" s="260">
        <v>77.357000000000014</v>
      </c>
      <c r="I4360" s="261"/>
      <c r="J4360" s="257"/>
      <c r="K4360" s="257"/>
      <c r="L4360" s="262"/>
      <c r="M4360" s="263"/>
      <c r="N4360" s="264"/>
      <c r="O4360" s="264"/>
      <c r="P4360" s="264"/>
      <c r="Q4360" s="264"/>
      <c r="R4360" s="264"/>
      <c r="S4360" s="264"/>
      <c r="T4360" s="26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T4360" s="266" t="s">
        <v>216</v>
      </c>
      <c r="AU4360" s="266" t="s">
        <v>80</v>
      </c>
      <c r="AV4360" s="15" t="s">
        <v>97</v>
      </c>
      <c r="AW4360" s="15" t="s">
        <v>218</v>
      </c>
      <c r="AX4360" s="15" t="s">
        <v>71</v>
      </c>
      <c r="AY4360" s="266" t="s">
        <v>205</v>
      </c>
    </row>
    <row r="4361" s="16" customFormat="1">
      <c r="A4361" s="16"/>
      <c r="B4361" s="267"/>
      <c r="C4361" s="268"/>
      <c r="D4361" s="236" t="s">
        <v>216</v>
      </c>
      <c r="E4361" s="269" t="s">
        <v>19</v>
      </c>
      <c r="F4361" s="270" t="s">
        <v>243</v>
      </c>
      <c r="G4361" s="268"/>
      <c r="H4361" s="271">
        <v>561.81550000000004</v>
      </c>
      <c r="I4361" s="272"/>
      <c r="J4361" s="268"/>
      <c r="K4361" s="268"/>
      <c r="L4361" s="273"/>
      <c r="M4361" s="274"/>
      <c r="N4361" s="275"/>
      <c r="O4361" s="275"/>
      <c r="P4361" s="275"/>
      <c r="Q4361" s="275"/>
      <c r="R4361" s="275"/>
      <c r="S4361" s="275"/>
      <c r="T4361" s="27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/>
      <c r="AT4361" s="277" t="s">
        <v>216</v>
      </c>
      <c r="AU4361" s="277" t="s">
        <v>80</v>
      </c>
      <c r="AV4361" s="16" t="s">
        <v>212</v>
      </c>
      <c r="AW4361" s="16" t="s">
        <v>218</v>
      </c>
      <c r="AX4361" s="16" t="s">
        <v>78</v>
      </c>
      <c r="AY4361" s="277" t="s">
        <v>205</v>
      </c>
    </row>
    <row r="4362" s="2" customFormat="1" ht="55.5" customHeight="1">
      <c r="A4362" s="41"/>
      <c r="B4362" s="42"/>
      <c r="C4362" s="216" t="s">
        <v>6665</v>
      </c>
      <c r="D4362" s="216" t="s">
        <v>207</v>
      </c>
      <c r="E4362" s="217" t="s">
        <v>6666</v>
      </c>
      <c r="F4362" s="218" t="s">
        <v>6667</v>
      </c>
      <c r="G4362" s="219" t="s">
        <v>279</v>
      </c>
      <c r="H4362" s="220">
        <v>13.549</v>
      </c>
      <c r="I4362" s="221"/>
      <c r="J4362" s="222">
        <f>ROUND(I4362*H4362,2)</f>
        <v>0</v>
      </c>
      <c r="K4362" s="218" t="s">
        <v>211</v>
      </c>
      <c r="L4362" s="47"/>
      <c r="M4362" s="223" t="s">
        <v>19</v>
      </c>
      <c r="N4362" s="224" t="s">
        <v>42</v>
      </c>
      <c r="O4362" s="87"/>
      <c r="P4362" s="225">
        <f>O4362*H4362</f>
        <v>0</v>
      </c>
      <c r="Q4362" s="225">
        <v>0</v>
      </c>
      <c r="R4362" s="225">
        <f>Q4362*H4362</f>
        <v>0</v>
      </c>
      <c r="S4362" s="225">
        <v>0</v>
      </c>
      <c r="T4362" s="226">
        <f>S4362*H4362</f>
        <v>0</v>
      </c>
      <c r="U4362" s="41"/>
      <c r="V4362" s="41"/>
      <c r="W4362" s="41"/>
      <c r="X4362" s="41"/>
      <c r="Y4362" s="41"/>
      <c r="Z4362" s="41"/>
      <c r="AA4362" s="41"/>
      <c r="AB4362" s="41"/>
      <c r="AC4362" s="41"/>
      <c r="AD4362" s="41"/>
      <c r="AE4362" s="41"/>
      <c r="AR4362" s="227" t="s">
        <v>331</v>
      </c>
      <c r="AT4362" s="227" t="s">
        <v>207</v>
      </c>
      <c r="AU4362" s="227" t="s">
        <v>80</v>
      </c>
      <c r="AY4362" s="20" t="s">
        <v>205</v>
      </c>
      <c r="BE4362" s="228">
        <f>IF(N4362="základní",J4362,0)</f>
        <v>0</v>
      </c>
      <c r="BF4362" s="228">
        <f>IF(N4362="snížená",J4362,0)</f>
        <v>0</v>
      </c>
      <c r="BG4362" s="228">
        <f>IF(N4362="zákl. přenesená",J4362,0)</f>
        <v>0</v>
      </c>
      <c r="BH4362" s="228">
        <f>IF(N4362="sníž. přenesená",J4362,0)</f>
        <v>0</v>
      </c>
      <c r="BI4362" s="228">
        <f>IF(N4362="nulová",J4362,0)</f>
        <v>0</v>
      </c>
      <c r="BJ4362" s="20" t="s">
        <v>78</v>
      </c>
      <c r="BK4362" s="228">
        <f>ROUND(I4362*H4362,2)</f>
        <v>0</v>
      </c>
      <c r="BL4362" s="20" t="s">
        <v>331</v>
      </c>
      <c r="BM4362" s="227" t="s">
        <v>6668</v>
      </c>
    </row>
    <row r="4363" s="2" customFormat="1">
      <c r="A4363" s="41"/>
      <c r="B4363" s="42"/>
      <c r="C4363" s="43"/>
      <c r="D4363" s="229" t="s">
        <v>214</v>
      </c>
      <c r="E4363" s="43"/>
      <c r="F4363" s="230" t="s">
        <v>6669</v>
      </c>
      <c r="G4363" s="43"/>
      <c r="H4363" s="43"/>
      <c r="I4363" s="231"/>
      <c r="J4363" s="43"/>
      <c r="K4363" s="43"/>
      <c r="L4363" s="47"/>
      <c r="M4363" s="232"/>
      <c r="N4363" s="233"/>
      <c r="O4363" s="87"/>
      <c r="P4363" s="87"/>
      <c r="Q4363" s="87"/>
      <c r="R4363" s="87"/>
      <c r="S4363" s="87"/>
      <c r="T4363" s="88"/>
      <c r="U4363" s="41"/>
      <c r="V4363" s="41"/>
      <c r="W4363" s="41"/>
      <c r="X4363" s="41"/>
      <c r="Y4363" s="41"/>
      <c r="Z4363" s="41"/>
      <c r="AA4363" s="41"/>
      <c r="AB4363" s="41"/>
      <c r="AC4363" s="41"/>
      <c r="AD4363" s="41"/>
      <c r="AE4363" s="41"/>
      <c r="AT4363" s="20" t="s">
        <v>214</v>
      </c>
      <c r="AU4363" s="20" t="s">
        <v>80</v>
      </c>
    </row>
    <row r="4364" s="12" customFormat="1" ht="22.8" customHeight="1">
      <c r="A4364" s="12"/>
      <c r="B4364" s="200"/>
      <c r="C4364" s="201"/>
      <c r="D4364" s="202" t="s">
        <v>70</v>
      </c>
      <c r="E4364" s="214" t="s">
        <v>5224</v>
      </c>
      <c r="F4364" s="214" t="s">
        <v>6670</v>
      </c>
      <c r="G4364" s="201"/>
      <c r="H4364" s="201"/>
      <c r="I4364" s="204"/>
      <c r="J4364" s="215">
        <f>BK4364</f>
        <v>0</v>
      </c>
      <c r="K4364" s="201"/>
      <c r="L4364" s="206"/>
      <c r="M4364" s="207"/>
      <c r="N4364" s="208"/>
      <c r="O4364" s="208"/>
      <c r="P4364" s="209">
        <f>SUM(P4365:P4485)</f>
        <v>0</v>
      </c>
      <c r="Q4364" s="208"/>
      <c r="R4364" s="209">
        <f>SUM(R4365:R4485)</f>
        <v>0.70893812</v>
      </c>
      <c r="S4364" s="208"/>
      <c r="T4364" s="210">
        <f>SUM(T4365:T4485)</f>
        <v>0</v>
      </c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R4364" s="211" t="s">
        <v>80</v>
      </c>
      <c r="AT4364" s="212" t="s">
        <v>70</v>
      </c>
      <c r="AU4364" s="212" t="s">
        <v>78</v>
      </c>
      <c r="AY4364" s="211" t="s">
        <v>205</v>
      </c>
      <c r="BK4364" s="213">
        <f>SUM(BK4365:BK4485)</f>
        <v>0</v>
      </c>
    </row>
    <row r="4365" s="2" customFormat="1" ht="37.8" customHeight="1">
      <c r="A4365" s="41"/>
      <c r="B4365" s="42"/>
      <c r="C4365" s="216" t="s">
        <v>6671</v>
      </c>
      <c r="D4365" s="216" t="s">
        <v>207</v>
      </c>
      <c r="E4365" s="217" t="s">
        <v>6672</v>
      </c>
      <c r="F4365" s="218" t="s">
        <v>6673</v>
      </c>
      <c r="G4365" s="219" t="s">
        <v>306</v>
      </c>
      <c r="H4365" s="220">
        <v>4.1699999999999999</v>
      </c>
      <c r="I4365" s="221"/>
      <c r="J4365" s="222">
        <f>ROUND(I4365*H4365,2)</f>
        <v>0</v>
      </c>
      <c r="K4365" s="218" t="s">
        <v>211</v>
      </c>
      <c r="L4365" s="47"/>
      <c r="M4365" s="223" t="s">
        <v>19</v>
      </c>
      <c r="N4365" s="224" t="s">
        <v>42</v>
      </c>
      <c r="O4365" s="87"/>
      <c r="P4365" s="225">
        <f>O4365*H4365</f>
        <v>0</v>
      </c>
      <c r="Q4365" s="225">
        <v>2.0000000000000002E-05</v>
      </c>
      <c r="R4365" s="225">
        <f>Q4365*H4365</f>
        <v>8.3400000000000008E-05</v>
      </c>
      <c r="S4365" s="225">
        <v>0</v>
      </c>
      <c r="T4365" s="226">
        <f>S4365*H4365</f>
        <v>0</v>
      </c>
      <c r="U4365" s="41"/>
      <c r="V4365" s="41"/>
      <c r="W4365" s="41"/>
      <c r="X4365" s="41"/>
      <c r="Y4365" s="41"/>
      <c r="Z4365" s="41"/>
      <c r="AA4365" s="41"/>
      <c r="AB4365" s="41"/>
      <c r="AC4365" s="41"/>
      <c r="AD4365" s="41"/>
      <c r="AE4365" s="41"/>
      <c r="AR4365" s="227" t="s">
        <v>331</v>
      </c>
      <c r="AT4365" s="227" t="s">
        <v>207</v>
      </c>
      <c r="AU4365" s="227" t="s">
        <v>80</v>
      </c>
      <c r="AY4365" s="20" t="s">
        <v>205</v>
      </c>
      <c r="BE4365" s="228">
        <f>IF(N4365="základní",J4365,0)</f>
        <v>0</v>
      </c>
      <c r="BF4365" s="228">
        <f>IF(N4365="snížená",J4365,0)</f>
        <v>0</v>
      </c>
      <c r="BG4365" s="228">
        <f>IF(N4365="zákl. přenesená",J4365,0)</f>
        <v>0</v>
      </c>
      <c r="BH4365" s="228">
        <f>IF(N4365="sníž. přenesená",J4365,0)</f>
        <v>0</v>
      </c>
      <c r="BI4365" s="228">
        <f>IF(N4365="nulová",J4365,0)</f>
        <v>0</v>
      </c>
      <c r="BJ4365" s="20" t="s">
        <v>78</v>
      </c>
      <c r="BK4365" s="228">
        <f>ROUND(I4365*H4365,2)</f>
        <v>0</v>
      </c>
      <c r="BL4365" s="20" t="s">
        <v>331</v>
      </c>
      <c r="BM4365" s="227" t="s">
        <v>6674</v>
      </c>
    </row>
    <row r="4366" s="2" customFormat="1">
      <c r="A4366" s="41"/>
      <c r="B4366" s="42"/>
      <c r="C4366" s="43"/>
      <c r="D4366" s="229" t="s">
        <v>214</v>
      </c>
      <c r="E4366" s="43"/>
      <c r="F4366" s="230" t="s">
        <v>6675</v>
      </c>
      <c r="G4366" s="43"/>
      <c r="H4366" s="43"/>
      <c r="I4366" s="231"/>
      <c r="J4366" s="43"/>
      <c r="K4366" s="43"/>
      <c r="L4366" s="47"/>
      <c r="M4366" s="232"/>
      <c r="N4366" s="233"/>
      <c r="O4366" s="87"/>
      <c r="P4366" s="87"/>
      <c r="Q4366" s="87"/>
      <c r="R4366" s="87"/>
      <c r="S4366" s="87"/>
      <c r="T4366" s="88"/>
      <c r="U4366" s="41"/>
      <c r="V4366" s="41"/>
      <c r="W4366" s="41"/>
      <c r="X4366" s="41"/>
      <c r="Y4366" s="41"/>
      <c r="Z4366" s="41"/>
      <c r="AA4366" s="41"/>
      <c r="AB4366" s="41"/>
      <c r="AC4366" s="41"/>
      <c r="AD4366" s="41"/>
      <c r="AE4366" s="41"/>
      <c r="AT4366" s="20" t="s">
        <v>214</v>
      </c>
      <c r="AU4366" s="20" t="s">
        <v>80</v>
      </c>
    </row>
    <row r="4367" s="14" customFormat="1">
      <c r="A4367" s="14"/>
      <c r="B4367" s="245"/>
      <c r="C4367" s="246"/>
      <c r="D4367" s="236" t="s">
        <v>216</v>
      </c>
      <c r="E4367" s="247" t="s">
        <v>19</v>
      </c>
      <c r="F4367" s="248" t="s">
        <v>6676</v>
      </c>
      <c r="G4367" s="246"/>
      <c r="H4367" s="249">
        <v>4.1699999999999999</v>
      </c>
      <c r="I4367" s="250"/>
      <c r="J4367" s="246"/>
      <c r="K4367" s="246"/>
      <c r="L4367" s="251"/>
      <c r="M4367" s="252"/>
      <c r="N4367" s="253"/>
      <c r="O4367" s="253"/>
      <c r="P4367" s="253"/>
      <c r="Q4367" s="253"/>
      <c r="R4367" s="253"/>
      <c r="S4367" s="253"/>
      <c r="T4367" s="25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55" t="s">
        <v>216</v>
      </c>
      <c r="AU4367" s="255" t="s">
        <v>80</v>
      </c>
      <c r="AV4367" s="14" t="s">
        <v>80</v>
      </c>
      <c r="AW4367" s="14" t="s">
        <v>218</v>
      </c>
      <c r="AX4367" s="14" t="s">
        <v>71</v>
      </c>
      <c r="AY4367" s="255" t="s">
        <v>205</v>
      </c>
    </row>
    <row r="4368" s="2" customFormat="1" ht="24.15" customHeight="1">
      <c r="A4368" s="41"/>
      <c r="B4368" s="42"/>
      <c r="C4368" s="216" t="s">
        <v>6677</v>
      </c>
      <c r="D4368" s="216" t="s">
        <v>207</v>
      </c>
      <c r="E4368" s="217" t="s">
        <v>6678</v>
      </c>
      <c r="F4368" s="218" t="s">
        <v>6679</v>
      </c>
      <c r="G4368" s="219" t="s">
        <v>306</v>
      </c>
      <c r="H4368" s="220">
        <v>4.1699999999999999</v>
      </c>
      <c r="I4368" s="221"/>
      <c r="J4368" s="222">
        <f>ROUND(I4368*H4368,2)</f>
        <v>0</v>
      </c>
      <c r="K4368" s="218" t="s">
        <v>211</v>
      </c>
      <c r="L4368" s="47"/>
      <c r="M4368" s="223" t="s">
        <v>19</v>
      </c>
      <c r="N4368" s="224" t="s">
        <v>42</v>
      </c>
      <c r="O4368" s="87"/>
      <c r="P4368" s="225">
        <f>O4368*H4368</f>
        <v>0</v>
      </c>
      <c r="Q4368" s="225">
        <v>2.0000000000000002E-05</v>
      </c>
      <c r="R4368" s="225">
        <f>Q4368*H4368</f>
        <v>8.3400000000000008E-05</v>
      </c>
      <c r="S4368" s="225">
        <v>0</v>
      </c>
      <c r="T4368" s="226">
        <f>S4368*H4368</f>
        <v>0</v>
      </c>
      <c r="U4368" s="41"/>
      <c r="V4368" s="41"/>
      <c r="W4368" s="41"/>
      <c r="X4368" s="41"/>
      <c r="Y4368" s="41"/>
      <c r="Z4368" s="41"/>
      <c r="AA4368" s="41"/>
      <c r="AB4368" s="41"/>
      <c r="AC4368" s="41"/>
      <c r="AD4368" s="41"/>
      <c r="AE4368" s="41"/>
      <c r="AR4368" s="227" t="s">
        <v>331</v>
      </c>
      <c r="AT4368" s="227" t="s">
        <v>207</v>
      </c>
      <c r="AU4368" s="227" t="s">
        <v>80</v>
      </c>
      <c r="AY4368" s="20" t="s">
        <v>205</v>
      </c>
      <c r="BE4368" s="228">
        <f>IF(N4368="základní",J4368,0)</f>
        <v>0</v>
      </c>
      <c r="BF4368" s="228">
        <f>IF(N4368="snížená",J4368,0)</f>
        <v>0</v>
      </c>
      <c r="BG4368" s="228">
        <f>IF(N4368="zákl. přenesená",J4368,0)</f>
        <v>0</v>
      </c>
      <c r="BH4368" s="228">
        <f>IF(N4368="sníž. přenesená",J4368,0)</f>
        <v>0</v>
      </c>
      <c r="BI4368" s="228">
        <f>IF(N4368="nulová",J4368,0)</f>
        <v>0</v>
      </c>
      <c r="BJ4368" s="20" t="s">
        <v>78</v>
      </c>
      <c r="BK4368" s="228">
        <f>ROUND(I4368*H4368,2)</f>
        <v>0</v>
      </c>
      <c r="BL4368" s="20" t="s">
        <v>331</v>
      </c>
      <c r="BM4368" s="227" t="s">
        <v>6680</v>
      </c>
    </row>
    <row r="4369" s="2" customFormat="1">
      <c r="A4369" s="41"/>
      <c r="B4369" s="42"/>
      <c r="C4369" s="43"/>
      <c r="D4369" s="229" t="s">
        <v>214</v>
      </c>
      <c r="E4369" s="43"/>
      <c r="F4369" s="230" t="s">
        <v>6681</v>
      </c>
      <c r="G4369" s="43"/>
      <c r="H4369" s="43"/>
      <c r="I4369" s="231"/>
      <c r="J4369" s="43"/>
      <c r="K4369" s="43"/>
      <c r="L4369" s="47"/>
      <c r="M4369" s="232"/>
      <c r="N4369" s="233"/>
      <c r="O4369" s="87"/>
      <c r="P4369" s="87"/>
      <c r="Q4369" s="87"/>
      <c r="R4369" s="87"/>
      <c r="S4369" s="87"/>
      <c r="T4369" s="88"/>
      <c r="U4369" s="41"/>
      <c r="V4369" s="41"/>
      <c r="W4369" s="41"/>
      <c r="X4369" s="41"/>
      <c r="Y4369" s="41"/>
      <c r="Z4369" s="41"/>
      <c r="AA4369" s="41"/>
      <c r="AB4369" s="41"/>
      <c r="AC4369" s="41"/>
      <c r="AD4369" s="41"/>
      <c r="AE4369" s="41"/>
      <c r="AT4369" s="20" t="s">
        <v>214</v>
      </c>
      <c r="AU4369" s="20" t="s">
        <v>80</v>
      </c>
    </row>
    <row r="4370" s="14" customFormat="1">
      <c r="A4370" s="14"/>
      <c r="B4370" s="245"/>
      <c r="C4370" s="246"/>
      <c r="D4370" s="236" t="s">
        <v>216</v>
      </c>
      <c r="E4370" s="247" t="s">
        <v>19</v>
      </c>
      <c r="F4370" s="248" t="s">
        <v>6676</v>
      </c>
      <c r="G4370" s="246"/>
      <c r="H4370" s="249">
        <v>4.1699999999999999</v>
      </c>
      <c r="I4370" s="250"/>
      <c r="J4370" s="246"/>
      <c r="K4370" s="246"/>
      <c r="L4370" s="251"/>
      <c r="M4370" s="252"/>
      <c r="N4370" s="253"/>
      <c r="O4370" s="253"/>
      <c r="P4370" s="253"/>
      <c r="Q4370" s="253"/>
      <c r="R4370" s="253"/>
      <c r="S4370" s="253"/>
      <c r="T4370" s="25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5" t="s">
        <v>216</v>
      </c>
      <c r="AU4370" s="255" t="s">
        <v>80</v>
      </c>
      <c r="AV4370" s="14" t="s">
        <v>80</v>
      </c>
      <c r="AW4370" s="14" t="s">
        <v>218</v>
      </c>
      <c r="AX4370" s="14" t="s">
        <v>71</v>
      </c>
      <c r="AY4370" s="255" t="s">
        <v>205</v>
      </c>
    </row>
    <row r="4371" s="2" customFormat="1" ht="37.8" customHeight="1">
      <c r="A4371" s="41"/>
      <c r="B4371" s="42"/>
      <c r="C4371" s="216" t="s">
        <v>6682</v>
      </c>
      <c r="D4371" s="216" t="s">
        <v>207</v>
      </c>
      <c r="E4371" s="217" t="s">
        <v>6683</v>
      </c>
      <c r="F4371" s="218" t="s">
        <v>6684</v>
      </c>
      <c r="G4371" s="219" t="s">
        <v>306</v>
      </c>
      <c r="H4371" s="220">
        <v>4.1699999999999999</v>
      </c>
      <c r="I4371" s="221"/>
      <c r="J4371" s="222">
        <f>ROUND(I4371*H4371,2)</f>
        <v>0</v>
      </c>
      <c r="K4371" s="218" t="s">
        <v>211</v>
      </c>
      <c r="L4371" s="47"/>
      <c r="M4371" s="223" t="s">
        <v>19</v>
      </c>
      <c r="N4371" s="224" t="s">
        <v>42</v>
      </c>
      <c r="O4371" s="87"/>
      <c r="P4371" s="225">
        <f>O4371*H4371</f>
        <v>0</v>
      </c>
      <c r="Q4371" s="225">
        <v>0.00021000000000000001</v>
      </c>
      <c r="R4371" s="225">
        <f>Q4371*H4371</f>
        <v>0.00087569999999999998</v>
      </c>
      <c r="S4371" s="225">
        <v>0</v>
      </c>
      <c r="T4371" s="226">
        <f>S4371*H4371</f>
        <v>0</v>
      </c>
      <c r="U4371" s="41"/>
      <c r="V4371" s="41"/>
      <c r="W4371" s="41"/>
      <c r="X4371" s="41"/>
      <c r="Y4371" s="41"/>
      <c r="Z4371" s="41"/>
      <c r="AA4371" s="41"/>
      <c r="AB4371" s="41"/>
      <c r="AC4371" s="41"/>
      <c r="AD4371" s="41"/>
      <c r="AE4371" s="41"/>
      <c r="AR4371" s="227" t="s">
        <v>331</v>
      </c>
      <c r="AT4371" s="227" t="s">
        <v>207</v>
      </c>
      <c r="AU4371" s="227" t="s">
        <v>80</v>
      </c>
      <c r="AY4371" s="20" t="s">
        <v>205</v>
      </c>
      <c r="BE4371" s="228">
        <f>IF(N4371="základní",J4371,0)</f>
        <v>0</v>
      </c>
      <c r="BF4371" s="228">
        <f>IF(N4371="snížená",J4371,0)</f>
        <v>0</v>
      </c>
      <c r="BG4371" s="228">
        <f>IF(N4371="zákl. přenesená",J4371,0)</f>
        <v>0</v>
      </c>
      <c r="BH4371" s="228">
        <f>IF(N4371="sníž. přenesená",J4371,0)</f>
        <v>0</v>
      </c>
      <c r="BI4371" s="228">
        <f>IF(N4371="nulová",J4371,0)</f>
        <v>0</v>
      </c>
      <c r="BJ4371" s="20" t="s">
        <v>78</v>
      </c>
      <c r="BK4371" s="228">
        <f>ROUND(I4371*H4371,2)</f>
        <v>0</v>
      </c>
      <c r="BL4371" s="20" t="s">
        <v>331</v>
      </c>
      <c r="BM4371" s="227" t="s">
        <v>6685</v>
      </c>
    </row>
    <row r="4372" s="2" customFormat="1">
      <c r="A4372" s="41"/>
      <c r="B4372" s="42"/>
      <c r="C4372" s="43"/>
      <c r="D4372" s="229" t="s">
        <v>214</v>
      </c>
      <c r="E4372" s="43"/>
      <c r="F4372" s="230" t="s">
        <v>6686</v>
      </c>
      <c r="G4372" s="43"/>
      <c r="H4372" s="43"/>
      <c r="I4372" s="231"/>
      <c r="J4372" s="43"/>
      <c r="K4372" s="43"/>
      <c r="L4372" s="47"/>
      <c r="M4372" s="232"/>
      <c r="N4372" s="233"/>
      <c r="O4372" s="87"/>
      <c r="P4372" s="87"/>
      <c r="Q4372" s="87"/>
      <c r="R4372" s="87"/>
      <c r="S4372" s="87"/>
      <c r="T4372" s="88"/>
      <c r="U4372" s="41"/>
      <c r="V4372" s="41"/>
      <c r="W4372" s="41"/>
      <c r="X4372" s="41"/>
      <c r="Y4372" s="41"/>
      <c r="Z4372" s="41"/>
      <c r="AA4372" s="41"/>
      <c r="AB4372" s="41"/>
      <c r="AC4372" s="41"/>
      <c r="AD4372" s="41"/>
      <c r="AE4372" s="41"/>
      <c r="AT4372" s="20" t="s">
        <v>214</v>
      </c>
      <c r="AU4372" s="20" t="s">
        <v>80</v>
      </c>
    </row>
    <row r="4373" s="14" customFormat="1">
      <c r="A4373" s="14"/>
      <c r="B4373" s="245"/>
      <c r="C4373" s="246"/>
      <c r="D4373" s="236" t="s">
        <v>216</v>
      </c>
      <c r="E4373" s="247" t="s">
        <v>19</v>
      </c>
      <c r="F4373" s="248" t="s">
        <v>6676</v>
      </c>
      <c r="G4373" s="246"/>
      <c r="H4373" s="249">
        <v>4.1699999999999999</v>
      </c>
      <c r="I4373" s="250"/>
      <c r="J4373" s="246"/>
      <c r="K4373" s="246"/>
      <c r="L4373" s="251"/>
      <c r="M4373" s="252"/>
      <c r="N4373" s="253"/>
      <c r="O4373" s="253"/>
      <c r="P4373" s="253"/>
      <c r="Q4373" s="253"/>
      <c r="R4373" s="253"/>
      <c r="S4373" s="253"/>
      <c r="T4373" s="25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T4373" s="255" t="s">
        <v>216</v>
      </c>
      <c r="AU4373" s="255" t="s">
        <v>80</v>
      </c>
      <c r="AV4373" s="14" t="s">
        <v>80</v>
      </c>
      <c r="AW4373" s="14" t="s">
        <v>218</v>
      </c>
      <c r="AX4373" s="14" t="s">
        <v>71</v>
      </c>
      <c r="AY4373" s="255" t="s">
        <v>205</v>
      </c>
    </row>
    <row r="4374" s="2" customFormat="1" ht="24.15" customHeight="1">
      <c r="A4374" s="41"/>
      <c r="B4374" s="42"/>
      <c r="C4374" s="216" t="s">
        <v>6687</v>
      </c>
      <c r="D4374" s="216" t="s">
        <v>207</v>
      </c>
      <c r="E4374" s="217" t="s">
        <v>6688</v>
      </c>
      <c r="F4374" s="218" t="s">
        <v>6689</v>
      </c>
      <c r="G4374" s="219" t="s">
        <v>306</v>
      </c>
      <c r="H4374" s="220">
        <v>4.1699999999999999</v>
      </c>
      <c r="I4374" s="221"/>
      <c r="J4374" s="222">
        <f>ROUND(I4374*H4374,2)</f>
        <v>0</v>
      </c>
      <c r="K4374" s="218" t="s">
        <v>211</v>
      </c>
      <c r="L4374" s="47"/>
      <c r="M4374" s="223" t="s">
        <v>19</v>
      </c>
      <c r="N4374" s="224" t="s">
        <v>42</v>
      </c>
      <c r="O4374" s="87"/>
      <c r="P4374" s="225">
        <f>O4374*H4374</f>
        <v>0</v>
      </c>
      <c r="Q4374" s="225">
        <v>0.00013999999999999999</v>
      </c>
      <c r="R4374" s="225">
        <f>Q4374*H4374</f>
        <v>0.00058379999999999999</v>
      </c>
      <c r="S4374" s="225">
        <v>0</v>
      </c>
      <c r="T4374" s="226">
        <f>S4374*H4374</f>
        <v>0</v>
      </c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R4374" s="227" t="s">
        <v>331</v>
      </c>
      <c r="AT4374" s="227" t="s">
        <v>207</v>
      </c>
      <c r="AU4374" s="227" t="s">
        <v>80</v>
      </c>
      <c r="AY4374" s="20" t="s">
        <v>205</v>
      </c>
      <c r="BE4374" s="228">
        <f>IF(N4374="základní",J4374,0)</f>
        <v>0</v>
      </c>
      <c r="BF4374" s="228">
        <f>IF(N4374="snížená",J4374,0)</f>
        <v>0</v>
      </c>
      <c r="BG4374" s="228">
        <f>IF(N4374="zákl. přenesená",J4374,0)</f>
        <v>0</v>
      </c>
      <c r="BH4374" s="228">
        <f>IF(N4374="sníž. přenesená",J4374,0)</f>
        <v>0</v>
      </c>
      <c r="BI4374" s="228">
        <f>IF(N4374="nulová",J4374,0)</f>
        <v>0</v>
      </c>
      <c r="BJ4374" s="20" t="s">
        <v>78</v>
      </c>
      <c r="BK4374" s="228">
        <f>ROUND(I4374*H4374,2)</f>
        <v>0</v>
      </c>
      <c r="BL4374" s="20" t="s">
        <v>331</v>
      </c>
      <c r="BM4374" s="227" t="s">
        <v>6690</v>
      </c>
    </row>
    <row r="4375" s="2" customFormat="1">
      <c r="A4375" s="41"/>
      <c r="B4375" s="42"/>
      <c r="C4375" s="43"/>
      <c r="D4375" s="229" t="s">
        <v>214</v>
      </c>
      <c r="E4375" s="43"/>
      <c r="F4375" s="230" t="s">
        <v>6691</v>
      </c>
      <c r="G4375" s="43"/>
      <c r="H4375" s="43"/>
      <c r="I4375" s="231"/>
      <c r="J4375" s="43"/>
      <c r="K4375" s="43"/>
      <c r="L4375" s="47"/>
      <c r="M4375" s="232"/>
      <c r="N4375" s="233"/>
      <c r="O4375" s="87"/>
      <c r="P4375" s="87"/>
      <c r="Q4375" s="87"/>
      <c r="R4375" s="87"/>
      <c r="S4375" s="87"/>
      <c r="T4375" s="88"/>
      <c r="U4375" s="41"/>
      <c r="V4375" s="41"/>
      <c r="W4375" s="41"/>
      <c r="X4375" s="41"/>
      <c r="Y4375" s="41"/>
      <c r="Z4375" s="41"/>
      <c r="AA4375" s="41"/>
      <c r="AB4375" s="41"/>
      <c r="AC4375" s="41"/>
      <c r="AD4375" s="41"/>
      <c r="AE4375" s="41"/>
      <c r="AT4375" s="20" t="s">
        <v>214</v>
      </c>
      <c r="AU4375" s="20" t="s">
        <v>80</v>
      </c>
    </row>
    <row r="4376" s="14" customFormat="1">
      <c r="A4376" s="14"/>
      <c r="B4376" s="245"/>
      <c r="C4376" s="246"/>
      <c r="D4376" s="236" t="s">
        <v>216</v>
      </c>
      <c r="E4376" s="247" t="s">
        <v>19</v>
      </c>
      <c r="F4376" s="248" t="s">
        <v>6676</v>
      </c>
      <c r="G4376" s="246"/>
      <c r="H4376" s="249">
        <v>4.1699999999999999</v>
      </c>
      <c r="I4376" s="250"/>
      <c r="J4376" s="246"/>
      <c r="K4376" s="246"/>
      <c r="L4376" s="251"/>
      <c r="M4376" s="252"/>
      <c r="N4376" s="253"/>
      <c r="O4376" s="253"/>
      <c r="P4376" s="253"/>
      <c r="Q4376" s="253"/>
      <c r="R4376" s="253"/>
      <c r="S4376" s="253"/>
      <c r="T4376" s="25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T4376" s="255" t="s">
        <v>216</v>
      </c>
      <c r="AU4376" s="255" t="s">
        <v>80</v>
      </c>
      <c r="AV4376" s="14" t="s">
        <v>80</v>
      </c>
      <c r="AW4376" s="14" t="s">
        <v>218</v>
      </c>
      <c r="AX4376" s="14" t="s">
        <v>71</v>
      </c>
      <c r="AY4376" s="255" t="s">
        <v>205</v>
      </c>
    </row>
    <row r="4377" s="2" customFormat="1" ht="24.15" customHeight="1">
      <c r="A4377" s="41"/>
      <c r="B4377" s="42"/>
      <c r="C4377" s="216" t="s">
        <v>6692</v>
      </c>
      <c r="D4377" s="216" t="s">
        <v>207</v>
      </c>
      <c r="E4377" s="217" t="s">
        <v>6693</v>
      </c>
      <c r="F4377" s="218" t="s">
        <v>6694</v>
      </c>
      <c r="G4377" s="219" t="s">
        <v>306</v>
      </c>
      <c r="H4377" s="220">
        <v>8.3399999999999999</v>
      </c>
      <c r="I4377" s="221"/>
      <c r="J4377" s="222">
        <f>ROUND(I4377*H4377,2)</f>
        <v>0</v>
      </c>
      <c r="K4377" s="218" t="s">
        <v>211</v>
      </c>
      <c r="L4377" s="47"/>
      <c r="M4377" s="223" t="s">
        <v>19</v>
      </c>
      <c r="N4377" s="224" t="s">
        <v>42</v>
      </c>
      <c r="O4377" s="87"/>
      <c r="P4377" s="225">
        <f>O4377*H4377</f>
        <v>0</v>
      </c>
      <c r="Q4377" s="225">
        <v>0.00013999999999999999</v>
      </c>
      <c r="R4377" s="225">
        <f>Q4377*H4377</f>
        <v>0.0011676</v>
      </c>
      <c r="S4377" s="225">
        <v>0</v>
      </c>
      <c r="T4377" s="226">
        <f>S4377*H4377</f>
        <v>0</v>
      </c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R4377" s="227" t="s">
        <v>331</v>
      </c>
      <c r="AT4377" s="227" t="s">
        <v>207</v>
      </c>
      <c r="AU4377" s="227" t="s">
        <v>80</v>
      </c>
      <c r="AY4377" s="20" t="s">
        <v>205</v>
      </c>
      <c r="BE4377" s="228">
        <f>IF(N4377="základní",J4377,0)</f>
        <v>0</v>
      </c>
      <c r="BF4377" s="228">
        <f>IF(N4377="snížená",J4377,0)</f>
        <v>0</v>
      </c>
      <c r="BG4377" s="228">
        <f>IF(N4377="zákl. přenesená",J4377,0)</f>
        <v>0</v>
      </c>
      <c r="BH4377" s="228">
        <f>IF(N4377="sníž. přenesená",J4377,0)</f>
        <v>0</v>
      </c>
      <c r="BI4377" s="228">
        <f>IF(N4377="nulová",J4377,0)</f>
        <v>0</v>
      </c>
      <c r="BJ4377" s="20" t="s">
        <v>78</v>
      </c>
      <c r="BK4377" s="228">
        <f>ROUND(I4377*H4377,2)</f>
        <v>0</v>
      </c>
      <c r="BL4377" s="20" t="s">
        <v>331</v>
      </c>
      <c r="BM4377" s="227" t="s">
        <v>6695</v>
      </c>
    </row>
    <row r="4378" s="2" customFormat="1">
      <c r="A4378" s="41"/>
      <c r="B4378" s="42"/>
      <c r="C4378" s="43"/>
      <c r="D4378" s="229" t="s">
        <v>214</v>
      </c>
      <c r="E4378" s="43"/>
      <c r="F4378" s="230" t="s">
        <v>6696</v>
      </c>
      <c r="G4378" s="43"/>
      <c r="H4378" s="43"/>
      <c r="I4378" s="231"/>
      <c r="J4378" s="43"/>
      <c r="K4378" s="43"/>
      <c r="L4378" s="47"/>
      <c r="M4378" s="232"/>
      <c r="N4378" s="233"/>
      <c r="O4378" s="87"/>
      <c r="P4378" s="87"/>
      <c r="Q4378" s="87"/>
      <c r="R4378" s="87"/>
      <c r="S4378" s="87"/>
      <c r="T4378" s="88"/>
      <c r="U4378" s="41"/>
      <c r="V4378" s="41"/>
      <c r="W4378" s="41"/>
      <c r="X4378" s="41"/>
      <c r="Y4378" s="41"/>
      <c r="Z4378" s="41"/>
      <c r="AA4378" s="41"/>
      <c r="AB4378" s="41"/>
      <c r="AC4378" s="41"/>
      <c r="AD4378" s="41"/>
      <c r="AE4378" s="41"/>
      <c r="AT4378" s="20" t="s">
        <v>214</v>
      </c>
      <c r="AU4378" s="20" t="s">
        <v>80</v>
      </c>
    </row>
    <row r="4379" s="14" customFormat="1">
      <c r="A4379" s="14"/>
      <c r="B4379" s="245"/>
      <c r="C4379" s="246"/>
      <c r="D4379" s="236" t="s">
        <v>216</v>
      </c>
      <c r="E4379" s="247" t="s">
        <v>19</v>
      </c>
      <c r="F4379" s="248" t="s">
        <v>6697</v>
      </c>
      <c r="G4379" s="246"/>
      <c r="H4379" s="249">
        <v>8.3399999999999999</v>
      </c>
      <c r="I4379" s="250"/>
      <c r="J4379" s="246"/>
      <c r="K4379" s="246"/>
      <c r="L4379" s="251"/>
      <c r="M4379" s="252"/>
      <c r="N4379" s="253"/>
      <c r="O4379" s="253"/>
      <c r="P4379" s="253"/>
      <c r="Q4379" s="253"/>
      <c r="R4379" s="253"/>
      <c r="S4379" s="253"/>
      <c r="T4379" s="25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T4379" s="255" t="s">
        <v>216</v>
      </c>
      <c r="AU4379" s="255" t="s">
        <v>80</v>
      </c>
      <c r="AV4379" s="14" t="s">
        <v>80</v>
      </c>
      <c r="AW4379" s="14" t="s">
        <v>218</v>
      </c>
      <c r="AX4379" s="14" t="s">
        <v>71</v>
      </c>
      <c r="AY4379" s="255" t="s">
        <v>205</v>
      </c>
    </row>
    <row r="4380" s="2" customFormat="1" ht="24.15" customHeight="1">
      <c r="A4380" s="41"/>
      <c r="B4380" s="42"/>
      <c r="C4380" s="216" t="s">
        <v>6698</v>
      </c>
      <c r="D4380" s="216" t="s">
        <v>207</v>
      </c>
      <c r="E4380" s="217" t="s">
        <v>6699</v>
      </c>
      <c r="F4380" s="218" t="s">
        <v>6700</v>
      </c>
      <c r="G4380" s="219" t="s">
        <v>306</v>
      </c>
      <c r="H4380" s="220">
        <v>25.902000000000001</v>
      </c>
      <c r="I4380" s="221"/>
      <c r="J4380" s="222">
        <f>ROUND(I4380*H4380,2)</f>
        <v>0</v>
      </c>
      <c r="K4380" s="218" t="s">
        <v>211</v>
      </c>
      <c r="L4380" s="47"/>
      <c r="M4380" s="223" t="s">
        <v>19</v>
      </c>
      <c r="N4380" s="224" t="s">
        <v>42</v>
      </c>
      <c r="O4380" s="87"/>
      <c r="P4380" s="225">
        <f>O4380*H4380</f>
        <v>0</v>
      </c>
      <c r="Q4380" s="225">
        <v>0</v>
      </c>
      <c r="R4380" s="225">
        <f>Q4380*H4380</f>
        <v>0</v>
      </c>
      <c r="S4380" s="225">
        <v>0</v>
      </c>
      <c r="T4380" s="226">
        <f>S4380*H4380</f>
        <v>0</v>
      </c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R4380" s="227" t="s">
        <v>331</v>
      </c>
      <c r="AT4380" s="227" t="s">
        <v>207</v>
      </c>
      <c r="AU4380" s="227" t="s">
        <v>80</v>
      </c>
      <c r="AY4380" s="20" t="s">
        <v>205</v>
      </c>
      <c r="BE4380" s="228">
        <f>IF(N4380="základní",J4380,0)</f>
        <v>0</v>
      </c>
      <c r="BF4380" s="228">
        <f>IF(N4380="snížená",J4380,0)</f>
        <v>0</v>
      </c>
      <c r="BG4380" s="228">
        <f>IF(N4380="zákl. přenesená",J4380,0)</f>
        <v>0</v>
      </c>
      <c r="BH4380" s="228">
        <f>IF(N4380="sníž. přenesená",J4380,0)</f>
        <v>0</v>
      </c>
      <c r="BI4380" s="228">
        <f>IF(N4380="nulová",J4380,0)</f>
        <v>0</v>
      </c>
      <c r="BJ4380" s="20" t="s">
        <v>78</v>
      </c>
      <c r="BK4380" s="228">
        <f>ROUND(I4380*H4380,2)</f>
        <v>0</v>
      </c>
      <c r="BL4380" s="20" t="s">
        <v>331</v>
      </c>
      <c r="BM4380" s="227" t="s">
        <v>6701</v>
      </c>
    </row>
    <row r="4381" s="2" customFormat="1">
      <c r="A4381" s="41"/>
      <c r="B4381" s="42"/>
      <c r="C4381" s="43"/>
      <c r="D4381" s="229" t="s">
        <v>214</v>
      </c>
      <c r="E4381" s="43"/>
      <c r="F4381" s="230" t="s">
        <v>6702</v>
      </c>
      <c r="G4381" s="43"/>
      <c r="H4381" s="43"/>
      <c r="I4381" s="231"/>
      <c r="J4381" s="43"/>
      <c r="K4381" s="43"/>
      <c r="L4381" s="47"/>
      <c r="M4381" s="232"/>
      <c r="N4381" s="233"/>
      <c r="O4381" s="87"/>
      <c r="P4381" s="87"/>
      <c r="Q4381" s="87"/>
      <c r="R4381" s="87"/>
      <c r="S4381" s="87"/>
      <c r="T4381" s="88"/>
      <c r="U4381" s="41"/>
      <c r="V4381" s="41"/>
      <c r="W4381" s="41"/>
      <c r="X4381" s="41"/>
      <c r="Y4381" s="41"/>
      <c r="Z4381" s="41"/>
      <c r="AA4381" s="41"/>
      <c r="AB4381" s="41"/>
      <c r="AC4381" s="41"/>
      <c r="AD4381" s="41"/>
      <c r="AE4381" s="41"/>
      <c r="AT4381" s="20" t="s">
        <v>214</v>
      </c>
      <c r="AU4381" s="20" t="s">
        <v>80</v>
      </c>
    </row>
    <row r="4382" s="14" customFormat="1">
      <c r="A4382" s="14"/>
      <c r="B4382" s="245"/>
      <c r="C4382" s="246"/>
      <c r="D4382" s="236" t="s">
        <v>216</v>
      </c>
      <c r="E4382" s="247" t="s">
        <v>19</v>
      </c>
      <c r="F4382" s="248" t="s">
        <v>6703</v>
      </c>
      <c r="G4382" s="246"/>
      <c r="H4382" s="249">
        <v>6.71</v>
      </c>
      <c r="I4382" s="250"/>
      <c r="J4382" s="246"/>
      <c r="K4382" s="246"/>
      <c r="L4382" s="251"/>
      <c r="M4382" s="252"/>
      <c r="N4382" s="253"/>
      <c r="O4382" s="253"/>
      <c r="P4382" s="253"/>
      <c r="Q4382" s="253"/>
      <c r="R4382" s="253"/>
      <c r="S4382" s="253"/>
      <c r="T4382" s="25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T4382" s="255" t="s">
        <v>216</v>
      </c>
      <c r="AU4382" s="255" t="s">
        <v>80</v>
      </c>
      <c r="AV4382" s="14" t="s">
        <v>80</v>
      </c>
      <c r="AW4382" s="14" t="s">
        <v>218</v>
      </c>
      <c r="AX4382" s="14" t="s">
        <v>71</v>
      </c>
      <c r="AY4382" s="255" t="s">
        <v>205</v>
      </c>
    </row>
    <row r="4383" s="14" customFormat="1">
      <c r="A4383" s="14"/>
      <c r="B4383" s="245"/>
      <c r="C4383" s="246"/>
      <c r="D4383" s="236" t="s">
        <v>216</v>
      </c>
      <c r="E4383" s="247" t="s">
        <v>19</v>
      </c>
      <c r="F4383" s="248" t="s">
        <v>6704</v>
      </c>
      <c r="G4383" s="246"/>
      <c r="H4383" s="249">
        <v>4.620000000000001</v>
      </c>
      <c r="I4383" s="250"/>
      <c r="J4383" s="246"/>
      <c r="K4383" s="246"/>
      <c r="L4383" s="251"/>
      <c r="M4383" s="252"/>
      <c r="N4383" s="253"/>
      <c r="O4383" s="253"/>
      <c r="P4383" s="253"/>
      <c r="Q4383" s="253"/>
      <c r="R4383" s="253"/>
      <c r="S4383" s="253"/>
      <c r="T4383" s="25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T4383" s="255" t="s">
        <v>216</v>
      </c>
      <c r="AU4383" s="255" t="s">
        <v>80</v>
      </c>
      <c r="AV4383" s="14" t="s">
        <v>80</v>
      </c>
      <c r="AW4383" s="14" t="s">
        <v>218</v>
      </c>
      <c r="AX4383" s="14" t="s">
        <v>71</v>
      </c>
      <c r="AY4383" s="255" t="s">
        <v>205</v>
      </c>
    </row>
    <row r="4384" s="14" customFormat="1">
      <c r="A4384" s="14"/>
      <c r="B4384" s="245"/>
      <c r="C4384" s="246"/>
      <c r="D4384" s="236" t="s">
        <v>216</v>
      </c>
      <c r="E4384" s="247" t="s">
        <v>19</v>
      </c>
      <c r="F4384" s="248" t="s">
        <v>6705</v>
      </c>
      <c r="G4384" s="246"/>
      <c r="H4384" s="249">
        <v>5.5</v>
      </c>
      <c r="I4384" s="250"/>
      <c r="J4384" s="246"/>
      <c r="K4384" s="246"/>
      <c r="L4384" s="251"/>
      <c r="M4384" s="252"/>
      <c r="N4384" s="253"/>
      <c r="O4384" s="253"/>
      <c r="P4384" s="253"/>
      <c r="Q4384" s="253"/>
      <c r="R4384" s="253"/>
      <c r="S4384" s="253"/>
      <c r="T4384" s="25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5" t="s">
        <v>216</v>
      </c>
      <c r="AU4384" s="255" t="s">
        <v>80</v>
      </c>
      <c r="AV4384" s="14" t="s">
        <v>80</v>
      </c>
      <c r="AW4384" s="14" t="s">
        <v>218</v>
      </c>
      <c r="AX4384" s="14" t="s">
        <v>71</v>
      </c>
      <c r="AY4384" s="255" t="s">
        <v>205</v>
      </c>
    </row>
    <row r="4385" s="14" customFormat="1">
      <c r="A4385" s="14"/>
      <c r="B4385" s="245"/>
      <c r="C4385" s="246"/>
      <c r="D4385" s="236" t="s">
        <v>216</v>
      </c>
      <c r="E4385" s="247" t="s">
        <v>19</v>
      </c>
      <c r="F4385" s="248" t="s">
        <v>6706</v>
      </c>
      <c r="G4385" s="246"/>
      <c r="H4385" s="249">
        <v>9.072000000000001</v>
      </c>
      <c r="I4385" s="250"/>
      <c r="J4385" s="246"/>
      <c r="K4385" s="246"/>
      <c r="L4385" s="251"/>
      <c r="M4385" s="252"/>
      <c r="N4385" s="253"/>
      <c r="O4385" s="253"/>
      <c r="P4385" s="253"/>
      <c r="Q4385" s="253"/>
      <c r="R4385" s="253"/>
      <c r="S4385" s="253"/>
      <c r="T4385" s="25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T4385" s="255" t="s">
        <v>216</v>
      </c>
      <c r="AU4385" s="255" t="s">
        <v>80</v>
      </c>
      <c r="AV4385" s="14" t="s">
        <v>80</v>
      </c>
      <c r="AW4385" s="14" t="s">
        <v>218</v>
      </c>
      <c r="AX4385" s="14" t="s">
        <v>71</v>
      </c>
      <c r="AY4385" s="255" t="s">
        <v>205</v>
      </c>
    </row>
    <row r="4386" s="2" customFormat="1" ht="24.15" customHeight="1">
      <c r="A4386" s="41"/>
      <c r="B4386" s="42"/>
      <c r="C4386" s="216" t="s">
        <v>6707</v>
      </c>
      <c r="D4386" s="216" t="s">
        <v>207</v>
      </c>
      <c r="E4386" s="217" t="s">
        <v>6708</v>
      </c>
      <c r="F4386" s="218" t="s">
        <v>6709</v>
      </c>
      <c r="G4386" s="219" t="s">
        <v>306</v>
      </c>
      <c r="H4386" s="220">
        <v>70.138000000000005</v>
      </c>
      <c r="I4386" s="221"/>
      <c r="J4386" s="222">
        <f>ROUND(I4386*H4386,2)</f>
        <v>0</v>
      </c>
      <c r="K4386" s="218" t="s">
        <v>211</v>
      </c>
      <c r="L4386" s="47"/>
      <c r="M4386" s="223" t="s">
        <v>19</v>
      </c>
      <c r="N4386" s="224" t="s">
        <v>42</v>
      </c>
      <c r="O4386" s="87"/>
      <c r="P4386" s="225">
        <f>O4386*H4386</f>
        <v>0</v>
      </c>
      <c r="Q4386" s="225">
        <v>0.00013999999999999999</v>
      </c>
      <c r="R4386" s="225">
        <f>Q4386*H4386</f>
        <v>0.0098193199999999994</v>
      </c>
      <c r="S4386" s="225">
        <v>0</v>
      </c>
      <c r="T4386" s="226">
        <f>S4386*H4386</f>
        <v>0</v>
      </c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R4386" s="227" t="s">
        <v>331</v>
      </c>
      <c r="AT4386" s="227" t="s">
        <v>207</v>
      </c>
      <c r="AU4386" s="227" t="s">
        <v>80</v>
      </c>
      <c r="AY4386" s="20" t="s">
        <v>205</v>
      </c>
      <c r="BE4386" s="228">
        <f>IF(N4386="základní",J4386,0)</f>
        <v>0</v>
      </c>
      <c r="BF4386" s="228">
        <f>IF(N4386="snížená",J4386,0)</f>
        <v>0</v>
      </c>
      <c r="BG4386" s="228">
        <f>IF(N4386="zákl. přenesená",J4386,0)</f>
        <v>0</v>
      </c>
      <c r="BH4386" s="228">
        <f>IF(N4386="sníž. přenesená",J4386,0)</f>
        <v>0</v>
      </c>
      <c r="BI4386" s="228">
        <f>IF(N4386="nulová",J4386,0)</f>
        <v>0</v>
      </c>
      <c r="BJ4386" s="20" t="s">
        <v>78</v>
      </c>
      <c r="BK4386" s="228">
        <f>ROUND(I4386*H4386,2)</f>
        <v>0</v>
      </c>
      <c r="BL4386" s="20" t="s">
        <v>331</v>
      </c>
      <c r="BM4386" s="227" t="s">
        <v>6710</v>
      </c>
    </row>
    <row r="4387" s="2" customFormat="1">
      <c r="A4387" s="41"/>
      <c r="B4387" s="42"/>
      <c r="C4387" s="43"/>
      <c r="D4387" s="229" t="s">
        <v>214</v>
      </c>
      <c r="E4387" s="43"/>
      <c r="F4387" s="230" t="s">
        <v>6711</v>
      </c>
      <c r="G4387" s="43"/>
      <c r="H4387" s="43"/>
      <c r="I4387" s="231"/>
      <c r="J4387" s="43"/>
      <c r="K4387" s="43"/>
      <c r="L4387" s="47"/>
      <c r="M4387" s="232"/>
      <c r="N4387" s="233"/>
      <c r="O4387" s="87"/>
      <c r="P4387" s="87"/>
      <c r="Q4387" s="87"/>
      <c r="R4387" s="87"/>
      <c r="S4387" s="87"/>
      <c r="T4387" s="88"/>
      <c r="U4387" s="41"/>
      <c r="V4387" s="41"/>
      <c r="W4387" s="41"/>
      <c r="X4387" s="41"/>
      <c r="Y4387" s="41"/>
      <c r="Z4387" s="41"/>
      <c r="AA4387" s="41"/>
      <c r="AB4387" s="41"/>
      <c r="AC4387" s="41"/>
      <c r="AD4387" s="41"/>
      <c r="AE4387" s="41"/>
      <c r="AT4387" s="20" t="s">
        <v>214</v>
      </c>
      <c r="AU4387" s="20" t="s">
        <v>80</v>
      </c>
    </row>
    <row r="4388" s="14" customFormat="1">
      <c r="A4388" s="14"/>
      <c r="B4388" s="245"/>
      <c r="C4388" s="246"/>
      <c r="D4388" s="236" t="s">
        <v>216</v>
      </c>
      <c r="E4388" s="247" t="s">
        <v>19</v>
      </c>
      <c r="F4388" s="248" t="s">
        <v>6712</v>
      </c>
      <c r="G4388" s="246"/>
      <c r="H4388" s="249">
        <v>7.4250000000000007</v>
      </c>
      <c r="I4388" s="250"/>
      <c r="J4388" s="246"/>
      <c r="K4388" s="246"/>
      <c r="L4388" s="251"/>
      <c r="M4388" s="252"/>
      <c r="N4388" s="253"/>
      <c r="O4388" s="253"/>
      <c r="P4388" s="253"/>
      <c r="Q4388" s="253"/>
      <c r="R4388" s="253"/>
      <c r="S4388" s="253"/>
      <c r="T4388" s="25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T4388" s="255" t="s">
        <v>216</v>
      </c>
      <c r="AU4388" s="255" t="s">
        <v>80</v>
      </c>
      <c r="AV4388" s="14" t="s">
        <v>80</v>
      </c>
      <c r="AW4388" s="14" t="s">
        <v>218</v>
      </c>
      <c r="AX4388" s="14" t="s">
        <v>71</v>
      </c>
      <c r="AY4388" s="255" t="s">
        <v>205</v>
      </c>
    </row>
    <row r="4389" s="13" customFormat="1">
      <c r="A4389" s="13"/>
      <c r="B4389" s="234"/>
      <c r="C4389" s="235"/>
      <c r="D4389" s="236" t="s">
        <v>216</v>
      </c>
      <c r="E4389" s="237" t="s">
        <v>19</v>
      </c>
      <c r="F4389" s="238" t="s">
        <v>6713</v>
      </c>
      <c r="G4389" s="235"/>
      <c r="H4389" s="237" t="s">
        <v>19</v>
      </c>
      <c r="I4389" s="239"/>
      <c r="J4389" s="235"/>
      <c r="K4389" s="235"/>
      <c r="L4389" s="240"/>
      <c r="M4389" s="241"/>
      <c r="N4389" s="242"/>
      <c r="O4389" s="242"/>
      <c r="P4389" s="242"/>
      <c r="Q4389" s="242"/>
      <c r="R4389" s="242"/>
      <c r="S4389" s="242"/>
      <c r="T4389" s="24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T4389" s="244" t="s">
        <v>216</v>
      </c>
      <c r="AU4389" s="244" t="s">
        <v>80</v>
      </c>
      <c r="AV4389" s="13" t="s">
        <v>78</v>
      </c>
      <c r="AW4389" s="13" t="s">
        <v>218</v>
      </c>
      <c r="AX4389" s="13" t="s">
        <v>71</v>
      </c>
      <c r="AY4389" s="244" t="s">
        <v>205</v>
      </c>
    </row>
    <row r="4390" s="14" customFormat="1">
      <c r="A4390" s="14"/>
      <c r="B4390" s="245"/>
      <c r="C4390" s="246"/>
      <c r="D4390" s="236" t="s">
        <v>216</v>
      </c>
      <c r="E4390" s="247" t="s">
        <v>19</v>
      </c>
      <c r="F4390" s="248" t="s">
        <v>6714</v>
      </c>
      <c r="G4390" s="246"/>
      <c r="H4390" s="249">
        <v>19.188000000000002</v>
      </c>
      <c r="I4390" s="250"/>
      <c r="J4390" s="246"/>
      <c r="K4390" s="246"/>
      <c r="L4390" s="251"/>
      <c r="M4390" s="252"/>
      <c r="N4390" s="253"/>
      <c r="O4390" s="253"/>
      <c r="P4390" s="253"/>
      <c r="Q4390" s="253"/>
      <c r="R4390" s="253"/>
      <c r="S4390" s="253"/>
      <c r="T4390" s="25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T4390" s="255" t="s">
        <v>216</v>
      </c>
      <c r="AU4390" s="255" t="s">
        <v>80</v>
      </c>
      <c r="AV4390" s="14" t="s">
        <v>80</v>
      </c>
      <c r="AW4390" s="14" t="s">
        <v>218</v>
      </c>
      <c r="AX4390" s="14" t="s">
        <v>71</v>
      </c>
      <c r="AY4390" s="255" t="s">
        <v>205</v>
      </c>
    </row>
    <row r="4391" s="14" customFormat="1">
      <c r="A4391" s="14"/>
      <c r="B4391" s="245"/>
      <c r="C4391" s="246"/>
      <c r="D4391" s="236" t="s">
        <v>216</v>
      </c>
      <c r="E4391" s="247" t="s">
        <v>19</v>
      </c>
      <c r="F4391" s="248" t="s">
        <v>6715</v>
      </c>
      <c r="G4391" s="246"/>
      <c r="H4391" s="249">
        <v>5.4200000000000008</v>
      </c>
      <c r="I4391" s="250"/>
      <c r="J4391" s="246"/>
      <c r="K4391" s="246"/>
      <c r="L4391" s="251"/>
      <c r="M4391" s="252"/>
      <c r="N4391" s="253"/>
      <c r="O4391" s="253"/>
      <c r="P4391" s="253"/>
      <c r="Q4391" s="253"/>
      <c r="R4391" s="253"/>
      <c r="S4391" s="253"/>
      <c r="T4391" s="25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T4391" s="255" t="s">
        <v>216</v>
      </c>
      <c r="AU4391" s="255" t="s">
        <v>80</v>
      </c>
      <c r="AV4391" s="14" t="s">
        <v>80</v>
      </c>
      <c r="AW4391" s="14" t="s">
        <v>218</v>
      </c>
      <c r="AX4391" s="14" t="s">
        <v>71</v>
      </c>
      <c r="AY4391" s="255" t="s">
        <v>205</v>
      </c>
    </row>
    <row r="4392" s="14" customFormat="1">
      <c r="A4392" s="14"/>
      <c r="B4392" s="245"/>
      <c r="C4392" s="246"/>
      <c r="D4392" s="236" t="s">
        <v>216</v>
      </c>
      <c r="E4392" s="247" t="s">
        <v>19</v>
      </c>
      <c r="F4392" s="248" t="s">
        <v>6716</v>
      </c>
      <c r="G4392" s="246"/>
      <c r="H4392" s="249">
        <v>2.1374999999999997</v>
      </c>
      <c r="I4392" s="250"/>
      <c r="J4392" s="246"/>
      <c r="K4392" s="246"/>
      <c r="L4392" s="251"/>
      <c r="M4392" s="252"/>
      <c r="N4392" s="253"/>
      <c r="O4392" s="253"/>
      <c r="P4392" s="253"/>
      <c r="Q4392" s="253"/>
      <c r="R4392" s="253"/>
      <c r="S4392" s="253"/>
      <c r="T4392" s="25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T4392" s="255" t="s">
        <v>216</v>
      </c>
      <c r="AU4392" s="255" t="s">
        <v>80</v>
      </c>
      <c r="AV4392" s="14" t="s">
        <v>80</v>
      </c>
      <c r="AW4392" s="14" t="s">
        <v>218</v>
      </c>
      <c r="AX4392" s="14" t="s">
        <v>71</v>
      </c>
      <c r="AY4392" s="255" t="s">
        <v>205</v>
      </c>
    </row>
    <row r="4393" s="14" customFormat="1">
      <c r="A4393" s="14"/>
      <c r="B4393" s="245"/>
      <c r="C4393" s="246"/>
      <c r="D4393" s="236" t="s">
        <v>216</v>
      </c>
      <c r="E4393" s="247" t="s">
        <v>19</v>
      </c>
      <c r="F4393" s="248" t="s">
        <v>6717</v>
      </c>
      <c r="G4393" s="246"/>
      <c r="H4393" s="249">
        <v>7.5479999999999992</v>
      </c>
      <c r="I4393" s="250"/>
      <c r="J4393" s="246"/>
      <c r="K4393" s="246"/>
      <c r="L4393" s="251"/>
      <c r="M4393" s="252"/>
      <c r="N4393" s="253"/>
      <c r="O4393" s="253"/>
      <c r="P4393" s="253"/>
      <c r="Q4393" s="253"/>
      <c r="R4393" s="253"/>
      <c r="S4393" s="253"/>
      <c r="T4393" s="25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T4393" s="255" t="s">
        <v>216</v>
      </c>
      <c r="AU4393" s="255" t="s">
        <v>80</v>
      </c>
      <c r="AV4393" s="14" t="s">
        <v>80</v>
      </c>
      <c r="AW4393" s="14" t="s">
        <v>218</v>
      </c>
      <c r="AX4393" s="14" t="s">
        <v>71</v>
      </c>
      <c r="AY4393" s="255" t="s">
        <v>205</v>
      </c>
    </row>
    <row r="4394" s="14" customFormat="1">
      <c r="A4394" s="14"/>
      <c r="B4394" s="245"/>
      <c r="C4394" s="246"/>
      <c r="D4394" s="236" t="s">
        <v>216</v>
      </c>
      <c r="E4394" s="247" t="s">
        <v>19</v>
      </c>
      <c r="F4394" s="248" t="s">
        <v>6718</v>
      </c>
      <c r="G4394" s="246"/>
      <c r="H4394" s="249">
        <v>12.074999999999999</v>
      </c>
      <c r="I4394" s="250"/>
      <c r="J4394" s="246"/>
      <c r="K4394" s="246"/>
      <c r="L4394" s="251"/>
      <c r="M4394" s="252"/>
      <c r="N4394" s="253"/>
      <c r="O4394" s="253"/>
      <c r="P4394" s="253"/>
      <c r="Q4394" s="253"/>
      <c r="R4394" s="253"/>
      <c r="S4394" s="253"/>
      <c r="T4394" s="25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5" t="s">
        <v>216</v>
      </c>
      <c r="AU4394" s="255" t="s">
        <v>80</v>
      </c>
      <c r="AV4394" s="14" t="s">
        <v>80</v>
      </c>
      <c r="AW4394" s="14" t="s">
        <v>218</v>
      </c>
      <c r="AX4394" s="14" t="s">
        <v>71</v>
      </c>
      <c r="AY4394" s="255" t="s">
        <v>205</v>
      </c>
    </row>
    <row r="4395" s="14" customFormat="1">
      <c r="A4395" s="14"/>
      <c r="B4395" s="245"/>
      <c r="C4395" s="246"/>
      <c r="D4395" s="236" t="s">
        <v>216</v>
      </c>
      <c r="E4395" s="247" t="s">
        <v>19</v>
      </c>
      <c r="F4395" s="248" t="s">
        <v>6719</v>
      </c>
      <c r="G4395" s="246"/>
      <c r="H4395" s="249">
        <v>8.3724799999999995</v>
      </c>
      <c r="I4395" s="250"/>
      <c r="J4395" s="246"/>
      <c r="K4395" s="246"/>
      <c r="L4395" s="251"/>
      <c r="M4395" s="252"/>
      <c r="N4395" s="253"/>
      <c r="O4395" s="253"/>
      <c r="P4395" s="253"/>
      <c r="Q4395" s="253"/>
      <c r="R4395" s="253"/>
      <c r="S4395" s="253"/>
      <c r="T4395" s="25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5" t="s">
        <v>216</v>
      </c>
      <c r="AU4395" s="255" t="s">
        <v>80</v>
      </c>
      <c r="AV4395" s="14" t="s">
        <v>80</v>
      </c>
      <c r="AW4395" s="14" t="s">
        <v>218</v>
      </c>
      <c r="AX4395" s="14" t="s">
        <v>71</v>
      </c>
      <c r="AY4395" s="255" t="s">
        <v>205</v>
      </c>
    </row>
    <row r="4396" s="14" customFormat="1">
      <c r="A4396" s="14"/>
      <c r="B4396" s="245"/>
      <c r="C4396" s="246"/>
      <c r="D4396" s="236" t="s">
        <v>216</v>
      </c>
      <c r="E4396" s="247" t="s">
        <v>19</v>
      </c>
      <c r="F4396" s="248" t="s">
        <v>6720</v>
      </c>
      <c r="G4396" s="246"/>
      <c r="H4396" s="249">
        <v>3.6016200000000005</v>
      </c>
      <c r="I4396" s="250"/>
      <c r="J4396" s="246"/>
      <c r="K4396" s="246"/>
      <c r="L4396" s="251"/>
      <c r="M4396" s="252"/>
      <c r="N4396" s="253"/>
      <c r="O4396" s="253"/>
      <c r="P4396" s="253"/>
      <c r="Q4396" s="253"/>
      <c r="R4396" s="253"/>
      <c r="S4396" s="253"/>
      <c r="T4396" s="25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T4396" s="255" t="s">
        <v>216</v>
      </c>
      <c r="AU4396" s="255" t="s">
        <v>80</v>
      </c>
      <c r="AV4396" s="14" t="s">
        <v>80</v>
      </c>
      <c r="AW4396" s="14" t="s">
        <v>218</v>
      </c>
      <c r="AX4396" s="14" t="s">
        <v>71</v>
      </c>
      <c r="AY4396" s="255" t="s">
        <v>205</v>
      </c>
    </row>
    <row r="4397" s="14" customFormat="1">
      <c r="A4397" s="14"/>
      <c r="B4397" s="245"/>
      <c r="C4397" s="246"/>
      <c r="D4397" s="236" t="s">
        <v>216</v>
      </c>
      <c r="E4397" s="247" t="s">
        <v>19</v>
      </c>
      <c r="F4397" s="248" t="s">
        <v>6721</v>
      </c>
      <c r="G4397" s="246"/>
      <c r="H4397" s="249">
        <v>4.3700000000000001</v>
      </c>
      <c r="I4397" s="250"/>
      <c r="J4397" s="246"/>
      <c r="K4397" s="246"/>
      <c r="L4397" s="251"/>
      <c r="M4397" s="252"/>
      <c r="N4397" s="253"/>
      <c r="O4397" s="253"/>
      <c r="P4397" s="253"/>
      <c r="Q4397" s="253"/>
      <c r="R4397" s="253"/>
      <c r="S4397" s="253"/>
      <c r="T4397" s="25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T4397" s="255" t="s">
        <v>216</v>
      </c>
      <c r="AU4397" s="255" t="s">
        <v>80</v>
      </c>
      <c r="AV4397" s="14" t="s">
        <v>80</v>
      </c>
      <c r="AW4397" s="14" t="s">
        <v>218</v>
      </c>
      <c r="AX4397" s="14" t="s">
        <v>71</v>
      </c>
      <c r="AY4397" s="255" t="s">
        <v>205</v>
      </c>
    </row>
    <row r="4398" s="2" customFormat="1" ht="24.15" customHeight="1">
      <c r="A4398" s="41"/>
      <c r="B4398" s="42"/>
      <c r="C4398" s="216" t="s">
        <v>6722</v>
      </c>
      <c r="D4398" s="216" t="s">
        <v>207</v>
      </c>
      <c r="E4398" s="217" t="s">
        <v>6723</v>
      </c>
      <c r="F4398" s="218" t="s">
        <v>6724</v>
      </c>
      <c r="G4398" s="219" t="s">
        <v>306</v>
      </c>
      <c r="H4398" s="220">
        <v>74.503</v>
      </c>
      <c r="I4398" s="221"/>
      <c r="J4398" s="222">
        <f>ROUND(I4398*H4398,2)</f>
        <v>0</v>
      </c>
      <c r="K4398" s="218" t="s">
        <v>211</v>
      </c>
      <c r="L4398" s="47"/>
      <c r="M4398" s="223" t="s">
        <v>19</v>
      </c>
      <c r="N4398" s="224" t="s">
        <v>42</v>
      </c>
      <c r="O4398" s="87"/>
      <c r="P4398" s="225">
        <f>O4398*H4398</f>
        <v>0</v>
      </c>
      <c r="Q4398" s="225">
        <v>0.00012</v>
      </c>
      <c r="R4398" s="225">
        <f>Q4398*H4398</f>
        <v>0.0089403599999999996</v>
      </c>
      <c r="S4398" s="225">
        <v>0</v>
      </c>
      <c r="T4398" s="226">
        <f>S4398*H4398</f>
        <v>0</v>
      </c>
      <c r="U4398" s="41"/>
      <c r="V4398" s="41"/>
      <c r="W4398" s="41"/>
      <c r="X4398" s="41"/>
      <c r="Y4398" s="41"/>
      <c r="Z4398" s="41"/>
      <c r="AA4398" s="41"/>
      <c r="AB4398" s="41"/>
      <c r="AC4398" s="41"/>
      <c r="AD4398" s="41"/>
      <c r="AE4398" s="41"/>
      <c r="AR4398" s="227" t="s">
        <v>331</v>
      </c>
      <c r="AT4398" s="227" t="s">
        <v>207</v>
      </c>
      <c r="AU4398" s="227" t="s">
        <v>80</v>
      </c>
      <c r="AY4398" s="20" t="s">
        <v>205</v>
      </c>
      <c r="BE4398" s="228">
        <f>IF(N4398="základní",J4398,0)</f>
        <v>0</v>
      </c>
      <c r="BF4398" s="228">
        <f>IF(N4398="snížená",J4398,0)</f>
        <v>0</v>
      </c>
      <c r="BG4398" s="228">
        <f>IF(N4398="zákl. přenesená",J4398,0)</f>
        <v>0</v>
      </c>
      <c r="BH4398" s="228">
        <f>IF(N4398="sníž. přenesená",J4398,0)</f>
        <v>0</v>
      </c>
      <c r="BI4398" s="228">
        <f>IF(N4398="nulová",J4398,0)</f>
        <v>0</v>
      </c>
      <c r="BJ4398" s="20" t="s">
        <v>78</v>
      </c>
      <c r="BK4398" s="228">
        <f>ROUND(I4398*H4398,2)</f>
        <v>0</v>
      </c>
      <c r="BL4398" s="20" t="s">
        <v>331</v>
      </c>
      <c r="BM4398" s="227" t="s">
        <v>6725</v>
      </c>
    </row>
    <row r="4399" s="2" customFormat="1">
      <c r="A4399" s="41"/>
      <c r="B4399" s="42"/>
      <c r="C4399" s="43"/>
      <c r="D4399" s="229" t="s">
        <v>214</v>
      </c>
      <c r="E4399" s="43"/>
      <c r="F4399" s="230" t="s">
        <v>6726</v>
      </c>
      <c r="G4399" s="43"/>
      <c r="H4399" s="43"/>
      <c r="I4399" s="231"/>
      <c r="J4399" s="43"/>
      <c r="K4399" s="43"/>
      <c r="L4399" s="47"/>
      <c r="M4399" s="232"/>
      <c r="N4399" s="233"/>
      <c r="O4399" s="87"/>
      <c r="P4399" s="87"/>
      <c r="Q4399" s="87"/>
      <c r="R4399" s="87"/>
      <c r="S4399" s="87"/>
      <c r="T4399" s="88"/>
      <c r="U4399" s="41"/>
      <c r="V4399" s="41"/>
      <c r="W4399" s="41"/>
      <c r="X4399" s="41"/>
      <c r="Y4399" s="41"/>
      <c r="Z4399" s="41"/>
      <c r="AA4399" s="41"/>
      <c r="AB4399" s="41"/>
      <c r="AC4399" s="41"/>
      <c r="AD4399" s="41"/>
      <c r="AE4399" s="41"/>
      <c r="AT4399" s="20" t="s">
        <v>214</v>
      </c>
      <c r="AU4399" s="20" t="s">
        <v>80</v>
      </c>
    </row>
    <row r="4400" s="14" customFormat="1">
      <c r="A4400" s="14"/>
      <c r="B4400" s="245"/>
      <c r="C4400" s="246"/>
      <c r="D4400" s="236" t="s">
        <v>216</v>
      </c>
      <c r="E4400" s="247" t="s">
        <v>19</v>
      </c>
      <c r="F4400" s="248" t="s">
        <v>6727</v>
      </c>
      <c r="G4400" s="246"/>
      <c r="H4400" s="249">
        <v>70.138000000000005</v>
      </c>
      <c r="I4400" s="250"/>
      <c r="J4400" s="246"/>
      <c r="K4400" s="246"/>
      <c r="L4400" s="251"/>
      <c r="M4400" s="252"/>
      <c r="N4400" s="253"/>
      <c r="O4400" s="253"/>
      <c r="P4400" s="253"/>
      <c r="Q4400" s="253"/>
      <c r="R4400" s="253"/>
      <c r="S4400" s="253"/>
      <c r="T4400" s="25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T4400" s="255" t="s">
        <v>216</v>
      </c>
      <c r="AU4400" s="255" t="s">
        <v>80</v>
      </c>
      <c r="AV4400" s="14" t="s">
        <v>80</v>
      </c>
      <c r="AW4400" s="14" t="s">
        <v>218</v>
      </c>
      <c r="AX4400" s="14" t="s">
        <v>71</v>
      </c>
      <c r="AY4400" s="255" t="s">
        <v>205</v>
      </c>
    </row>
    <row r="4401" s="14" customFormat="1">
      <c r="A4401" s="14"/>
      <c r="B4401" s="245"/>
      <c r="C4401" s="246"/>
      <c r="D4401" s="236" t="s">
        <v>216</v>
      </c>
      <c r="E4401" s="247" t="s">
        <v>19</v>
      </c>
      <c r="F4401" s="248" t="s">
        <v>6728</v>
      </c>
      <c r="G4401" s="246"/>
      <c r="H4401" s="249">
        <v>4.3650000000000011</v>
      </c>
      <c r="I4401" s="250"/>
      <c r="J4401" s="246"/>
      <c r="K4401" s="246"/>
      <c r="L4401" s="251"/>
      <c r="M4401" s="252"/>
      <c r="N4401" s="253"/>
      <c r="O4401" s="253"/>
      <c r="P4401" s="253"/>
      <c r="Q4401" s="253"/>
      <c r="R4401" s="253"/>
      <c r="S4401" s="253"/>
      <c r="T4401" s="25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5" t="s">
        <v>216</v>
      </c>
      <c r="AU4401" s="255" t="s">
        <v>80</v>
      </c>
      <c r="AV4401" s="14" t="s">
        <v>80</v>
      </c>
      <c r="AW4401" s="14" t="s">
        <v>218</v>
      </c>
      <c r="AX4401" s="14" t="s">
        <v>71</v>
      </c>
      <c r="AY4401" s="255" t="s">
        <v>205</v>
      </c>
    </row>
    <row r="4402" s="2" customFormat="1" ht="24.15" customHeight="1">
      <c r="A4402" s="41"/>
      <c r="B4402" s="42"/>
      <c r="C4402" s="216" t="s">
        <v>6729</v>
      </c>
      <c r="D4402" s="216" t="s">
        <v>207</v>
      </c>
      <c r="E4402" s="217" t="s">
        <v>6730</v>
      </c>
      <c r="F4402" s="218" t="s">
        <v>6731</v>
      </c>
      <c r="G4402" s="219" t="s">
        <v>306</v>
      </c>
      <c r="H4402" s="220">
        <v>24.673999999999999</v>
      </c>
      <c r="I4402" s="221"/>
      <c r="J4402" s="222">
        <f>ROUND(I4402*H4402,2)</f>
        <v>0</v>
      </c>
      <c r="K4402" s="218" t="s">
        <v>211</v>
      </c>
      <c r="L4402" s="47"/>
      <c r="M4402" s="223" t="s">
        <v>19</v>
      </c>
      <c r="N4402" s="224" t="s">
        <v>42</v>
      </c>
      <c r="O4402" s="87"/>
      <c r="P4402" s="225">
        <f>O4402*H4402</f>
        <v>0</v>
      </c>
      <c r="Q4402" s="225">
        <v>0.00012</v>
      </c>
      <c r="R4402" s="225">
        <f>Q4402*H4402</f>
        <v>0.0029608799999999999</v>
      </c>
      <c r="S4402" s="225">
        <v>0</v>
      </c>
      <c r="T4402" s="226">
        <f>S4402*H4402</f>
        <v>0</v>
      </c>
      <c r="U4402" s="41"/>
      <c r="V4402" s="41"/>
      <c r="W4402" s="41"/>
      <c r="X4402" s="41"/>
      <c r="Y4402" s="41"/>
      <c r="Z4402" s="41"/>
      <c r="AA4402" s="41"/>
      <c r="AB4402" s="41"/>
      <c r="AC4402" s="41"/>
      <c r="AD4402" s="41"/>
      <c r="AE4402" s="41"/>
      <c r="AR4402" s="227" t="s">
        <v>331</v>
      </c>
      <c r="AT4402" s="227" t="s">
        <v>207</v>
      </c>
      <c r="AU4402" s="227" t="s">
        <v>80</v>
      </c>
      <c r="AY4402" s="20" t="s">
        <v>205</v>
      </c>
      <c r="BE4402" s="228">
        <f>IF(N4402="základní",J4402,0)</f>
        <v>0</v>
      </c>
      <c r="BF4402" s="228">
        <f>IF(N4402="snížená",J4402,0)</f>
        <v>0</v>
      </c>
      <c r="BG4402" s="228">
        <f>IF(N4402="zákl. přenesená",J4402,0)</f>
        <v>0</v>
      </c>
      <c r="BH4402" s="228">
        <f>IF(N4402="sníž. přenesená",J4402,0)</f>
        <v>0</v>
      </c>
      <c r="BI4402" s="228">
        <f>IF(N4402="nulová",J4402,0)</f>
        <v>0</v>
      </c>
      <c r="BJ4402" s="20" t="s">
        <v>78</v>
      </c>
      <c r="BK4402" s="228">
        <f>ROUND(I4402*H4402,2)</f>
        <v>0</v>
      </c>
      <c r="BL4402" s="20" t="s">
        <v>331</v>
      </c>
      <c r="BM4402" s="227" t="s">
        <v>6732</v>
      </c>
    </row>
    <row r="4403" s="2" customFormat="1">
      <c r="A4403" s="41"/>
      <c r="B4403" s="42"/>
      <c r="C4403" s="43"/>
      <c r="D4403" s="229" t="s">
        <v>214</v>
      </c>
      <c r="E4403" s="43"/>
      <c r="F4403" s="230" t="s">
        <v>6733</v>
      </c>
      <c r="G4403" s="43"/>
      <c r="H4403" s="43"/>
      <c r="I4403" s="231"/>
      <c r="J4403" s="43"/>
      <c r="K4403" s="43"/>
      <c r="L4403" s="47"/>
      <c r="M4403" s="232"/>
      <c r="N4403" s="233"/>
      <c r="O4403" s="87"/>
      <c r="P4403" s="87"/>
      <c r="Q4403" s="87"/>
      <c r="R4403" s="87"/>
      <c r="S4403" s="87"/>
      <c r="T4403" s="88"/>
      <c r="U4403" s="41"/>
      <c r="V4403" s="41"/>
      <c r="W4403" s="41"/>
      <c r="X4403" s="41"/>
      <c r="Y4403" s="41"/>
      <c r="Z4403" s="41"/>
      <c r="AA4403" s="41"/>
      <c r="AB4403" s="41"/>
      <c r="AC4403" s="41"/>
      <c r="AD4403" s="41"/>
      <c r="AE4403" s="41"/>
      <c r="AT4403" s="20" t="s">
        <v>214</v>
      </c>
      <c r="AU4403" s="20" t="s">
        <v>80</v>
      </c>
    </row>
    <row r="4404" s="14" customFormat="1">
      <c r="A4404" s="14"/>
      <c r="B4404" s="245"/>
      <c r="C4404" s="246"/>
      <c r="D4404" s="236" t="s">
        <v>216</v>
      </c>
      <c r="E4404" s="247" t="s">
        <v>19</v>
      </c>
      <c r="F4404" s="248" t="s">
        <v>6734</v>
      </c>
      <c r="G4404" s="246"/>
      <c r="H4404" s="249">
        <v>8.7300000000000004</v>
      </c>
      <c r="I4404" s="250"/>
      <c r="J4404" s="246"/>
      <c r="K4404" s="246"/>
      <c r="L4404" s="251"/>
      <c r="M4404" s="252"/>
      <c r="N4404" s="253"/>
      <c r="O4404" s="253"/>
      <c r="P4404" s="253"/>
      <c r="Q4404" s="253"/>
      <c r="R4404" s="253"/>
      <c r="S4404" s="253"/>
      <c r="T4404" s="25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5" t="s">
        <v>216</v>
      </c>
      <c r="AU4404" s="255" t="s">
        <v>80</v>
      </c>
      <c r="AV4404" s="14" t="s">
        <v>80</v>
      </c>
      <c r="AW4404" s="14" t="s">
        <v>218</v>
      </c>
      <c r="AX4404" s="14" t="s">
        <v>71</v>
      </c>
      <c r="AY4404" s="255" t="s">
        <v>205</v>
      </c>
    </row>
    <row r="4405" s="14" customFormat="1">
      <c r="A4405" s="14"/>
      <c r="B4405" s="245"/>
      <c r="C4405" s="246"/>
      <c r="D4405" s="236" t="s">
        <v>216</v>
      </c>
      <c r="E4405" s="247" t="s">
        <v>19</v>
      </c>
      <c r="F4405" s="248" t="s">
        <v>6735</v>
      </c>
      <c r="G4405" s="246"/>
      <c r="H4405" s="249">
        <v>7.2039999999999997</v>
      </c>
      <c r="I4405" s="250"/>
      <c r="J4405" s="246"/>
      <c r="K4405" s="246"/>
      <c r="L4405" s="251"/>
      <c r="M4405" s="252"/>
      <c r="N4405" s="253"/>
      <c r="O4405" s="253"/>
      <c r="P4405" s="253"/>
      <c r="Q4405" s="253"/>
      <c r="R4405" s="253"/>
      <c r="S4405" s="253"/>
      <c r="T4405" s="25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55" t="s">
        <v>216</v>
      </c>
      <c r="AU4405" s="255" t="s">
        <v>80</v>
      </c>
      <c r="AV4405" s="14" t="s">
        <v>80</v>
      </c>
      <c r="AW4405" s="14" t="s">
        <v>218</v>
      </c>
      <c r="AX4405" s="14" t="s">
        <v>71</v>
      </c>
      <c r="AY4405" s="255" t="s">
        <v>205</v>
      </c>
    </row>
    <row r="4406" s="14" customFormat="1">
      <c r="A4406" s="14"/>
      <c r="B4406" s="245"/>
      <c r="C4406" s="246"/>
      <c r="D4406" s="236" t="s">
        <v>216</v>
      </c>
      <c r="E4406" s="247" t="s">
        <v>19</v>
      </c>
      <c r="F4406" s="248" t="s">
        <v>6736</v>
      </c>
      <c r="G4406" s="246"/>
      <c r="H4406" s="249">
        <v>8.7400000000000002</v>
      </c>
      <c r="I4406" s="250"/>
      <c r="J4406" s="246"/>
      <c r="K4406" s="246"/>
      <c r="L4406" s="251"/>
      <c r="M4406" s="252"/>
      <c r="N4406" s="253"/>
      <c r="O4406" s="253"/>
      <c r="P4406" s="253"/>
      <c r="Q4406" s="253"/>
      <c r="R4406" s="253"/>
      <c r="S4406" s="253"/>
      <c r="T4406" s="25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T4406" s="255" t="s">
        <v>216</v>
      </c>
      <c r="AU4406" s="255" t="s">
        <v>80</v>
      </c>
      <c r="AV4406" s="14" t="s">
        <v>80</v>
      </c>
      <c r="AW4406" s="14" t="s">
        <v>218</v>
      </c>
      <c r="AX4406" s="14" t="s">
        <v>71</v>
      </c>
      <c r="AY4406" s="255" t="s">
        <v>205</v>
      </c>
    </row>
    <row r="4407" s="2" customFormat="1" ht="24.15" customHeight="1">
      <c r="A4407" s="41"/>
      <c r="B4407" s="42"/>
      <c r="C4407" s="216" t="s">
        <v>6737</v>
      </c>
      <c r="D4407" s="216" t="s">
        <v>207</v>
      </c>
      <c r="E4407" s="217" t="s">
        <v>6738</v>
      </c>
      <c r="F4407" s="218" t="s">
        <v>6739</v>
      </c>
      <c r="G4407" s="219" t="s">
        <v>306</v>
      </c>
      <c r="H4407" s="220">
        <v>25.902000000000001</v>
      </c>
      <c r="I4407" s="221"/>
      <c r="J4407" s="222">
        <f>ROUND(I4407*H4407,2)</f>
        <v>0</v>
      </c>
      <c r="K4407" s="218" t="s">
        <v>211</v>
      </c>
      <c r="L4407" s="47"/>
      <c r="M4407" s="223" t="s">
        <v>19</v>
      </c>
      <c r="N4407" s="224" t="s">
        <v>42</v>
      </c>
      <c r="O4407" s="87"/>
      <c r="P4407" s="225">
        <f>O4407*H4407</f>
        <v>0</v>
      </c>
      <c r="Q4407" s="225">
        <v>0.00012999999999999999</v>
      </c>
      <c r="R4407" s="225">
        <f>Q4407*H4407</f>
        <v>0.00336726</v>
      </c>
      <c r="S4407" s="225">
        <v>0</v>
      </c>
      <c r="T4407" s="226">
        <f>S4407*H4407</f>
        <v>0</v>
      </c>
      <c r="U4407" s="41"/>
      <c r="V4407" s="41"/>
      <c r="W4407" s="41"/>
      <c r="X4407" s="41"/>
      <c r="Y4407" s="41"/>
      <c r="Z4407" s="41"/>
      <c r="AA4407" s="41"/>
      <c r="AB4407" s="41"/>
      <c r="AC4407" s="41"/>
      <c r="AD4407" s="41"/>
      <c r="AE4407" s="41"/>
      <c r="AR4407" s="227" t="s">
        <v>331</v>
      </c>
      <c r="AT4407" s="227" t="s">
        <v>207</v>
      </c>
      <c r="AU4407" s="227" t="s">
        <v>80</v>
      </c>
      <c r="AY4407" s="20" t="s">
        <v>205</v>
      </c>
      <c r="BE4407" s="228">
        <f>IF(N4407="základní",J4407,0)</f>
        <v>0</v>
      </c>
      <c r="BF4407" s="228">
        <f>IF(N4407="snížená",J4407,0)</f>
        <v>0</v>
      </c>
      <c r="BG4407" s="228">
        <f>IF(N4407="zákl. přenesená",J4407,0)</f>
        <v>0</v>
      </c>
      <c r="BH4407" s="228">
        <f>IF(N4407="sníž. přenesená",J4407,0)</f>
        <v>0</v>
      </c>
      <c r="BI4407" s="228">
        <f>IF(N4407="nulová",J4407,0)</f>
        <v>0</v>
      </c>
      <c r="BJ4407" s="20" t="s">
        <v>78</v>
      </c>
      <c r="BK4407" s="228">
        <f>ROUND(I4407*H4407,2)</f>
        <v>0</v>
      </c>
      <c r="BL4407" s="20" t="s">
        <v>331</v>
      </c>
      <c r="BM4407" s="227" t="s">
        <v>6740</v>
      </c>
    </row>
    <row r="4408" s="2" customFormat="1">
      <c r="A4408" s="41"/>
      <c r="B4408" s="42"/>
      <c r="C4408" s="43"/>
      <c r="D4408" s="229" t="s">
        <v>214</v>
      </c>
      <c r="E4408" s="43"/>
      <c r="F4408" s="230" t="s">
        <v>6741</v>
      </c>
      <c r="G4408" s="43"/>
      <c r="H4408" s="43"/>
      <c r="I4408" s="231"/>
      <c r="J4408" s="43"/>
      <c r="K4408" s="43"/>
      <c r="L4408" s="47"/>
      <c r="M4408" s="232"/>
      <c r="N4408" s="233"/>
      <c r="O4408" s="87"/>
      <c r="P4408" s="87"/>
      <c r="Q4408" s="87"/>
      <c r="R4408" s="87"/>
      <c r="S4408" s="87"/>
      <c r="T4408" s="88"/>
      <c r="U4408" s="41"/>
      <c r="V4408" s="41"/>
      <c r="W4408" s="41"/>
      <c r="X4408" s="41"/>
      <c r="Y4408" s="41"/>
      <c r="Z4408" s="41"/>
      <c r="AA4408" s="41"/>
      <c r="AB4408" s="41"/>
      <c r="AC4408" s="41"/>
      <c r="AD4408" s="41"/>
      <c r="AE4408" s="41"/>
      <c r="AT4408" s="20" t="s">
        <v>214</v>
      </c>
      <c r="AU4408" s="20" t="s">
        <v>80</v>
      </c>
    </row>
    <row r="4409" s="14" customFormat="1">
      <c r="A4409" s="14"/>
      <c r="B4409" s="245"/>
      <c r="C4409" s="246"/>
      <c r="D4409" s="236" t="s">
        <v>216</v>
      </c>
      <c r="E4409" s="247" t="s">
        <v>19</v>
      </c>
      <c r="F4409" s="248" t="s">
        <v>6703</v>
      </c>
      <c r="G4409" s="246"/>
      <c r="H4409" s="249">
        <v>6.71</v>
      </c>
      <c r="I4409" s="250"/>
      <c r="J4409" s="246"/>
      <c r="K4409" s="246"/>
      <c r="L4409" s="251"/>
      <c r="M4409" s="252"/>
      <c r="N4409" s="253"/>
      <c r="O4409" s="253"/>
      <c r="P4409" s="253"/>
      <c r="Q4409" s="253"/>
      <c r="R4409" s="253"/>
      <c r="S4409" s="253"/>
      <c r="T4409" s="25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T4409" s="255" t="s">
        <v>216</v>
      </c>
      <c r="AU4409" s="255" t="s">
        <v>80</v>
      </c>
      <c r="AV4409" s="14" t="s">
        <v>80</v>
      </c>
      <c r="AW4409" s="14" t="s">
        <v>218</v>
      </c>
      <c r="AX4409" s="14" t="s">
        <v>71</v>
      </c>
      <c r="AY4409" s="255" t="s">
        <v>205</v>
      </c>
    </row>
    <row r="4410" s="14" customFormat="1">
      <c r="A4410" s="14"/>
      <c r="B4410" s="245"/>
      <c r="C4410" s="246"/>
      <c r="D4410" s="236" t="s">
        <v>216</v>
      </c>
      <c r="E4410" s="247" t="s">
        <v>19</v>
      </c>
      <c r="F4410" s="248" t="s">
        <v>6704</v>
      </c>
      <c r="G4410" s="246"/>
      <c r="H4410" s="249">
        <v>4.620000000000001</v>
      </c>
      <c r="I4410" s="250"/>
      <c r="J4410" s="246"/>
      <c r="K4410" s="246"/>
      <c r="L4410" s="251"/>
      <c r="M4410" s="252"/>
      <c r="N4410" s="253"/>
      <c r="O4410" s="253"/>
      <c r="P4410" s="253"/>
      <c r="Q4410" s="253"/>
      <c r="R4410" s="253"/>
      <c r="S4410" s="253"/>
      <c r="T4410" s="25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T4410" s="255" t="s">
        <v>216</v>
      </c>
      <c r="AU4410" s="255" t="s">
        <v>80</v>
      </c>
      <c r="AV4410" s="14" t="s">
        <v>80</v>
      </c>
      <c r="AW4410" s="14" t="s">
        <v>218</v>
      </c>
      <c r="AX4410" s="14" t="s">
        <v>71</v>
      </c>
      <c r="AY4410" s="255" t="s">
        <v>205</v>
      </c>
    </row>
    <row r="4411" s="14" customFormat="1">
      <c r="A4411" s="14"/>
      <c r="B4411" s="245"/>
      <c r="C4411" s="246"/>
      <c r="D4411" s="236" t="s">
        <v>216</v>
      </c>
      <c r="E4411" s="247" t="s">
        <v>19</v>
      </c>
      <c r="F4411" s="248" t="s">
        <v>6705</v>
      </c>
      <c r="G4411" s="246"/>
      <c r="H4411" s="249">
        <v>5.5</v>
      </c>
      <c r="I4411" s="250"/>
      <c r="J4411" s="246"/>
      <c r="K4411" s="246"/>
      <c r="L4411" s="251"/>
      <c r="M4411" s="252"/>
      <c r="N4411" s="253"/>
      <c r="O4411" s="253"/>
      <c r="P4411" s="253"/>
      <c r="Q4411" s="253"/>
      <c r="R4411" s="253"/>
      <c r="S4411" s="253"/>
      <c r="T4411" s="25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55" t="s">
        <v>216</v>
      </c>
      <c r="AU4411" s="255" t="s">
        <v>80</v>
      </c>
      <c r="AV4411" s="14" t="s">
        <v>80</v>
      </c>
      <c r="AW4411" s="14" t="s">
        <v>218</v>
      </c>
      <c r="AX4411" s="14" t="s">
        <v>71</v>
      </c>
      <c r="AY4411" s="255" t="s">
        <v>205</v>
      </c>
    </row>
    <row r="4412" s="14" customFormat="1">
      <c r="A4412" s="14"/>
      <c r="B4412" s="245"/>
      <c r="C4412" s="246"/>
      <c r="D4412" s="236" t="s">
        <v>216</v>
      </c>
      <c r="E4412" s="247" t="s">
        <v>19</v>
      </c>
      <c r="F4412" s="248" t="s">
        <v>6706</v>
      </c>
      <c r="G4412" s="246"/>
      <c r="H4412" s="249">
        <v>9.072000000000001</v>
      </c>
      <c r="I4412" s="250"/>
      <c r="J4412" s="246"/>
      <c r="K4412" s="246"/>
      <c r="L4412" s="251"/>
      <c r="M4412" s="252"/>
      <c r="N4412" s="253"/>
      <c r="O4412" s="253"/>
      <c r="P4412" s="253"/>
      <c r="Q4412" s="253"/>
      <c r="R4412" s="253"/>
      <c r="S4412" s="253"/>
      <c r="T4412" s="25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T4412" s="255" t="s">
        <v>216</v>
      </c>
      <c r="AU4412" s="255" t="s">
        <v>80</v>
      </c>
      <c r="AV4412" s="14" t="s">
        <v>80</v>
      </c>
      <c r="AW4412" s="14" t="s">
        <v>218</v>
      </c>
      <c r="AX4412" s="14" t="s">
        <v>71</v>
      </c>
      <c r="AY4412" s="255" t="s">
        <v>205</v>
      </c>
    </row>
    <row r="4413" s="2" customFormat="1" ht="24.15" customHeight="1">
      <c r="A4413" s="41"/>
      <c r="B4413" s="42"/>
      <c r="C4413" s="216" t="s">
        <v>6742</v>
      </c>
      <c r="D4413" s="216" t="s">
        <v>207</v>
      </c>
      <c r="E4413" s="217" t="s">
        <v>6743</v>
      </c>
      <c r="F4413" s="218" t="s">
        <v>6744</v>
      </c>
      <c r="G4413" s="219" t="s">
        <v>306</v>
      </c>
      <c r="H4413" s="220">
        <v>9.0719999999999992</v>
      </c>
      <c r="I4413" s="221"/>
      <c r="J4413" s="222">
        <f>ROUND(I4413*H4413,2)</f>
        <v>0</v>
      </c>
      <c r="K4413" s="218" t="s">
        <v>211</v>
      </c>
      <c r="L4413" s="47"/>
      <c r="M4413" s="223" t="s">
        <v>19</v>
      </c>
      <c r="N4413" s="224" t="s">
        <v>42</v>
      </c>
      <c r="O4413" s="87"/>
      <c r="P4413" s="225">
        <f>O4413*H4413</f>
        <v>0</v>
      </c>
      <c r="Q4413" s="225">
        <v>0.00013999999999999999</v>
      </c>
      <c r="R4413" s="225">
        <f>Q4413*H4413</f>
        <v>0.0012700799999999998</v>
      </c>
      <c r="S4413" s="225">
        <v>0</v>
      </c>
      <c r="T4413" s="226">
        <f>S4413*H4413</f>
        <v>0</v>
      </c>
      <c r="U4413" s="41"/>
      <c r="V4413" s="41"/>
      <c r="W4413" s="41"/>
      <c r="X4413" s="41"/>
      <c r="Y4413" s="41"/>
      <c r="Z4413" s="41"/>
      <c r="AA4413" s="41"/>
      <c r="AB4413" s="41"/>
      <c r="AC4413" s="41"/>
      <c r="AD4413" s="41"/>
      <c r="AE4413" s="41"/>
      <c r="AR4413" s="227" t="s">
        <v>331</v>
      </c>
      <c r="AT4413" s="227" t="s">
        <v>207</v>
      </c>
      <c r="AU4413" s="227" t="s">
        <v>80</v>
      </c>
      <c r="AY4413" s="20" t="s">
        <v>205</v>
      </c>
      <c r="BE4413" s="228">
        <f>IF(N4413="základní",J4413,0)</f>
        <v>0</v>
      </c>
      <c r="BF4413" s="228">
        <f>IF(N4413="snížená",J4413,0)</f>
        <v>0</v>
      </c>
      <c r="BG4413" s="228">
        <f>IF(N4413="zákl. přenesená",J4413,0)</f>
        <v>0</v>
      </c>
      <c r="BH4413" s="228">
        <f>IF(N4413="sníž. přenesená",J4413,0)</f>
        <v>0</v>
      </c>
      <c r="BI4413" s="228">
        <f>IF(N4413="nulová",J4413,0)</f>
        <v>0</v>
      </c>
      <c r="BJ4413" s="20" t="s">
        <v>78</v>
      </c>
      <c r="BK4413" s="228">
        <f>ROUND(I4413*H4413,2)</f>
        <v>0</v>
      </c>
      <c r="BL4413" s="20" t="s">
        <v>331</v>
      </c>
      <c r="BM4413" s="227" t="s">
        <v>6745</v>
      </c>
    </row>
    <row r="4414" s="2" customFormat="1">
      <c r="A4414" s="41"/>
      <c r="B4414" s="42"/>
      <c r="C4414" s="43"/>
      <c r="D4414" s="229" t="s">
        <v>214</v>
      </c>
      <c r="E4414" s="43"/>
      <c r="F4414" s="230" t="s">
        <v>6746</v>
      </c>
      <c r="G4414" s="43"/>
      <c r="H4414" s="43"/>
      <c r="I4414" s="231"/>
      <c r="J4414" s="43"/>
      <c r="K4414" s="43"/>
      <c r="L4414" s="47"/>
      <c r="M4414" s="232"/>
      <c r="N4414" s="233"/>
      <c r="O4414" s="87"/>
      <c r="P4414" s="87"/>
      <c r="Q4414" s="87"/>
      <c r="R4414" s="87"/>
      <c r="S4414" s="87"/>
      <c r="T4414" s="88"/>
      <c r="U4414" s="41"/>
      <c r="V4414" s="41"/>
      <c r="W4414" s="41"/>
      <c r="X4414" s="41"/>
      <c r="Y4414" s="41"/>
      <c r="Z4414" s="41"/>
      <c r="AA4414" s="41"/>
      <c r="AB4414" s="41"/>
      <c r="AC4414" s="41"/>
      <c r="AD4414" s="41"/>
      <c r="AE4414" s="41"/>
      <c r="AT4414" s="20" t="s">
        <v>214</v>
      </c>
      <c r="AU4414" s="20" t="s">
        <v>80</v>
      </c>
    </row>
    <row r="4415" s="14" customFormat="1">
      <c r="A4415" s="14"/>
      <c r="B4415" s="245"/>
      <c r="C4415" s="246"/>
      <c r="D4415" s="236" t="s">
        <v>216</v>
      </c>
      <c r="E4415" s="247" t="s">
        <v>19</v>
      </c>
      <c r="F4415" s="248" t="s">
        <v>6706</v>
      </c>
      <c r="G4415" s="246"/>
      <c r="H4415" s="249">
        <v>9.072000000000001</v>
      </c>
      <c r="I4415" s="250"/>
      <c r="J4415" s="246"/>
      <c r="K4415" s="246"/>
      <c r="L4415" s="251"/>
      <c r="M4415" s="252"/>
      <c r="N4415" s="253"/>
      <c r="O4415" s="253"/>
      <c r="P4415" s="253"/>
      <c r="Q4415" s="253"/>
      <c r="R4415" s="253"/>
      <c r="S4415" s="253"/>
      <c r="T4415" s="25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5" t="s">
        <v>216</v>
      </c>
      <c r="AU4415" s="255" t="s">
        <v>80</v>
      </c>
      <c r="AV4415" s="14" t="s">
        <v>80</v>
      </c>
      <c r="AW4415" s="14" t="s">
        <v>218</v>
      </c>
      <c r="AX4415" s="14" t="s">
        <v>71</v>
      </c>
      <c r="AY4415" s="255" t="s">
        <v>205</v>
      </c>
    </row>
    <row r="4416" s="2" customFormat="1" ht="37.8" customHeight="1">
      <c r="A4416" s="41"/>
      <c r="B4416" s="42"/>
      <c r="C4416" s="216" t="s">
        <v>6747</v>
      </c>
      <c r="D4416" s="216" t="s">
        <v>207</v>
      </c>
      <c r="E4416" s="217" t="s">
        <v>6748</v>
      </c>
      <c r="F4416" s="218" t="s">
        <v>6749</v>
      </c>
      <c r="G4416" s="219" t="s">
        <v>306</v>
      </c>
      <c r="H4416" s="220">
        <v>25.902000000000001</v>
      </c>
      <c r="I4416" s="221"/>
      <c r="J4416" s="222">
        <f>ROUND(I4416*H4416,2)</f>
        <v>0</v>
      </c>
      <c r="K4416" s="218" t="s">
        <v>211</v>
      </c>
      <c r="L4416" s="47"/>
      <c r="M4416" s="223" t="s">
        <v>19</v>
      </c>
      <c r="N4416" s="224" t="s">
        <v>42</v>
      </c>
      <c r="O4416" s="87"/>
      <c r="P4416" s="225">
        <f>O4416*H4416</f>
        <v>0</v>
      </c>
      <c r="Q4416" s="225">
        <v>0.00013999999999999999</v>
      </c>
      <c r="R4416" s="225">
        <f>Q4416*H4416</f>
        <v>0.00362628</v>
      </c>
      <c r="S4416" s="225">
        <v>0</v>
      </c>
      <c r="T4416" s="226">
        <f>S4416*H4416</f>
        <v>0</v>
      </c>
      <c r="U4416" s="41"/>
      <c r="V4416" s="41"/>
      <c r="W4416" s="41"/>
      <c r="X4416" s="41"/>
      <c r="Y4416" s="41"/>
      <c r="Z4416" s="41"/>
      <c r="AA4416" s="41"/>
      <c r="AB4416" s="41"/>
      <c r="AC4416" s="41"/>
      <c r="AD4416" s="41"/>
      <c r="AE4416" s="41"/>
      <c r="AR4416" s="227" t="s">
        <v>331</v>
      </c>
      <c r="AT4416" s="227" t="s">
        <v>207</v>
      </c>
      <c r="AU4416" s="227" t="s">
        <v>80</v>
      </c>
      <c r="AY4416" s="20" t="s">
        <v>205</v>
      </c>
      <c r="BE4416" s="228">
        <f>IF(N4416="základní",J4416,0)</f>
        <v>0</v>
      </c>
      <c r="BF4416" s="228">
        <f>IF(N4416="snížená",J4416,0)</f>
        <v>0</v>
      </c>
      <c r="BG4416" s="228">
        <f>IF(N4416="zákl. přenesená",J4416,0)</f>
        <v>0</v>
      </c>
      <c r="BH4416" s="228">
        <f>IF(N4416="sníž. přenesená",J4416,0)</f>
        <v>0</v>
      </c>
      <c r="BI4416" s="228">
        <f>IF(N4416="nulová",J4416,0)</f>
        <v>0</v>
      </c>
      <c r="BJ4416" s="20" t="s">
        <v>78</v>
      </c>
      <c r="BK4416" s="228">
        <f>ROUND(I4416*H4416,2)</f>
        <v>0</v>
      </c>
      <c r="BL4416" s="20" t="s">
        <v>331</v>
      </c>
      <c r="BM4416" s="227" t="s">
        <v>6750</v>
      </c>
    </row>
    <row r="4417" s="2" customFormat="1">
      <c r="A4417" s="41"/>
      <c r="B4417" s="42"/>
      <c r="C4417" s="43"/>
      <c r="D4417" s="229" t="s">
        <v>214</v>
      </c>
      <c r="E4417" s="43"/>
      <c r="F4417" s="230" t="s">
        <v>6751</v>
      </c>
      <c r="G4417" s="43"/>
      <c r="H4417" s="43"/>
      <c r="I4417" s="231"/>
      <c r="J4417" s="43"/>
      <c r="K4417" s="43"/>
      <c r="L4417" s="47"/>
      <c r="M4417" s="232"/>
      <c r="N4417" s="233"/>
      <c r="O4417" s="87"/>
      <c r="P4417" s="87"/>
      <c r="Q4417" s="87"/>
      <c r="R4417" s="87"/>
      <c r="S4417" s="87"/>
      <c r="T4417" s="88"/>
      <c r="U4417" s="41"/>
      <c r="V4417" s="41"/>
      <c r="W4417" s="41"/>
      <c r="X4417" s="41"/>
      <c r="Y4417" s="41"/>
      <c r="Z4417" s="41"/>
      <c r="AA4417" s="41"/>
      <c r="AB4417" s="41"/>
      <c r="AC4417" s="41"/>
      <c r="AD4417" s="41"/>
      <c r="AE4417" s="41"/>
      <c r="AT4417" s="20" t="s">
        <v>214</v>
      </c>
      <c r="AU4417" s="20" t="s">
        <v>80</v>
      </c>
    </row>
    <row r="4418" s="14" customFormat="1">
      <c r="A4418" s="14"/>
      <c r="B4418" s="245"/>
      <c r="C4418" s="246"/>
      <c r="D4418" s="236" t="s">
        <v>216</v>
      </c>
      <c r="E4418" s="247" t="s">
        <v>19</v>
      </c>
      <c r="F4418" s="248" t="s">
        <v>6703</v>
      </c>
      <c r="G4418" s="246"/>
      <c r="H4418" s="249">
        <v>6.71</v>
      </c>
      <c r="I4418" s="250"/>
      <c r="J4418" s="246"/>
      <c r="K4418" s="246"/>
      <c r="L4418" s="251"/>
      <c r="M4418" s="252"/>
      <c r="N4418" s="253"/>
      <c r="O4418" s="253"/>
      <c r="P4418" s="253"/>
      <c r="Q4418" s="253"/>
      <c r="R4418" s="253"/>
      <c r="S4418" s="253"/>
      <c r="T4418" s="25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T4418" s="255" t="s">
        <v>216</v>
      </c>
      <c r="AU4418" s="255" t="s">
        <v>80</v>
      </c>
      <c r="AV4418" s="14" t="s">
        <v>80</v>
      </c>
      <c r="AW4418" s="14" t="s">
        <v>218</v>
      </c>
      <c r="AX4418" s="14" t="s">
        <v>71</v>
      </c>
      <c r="AY4418" s="255" t="s">
        <v>205</v>
      </c>
    </row>
    <row r="4419" s="14" customFormat="1">
      <c r="A4419" s="14"/>
      <c r="B4419" s="245"/>
      <c r="C4419" s="246"/>
      <c r="D4419" s="236" t="s">
        <v>216</v>
      </c>
      <c r="E4419" s="247" t="s">
        <v>19</v>
      </c>
      <c r="F4419" s="248" t="s">
        <v>6704</v>
      </c>
      <c r="G4419" s="246"/>
      <c r="H4419" s="249">
        <v>4.620000000000001</v>
      </c>
      <c r="I4419" s="250"/>
      <c r="J4419" s="246"/>
      <c r="K4419" s="246"/>
      <c r="L4419" s="251"/>
      <c r="M4419" s="252"/>
      <c r="N4419" s="253"/>
      <c r="O4419" s="253"/>
      <c r="P4419" s="253"/>
      <c r="Q4419" s="253"/>
      <c r="R4419" s="253"/>
      <c r="S4419" s="253"/>
      <c r="T4419" s="25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T4419" s="255" t="s">
        <v>216</v>
      </c>
      <c r="AU4419" s="255" t="s">
        <v>80</v>
      </c>
      <c r="AV4419" s="14" t="s">
        <v>80</v>
      </c>
      <c r="AW4419" s="14" t="s">
        <v>218</v>
      </c>
      <c r="AX4419" s="14" t="s">
        <v>71</v>
      </c>
      <c r="AY4419" s="255" t="s">
        <v>205</v>
      </c>
    </row>
    <row r="4420" s="14" customFormat="1">
      <c r="A4420" s="14"/>
      <c r="B4420" s="245"/>
      <c r="C4420" s="246"/>
      <c r="D4420" s="236" t="s">
        <v>216</v>
      </c>
      <c r="E4420" s="247" t="s">
        <v>19</v>
      </c>
      <c r="F4420" s="248" t="s">
        <v>6705</v>
      </c>
      <c r="G4420" s="246"/>
      <c r="H4420" s="249">
        <v>5.5</v>
      </c>
      <c r="I4420" s="250"/>
      <c r="J4420" s="246"/>
      <c r="K4420" s="246"/>
      <c r="L4420" s="251"/>
      <c r="M4420" s="252"/>
      <c r="N4420" s="253"/>
      <c r="O4420" s="253"/>
      <c r="P4420" s="253"/>
      <c r="Q4420" s="253"/>
      <c r="R4420" s="253"/>
      <c r="S4420" s="253"/>
      <c r="T4420" s="25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T4420" s="255" t="s">
        <v>216</v>
      </c>
      <c r="AU4420" s="255" t="s">
        <v>80</v>
      </c>
      <c r="AV4420" s="14" t="s">
        <v>80</v>
      </c>
      <c r="AW4420" s="14" t="s">
        <v>218</v>
      </c>
      <c r="AX4420" s="14" t="s">
        <v>71</v>
      </c>
      <c r="AY4420" s="255" t="s">
        <v>205</v>
      </c>
    </row>
    <row r="4421" s="14" customFormat="1">
      <c r="A4421" s="14"/>
      <c r="B4421" s="245"/>
      <c r="C4421" s="246"/>
      <c r="D4421" s="236" t="s">
        <v>216</v>
      </c>
      <c r="E4421" s="247" t="s">
        <v>19</v>
      </c>
      <c r="F4421" s="248" t="s">
        <v>6706</v>
      </c>
      <c r="G4421" s="246"/>
      <c r="H4421" s="249">
        <v>9.072000000000001</v>
      </c>
      <c r="I4421" s="250"/>
      <c r="J4421" s="246"/>
      <c r="K4421" s="246"/>
      <c r="L4421" s="251"/>
      <c r="M4421" s="252"/>
      <c r="N4421" s="253"/>
      <c r="O4421" s="253"/>
      <c r="P4421" s="253"/>
      <c r="Q4421" s="253"/>
      <c r="R4421" s="253"/>
      <c r="S4421" s="253"/>
      <c r="T4421" s="25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T4421" s="255" t="s">
        <v>216</v>
      </c>
      <c r="AU4421" s="255" t="s">
        <v>80</v>
      </c>
      <c r="AV4421" s="14" t="s">
        <v>80</v>
      </c>
      <c r="AW4421" s="14" t="s">
        <v>218</v>
      </c>
      <c r="AX4421" s="14" t="s">
        <v>71</v>
      </c>
      <c r="AY4421" s="255" t="s">
        <v>205</v>
      </c>
    </row>
    <row r="4422" s="2" customFormat="1" ht="62.7" customHeight="1">
      <c r="A4422" s="41"/>
      <c r="B4422" s="42"/>
      <c r="C4422" s="216" t="s">
        <v>6752</v>
      </c>
      <c r="D4422" s="216" t="s">
        <v>207</v>
      </c>
      <c r="E4422" s="217" t="s">
        <v>6753</v>
      </c>
      <c r="F4422" s="218" t="s">
        <v>6754</v>
      </c>
      <c r="G4422" s="219" t="s">
        <v>306</v>
      </c>
      <c r="H4422" s="220">
        <v>46.999000000000002</v>
      </c>
      <c r="I4422" s="221"/>
      <c r="J4422" s="222">
        <f>ROUND(I4422*H4422,2)</f>
        <v>0</v>
      </c>
      <c r="K4422" s="218" t="s">
        <v>211</v>
      </c>
      <c r="L4422" s="47"/>
      <c r="M4422" s="223" t="s">
        <v>19</v>
      </c>
      <c r="N4422" s="224" t="s">
        <v>42</v>
      </c>
      <c r="O4422" s="87"/>
      <c r="P4422" s="225">
        <f>O4422*H4422</f>
        <v>0</v>
      </c>
      <c r="Q4422" s="225">
        <v>0.00034000000000000002</v>
      </c>
      <c r="R4422" s="225">
        <f>Q4422*H4422</f>
        <v>0.015979660000000003</v>
      </c>
      <c r="S4422" s="225">
        <v>0</v>
      </c>
      <c r="T4422" s="226">
        <f>S4422*H4422</f>
        <v>0</v>
      </c>
      <c r="U4422" s="41"/>
      <c r="V4422" s="41"/>
      <c r="W4422" s="41"/>
      <c r="X4422" s="41"/>
      <c r="Y4422" s="41"/>
      <c r="Z4422" s="41"/>
      <c r="AA4422" s="41"/>
      <c r="AB4422" s="41"/>
      <c r="AC4422" s="41"/>
      <c r="AD4422" s="41"/>
      <c r="AE4422" s="41"/>
      <c r="AR4422" s="227" t="s">
        <v>331</v>
      </c>
      <c r="AT4422" s="227" t="s">
        <v>207</v>
      </c>
      <c r="AU4422" s="227" t="s">
        <v>80</v>
      </c>
      <c r="AY4422" s="20" t="s">
        <v>205</v>
      </c>
      <c r="BE4422" s="228">
        <f>IF(N4422="základní",J4422,0)</f>
        <v>0</v>
      </c>
      <c r="BF4422" s="228">
        <f>IF(N4422="snížená",J4422,0)</f>
        <v>0</v>
      </c>
      <c r="BG4422" s="228">
        <f>IF(N4422="zákl. přenesená",J4422,0)</f>
        <v>0</v>
      </c>
      <c r="BH4422" s="228">
        <f>IF(N4422="sníž. přenesená",J4422,0)</f>
        <v>0</v>
      </c>
      <c r="BI4422" s="228">
        <f>IF(N4422="nulová",J4422,0)</f>
        <v>0</v>
      </c>
      <c r="BJ4422" s="20" t="s">
        <v>78</v>
      </c>
      <c r="BK4422" s="228">
        <f>ROUND(I4422*H4422,2)</f>
        <v>0</v>
      </c>
      <c r="BL4422" s="20" t="s">
        <v>331</v>
      </c>
      <c r="BM4422" s="227" t="s">
        <v>6755</v>
      </c>
    </row>
    <row r="4423" s="2" customFormat="1">
      <c r="A4423" s="41"/>
      <c r="B4423" s="42"/>
      <c r="C4423" s="43"/>
      <c r="D4423" s="229" t="s">
        <v>214</v>
      </c>
      <c r="E4423" s="43"/>
      <c r="F4423" s="230" t="s">
        <v>6756</v>
      </c>
      <c r="G4423" s="43"/>
      <c r="H4423" s="43"/>
      <c r="I4423" s="231"/>
      <c r="J4423" s="43"/>
      <c r="K4423" s="43"/>
      <c r="L4423" s="47"/>
      <c r="M4423" s="232"/>
      <c r="N4423" s="233"/>
      <c r="O4423" s="87"/>
      <c r="P4423" s="87"/>
      <c r="Q4423" s="87"/>
      <c r="R4423" s="87"/>
      <c r="S4423" s="87"/>
      <c r="T4423" s="88"/>
      <c r="U4423" s="41"/>
      <c r="V4423" s="41"/>
      <c r="W4423" s="41"/>
      <c r="X4423" s="41"/>
      <c r="Y4423" s="41"/>
      <c r="Z4423" s="41"/>
      <c r="AA4423" s="41"/>
      <c r="AB4423" s="41"/>
      <c r="AC4423" s="41"/>
      <c r="AD4423" s="41"/>
      <c r="AE4423" s="41"/>
      <c r="AT4423" s="20" t="s">
        <v>214</v>
      </c>
      <c r="AU4423" s="20" t="s">
        <v>80</v>
      </c>
    </row>
    <row r="4424" s="14" customFormat="1">
      <c r="A4424" s="14"/>
      <c r="B4424" s="245"/>
      <c r="C4424" s="246"/>
      <c r="D4424" s="236" t="s">
        <v>216</v>
      </c>
      <c r="E4424" s="247" t="s">
        <v>19</v>
      </c>
      <c r="F4424" s="248" t="s">
        <v>6757</v>
      </c>
      <c r="G4424" s="246"/>
      <c r="H4424" s="249">
        <v>46.998699999999999</v>
      </c>
      <c r="I4424" s="250"/>
      <c r="J4424" s="246"/>
      <c r="K4424" s="246"/>
      <c r="L4424" s="251"/>
      <c r="M4424" s="252"/>
      <c r="N4424" s="253"/>
      <c r="O4424" s="253"/>
      <c r="P4424" s="253"/>
      <c r="Q4424" s="253"/>
      <c r="R4424" s="253"/>
      <c r="S4424" s="253"/>
      <c r="T4424" s="25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T4424" s="255" t="s">
        <v>216</v>
      </c>
      <c r="AU4424" s="255" t="s">
        <v>80</v>
      </c>
      <c r="AV4424" s="14" t="s">
        <v>80</v>
      </c>
      <c r="AW4424" s="14" t="s">
        <v>218</v>
      </c>
      <c r="AX4424" s="14" t="s">
        <v>71</v>
      </c>
      <c r="AY4424" s="255" t="s">
        <v>205</v>
      </c>
    </row>
    <row r="4425" s="2" customFormat="1" ht="21.75" customHeight="1">
      <c r="A4425" s="41"/>
      <c r="B4425" s="42"/>
      <c r="C4425" s="216" t="s">
        <v>6758</v>
      </c>
      <c r="D4425" s="216" t="s">
        <v>207</v>
      </c>
      <c r="E4425" s="217" t="s">
        <v>6759</v>
      </c>
      <c r="F4425" s="218" t="s">
        <v>6760</v>
      </c>
      <c r="G4425" s="219" t="s">
        <v>306</v>
      </c>
      <c r="H4425" s="220">
        <v>55.329000000000001</v>
      </c>
      <c r="I4425" s="221"/>
      <c r="J4425" s="222">
        <f>ROUND(I4425*H4425,2)</f>
        <v>0</v>
      </c>
      <c r="K4425" s="218" t="s">
        <v>211</v>
      </c>
      <c r="L4425" s="47"/>
      <c r="M4425" s="223" t="s">
        <v>19</v>
      </c>
      <c r="N4425" s="224" t="s">
        <v>42</v>
      </c>
      <c r="O4425" s="87"/>
      <c r="P4425" s="225">
        <f>O4425*H4425</f>
        <v>0</v>
      </c>
      <c r="Q4425" s="225">
        <v>0</v>
      </c>
      <c r="R4425" s="225">
        <f>Q4425*H4425</f>
        <v>0</v>
      </c>
      <c r="S4425" s="225">
        <v>0</v>
      </c>
      <c r="T4425" s="226">
        <f>S4425*H4425</f>
        <v>0</v>
      </c>
      <c r="U4425" s="41"/>
      <c r="V4425" s="41"/>
      <c r="W4425" s="41"/>
      <c r="X4425" s="41"/>
      <c r="Y4425" s="41"/>
      <c r="Z4425" s="41"/>
      <c r="AA4425" s="41"/>
      <c r="AB4425" s="41"/>
      <c r="AC4425" s="41"/>
      <c r="AD4425" s="41"/>
      <c r="AE4425" s="41"/>
      <c r="AR4425" s="227" t="s">
        <v>331</v>
      </c>
      <c r="AT4425" s="227" t="s">
        <v>207</v>
      </c>
      <c r="AU4425" s="227" t="s">
        <v>80</v>
      </c>
      <c r="AY4425" s="20" t="s">
        <v>205</v>
      </c>
      <c r="BE4425" s="228">
        <f>IF(N4425="základní",J4425,0)</f>
        <v>0</v>
      </c>
      <c r="BF4425" s="228">
        <f>IF(N4425="snížená",J4425,0)</f>
        <v>0</v>
      </c>
      <c r="BG4425" s="228">
        <f>IF(N4425="zákl. přenesená",J4425,0)</f>
        <v>0</v>
      </c>
      <c r="BH4425" s="228">
        <f>IF(N4425="sníž. přenesená",J4425,0)</f>
        <v>0</v>
      </c>
      <c r="BI4425" s="228">
        <f>IF(N4425="nulová",J4425,0)</f>
        <v>0</v>
      </c>
      <c r="BJ4425" s="20" t="s">
        <v>78</v>
      </c>
      <c r="BK4425" s="228">
        <f>ROUND(I4425*H4425,2)</f>
        <v>0</v>
      </c>
      <c r="BL4425" s="20" t="s">
        <v>331</v>
      </c>
      <c r="BM4425" s="227" t="s">
        <v>6761</v>
      </c>
    </row>
    <row r="4426" s="2" customFormat="1">
      <c r="A4426" s="41"/>
      <c r="B4426" s="42"/>
      <c r="C4426" s="43"/>
      <c r="D4426" s="229" t="s">
        <v>214</v>
      </c>
      <c r="E4426" s="43"/>
      <c r="F4426" s="230" t="s">
        <v>6762</v>
      </c>
      <c r="G4426" s="43"/>
      <c r="H4426" s="43"/>
      <c r="I4426" s="231"/>
      <c r="J4426" s="43"/>
      <c r="K4426" s="43"/>
      <c r="L4426" s="47"/>
      <c r="M4426" s="232"/>
      <c r="N4426" s="233"/>
      <c r="O4426" s="87"/>
      <c r="P4426" s="87"/>
      <c r="Q4426" s="87"/>
      <c r="R4426" s="87"/>
      <c r="S4426" s="87"/>
      <c r="T4426" s="88"/>
      <c r="U4426" s="41"/>
      <c r="V4426" s="41"/>
      <c r="W4426" s="41"/>
      <c r="X4426" s="41"/>
      <c r="Y4426" s="41"/>
      <c r="Z4426" s="41"/>
      <c r="AA4426" s="41"/>
      <c r="AB4426" s="41"/>
      <c r="AC4426" s="41"/>
      <c r="AD4426" s="41"/>
      <c r="AE4426" s="41"/>
      <c r="AT4426" s="20" t="s">
        <v>214</v>
      </c>
      <c r="AU4426" s="20" t="s">
        <v>80</v>
      </c>
    </row>
    <row r="4427" s="14" customFormat="1">
      <c r="A4427" s="14"/>
      <c r="B4427" s="245"/>
      <c r="C4427" s="246"/>
      <c r="D4427" s="236" t="s">
        <v>216</v>
      </c>
      <c r="E4427" s="247" t="s">
        <v>19</v>
      </c>
      <c r="F4427" s="248" t="s">
        <v>6763</v>
      </c>
      <c r="G4427" s="246"/>
      <c r="H4427" s="249">
        <v>55.3294</v>
      </c>
      <c r="I4427" s="250"/>
      <c r="J4427" s="246"/>
      <c r="K4427" s="246"/>
      <c r="L4427" s="251"/>
      <c r="M4427" s="252"/>
      <c r="N4427" s="253"/>
      <c r="O4427" s="253"/>
      <c r="P4427" s="253"/>
      <c r="Q4427" s="253"/>
      <c r="R4427" s="253"/>
      <c r="S4427" s="253"/>
      <c r="T4427" s="25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T4427" s="255" t="s">
        <v>216</v>
      </c>
      <c r="AU4427" s="255" t="s">
        <v>80</v>
      </c>
      <c r="AV4427" s="14" t="s">
        <v>80</v>
      </c>
      <c r="AW4427" s="14" t="s">
        <v>218</v>
      </c>
      <c r="AX4427" s="14" t="s">
        <v>71</v>
      </c>
      <c r="AY4427" s="255" t="s">
        <v>205</v>
      </c>
    </row>
    <row r="4428" s="2" customFormat="1" ht="24.15" customHeight="1">
      <c r="A4428" s="41"/>
      <c r="B4428" s="42"/>
      <c r="C4428" s="216" t="s">
        <v>6764</v>
      </c>
      <c r="D4428" s="216" t="s">
        <v>207</v>
      </c>
      <c r="E4428" s="217" t="s">
        <v>6765</v>
      </c>
      <c r="F4428" s="218" t="s">
        <v>6766</v>
      </c>
      <c r="G4428" s="219" t="s">
        <v>306</v>
      </c>
      <c r="H4428" s="220">
        <v>277.666</v>
      </c>
      <c r="I4428" s="221"/>
      <c r="J4428" s="222">
        <f>ROUND(I4428*H4428,2)</f>
        <v>0</v>
      </c>
      <c r="K4428" s="218" t="s">
        <v>211</v>
      </c>
      <c r="L4428" s="47"/>
      <c r="M4428" s="223" t="s">
        <v>19</v>
      </c>
      <c r="N4428" s="224" t="s">
        <v>42</v>
      </c>
      <c r="O4428" s="87"/>
      <c r="P4428" s="225">
        <f>O4428*H4428</f>
        <v>0</v>
      </c>
      <c r="Q4428" s="225">
        <v>0.00021000000000000001</v>
      </c>
      <c r="R4428" s="225">
        <f>Q4428*H4428</f>
        <v>0.058309860000000005</v>
      </c>
      <c r="S4428" s="225">
        <v>0</v>
      </c>
      <c r="T4428" s="226">
        <f>S4428*H4428</f>
        <v>0</v>
      </c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R4428" s="227" t="s">
        <v>331</v>
      </c>
      <c r="AT4428" s="227" t="s">
        <v>207</v>
      </c>
      <c r="AU4428" s="227" t="s">
        <v>80</v>
      </c>
      <c r="AY4428" s="20" t="s">
        <v>205</v>
      </c>
      <c r="BE4428" s="228">
        <f>IF(N4428="základní",J4428,0)</f>
        <v>0</v>
      </c>
      <c r="BF4428" s="228">
        <f>IF(N4428="snížená",J4428,0)</f>
        <v>0</v>
      </c>
      <c r="BG4428" s="228">
        <f>IF(N4428="zákl. přenesená",J4428,0)</f>
        <v>0</v>
      </c>
      <c r="BH4428" s="228">
        <f>IF(N4428="sníž. přenesená",J4428,0)</f>
        <v>0</v>
      </c>
      <c r="BI4428" s="228">
        <f>IF(N4428="nulová",J4428,0)</f>
        <v>0</v>
      </c>
      <c r="BJ4428" s="20" t="s">
        <v>78</v>
      </c>
      <c r="BK4428" s="228">
        <f>ROUND(I4428*H4428,2)</f>
        <v>0</v>
      </c>
      <c r="BL4428" s="20" t="s">
        <v>331</v>
      </c>
      <c r="BM4428" s="227" t="s">
        <v>6767</v>
      </c>
    </row>
    <row r="4429" s="2" customFormat="1">
      <c r="A4429" s="41"/>
      <c r="B4429" s="42"/>
      <c r="C4429" s="43"/>
      <c r="D4429" s="229" t="s">
        <v>214</v>
      </c>
      <c r="E4429" s="43"/>
      <c r="F4429" s="230" t="s">
        <v>6768</v>
      </c>
      <c r="G4429" s="43"/>
      <c r="H4429" s="43"/>
      <c r="I4429" s="231"/>
      <c r="J4429" s="43"/>
      <c r="K4429" s="43"/>
      <c r="L4429" s="47"/>
      <c r="M4429" s="232"/>
      <c r="N4429" s="233"/>
      <c r="O4429" s="87"/>
      <c r="P4429" s="87"/>
      <c r="Q4429" s="87"/>
      <c r="R4429" s="87"/>
      <c r="S4429" s="87"/>
      <c r="T4429" s="88"/>
      <c r="U4429" s="41"/>
      <c r="V4429" s="41"/>
      <c r="W4429" s="41"/>
      <c r="X4429" s="41"/>
      <c r="Y4429" s="41"/>
      <c r="Z4429" s="41"/>
      <c r="AA4429" s="41"/>
      <c r="AB4429" s="41"/>
      <c r="AC4429" s="41"/>
      <c r="AD4429" s="41"/>
      <c r="AE4429" s="41"/>
      <c r="AT4429" s="20" t="s">
        <v>214</v>
      </c>
      <c r="AU4429" s="20" t="s">
        <v>80</v>
      </c>
    </row>
    <row r="4430" s="14" customFormat="1">
      <c r="A4430" s="14"/>
      <c r="B4430" s="245"/>
      <c r="C4430" s="246"/>
      <c r="D4430" s="236" t="s">
        <v>216</v>
      </c>
      <c r="E4430" s="247" t="s">
        <v>19</v>
      </c>
      <c r="F4430" s="248" t="s">
        <v>6769</v>
      </c>
      <c r="G4430" s="246"/>
      <c r="H4430" s="249">
        <v>156.1798</v>
      </c>
      <c r="I4430" s="250"/>
      <c r="J4430" s="246"/>
      <c r="K4430" s="246"/>
      <c r="L4430" s="251"/>
      <c r="M4430" s="252"/>
      <c r="N4430" s="253"/>
      <c r="O4430" s="253"/>
      <c r="P4430" s="253"/>
      <c r="Q4430" s="253"/>
      <c r="R4430" s="253"/>
      <c r="S4430" s="253"/>
      <c r="T4430" s="25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5" t="s">
        <v>216</v>
      </c>
      <c r="AU4430" s="255" t="s">
        <v>80</v>
      </c>
      <c r="AV4430" s="14" t="s">
        <v>80</v>
      </c>
      <c r="AW4430" s="14" t="s">
        <v>218</v>
      </c>
      <c r="AX4430" s="14" t="s">
        <v>71</v>
      </c>
      <c r="AY4430" s="255" t="s">
        <v>205</v>
      </c>
    </row>
    <row r="4431" s="14" customFormat="1">
      <c r="A4431" s="14"/>
      <c r="B4431" s="245"/>
      <c r="C4431" s="246"/>
      <c r="D4431" s="236" t="s">
        <v>216</v>
      </c>
      <c r="E4431" s="247" t="s">
        <v>19</v>
      </c>
      <c r="F4431" s="248" t="s">
        <v>6770</v>
      </c>
      <c r="G4431" s="246"/>
      <c r="H4431" s="249">
        <v>49.782400000000003</v>
      </c>
      <c r="I4431" s="250"/>
      <c r="J4431" s="246"/>
      <c r="K4431" s="246"/>
      <c r="L4431" s="251"/>
      <c r="M4431" s="252"/>
      <c r="N4431" s="253"/>
      <c r="O4431" s="253"/>
      <c r="P4431" s="253"/>
      <c r="Q4431" s="253"/>
      <c r="R4431" s="253"/>
      <c r="S4431" s="253"/>
      <c r="T4431" s="25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5" t="s">
        <v>216</v>
      </c>
      <c r="AU4431" s="255" t="s">
        <v>80</v>
      </c>
      <c r="AV4431" s="14" t="s">
        <v>80</v>
      </c>
      <c r="AW4431" s="14" t="s">
        <v>218</v>
      </c>
      <c r="AX4431" s="14" t="s">
        <v>71</v>
      </c>
      <c r="AY4431" s="255" t="s">
        <v>205</v>
      </c>
    </row>
    <row r="4432" s="14" customFormat="1">
      <c r="A4432" s="14"/>
      <c r="B4432" s="245"/>
      <c r="C4432" s="246"/>
      <c r="D4432" s="236" t="s">
        <v>216</v>
      </c>
      <c r="E4432" s="247" t="s">
        <v>19</v>
      </c>
      <c r="F4432" s="248" t="s">
        <v>6771</v>
      </c>
      <c r="G4432" s="246"/>
      <c r="H4432" s="249">
        <v>71.703659999999999</v>
      </c>
      <c r="I4432" s="250"/>
      <c r="J4432" s="246"/>
      <c r="K4432" s="246"/>
      <c r="L4432" s="251"/>
      <c r="M4432" s="252"/>
      <c r="N4432" s="253"/>
      <c r="O4432" s="253"/>
      <c r="P4432" s="253"/>
      <c r="Q4432" s="253"/>
      <c r="R4432" s="253"/>
      <c r="S4432" s="253"/>
      <c r="T4432" s="25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T4432" s="255" t="s">
        <v>216</v>
      </c>
      <c r="AU4432" s="255" t="s">
        <v>80</v>
      </c>
      <c r="AV4432" s="14" t="s">
        <v>80</v>
      </c>
      <c r="AW4432" s="14" t="s">
        <v>218</v>
      </c>
      <c r="AX4432" s="14" t="s">
        <v>71</v>
      </c>
      <c r="AY4432" s="255" t="s">
        <v>205</v>
      </c>
    </row>
    <row r="4433" s="2" customFormat="1" ht="37.8" customHeight="1">
      <c r="A4433" s="41"/>
      <c r="B4433" s="42"/>
      <c r="C4433" s="216" t="s">
        <v>6772</v>
      </c>
      <c r="D4433" s="216" t="s">
        <v>207</v>
      </c>
      <c r="E4433" s="217" t="s">
        <v>6773</v>
      </c>
      <c r="F4433" s="218" t="s">
        <v>6774</v>
      </c>
      <c r="G4433" s="219" t="s">
        <v>306</v>
      </c>
      <c r="H4433" s="220">
        <v>268.62799999999999</v>
      </c>
      <c r="I4433" s="221"/>
      <c r="J4433" s="222">
        <f>ROUND(I4433*H4433,2)</f>
        <v>0</v>
      </c>
      <c r="K4433" s="218" t="s">
        <v>211</v>
      </c>
      <c r="L4433" s="47"/>
      <c r="M4433" s="223" t="s">
        <v>19</v>
      </c>
      <c r="N4433" s="224" t="s">
        <v>42</v>
      </c>
      <c r="O4433" s="87"/>
      <c r="P4433" s="225">
        <f>O4433*H4433</f>
        <v>0</v>
      </c>
      <c r="Q4433" s="225">
        <v>0.00027</v>
      </c>
      <c r="R4433" s="225">
        <f>Q4433*H4433</f>
        <v>0.072529559999999993</v>
      </c>
      <c r="S4433" s="225">
        <v>0</v>
      </c>
      <c r="T4433" s="226">
        <f>S4433*H4433</f>
        <v>0</v>
      </c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R4433" s="227" t="s">
        <v>331</v>
      </c>
      <c r="AT4433" s="227" t="s">
        <v>207</v>
      </c>
      <c r="AU4433" s="227" t="s">
        <v>80</v>
      </c>
      <c r="AY4433" s="20" t="s">
        <v>205</v>
      </c>
      <c r="BE4433" s="228">
        <f>IF(N4433="základní",J4433,0)</f>
        <v>0</v>
      </c>
      <c r="BF4433" s="228">
        <f>IF(N4433="snížená",J4433,0)</f>
        <v>0</v>
      </c>
      <c r="BG4433" s="228">
        <f>IF(N4433="zákl. přenesená",J4433,0)</f>
        <v>0</v>
      </c>
      <c r="BH4433" s="228">
        <f>IF(N4433="sníž. přenesená",J4433,0)</f>
        <v>0</v>
      </c>
      <c r="BI4433" s="228">
        <f>IF(N4433="nulová",J4433,0)</f>
        <v>0</v>
      </c>
      <c r="BJ4433" s="20" t="s">
        <v>78</v>
      </c>
      <c r="BK4433" s="228">
        <f>ROUND(I4433*H4433,2)</f>
        <v>0</v>
      </c>
      <c r="BL4433" s="20" t="s">
        <v>331</v>
      </c>
      <c r="BM4433" s="227" t="s">
        <v>6775</v>
      </c>
    </row>
    <row r="4434" s="2" customFormat="1">
      <c r="A4434" s="41"/>
      <c r="B4434" s="42"/>
      <c r="C4434" s="43"/>
      <c r="D4434" s="229" t="s">
        <v>214</v>
      </c>
      <c r="E4434" s="43"/>
      <c r="F4434" s="230" t="s">
        <v>6776</v>
      </c>
      <c r="G4434" s="43"/>
      <c r="H4434" s="43"/>
      <c r="I4434" s="231"/>
      <c r="J4434" s="43"/>
      <c r="K4434" s="43"/>
      <c r="L4434" s="47"/>
      <c r="M4434" s="232"/>
      <c r="N4434" s="233"/>
      <c r="O4434" s="87"/>
      <c r="P4434" s="87"/>
      <c r="Q4434" s="87"/>
      <c r="R4434" s="87"/>
      <c r="S4434" s="87"/>
      <c r="T4434" s="88"/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T4434" s="20" t="s">
        <v>214</v>
      </c>
      <c r="AU4434" s="20" t="s">
        <v>80</v>
      </c>
    </row>
    <row r="4435" s="14" customFormat="1">
      <c r="A4435" s="14"/>
      <c r="B4435" s="245"/>
      <c r="C4435" s="246"/>
      <c r="D4435" s="236" t="s">
        <v>216</v>
      </c>
      <c r="E4435" s="247" t="s">
        <v>19</v>
      </c>
      <c r="F4435" s="248" t="s">
        <v>3121</v>
      </c>
      <c r="G4435" s="246"/>
      <c r="H4435" s="249">
        <v>134.28200000000001</v>
      </c>
      <c r="I4435" s="250"/>
      <c r="J4435" s="246"/>
      <c r="K4435" s="246"/>
      <c r="L4435" s="251"/>
      <c r="M4435" s="252"/>
      <c r="N4435" s="253"/>
      <c r="O4435" s="253"/>
      <c r="P4435" s="253"/>
      <c r="Q4435" s="253"/>
      <c r="R4435" s="253"/>
      <c r="S4435" s="253"/>
      <c r="T4435" s="25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55" t="s">
        <v>216</v>
      </c>
      <c r="AU4435" s="255" t="s">
        <v>80</v>
      </c>
      <c r="AV4435" s="14" t="s">
        <v>80</v>
      </c>
      <c r="AW4435" s="14" t="s">
        <v>218</v>
      </c>
      <c r="AX4435" s="14" t="s">
        <v>71</v>
      </c>
      <c r="AY4435" s="255" t="s">
        <v>205</v>
      </c>
    </row>
    <row r="4436" s="14" customFormat="1">
      <c r="A4436" s="14"/>
      <c r="B4436" s="245"/>
      <c r="C4436" s="246"/>
      <c r="D4436" s="236" t="s">
        <v>216</v>
      </c>
      <c r="E4436" s="247" t="s">
        <v>19</v>
      </c>
      <c r="F4436" s="248" t="s">
        <v>6777</v>
      </c>
      <c r="G4436" s="246"/>
      <c r="H4436" s="249">
        <v>134.346</v>
      </c>
      <c r="I4436" s="250"/>
      <c r="J4436" s="246"/>
      <c r="K4436" s="246"/>
      <c r="L4436" s="251"/>
      <c r="M4436" s="252"/>
      <c r="N4436" s="253"/>
      <c r="O4436" s="253"/>
      <c r="P4436" s="253"/>
      <c r="Q4436" s="253"/>
      <c r="R4436" s="253"/>
      <c r="S4436" s="253"/>
      <c r="T4436" s="25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T4436" s="255" t="s">
        <v>216</v>
      </c>
      <c r="AU4436" s="255" t="s">
        <v>80</v>
      </c>
      <c r="AV4436" s="14" t="s">
        <v>80</v>
      </c>
      <c r="AW4436" s="14" t="s">
        <v>218</v>
      </c>
      <c r="AX4436" s="14" t="s">
        <v>71</v>
      </c>
      <c r="AY4436" s="255" t="s">
        <v>205</v>
      </c>
    </row>
    <row r="4437" s="2" customFormat="1" ht="49.05" customHeight="1">
      <c r="A4437" s="41"/>
      <c r="B4437" s="42"/>
      <c r="C4437" s="216" t="s">
        <v>6778</v>
      </c>
      <c r="D4437" s="216" t="s">
        <v>207</v>
      </c>
      <c r="E4437" s="217" t="s">
        <v>6779</v>
      </c>
      <c r="F4437" s="218" t="s">
        <v>6780</v>
      </c>
      <c r="G4437" s="219" t="s">
        <v>306</v>
      </c>
      <c r="H4437" s="220">
        <v>3.601</v>
      </c>
      <c r="I4437" s="221"/>
      <c r="J4437" s="222">
        <f>ROUND(I4437*H4437,2)</f>
        <v>0</v>
      </c>
      <c r="K4437" s="218" t="s">
        <v>6781</v>
      </c>
      <c r="L4437" s="47"/>
      <c r="M4437" s="223" t="s">
        <v>19</v>
      </c>
      <c r="N4437" s="224" t="s">
        <v>42</v>
      </c>
      <c r="O4437" s="87"/>
      <c r="P4437" s="225">
        <f>O4437*H4437</f>
        <v>0</v>
      </c>
      <c r="Q4437" s="225">
        <v>0.00014999999999999999</v>
      </c>
      <c r="R4437" s="225">
        <f>Q4437*H4437</f>
        <v>0.00054014999999999998</v>
      </c>
      <c r="S4437" s="225">
        <v>0</v>
      </c>
      <c r="T4437" s="226">
        <f>S4437*H4437</f>
        <v>0</v>
      </c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R4437" s="227" t="s">
        <v>331</v>
      </c>
      <c r="AT4437" s="227" t="s">
        <v>207</v>
      </c>
      <c r="AU4437" s="227" t="s">
        <v>80</v>
      </c>
      <c r="AY4437" s="20" t="s">
        <v>205</v>
      </c>
      <c r="BE4437" s="228">
        <f>IF(N4437="základní",J4437,0)</f>
        <v>0</v>
      </c>
      <c r="BF4437" s="228">
        <f>IF(N4437="snížená",J4437,0)</f>
        <v>0</v>
      </c>
      <c r="BG4437" s="228">
        <f>IF(N4437="zákl. přenesená",J4437,0)</f>
        <v>0</v>
      </c>
      <c r="BH4437" s="228">
        <f>IF(N4437="sníž. přenesená",J4437,0)</f>
        <v>0</v>
      </c>
      <c r="BI4437" s="228">
        <f>IF(N4437="nulová",J4437,0)</f>
        <v>0</v>
      </c>
      <c r="BJ4437" s="20" t="s">
        <v>78</v>
      </c>
      <c r="BK4437" s="228">
        <f>ROUND(I4437*H4437,2)</f>
        <v>0</v>
      </c>
      <c r="BL4437" s="20" t="s">
        <v>331</v>
      </c>
      <c r="BM4437" s="227" t="s">
        <v>6782</v>
      </c>
    </row>
    <row r="4438" s="2" customFormat="1">
      <c r="A4438" s="41"/>
      <c r="B4438" s="42"/>
      <c r="C4438" s="43"/>
      <c r="D4438" s="229" t="s">
        <v>214</v>
      </c>
      <c r="E4438" s="43"/>
      <c r="F4438" s="230" t="s">
        <v>6783</v>
      </c>
      <c r="G4438" s="43"/>
      <c r="H4438" s="43"/>
      <c r="I4438" s="231"/>
      <c r="J4438" s="43"/>
      <c r="K4438" s="43"/>
      <c r="L4438" s="47"/>
      <c r="M4438" s="232"/>
      <c r="N4438" s="233"/>
      <c r="O4438" s="87"/>
      <c r="P4438" s="87"/>
      <c r="Q4438" s="87"/>
      <c r="R4438" s="87"/>
      <c r="S4438" s="87"/>
      <c r="T4438" s="88"/>
      <c r="U4438" s="41"/>
      <c r="V4438" s="41"/>
      <c r="W4438" s="41"/>
      <c r="X4438" s="41"/>
      <c r="Y4438" s="41"/>
      <c r="Z4438" s="41"/>
      <c r="AA4438" s="41"/>
      <c r="AB4438" s="41"/>
      <c r="AC4438" s="41"/>
      <c r="AD4438" s="41"/>
      <c r="AE4438" s="41"/>
      <c r="AT4438" s="20" t="s">
        <v>214</v>
      </c>
      <c r="AU4438" s="20" t="s">
        <v>80</v>
      </c>
    </row>
    <row r="4439" s="14" customFormat="1">
      <c r="A4439" s="14"/>
      <c r="B4439" s="245"/>
      <c r="C4439" s="246"/>
      <c r="D4439" s="236" t="s">
        <v>216</v>
      </c>
      <c r="E4439" s="247" t="s">
        <v>19</v>
      </c>
      <c r="F4439" s="248" t="s">
        <v>1727</v>
      </c>
      <c r="G4439" s="246"/>
      <c r="H4439" s="249">
        <v>3.6013499999999992</v>
      </c>
      <c r="I4439" s="250"/>
      <c r="J4439" s="246"/>
      <c r="K4439" s="246"/>
      <c r="L4439" s="251"/>
      <c r="M4439" s="252"/>
      <c r="N4439" s="253"/>
      <c r="O4439" s="253"/>
      <c r="P4439" s="253"/>
      <c r="Q4439" s="253"/>
      <c r="R4439" s="253"/>
      <c r="S4439" s="253"/>
      <c r="T4439" s="25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T4439" s="255" t="s">
        <v>216</v>
      </c>
      <c r="AU4439" s="255" t="s">
        <v>80</v>
      </c>
      <c r="AV4439" s="14" t="s">
        <v>80</v>
      </c>
      <c r="AW4439" s="14" t="s">
        <v>218</v>
      </c>
      <c r="AX4439" s="14" t="s">
        <v>71</v>
      </c>
      <c r="AY4439" s="255" t="s">
        <v>205</v>
      </c>
    </row>
    <row r="4440" s="2" customFormat="1" ht="37.8" customHeight="1">
      <c r="A4440" s="41"/>
      <c r="B4440" s="42"/>
      <c r="C4440" s="216" t="s">
        <v>6784</v>
      </c>
      <c r="D4440" s="216" t="s">
        <v>207</v>
      </c>
      <c r="E4440" s="217" t="s">
        <v>6785</v>
      </c>
      <c r="F4440" s="218" t="s">
        <v>6786</v>
      </c>
      <c r="G4440" s="219" t="s">
        <v>306</v>
      </c>
      <c r="H4440" s="220">
        <v>268.62799999999999</v>
      </c>
      <c r="I4440" s="221"/>
      <c r="J4440" s="222">
        <f>ROUND(I4440*H4440,2)</f>
        <v>0</v>
      </c>
      <c r="K4440" s="218" t="s">
        <v>211</v>
      </c>
      <c r="L4440" s="47"/>
      <c r="M4440" s="223" t="s">
        <v>19</v>
      </c>
      <c r="N4440" s="224" t="s">
        <v>42</v>
      </c>
      <c r="O4440" s="87"/>
      <c r="P4440" s="225">
        <f>O4440*H4440</f>
        <v>0</v>
      </c>
      <c r="Q4440" s="225">
        <v>0.00064999999999999997</v>
      </c>
      <c r="R4440" s="225">
        <f>Q4440*H4440</f>
        <v>0.17460819999999999</v>
      </c>
      <c r="S4440" s="225">
        <v>0</v>
      </c>
      <c r="T4440" s="226">
        <f>S4440*H4440</f>
        <v>0</v>
      </c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R4440" s="227" t="s">
        <v>331</v>
      </c>
      <c r="AT4440" s="227" t="s">
        <v>207</v>
      </c>
      <c r="AU4440" s="227" t="s">
        <v>80</v>
      </c>
      <c r="AY4440" s="20" t="s">
        <v>205</v>
      </c>
      <c r="BE4440" s="228">
        <f>IF(N4440="základní",J4440,0)</f>
        <v>0</v>
      </c>
      <c r="BF4440" s="228">
        <f>IF(N4440="snížená",J4440,0)</f>
        <v>0</v>
      </c>
      <c r="BG4440" s="228">
        <f>IF(N4440="zákl. přenesená",J4440,0)</f>
        <v>0</v>
      </c>
      <c r="BH4440" s="228">
        <f>IF(N4440="sníž. přenesená",J4440,0)</f>
        <v>0</v>
      </c>
      <c r="BI4440" s="228">
        <f>IF(N4440="nulová",J4440,0)</f>
        <v>0</v>
      </c>
      <c r="BJ4440" s="20" t="s">
        <v>78</v>
      </c>
      <c r="BK4440" s="228">
        <f>ROUND(I4440*H4440,2)</f>
        <v>0</v>
      </c>
      <c r="BL4440" s="20" t="s">
        <v>331</v>
      </c>
      <c r="BM4440" s="227" t="s">
        <v>6787</v>
      </c>
    </row>
    <row r="4441" s="2" customFormat="1">
      <c r="A4441" s="41"/>
      <c r="B4441" s="42"/>
      <c r="C4441" s="43"/>
      <c r="D4441" s="229" t="s">
        <v>214</v>
      </c>
      <c r="E4441" s="43"/>
      <c r="F4441" s="230" t="s">
        <v>6788</v>
      </c>
      <c r="G4441" s="43"/>
      <c r="H4441" s="43"/>
      <c r="I4441" s="231"/>
      <c r="J4441" s="43"/>
      <c r="K4441" s="43"/>
      <c r="L4441" s="47"/>
      <c r="M4441" s="232"/>
      <c r="N4441" s="233"/>
      <c r="O4441" s="87"/>
      <c r="P4441" s="87"/>
      <c r="Q4441" s="87"/>
      <c r="R4441" s="87"/>
      <c r="S4441" s="87"/>
      <c r="T4441" s="88"/>
      <c r="U4441" s="41"/>
      <c r="V4441" s="41"/>
      <c r="W4441" s="41"/>
      <c r="X4441" s="41"/>
      <c r="Y4441" s="41"/>
      <c r="Z4441" s="41"/>
      <c r="AA4441" s="41"/>
      <c r="AB4441" s="41"/>
      <c r="AC4441" s="41"/>
      <c r="AD4441" s="41"/>
      <c r="AE4441" s="41"/>
      <c r="AT4441" s="20" t="s">
        <v>214</v>
      </c>
      <c r="AU4441" s="20" t="s">
        <v>80</v>
      </c>
    </row>
    <row r="4442" s="14" customFormat="1">
      <c r="A4442" s="14"/>
      <c r="B4442" s="245"/>
      <c r="C4442" s="246"/>
      <c r="D4442" s="236" t="s">
        <v>216</v>
      </c>
      <c r="E4442" s="247" t="s">
        <v>19</v>
      </c>
      <c r="F4442" s="248" t="s">
        <v>3121</v>
      </c>
      <c r="G4442" s="246"/>
      <c r="H4442" s="249">
        <v>134.28200000000001</v>
      </c>
      <c r="I4442" s="250"/>
      <c r="J4442" s="246"/>
      <c r="K4442" s="246"/>
      <c r="L4442" s="251"/>
      <c r="M4442" s="252"/>
      <c r="N4442" s="253"/>
      <c r="O4442" s="253"/>
      <c r="P4442" s="253"/>
      <c r="Q4442" s="253"/>
      <c r="R4442" s="253"/>
      <c r="S4442" s="253"/>
      <c r="T4442" s="25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5" t="s">
        <v>216</v>
      </c>
      <c r="AU4442" s="255" t="s">
        <v>80</v>
      </c>
      <c r="AV4442" s="14" t="s">
        <v>80</v>
      </c>
      <c r="AW4442" s="14" t="s">
        <v>218</v>
      </c>
      <c r="AX4442" s="14" t="s">
        <v>71</v>
      </c>
      <c r="AY4442" s="255" t="s">
        <v>205</v>
      </c>
    </row>
    <row r="4443" s="14" customFormat="1">
      <c r="A4443" s="14"/>
      <c r="B4443" s="245"/>
      <c r="C4443" s="246"/>
      <c r="D4443" s="236" t="s">
        <v>216</v>
      </c>
      <c r="E4443" s="247" t="s">
        <v>19</v>
      </c>
      <c r="F4443" s="248" t="s">
        <v>6777</v>
      </c>
      <c r="G4443" s="246"/>
      <c r="H4443" s="249">
        <v>134.346</v>
      </c>
      <c r="I4443" s="250"/>
      <c r="J4443" s="246"/>
      <c r="K4443" s="246"/>
      <c r="L4443" s="251"/>
      <c r="M4443" s="252"/>
      <c r="N4443" s="253"/>
      <c r="O4443" s="253"/>
      <c r="P4443" s="253"/>
      <c r="Q4443" s="253"/>
      <c r="R4443" s="253"/>
      <c r="S4443" s="253"/>
      <c r="T4443" s="25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T4443" s="255" t="s">
        <v>216</v>
      </c>
      <c r="AU4443" s="255" t="s">
        <v>80</v>
      </c>
      <c r="AV4443" s="14" t="s">
        <v>80</v>
      </c>
      <c r="AW4443" s="14" t="s">
        <v>218</v>
      </c>
      <c r="AX4443" s="14" t="s">
        <v>71</v>
      </c>
      <c r="AY4443" s="255" t="s">
        <v>205</v>
      </c>
    </row>
    <row r="4444" s="2" customFormat="1" ht="16.5" customHeight="1">
      <c r="A4444" s="41"/>
      <c r="B4444" s="42"/>
      <c r="C4444" s="216" t="s">
        <v>6789</v>
      </c>
      <c r="D4444" s="216" t="s">
        <v>207</v>
      </c>
      <c r="E4444" s="217" t="s">
        <v>6790</v>
      </c>
      <c r="F4444" s="218" t="s">
        <v>6791</v>
      </c>
      <c r="G4444" s="219" t="s">
        <v>306</v>
      </c>
      <c r="H4444" s="220">
        <v>25</v>
      </c>
      <c r="I4444" s="221"/>
      <c r="J4444" s="222">
        <f>ROUND(I4444*H4444,2)</f>
        <v>0</v>
      </c>
      <c r="K4444" s="218" t="s">
        <v>19</v>
      </c>
      <c r="L4444" s="47"/>
      <c r="M4444" s="223" t="s">
        <v>19</v>
      </c>
      <c r="N4444" s="224" t="s">
        <v>42</v>
      </c>
      <c r="O4444" s="87"/>
      <c r="P4444" s="225">
        <f>O4444*H4444</f>
        <v>0</v>
      </c>
      <c r="Q4444" s="225">
        <v>0.00043399999999999998</v>
      </c>
      <c r="R4444" s="225">
        <f>Q4444*H4444</f>
        <v>0.01085</v>
      </c>
      <c r="S4444" s="225">
        <v>0</v>
      </c>
      <c r="T4444" s="226">
        <f>S4444*H4444</f>
        <v>0</v>
      </c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R4444" s="227" t="s">
        <v>331</v>
      </c>
      <c r="AT4444" s="227" t="s">
        <v>207</v>
      </c>
      <c r="AU4444" s="227" t="s">
        <v>80</v>
      </c>
      <c r="AY4444" s="20" t="s">
        <v>205</v>
      </c>
      <c r="BE4444" s="228">
        <f>IF(N4444="základní",J4444,0)</f>
        <v>0</v>
      </c>
      <c r="BF4444" s="228">
        <f>IF(N4444="snížená",J4444,0)</f>
        <v>0</v>
      </c>
      <c r="BG4444" s="228">
        <f>IF(N4444="zákl. přenesená",J4444,0)</f>
        <v>0</v>
      </c>
      <c r="BH4444" s="228">
        <f>IF(N4444="sníž. přenesená",J4444,0)</f>
        <v>0</v>
      </c>
      <c r="BI4444" s="228">
        <f>IF(N4444="nulová",J4444,0)</f>
        <v>0</v>
      </c>
      <c r="BJ4444" s="20" t="s">
        <v>78</v>
      </c>
      <c r="BK4444" s="228">
        <f>ROUND(I4444*H4444,2)</f>
        <v>0</v>
      </c>
      <c r="BL4444" s="20" t="s">
        <v>331</v>
      </c>
      <c r="BM4444" s="227" t="s">
        <v>6792</v>
      </c>
    </row>
    <row r="4445" s="14" customFormat="1">
      <c r="A4445" s="14"/>
      <c r="B4445" s="245"/>
      <c r="C4445" s="246"/>
      <c r="D4445" s="236" t="s">
        <v>216</v>
      </c>
      <c r="E4445" s="247" t="s">
        <v>19</v>
      </c>
      <c r="F4445" s="248" t="s">
        <v>6793</v>
      </c>
      <c r="G4445" s="246"/>
      <c r="H4445" s="249">
        <v>25</v>
      </c>
      <c r="I4445" s="250"/>
      <c r="J4445" s="246"/>
      <c r="K4445" s="246"/>
      <c r="L4445" s="251"/>
      <c r="M4445" s="252"/>
      <c r="N4445" s="253"/>
      <c r="O4445" s="253"/>
      <c r="P4445" s="253"/>
      <c r="Q4445" s="253"/>
      <c r="R4445" s="253"/>
      <c r="S4445" s="253"/>
      <c r="T4445" s="25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T4445" s="255" t="s">
        <v>216</v>
      </c>
      <c r="AU4445" s="255" t="s">
        <v>80</v>
      </c>
      <c r="AV4445" s="14" t="s">
        <v>80</v>
      </c>
      <c r="AW4445" s="14" t="s">
        <v>218</v>
      </c>
      <c r="AX4445" s="14" t="s">
        <v>71</v>
      </c>
      <c r="AY4445" s="255" t="s">
        <v>205</v>
      </c>
    </row>
    <row r="4446" s="2" customFormat="1" ht="21.75" customHeight="1">
      <c r="A4446" s="41"/>
      <c r="B4446" s="42"/>
      <c r="C4446" s="216" t="s">
        <v>6794</v>
      </c>
      <c r="D4446" s="216" t="s">
        <v>207</v>
      </c>
      <c r="E4446" s="217" t="s">
        <v>6795</v>
      </c>
      <c r="F4446" s="218" t="s">
        <v>6796</v>
      </c>
      <c r="G4446" s="219" t="s">
        <v>306</v>
      </c>
      <c r="H4446" s="220">
        <v>5</v>
      </c>
      <c r="I4446" s="221"/>
      <c r="J4446" s="222">
        <f>ROUND(I4446*H4446,2)</f>
        <v>0</v>
      </c>
      <c r="K4446" s="218" t="s">
        <v>19</v>
      </c>
      <c r="L4446" s="47"/>
      <c r="M4446" s="223" t="s">
        <v>19</v>
      </c>
      <c r="N4446" s="224" t="s">
        <v>42</v>
      </c>
      <c r="O4446" s="87"/>
      <c r="P4446" s="225">
        <f>O4446*H4446</f>
        <v>0</v>
      </c>
      <c r="Q4446" s="225">
        <v>0.00014999999999999999</v>
      </c>
      <c r="R4446" s="225">
        <f>Q4446*H4446</f>
        <v>0.00074999999999999991</v>
      </c>
      <c r="S4446" s="225">
        <v>0</v>
      </c>
      <c r="T4446" s="226">
        <f>S4446*H4446</f>
        <v>0</v>
      </c>
      <c r="U4446" s="41"/>
      <c r="V4446" s="41"/>
      <c r="W4446" s="41"/>
      <c r="X4446" s="41"/>
      <c r="Y4446" s="41"/>
      <c r="Z4446" s="41"/>
      <c r="AA4446" s="41"/>
      <c r="AB4446" s="41"/>
      <c r="AC4446" s="41"/>
      <c r="AD4446" s="41"/>
      <c r="AE4446" s="41"/>
      <c r="AR4446" s="227" t="s">
        <v>331</v>
      </c>
      <c r="AT4446" s="227" t="s">
        <v>207</v>
      </c>
      <c r="AU4446" s="227" t="s">
        <v>80</v>
      </c>
      <c r="AY4446" s="20" t="s">
        <v>205</v>
      </c>
      <c r="BE4446" s="228">
        <f>IF(N4446="základní",J4446,0)</f>
        <v>0</v>
      </c>
      <c r="BF4446" s="228">
        <f>IF(N4446="snížená",J4446,0)</f>
        <v>0</v>
      </c>
      <c r="BG4446" s="228">
        <f>IF(N4446="zákl. přenesená",J4446,0)</f>
        <v>0</v>
      </c>
      <c r="BH4446" s="228">
        <f>IF(N4446="sníž. přenesená",J4446,0)</f>
        <v>0</v>
      </c>
      <c r="BI4446" s="228">
        <f>IF(N4446="nulová",J4446,0)</f>
        <v>0</v>
      </c>
      <c r="BJ4446" s="20" t="s">
        <v>78</v>
      </c>
      <c r="BK4446" s="228">
        <f>ROUND(I4446*H4446,2)</f>
        <v>0</v>
      </c>
      <c r="BL4446" s="20" t="s">
        <v>331</v>
      </c>
      <c r="BM4446" s="227" t="s">
        <v>6797</v>
      </c>
    </row>
    <row r="4447" s="14" customFormat="1">
      <c r="A4447" s="14"/>
      <c r="B4447" s="245"/>
      <c r="C4447" s="246"/>
      <c r="D4447" s="236" t="s">
        <v>216</v>
      </c>
      <c r="E4447" s="247" t="s">
        <v>19</v>
      </c>
      <c r="F4447" s="248" t="s">
        <v>6798</v>
      </c>
      <c r="G4447" s="246"/>
      <c r="H4447" s="249">
        <v>5</v>
      </c>
      <c r="I4447" s="250"/>
      <c r="J4447" s="246"/>
      <c r="K4447" s="246"/>
      <c r="L4447" s="251"/>
      <c r="M4447" s="252"/>
      <c r="N4447" s="253"/>
      <c r="O4447" s="253"/>
      <c r="P4447" s="253"/>
      <c r="Q4447" s="253"/>
      <c r="R4447" s="253"/>
      <c r="S4447" s="253"/>
      <c r="T4447" s="25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T4447" s="255" t="s">
        <v>216</v>
      </c>
      <c r="AU4447" s="255" t="s">
        <v>80</v>
      </c>
      <c r="AV4447" s="14" t="s">
        <v>80</v>
      </c>
      <c r="AW4447" s="14" t="s">
        <v>218</v>
      </c>
      <c r="AX4447" s="14" t="s">
        <v>71</v>
      </c>
      <c r="AY4447" s="255" t="s">
        <v>205</v>
      </c>
    </row>
    <row r="4448" s="2" customFormat="1" ht="24.15" customHeight="1">
      <c r="A4448" s="41"/>
      <c r="B4448" s="42"/>
      <c r="C4448" s="216" t="s">
        <v>6799</v>
      </c>
      <c r="D4448" s="216" t="s">
        <v>207</v>
      </c>
      <c r="E4448" s="217" t="s">
        <v>6800</v>
      </c>
      <c r="F4448" s="218" t="s">
        <v>6801</v>
      </c>
      <c r="G4448" s="219" t="s">
        <v>306</v>
      </c>
      <c r="H4448" s="220">
        <v>74.400000000000006</v>
      </c>
      <c r="I4448" s="221"/>
      <c r="J4448" s="222">
        <f>ROUND(I4448*H4448,2)</f>
        <v>0</v>
      </c>
      <c r="K4448" s="218" t="s">
        <v>211</v>
      </c>
      <c r="L4448" s="47"/>
      <c r="M4448" s="223" t="s">
        <v>19</v>
      </c>
      <c r="N4448" s="224" t="s">
        <v>42</v>
      </c>
      <c r="O4448" s="87"/>
      <c r="P4448" s="225">
        <f>O4448*H4448</f>
        <v>0</v>
      </c>
      <c r="Q4448" s="225">
        <v>0</v>
      </c>
      <c r="R4448" s="225">
        <f>Q4448*H4448</f>
        <v>0</v>
      </c>
      <c r="S4448" s="225">
        <v>0</v>
      </c>
      <c r="T4448" s="226">
        <f>S4448*H4448</f>
        <v>0</v>
      </c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R4448" s="227" t="s">
        <v>331</v>
      </c>
      <c r="AT4448" s="227" t="s">
        <v>207</v>
      </c>
      <c r="AU4448" s="227" t="s">
        <v>80</v>
      </c>
      <c r="AY4448" s="20" t="s">
        <v>205</v>
      </c>
      <c r="BE4448" s="228">
        <f>IF(N4448="základní",J4448,0)</f>
        <v>0</v>
      </c>
      <c r="BF4448" s="228">
        <f>IF(N4448="snížená",J4448,0)</f>
        <v>0</v>
      </c>
      <c r="BG4448" s="228">
        <f>IF(N4448="zákl. přenesená",J4448,0)</f>
        <v>0</v>
      </c>
      <c r="BH4448" s="228">
        <f>IF(N4448="sníž. přenesená",J4448,0)</f>
        <v>0</v>
      </c>
      <c r="BI4448" s="228">
        <f>IF(N4448="nulová",J4448,0)</f>
        <v>0</v>
      </c>
      <c r="BJ4448" s="20" t="s">
        <v>78</v>
      </c>
      <c r="BK4448" s="228">
        <f>ROUND(I4448*H4448,2)</f>
        <v>0</v>
      </c>
      <c r="BL4448" s="20" t="s">
        <v>331</v>
      </c>
      <c r="BM4448" s="227" t="s">
        <v>6802</v>
      </c>
    </row>
    <row r="4449" s="2" customFormat="1">
      <c r="A4449" s="41"/>
      <c r="B4449" s="42"/>
      <c r="C4449" s="43"/>
      <c r="D4449" s="229" t="s">
        <v>214</v>
      </c>
      <c r="E4449" s="43"/>
      <c r="F4449" s="230" t="s">
        <v>6803</v>
      </c>
      <c r="G4449" s="43"/>
      <c r="H4449" s="43"/>
      <c r="I4449" s="231"/>
      <c r="J4449" s="43"/>
      <c r="K4449" s="43"/>
      <c r="L4449" s="47"/>
      <c r="M4449" s="232"/>
      <c r="N4449" s="233"/>
      <c r="O4449" s="87"/>
      <c r="P4449" s="87"/>
      <c r="Q4449" s="87"/>
      <c r="R4449" s="87"/>
      <c r="S4449" s="87"/>
      <c r="T4449" s="88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T4449" s="20" t="s">
        <v>214</v>
      </c>
      <c r="AU4449" s="20" t="s">
        <v>80</v>
      </c>
    </row>
    <row r="4450" s="14" customFormat="1">
      <c r="A4450" s="14"/>
      <c r="B4450" s="245"/>
      <c r="C4450" s="246"/>
      <c r="D4450" s="236" t="s">
        <v>216</v>
      </c>
      <c r="E4450" s="247" t="s">
        <v>19</v>
      </c>
      <c r="F4450" s="248" t="s">
        <v>6804</v>
      </c>
      <c r="G4450" s="246"/>
      <c r="H4450" s="249">
        <v>74.400000000000006</v>
      </c>
      <c r="I4450" s="250"/>
      <c r="J4450" s="246"/>
      <c r="K4450" s="246"/>
      <c r="L4450" s="251"/>
      <c r="M4450" s="252"/>
      <c r="N4450" s="253"/>
      <c r="O4450" s="253"/>
      <c r="P4450" s="253"/>
      <c r="Q4450" s="253"/>
      <c r="R4450" s="253"/>
      <c r="S4450" s="253"/>
      <c r="T4450" s="25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5" t="s">
        <v>216</v>
      </c>
      <c r="AU4450" s="255" t="s">
        <v>80</v>
      </c>
      <c r="AV4450" s="14" t="s">
        <v>80</v>
      </c>
      <c r="AW4450" s="14" t="s">
        <v>218</v>
      </c>
      <c r="AX4450" s="14" t="s">
        <v>71</v>
      </c>
      <c r="AY4450" s="255" t="s">
        <v>205</v>
      </c>
    </row>
    <row r="4451" s="2" customFormat="1" ht="24.15" customHeight="1">
      <c r="A4451" s="41"/>
      <c r="B4451" s="42"/>
      <c r="C4451" s="216" t="s">
        <v>6805</v>
      </c>
      <c r="D4451" s="216" t="s">
        <v>207</v>
      </c>
      <c r="E4451" s="217" t="s">
        <v>6806</v>
      </c>
      <c r="F4451" s="218" t="s">
        <v>6807</v>
      </c>
      <c r="G4451" s="219" t="s">
        <v>306</v>
      </c>
      <c r="H4451" s="220">
        <v>21.863</v>
      </c>
      <c r="I4451" s="221"/>
      <c r="J4451" s="222">
        <f>ROUND(I4451*H4451,2)</f>
        <v>0</v>
      </c>
      <c r="K4451" s="218" t="s">
        <v>211</v>
      </c>
      <c r="L4451" s="47"/>
      <c r="M4451" s="223" t="s">
        <v>19</v>
      </c>
      <c r="N4451" s="224" t="s">
        <v>42</v>
      </c>
      <c r="O4451" s="87"/>
      <c r="P4451" s="225">
        <f>O4451*H4451</f>
        <v>0</v>
      </c>
      <c r="Q4451" s="225">
        <v>0</v>
      </c>
      <c r="R4451" s="225">
        <f>Q4451*H4451</f>
        <v>0</v>
      </c>
      <c r="S4451" s="225">
        <v>0</v>
      </c>
      <c r="T4451" s="226">
        <f>S4451*H4451</f>
        <v>0</v>
      </c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R4451" s="227" t="s">
        <v>331</v>
      </c>
      <c r="AT4451" s="227" t="s">
        <v>207</v>
      </c>
      <c r="AU4451" s="227" t="s">
        <v>80</v>
      </c>
      <c r="AY4451" s="20" t="s">
        <v>205</v>
      </c>
      <c r="BE4451" s="228">
        <f>IF(N4451="základní",J4451,0)</f>
        <v>0</v>
      </c>
      <c r="BF4451" s="228">
        <f>IF(N4451="snížená",J4451,0)</f>
        <v>0</v>
      </c>
      <c r="BG4451" s="228">
        <f>IF(N4451="zákl. přenesená",J4451,0)</f>
        <v>0</v>
      </c>
      <c r="BH4451" s="228">
        <f>IF(N4451="sníž. přenesená",J4451,0)</f>
        <v>0</v>
      </c>
      <c r="BI4451" s="228">
        <f>IF(N4451="nulová",J4451,0)</f>
        <v>0</v>
      </c>
      <c r="BJ4451" s="20" t="s">
        <v>78</v>
      </c>
      <c r="BK4451" s="228">
        <f>ROUND(I4451*H4451,2)</f>
        <v>0</v>
      </c>
      <c r="BL4451" s="20" t="s">
        <v>331</v>
      </c>
      <c r="BM4451" s="227" t="s">
        <v>6808</v>
      </c>
    </row>
    <row r="4452" s="2" customFormat="1">
      <c r="A4452" s="41"/>
      <c r="B4452" s="42"/>
      <c r="C4452" s="43"/>
      <c r="D4452" s="229" t="s">
        <v>214</v>
      </c>
      <c r="E4452" s="43"/>
      <c r="F4452" s="230" t="s">
        <v>6809</v>
      </c>
      <c r="G4452" s="43"/>
      <c r="H4452" s="43"/>
      <c r="I4452" s="231"/>
      <c r="J4452" s="43"/>
      <c r="K4452" s="43"/>
      <c r="L4452" s="47"/>
      <c r="M4452" s="232"/>
      <c r="N4452" s="233"/>
      <c r="O4452" s="87"/>
      <c r="P4452" s="87"/>
      <c r="Q4452" s="87"/>
      <c r="R4452" s="87"/>
      <c r="S4452" s="87"/>
      <c r="T4452" s="88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T4452" s="20" t="s">
        <v>214</v>
      </c>
      <c r="AU4452" s="20" t="s">
        <v>80</v>
      </c>
    </row>
    <row r="4453" s="14" customFormat="1">
      <c r="A4453" s="14"/>
      <c r="B4453" s="245"/>
      <c r="C4453" s="246"/>
      <c r="D4453" s="236" t="s">
        <v>216</v>
      </c>
      <c r="E4453" s="247" t="s">
        <v>19</v>
      </c>
      <c r="F4453" s="248" t="s">
        <v>1771</v>
      </c>
      <c r="G4453" s="246"/>
      <c r="H4453" s="249">
        <v>21.862500000000001</v>
      </c>
      <c r="I4453" s="250"/>
      <c r="J4453" s="246"/>
      <c r="K4453" s="246"/>
      <c r="L4453" s="251"/>
      <c r="M4453" s="252"/>
      <c r="N4453" s="253"/>
      <c r="O4453" s="253"/>
      <c r="P4453" s="253"/>
      <c r="Q4453" s="253"/>
      <c r="R4453" s="253"/>
      <c r="S4453" s="253"/>
      <c r="T4453" s="25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55" t="s">
        <v>216</v>
      </c>
      <c r="AU4453" s="255" t="s">
        <v>80</v>
      </c>
      <c r="AV4453" s="14" t="s">
        <v>80</v>
      </c>
      <c r="AW4453" s="14" t="s">
        <v>218</v>
      </c>
      <c r="AX4453" s="14" t="s">
        <v>71</v>
      </c>
      <c r="AY4453" s="255" t="s">
        <v>205</v>
      </c>
    </row>
    <row r="4454" s="2" customFormat="1" ht="24.15" customHeight="1">
      <c r="A4454" s="41"/>
      <c r="B4454" s="42"/>
      <c r="C4454" s="216" t="s">
        <v>6810</v>
      </c>
      <c r="D4454" s="216" t="s">
        <v>207</v>
      </c>
      <c r="E4454" s="217" t="s">
        <v>6811</v>
      </c>
      <c r="F4454" s="218" t="s">
        <v>6812</v>
      </c>
      <c r="G4454" s="219" t="s">
        <v>306</v>
      </c>
      <c r="H4454" s="220">
        <v>13.509</v>
      </c>
      <c r="I4454" s="221"/>
      <c r="J4454" s="222">
        <f>ROUND(I4454*H4454,2)</f>
        <v>0</v>
      </c>
      <c r="K4454" s="218" t="s">
        <v>211</v>
      </c>
      <c r="L4454" s="47"/>
      <c r="M4454" s="223" t="s">
        <v>19</v>
      </c>
      <c r="N4454" s="224" t="s">
        <v>42</v>
      </c>
      <c r="O4454" s="87"/>
      <c r="P4454" s="225">
        <f>O4454*H4454</f>
        <v>0</v>
      </c>
      <c r="Q4454" s="225">
        <v>0</v>
      </c>
      <c r="R4454" s="225">
        <f>Q4454*H4454</f>
        <v>0</v>
      </c>
      <c r="S4454" s="225">
        <v>0</v>
      </c>
      <c r="T4454" s="226">
        <f>S4454*H4454</f>
        <v>0</v>
      </c>
      <c r="U4454" s="41"/>
      <c r="V4454" s="41"/>
      <c r="W4454" s="41"/>
      <c r="X4454" s="41"/>
      <c r="Y4454" s="41"/>
      <c r="Z4454" s="41"/>
      <c r="AA4454" s="41"/>
      <c r="AB4454" s="41"/>
      <c r="AC4454" s="41"/>
      <c r="AD4454" s="41"/>
      <c r="AE4454" s="41"/>
      <c r="AR4454" s="227" t="s">
        <v>331</v>
      </c>
      <c r="AT4454" s="227" t="s">
        <v>207</v>
      </c>
      <c r="AU4454" s="227" t="s">
        <v>80</v>
      </c>
      <c r="AY4454" s="20" t="s">
        <v>205</v>
      </c>
      <c r="BE4454" s="228">
        <f>IF(N4454="základní",J4454,0)</f>
        <v>0</v>
      </c>
      <c r="BF4454" s="228">
        <f>IF(N4454="snížená",J4454,0)</f>
        <v>0</v>
      </c>
      <c r="BG4454" s="228">
        <f>IF(N4454="zákl. přenesená",J4454,0)</f>
        <v>0</v>
      </c>
      <c r="BH4454" s="228">
        <f>IF(N4454="sníž. přenesená",J4454,0)</f>
        <v>0</v>
      </c>
      <c r="BI4454" s="228">
        <f>IF(N4454="nulová",J4454,0)</f>
        <v>0</v>
      </c>
      <c r="BJ4454" s="20" t="s">
        <v>78</v>
      </c>
      <c r="BK4454" s="228">
        <f>ROUND(I4454*H4454,2)</f>
        <v>0</v>
      </c>
      <c r="BL4454" s="20" t="s">
        <v>331</v>
      </c>
      <c r="BM4454" s="227" t="s">
        <v>6813</v>
      </c>
    </row>
    <row r="4455" s="2" customFormat="1">
      <c r="A4455" s="41"/>
      <c r="B4455" s="42"/>
      <c r="C4455" s="43"/>
      <c r="D4455" s="229" t="s">
        <v>214</v>
      </c>
      <c r="E4455" s="43"/>
      <c r="F4455" s="230" t="s">
        <v>6814</v>
      </c>
      <c r="G4455" s="43"/>
      <c r="H4455" s="43"/>
      <c r="I4455" s="231"/>
      <c r="J4455" s="43"/>
      <c r="K4455" s="43"/>
      <c r="L4455" s="47"/>
      <c r="M4455" s="232"/>
      <c r="N4455" s="233"/>
      <c r="O4455" s="87"/>
      <c r="P4455" s="87"/>
      <c r="Q4455" s="87"/>
      <c r="R4455" s="87"/>
      <c r="S4455" s="87"/>
      <c r="T4455" s="88"/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T4455" s="20" t="s">
        <v>214</v>
      </c>
      <c r="AU4455" s="20" t="s">
        <v>80</v>
      </c>
    </row>
    <row r="4456" s="14" customFormat="1">
      <c r="A4456" s="14"/>
      <c r="B4456" s="245"/>
      <c r="C4456" s="246"/>
      <c r="D4456" s="236" t="s">
        <v>216</v>
      </c>
      <c r="E4456" s="247" t="s">
        <v>19</v>
      </c>
      <c r="F4456" s="248" t="s">
        <v>6815</v>
      </c>
      <c r="G4456" s="246"/>
      <c r="H4456" s="249">
        <v>13.509349999999998</v>
      </c>
      <c r="I4456" s="250"/>
      <c r="J4456" s="246"/>
      <c r="K4456" s="246"/>
      <c r="L4456" s="251"/>
      <c r="M4456" s="252"/>
      <c r="N4456" s="253"/>
      <c r="O4456" s="253"/>
      <c r="P4456" s="253"/>
      <c r="Q4456" s="253"/>
      <c r="R4456" s="253"/>
      <c r="S4456" s="253"/>
      <c r="T4456" s="25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55" t="s">
        <v>216</v>
      </c>
      <c r="AU4456" s="255" t="s">
        <v>80</v>
      </c>
      <c r="AV4456" s="14" t="s">
        <v>80</v>
      </c>
      <c r="AW4456" s="14" t="s">
        <v>218</v>
      </c>
      <c r="AX4456" s="14" t="s">
        <v>71</v>
      </c>
      <c r="AY4456" s="255" t="s">
        <v>205</v>
      </c>
    </row>
    <row r="4457" s="2" customFormat="1" ht="16.5" customHeight="1">
      <c r="A4457" s="41"/>
      <c r="B4457" s="42"/>
      <c r="C4457" s="216" t="s">
        <v>6816</v>
      </c>
      <c r="D4457" s="216" t="s">
        <v>207</v>
      </c>
      <c r="E4457" s="217" t="s">
        <v>6817</v>
      </c>
      <c r="F4457" s="218" t="s">
        <v>6818</v>
      </c>
      <c r="G4457" s="219" t="s">
        <v>306</v>
      </c>
      <c r="H4457" s="220">
        <v>64.391000000000005</v>
      </c>
      <c r="I4457" s="221"/>
      <c r="J4457" s="222">
        <f>ROUND(I4457*H4457,2)</f>
        <v>0</v>
      </c>
      <c r="K4457" s="218" t="s">
        <v>211</v>
      </c>
      <c r="L4457" s="47"/>
      <c r="M4457" s="223" t="s">
        <v>19</v>
      </c>
      <c r="N4457" s="224" t="s">
        <v>42</v>
      </c>
      <c r="O4457" s="87"/>
      <c r="P4457" s="225">
        <f>O4457*H4457</f>
        <v>0</v>
      </c>
      <c r="Q4457" s="225">
        <v>4.0000000000000003E-05</v>
      </c>
      <c r="R4457" s="225">
        <f>Q4457*H4457</f>
        <v>0.0025756400000000006</v>
      </c>
      <c r="S4457" s="225">
        <v>0</v>
      </c>
      <c r="T4457" s="226">
        <f>S4457*H4457</f>
        <v>0</v>
      </c>
      <c r="U4457" s="41"/>
      <c r="V4457" s="41"/>
      <c r="W4457" s="41"/>
      <c r="X4457" s="41"/>
      <c r="Y4457" s="41"/>
      <c r="Z4457" s="41"/>
      <c r="AA4457" s="41"/>
      <c r="AB4457" s="41"/>
      <c r="AC4457" s="41"/>
      <c r="AD4457" s="41"/>
      <c r="AE4457" s="41"/>
      <c r="AR4457" s="227" t="s">
        <v>331</v>
      </c>
      <c r="AT4457" s="227" t="s">
        <v>207</v>
      </c>
      <c r="AU4457" s="227" t="s">
        <v>80</v>
      </c>
      <c r="AY4457" s="20" t="s">
        <v>205</v>
      </c>
      <c r="BE4457" s="228">
        <f>IF(N4457="základní",J4457,0)</f>
        <v>0</v>
      </c>
      <c r="BF4457" s="228">
        <f>IF(N4457="snížená",J4457,0)</f>
        <v>0</v>
      </c>
      <c r="BG4457" s="228">
        <f>IF(N4457="zákl. přenesená",J4457,0)</f>
        <v>0</v>
      </c>
      <c r="BH4457" s="228">
        <f>IF(N4457="sníž. přenesená",J4457,0)</f>
        <v>0</v>
      </c>
      <c r="BI4457" s="228">
        <f>IF(N4457="nulová",J4457,0)</f>
        <v>0</v>
      </c>
      <c r="BJ4457" s="20" t="s">
        <v>78</v>
      </c>
      <c r="BK4457" s="228">
        <f>ROUND(I4457*H4457,2)</f>
        <v>0</v>
      </c>
      <c r="BL4457" s="20" t="s">
        <v>331</v>
      </c>
      <c r="BM4457" s="227" t="s">
        <v>6819</v>
      </c>
    </row>
    <row r="4458" s="2" customFormat="1">
      <c r="A4458" s="41"/>
      <c r="B4458" s="42"/>
      <c r="C4458" s="43"/>
      <c r="D4458" s="229" t="s">
        <v>214</v>
      </c>
      <c r="E4458" s="43"/>
      <c r="F4458" s="230" t="s">
        <v>6820</v>
      </c>
      <c r="G4458" s="43"/>
      <c r="H4458" s="43"/>
      <c r="I4458" s="231"/>
      <c r="J4458" s="43"/>
      <c r="K4458" s="43"/>
      <c r="L4458" s="47"/>
      <c r="M4458" s="232"/>
      <c r="N4458" s="233"/>
      <c r="O4458" s="87"/>
      <c r="P4458" s="87"/>
      <c r="Q4458" s="87"/>
      <c r="R4458" s="87"/>
      <c r="S4458" s="87"/>
      <c r="T4458" s="88"/>
      <c r="U4458" s="41"/>
      <c r="V4458" s="41"/>
      <c r="W4458" s="41"/>
      <c r="X4458" s="41"/>
      <c r="Y4458" s="41"/>
      <c r="Z4458" s="41"/>
      <c r="AA4458" s="41"/>
      <c r="AB4458" s="41"/>
      <c r="AC4458" s="41"/>
      <c r="AD4458" s="41"/>
      <c r="AE4458" s="41"/>
      <c r="AT4458" s="20" t="s">
        <v>214</v>
      </c>
      <c r="AU4458" s="20" t="s">
        <v>80</v>
      </c>
    </row>
    <row r="4459" s="14" customFormat="1">
      <c r="A4459" s="14"/>
      <c r="B4459" s="245"/>
      <c r="C4459" s="246"/>
      <c r="D4459" s="236" t="s">
        <v>216</v>
      </c>
      <c r="E4459" s="247" t="s">
        <v>19</v>
      </c>
      <c r="F4459" s="248" t="s">
        <v>1674</v>
      </c>
      <c r="G4459" s="246"/>
      <c r="H4459" s="249">
        <v>26.33475</v>
      </c>
      <c r="I4459" s="250"/>
      <c r="J4459" s="246"/>
      <c r="K4459" s="246"/>
      <c r="L4459" s="251"/>
      <c r="M4459" s="252"/>
      <c r="N4459" s="253"/>
      <c r="O4459" s="253"/>
      <c r="P4459" s="253"/>
      <c r="Q4459" s="253"/>
      <c r="R4459" s="253"/>
      <c r="S4459" s="253"/>
      <c r="T4459" s="25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T4459" s="255" t="s">
        <v>216</v>
      </c>
      <c r="AU4459" s="255" t="s">
        <v>80</v>
      </c>
      <c r="AV4459" s="14" t="s">
        <v>80</v>
      </c>
      <c r="AW4459" s="14" t="s">
        <v>218</v>
      </c>
      <c r="AX4459" s="14" t="s">
        <v>71</v>
      </c>
      <c r="AY4459" s="255" t="s">
        <v>205</v>
      </c>
    </row>
    <row r="4460" s="14" customFormat="1">
      <c r="A4460" s="14"/>
      <c r="B4460" s="245"/>
      <c r="C4460" s="246"/>
      <c r="D4460" s="236" t="s">
        <v>216</v>
      </c>
      <c r="E4460" s="247" t="s">
        <v>19</v>
      </c>
      <c r="F4460" s="248" t="s">
        <v>1675</v>
      </c>
      <c r="G4460" s="246"/>
      <c r="H4460" s="249">
        <v>22.609999999999999</v>
      </c>
      <c r="I4460" s="250"/>
      <c r="J4460" s="246"/>
      <c r="K4460" s="246"/>
      <c r="L4460" s="251"/>
      <c r="M4460" s="252"/>
      <c r="N4460" s="253"/>
      <c r="O4460" s="253"/>
      <c r="P4460" s="253"/>
      <c r="Q4460" s="253"/>
      <c r="R4460" s="253"/>
      <c r="S4460" s="253"/>
      <c r="T4460" s="25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T4460" s="255" t="s">
        <v>216</v>
      </c>
      <c r="AU4460" s="255" t="s">
        <v>80</v>
      </c>
      <c r="AV4460" s="14" t="s">
        <v>80</v>
      </c>
      <c r="AW4460" s="14" t="s">
        <v>218</v>
      </c>
      <c r="AX4460" s="14" t="s">
        <v>71</v>
      </c>
      <c r="AY4460" s="255" t="s">
        <v>205</v>
      </c>
    </row>
    <row r="4461" s="14" customFormat="1">
      <c r="A4461" s="14"/>
      <c r="B4461" s="245"/>
      <c r="C4461" s="246"/>
      <c r="D4461" s="236" t="s">
        <v>216</v>
      </c>
      <c r="E4461" s="247" t="s">
        <v>19</v>
      </c>
      <c r="F4461" s="248" t="s">
        <v>1678</v>
      </c>
      <c r="G4461" s="246"/>
      <c r="H4461" s="249">
        <v>15.446</v>
      </c>
      <c r="I4461" s="250"/>
      <c r="J4461" s="246"/>
      <c r="K4461" s="246"/>
      <c r="L4461" s="251"/>
      <c r="M4461" s="252"/>
      <c r="N4461" s="253"/>
      <c r="O4461" s="253"/>
      <c r="P4461" s="253"/>
      <c r="Q4461" s="253"/>
      <c r="R4461" s="253"/>
      <c r="S4461" s="253"/>
      <c r="T4461" s="25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T4461" s="255" t="s">
        <v>216</v>
      </c>
      <c r="AU4461" s="255" t="s">
        <v>80</v>
      </c>
      <c r="AV4461" s="14" t="s">
        <v>80</v>
      </c>
      <c r="AW4461" s="14" t="s">
        <v>218</v>
      </c>
      <c r="AX4461" s="14" t="s">
        <v>71</v>
      </c>
      <c r="AY4461" s="255" t="s">
        <v>205</v>
      </c>
    </row>
    <row r="4462" s="2" customFormat="1" ht="21.75" customHeight="1">
      <c r="A4462" s="41"/>
      <c r="B4462" s="42"/>
      <c r="C4462" s="216" t="s">
        <v>6821</v>
      </c>
      <c r="D4462" s="216" t="s">
        <v>207</v>
      </c>
      <c r="E4462" s="217" t="s">
        <v>6822</v>
      </c>
      <c r="F4462" s="218" t="s">
        <v>6823</v>
      </c>
      <c r="G4462" s="219" t="s">
        <v>306</v>
      </c>
      <c r="H4462" s="220">
        <v>2.4159999999999999</v>
      </c>
      <c r="I4462" s="221"/>
      <c r="J4462" s="222">
        <f>ROUND(I4462*H4462,2)</f>
        <v>0</v>
      </c>
      <c r="K4462" s="218" t="s">
        <v>211</v>
      </c>
      <c r="L4462" s="47"/>
      <c r="M4462" s="223" t="s">
        <v>19</v>
      </c>
      <c r="N4462" s="224" t="s">
        <v>42</v>
      </c>
      <c r="O4462" s="87"/>
      <c r="P4462" s="225">
        <f>O4462*H4462</f>
        <v>0</v>
      </c>
      <c r="Q4462" s="225">
        <v>4.0000000000000003E-05</v>
      </c>
      <c r="R4462" s="225">
        <f>Q4462*H4462</f>
        <v>9.664000000000001E-05</v>
      </c>
      <c r="S4462" s="225">
        <v>0</v>
      </c>
      <c r="T4462" s="226">
        <f>S4462*H4462</f>
        <v>0</v>
      </c>
      <c r="U4462" s="41"/>
      <c r="V4462" s="41"/>
      <c r="W4462" s="41"/>
      <c r="X4462" s="41"/>
      <c r="Y4462" s="41"/>
      <c r="Z4462" s="41"/>
      <c r="AA4462" s="41"/>
      <c r="AB4462" s="41"/>
      <c r="AC4462" s="41"/>
      <c r="AD4462" s="41"/>
      <c r="AE4462" s="41"/>
      <c r="AR4462" s="227" t="s">
        <v>331</v>
      </c>
      <c r="AT4462" s="227" t="s">
        <v>207</v>
      </c>
      <c r="AU4462" s="227" t="s">
        <v>80</v>
      </c>
      <c r="AY4462" s="20" t="s">
        <v>205</v>
      </c>
      <c r="BE4462" s="228">
        <f>IF(N4462="základní",J4462,0)</f>
        <v>0</v>
      </c>
      <c r="BF4462" s="228">
        <f>IF(N4462="snížená",J4462,0)</f>
        <v>0</v>
      </c>
      <c r="BG4462" s="228">
        <f>IF(N4462="zákl. přenesená",J4462,0)</f>
        <v>0</v>
      </c>
      <c r="BH4462" s="228">
        <f>IF(N4462="sníž. přenesená",J4462,0)</f>
        <v>0</v>
      </c>
      <c r="BI4462" s="228">
        <f>IF(N4462="nulová",J4462,0)</f>
        <v>0</v>
      </c>
      <c r="BJ4462" s="20" t="s">
        <v>78</v>
      </c>
      <c r="BK4462" s="228">
        <f>ROUND(I4462*H4462,2)</f>
        <v>0</v>
      </c>
      <c r="BL4462" s="20" t="s">
        <v>331</v>
      </c>
      <c r="BM4462" s="227" t="s">
        <v>6824</v>
      </c>
    </row>
    <row r="4463" s="2" customFormat="1">
      <c r="A4463" s="41"/>
      <c r="B4463" s="42"/>
      <c r="C4463" s="43"/>
      <c r="D4463" s="229" t="s">
        <v>214</v>
      </c>
      <c r="E4463" s="43"/>
      <c r="F4463" s="230" t="s">
        <v>6825</v>
      </c>
      <c r="G4463" s="43"/>
      <c r="H4463" s="43"/>
      <c r="I4463" s="231"/>
      <c r="J4463" s="43"/>
      <c r="K4463" s="43"/>
      <c r="L4463" s="47"/>
      <c r="M4463" s="232"/>
      <c r="N4463" s="233"/>
      <c r="O4463" s="87"/>
      <c r="P4463" s="87"/>
      <c r="Q4463" s="87"/>
      <c r="R4463" s="87"/>
      <c r="S4463" s="87"/>
      <c r="T4463" s="88"/>
      <c r="U4463" s="41"/>
      <c r="V4463" s="41"/>
      <c r="W4463" s="41"/>
      <c r="X4463" s="41"/>
      <c r="Y4463" s="41"/>
      <c r="Z4463" s="41"/>
      <c r="AA4463" s="41"/>
      <c r="AB4463" s="41"/>
      <c r="AC4463" s="41"/>
      <c r="AD4463" s="41"/>
      <c r="AE4463" s="41"/>
      <c r="AT4463" s="20" t="s">
        <v>214</v>
      </c>
      <c r="AU4463" s="20" t="s">
        <v>80</v>
      </c>
    </row>
    <row r="4464" s="14" customFormat="1">
      <c r="A4464" s="14"/>
      <c r="B4464" s="245"/>
      <c r="C4464" s="246"/>
      <c r="D4464" s="236" t="s">
        <v>216</v>
      </c>
      <c r="E4464" s="247" t="s">
        <v>19</v>
      </c>
      <c r="F4464" s="248" t="s">
        <v>6826</v>
      </c>
      <c r="G4464" s="246"/>
      <c r="H4464" s="249">
        <v>2.4160499999999998</v>
      </c>
      <c r="I4464" s="250"/>
      <c r="J4464" s="246"/>
      <c r="K4464" s="246"/>
      <c r="L4464" s="251"/>
      <c r="M4464" s="252"/>
      <c r="N4464" s="253"/>
      <c r="O4464" s="253"/>
      <c r="P4464" s="253"/>
      <c r="Q4464" s="253"/>
      <c r="R4464" s="253"/>
      <c r="S4464" s="253"/>
      <c r="T4464" s="25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T4464" s="255" t="s">
        <v>216</v>
      </c>
      <c r="AU4464" s="255" t="s">
        <v>80</v>
      </c>
      <c r="AV4464" s="14" t="s">
        <v>80</v>
      </c>
      <c r="AW4464" s="14" t="s">
        <v>218</v>
      </c>
      <c r="AX4464" s="14" t="s">
        <v>71</v>
      </c>
      <c r="AY4464" s="255" t="s">
        <v>205</v>
      </c>
    </row>
    <row r="4465" s="2" customFormat="1" ht="33" customHeight="1">
      <c r="A4465" s="41"/>
      <c r="B4465" s="42"/>
      <c r="C4465" s="216" t="s">
        <v>6827</v>
      </c>
      <c r="D4465" s="216" t="s">
        <v>207</v>
      </c>
      <c r="E4465" s="217" t="s">
        <v>6828</v>
      </c>
      <c r="F4465" s="218" t="s">
        <v>6829</v>
      </c>
      <c r="G4465" s="219" t="s">
        <v>306</v>
      </c>
      <c r="H4465" s="220">
        <v>13.509</v>
      </c>
      <c r="I4465" s="221"/>
      <c r="J4465" s="222">
        <f>ROUND(I4465*H4465,2)</f>
        <v>0</v>
      </c>
      <c r="K4465" s="218" t="s">
        <v>211</v>
      </c>
      <c r="L4465" s="47"/>
      <c r="M4465" s="223" t="s">
        <v>19</v>
      </c>
      <c r="N4465" s="224" t="s">
        <v>42</v>
      </c>
      <c r="O4465" s="87"/>
      <c r="P4465" s="225">
        <f>O4465*H4465</f>
        <v>0</v>
      </c>
      <c r="Q4465" s="225">
        <v>0.0047999999999999996</v>
      </c>
      <c r="R4465" s="225">
        <f>Q4465*H4465</f>
        <v>0.06484319999999999</v>
      </c>
      <c r="S4465" s="225">
        <v>0</v>
      </c>
      <c r="T4465" s="226">
        <f>S4465*H4465</f>
        <v>0</v>
      </c>
      <c r="U4465" s="41"/>
      <c r="V4465" s="41"/>
      <c r="W4465" s="41"/>
      <c r="X4465" s="41"/>
      <c r="Y4465" s="41"/>
      <c r="Z4465" s="41"/>
      <c r="AA4465" s="41"/>
      <c r="AB4465" s="41"/>
      <c r="AC4465" s="41"/>
      <c r="AD4465" s="41"/>
      <c r="AE4465" s="41"/>
      <c r="AR4465" s="227" t="s">
        <v>331</v>
      </c>
      <c r="AT4465" s="227" t="s">
        <v>207</v>
      </c>
      <c r="AU4465" s="227" t="s">
        <v>80</v>
      </c>
      <c r="AY4465" s="20" t="s">
        <v>205</v>
      </c>
      <c r="BE4465" s="228">
        <f>IF(N4465="základní",J4465,0)</f>
        <v>0</v>
      </c>
      <c r="BF4465" s="228">
        <f>IF(N4465="snížená",J4465,0)</f>
        <v>0</v>
      </c>
      <c r="BG4465" s="228">
        <f>IF(N4465="zákl. přenesená",J4465,0)</f>
        <v>0</v>
      </c>
      <c r="BH4465" s="228">
        <f>IF(N4465="sníž. přenesená",J4465,0)</f>
        <v>0</v>
      </c>
      <c r="BI4465" s="228">
        <f>IF(N4465="nulová",J4465,0)</f>
        <v>0</v>
      </c>
      <c r="BJ4465" s="20" t="s">
        <v>78</v>
      </c>
      <c r="BK4465" s="228">
        <f>ROUND(I4465*H4465,2)</f>
        <v>0</v>
      </c>
      <c r="BL4465" s="20" t="s">
        <v>331</v>
      </c>
      <c r="BM4465" s="227" t="s">
        <v>6830</v>
      </c>
    </row>
    <row r="4466" s="2" customFormat="1">
      <c r="A4466" s="41"/>
      <c r="B4466" s="42"/>
      <c r="C4466" s="43"/>
      <c r="D4466" s="229" t="s">
        <v>214</v>
      </c>
      <c r="E4466" s="43"/>
      <c r="F4466" s="230" t="s">
        <v>6831</v>
      </c>
      <c r="G4466" s="43"/>
      <c r="H4466" s="43"/>
      <c r="I4466" s="231"/>
      <c r="J4466" s="43"/>
      <c r="K4466" s="43"/>
      <c r="L4466" s="47"/>
      <c r="M4466" s="232"/>
      <c r="N4466" s="233"/>
      <c r="O4466" s="87"/>
      <c r="P4466" s="87"/>
      <c r="Q4466" s="87"/>
      <c r="R4466" s="87"/>
      <c r="S4466" s="87"/>
      <c r="T4466" s="88"/>
      <c r="U4466" s="41"/>
      <c r="V4466" s="41"/>
      <c r="W4466" s="41"/>
      <c r="X4466" s="41"/>
      <c r="Y4466" s="41"/>
      <c r="Z4466" s="41"/>
      <c r="AA4466" s="41"/>
      <c r="AB4466" s="41"/>
      <c r="AC4466" s="41"/>
      <c r="AD4466" s="41"/>
      <c r="AE4466" s="41"/>
      <c r="AT4466" s="20" t="s">
        <v>214</v>
      </c>
      <c r="AU4466" s="20" t="s">
        <v>80</v>
      </c>
    </row>
    <row r="4467" s="14" customFormat="1">
      <c r="A4467" s="14"/>
      <c r="B4467" s="245"/>
      <c r="C4467" s="246"/>
      <c r="D4467" s="236" t="s">
        <v>216</v>
      </c>
      <c r="E4467" s="247" t="s">
        <v>19</v>
      </c>
      <c r="F4467" s="248" t="s">
        <v>6815</v>
      </c>
      <c r="G4467" s="246"/>
      <c r="H4467" s="249">
        <v>13.509349999999998</v>
      </c>
      <c r="I4467" s="250"/>
      <c r="J4467" s="246"/>
      <c r="K4467" s="246"/>
      <c r="L4467" s="251"/>
      <c r="M4467" s="252"/>
      <c r="N4467" s="253"/>
      <c r="O4467" s="253"/>
      <c r="P4467" s="253"/>
      <c r="Q4467" s="253"/>
      <c r="R4467" s="253"/>
      <c r="S4467" s="253"/>
      <c r="T4467" s="25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T4467" s="255" t="s">
        <v>216</v>
      </c>
      <c r="AU4467" s="255" t="s">
        <v>80</v>
      </c>
      <c r="AV4467" s="14" t="s">
        <v>80</v>
      </c>
      <c r="AW4467" s="14" t="s">
        <v>218</v>
      </c>
      <c r="AX4467" s="14" t="s">
        <v>71</v>
      </c>
      <c r="AY4467" s="255" t="s">
        <v>205</v>
      </c>
    </row>
    <row r="4468" s="2" customFormat="1" ht="37.8" customHeight="1">
      <c r="A4468" s="41"/>
      <c r="B4468" s="42"/>
      <c r="C4468" s="216" t="s">
        <v>6832</v>
      </c>
      <c r="D4468" s="216" t="s">
        <v>207</v>
      </c>
      <c r="E4468" s="217" t="s">
        <v>6833</v>
      </c>
      <c r="F4468" s="218" t="s">
        <v>6834</v>
      </c>
      <c r="G4468" s="219" t="s">
        <v>306</v>
      </c>
      <c r="H4468" s="220">
        <v>74.400000000000006</v>
      </c>
      <c r="I4468" s="221"/>
      <c r="J4468" s="222">
        <f>ROUND(I4468*H4468,2)</f>
        <v>0</v>
      </c>
      <c r="K4468" s="218" t="s">
        <v>211</v>
      </c>
      <c r="L4468" s="47"/>
      <c r="M4468" s="223" t="s">
        <v>19</v>
      </c>
      <c r="N4468" s="224" t="s">
        <v>42</v>
      </c>
      <c r="O4468" s="87"/>
      <c r="P4468" s="225">
        <f>O4468*H4468</f>
        <v>0</v>
      </c>
      <c r="Q4468" s="225">
        <v>0.00029</v>
      </c>
      <c r="R4468" s="225">
        <f>Q4468*H4468</f>
        <v>0.021576000000000001</v>
      </c>
      <c r="S4468" s="225">
        <v>0</v>
      </c>
      <c r="T4468" s="226">
        <f>S4468*H4468</f>
        <v>0</v>
      </c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R4468" s="227" t="s">
        <v>331</v>
      </c>
      <c r="AT4468" s="227" t="s">
        <v>207</v>
      </c>
      <c r="AU4468" s="227" t="s">
        <v>80</v>
      </c>
      <c r="AY4468" s="20" t="s">
        <v>205</v>
      </c>
      <c r="BE4468" s="228">
        <f>IF(N4468="základní",J4468,0)</f>
        <v>0</v>
      </c>
      <c r="BF4468" s="228">
        <f>IF(N4468="snížená",J4468,0)</f>
        <v>0</v>
      </c>
      <c r="BG4468" s="228">
        <f>IF(N4468="zákl. přenesená",J4468,0)</f>
        <v>0</v>
      </c>
      <c r="BH4468" s="228">
        <f>IF(N4468="sníž. přenesená",J4468,0)</f>
        <v>0</v>
      </c>
      <c r="BI4468" s="228">
        <f>IF(N4468="nulová",J4468,0)</f>
        <v>0</v>
      </c>
      <c r="BJ4468" s="20" t="s">
        <v>78</v>
      </c>
      <c r="BK4468" s="228">
        <f>ROUND(I4468*H4468,2)</f>
        <v>0</v>
      </c>
      <c r="BL4468" s="20" t="s">
        <v>331</v>
      </c>
      <c r="BM4468" s="227" t="s">
        <v>6835</v>
      </c>
    </row>
    <row r="4469" s="2" customFormat="1">
      <c r="A4469" s="41"/>
      <c r="B4469" s="42"/>
      <c r="C4469" s="43"/>
      <c r="D4469" s="229" t="s">
        <v>214</v>
      </c>
      <c r="E4469" s="43"/>
      <c r="F4469" s="230" t="s">
        <v>6836</v>
      </c>
      <c r="G4469" s="43"/>
      <c r="H4469" s="43"/>
      <c r="I4469" s="231"/>
      <c r="J4469" s="43"/>
      <c r="K4469" s="43"/>
      <c r="L4469" s="47"/>
      <c r="M4469" s="232"/>
      <c r="N4469" s="233"/>
      <c r="O4469" s="87"/>
      <c r="P4469" s="87"/>
      <c r="Q4469" s="87"/>
      <c r="R4469" s="87"/>
      <c r="S4469" s="87"/>
      <c r="T4469" s="88"/>
      <c r="U4469" s="41"/>
      <c r="V4469" s="41"/>
      <c r="W4469" s="41"/>
      <c r="X4469" s="41"/>
      <c r="Y4469" s="41"/>
      <c r="Z4469" s="41"/>
      <c r="AA4469" s="41"/>
      <c r="AB4469" s="41"/>
      <c r="AC4469" s="41"/>
      <c r="AD4469" s="41"/>
      <c r="AE4469" s="41"/>
      <c r="AT4469" s="20" t="s">
        <v>214</v>
      </c>
      <c r="AU4469" s="20" t="s">
        <v>80</v>
      </c>
    </row>
    <row r="4470" s="14" customFormat="1">
      <c r="A4470" s="14"/>
      <c r="B4470" s="245"/>
      <c r="C4470" s="246"/>
      <c r="D4470" s="236" t="s">
        <v>216</v>
      </c>
      <c r="E4470" s="247" t="s">
        <v>19</v>
      </c>
      <c r="F4470" s="248" t="s">
        <v>6804</v>
      </c>
      <c r="G4470" s="246"/>
      <c r="H4470" s="249">
        <v>74.400000000000006</v>
      </c>
      <c r="I4470" s="250"/>
      <c r="J4470" s="246"/>
      <c r="K4470" s="246"/>
      <c r="L4470" s="251"/>
      <c r="M4470" s="252"/>
      <c r="N4470" s="253"/>
      <c r="O4470" s="253"/>
      <c r="P4470" s="253"/>
      <c r="Q4470" s="253"/>
      <c r="R4470" s="253"/>
      <c r="S4470" s="253"/>
      <c r="T4470" s="25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T4470" s="255" t="s">
        <v>216</v>
      </c>
      <c r="AU4470" s="255" t="s">
        <v>80</v>
      </c>
      <c r="AV4470" s="14" t="s">
        <v>80</v>
      </c>
      <c r="AW4470" s="14" t="s">
        <v>218</v>
      </c>
      <c r="AX4470" s="14" t="s">
        <v>71</v>
      </c>
      <c r="AY4470" s="255" t="s">
        <v>205</v>
      </c>
    </row>
    <row r="4471" s="2" customFormat="1" ht="24.15" customHeight="1">
      <c r="A4471" s="41"/>
      <c r="B4471" s="42"/>
      <c r="C4471" s="216" t="s">
        <v>6837</v>
      </c>
      <c r="D4471" s="216" t="s">
        <v>207</v>
      </c>
      <c r="E4471" s="217" t="s">
        <v>6838</v>
      </c>
      <c r="F4471" s="218" t="s">
        <v>6839</v>
      </c>
      <c r="G4471" s="219" t="s">
        <v>306</v>
      </c>
      <c r="H4471" s="220">
        <v>74.400000000000006</v>
      </c>
      <c r="I4471" s="221"/>
      <c r="J4471" s="222">
        <f>ROUND(I4471*H4471,2)</f>
        <v>0</v>
      </c>
      <c r="K4471" s="218" t="s">
        <v>211</v>
      </c>
      <c r="L4471" s="47"/>
      <c r="M4471" s="223" t="s">
        <v>19</v>
      </c>
      <c r="N4471" s="224" t="s">
        <v>42</v>
      </c>
      <c r="O4471" s="87"/>
      <c r="P4471" s="225">
        <f>O4471*H4471</f>
        <v>0</v>
      </c>
      <c r="Q4471" s="225">
        <v>0.00066</v>
      </c>
      <c r="R4471" s="225">
        <f>Q4471*H4471</f>
        <v>0.049104000000000002</v>
      </c>
      <c r="S4471" s="225">
        <v>0</v>
      </c>
      <c r="T4471" s="226">
        <f>S4471*H4471</f>
        <v>0</v>
      </c>
      <c r="U4471" s="41"/>
      <c r="V4471" s="41"/>
      <c r="W4471" s="41"/>
      <c r="X4471" s="41"/>
      <c r="Y4471" s="41"/>
      <c r="Z4471" s="41"/>
      <c r="AA4471" s="41"/>
      <c r="AB4471" s="41"/>
      <c r="AC4471" s="41"/>
      <c r="AD4471" s="41"/>
      <c r="AE4471" s="41"/>
      <c r="AR4471" s="227" t="s">
        <v>331</v>
      </c>
      <c r="AT4471" s="227" t="s">
        <v>207</v>
      </c>
      <c r="AU4471" s="227" t="s">
        <v>80</v>
      </c>
      <c r="AY4471" s="20" t="s">
        <v>205</v>
      </c>
      <c r="BE4471" s="228">
        <f>IF(N4471="základní",J4471,0)</f>
        <v>0</v>
      </c>
      <c r="BF4471" s="228">
        <f>IF(N4471="snížená",J4471,0)</f>
        <v>0</v>
      </c>
      <c r="BG4471" s="228">
        <f>IF(N4471="zákl. přenesená",J4471,0)</f>
        <v>0</v>
      </c>
      <c r="BH4471" s="228">
        <f>IF(N4471="sníž. přenesená",J4471,0)</f>
        <v>0</v>
      </c>
      <c r="BI4471" s="228">
        <f>IF(N4471="nulová",J4471,0)</f>
        <v>0</v>
      </c>
      <c r="BJ4471" s="20" t="s">
        <v>78</v>
      </c>
      <c r="BK4471" s="228">
        <f>ROUND(I4471*H4471,2)</f>
        <v>0</v>
      </c>
      <c r="BL4471" s="20" t="s">
        <v>331</v>
      </c>
      <c r="BM4471" s="227" t="s">
        <v>6840</v>
      </c>
    </row>
    <row r="4472" s="2" customFormat="1">
      <c r="A4472" s="41"/>
      <c r="B4472" s="42"/>
      <c r="C4472" s="43"/>
      <c r="D4472" s="229" t="s">
        <v>214</v>
      </c>
      <c r="E4472" s="43"/>
      <c r="F4472" s="230" t="s">
        <v>6841</v>
      </c>
      <c r="G4472" s="43"/>
      <c r="H4472" s="43"/>
      <c r="I4472" s="231"/>
      <c r="J4472" s="43"/>
      <c r="K4472" s="43"/>
      <c r="L4472" s="47"/>
      <c r="M4472" s="232"/>
      <c r="N4472" s="233"/>
      <c r="O4472" s="87"/>
      <c r="P4472" s="87"/>
      <c r="Q4472" s="87"/>
      <c r="R4472" s="87"/>
      <c r="S4472" s="87"/>
      <c r="T4472" s="88"/>
      <c r="U4472" s="41"/>
      <c r="V4472" s="41"/>
      <c r="W4472" s="41"/>
      <c r="X4472" s="41"/>
      <c r="Y4472" s="41"/>
      <c r="Z4472" s="41"/>
      <c r="AA4472" s="41"/>
      <c r="AB4472" s="41"/>
      <c r="AC4472" s="41"/>
      <c r="AD4472" s="41"/>
      <c r="AE4472" s="41"/>
      <c r="AT4472" s="20" t="s">
        <v>214</v>
      </c>
      <c r="AU4472" s="20" t="s">
        <v>80</v>
      </c>
    </row>
    <row r="4473" s="14" customFormat="1">
      <c r="A4473" s="14"/>
      <c r="B4473" s="245"/>
      <c r="C4473" s="246"/>
      <c r="D4473" s="236" t="s">
        <v>216</v>
      </c>
      <c r="E4473" s="247" t="s">
        <v>19</v>
      </c>
      <c r="F4473" s="248" t="s">
        <v>6804</v>
      </c>
      <c r="G4473" s="246"/>
      <c r="H4473" s="249">
        <v>74.400000000000006</v>
      </c>
      <c r="I4473" s="250"/>
      <c r="J4473" s="246"/>
      <c r="K4473" s="246"/>
      <c r="L4473" s="251"/>
      <c r="M4473" s="252"/>
      <c r="N4473" s="253"/>
      <c r="O4473" s="253"/>
      <c r="P4473" s="253"/>
      <c r="Q4473" s="253"/>
      <c r="R4473" s="253"/>
      <c r="S4473" s="253"/>
      <c r="T4473" s="25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T4473" s="255" t="s">
        <v>216</v>
      </c>
      <c r="AU4473" s="255" t="s">
        <v>80</v>
      </c>
      <c r="AV4473" s="14" t="s">
        <v>80</v>
      </c>
      <c r="AW4473" s="14" t="s">
        <v>218</v>
      </c>
      <c r="AX4473" s="14" t="s">
        <v>71</v>
      </c>
      <c r="AY4473" s="255" t="s">
        <v>205</v>
      </c>
    </row>
    <row r="4474" s="2" customFormat="1" ht="37.8" customHeight="1">
      <c r="A4474" s="41"/>
      <c r="B4474" s="42"/>
      <c r="C4474" s="216" t="s">
        <v>6842</v>
      </c>
      <c r="D4474" s="216" t="s">
        <v>207</v>
      </c>
      <c r="E4474" s="217" t="s">
        <v>6843</v>
      </c>
      <c r="F4474" s="218" t="s">
        <v>6844</v>
      </c>
      <c r="G4474" s="219" t="s">
        <v>306</v>
      </c>
      <c r="H4474" s="220">
        <v>81.734999999999999</v>
      </c>
      <c r="I4474" s="221"/>
      <c r="J4474" s="222">
        <f>ROUND(I4474*H4474,2)</f>
        <v>0</v>
      </c>
      <c r="K4474" s="218" t="s">
        <v>211</v>
      </c>
      <c r="L4474" s="47"/>
      <c r="M4474" s="223" t="s">
        <v>19</v>
      </c>
      <c r="N4474" s="224" t="s">
        <v>42</v>
      </c>
      <c r="O4474" s="87"/>
      <c r="P4474" s="225">
        <f>O4474*H4474</f>
        <v>0</v>
      </c>
      <c r="Q4474" s="225">
        <v>0.00020000000000000001</v>
      </c>
      <c r="R4474" s="225">
        <f>Q4474*H4474</f>
        <v>0.016347</v>
      </c>
      <c r="S4474" s="225">
        <v>0</v>
      </c>
      <c r="T4474" s="226">
        <f>S4474*H4474</f>
        <v>0</v>
      </c>
      <c r="U4474" s="41"/>
      <c r="V4474" s="41"/>
      <c r="W4474" s="41"/>
      <c r="X4474" s="41"/>
      <c r="Y4474" s="41"/>
      <c r="Z4474" s="41"/>
      <c r="AA4474" s="41"/>
      <c r="AB4474" s="41"/>
      <c r="AC4474" s="41"/>
      <c r="AD4474" s="41"/>
      <c r="AE4474" s="41"/>
      <c r="AR4474" s="227" t="s">
        <v>331</v>
      </c>
      <c r="AT4474" s="227" t="s">
        <v>207</v>
      </c>
      <c r="AU4474" s="227" t="s">
        <v>80</v>
      </c>
      <c r="AY4474" s="20" t="s">
        <v>205</v>
      </c>
      <c r="BE4474" s="228">
        <f>IF(N4474="základní",J4474,0)</f>
        <v>0</v>
      </c>
      <c r="BF4474" s="228">
        <f>IF(N4474="snížená",J4474,0)</f>
        <v>0</v>
      </c>
      <c r="BG4474" s="228">
        <f>IF(N4474="zákl. přenesená",J4474,0)</f>
        <v>0</v>
      </c>
      <c r="BH4474" s="228">
        <f>IF(N4474="sníž. přenesená",J4474,0)</f>
        <v>0</v>
      </c>
      <c r="BI4474" s="228">
        <f>IF(N4474="nulová",J4474,0)</f>
        <v>0</v>
      </c>
      <c r="BJ4474" s="20" t="s">
        <v>78</v>
      </c>
      <c r="BK4474" s="228">
        <f>ROUND(I4474*H4474,2)</f>
        <v>0</v>
      </c>
      <c r="BL4474" s="20" t="s">
        <v>331</v>
      </c>
      <c r="BM4474" s="227" t="s">
        <v>6845</v>
      </c>
    </row>
    <row r="4475" s="2" customFormat="1">
      <c r="A4475" s="41"/>
      <c r="B4475" s="42"/>
      <c r="C4475" s="43"/>
      <c r="D4475" s="229" t="s">
        <v>214</v>
      </c>
      <c r="E4475" s="43"/>
      <c r="F4475" s="230" t="s">
        <v>6846</v>
      </c>
      <c r="G4475" s="43"/>
      <c r="H4475" s="43"/>
      <c r="I4475" s="231"/>
      <c r="J4475" s="43"/>
      <c r="K4475" s="43"/>
      <c r="L4475" s="47"/>
      <c r="M4475" s="232"/>
      <c r="N4475" s="233"/>
      <c r="O4475" s="87"/>
      <c r="P4475" s="87"/>
      <c r="Q4475" s="87"/>
      <c r="R4475" s="87"/>
      <c r="S4475" s="87"/>
      <c r="T4475" s="88"/>
      <c r="U4475" s="41"/>
      <c r="V4475" s="41"/>
      <c r="W4475" s="41"/>
      <c r="X4475" s="41"/>
      <c r="Y4475" s="41"/>
      <c r="Z4475" s="41"/>
      <c r="AA4475" s="41"/>
      <c r="AB4475" s="41"/>
      <c r="AC4475" s="41"/>
      <c r="AD4475" s="41"/>
      <c r="AE4475" s="41"/>
      <c r="AT4475" s="20" t="s">
        <v>214</v>
      </c>
      <c r="AU4475" s="20" t="s">
        <v>80</v>
      </c>
    </row>
    <row r="4476" s="14" customFormat="1">
      <c r="A4476" s="14"/>
      <c r="B4476" s="245"/>
      <c r="C4476" s="246"/>
      <c r="D4476" s="236" t="s">
        <v>216</v>
      </c>
      <c r="E4476" s="247" t="s">
        <v>19</v>
      </c>
      <c r="F4476" s="248" t="s">
        <v>1771</v>
      </c>
      <c r="G4476" s="246"/>
      <c r="H4476" s="249">
        <v>21.862500000000001</v>
      </c>
      <c r="I4476" s="250"/>
      <c r="J4476" s="246"/>
      <c r="K4476" s="246"/>
      <c r="L4476" s="251"/>
      <c r="M4476" s="252"/>
      <c r="N4476" s="253"/>
      <c r="O4476" s="253"/>
      <c r="P4476" s="253"/>
      <c r="Q4476" s="253"/>
      <c r="R4476" s="253"/>
      <c r="S4476" s="253"/>
      <c r="T4476" s="25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T4476" s="255" t="s">
        <v>216</v>
      </c>
      <c r="AU4476" s="255" t="s">
        <v>80</v>
      </c>
      <c r="AV4476" s="14" t="s">
        <v>80</v>
      </c>
      <c r="AW4476" s="14" t="s">
        <v>218</v>
      </c>
      <c r="AX4476" s="14" t="s">
        <v>71</v>
      </c>
      <c r="AY4476" s="255" t="s">
        <v>205</v>
      </c>
    </row>
    <row r="4477" s="14" customFormat="1">
      <c r="A4477" s="14"/>
      <c r="B4477" s="245"/>
      <c r="C4477" s="246"/>
      <c r="D4477" s="236" t="s">
        <v>216</v>
      </c>
      <c r="E4477" s="247" t="s">
        <v>19</v>
      </c>
      <c r="F4477" s="248" t="s">
        <v>1887</v>
      </c>
      <c r="G4477" s="246"/>
      <c r="H4477" s="249">
        <v>29.056720000000002</v>
      </c>
      <c r="I4477" s="250"/>
      <c r="J4477" s="246"/>
      <c r="K4477" s="246"/>
      <c r="L4477" s="251"/>
      <c r="M4477" s="252"/>
      <c r="N4477" s="253"/>
      <c r="O4477" s="253"/>
      <c r="P4477" s="253"/>
      <c r="Q4477" s="253"/>
      <c r="R4477" s="253"/>
      <c r="S4477" s="253"/>
      <c r="T4477" s="25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T4477" s="255" t="s">
        <v>216</v>
      </c>
      <c r="AU4477" s="255" t="s">
        <v>80</v>
      </c>
      <c r="AV4477" s="14" t="s">
        <v>80</v>
      </c>
      <c r="AW4477" s="14" t="s">
        <v>218</v>
      </c>
      <c r="AX4477" s="14" t="s">
        <v>71</v>
      </c>
      <c r="AY4477" s="255" t="s">
        <v>205</v>
      </c>
    </row>
    <row r="4478" s="14" customFormat="1">
      <c r="A4478" s="14"/>
      <c r="B4478" s="245"/>
      <c r="C4478" s="246"/>
      <c r="D4478" s="236" t="s">
        <v>216</v>
      </c>
      <c r="E4478" s="247" t="s">
        <v>19</v>
      </c>
      <c r="F4478" s="248" t="s">
        <v>1905</v>
      </c>
      <c r="G4478" s="246"/>
      <c r="H4478" s="249">
        <v>30.816000000000003</v>
      </c>
      <c r="I4478" s="250"/>
      <c r="J4478" s="246"/>
      <c r="K4478" s="246"/>
      <c r="L4478" s="251"/>
      <c r="M4478" s="252"/>
      <c r="N4478" s="253"/>
      <c r="O4478" s="253"/>
      <c r="P4478" s="253"/>
      <c r="Q4478" s="253"/>
      <c r="R4478" s="253"/>
      <c r="S4478" s="253"/>
      <c r="T4478" s="25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5" t="s">
        <v>216</v>
      </c>
      <c r="AU4478" s="255" t="s">
        <v>80</v>
      </c>
      <c r="AV4478" s="14" t="s">
        <v>80</v>
      </c>
      <c r="AW4478" s="14" t="s">
        <v>218</v>
      </c>
      <c r="AX4478" s="14" t="s">
        <v>71</v>
      </c>
      <c r="AY4478" s="255" t="s">
        <v>205</v>
      </c>
    </row>
    <row r="4479" s="2" customFormat="1" ht="24.15" customHeight="1">
      <c r="A4479" s="41"/>
      <c r="B4479" s="42"/>
      <c r="C4479" s="216" t="s">
        <v>6847</v>
      </c>
      <c r="D4479" s="216" t="s">
        <v>207</v>
      </c>
      <c r="E4479" s="217" t="s">
        <v>6848</v>
      </c>
      <c r="F4479" s="218" t="s">
        <v>6849</v>
      </c>
      <c r="G4479" s="219" t="s">
        <v>306</v>
      </c>
      <c r="H4479" s="220">
        <v>81.736000000000004</v>
      </c>
      <c r="I4479" s="221"/>
      <c r="J4479" s="222">
        <f>ROUND(I4479*H4479,2)</f>
        <v>0</v>
      </c>
      <c r="K4479" s="218" t="s">
        <v>211</v>
      </c>
      <c r="L4479" s="47"/>
      <c r="M4479" s="223" t="s">
        <v>19</v>
      </c>
      <c r="N4479" s="224" t="s">
        <v>42</v>
      </c>
      <c r="O4479" s="87"/>
      <c r="P4479" s="225">
        <f>O4479*H4479</f>
        <v>0</v>
      </c>
      <c r="Q4479" s="225">
        <v>0.00048000000000000001</v>
      </c>
      <c r="R4479" s="225">
        <f>Q4479*H4479</f>
        <v>0.039233280000000002</v>
      </c>
      <c r="S4479" s="225">
        <v>0</v>
      </c>
      <c r="T4479" s="226">
        <f>S4479*H4479</f>
        <v>0</v>
      </c>
      <c r="U4479" s="41"/>
      <c r="V4479" s="41"/>
      <c r="W4479" s="41"/>
      <c r="X4479" s="41"/>
      <c r="Y4479" s="41"/>
      <c r="Z4479" s="41"/>
      <c r="AA4479" s="41"/>
      <c r="AB4479" s="41"/>
      <c r="AC4479" s="41"/>
      <c r="AD4479" s="41"/>
      <c r="AE4479" s="41"/>
      <c r="AR4479" s="227" t="s">
        <v>331</v>
      </c>
      <c r="AT4479" s="227" t="s">
        <v>207</v>
      </c>
      <c r="AU4479" s="227" t="s">
        <v>80</v>
      </c>
      <c r="AY4479" s="20" t="s">
        <v>205</v>
      </c>
      <c r="BE4479" s="228">
        <f>IF(N4479="základní",J4479,0)</f>
        <v>0</v>
      </c>
      <c r="BF4479" s="228">
        <f>IF(N4479="snížená",J4479,0)</f>
        <v>0</v>
      </c>
      <c r="BG4479" s="228">
        <f>IF(N4479="zákl. přenesená",J4479,0)</f>
        <v>0</v>
      </c>
      <c r="BH4479" s="228">
        <f>IF(N4479="sníž. přenesená",J4479,0)</f>
        <v>0</v>
      </c>
      <c r="BI4479" s="228">
        <f>IF(N4479="nulová",J4479,0)</f>
        <v>0</v>
      </c>
      <c r="BJ4479" s="20" t="s">
        <v>78</v>
      </c>
      <c r="BK4479" s="228">
        <f>ROUND(I4479*H4479,2)</f>
        <v>0</v>
      </c>
      <c r="BL4479" s="20" t="s">
        <v>331</v>
      </c>
      <c r="BM4479" s="227" t="s">
        <v>6850</v>
      </c>
    </row>
    <row r="4480" s="2" customFormat="1">
      <c r="A4480" s="41"/>
      <c r="B4480" s="42"/>
      <c r="C4480" s="43"/>
      <c r="D4480" s="229" t="s">
        <v>214</v>
      </c>
      <c r="E4480" s="43"/>
      <c r="F4480" s="230" t="s">
        <v>6851</v>
      </c>
      <c r="G4480" s="43"/>
      <c r="H4480" s="43"/>
      <c r="I4480" s="231"/>
      <c r="J4480" s="43"/>
      <c r="K4480" s="43"/>
      <c r="L4480" s="47"/>
      <c r="M4480" s="232"/>
      <c r="N4480" s="233"/>
      <c r="O4480" s="87"/>
      <c r="P4480" s="87"/>
      <c r="Q4480" s="87"/>
      <c r="R4480" s="87"/>
      <c r="S4480" s="87"/>
      <c r="T4480" s="88"/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T4480" s="20" t="s">
        <v>214</v>
      </c>
      <c r="AU4480" s="20" t="s">
        <v>80</v>
      </c>
    </row>
    <row r="4481" s="14" customFormat="1">
      <c r="A4481" s="14"/>
      <c r="B4481" s="245"/>
      <c r="C4481" s="246"/>
      <c r="D4481" s="236" t="s">
        <v>216</v>
      </c>
      <c r="E4481" s="247" t="s">
        <v>19</v>
      </c>
      <c r="F4481" s="248" t="s">
        <v>6852</v>
      </c>
      <c r="G4481" s="246"/>
      <c r="H4481" s="249">
        <v>21.863</v>
      </c>
      <c r="I4481" s="250"/>
      <c r="J4481" s="246"/>
      <c r="K4481" s="246"/>
      <c r="L4481" s="251"/>
      <c r="M4481" s="252"/>
      <c r="N4481" s="253"/>
      <c r="O4481" s="253"/>
      <c r="P4481" s="253"/>
      <c r="Q4481" s="253"/>
      <c r="R4481" s="253"/>
      <c r="S4481" s="253"/>
      <c r="T4481" s="25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5" t="s">
        <v>216</v>
      </c>
      <c r="AU4481" s="255" t="s">
        <v>80</v>
      </c>
      <c r="AV4481" s="14" t="s">
        <v>80</v>
      </c>
      <c r="AW4481" s="14" t="s">
        <v>218</v>
      </c>
      <c r="AX4481" s="14" t="s">
        <v>71</v>
      </c>
      <c r="AY4481" s="255" t="s">
        <v>205</v>
      </c>
    </row>
    <row r="4482" s="14" customFormat="1">
      <c r="A4482" s="14"/>
      <c r="B4482" s="245"/>
      <c r="C4482" s="246"/>
      <c r="D4482" s="236" t="s">
        <v>216</v>
      </c>
      <c r="E4482" s="247" t="s">
        <v>19</v>
      </c>
      <c r="F4482" s="248" t="s">
        <v>1887</v>
      </c>
      <c r="G4482" s="246"/>
      <c r="H4482" s="249">
        <v>29.056720000000002</v>
      </c>
      <c r="I4482" s="250"/>
      <c r="J4482" s="246"/>
      <c r="K4482" s="246"/>
      <c r="L4482" s="251"/>
      <c r="M4482" s="252"/>
      <c r="N4482" s="253"/>
      <c r="O4482" s="253"/>
      <c r="P4482" s="253"/>
      <c r="Q4482" s="253"/>
      <c r="R4482" s="253"/>
      <c r="S4482" s="253"/>
      <c r="T4482" s="25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T4482" s="255" t="s">
        <v>216</v>
      </c>
      <c r="AU4482" s="255" t="s">
        <v>80</v>
      </c>
      <c r="AV4482" s="14" t="s">
        <v>80</v>
      </c>
      <c r="AW4482" s="14" t="s">
        <v>218</v>
      </c>
      <c r="AX4482" s="14" t="s">
        <v>71</v>
      </c>
      <c r="AY4482" s="255" t="s">
        <v>205</v>
      </c>
    </row>
    <row r="4483" s="14" customFormat="1">
      <c r="A4483" s="14"/>
      <c r="B4483" s="245"/>
      <c r="C4483" s="246"/>
      <c r="D4483" s="236" t="s">
        <v>216</v>
      </c>
      <c r="E4483" s="247" t="s">
        <v>19</v>
      </c>
      <c r="F4483" s="248" t="s">
        <v>1905</v>
      </c>
      <c r="G4483" s="246"/>
      <c r="H4483" s="249">
        <v>30.816000000000003</v>
      </c>
      <c r="I4483" s="250"/>
      <c r="J4483" s="246"/>
      <c r="K4483" s="246"/>
      <c r="L4483" s="251"/>
      <c r="M4483" s="252"/>
      <c r="N4483" s="253"/>
      <c r="O4483" s="253"/>
      <c r="P4483" s="253"/>
      <c r="Q4483" s="253"/>
      <c r="R4483" s="253"/>
      <c r="S4483" s="253"/>
      <c r="T4483" s="25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T4483" s="255" t="s">
        <v>216</v>
      </c>
      <c r="AU4483" s="255" t="s">
        <v>80</v>
      </c>
      <c r="AV4483" s="14" t="s">
        <v>80</v>
      </c>
      <c r="AW4483" s="14" t="s">
        <v>218</v>
      </c>
      <c r="AX4483" s="14" t="s">
        <v>71</v>
      </c>
      <c r="AY4483" s="255" t="s">
        <v>205</v>
      </c>
    </row>
    <row r="4484" s="2" customFormat="1" ht="21.75" customHeight="1">
      <c r="A4484" s="41"/>
      <c r="B4484" s="42"/>
      <c r="C4484" s="216" t="s">
        <v>6853</v>
      </c>
      <c r="D4484" s="216" t="s">
        <v>207</v>
      </c>
      <c r="E4484" s="217" t="s">
        <v>6854</v>
      </c>
      <c r="F4484" s="218" t="s">
        <v>6855</v>
      </c>
      <c r="G4484" s="219" t="s">
        <v>306</v>
      </c>
      <c r="H4484" s="220">
        <v>228.94900000000001</v>
      </c>
      <c r="I4484" s="221"/>
      <c r="J4484" s="222">
        <f>ROUND(I4484*H4484,2)</f>
        <v>0</v>
      </c>
      <c r="K4484" s="218" t="s">
        <v>19</v>
      </c>
      <c r="L4484" s="47"/>
      <c r="M4484" s="223" t="s">
        <v>19</v>
      </c>
      <c r="N4484" s="224" t="s">
        <v>42</v>
      </c>
      <c r="O4484" s="87"/>
      <c r="P4484" s="225">
        <f>O4484*H4484</f>
        <v>0</v>
      </c>
      <c r="Q4484" s="225">
        <v>0.00064999999999999997</v>
      </c>
      <c r="R4484" s="225">
        <f>Q4484*H4484</f>
        <v>0.14881685</v>
      </c>
      <c r="S4484" s="225">
        <v>0</v>
      </c>
      <c r="T4484" s="226">
        <f>S4484*H4484</f>
        <v>0</v>
      </c>
      <c r="U4484" s="41"/>
      <c r="V4484" s="41"/>
      <c r="W4484" s="41"/>
      <c r="X4484" s="41"/>
      <c r="Y4484" s="41"/>
      <c r="Z4484" s="41"/>
      <c r="AA4484" s="41"/>
      <c r="AB4484" s="41"/>
      <c r="AC4484" s="41"/>
      <c r="AD4484" s="41"/>
      <c r="AE4484" s="41"/>
      <c r="AR4484" s="227" t="s">
        <v>331</v>
      </c>
      <c r="AT4484" s="227" t="s">
        <v>207</v>
      </c>
      <c r="AU4484" s="227" t="s">
        <v>80</v>
      </c>
      <c r="AY4484" s="20" t="s">
        <v>205</v>
      </c>
      <c r="BE4484" s="228">
        <f>IF(N4484="základní",J4484,0)</f>
        <v>0</v>
      </c>
      <c r="BF4484" s="228">
        <f>IF(N4484="snížená",J4484,0)</f>
        <v>0</v>
      </c>
      <c r="BG4484" s="228">
        <f>IF(N4484="zákl. přenesená",J4484,0)</f>
        <v>0</v>
      </c>
      <c r="BH4484" s="228">
        <f>IF(N4484="sníž. přenesená",J4484,0)</f>
        <v>0</v>
      </c>
      <c r="BI4484" s="228">
        <f>IF(N4484="nulová",J4484,0)</f>
        <v>0</v>
      </c>
      <c r="BJ4484" s="20" t="s">
        <v>78</v>
      </c>
      <c r="BK4484" s="228">
        <f>ROUND(I4484*H4484,2)</f>
        <v>0</v>
      </c>
      <c r="BL4484" s="20" t="s">
        <v>331</v>
      </c>
      <c r="BM4484" s="227" t="s">
        <v>6856</v>
      </c>
    </row>
    <row r="4485" s="14" customFormat="1">
      <c r="A4485" s="14"/>
      <c r="B4485" s="245"/>
      <c r="C4485" s="246"/>
      <c r="D4485" s="236" t="s">
        <v>216</v>
      </c>
      <c r="E4485" s="247" t="s">
        <v>19</v>
      </c>
      <c r="F4485" s="248" t="s">
        <v>6857</v>
      </c>
      <c r="G4485" s="246"/>
      <c r="H4485" s="249">
        <v>228.94900000000001</v>
      </c>
      <c r="I4485" s="250"/>
      <c r="J4485" s="246"/>
      <c r="K4485" s="246"/>
      <c r="L4485" s="251"/>
      <c r="M4485" s="252"/>
      <c r="N4485" s="253"/>
      <c r="O4485" s="253"/>
      <c r="P4485" s="253"/>
      <c r="Q4485" s="253"/>
      <c r="R4485" s="253"/>
      <c r="S4485" s="253"/>
      <c r="T4485" s="25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T4485" s="255" t="s">
        <v>216</v>
      </c>
      <c r="AU4485" s="255" t="s">
        <v>80</v>
      </c>
      <c r="AV4485" s="14" t="s">
        <v>80</v>
      </c>
      <c r="AW4485" s="14" t="s">
        <v>218</v>
      </c>
      <c r="AX4485" s="14" t="s">
        <v>71</v>
      </c>
      <c r="AY4485" s="255" t="s">
        <v>205</v>
      </c>
    </row>
    <row r="4486" s="12" customFormat="1" ht="22.8" customHeight="1">
      <c r="A4486" s="12"/>
      <c r="B4486" s="200"/>
      <c r="C4486" s="201"/>
      <c r="D4486" s="202" t="s">
        <v>70</v>
      </c>
      <c r="E4486" s="214" t="s">
        <v>5229</v>
      </c>
      <c r="F4486" s="214" t="s">
        <v>6858</v>
      </c>
      <c r="G4486" s="201"/>
      <c r="H4486" s="201"/>
      <c r="I4486" s="204"/>
      <c r="J4486" s="215">
        <f>BK4486</f>
        <v>0</v>
      </c>
      <c r="K4486" s="201"/>
      <c r="L4486" s="206"/>
      <c r="M4486" s="207"/>
      <c r="N4486" s="208"/>
      <c r="O4486" s="208"/>
      <c r="P4486" s="209">
        <f>SUM(P4487:P4653)</f>
        <v>0</v>
      </c>
      <c r="Q4486" s="208"/>
      <c r="R4486" s="209">
        <f>SUM(R4487:R4653)</f>
        <v>19.21303155</v>
      </c>
      <c r="S4486" s="208"/>
      <c r="T4486" s="210">
        <f>SUM(T4487:T4653)</f>
        <v>3.26437936</v>
      </c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R4486" s="211" t="s">
        <v>80</v>
      </c>
      <c r="AT4486" s="212" t="s">
        <v>70</v>
      </c>
      <c r="AU4486" s="212" t="s">
        <v>78</v>
      </c>
      <c r="AY4486" s="211" t="s">
        <v>205</v>
      </c>
      <c r="BK4486" s="213">
        <f>SUM(BK4487:BK4653)</f>
        <v>0</v>
      </c>
    </row>
    <row r="4487" s="2" customFormat="1" ht="16.5" customHeight="1">
      <c r="A4487" s="41"/>
      <c r="B4487" s="42"/>
      <c r="C4487" s="216" t="s">
        <v>6859</v>
      </c>
      <c r="D4487" s="216" t="s">
        <v>207</v>
      </c>
      <c r="E4487" s="217" t="s">
        <v>6860</v>
      </c>
      <c r="F4487" s="218" t="s">
        <v>6861</v>
      </c>
      <c r="G4487" s="219" t="s">
        <v>306</v>
      </c>
      <c r="H4487" s="220">
        <v>6338.0929999999998</v>
      </c>
      <c r="I4487" s="221"/>
      <c r="J4487" s="222">
        <f>ROUND(I4487*H4487,2)</f>
        <v>0</v>
      </c>
      <c r="K4487" s="218" t="s">
        <v>211</v>
      </c>
      <c r="L4487" s="47"/>
      <c r="M4487" s="223" t="s">
        <v>19</v>
      </c>
      <c r="N4487" s="224" t="s">
        <v>42</v>
      </c>
      <c r="O4487" s="87"/>
      <c r="P4487" s="225">
        <f>O4487*H4487</f>
        <v>0</v>
      </c>
      <c r="Q4487" s="225">
        <v>0.001</v>
      </c>
      <c r="R4487" s="225">
        <f>Q4487*H4487</f>
        <v>6.3380929999999998</v>
      </c>
      <c r="S4487" s="225">
        <v>0.00031</v>
      </c>
      <c r="T4487" s="226">
        <f>S4487*H4487</f>
        <v>1.96480883</v>
      </c>
      <c r="U4487" s="41"/>
      <c r="V4487" s="41"/>
      <c r="W4487" s="41"/>
      <c r="X4487" s="41"/>
      <c r="Y4487" s="41"/>
      <c r="Z4487" s="41"/>
      <c r="AA4487" s="41"/>
      <c r="AB4487" s="41"/>
      <c r="AC4487" s="41"/>
      <c r="AD4487" s="41"/>
      <c r="AE4487" s="41"/>
      <c r="AR4487" s="227" t="s">
        <v>331</v>
      </c>
      <c r="AT4487" s="227" t="s">
        <v>207</v>
      </c>
      <c r="AU4487" s="227" t="s">
        <v>80</v>
      </c>
      <c r="AY4487" s="20" t="s">
        <v>205</v>
      </c>
      <c r="BE4487" s="228">
        <f>IF(N4487="základní",J4487,0)</f>
        <v>0</v>
      </c>
      <c r="BF4487" s="228">
        <f>IF(N4487="snížená",J4487,0)</f>
        <v>0</v>
      </c>
      <c r="BG4487" s="228">
        <f>IF(N4487="zákl. přenesená",J4487,0)</f>
        <v>0</v>
      </c>
      <c r="BH4487" s="228">
        <f>IF(N4487="sníž. přenesená",J4487,0)</f>
        <v>0</v>
      </c>
      <c r="BI4487" s="228">
        <f>IF(N4487="nulová",J4487,0)</f>
        <v>0</v>
      </c>
      <c r="BJ4487" s="20" t="s">
        <v>78</v>
      </c>
      <c r="BK4487" s="228">
        <f>ROUND(I4487*H4487,2)</f>
        <v>0</v>
      </c>
      <c r="BL4487" s="20" t="s">
        <v>331</v>
      </c>
      <c r="BM4487" s="227" t="s">
        <v>6862</v>
      </c>
    </row>
    <row r="4488" s="2" customFormat="1">
      <c r="A4488" s="41"/>
      <c r="B4488" s="42"/>
      <c r="C4488" s="43"/>
      <c r="D4488" s="229" t="s">
        <v>214</v>
      </c>
      <c r="E4488" s="43"/>
      <c r="F4488" s="230" t="s">
        <v>6863</v>
      </c>
      <c r="G4488" s="43"/>
      <c r="H4488" s="43"/>
      <c r="I4488" s="231"/>
      <c r="J4488" s="43"/>
      <c r="K4488" s="43"/>
      <c r="L4488" s="47"/>
      <c r="M4488" s="232"/>
      <c r="N4488" s="233"/>
      <c r="O4488" s="87"/>
      <c r="P4488" s="87"/>
      <c r="Q4488" s="87"/>
      <c r="R4488" s="87"/>
      <c r="S4488" s="87"/>
      <c r="T4488" s="88"/>
      <c r="U4488" s="41"/>
      <c r="V4488" s="41"/>
      <c r="W4488" s="41"/>
      <c r="X4488" s="41"/>
      <c r="Y4488" s="41"/>
      <c r="Z4488" s="41"/>
      <c r="AA4488" s="41"/>
      <c r="AB4488" s="41"/>
      <c r="AC4488" s="41"/>
      <c r="AD4488" s="41"/>
      <c r="AE4488" s="41"/>
      <c r="AT4488" s="20" t="s">
        <v>214</v>
      </c>
      <c r="AU4488" s="20" t="s">
        <v>80</v>
      </c>
    </row>
    <row r="4489" s="13" customFormat="1">
      <c r="A4489" s="13"/>
      <c r="B4489" s="234"/>
      <c r="C4489" s="235"/>
      <c r="D4489" s="236" t="s">
        <v>216</v>
      </c>
      <c r="E4489" s="237" t="s">
        <v>19</v>
      </c>
      <c r="F4489" s="238" t="s">
        <v>228</v>
      </c>
      <c r="G4489" s="235"/>
      <c r="H4489" s="237" t="s">
        <v>19</v>
      </c>
      <c r="I4489" s="239"/>
      <c r="J4489" s="235"/>
      <c r="K4489" s="235"/>
      <c r="L4489" s="240"/>
      <c r="M4489" s="241"/>
      <c r="N4489" s="242"/>
      <c r="O4489" s="242"/>
      <c r="P4489" s="242"/>
      <c r="Q4489" s="242"/>
      <c r="R4489" s="242"/>
      <c r="S4489" s="242"/>
      <c r="T4489" s="24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T4489" s="244" t="s">
        <v>216</v>
      </c>
      <c r="AU4489" s="244" t="s">
        <v>80</v>
      </c>
      <c r="AV4489" s="13" t="s">
        <v>78</v>
      </c>
      <c r="AW4489" s="13" t="s">
        <v>218</v>
      </c>
      <c r="AX4489" s="13" t="s">
        <v>71</v>
      </c>
      <c r="AY4489" s="244" t="s">
        <v>205</v>
      </c>
    </row>
    <row r="4490" s="13" customFormat="1">
      <c r="A4490" s="13"/>
      <c r="B4490" s="234"/>
      <c r="C4490" s="235"/>
      <c r="D4490" s="236" t="s">
        <v>216</v>
      </c>
      <c r="E4490" s="237" t="s">
        <v>19</v>
      </c>
      <c r="F4490" s="238" t="s">
        <v>478</v>
      </c>
      <c r="G4490" s="235"/>
      <c r="H4490" s="237" t="s">
        <v>19</v>
      </c>
      <c r="I4490" s="239"/>
      <c r="J4490" s="235"/>
      <c r="K4490" s="235"/>
      <c r="L4490" s="240"/>
      <c r="M4490" s="241"/>
      <c r="N4490" s="242"/>
      <c r="O4490" s="242"/>
      <c r="P4490" s="242"/>
      <c r="Q4490" s="242"/>
      <c r="R4490" s="242"/>
      <c r="S4490" s="242"/>
      <c r="T4490" s="24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T4490" s="244" t="s">
        <v>216</v>
      </c>
      <c r="AU4490" s="244" t="s">
        <v>80</v>
      </c>
      <c r="AV4490" s="13" t="s">
        <v>78</v>
      </c>
      <c r="AW4490" s="13" t="s">
        <v>218</v>
      </c>
      <c r="AX4490" s="13" t="s">
        <v>71</v>
      </c>
      <c r="AY4490" s="244" t="s">
        <v>205</v>
      </c>
    </row>
    <row r="4491" s="14" customFormat="1">
      <c r="A4491" s="14"/>
      <c r="B4491" s="245"/>
      <c r="C4491" s="246"/>
      <c r="D4491" s="236" t="s">
        <v>216</v>
      </c>
      <c r="E4491" s="247" t="s">
        <v>19</v>
      </c>
      <c r="F4491" s="248" t="s">
        <v>6864</v>
      </c>
      <c r="G4491" s="246"/>
      <c r="H4491" s="249">
        <v>781.72149999999999</v>
      </c>
      <c r="I4491" s="250"/>
      <c r="J4491" s="246"/>
      <c r="K4491" s="246"/>
      <c r="L4491" s="251"/>
      <c r="M4491" s="252"/>
      <c r="N4491" s="253"/>
      <c r="O4491" s="253"/>
      <c r="P4491" s="253"/>
      <c r="Q4491" s="253"/>
      <c r="R4491" s="253"/>
      <c r="S4491" s="253"/>
      <c r="T4491" s="25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T4491" s="255" t="s">
        <v>216</v>
      </c>
      <c r="AU4491" s="255" t="s">
        <v>80</v>
      </c>
      <c r="AV4491" s="14" t="s">
        <v>80</v>
      </c>
      <c r="AW4491" s="14" t="s">
        <v>218</v>
      </c>
      <c r="AX4491" s="14" t="s">
        <v>71</v>
      </c>
      <c r="AY4491" s="255" t="s">
        <v>205</v>
      </c>
    </row>
    <row r="4492" s="14" customFormat="1">
      <c r="A4492" s="14"/>
      <c r="B4492" s="245"/>
      <c r="C4492" s="246"/>
      <c r="D4492" s="236" t="s">
        <v>216</v>
      </c>
      <c r="E4492" s="247" t="s">
        <v>19</v>
      </c>
      <c r="F4492" s="248" t="s">
        <v>6865</v>
      </c>
      <c r="G4492" s="246"/>
      <c r="H4492" s="249">
        <v>1475.2124999999999</v>
      </c>
      <c r="I4492" s="250"/>
      <c r="J4492" s="246"/>
      <c r="K4492" s="246"/>
      <c r="L4492" s="251"/>
      <c r="M4492" s="252"/>
      <c r="N4492" s="253"/>
      <c r="O4492" s="253"/>
      <c r="P4492" s="253"/>
      <c r="Q4492" s="253"/>
      <c r="R4492" s="253"/>
      <c r="S4492" s="253"/>
      <c r="T4492" s="25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T4492" s="255" t="s">
        <v>216</v>
      </c>
      <c r="AU4492" s="255" t="s">
        <v>80</v>
      </c>
      <c r="AV4492" s="14" t="s">
        <v>80</v>
      </c>
      <c r="AW4492" s="14" t="s">
        <v>218</v>
      </c>
      <c r="AX4492" s="14" t="s">
        <v>71</v>
      </c>
      <c r="AY4492" s="255" t="s">
        <v>205</v>
      </c>
    </row>
    <row r="4493" s="14" customFormat="1">
      <c r="A4493" s="14"/>
      <c r="B4493" s="245"/>
      <c r="C4493" s="246"/>
      <c r="D4493" s="236" t="s">
        <v>216</v>
      </c>
      <c r="E4493" s="247" t="s">
        <v>19</v>
      </c>
      <c r="F4493" s="248" t="s">
        <v>6866</v>
      </c>
      <c r="G4493" s="246"/>
      <c r="H4493" s="249">
        <v>-17.225000000000001</v>
      </c>
      <c r="I4493" s="250"/>
      <c r="J4493" s="246"/>
      <c r="K4493" s="246"/>
      <c r="L4493" s="251"/>
      <c r="M4493" s="252"/>
      <c r="N4493" s="253"/>
      <c r="O4493" s="253"/>
      <c r="P4493" s="253"/>
      <c r="Q4493" s="253"/>
      <c r="R4493" s="253"/>
      <c r="S4493" s="253"/>
      <c r="T4493" s="25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5" t="s">
        <v>216</v>
      </c>
      <c r="AU4493" s="255" t="s">
        <v>80</v>
      </c>
      <c r="AV4493" s="14" t="s">
        <v>80</v>
      </c>
      <c r="AW4493" s="14" t="s">
        <v>218</v>
      </c>
      <c r="AX4493" s="14" t="s">
        <v>71</v>
      </c>
      <c r="AY4493" s="255" t="s">
        <v>205</v>
      </c>
    </row>
    <row r="4494" s="14" customFormat="1">
      <c r="A4494" s="14"/>
      <c r="B4494" s="245"/>
      <c r="C4494" s="246"/>
      <c r="D4494" s="236" t="s">
        <v>216</v>
      </c>
      <c r="E4494" s="247" t="s">
        <v>19</v>
      </c>
      <c r="F4494" s="248" t="s">
        <v>6867</v>
      </c>
      <c r="G4494" s="246"/>
      <c r="H4494" s="249">
        <v>-255.767</v>
      </c>
      <c r="I4494" s="250"/>
      <c r="J4494" s="246"/>
      <c r="K4494" s="246"/>
      <c r="L4494" s="251"/>
      <c r="M4494" s="252"/>
      <c r="N4494" s="253"/>
      <c r="O4494" s="253"/>
      <c r="P4494" s="253"/>
      <c r="Q4494" s="253"/>
      <c r="R4494" s="253"/>
      <c r="S4494" s="253"/>
      <c r="T4494" s="25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5" t="s">
        <v>216</v>
      </c>
      <c r="AU4494" s="255" t="s">
        <v>80</v>
      </c>
      <c r="AV4494" s="14" t="s">
        <v>80</v>
      </c>
      <c r="AW4494" s="14" t="s">
        <v>218</v>
      </c>
      <c r="AX4494" s="14" t="s">
        <v>71</v>
      </c>
      <c r="AY4494" s="255" t="s">
        <v>205</v>
      </c>
    </row>
    <row r="4495" s="14" customFormat="1">
      <c r="A4495" s="14"/>
      <c r="B4495" s="245"/>
      <c r="C4495" s="246"/>
      <c r="D4495" s="236" t="s">
        <v>216</v>
      </c>
      <c r="E4495" s="247" t="s">
        <v>19</v>
      </c>
      <c r="F4495" s="248" t="s">
        <v>6868</v>
      </c>
      <c r="G4495" s="246"/>
      <c r="H4495" s="249">
        <v>-252.86099999999999</v>
      </c>
      <c r="I4495" s="250"/>
      <c r="J4495" s="246"/>
      <c r="K4495" s="246"/>
      <c r="L4495" s="251"/>
      <c r="M4495" s="252"/>
      <c r="N4495" s="253"/>
      <c r="O4495" s="253"/>
      <c r="P4495" s="253"/>
      <c r="Q4495" s="253"/>
      <c r="R4495" s="253"/>
      <c r="S4495" s="253"/>
      <c r="T4495" s="25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T4495" s="255" t="s">
        <v>216</v>
      </c>
      <c r="AU4495" s="255" t="s">
        <v>80</v>
      </c>
      <c r="AV4495" s="14" t="s">
        <v>80</v>
      </c>
      <c r="AW4495" s="14" t="s">
        <v>218</v>
      </c>
      <c r="AX4495" s="14" t="s">
        <v>71</v>
      </c>
      <c r="AY4495" s="255" t="s">
        <v>205</v>
      </c>
    </row>
    <row r="4496" s="15" customFormat="1">
      <c r="A4496" s="15"/>
      <c r="B4496" s="256"/>
      <c r="C4496" s="257"/>
      <c r="D4496" s="236" t="s">
        <v>216</v>
      </c>
      <c r="E4496" s="258" t="s">
        <v>19</v>
      </c>
      <c r="F4496" s="259" t="s">
        <v>238</v>
      </c>
      <c r="G4496" s="257"/>
      <c r="H4496" s="260">
        <v>1731.0809999999997</v>
      </c>
      <c r="I4496" s="261"/>
      <c r="J4496" s="257"/>
      <c r="K4496" s="257"/>
      <c r="L4496" s="262"/>
      <c r="M4496" s="263"/>
      <c r="N4496" s="264"/>
      <c r="O4496" s="264"/>
      <c r="P4496" s="264"/>
      <c r="Q4496" s="264"/>
      <c r="R4496" s="264"/>
      <c r="S4496" s="264"/>
      <c r="T4496" s="26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T4496" s="266" t="s">
        <v>216</v>
      </c>
      <c r="AU4496" s="266" t="s">
        <v>80</v>
      </c>
      <c r="AV4496" s="15" t="s">
        <v>97</v>
      </c>
      <c r="AW4496" s="15" t="s">
        <v>218</v>
      </c>
      <c r="AX4496" s="15" t="s">
        <v>71</v>
      </c>
      <c r="AY4496" s="266" t="s">
        <v>205</v>
      </c>
    </row>
    <row r="4497" s="13" customFormat="1">
      <c r="A4497" s="13"/>
      <c r="B4497" s="234"/>
      <c r="C4497" s="235"/>
      <c r="D4497" s="236" t="s">
        <v>216</v>
      </c>
      <c r="E4497" s="237" t="s">
        <v>19</v>
      </c>
      <c r="F4497" s="238" t="s">
        <v>483</v>
      </c>
      <c r="G4497" s="235"/>
      <c r="H4497" s="237" t="s">
        <v>19</v>
      </c>
      <c r="I4497" s="239"/>
      <c r="J4497" s="235"/>
      <c r="K4497" s="235"/>
      <c r="L4497" s="240"/>
      <c r="M4497" s="241"/>
      <c r="N4497" s="242"/>
      <c r="O4497" s="242"/>
      <c r="P4497" s="242"/>
      <c r="Q4497" s="242"/>
      <c r="R4497" s="242"/>
      <c r="S4497" s="242"/>
      <c r="T4497" s="243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T4497" s="244" t="s">
        <v>216</v>
      </c>
      <c r="AU4497" s="244" t="s">
        <v>80</v>
      </c>
      <c r="AV4497" s="13" t="s">
        <v>78</v>
      </c>
      <c r="AW4497" s="13" t="s">
        <v>218</v>
      </c>
      <c r="AX4497" s="13" t="s">
        <v>71</v>
      </c>
      <c r="AY4497" s="244" t="s">
        <v>205</v>
      </c>
    </row>
    <row r="4498" s="14" customFormat="1">
      <c r="A4498" s="14"/>
      <c r="B4498" s="245"/>
      <c r="C4498" s="246"/>
      <c r="D4498" s="236" t="s">
        <v>216</v>
      </c>
      <c r="E4498" s="247" t="s">
        <v>19</v>
      </c>
      <c r="F4498" s="248" t="s">
        <v>6869</v>
      </c>
      <c r="G4498" s="246"/>
      <c r="H4498" s="249">
        <v>258.67939999999999</v>
      </c>
      <c r="I4498" s="250"/>
      <c r="J4498" s="246"/>
      <c r="K4498" s="246"/>
      <c r="L4498" s="251"/>
      <c r="M4498" s="252"/>
      <c r="N4498" s="253"/>
      <c r="O4498" s="253"/>
      <c r="P4498" s="253"/>
      <c r="Q4498" s="253"/>
      <c r="R4498" s="253"/>
      <c r="S4498" s="253"/>
      <c r="T4498" s="25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T4498" s="255" t="s">
        <v>216</v>
      </c>
      <c r="AU4498" s="255" t="s">
        <v>80</v>
      </c>
      <c r="AV4498" s="14" t="s">
        <v>80</v>
      </c>
      <c r="AW4498" s="14" t="s">
        <v>218</v>
      </c>
      <c r="AX4498" s="14" t="s">
        <v>71</v>
      </c>
      <c r="AY4498" s="255" t="s">
        <v>205</v>
      </c>
    </row>
    <row r="4499" s="15" customFormat="1">
      <c r="A4499" s="15"/>
      <c r="B4499" s="256"/>
      <c r="C4499" s="257"/>
      <c r="D4499" s="236" t="s">
        <v>216</v>
      </c>
      <c r="E4499" s="258" t="s">
        <v>19</v>
      </c>
      <c r="F4499" s="259" t="s">
        <v>238</v>
      </c>
      <c r="G4499" s="257"/>
      <c r="H4499" s="260">
        <v>258.67939999999999</v>
      </c>
      <c r="I4499" s="261"/>
      <c r="J4499" s="257"/>
      <c r="K4499" s="257"/>
      <c r="L4499" s="262"/>
      <c r="M4499" s="263"/>
      <c r="N4499" s="264"/>
      <c r="O4499" s="264"/>
      <c r="P4499" s="264"/>
      <c r="Q4499" s="264"/>
      <c r="R4499" s="264"/>
      <c r="S4499" s="264"/>
      <c r="T4499" s="26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T4499" s="266" t="s">
        <v>216</v>
      </c>
      <c r="AU4499" s="266" t="s">
        <v>80</v>
      </c>
      <c r="AV4499" s="15" t="s">
        <v>97</v>
      </c>
      <c r="AW4499" s="15" t="s">
        <v>218</v>
      </c>
      <c r="AX4499" s="15" t="s">
        <v>71</v>
      </c>
      <c r="AY4499" s="266" t="s">
        <v>205</v>
      </c>
    </row>
    <row r="4500" s="13" customFormat="1">
      <c r="A4500" s="13"/>
      <c r="B4500" s="234"/>
      <c r="C4500" s="235"/>
      <c r="D4500" s="236" t="s">
        <v>216</v>
      </c>
      <c r="E4500" s="237" t="s">
        <v>19</v>
      </c>
      <c r="F4500" s="238" t="s">
        <v>485</v>
      </c>
      <c r="G4500" s="235"/>
      <c r="H4500" s="237" t="s">
        <v>19</v>
      </c>
      <c r="I4500" s="239"/>
      <c r="J4500" s="235"/>
      <c r="K4500" s="235"/>
      <c r="L4500" s="240"/>
      <c r="M4500" s="241"/>
      <c r="N4500" s="242"/>
      <c r="O4500" s="242"/>
      <c r="P4500" s="242"/>
      <c r="Q4500" s="242"/>
      <c r="R4500" s="242"/>
      <c r="S4500" s="242"/>
      <c r="T4500" s="24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T4500" s="244" t="s">
        <v>216</v>
      </c>
      <c r="AU4500" s="244" t="s">
        <v>80</v>
      </c>
      <c r="AV4500" s="13" t="s">
        <v>78</v>
      </c>
      <c r="AW4500" s="13" t="s">
        <v>218</v>
      </c>
      <c r="AX4500" s="13" t="s">
        <v>71</v>
      </c>
      <c r="AY4500" s="244" t="s">
        <v>205</v>
      </c>
    </row>
    <row r="4501" s="14" customFormat="1">
      <c r="A4501" s="14"/>
      <c r="B4501" s="245"/>
      <c r="C4501" s="246"/>
      <c r="D4501" s="236" t="s">
        <v>216</v>
      </c>
      <c r="E4501" s="247" t="s">
        <v>19</v>
      </c>
      <c r="F4501" s="248" t="s">
        <v>6870</v>
      </c>
      <c r="G4501" s="246"/>
      <c r="H4501" s="249">
        <v>2037.8252999999997</v>
      </c>
      <c r="I4501" s="250"/>
      <c r="J4501" s="246"/>
      <c r="K4501" s="246"/>
      <c r="L4501" s="251"/>
      <c r="M4501" s="252"/>
      <c r="N4501" s="253"/>
      <c r="O4501" s="253"/>
      <c r="P4501" s="253"/>
      <c r="Q4501" s="253"/>
      <c r="R4501" s="253"/>
      <c r="S4501" s="253"/>
      <c r="T4501" s="25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T4501" s="255" t="s">
        <v>216</v>
      </c>
      <c r="AU4501" s="255" t="s">
        <v>80</v>
      </c>
      <c r="AV4501" s="14" t="s">
        <v>80</v>
      </c>
      <c r="AW4501" s="14" t="s">
        <v>218</v>
      </c>
      <c r="AX4501" s="14" t="s">
        <v>71</v>
      </c>
      <c r="AY4501" s="255" t="s">
        <v>205</v>
      </c>
    </row>
    <row r="4502" s="14" customFormat="1">
      <c r="A4502" s="14"/>
      <c r="B4502" s="245"/>
      <c r="C4502" s="246"/>
      <c r="D4502" s="236" t="s">
        <v>216</v>
      </c>
      <c r="E4502" s="247" t="s">
        <v>19</v>
      </c>
      <c r="F4502" s="248" t="s">
        <v>6871</v>
      </c>
      <c r="G4502" s="246"/>
      <c r="H4502" s="249">
        <v>-37.685000000000002</v>
      </c>
      <c r="I4502" s="250"/>
      <c r="J4502" s="246"/>
      <c r="K4502" s="246"/>
      <c r="L4502" s="251"/>
      <c r="M4502" s="252"/>
      <c r="N4502" s="253"/>
      <c r="O4502" s="253"/>
      <c r="P4502" s="253"/>
      <c r="Q4502" s="253"/>
      <c r="R4502" s="253"/>
      <c r="S4502" s="253"/>
      <c r="T4502" s="25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5" t="s">
        <v>216</v>
      </c>
      <c r="AU4502" s="255" t="s">
        <v>80</v>
      </c>
      <c r="AV4502" s="14" t="s">
        <v>80</v>
      </c>
      <c r="AW4502" s="14" t="s">
        <v>218</v>
      </c>
      <c r="AX4502" s="14" t="s">
        <v>71</v>
      </c>
      <c r="AY4502" s="255" t="s">
        <v>205</v>
      </c>
    </row>
    <row r="4503" s="15" customFormat="1">
      <c r="A4503" s="15"/>
      <c r="B4503" s="256"/>
      <c r="C4503" s="257"/>
      <c r="D4503" s="236" t="s">
        <v>216</v>
      </c>
      <c r="E4503" s="258" t="s">
        <v>19</v>
      </c>
      <c r="F4503" s="259" t="s">
        <v>238</v>
      </c>
      <c r="G4503" s="257"/>
      <c r="H4503" s="260">
        <v>2000.1402999999998</v>
      </c>
      <c r="I4503" s="261"/>
      <c r="J4503" s="257"/>
      <c r="K4503" s="257"/>
      <c r="L4503" s="262"/>
      <c r="M4503" s="263"/>
      <c r="N4503" s="264"/>
      <c r="O4503" s="264"/>
      <c r="P4503" s="264"/>
      <c r="Q4503" s="264"/>
      <c r="R4503" s="264"/>
      <c r="S4503" s="264"/>
      <c r="T4503" s="26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T4503" s="266" t="s">
        <v>216</v>
      </c>
      <c r="AU4503" s="266" t="s">
        <v>80</v>
      </c>
      <c r="AV4503" s="15" t="s">
        <v>97</v>
      </c>
      <c r="AW4503" s="15" t="s">
        <v>218</v>
      </c>
      <c r="AX4503" s="15" t="s">
        <v>71</v>
      </c>
      <c r="AY4503" s="266" t="s">
        <v>205</v>
      </c>
    </row>
    <row r="4504" s="13" customFormat="1">
      <c r="A4504" s="13"/>
      <c r="B4504" s="234"/>
      <c r="C4504" s="235"/>
      <c r="D4504" s="236" t="s">
        <v>216</v>
      </c>
      <c r="E4504" s="237" t="s">
        <v>19</v>
      </c>
      <c r="F4504" s="238" t="s">
        <v>728</v>
      </c>
      <c r="G4504" s="235"/>
      <c r="H4504" s="237" t="s">
        <v>19</v>
      </c>
      <c r="I4504" s="239"/>
      <c r="J4504" s="235"/>
      <c r="K4504" s="235"/>
      <c r="L4504" s="240"/>
      <c r="M4504" s="241"/>
      <c r="N4504" s="242"/>
      <c r="O4504" s="242"/>
      <c r="P4504" s="242"/>
      <c r="Q4504" s="242"/>
      <c r="R4504" s="242"/>
      <c r="S4504" s="242"/>
      <c r="T4504" s="24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T4504" s="244" t="s">
        <v>216</v>
      </c>
      <c r="AU4504" s="244" t="s">
        <v>80</v>
      </c>
      <c r="AV4504" s="13" t="s">
        <v>78</v>
      </c>
      <c r="AW4504" s="13" t="s">
        <v>218</v>
      </c>
      <c r="AX4504" s="13" t="s">
        <v>71</v>
      </c>
      <c r="AY4504" s="244" t="s">
        <v>205</v>
      </c>
    </row>
    <row r="4505" s="14" customFormat="1">
      <c r="A4505" s="14"/>
      <c r="B4505" s="245"/>
      <c r="C4505" s="246"/>
      <c r="D4505" s="236" t="s">
        <v>216</v>
      </c>
      <c r="E4505" s="247" t="s">
        <v>19</v>
      </c>
      <c r="F4505" s="248" t="s">
        <v>6872</v>
      </c>
      <c r="G4505" s="246"/>
      <c r="H4505" s="249">
        <v>782.72199999999998</v>
      </c>
      <c r="I4505" s="250"/>
      <c r="J4505" s="246"/>
      <c r="K4505" s="246"/>
      <c r="L4505" s="251"/>
      <c r="M4505" s="252"/>
      <c r="N4505" s="253"/>
      <c r="O4505" s="253"/>
      <c r="P4505" s="253"/>
      <c r="Q4505" s="253"/>
      <c r="R4505" s="253"/>
      <c r="S4505" s="253"/>
      <c r="T4505" s="25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5" t="s">
        <v>216</v>
      </c>
      <c r="AU4505" s="255" t="s">
        <v>80</v>
      </c>
      <c r="AV4505" s="14" t="s">
        <v>80</v>
      </c>
      <c r="AW4505" s="14" t="s">
        <v>218</v>
      </c>
      <c r="AX4505" s="14" t="s">
        <v>71</v>
      </c>
      <c r="AY4505" s="255" t="s">
        <v>205</v>
      </c>
    </row>
    <row r="4506" s="15" customFormat="1">
      <c r="A4506" s="15"/>
      <c r="B4506" s="256"/>
      <c r="C4506" s="257"/>
      <c r="D4506" s="236" t="s">
        <v>216</v>
      </c>
      <c r="E4506" s="258" t="s">
        <v>19</v>
      </c>
      <c r="F4506" s="259" t="s">
        <v>238</v>
      </c>
      <c r="G4506" s="257"/>
      <c r="H4506" s="260">
        <v>782.72199999999998</v>
      </c>
      <c r="I4506" s="261"/>
      <c r="J4506" s="257"/>
      <c r="K4506" s="257"/>
      <c r="L4506" s="262"/>
      <c r="M4506" s="263"/>
      <c r="N4506" s="264"/>
      <c r="O4506" s="264"/>
      <c r="P4506" s="264"/>
      <c r="Q4506" s="264"/>
      <c r="R4506" s="264"/>
      <c r="S4506" s="264"/>
      <c r="T4506" s="26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T4506" s="266" t="s">
        <v>216</v>
      </c>
      <c r="AU4506" s="266" t="s">
        <v>80</v>
      </c>
      <c r="AV4506" s="15" t="s">
        <v>97</v>
      </c>
      <c r="AW4506" s="15" t="s">
        <v>218</v>
      </c>
      <c r="AX4506" s="15" t="s">
        <v>71</v>
      </c>
      <c r="AY4506" s="266" t="s">
        <v>205</v>
      </c>
    </row>
    <row r="4507" s="13" customFormat="1">
      <c r="A4507" s="13"/>
      <c r="B4507" s="234"/>
      <c r="C4507" s="235"/>
      <c r="D4507" s="236" t="s">
        <v>216</v>
      </c>
      <c r="E4507" s="237" t="s">
        <v>19</v>
      </c>
      <c r="F4507" s="238" t="s">
        <v>239</v>
      </c>
      <c r="G4507" s="235"/>
      <c r="H4507" s="237" t="s">
        <v>19</v>
      </c>
      <c r="I4507" s="239"/>
      <c r="J4507" s="235"/>
      <c r="K4507" s="235"/>
      <c r="L4507" s="240"/>
      <c r="M4507" s="241"/>
      <c r="N4507" s="242"/>
      <c r="O4507" s="242"/>
      <c r="P4507" s="242"/>
      <c r="Q4507" s="242"/>
      <c r="R4507" s="242"/>
      <c r="S4507" s="242"/>
      <c r="T4507" s="24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T4507" s="244" t="s">
        <v>216</v>
      </c>
      <c r="AU4507" s="244" t="s">
        <v>80</v>
      </c>
      <c r="AV4507" s="13" t="s">
        <v>78</v>
      </c>
      <c r="AW4507" s="13" t="s">
        <v>218</v>
      </c>
      <c r="AX4507" s="13" t="s">
        <v>71</v>
      </c>
      <c r="AY4507" s="244" t="s">
        <v>205</v>
      </c>
    </row>
    <row r="4508" s="14" customFormat="1">
      <c r="A4508" s="14"/>
      <c r="B4508" s="245"/>
      <c r="C4508" s="246"/>
      <c r="D4508" s="236" t="s">
        <v>216</v>
      </c>
      <c r="E4508" s="247" t="s">
        <v>19</v>
      </c>
      <c r="F4508" s="248" t="s">
        <v>6873</v>
      </c>
      <c r="G4508" s="246"/>
      <c r="H4508" s="249">
        <v>1069.7339000000002</v>
      </c>
      <c r="I4508" s="250"/>
      <c r="J4508" s="246"/>
      <c r="K4508" s="246"/>
      <c r="L4508" s="251"/>
      <c r="M4508" s="252"/>
      <c r="N4508" s="253"/>
      <c r="O4508" s="253"/>
      <c r="P4508" s="253"/>
      <c r="Q4508" s="253"/>
      <c r="R4508" s="253"/>
      <c r="S4508" s="253"/>
      <c r="T4508" s="25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T4508" s="255" t="s">
        <v>216</v>
      </c>
      <c r="AU4508" s="255" t="s">
        <v>80</v>
      </c>
      <c r="AV4508" s="14" t="s">
        <v>80</v>
      </c>
      <c r="AW4508" s="14" t="s">
        <v>218</v>
      </c>
      <c r="AX4508" s="14" t="s">
        <v>71</v>
      </c>
      <c r="AY4508" s="255" t="s">
        <v>205</v>
      </c>
    </row>
    <row r="4509" s="14" customFormat="1">
      <c r="A4509" s="14"/>
      <c r="B4509" s="245"/>
      <c r="C4509" s="246"/>
      <c r="D4509" s="236" t="s">
        <v>216</v>
      </c>
      <c r="E4509" s="247" t="s">
        <v>19</v>
      </c>
      <c r="F4509" s="248" t="s">
        <v>6874</v>
      </c>
      <c r="G4509" s="246"/>
      <c r="H4509" s="249">
        <v>-61.920500000000004</v>
      </c>
      <c r="I4509" s="250"/>
      <c r="J4509" s="246"/>
      <c r="K4509" s="246"/>
      <c r="L4509" s="251"/>
      <c r="M4509" s="252"/>
      <c r="N4509" s="253"/>
      <c r="O4509" s="253"/>
      <c r="P4509" s="253"/>
      <c r="Q4509" s="253"/>
      <c r="R4509" s="253"/>
      <c r="S4509" s="253"/>
      <c r="T4509" s="25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T4509" s="255" t="s">
        <v>216</v>
      </c>
      <c r="AU4509" s="255" t="s">
        <v>80</v>
      </c>
      <c r="AV4509" s="14" t="s">
        <v>80</v>
      </c>
      <c r="AW4509" s="14" t="s">
        <v>218</v>
      </c>
      <c r="AX4509" s="14" t="s">
        <v>71</v>
      </c>
      <c r="AY4509" s="255" t="s">
        <v>205</v>
      </c>
    </row>
    <row r="4510" s="15" customFormat="1">
      <c r="A4510" s="15"/>
      <c r="B4510" s="256"/>
      <c r="C4510" s="257"/>
      <c r="D4510" s="236" t="s">
        <v>216</v>
      </c>
      <c r="E4510" s="258" t="s">
        <v>19</v>
      </c>
      <c r="F4510" s="259" t="s">
        <v>238</v>
      </c>
      <c r="G4510" s="257"/>
      <c r="H4510" s="260">
        <v>1007.8134000000002</v>
      </c>
      <c r="I4510" s="261"/>
      <c r="J4510" s="257"/>
      <c r="K4510" s="257"/>
      <c r="L4510" s="262"/>
      <c r="M4510" s="263"/>
      <c r="N4510" s="264"/>
      <c r="O4510" s="264"/>
      <c r="P4510" s="264"/>
      <c r="Q4510" s="264"/>
      <c r="R4510" s="264"/>
      <c r="S4510" s="264"/>
      <c r="T4510" s="26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T4510" s="266" t="s">
        <v>216</v>
      </c>
      <c r="AU4510" s="266" t="s">
        <v>80</v>
      </c>
      <c r="AV4510" s="15" t="s">
        <v>97</v>
      </c>
      <c r="AW4510" s="15" t="s">
        <v>218</v>
      </c>
      <c r="AX4510" s="15" t="s">
        <v>71</v>
      </c>
      <c r="AY4510" s="266" t="s">
        <v>205</v>
      </c>
    </row>
    <row r="4511" s="13" customFormat="1">
      <c r="A4511" s="13"/>
      <c r="B4511" s="234"/>
      <c r="C4511" s="235"/>
      <c r="D4511" s="236" t="s">
        <v>216</v>
      </c>
      <c r="E4511" s="237" t="s">
        <v>19</v>
      </c>
      <c r="F4511" s="238" t="s">
        <v>241</v>
      </c>
      <c r="G4511" s="235"/>
      <c r="H4511" s="237" t="s">
        <v>19</v>
      </c>
      <c r="I4511" s="239"/>
      <c r="J4511" s="235"/>
      <c r="K4511" s="235"/>
      <c r="L4511" s="240"/>
      <c r="M4511" s="241"/>
      <c r="N4511" s="242"/>
      <c r="O4511" s="242"/>
      <c r="P4511" s="242"/>
      <c r="Q4511" s="242"/>
      <c r="R4511" s="242"/>
      <c r="S4511" s="242"/>
      <c r="T4511" s="24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T4511" s="244" t="s">
        <v>216</v>
      </c>
      <c r="AU4511" s="244" t="s">
        <v>80</v>
      </c>
      <c r="AV4511" s="13" t="s">
        <v>78</v>
      </c>
      <c r="AW4511" s="13" t="s">
        <v>218</v>
      </c>
      <c r="AX4511" s="13" t="s">
        <v>71</v>
      </c>
      <c r="AY4511" s="244" t="s">
        <v>205</v>
      </c>
    </row>
    <row r="4512" s="14" customFormat="1">
      <c r="A4512" s="14"/>
      <c r="B4512" s="245"/>
      <c r="C4512" s="246"/>
      <c r="D4512" s="236" t="s">
        <v>216</v>
      </c>
      <c r="E4512" s="247" t="s">
        <v>19</v>
      </c>
      <c r="F4512" s="248" t="s">
        <v>6875</v>
      </c>
      <c r="G4512" s="246"/>
      <c r="H4512" s="249">
        <v>442.06390000000005</v>
      </c>
      <c r="I4512" s="250"/>
      <c r="J4512" s="246"/>
      <c r="K4512" s="246"/>
      <c r="L4512" s="251"/>
      <c r="M4512" s="252"/>
      <c r="N4512" s="253"/>
      <c r="O4512" s="253"/>
      <c r="P4512" s="253"/>
      <c r="Q4512" s="253"/>
      <c r="R4512" s="253"/>
      <c r="S4512" s="253"/>
      <c r="T4512" s="25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T4512" s="255" t="s">
        <v>216</v>
      </c>
      <c r="AU4512" s="255" t="s">
        <v>80</v>
      </c>
      <c r="AV4512" s="14" t="s">
        <v>80</v>
      </c>
      <c r="AW4512" s="14" t="s">
        <v>218</v>
      </c>
      <c r="AX4512" s="14" t="s">
        <v>71</v>
      </c>
      <c r="AY4512" s="255" t="s">
        <v>205</v>
      </c>
    </row>
    <row r="4513" s="14" customFormat="1">
      <c r="A4513" s="14"/>
      <c r="B4513" s="245"/>
      <c r="C4513" s="246"/>
      <c r="D4513" s="236" t="s">
        <v>216</v>
      </c>
      <c r="E4513" s="247" t="s">
        <v>19</v>
      </c>
      <c r="F4513" s="248" t="s">
        <v>6876</v>
      </c>
      <c r="G4513" s="246"/>
      <c r="H4513" s="249">
        <v>-28.864000000000001</v>
      </c>
      <c r="I4513" s="250"/>
      <c r="J4513" s="246"/>
      <c r="K4513" s="246"/>
      <c r="L4513" s="251"/>
      <c r="M4513" s="252"/>
      <c r="N4513" s="253"/>
      <c r="O4513" s="253"/>
      <c r="P4513" s="253"/>
      <c r="Q4513" s="253"/>
      <c r="R4513" s="253"/>
      <c r="S4513" s="253"/>
      <c r="T4513" s="25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T4513" s="255" t="s">
        <v>216</v>
      </c>
      <c r="AU4513" s="255" t="s">
        <v>80</v>
      </c>
      <c r="AV4513" s="14" t="s">
        <v>80</v>
      </c>
      <c r="AW4513" s="14" t="s">
        <v>218</v>
      </c>
      <c r="AX4513" s="14" t="s">
        <v>71</v>
      </c>
      <c r="AY4513" s="255" t="s">
        <v>205</v>
      </c>
    </row>
    <row r="4514" s="15" customFormat="1">
      <c r="A4514" s="15"/>
      <c r="B4514" s="256"/>
      <c r="C4514" s="257"/>
      <c r="D4514" s="236" t="s">
        <v>216</v>
      </c>
      <c r="E4514" s="258" t="s">
        <v>19</v>
      </c>
      <c r="F4514" s="259" t="s">
        <v>238</v>
      </c>
      <c r="G4514" s="257"/>
      <c r="H4514" s="260">
        <v>413.19990000000007</v>
      </c>
      <c r="I4514" s="261"/>
      <c r="J4514" s="257"/>
      <c r="K4514" s="257"/>
      <c r="L4514" s="262"/>
      <c r="M4514" s="263"/>
      <c r="N4514" s="264"/>
      <c r="O4514" s="264"/>
      <c r="P4514" s="264"/>
      <c r="Q4514" s="264"/>
      <c r="R4514" s="264"/>
      <c r="S4514" s="264"/>
      <c r="T4514" s="26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T4514" s="266" t="s">
        <v>216</v>
      </c>
      <c r="AU4514" s="266" t="s">
        <v>80</v>
      </c>
      <c r="AV4514" s="15" t="s">
        <v>97</v>
      </c>
      <c r="AW4514" s="15" t="s">
        <v>218</v>
      </c>
      <c r="AX4514" s="15" t="s">
        <v>71</v>
      </c>
      <c r="AY4514" s="266" t="s">
        <v>205</v>
      </c>
    </row>
    <row r="4515" s="14" customFormat="1">
      <c r="A4515" s="14"/>
      <c r="B4515" s="245"/>
      <c r="C4515" s="246"/>
      <c r="D4515" s="236" t="s">
        <v>216</v>
      </c>
      <c r="E4515" s="247" t="s">
        <v>19</v>
      </c>
      <c r="F4515" s="248" t="s">
        <v>6877</v>
      </c>
      <c r="G4515" s="246"/>
      <c r="H4515" s="249">
        <v>144.45699999999999</v>
      </c>
      <c r="I4515" s="250"/>
      <c r="J4515" s="246"/>
      <c r="K4515" s="246"/>
      <c r="L4515" s="251"/>
      <c r="M4515" s="252"/>
      <c r="N4515" s="253"/>
      <c r="O4515" s="253"/>
      <c r="P4515" s="253"/>
      <c r="Q4515" s="253"/>
      <c r="R4515" s="253"/>
      <c r="S4515" s="253"/>
      <c r="T4515" s="25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T4515" s="255" t="s">
        <v>216</v>
      </c>
      <c r="AU4515" s="255" t="s">
        <v>80</v>
      </c>
      <c r="AV4515" s="14" t="s">
        <v>80</v>
      </c>
      <c r="AW4515" s="14" t="s">
        <v>218</v>
      </c>
      <c r="AX4515" s="14" t="s">
        <v>71</v>
      </c>
      <c r="AY4515" s="255" t="s">
        <v>205</v>
      </c>
    </row>
    <row r="4516" s="15" customFormat="1">
      <c r="A4516" s="15"/>
      <c r="B4516" s="256"/>
      <c r="C4516" s="257"/>
      <c r="D4516" s="236" t="s">
        <v>216</v>
      </c>
      <c r="E4516" s="258" t="s">
        <v>19</v>
      </c>
      <c r="F4516" s="259" t="s">
        <v>238</v>
      </c>
      <c r="G4516" s="257"/>
      <c r="H4516" s="260">
        <v>144.45699999999999</v>
      </c>
      <c r="I4516" s="261"/>
      <c r="J4516" s="257"/>
      <c r="K4516" s="257"/>
      <c r="L4516" s="262"/>
      <c r="M4516" s="263"/>
      <c r="N4516" s="264"/>
      <c r="O4516" s="264"/>
      <c r="P4516" s="264"/>
      <c r="Q4516" s="264"/>
      <c r="R4516" s="264"/>
      <c r="S4516" s="264"/>
      <c r="T4516" s="26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T4516" s="266" t="s">
        <v>216</v>
      </c>
      <c r="AU4516" s="266" t="s">
        <v>80</v>
      </c>
      <c r="AV4516" s="15" t="s">
        <v>97</v>
      </c>
      <c r="AW4516" s="15" t="s">
        <v>218</v>
      </c>
      <c r="AX4516" s="15" t="s">
        <v>71</v>
      </c>
      <c r="AY4516" s="266" t="s">
        <v>205</v>
      </c>
    </row>
    <row r="4517" s="16" customFormat="1">
      <c r="A4517" s="16"/>
      <c r="B4517" s="267"/>
      <c r="C4517" s="268"/>
      <c r="D4517" s="236" t="s">
        <v>216</v>
      </c>
      <c r="E4517" s="269" t="s">
        <v>19</v>
      </c>
      <c r="F4517" s="270" t="s">
        <v>243</v>
      </c>
      <c r="G4517" s="268"/>
      <c r="H4517" s="271">
        <v>6338.0930000000008</v>
      </c>
      <c r="I4517" s="272"/>
      <c r="J4517" s="268"/>
      <c r="K4517" s="268"/>
      <c r="L4517" s="273"/>
      <c r="M4517" s="274"/>
      <c r="N4517" s="275"/>
      <c r="O4517" s="275"/>
      <c r="P4517" s="275"/>
      <c r="Q4517" s="275"/>
      <c r="R4517" s="275"/>
      <c r="S4517" s="275"/>
      <c r="T4517" s="27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/>
      <c r="AT4517" s="277" t="s">
        <v>216</v>
      </c>
      <c r="AU4517" s="277" t="s">
        <v>80</v>
      </c>
      <c r="AV4517" s="16" t="s">
        <v>212</v>
      </c>
      <c r="AW4517" s="16" t="s">
        <v>218</v>
      </c>
      <c r="AX4517" s="16" t="s">
        <v>78</v>
      </c>
      <c r="AY4517" s="277" t="s">
        <v>205</v>
      </c>
    </row>
    <row r="4518" s="2" customFormat="1" ht="24.15" customHeight="1">
      <c r="A4518" s="41"/>
      <c r="B4518" s="42"/>
      <c r="C4518" s="216" t="s">
        <v>6878</v>
      </c>
      <c r="D4518" s="216" t="s">
        <v>207</v>
      </c>
      <c r="E4518" s="217" t="s">
        <v>6879</v>
      </c>
      <c r="F4518" s="218" t="s">
        <v>6880</v>
      </c>
      <c r="G4518" s="219" t="s">
        <v>306</v>
      </c>
      <c r="H4518" s="220">
        <v>2973.6669999999999</v>
      </c>
      <c r="I4518" s="221"/>
      <c r="J4518" s="222">
        <f>ROUND(I4518*H4518,2)</f>
        <v>0</v>
      </c>
      <c r="K4518" s="218" t="s">
        <v>211</v>
      </c>
      <c r="L4518" s="47"/>
      <c r="M4518" s="223" t="s">
        <v>19</v>
      </c>
      <c r="N4518" s="224" t="s">
        <v>42</v>
      </c>
      <c r="O4518" s="87"/>
      <c r="P4518" s="225">
        <f>O4518*H4518</f>
        <v>0</v>
      </c>
      <c r="Q4518" s="225">
        <v>0.001</v>
      </c>
      <c r="R4518" s="225">
        <f>Q4518*H4518</f>
        <v>2.9736669999999998</v>
      </c>
      <c r="S4518" s="225">
        <v>0.00031</v>
      </c>
      <c r="T4518" s="226">
        <f>S4518*H4518</f>
        <v>0.92183676999999997</v>
      </c>
      <c r="U4518" s="41"/>
      <c r="V4518" s="41"/>
      <c r="W4518" s="41"/>
      <c r="X4518" s="41"/>
      <c r="Y4518" s="41"/>
      <c r="Z4518" s="41"/>
      <c r="AA4518" s="41"/>
      <c r="AB4518" s="41"/>
      <c r="AC4518" s="41"/>
      <c r="AD4518" s="41"/>
      <c r="AE4518" s="41"/>
      <c r="AR4518" s="227" t="s">
        <v>331</v>
      </c>
      <c r="AT4518" s="227" t="s">
        <v>207</v>
      </c>
      <c r="AU4518" s="227" t="s">
        <v>80</v>
      </c>
      <c r="AY4518" s="20" t="s">
        <v>205</v>
      </c>
      <c r="BE4518" s="228">
        <f>IF(N4518="základní",J4518,0)</f>
        <v>0</v>
      </c>
      <c r="BF4518" s="228">
        <f>IF(N4518="snížená",J4518,0)</f>
        <v>0</v>
      </c>
      <c r="BG4518" s="228">
        <f>IF(N4518="zákl. přenesená",J4518,0)</f>
        <v>0</v>
      </c>
      <c r="BH4518" s="228">
        <f>IF(N4518="sníž. přenesená",J4518,0)</f>
        <v>0</v>
      </c>
      <c r="BI4518" s="228">
        <f>IF(N4518="nulová",J4518,0)</f>
        <v>0</v>
      </c>
      <c r="BJ4518" s="20" t="s">
        <v>78</v>
      </c>
      <c r="BK4518" s="228">
        <f>ROUND(I4518*H4518,2)</f>
        <v>0</v>
      </c>
      <c r="BL4518" s="20" t="s">
        <v>331</v>
      </c>
      <c r="BM4518" s="227" t="s">
        <v>6881</v>
      </c>
    </row>
    <row r="4519" s="2" customFormat="1">
      <c r="A4519" s="41"/>
      <c r="B4519" s="42"/>
      <c r="C4519" s="43"/>
      <c r="D4519" s="229" t="s">
        <v>214</v>
      </c>
      <c r="E4519" s="43"/>
      <c r="F4519" s="230" t="s">
        <v>6882</v>
      </c>
      <c r="G4519" s="43"/>
      <c r="H4519" s="43"/>
      <c r="I4519" s="231"/>
      <c r="J4519" s="43"/>
      <c r="K4519" s="43"/>
      <c r="L4519" s="47"/>
      <c r="M4519" s="232"/>
      <c r="N4519" s="233"/>
      <c r="O4519" s="87"/>
      <c r="P4519" s="87"/>
      <c r="Q4519" s="87"/>
      <c r="R4519" s="87"/>
      <c r="S4519" s="87"/>
      <c r="T4519" s="88"/>
      <c r="U4519" s="41"/>
      <c r="V4519" s="41"/>
      <c r="W4519" s="41"/>
      <c r="X4519" s="41"/>
      <c r="Y4519" s="41"/>
      <c r="Z4519" s="41"/>
      <c r="AA4519" s="41"/>
      <c r="AB4519" s="41"/>
      <c r="AC4519" s="41"/>
      <c r="AD4519" s="41"/>
      <c r="AE4519" s="41"/>
      <c r="AT4519" s="20" t="s">
        <v>214</v>
      </c>
      <c r="AU4519" s="20" t="s">
        <v>80</v>
      </c>
    </row>
    <row r="4520" s="13" customFormat="1">
      <c r="A4520" s="13"/>
      <c r="B4520" s="234"/>
      <c r="C4520" s="235"/>
      <c r="D4520" s="236" t="s">
        <v>216</v>
      </c>
      <c r="E4520" s="237" t="s">
        <v>19</v>
      </c>
      <c r="F4520" s="238" t="s">
        <v>6883</v>
      </c>
      <c r="G4520" s="235"/>
      <c r="H4520" s="237" t="s">
        <v>19</v>
      </c>
      <c r="I4520" s="239"/>
      <c r="J4520" s="235"/>
      <c r="K4520" s="235"/>
      <c r="L4520" s="240"/>
      <c r="M4520" s="241"/>
      <c r="N4520" s="242"/>
      <c r="O4520" s="242"/>
      <c r="P4520" s="242"/>
      <c r="Q4520" s="242"/>
      <c r="R4520" s="242"/>
      <c r="S4520" s="242"/>
      <c r="T4520" s="24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T4520" s="244" t="s">
        <v>216</v>
      </c>
      <c r="AU4520" s="244" t="s">
        <v>80</v>
      </c>
      <c r="AV4520" s="13" t="s">
        <v>78</v>
      </c>
      <c r="AW4520" s="13" t="s">
        <v>218</v>
      </c>
      <c r="AX4520" s="13" t="s">
        <v>71</v>
      </c>
      <c r="AY4520" s="244" t="s">
        <v>205</v>
      </c>
    </row>
    <row r="4521" s="14" customFormat="1">
      <c r="A4521" s="14"/>
      <c r="B4521" s="245"/>
      <c r="C4521" s="246"/>
      <c r="D4521" s="236" t="s">
        <v>216</v>
      </c>
      <c r="E4521" s="247" t="s">
        <v>19</v>
      </c>
      <c r="F4521" s="248" t="s">
        <v>6884</v>
      </c>
      <c r="G4521" s="246"/>
      <c r="H4521" s="249">
        <v>88.251300000000001</v>
      </c>
      <c r="I4521" s="250"/>
      <c r="J4521" s="246"/>
      <c r="K4521" s="246"/>
      <c r="L4521" s="251"/>
      <c r="M4521" s="252"/>
      <c r="N4521" s="253"/>
      <c r="O4521" s="253"/>
      <c r="P4521" s="253"/>
      <c r="Q4521" s="253"/>
      <c r="R4521" s="253"/>
      <c r="S4521" s="253"/>
      <c r="T4521" s="25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T4521" s="255" t="s">
        <v>216</v>
      </c>
      <c r="AU4521" s="255" t="s">
        <v>80</v>
      </c>
      <c r="AV4521" s="14" t="s">
        <v>80</v>
      </c>
      <c r="AW4521" s="14" t="s">
        <v>218</v>
      </c>
      <c r="AX4521" s="14" t="s">
        <v>71</v>
      </c>
      <c r="AY4521" s="255" t="s">
        <v>205</v>
      </c>
    </row>
    <row r="4522" s="14" customFormat="1">
      <c r="A4522" s="14"/>
      <c r="B4522" s="245"/>
      <c r="C4522" s="246"/>
      <c r="D4522" s="236" t="s">
        <v>216</v>
      </c>
      <c r="E4522" s="247" t="s">
        <v>19</v>
      </c>
      <c r="F4522" s="248" t="s">
        <v>6885</v>
      </c>
      <c r="G4522" s="246"/>
      <c r="H4522" s="249">
        <v>167.5154</v>
      </c>
      <c r="I4522" s="250"/>
      <c r="J4522" s="246"/>
      <c r="K4522" s="246"/>
      <c r="L4522" s="251"/>
      <c r="M4522" s="252"/>
      <c r="N4522" s="253"/>
      <c r="O4522" s="253"/>
      <c r="P4522" s="253"/>
      <c r="Q4522" s="253"/>
      <c r="R4522" s="253"/>
      <c r="S4522" s="253"/>
      <c r="T4522" s="25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T4522" s="255" t="s">
        <v>216</v>
      </c>
      <c r="AU4522" s="255" t="s">
        <v>80</v>
      </c>
      <c r="AV4522" s="14" t="s">
        <v>80</v>
      </c>
      <c r="AW4522" s="14" t="s">
        <v>218</v>
      </c>
      <c r="AX4522" s="14" t="s">
        <v>71</v>
      </c>
      <c r="AY4522" s="255" t="s">
        <v>205</v>
      </c>
    </row>
    <row r="4523" s="15" customFormat="1">
      <c r="A4523" s="15"/>
      <c r="B4523" s="256"/>
      <c r="C4523" s="257"/>
      <c r="D4523" s="236" t="s">
        <v>216</v>
      </c>
      <c r="E4523" s="258" t="s">
        <v>19</v>
      </c>
      <c r="F4523" s="259" t="s">
        <v>238</v>
      </c>
      <c r="G4523" s="257"/>
      <c r="H4523" s="260">
        <v>255.76669999999999</v>
      </c>
      <c r="I4523" s="261"/>
      <c r="J4523" s="257"/>
      <c r="K4523" s="257"/>
      <c r="L4523" s="262"/>
      <c r="M4523" s="263"/>
      <c r="N4523" s="264"/>
      <c r="O4523" s="264"/>
      <c r="P4523" s="264"/>
      <c r="Q4523" s="264"/>
      <c r="R4523" s="264"/>
      <c r="S4523" s="264"/>
      <c r="T4523" s="26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T4523" s="266" t="s">
        <v>216</v>
      </c>
      <c r="AU4523" s="266" t="s">
        <v>80</v>
      </c>
      <c r="AV4523" s="15" t="s">
        <v>97</v>
      </c>
      <c r="AW4523" s="15" t="s">
        <v>218</v>
      </c>
      <c r="AX4523" s="15" t="s">
        <v>71</v>
      </c>
      <c r="AY4523" s="266" t="s">
        <v>205</v>
      </c>
    </row>
    <row r="4524" s="13" customFormat="1">
      <c r="A4524" s="13"/>
      <c r="B4524" s="234"/>
      <c r="C4524" s="235"/>
      <c r="D4524" s="236" t="s">
        <v>216</v>
      </c>
      <c r="E4524" s="237" t="s">
        <v>19</v>
      </c>
      <c r="F4524" s="238" t="s">
        <v>483</v>
      </c>
      <c r="G4524" s="235"/>
      <c r="H4524" s="237" t="s">
        <v>19</v>
      </c>
      <c r="I4524" s="239"/>
      <c r="J4524" s="235"/>
      <c r="K4524" s="235"/>
      <c r="L4524" s="240"/>
      <c r="M4524" s="241"/>
      <c r="N4524" s="242"/>
      <c r="O4524" s="242"/>
      <c r="P4524" s="242"/>
      <c r="Q4524" s="242"/>
      <c r="R4524" s="242"/>
      <c r="S4524" s="242"/>
      <c r="T4524" s="24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T4524" s="244" t="s">
        <v>216</v>
      </c>
      <c r="AU4524" s="244" t="s">
        <v>80</v>
      </c>
      <c r="AV4524" s="13" t="s">
        <v>78</v>
      </c>
      <c r="AW4524" s="13" t="s">
        <v>218</v>
      </c>
      <c r="AX4524" s="13" t="s">
        <v>71</v>
      </c>
      <c r="AY4524" s="244" t="s">
        <v>205</v>
      </c>
    </row>
    <row r="4525" s="14" customFormat="1">
      <c r="A4525" s="14"/>
      <c r="B4525" s="245"/>
      <c r="C4525" s="246"/>
      <c r="D4525" s="236" t="s">
        <v>216</v>
      </c>
      <c r="E4525" s="247" t="s">
        <v>19</v>
      </c>
      <c r="F4525" s="248" t="s">
        <v>6886</v>
      </c>
      <c r="G4525" s="246"/>
      <c r="H4525" s="249">
        <v>1542.6306</v>
      </c>
      <c r="I4525" s="250"/>
      <c r="J4525" s="246"/>
      <c r="K4525" s="246"/>
      <c r="L4525" s="251"/>
      <c r="M4525" s="252"/>
      <c r="N4525" s="253"/>
      <c r="O4525" s="253"/>
      <c r="P4525" s="253"/>
      <c r="Q4525" s="253"/>
      <c r="R4525" s="253"/>
      <c r="S4525" s="253"/>
      <c r="T4525" s="25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T4525" s="255" t="s">
        <v>216</v>
      </c>
      <c r="AU4525" s="255" t="s">
        <v>80</v>
      </c>
      <c r="AV4525" s="14" t="s">
        <v>80</v>
      </c>
      <c r="AW4525" s="14" t="s">
        <v>218</v>
      </c>
      <c r="AX4525" s="14" t="s">
        <v>71</v>
      </c>
      <c r="AY4525" s="255" t="s">
        <v>205</v>
      </c>
    </row>
    <row r="4526" s="14" customFormat="1">
      <c r="A4526" s="14"/>
      <c r="B4526" s="245"/>
      <c r="C4526" s="246"/>
      <c r="D4526" s="236" t="s">
        <v>216</v>
      </c>
      <c r="E4526" s="247" t="s">
        <v>19</v>
      </c>
      <c r="F4526" s="248" t="s">
        <v>6887</v>
      </c>
      <c r="G4526" s="246"/>
      <c r="H4526" s="249">
        <v>1630.4186</v>
      </c>
      <c r="I4526" s="250"/>
      <c r="J4526" s="246"/>
      <c r="K4526" s="246"/>
      <c r="L4526" s="251"/>
      <c r="M4526" s="252"/>
      <c r="N4526" s="253"/>
      <c r="O4526" s="253"/>
      <c r="P4526" s="253"/>
      <c r="Q4526" s="253"/>
      <c r="R4526" s="253"/>
      <c r="S4526" s="253"/>
      <c r="T4526" s="25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5" t="s">
        <v>216</v>
      </c>
      <c r="AU4526" s="255" t="s">
        <v>80</v>
      </c>
      <c r="AV4526" s="14" t="s">
        <v>80</v>
      </c>
      <c r="AW4526" s="14" t="s">
        <v>218</v>
      </c>
      <c r="AX4526" s="14" t="s">
        <v>71</v>
      </c>
      <c r="AY4526" s="255" t="s">
        <v>205</v>
      </c>
    </row>
    <row r="4527" s="14" customFormat="1">
      <c r="A4527" s="14"/>
      <c r="B4527" s="245"/>
      <c r="C4527" s="246"/>
      <c r="D4527" s="236" t="s">
        <v>216</v>
      </c>
      <c r="E4527" s="247" t="s">
        <v>19</v>
      </c>
      <c r="F4527" s="248" t="s">
        <v>6888</v>
      </c>
      <c r="G4527" s="246"/>
      <c r="H4527" s="249">
        <v>-258.67899999999997</v>
      </c>
      <c r="I4527" s="250"/>
      <c r="J4527" s="246"/>
      <c r="K4527" s="246"/>
      <c r="L4527" s="251"/>
      <c r="M4527" s="252"/>
      <c r="N4527" s="253"/>
      <c r="O4527" s="253"/>
      <c r="P4527" s="253"/>
      <c r="Q4527" s="253"/>
      <c r="R4527" s="253"/>
      <c r="S4527" s="253"/>
      <c r="T4527" s="25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T4527" s="255" t="s">
        <v>216</v>
      </c>
      <c r="AU4527" s="255" t="s">
        <v>80</v>
      </c>
      <c r="AV4527" s="14" t="s">
        <v>80</v>
      </c>
      <c r="AW4527" s="14" t="s">
        <v>218</v>
      </c>
      <c r="AX4527" s="14" t="s">
        <v>71</v>
      </c>
      <c r="AY4527" s="255" t="s">
        <v>205</v>
      </c>
    </row>
    <row r="4528" s="14" customFormat="1">
      <c r="A4528" s="14"/>
      <c r="B4528" s="245"/>
      <c r="C4528" s="246"/>
      <c r="D4528" s="236" t="s">
        <v>216</v>
      </c>
      <c r="E4528" s="247" t="s">
        <v>19</v>
      </c>
      <c r="F4528" s="248" t="s">
        <v>6889</v>
      </c>
      <c r="G4528" s="246"/>
      <c r="H4528" s="249">
        <v>-45.073</v>
      </c>
      <c r="I4528" s="250"/>
      <c r="J4528" s="246"/>
      <c r="K4528" s="246"/>
      <c r="L4528" s="251"/>
      <c r="M4528" s="252"/>
      <c r="N4528" s="253"/>
      <c r="O4528" s="253"/>
      <c r="P4528" s="253"/>
      <c r="Q4528" s="253"/>
      <c r="R4528" s="253"/>
      <c r="S4528" s="253"/>
      <c r="T4528" s="25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T4528" s="255" t="s">
        <v>216</v>
      </c>
      <c r="AU4528" s="255" t="s">
        <v>80</v>
      </c>
      <c r="AV4528" s="14" t="s">
        <v>80</v>
      </c>
      <c r="AW4528" s="14" t="s">
        <v>218</v>
      </c>
      <c r="AX4528" s="14" t="s">
        <v>71</v>
      </c>
      <c r="AY4528" s="255" t="s">
        <v>205</v>
      </c>
    </row>
    <row r="4529" s="14" customFormat="1">
      <c r="A4529" s="14"/>
      <c r="B4529" s="245"/>
      <c r="C4529" s="246"/>
      <c r="D4529" s="236" t="s">
        <v>216</v>
      </c>
      <c r="E4529" s="247" t="s">
        <v>19</v>
      </c>
      <c r="F4529" s="248" t="s">
        <v>6890</v>
      </c>
      <c r="G4529" s="246"/>
      <c r="H4529" s="249">
        <v>-151.39699999999999</v>
      </c>
      <c r="I4529" s="250"/>
      <c r="J4529" s="246"/>
      <c r="K4529" s="246"/>
      <c r="L4529" s="251"/>
      <c r="M4529" s="252"/>
      <c r="N4529" s="253"/>
      <c r="O4529" s="253"/>
      <c r="P4529" s="253"/>
      <c r="Q4529" s="253"/>
      <c r="R4529" s="253"/>
      <c r="S4529" s="253"/>
      <c r="T4529" s="25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T4529" s="255" t="s">
        <v>216</v>
      </c>
      <c r="AU4529" s="255" t="s">
        <v>80</v>
      </c>
      <c r="AV4529" s="14" t="s">
        <v>80</v>
      </c>
      <c r="AW4529" s="14" t="s">
        <v>218</v>
      </c>
      <c r="AX4529" s="14" t="s">
        <v>71</v>
      </c>
      <c r="AY4529" s="255" t="s">
        <v>205</v>
      </c>
    </row>
    <row r="4530" s="15" customFormat="1">
      <c r="A4530" s="15"/>
      <c r="B4530" s="256"/>
      <c r="C4530" s="257"/>
      <c r="D4530" s="236" t="s">
        <v>216</v>
      </c>
      <c r="E4530" s="258" t="s">
        <v>19</v>
      </c>
      <c r="F4530" s="259" t="s">
        <v>238</v>
      </c>
      <c r="G4530" s="257"/>
      <c r="H4530" s="260">
        <v>2717.9002</v>
      </c>
      <c r="I4530" s="261"/>
      <c r="J4530" s="257"/>
      <c r="K4530" s="257"/>
      <c r="L4530" s="262"/>
      <c r="M4530" s="263"/>
      <c r="N4530" s="264"/>
      <c r="O4530" s="264"/>
      <c r="P4530" s="264"/>
      <c r="Q4530" s="264"/>
      <c r="R4530" s="264"/>
      <c r="S4530" s="264"/>
      <c r="T4530" s="26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T4530" s="266" t="s">
        <v>216</v>
      </c>
      <c r="AU4530" s="266" t="s">
        <v>80</v>
      </c>
      <c r="AV4530" s="15" t="s">
        <v>97</v>
      </c>
      <c r="AW4530" s="15" t="s">
        <v>218</v>
      </c>
      <c r="AX4530" s="15" t="s">
        <v>71</v>
      </c>
      <c r="AY4530" s="266" t="s">
        <v>205</v>
      </c>
    </row>
    <row r="4531" s="16" customFormat="1">
      <c r="A4531" s="16"/>
      <c r="B4531" s="267"/>
      <c r="C4531" s="268"/>
      <c r="D4531" s="236" t="s">
        <v>216</v>
      </c>
      <c r="E4531" s="269" t="s">
        <v>19</v>
      </c>
      <c r="F4531" s="270" t="s">
        <v>243</v>
      </c>
      <c r="G4531" s="268"/>
      <c r="H4531" s="271">
        <v>2973.6669000000002</v>
      </c>
      <c r="I4531" s="272"/>
      <c r="J4531" s="268"/>
      <c r="K4531" s="268"/>
      <c r="L4531" s="273"/>
      <c r="M4531" s="274"/>
      <c r="N4531" s="275"/>
      <c r="O4531" s="275"/>
      <c r="P4531" s="275"/>
      <c r="Q4531" s="275"/>
      <c r="R4531" s="275"/>
      <c r="S4531" s="275"/>
      <c r="T4531" s="27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/>
      <c r="AT4531" s="277" t="s">
        <v>216</v>
      </c>
      <c r="AU4531" s="277" t="s">
        <v>80</v>
      </c>
      <c r="AV4531" s="16" t="s">
        <v>212</v>
      </c>
      <c r="AW4531" s="16" t="s">
        <v>218</v>
      </c>
      <c r="AX4531" s="16" t="s">
        <v>78</v>
      </c>
      <c r="AY4531" s="277" t="s">
        <v>205</v>
      </c>
    </row>
    <row r="4532" s="2" customFormat="1" ht="21.75" customHeight="1">
      <c r="A4532" s="41"/>
      <c r="B4532" s="42"/>
      <c r="C4532" s="216" t="s">
        <v>6891</v>
      </c>
      <c r="D4532" s="216" t="s">
        <v>207</v>
      </c>
      <c r="E4532" s="217" t="s">
        <v>6892</v>
      </c>
      <c r="F4532" s="218" t="s">
        <v>6893</v>
      </c>
      <c r="G4532" s="219" t="s">
        <v>306</v>
      </c>
      <c r="H4532" s="220">
        <v>854.56399999999996</v>
      </c>
      <c r="I4532" s="221"/>
      <c r="J4532" s="222">
        <f>ROUND(I4532*H4532,2)</f>
        <v>0</v>
      </c>
      <c r="K4532" s="218" t="s">
        <v>211</v>
      </c>
      <c r="L4532" s="47"/>
      <c r="M4532" s="223" t="s">
        <v>19</v>
      </c>
      <c r="N4532" s="224" t="s">
        <v>42</v>
      </c>
      <c r="O4532" s="87"/>
      <c r="P4532" s="225">
        <f>O4532*H4532</f>
        <v>0</v>
      </c>
      <c r="Q4532" s="225">
        <v>0.001</v>
      </c>
      <c r="R4532" s="225">
        <f>Q4532*H4532</f>
        <v>0.85456399999999999</v>
      </c>
      <c r="S4532" s="225">
        <v>0.00031</v>
      </c>
      <c r="T4532" s="226">
        <f>S4532*H4532</f>
        <v>0.26491483999999998</v>
      </c>
      <c r="U4532" s="41"/>
      <c r="V4532" s="41"/>
      <c r="W4532" s="41"/>
      <c r="X4532" s="41"/>
      <c r="Y4532" s="41"/>
      <c r="Z4532" s="41"/>
      <c r="AA4532" s="41"/>
      <c r="AB4532" s="41"/>
      <c r="AC4532" s="41"/>
      <c r="AD4532" s="41"/>
      <c r="AE4532" s="41"/>
      <c r="AR4532" s="227" t="s">
        <v>331</v>
      </c>
      <c r="AT4532" s="227" t="s">
        <v>207</v>
      </c>
      <c r="AU4532" s="227" t="s">
        <v>80</v>
      </c>
      <c r="AY4532" s="20" t="s">
        <v>205</v>
      </c>
      <c r="BE4532" s="228">
        <f>IF(N4532="základní",J4532,0)</f>
        <v>0</v>
      </c>
      <c r="BF4532" s="228">
        <f>IF(N4532="snížená",J4532,0)</f>
        <v>0</v>
      </c>
      <c r="BG4532" s="228">
        <f>IF(N4532="zákl. přenesená",J4532,0)</f>
        <v>0</v>
      </c>
      <c r="BH4532" s="228">
        <f>IF(N4532="sníž. přenesená",J4532,0)</f>
        <v>0</v>
      </c>
      <c r="BI4532" s="228">
        <f>IF(N4532="nulová",J4532,0)</f>
        <v>0</v>
      </c>
      <c r="BJ4532" s="20" t="s">
        <v>78</v>
      </c>
      <c r="BK4532" s="228">
        <f>ROUND(I4532*H4532,2)</f>
        <v>0</v>
      </c>
      <c r="BL4532" s="20" t="s">
        <v>331</v>
      </c>
      <c r="BM4532" s="227" t="s">
        <v>6894</v>
      </c>
    </row>
    <row r="4533" s="2" customFormat="1">
      <c r="A4533" s="41"/>
      <c r="B4533" s="42"/>
      <c r="C4533" s="43"/>
      <c r="D4533" s="229" t="s">
        <v>214</v>
      </c>
      <c r="E4533" s="43"/>
      <c r="F4533" s="230" t="s">
        <v>6895</v>
      </c>
      <c r="G4533" s="43"/>
      <c r="H4533" s="43"/>
      <c r="I4533" s="231"/>
      <c r="J4533" s="43"/>
      <c r="K4533" s="43"/>
      <c r="L4533" s="47"/>
      <c r="M4533" s="232"/>
      <c r="N4533" s="233"/>
      <c r="O4533" s="87"/>
      <c r="P4533" s="87"/>
      <c r="Q4533" s="87"/>
      <c r="R4533" s="87"/>
      <c r="S4533" s="87"/>
      <c r="T4533" s="88"/>
      <c r="U4533" s="41"/>
      <c r="V4533" s="41"/>
      <c r="W4533" s="41"/>
      <c r="X4533" s="41"/>
      <c r="Y4533" s="41"/>
      <c r="Z4533" s="41"/>
      <c r="AA4533" s="41"/>
      <c r="AB4533" s="41"/>
      <c r="AC4533" s="41"/>
      <c r="AD4533" s="41"/>
      <c r="AE4533" s="41"/>
      <c r="AT4533" s="20" t="s">
        <v>214</v>
      </c>
      <c r="AU4533" s="20" t="s">
        <v>80</v>
      </c>
    </row>
    <row r="4534" s="14" customFormat="1">
      <c r="A4534" s="14"/>
      <c r="B4534" s="245"/>
      <c r="C4534" s="246"/>
      <c r="D4534" s="236" t="s">
        <v>216</v>
      </c>
      <c r="E4534" s="247" t="s">
        <v>19</v>
      </c>
      <c r="F4534" s="248" t="s">
        <v>6896</v>
      </c>
      <c r="G4534" s="246"/>
      <c r="H4534" s="249">
        <v>252.86089999999999</v>
      </c>
      <c r="I4534" s="250"/>
      <c r="J4534" s="246"/>
      <c r="K4534" s="246"/>
      <c r="L4534" s="251"/>
      <c r="M4534" s="252"/>
      <c r="N4534" s="253"/>
      <c r="O4534" s="253"/>
      <c r="P4534" s="253"/>
      <c r="Q4534" s="253"/>
      <c r="R4534" s="253"/>
      <c r="S4534" s="253"/>
      <c r="T4534" s="25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T4534" s="255" t="s">
        <v>216</v>
      </c>
      <c r="AU4534" s="255" t="s">
        <v>80</v>
      </c>
      <c r="AV4534" s="14" t="s">
        <v>80</v>
      </c>
      <c r="AW4534" s="14" t="s">
        <v>218</v>
      </c>
      <c r="AX4534" s="14" t="s">
        <v>71</v>
      </c>
      <c r="AY4534" s="255" t="s">
        <v>205</v>
      </c>
    </row>
    <row r="4535" s="14" customFormat="1">
      <c r="A4535" s="14"/>
      <c r="B4535" s="245"/>
      <c r="C4535" s="246"/>
      <c r="D4535" s="236" t="s">
        <v>216</v>
      </c>
      <c r="E4535" s="247" t="s">
        <v>19</v>
      </c>
      <c r="F4535" s="248" t="s">
        <v>6897</v>
      </c>
      <c r="G4535" s="246"/>
      <c r="H4535" s="249">
        <v>601.70309999999995</v>
      </c>
      <c r="I4535" s="250"/>
      <c r="J4535" s="246"/>
      <c r="K4535" s="246"/>
      <c r="L4535" s="251"/>
      <c r="M4535" s="252"/>
      <c r="N4535" s="253"/>
      <c r="O4535" s="253"/>
      <c r="P4535" s="253"/>
      <c r="Q4535" s="253"/>
      <c r="R4535" s="253"/>
      <c r="S4535" s="253"/>
      <c r="T4535" s="25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T4535" s="255" t="s">
        <v>216</v>
      </c>
      <c r="AU4535" s="255" t="s">
        <v>80</v>
      </c>
      <c r="AV4535" s="14" t="s">
        <v>80</v>
      </c>
      <c r="AW4535" s="14" t="s">
        <v>218</v>
      </c>
      <c r="AX4535" s="14" t="s">
        <v>71</v>
      </c>
      <c r="AY4535" s="255" t="s">
        <v>205</v>
      </c>
    </row>
    <row r="4536" s="2" customFormat="1" ht="24.15" customHeight="1">
      <c r="A4536" s="41"/>
      <c r="B4536" s="42"/>
      <c r="C4536" s="216" t="s">
        <v>6898</v>
      </c>
      <c r="D4536" s="216" t="s">
        <v>207</v>
      </c>
      <c r="E4536" s="217" t="s">
        <v>6899</v>
      </c>
      <c r="F4536" s="218" t="s">
        <v>6900</v>
      </c>
      <c r="G4536" s="219" t="s">
        <v>306</v>
      </c>
      <c r="H4536" s="220">
        <v>363.93200000000002</v>
      </c>
      <c r="I4536" s="221"/>
      <c r="J4536" s="222">
        <f>ROUND(I4536*H4536,2)</f>
        <v>0</v>
      </c>
      <c r="K4536" s="218" t="s">
        <v>211</v>
      </c>
      <c r="L4536" s="47"/>
      <c r="M4536" s="223" t="s">
        <v>19</v>
      </c>
      <c r="N4536" s="224" t="s">
        <v>42</v>
      </c>
      <c r="O4536" s="87"/>
      <c r="P4536" s="225">
        <f>O4536*H4536</f>
        <v>0</v>
      </c>
      <c r="Q4536" s="225">
        <v>0.001</v>
      </c>
      <c r="R4536" s="225">
        <f>Q4536*H4536</f>
        <v>0.36393200000000003</v>
      </c>
      <c r="S4536" s="225">
        <v>0.00031</v>
      </c>
      <c r="T4536" s="226">
        <f>S4536*H4536</f>
        <v>0.11281892</v>
      </c>
      <c r="U4536" s="41"/>
      <c r="V4536" s="41"/>
      <c r="W4536" s="41"/>
      <c r="X4536" s="41"/>
      <c r="Y4536" s="41"/>
      <c r="Z4536" s="41"/>
      <c r="AA4536" s="41"/>
      <c r="AB4536" s="41"/>
      <c r="AC4536" s="41"/>
      <c r="AD4536" s="41"/>
      <c r="AE4536" s="41"/>
      <c r="AR4536" s="227" t="s">
        <v>331</v>
      </c>
      <c r="AT4536" s="227" t="s">
        <v>207</v>
      </c>
      <c r="AU4536" s="227" t="s">
        <v>80</v>
      </c>
      <c r="AY4536" s="20" t="s">
        <v>205</v>
      </c>
      <c r="BE4536" s="228">
        <f>IF(N4536="základní",J4536,0)</f>
        <v>0</v>
      </c>
      <c r="BF4536" s="228">
        <f>IF(N4536="snížená",J4536,0)</f>
        <v>0</v>
      </c>
      <c r="BG4536" s="228">
        <f>IF(N4536="zákl. přenesená",J4536,0)</f>
        <v>0</v>
      </c>
      <c r="BH4536" s="228">
        <f>IF(N4536="sníž. přenesená",J4536,0)</f>
        <v>0</v>
      </c>
      <c r="BI4536" s="228">
        <f>IF(N4536="nulová",J4536,0)</f>
        <v>0</v>
      </c>
      <c r="BJ4536" s="20" t="s">
        <v>78</v>
      </c>
      <c r="BK4536" s="228">
        <f>ROUND(I4536*H4536,2)</f>
        <v>0</v>
      </c>
      <c r="BL4536" s="20" t="s">
        <v>331</v>
      </c>
      <c r="BM4536" s="227" t="s">
        <v>6901</v>
      </c>
    </row>
    <row r="4537" s="2" customFormat="1">
      <c r="A4537" s="41"/>
      <c r="B4537" s="42"/>
      <c r="C4537" s="43"/>
      <c r="D4537" s="229" t="s">
        <v>214</v>
      </c>
      <c r="E4537" s="43"/>
      <c r="F4537" s="230" t="s">
        <v>6902</v>
      </c>
      <c r="G4537" s="43"/>
      <c r="H4537" s="43"/>
      <c r="I4537" s="231"/>
      <c r="J4537" s="43"/>
      <c r="K4537" s="43"/>
      <c r="L4537" s="47"/>
      <c r="M4537" s="232"/>
      <c r="N4537" s="233"/>
      <c r="O4537" s="87"/>
      <c r="P4537" s="87"/>
      <c r="Q4537" s="87"/>
      <c r="R4537" s="87"/>
      <c r="S4537" s="87"/>
      <c r="T4537" s="88"/>
      <c r="U4537" s="41"/>
      <c r="V4537" s="41"/>
      <c r="W4537" s="41"/>
      <c r="X4537" s="41"/>
      <c r="Y4537" s="41"/>
      <c r="Z4537" s="41"/>
      <c r="AA4537" s="41"/>
      <c r="AB4537" s="41"/>
      <c r="AC4537" s="41"/>
      <c r="AD4537" s="41"/>
      <c r="AE4537" s="41"/>
      <c r="AT4537" s="20" t="s">
        <v>214</v>
      </c>
      <c r="AU4537" s="20" t="s">
        <v>80</v>
      </c>
    </row>
    <row r="4538" s="13" customFormat="1">
      <c r="A4538" s="13"/>
      <c r="B4538" s="234"/>
      <c r="C4538" s="235"/>
      <c r="D4538" s="236" t="s">
        <v>216</v>
      </c>
      <c r="E4538" s="237" t="s">
        <v>19</v>
      </c>
      <c r="F4538" s="238" t="s">
        <v>228</v>
      </c>
      <c r="G4538" s="235"/>
      <c r="H4538" s="237" t="s">
        <v>19</v>
      </c>
      <c r="I4538" s="239"/>
      <c r="J4538" s="235"/>
      <c r="K4538" s="235"/>
      <c r="L4538" s="240"/>
      <c r="M4538" s="241"/>
      <c r="N4538" s="242"/>
      <c r="O4538" s="242"/>
      <c r="P4538" s="242"/>
      <c r="Q4538" s="242"/>
      <c r="R4538" s="242"/>
      <c r="S4538" s="242"/>
      <c r="T4538" s="24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T4538" s="244" t="s">
        <v>216</v>
      </c>
      <c r="AU4538" s="244" t="s">
        <v>80</v>
      </c>
      <c r="AV4538" s="13" t="s">
        <v>78</v>
      </c>
      <c r="AW4538" s="13" t="s">
        <v>218</v>
      </c>
      <c r="AX4538" s="13" t="s">
        <v>71</v>
      </c>
      <c r="AY4538" s="244" t="s">
        <v>205</v>
      </c>
    </row>
    <row r="4539" s="13" customFormat="1">
      <c r="A4539" s="13"/>
      <c r="B4539" s="234"/>
      <c r="C4539" s="235"/>
      <c r="D4539" s="236" t="s">
        <v>216</v>
      </c>
      <c r="E4539" s="237" t="s">
        <v>19</v>
      </c>
      <c r="F4539" s="238" t="s">
        <v>478</v>
      </c>
      <c r="G4539" s="235"/>
      <c r="H4539" s="237" t="s">
        <v>19</v>
      </c>
      <c r="I4539" s="239"/>
      <c r="J4539" s="235"/>
      <c r="K4539" s="235"/>
      <c r="L4539" s="240"/>
      <c r="M4539" s="241"/>
      <c r="N4539" s="242"/>
      <c r="O4539" s="242"/>
      <c r="P4539" s="242"/>
      <c r="Q4539" s="242"/>
      <c r="R4539" s="242"/>
      <c r="S4539" s="242"/>
      <c r="T4539" s="24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T4539" s="244" t="s">
        <v>216</v>
      </c>
      <c r="AU4539" s="244" t="s">
        <v>80</v>
      </c>
      <c r="AV4539" s="13" t="s">
        <v>78</v>
      </c>
      <c r="AW4539" s="13" t="s">
        <v>218</v>
      </c>
      <c r="AX4539" s="13" t="s">
        <v>71</v>
      </c>
      <c r="AY4539" s="244" t="s">
        <v>205</v>
      </c>
    </row>
    <row r="4540" s="14" customFormat="1">
      <c r="A4540" s="14"/>
      <c r="B4540" s="245"/>
      <c r="C4540" s="246"/>
      <c r="D4540" s="236" t="s">
        <v>216</v>
      </c>
      <c r="E4540" s="247" t="s">
        <v>19</v>
      </c>
      <c r="F4540" s="248" t="s">
        <v>6903</v>
      </c>
      <c r="G4540" s="246"/>
      <c r="H4540" s="249">
        <v>38.9925</v>
      </c>
      <c r="I4540" s="250"/>
      <c r="J4540" s="246"/>
      <c r="K4540" s="246"/>
      <c r="L4540" s="251"/>
      <c r="M4540" s="252"/>
      <c r="N4540" s="253"/>
      <c r="O4540" s="253"/>
      <c r="P4540" s="253"/>
      <c r="Q4540" s="253"/>
      <c r="R4540" s="253"/>
      <c r="S4540" s="253"/>
      <c r="T4540" s="25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55" t="s">
        <v>216</v>
      </c>
      <c r="AU4540" s="255" t="s">
        <v>80</v>
      </c>
      <c r="AV4540" s="14" t="s">
        <v>80</v>
      </c>
      <c r="AW4540" s="14" t="s">
        <v>218</v>
      </c>
      <c r="AX4540" s="14" t="s">
        <v>71</v>
      </c>
      <c r="AY4540" s="255" t="s">
        <v>205</v>
      </c>
    </row>
    <row r="4541" s="15" customFormat="1">
      <c r="A4541" s="15"/>
      <c r="B4541" s="256"/>
      <c r="C4541" s="257"/>
      <c r="D4541" s="236" t="s">
        <v>216</v>
      </c>
      <c r="E4541" s="258" t="s">
        <v>19</v>
      </c>
      <c r="F4541" s="259" t="s">
        <v>238</v>
      </c>
      <c r="G4541" s="257"/>
      <c r="H4541" s="260">
        <v>38.9925</v>
      </c>
      <c r="I4541" s="261"/>
      <c r="J4541" s="257"/>
      <c r="K4541" s="257"/>
      <c r="L4541" s="262"/>
      <c r="M4541" s="263"/>
      <c r="N4541" s="264"/>
      <c r="O4541" s="264"/>
      <c r="P4541" s="264"/>
      <c r="Q4541" s="264"/>
      <c r="R4541" s="264"/>
      <c r="S4541" s="264"/>
      <c r="T4541" s="26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T4541" s="266" t="s">
        <v>216</v>
      </c>
      <c r="AU4541" s="266" t="s">
        <v>80</v>
      </c>
      <c r="AV4541" s="15" t="s">
        <v>97</v>
      </c>
      <c r="AW4541" s="15" t="s">
        <v>218</v>
      </c>
      <c r="AX4541" s="15" t="s">
        <v>71</v>
      </c>
      <c r="AY4541" s="266" t="s">
        <v>205</v>
      </c>
    </row>
    <row r="4542" s="13" customFormat="1">
      <c r="A4542" s="13"/>
      <c r="B4542" s="234"/>
      <c r="C4542" s="235"/>
      <c r="D4542" s="236" t="s">
        <v>216</v>
      </c>
      <c r="E4542" s="237" t="s">
        <v>19</v>
      </c>
      <c r="F4542" s="238" t="s">
        <v>483</v>
      </c>
      <c r="G4542" s="235"/>
      <c r="H4542" s="237" t="s">
        <v>19</v>
      </c>
      <c r="I4542" s="239"/>
      <c r="J4542" s="235"/>
      <c r="K4542" s="235"/>
      <c r="L4542" s="240"/>
      <c r="M4542" s="241"/>
      <c r="N4542" s="242"/>
      <c r="O4542" s="242"/>
      <c r="P4542" s="242"/>
      <c r="Q4542" s="242"/>
      <c r="R4542" s="242"/>
      <c r="S4542" s="242"/>
      <c r="T4542" s="243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T4542" s="244" t="s">
        <v>216</v>
      </c>
      <c r="AU4542" s="244" t="s">
        <v>80</v>
      </c>
      <c r="AV4542" s="13" t="s">
        <v>78</v>
      </c>
      <c r="AW4542" s="13" t="s">
        <v>218</v>
      </c>
      <c r="AX4542" s="13" t="s">
        <v>71</v>
      </c>
      <c r="AY4542" s="244" t="s">
        <v>205</v>
      </c>
    </row>
    <row r="4543" s="14" customFormat="1">
      <c r="A4543" s="14"/>
      <c r="B4543" s="245"/>
      <c r="C4543" s="246"/>
      <c r="D4543" s="236" t="s">
        <v>216</v>
      </c>
      <c r="E4543" s="247" t="s">
        <v>19</v>
      </c>
      <c r="F4543" s="248" t="s">
        <v>6904</v>
      </c>
      <c r="G4543" s="246"/>
      <c r="H4543" s="249">
        <v>45.073</v>
      </c>
      <c r="I4543" s="250"/>
      <c r="J4543" s="246"/>
      <c r="K4543" s="246"/>
      <c r="L4543" s="251"/>
      <c r="M4543" s="252"/>
      <c r="N4543" s="253"/>
      <c r="O4543" s="253"/>
      <c r="P4543" s="253"/>
      <c r="Q4543" s="253"/>
      <c r="R4543" s="253"/>
      <c r="S4543" s="253"/>
      <c r="T4543" s="25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T4543" s="255" t="s">
        <v>216</v>
      </c>
      <c r="AU4543" s="255" t="s">
        <v>80</v>
      </c>
      <c r="AV4543" s="14" t="s">
        <v>80</v>
      </c>
      <c r="AW4543" s="14" t="s">
        <v>218</v>
      </c>
      <c r="AX4543" s="14" t="s">
        <v>71</v>
      </c>
      <c r="AY4543" s="255" t="s">
        <v>205</v>
      </c>
    </row>
    <row r="4544" s="14" customFormat="1">
      <c r="A4544" s="14"/>
      <c r="B4544" s="245"/>
      <c r="C4544" s="246"/>
      <c r="D4544" s="236" t="s">
        <v>216</v>
      </c>
      <c r="E4544" s="247" t="s">
        <v>19</v>
      </c>
      <c r="F4544" s="248" t="s">
        <v>6905</v>
      </c>
      <c r="G4544" s="246"/>
      <c r="H4544" s="249">
        <v>151.3971</v>
      </c>
      <c r="I4544" s="250"/>
      <c r="J4544" s="246"/>
      <c r="K4544" s="246"/>
      <c r="L4544" s="251"/>
      <c r="M4544" s="252"/>
      <c r="N4544" s="253"/>
      <c r="O4544" s="253"/>
      <c r="P4544" s="253"/>
      <c r="Q4544" s="253"/>
      <c r="R4544" s="253"/>
      <c r="S4544" s="253"/>
      <c r="T4544" s="25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T4544" s="255" t="s">
        <v>216</v>
      </c>
      <c r="AU4544" s="255" t="s">
        <v>80</v>
      </c>
      <c r="AV4544" s="14" t="s">
        <v>80</v>
      </c>
      <c r="AW4544" s="14" t="s">
        <v>218</v>
      </c>
      <c r="AX4544" s="14" t="s">
        <v>71</v>
      </c>
      <c r="AY4544" s="255" t="s">
        <v>205</v>
      </c>
    </row>
    <row r="4545" s="15" customFormat="1">
      <c r="A4545" s="15"/>
      <c r="B4545" s="256"/>
      <c r="C4545" s="257"/>
      <c r="D4545" s="236" t="s">
        <v>216</v>
      </c>
      <c r="E4545" s="258" t="s">
        <v>19</v>
      </c>
      <c r="F4545" s="259" t="s">
        <v>238</v>
      </c>
      <c r="G4545" s="257"/>
      <c r="H4545" s="260">
        <v>196.4701</v>
      </c>
      <c r="I4545" s="261"/>
      <c r="J4545" s="257"/>
      <c r="K4545" s="257"/>
      <c r="L4545" s="262"/>
      <c r="M4545" s="263"/>
      <c r="N4545" s="264"/>
      <c r="O4545" s="264"/>
      <c r="P4545" s="264"/>
      <c r="Q4545" s="264"/>
      <c r="R4545" s="264"/>
      <c r="S4545" s="264"/>
      <c r="T4545" s="26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T4545" s="266" t="s">
        <v>216</v>
      </c>
      <c r="AU4545" s="266" t="s">
        <v>80</v>
      </c>
      <c r="AV4545" s="15" t="s">
        <v>97</v>
      </c>
      <c r="AW4545" s="15" t="s">
        <v>218</v>
      </c>
      <c r="AX4545" s="15" t="s">
        <v>71</v>
      </c>
      <c r="AY4545" s="266" t="s">
        <v>205</v>
      </c>
    </row>
    <row r="4546" s="13" customFormat="1">
      <c r="A4546" s="13"/>
      <c r="B4546" s="234"/>
      <c r="C4546" s="235"/>
      <c r="D4546" s="236" t="s">
        <v>216</v>
      </c>
      <c r="E4546" s="237" t="s">
        <v>19</v>
      </c>
      <c r="F4546" s="238" t="s">
        <v>485</v>
      </c>
      <c r="G4546" s="235"/>
      <c r="H4546" s="237" t="s">
        <v>19</v>
      </c>
      <c r="I4546" s="239"/>
      <c r="J4546" s="235"/>
      <c r="K4546" s="235"/>
      <c r="L4546" s="240"/>
      <c r="M4546" s="241"/>
      <c r="N4546" s="242"/>
      <c r="O4546" s="242"/>
      <c r="P4546" s="242"/>
      <c r="Q4546" s="242"/>
      <c r="R4546" s="242"/>
      <c r="S4546" s="242"/>
      <c r="T4546" s="24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T4546" s="244" t="s">
        <v>216</v>
      </c>
      <c r="AU4546" s="244" t="s">
        <v>80</v>
      </c>
      <c r="AV4546" s="13" t="s">
        <v>78</v>
      </c>
      <c r="AW4546" s="13" t="s">
        <v>218</v>
      </c>
      <c r="AX4546" s="13" t="s">
        <v>71</v>
      </c>
      <c r="AY4546" s="244" t="s">
        <v>205</v>
      </c>
    </row>
    <row r="4547" s="14" customFormat="1">
      <c r="A4547" s="14"/>
      <c r="B4547" s="245"/>
      <c r="C4547" s="246"/>
      <c r="D4547" s="236" t="s">
        <v>216</v>
      </c>
      <c r="E4547" s="247" t="s">
        <v>19</v>
      </c>
      <c r="F4547" s="248" t="s">
        <v>6906</v>
      </c>
      <c r="G4547" s="246"/>
      <c r="H4547" s="249">
        <v>37.685199999999995</v>
      </c>
      <c r="I4547" s="250"/>
      <c r="J4547" s="246"/>
      <c r="K4547" s="246"/>
      <c r="L4547" s="251"/>
      <c r="M4547" s="252"/>
      <c r="N4547" s="253"/>
      <c r="O4547" s="253"/>
      <c r="P4547" s="253"/>
      <c r="Q4547" s="253"/>
      <c r="R4547" s="253"/>
      <c r="S4547" s="253"/>
      <c r="T4547" s="25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T4547" s="255" t="s">
        <v>216</v>
      </c>
      <c r="AU4547" s="255" t="s">
        <v>80</v>
      </c>
      <c r="AV4547" s="14" t="s">
        <v>80</v>
      </c>
      <c r="AW4547" s="14" t="s">
        <v>218</v>
      </c>
      <c r="AX4547" s="14" t="s">
        <v>71</v>
      </c>
      <c r="AY4547" s="255" t="s">
        <v>205</v>
      </c>
    </row>
    <row r="4548" s="15" customFormat="1">
      <c r="A4548" s="15"/>
      <c r="B4548" s="256"/>
      <c r="C4548" s="257"/>
      <c r="D4548" s="236" t="s">
        <v>216</v>
      </c>
      <c r="E4548" s="258" t="s">
        <v>19</v>
      </c>
      <c r="F4548" s="259" t="s">
        <v>238</v>
      </c>
      <c r="G4548" s="257"/>
      <c r="H4548" s="260">
        <v>37.685199999999995</v>
      </c>
      <c r="I4548" s="261"/>
      <c r="J4548" s="257"/>
      <c r="K4548" s="257"/>
      <c r="L4548" s="262"/>
      <c r="M4548" s="263"/>
      <c r="N4548" s="264"/>
      <c r="O4548" s="264"/>
      <c r="P4548" s="264"/>
      <c r="Q4548" s="264"/>
      <c r="R4548" s="264"/>
      <c r="S4548" s="264"/>
      <c r="T4548" s="26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T4548" s="266" t="s">
        <v>216</v>
      </c>
      <c r="AU4548" s="266" t="s">
        <v>80</v>
      </c>
      <c r="AV4548" s="15" t="s">
        <v>97</v>
      </c>
      <c r="AW4548" s="15" t="s">
        <v>218</v>
      </c>
      <c r="AX4548" s="15" t="s">
        <v>71</v>
      </c>
      <c r="AY4548" s="266" t="s">
        <v>205</v>
      </c>
    </row>
    <row r="4549" s="13" customFormat="1">
      <c r="A4549" s="13"/>
      <c r="B4549" s="234"/>
      <c r="C4549" s="235"/>
      <c r="D4549" s="236" t="s">
        <v>216</v>
      </c>
      <c r="E4549" s="237" t="s">
        <v>19</v>
      </c>
      <c r="F4549" s="238" t="s">
        <v>239</v>
      </c>
      <c r="G4549" s="235"/>
      <c r="H4549" s="237" t="s">
        <v>19</v>
      </c>
      <c r="I4549" s="239"/>
      <c r="J4549" s="235"/>
      <c r="K4549" s="235"/>
      <c r="L4549" s="240"/>
      <c r="M4549" s="241"/>
      <c r="N4549" s="242"/>
      <c r="O4549" s="242"/>
      <c r="P4549" s="242"/>
      <c r="Q4549" s="242"/>
      <c r="R4549" s="242"/>
      <c r="S4549" s="242"/>
      <c r="T4549" s="24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4" t="s">
        <v>216</v>
      </c>
      <c r="AU4549" s="244" t="s">
        <v>80</v>
      </c>
      <c r="AV4549" s="13" t="s">
        <v>78</v>
      </c>
      <c r="AW4549" s="13" t="s">
        <v>218</v>
      </c>
      <c r="AX4549" s="13" t="s">
        <v>71</v>
      </c>
      <c r="AY4549" s="244" t="s">
        <v>205</v>
      </c>
    </row>
    <row r="4550" s="14" customFormat="1">
      <c r="A4550" s="14"/>
      <c r="B4550" s="245"/>
      <c r="C4550" s="246"/>
      <c r="D4550" s="236" t="s">
        <v>216</v>
      </c>
      <c r="E4550" s="247" t="s">
        <v>19</v>
      </c>
      <c r="F4550" s="248" t="s">
        <v>6907</v>
      </c>
      <c r="G4550" s="246"/>
      <c r="H4550" s="249">
        <v>61.920500000000004</v>
      </c>
      <c r="I4550" s="250"/>
      <c r="J4550" s="246"/>
      <c r="K4550" s="246"/>
      <c r="L4550" s="251"/>
      <c r="M4550" s="252"/>
      <c r="N4550" s="253"/>
      <c r="O4550" s="253"/>
      <c r="P4550" s="253"/>
      <c r="Q4550" s="253"/>
      <c r="R4550" s="253"/>
      <c r="S4550" s="253"/>
      <c r="T4550" s="25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T4550" s="255" t="s">
        <v>216</v>
      </c>
      <c r="AU4550" s="255" t="s">
        <v>80</v>
      </c>
      <c r="AV4550" s="14" t="s">
        <v>80</v>
      </c>
      <c r="AW4550" s="14" t="s">
        <v>218</v>
      </c>
      <c r="AX4550" s="14" t="s">
        <v>71</v>
      </c>
      <c r="AY4550" s="255" t="s">
        <v>205</v>
      </c>
    </row>
    <row r="4551" s="15" customFormat="1">
      <c r="A4551" s="15"/>
      <c r="B4551" s="256"/>
      <c r="C4551" s="257"/>
      <c r="D4551" s="236" t="s">
        <v>216</v>
      </c>
      <c r="E4551" s="258" t="s">
        <v>19</v>
      </c>
      <c r="F4551" s="259" t="s">
        <v>238</v>
      </c>
      <c r="G4551" s="257"/>
      <c r="H4551" s="260">
        <v>61.920500000000004</v>
      </c>
      <c r="I4551" s="261"/>
      <c r="J4551" s="257"/>
      <c r="K4551" s="257"/>
      <c r="L4551" s="262"/>
      <c r="M4551" s="263"/>
      <c r="N4551" s="264"/>
      <c r="O4551" s="264"/>
      <c r="P4551" s="264"/>
      <c r="Q4551" s="264"/>
      <c r="R4551" s="264"/>
      <c r="S4551" s="264"/>
      <c r="T4551" s="26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T4551" s="266" t="s">
        <v>216</v>
      </c>
      <c r="AU4551" s="266" t="s">
        <v>80</v>
      </c>
      <c r="AV4551" s="15" t="s">
        <v>97</v>
      </c>
      <c r="AW4551" s="15" t="s">
        <v>218</v>
      </c>
      <c r="AX4551" s="15" t="s">
        <v>71</v>
      </c>
      <c r="AY4551" s="266" t="s">
        <v>205</v>
      </c>
    </row>
    <row r="4552" s="13" customFormat="1">
      <c r="A4552" s="13"/>
      <c r="B4552" s="234"/>
      <c r="C4552" s="235"/>
      <c r="D4552" s="236" t="s">
        <v>216</v>
      </c>
      <c r="E4552" s="237" t="s">
        <v>19</v>
      </c>
      <c r="F4552" s="238" t="s">
        <v>241</v>
      </c>
      <c r="G4552" s="235"/>
      <c r="H4552" s="237" t="s">
        <v>19</v>
      </c>
      <c r="I4552" s="239"/>
      <c r="J4552" s="235"/>
      <c r="K4552" s="235"/>
      <c r="L4552" s="240"/>
      <c r="M4552" s="241"/>
      <c r="N4552" s="242"/>
      <c r="O4552" s="242"/>
      <c r="P4552" s="242"/>
      <c r="Q4552" s="242"/>
      <c r="R4552" s="242"/>
      <c r="S4552" s="242"/>
      <c r="T4552" s="24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T4552" s="244" t="s">
        <v>216</v>
      </c>
      <c r="AU4552" s="244" t="s">
        <v>80</v>
      </c>
      <c r="AV4552" s="13" t="s">
        <v>78</v>
      </c>
      <c r="AW4552" s="13" t="s">
        <v>218</v>
      </c>
      <c r="AX4552" s="13" t="s">
        <v>71</v>
      </c>
      <c r="AY4552" s="244" t="s">
        <v>205</v>
      </c>
    </row>
    <row r="4553" s="14" customFormat="1">
      <c r="A4553" s="14"/>
      <c r="B4553" s="245"/>
      <c r="C4553" s="246"/>
      <c r="D4553" s="236" t="s">
        <v>216</v>
      </c>
      <c r="E4553" s="247" t="s">
        <v>19</v>
      </c>
      <c r="F4553" s="248" t="s">
        <v>6908</v>
      </c>
      <c r="G4553" s="246"/>
      <c r="H4553" s="249">
        <v>28.863700000000005</v>
      </c>
      <c r="I4553" s="250"/>
      <c r="J4553" s="246"/>
      <c r="K4553" s="246"/>
      <c r="L4553" s="251"/>
      <c r="M4553" s="252"/>
      <c r="N4553" s="253"/>
      <c r="O4553" s="253"/>
      <c r="P4553" s="253"/>
      <c r="Q4553" s="253"/>
      <c r="R4553" s="253"/>
      <c r="S4553" s="253"/>
      <c r="T4553" s="25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T4553" s="255" t="s">
        <v>216</v>
      </c>
      <c r="AU4553" s="255" t="s">
        <v>80</v>
      </c>
      <c r="AV4553" s="14" t="s">
        <v>80</v>
      </c>
      <c r="AW4553" s="14" t="s">
        <v>218</v>
      </c>
      <c r="AX4553" s="14" t="s">
        <v>71</v>
      </c>
      <c r="AY4553" s="255" t="s">
        <v>205</v>
      </c>
    </row>
    <row r="4554" s="15" customFormat="1">
      <c r="A4554" s="15"/>
      <c r="B4554" s="256"/>
      <c r="C4554" s="257"/>
      <c r="D4554" s="236" t="s">
        <v>216</v>
      </c>
      <c r="E4554" s="258" t="s">
        <v>19</v>
      </c>
      <c r="F4554" s="259" t="s">
        <v>238</v>
      </c>
      <c r="G4554" s="257"/>
      <c r="H4554" s="260">
        <v>28.863700000000005</v>
      </c>
      <c r="I4554" s="261"/>
      <c r="J4554" s="257"/>
      <c r="K4554" s="257"/>
      <c r="L4554" s="262"/>
      <c r="M4554" s="263"/>
      <c r="N4554" s="264"/>
      <c r="O4554" s="264"/>
      <c r="P4554" s="264"/>
      <c r="Q4554" s="264"/>
      <c r="R4554" s="264"/>
      <c r="S4554" s="264"/>
      <c r="T4554" s="26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T4554" s="266" t="s">
        <v>216</v>
      </c>
      <c r="AU4554" s="266" t="s">
        <v>80</v>
      </c>
      <c r="AV4554" s="15" t="s">
        <v>97</v>
      </c>
      <c r="AW4554" s="15" t="s">
        <v>218</v>
      </c>
      <c r="AX4554" s="15" t="s">
        <v>71</v>
      </c>
      <c r="AY4554" s="266" t="s">
        <v>205</v>
      </c>
    </row>
    <row r="4555" s="16" customFormat="1">
      <c r="A4555" s="16"/>
      <c r="B4555" s="267"/>
      <c r="C4555" s="268"/>
      <c r="D4555" s="236" t="s">
        <v>216</v>
      </c>
      <c r="E4555" s="269" t="s">
        <v>19</v>
      </c>
      <c r="F4555" s="270" t="s">
        <v>243</v>
      </c>
      <c r="G4555" s="268"/>
      <c r="H4555" s="271">
        <v>363.93200000000002</v>
      </c>
      <c r="I4555" s="272"/>
      <c r="J4555" s="268"/>
      <c r="K4555" s="268"/>
      <c r="L4555" s="273"/>
      <c r="M4555" s="274"/>
      <c r="N4555" s="275"/>
      <c r="O4555" s="275"/>
      <c r="P4555" s="275"/>
      <c r="Q4555" s="275"/>
      <c r="R4555" s="275"/>
      <c r="S4555" s="275"/>
      <c r="T4555" s="27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/>
      <c r="AT4555" s="277" t="s">
        <v>216</v>
      </c>
      <c r="AU4555" s="277" t="s">
        <v>80</v>
      </c>
      <c r="AV4555" s="16" t="s">
        <v>212</v>
      </c>
      <c r="AW4555" s="16" t="s">
        <v>218</v>
      </c>
      <c r="AX4555" s="16" t="s">
        <v>78</v>
      </c>
      <c r="AY4555" s="277" t="s">
        <v>205</v>
      </c>
    </row>
    <row r="4556" s="2" customFormat="1" ht="24.15" customHeight="1">
      <c r="A4556" s="41"/>
      <c r="B4556" s="42"/>
      <c r="C4556" s="216" t="s">
        <v>6909</v>
      </c>
      <c r="D4556" s="216" t="s">
        <v>207</v>
      </c>
      <c r="E4556" s="217" t="s">
        <v>6910</v>
      </c>
      <c r="F4556" s="218" t="s">
        <v>6911</v>
      </c>
      <c r="G4556" s="219" t="s">
        <v>306</v>
      </c>
      <c r="H4556" s="220">
        <v>8344.2129999999997</v>
      </c>
      <c r="I4556" s="221"/>
      <c r="J4556" s="222">
        <f>ROUND(I4556*H4556,2)</f>
        <v>0</v>
      </c>
      <c r="K4556" s="218" t="s">
        <v>211</v>
      </c>
      <c r="L4556" s="47"/>
      <c r="M4556" s="223" t="s">
        <v>19</v>
      </c>
      <c r="N4556" s="224" t="s">
        <v>42</v>
      </c>
      <c r="O4556" s="87"/>
      <c r="P4556" s="225">
        <f>O4556*H4556</f>
        <v>0</v>
      </c>
      <c r="Q4556" s="225">
        <v>0.00021000000000000001</v>
      </c>
      <c r="R4556" s="225">
        <f>Q4556*H4556</f>
        <v>1.75228473</v>
      </c>
      <c r="S4556" s="225">
        <v>0</v>
      </c>
      <c r="T4556" s="226">
        <f>S4556*H4556</f>
        <v>0</v>
      </c>
      <c r="U4556" s="41"/>
      <c r="V4556" s="41"/>
      <c r="W4556" s="41"/>
      <c r="X4556" s="41"/>
      <c r="Y4556" s="41"/>
      <c r="Z4556" s="41"/>
      <c r="AA4556" s="41"/>
      <c r="AB4556" s="41"/>
      <c r="AC4556" s="41"/>
      <c r="AD4556" s="41"/>
      <c r="AE4556" s="41"/>
      <c r="AR4556" s="227" t="s">
        <v>331</v>
      </c>
      <c r="AT4556" s="227" t="s">
        <v>207</v>
      </c>
      <c r="AU4556" s="227" t="s">
        <v>80</v>
      </c>
      <c r="AY4556" s="20" t="s">
        <v>205</v>
      </c>
      <c r="BE4556" s="228">
        <f>IF(N4556="základní",J4556,0)</f>
        <v>0</v>
      </c>
      <c r="BF4556" s="228">
        <f>IF(N4556="snížená",J4556,0)</f>
        <v>0</v>
      </c>
      <c r="BG4556" s="228">
        <f>IF(N4556="zákl. přenesená",J4556,0)</f>
        <v>0</v>
      </c>
      <c r="BH4556" s="228">
        <f>IF(N4556="sníž. přenesená",J4556,0)</f>
        <v>0</v>
      </c>
      <c r="BI4556" s="228">
        <f>IF(N4556="nulová",J4556,0)</f>
        <v>0</v>
      </c>
      <c r="BJ4556" s="20" t="s">
        <v>78</v>
      </c>
      <c r="BK4556" s="228">
        <f>ROUND(I4556*H4556,2)</f>
        <v>0</v>
      </c>
      <c r="BL4556" s="20" t="s">
        <v>331</v>
      </c>
      <c r="BM4556" s="227" t="s">
        <v>6912</v>
      </c>
    </row>
    <row r="4557" s="2" customFormat="1">
      <c r="A4557" s="41"/>
      <c r="B4557" s="42"/>
      <c r="C4557" s="43"/>
      <c r="D4557" s="229" t="s">
        <v>214</v>
      </c>
      <c r="E4557" s="43"/>
      <c r="F4557" s="230" t="s">
        <v>6913</v>
      </c>
      <c r="G4557" s="43"/>
      <c r="H4557" s="43"/>
      <c r="I4557" s="231"/>
      <c r="J4557" s="43"/>
      <c r="K4557" s="43"/>
      <c r="L4557" s="47"/>
      <c r="M4557" s="232"/>
      <c r="N4557" s="233"/>
      <c r="O4557" s="87"/>
      <c r="P4557" s="87"/>
      <c r="Q4557" s="87"/>
      <c r="R4557" s="87"/>
      <c r="S4557" s="87"/>
      <c r="T4557" s="88"/>
      <c r="U4557" s="41"/>
      <c r="V4557" s="41"/>
      <c r="W4557" s="41"/>
      <c r="X4557" s="41"/>
      <c r="Y4557" s="41"/>
      <c r="Z4557" s="41"/>
      <c r="AA4557" s="41"/>
      <c r="AB4557" s="41"/>
      <c r="AC4557" s="41"/>
      <c r="AD4557" s="41"/>
      <c r="AE4557" s="41"/>
      <c r="AT4557" s="20" t="s">
        <v>214</v>
      </c>
      <c r="AU4557" s="20" t="s">
        <v>80</v>
      </c>
    </row>
    <row r="4558" s="13" customFormat="1">
      <c r="A4558" s="13"/>
      <c r="B4558" s="234"/>
      <c r="C4558" s="235"/>
      <c r="D4558" s="236" t="s">
        <v>216</v>
      </c>
      <c r="E4558" s="237" t="s">
        <v>19</v>
      </c>
      <c r="F4558" s="238" t="s">
        <v>228</v>
      </c>
      <c r="G4558" s="235"/>
      <c r="H4558" s="237" t="s">
        <v>19</v>
      </c>
      <c r="I4558" s="239"/>
      <c r="J4558" s="235"/>
      <c r="K4558" s="235"/>
      <c r="L4558" s="240"/>
      <c r="M4558" s="241"/>
      <c r="N4558" s="242"/>
      <c r="O4558" s="242"/>
      <c r="P4558" s="242"/>
      <c r="Q4558" s="242"/>
      <c r="R4558" s="242"/>
      <c r="S4558" s="242"/>
      <c r="T4558" s="24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T4558" s="244" t="s">
        <v>216</v>
      </c>
      <c r="AU4558" s="244" t="s">
        <v>80</v>
      </c>
      <c r="AV4558" s="13" t="s">
        <v>78</v>
      </c>
      <c r="AW4558" s="13" t="s">
        <v>218</v>
      </c>
      <c r="AX4558" s="13" t="s">
        <v>71</v>
      </c>
      <c r="AY4558" s="244" t="s">
        <v>205</v>
      </c>
    </row>
    <row r="4559" s="13" customFormat="1">
      <c r="A4559" s="13"/>
      <c r="B4559" s="234"/>
      <c r="C4559" s="235"/>
      <c r="D4559" s="236" t="s">
        <v>216</v>
      </c>
      <c r="E4559" s="237" t="s">
        <v>19</v>
      </c>
      <c r="F4559" s="238" t="s">
        <v>478</v>
      </c>
      <c r="G4559" s="235"/>
      <c r="H4559" s="237" t="s">
        <v>19</v>
      </c>
      <c r="I4559" s="239"/>
      <c r="J4559" s="235"/>
      <c r="K4559" s="235"/>
      <c r="L4559" s="240"/>
      <c r="M4559" s="241"/>
      <c r="N4559" s="242"/>
      <c r="O4559" s="242"/>
      <c r="P4559" s="242"/>
      <c r="Q4559" s="242"/>
      <c r="R4559" s="242"/>
      <c r="S4559" s="242"/>
      <c r="T4559" s="243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T4559" s="244" t="s">
        <v>216</v>
      </c>
      <c r="AU4559" s="244" t="s">
        <v>80</v>
      </c>
      <c r="AV4559" s="13" t="s">
        <v>78</v>
      </c>
      <c r="AW4559" s="13" t="s">
        <v>218</v>
      </c>
      <c r="AX4559" s="13" t="s">
        <v>71</v>
      </c>
      <c r="AY4559" s="244" t="s">
        <v>205</v>
      </c>
    </row>
    <row r="4560" s="14" customFormat="1">
      <c r="A4560" s="14"/>
      <c r="B4560" s="245"/>
      <c r="C4560" s="246"/>
      <c r="D4560" s="236" t="s">
        <v>216</v>
      </c>
      <c r="E4560" s="247" t="s">
        <v>19</v>
      </c>
      <c r="F4560" s="248" t="s">
        <v>6914</v>
      </c>
      <c r="G4560" s="246"/>
      <c r="H4560" s="249">
        <v>1326.739</v>
      </c>
      <c r="I4560" s="250"/>
      <c r="J4560" s="246"/>
      <c r="K4560" s="246"/>
      <c r="L4560" s="251"/>
      <c r="M4560" s="252"/>
      <c r="N4560" s="253"/>
      <c r="O4560" s="253"/>
      <c r="P4560" s="253"/>
      <c r="Q4560" s="253"/>
      <c r="R4560" s="253"/>
      <c r="S4560" s="253"/>
      <c r="T4560" s="25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T4560" s="255" t="s">
        <v>216</v>
      </c>
      <c r="AU4560" s="255" t="s">
        <v>80</v>
      </c>
      <c r="AV4560" s="14" t="s">
        <v>80</v>
      </c>
      <c r="AW4560" s="14" t="s">
        <v>218</v>
      </c>
      <c r="AX4560" s="14" t="s">
        <v>71</v>
      </c>
      <c r="AY4560" s="255" t="s">
        <v>205</v>
      </c>
    </row>
    <row r="4561" s="14" customFormat="1">
      <c r="A4561" s="14"/>
      <c r="B4561" s="245"/>
      <c r="C4561" s="246"/>
      <c r="D4561" s="236" t="s">
        <v>216</v>
      </c>
      <c r="E4561" s="247" t="s">
        <v>19</v>
      </c>
      <c r="F4561" s="248" t="s">
        <v>6915</v>
      </c>
      <c r="G4561" s="246"/>
      <c r="H4561" s="249">
        <v>140.26500000000002</v>
      </c>
      <c r="I4561" s="250"/>
      <c r="J4561" s="246"/>
      <c r="K4561" s="246"/>
      <c r="L4561" s="251"/>
      <c r="M4561" s="252"/>
      <c r="N4561" s="253"/>
      <c r="O4561" s="253"/>
      <c r="P4561" s="253"/>
      <c r="Q4561" s="253"/>
      <c r="R4561" s="253"/>
      <c r="S4561" s="253"/>
      <c r="T4561" s="25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55" t="s">
        <v>216</v>
      </c>
      <c r="AU4561" s="255" t="s">
        <v>80</v>
      </c>
      <c r="AV4561" s="14" t="s">
        <v>80</v>
      </c>
      <c r="AW4561" s="14" t="s">
        <v>218</v>
      </c>
      <c r="AX4561" s="14" t="s">
        <v>71</v>
      </c>
      <c r="AY4561" s="255" t="s">
        <v>205</v>
      </c>
    </row>
    <row r="4562" s="14" customFormat="1">
      <c r="A4562" s="14"/>
      <c r="B4562" s="245"/>
      <c r="C4562" s="246"/>
      <c r="D4562" s="236" t="s">
        <v>216</v>
      </c>
      <c r="E4562" s="247" t="s">
        <v>19</v>
      </c>
      <c r="F4562" s="248" t="s">
        <v>6916</v>
      </c>
      <c r="G4562" s="246"/>
      <c r="H4562" s="249">
        <v>2022.1929999999998</v>
      </c>
      <c r="I4562" s="250"/>
      <c r="J4562" s="246"/>
      <c r="K4562" s="246"/>
      <c r="L4562" s="251"/>
      <c r="M4562" s="252"/>
      <c r="N4562" s="253"/>
      <c r="O4562" s="253"/>
      <c r="P4562" s="253"/>
      <c r="Q4562" s="253"/>
      <c r="R4562" s="253"/>
      <c r="S4562" s="253"/>
      <c r="T4562" s="25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55" t="s">
        <v>216</v>
      </c>
      <c r="AU4562" s="255" t="s">
        <v>80</v>
      </c>
      <c r="AV4562" s="14" t="s">
        <v>80</v>
      </c>
      <c r="AW4562" s="14" t="s">
        <v>218</v>
      </c>
      <c r="AX4562" s="14" t="s">
        <v>71</v>
      </c>
      <c r="AY4562" s="255" t="s">
        <v>205</v>
      </c>
    </row>
    <row r="4563" s="14" customFormat="1">
      <c r="A4563" s="14"/>
      <c r="B4563" s="245"/>
      <c r="C4563" s="246"/>
      <c r="D4563" s="236" t="s">
        <v>216</v>
      </c>
      <c r="E4563" s="247" t="s">
        <v>19</v>
      </c>
      <c r="F4563" s="248" t="s">
        <v>6917</v>
      </c>
      <c r="G4563" s="246"/>
      <c r="H4563" s="249">
        <v>440.017</v>
      </c>
      <c r="I4563" s="250"/>
      <c r="J4563" s="246"/>
      <c r="K4563" s="246"/>
      <c r="L4563" s="251"/>
      <c r="M4563" s="252"/>
      <c r="N4563" s="253"/>
      <c r="O4563" s="253"/>
      <c r="P4563" s="253"/>
      <c r="Q4563" s="253"/>
      <c r="R4563" s="253"/>
      <c r="S4563" s="253"/>
      <c r="T4563" s="25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T4563" s="255" t="s">
        <v>216</v>
      </c>
      <c r="AU4563" s="255" t="s">
        <v>80</v>
      </c>
      <c r="AV4563" s="14" t="s">
        <v>80</v>
      </c>
      <c r="AW4563" s="14" t="s">
        <v>218</v>
      </c>
      <c r="AX4563" s="14" t="s">
        <v>71</v>
      </c>
      <c r="AY4563" s="255" t="s">
        <v>205</v>
      </c>
    </row>
    <row r="4564" s="14" customFormat="1">
      <c r="A4564" s="14"/>
      <c r="B4564" s="245"/>
      <c r="C4564" s="246"/>
      <c r="D4564" s="236" t="s">
        <v>216</v>
      </c>
      <c r="E4564" s="247" t="s">
        <v>19</v>
      </c>
      <c r="F4564" s="248" t="s">
        <v>6918</v>
      </c>
      <c r="G4564" s="246"/>
      <c r="H4564" s="249">
        <v>67.679999999999993</v>
      </c>
      <c r="I4564" s="250"/>
      <c r="J4564" s="246"/>
      <c r="K4564" s="246"/>
      <c r="L4564" s="251"/>
      <c r="M4564" s="252"/>
      <c r="N4564" s="253"/>
      <c r="O4564" s="253"/>
      <c r="P4564" s="253"/>
      <c r="Q4564" s="253"/>
      <c r="R4564" s="253"/>
      <c r="S4564" s="253"/>
      <c r="T4564" s="25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T4564" s="255" t="s">
        <v>216</v>
      </c>
      <c r="AU4564" s="255" t="s">
        <v>80</v>
      </c>
      <c r="AV4564" s="14" t="s">
        <v>80</v>
      </c>
      <c r="AW4564" s="14" t="s">
        <v>218</v>
      </c>
      <c r="AX4564" s="14" t="s">
        <v>71</v>
      </c>
      <c r="AY4564" s="255" t="s">
        <v>205</v>
      </c>
    </row>
    <row r="4565" s="14" customFormat="1">
      <c r="A4565" s="14"/>
      <c r="B4565" s="245"/>
      <c r="C4565" s="246"/>
      <c r="D4565" s="236" t="s">
        <v>216</v>
      </c>
      <c r="E4565" s="247" t="s">
        <v>19</v>
      </c>
      <c r="F4565" s="248" t="s">
        <v>6919</v>
      </c>
      <c r="G4565" s="246"/>
      <c r="H4565" s="249">
        <v>-377.86700000000002</v>
      </c>
      <c r="I4565" s="250"/>
      <c r="J4565" s="246"/>
      <c r="K4565" s="246"/>
      <c r="L4565" s="251"/>
      <c r="M4565" s="252"/>
      <c r="N4565" s="253"/>
      <c r="O4565" s="253"/>
      <c r="P4565" s="253"/>
      <c r="Q4565" s="253"/>
      <c r="R4565" s="253"/>
      <c r="S4565" s="253"/>
      <c r="T4565" s="25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T4565" s="255" t="s">
        <v>216</v>
      </c>
      <c r="AU4565" s="255" t="s">
        <v>80</v>
      </c>
      <c r="AV4565" s="14" t="s">
        <v>80</v>
      </c>
      <c r="AW4565" s="14" t="s">
        <v>218</v>
      </c>
      <c r="AX4565" s="14" t="s">
        <v>71</v>
      </c>
      <c r="AY4565" s="255" t="s">
        <v>205</v>
      </c>
    </row>
    <row r="4566" s="14" customFormat="1">
      <c r="A4566" s="14"/>
      <c r="B4566" s="245"/>
      <c r="C4566" s="246"/>
      <c r="D4566" s="236" t="s">
        <v>216</v>
      </c>
      <c r="E4566" s="247" t="s">
        <v>19</v>
      </c>
      <c r="F4566" s="248" t="s">
        <v>6920</v>
      </c>
      <c r="G4566" s="246"/>
      <c r="H4566" s="249">
        <v>-836.36699999999996</v>
      </c>
      <c r="I4566" s="250"/>
      <c r="J4566" s="246"/>
      <c r="K4566" s="246"/>
      <c r="L4566" s="251"/>
      <c r="M4566" s="252"/>
      <c r="N4566" s="253"/>
      <c r="O4566" s="253"/>
      <c r="P4566" s="253"/>
      <c r="Q4566" s="253"/>
      <c r="R4566" s="253"/>
      <c r="S4566" s="253"/>
      <c r="T4566" s="25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T4566" s="255" t="s">
        <v>216</v>
      </c>
      <c r="AU4566" s="255" t="s">
        <v>80</v>
      </c>
      <c r="AV4566" s="14" t="s">
        <v>80</v>
      </c>
      <c r="AW4566" s="14" t="s">
        <v>218</v>
      </c>
      <c r="AX4566" s="14" t="s">
        <v>71</v>
      </c>
      <c r="AY4566" s="255" t="s">
        <v>205</v>
      </c>
    </row>
    <row r="4567" s="14" customFormat="1">
      <c r="A4567" s="14"/>
      <c r="B4567" s="245"/>
      <c r="C4567" s="246"/>
      <c r="D4567" s="236" t="s">
        <v>216</v>
      </c>
      <c r="E4567" s="247" t="s">
        <v>19</v>
      </c>
      <c r="F4567" s="248" t="s">
        <v>6921</v>
      </c>
      <c r="G4567" s="246"/>
      <c r="H4567" s="249">
        <v>-140.16399999999999</v>
      </c>
      <c r="I4567" s="250"/>
      <c r="J4567" s="246"/>
      <c r="K4567" s="246"/>
      <c r="L4567" s="251"/>
      <c r="M4567" s="252"/>
      <c r="N4567" s="253"/>
      <c r="O4567" s="253"/>
      <c r="P4567" s="253"/>
      <c r="Q4567" s="253"/>
      <c r="R4567" s="253"/>
      <c r="S4567" s="253"/>
      <c r="T4567" s="25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T4567" s="255" t="s">
        <v>216</v>
      </c>
      <c r="AU4567" s="255" t="s">
        <v>80</v>
      </c>
      <c r="AV4567" s="14" t="s">
        <v>80</v>
      </c>
      <c r="AW4567" s="14" t="s">
        <v>218</v>
      </c>
      <c r="AX4567" s="14" t="s">
        <v>71</v>
      </c>
      <c r="AY4567" s="255" t="s">
        <v>205</v>
      </c>
    </row>
    <row r="4568" s="15" customFormat="1">
      <c r="A4568" s="15"/>
      <c r="B4568" s="256"/>
      <c r="C4568" s="257"/>
      <c r="D4568" s="236" t="s">
        <v>216</v>
      </c>
      <c r="E4568" s="258" t="s">
        <v>19</v>
      </c>
      <c r="F4568" s="259" t="s">
        <v>238</v>
      </c>
      <c r="G4568" s="257"/>
      <c r="H4568" s="260">
        <v>2642.4960000000001</v>
      </c>
      <c r="I4568" s="261"/>
      <c r="J4568" s="257"/>
      <c r="K4568" s="257"/>
      <c r="L4568" s="262"/>
      <c r="M4568" s="263"/>
      <c r="N4568" s="264"/>
      <c r="O4568" s="264"/>
      <c r="P4568" s="264"/>
      <c r="Q4568" s="264"/>
      <c r="R4568" s="264"/>
      <c r="S4568" s="264"/>
      <c r="T4568" s="26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T4568" s="266" t="s">
        <v>216</v>
      </c>
      <c r="AU4568" s="266" t="s">
        <v>80</v>
      </c>
      <c r="AV4568" s="15" t="s">
        <v>97</v>
      </c>
      <c r="AW4568" s="15" t="s">
        <v>218</v>
      </c>
      <c r="AX4568" s="15" t="s">
        <v>71</v>
      </c>
      <c r="AY4568" s="266" t="s">
        <v>205</v>
      </c>
    </row>
    <row r="4569" s="13" customFormat="1">
      <c r="A4569" s="13"/>
      <c r="B4569" s="234"/>
      <c r="C4569" s="235"/>
      <c r="D4569" s="236" t="s">
        <v>216</v>
      </c>
      <c r="E4569" s="237" t="s">
        <v>19</v>
      </c>
      <c r="F4569" s="238" t="s">
        <v>483</v>
      </c>
      <c r="G4569" s="235"/>
      <c r="H4569" s="237" t="s">
        <v>19</v>
      </c>
      <c r="I4569" s="239"/>
      <c r="J4569" s="235"/>
      <c r="K4569" s="235"/>
      <c r="L4569" s="240"/>
      <c r="M4569" s="241"/>
      <c r="N4569" s="242"/>
      <c r="O4569" s="242"/>
      <c r="P4569" s="242"/>
      <c r="Q4569" s="242"/>
      <c r="R4569" s="242"/>
      <c r="S4569" s="242"/>
      <c r="T4569" s="24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44" t="s">
        <v>216</v>
      </c>
      <c r="AU4569" s="244" t="s">
        <v>80</v>
      </c>
      <c r="AV4569" s="13" t="s">
        <v>78</v>
      </c>
      <c r="AW4569" s="13" t="s">
        <v>218</v>
      </c>
      <c r="AX4569" s="13" t="s">
        <v>71</v>
      </c>
      <c r="AY4569" s="244" t="s">
        <v>205</v>
      </c>
    </row>
    <row r="4570" s="14" customFormat="1">
      <c r="A4570" s="14"/>
      <c r="B4570" s="245"/>
      <c r="C4570" s="246"/>
      <c r="D4570" s="236" t="s">
        <v>216</v>
      </c>
      <c r="E4570" s="247" t="s">
        <v>19</v>
      </c>
      <c r="F4570" s="248" t="s">
        <v>6922</v>
      </c>
      <c r="G4570" s="246"/>
      <c r="H4570" s="249">
        <v>313.928</v>
      </c>
      <c r="I4570" s="250"/>
      <c r="J4570" s="246"/>
      <c r="K4570" s="246"/>
      <c r="L4570" s="251"/>
      <c r="M4570" s="252"/>
      <c r="N4570" s="253"/>
      <c r="O4570" s="253"/>
      <c r="P4570" s="253"/>
      <c r="Q4570" s="253"/>
      <c r="R4570" s="253"/>
      <c r="S4570" s="253"/>
      <c r="T4570" s="25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T4570" s="255" t="s">
        <v>216</v>
      </c>
      <c r="AU4570" s="255" t="s">
        <v>80</v>
      </c>
      <c r="AV4570" s="14" t="s">
        <v>80</v>
      </c>
      <c r="AW4570" s="14" t="s">
        <v>218</v>
      </c>
      <c r="AX4570" s="14" t="s">
        <v>71</v>
      </c>
      <c r="AY4570" s="255" t="s">
        <v>205</v>
      </c>
    </row>
    <row r="4571" s="14" customFormat="1">
      <c r="A4571" s="14"/>
      <c r="B4571" s="245"/>
      <c r="C4571" s="246"/>
      <c r="D4571" s="236" t="s">
        <v>216</v>
      </c>
      <c r="E4571" s="247" t="s">
        <v>19</v>
      </c>
      <c r="F4571" s="248" t="s">
        <v>6923</v>
      </c>
      <c r="G4571" s="246"/>
      <c r="H4571" s="249">
        <v>179.00200000000001</v>
      </c>
      <c r="I4571" s="250"/>
      <c r="J4571" s="246"/>
      <c r="K4571" s="246"/>
      <c r="L4571" s="251"/>
      <c r="M4571" s="252"/>
      <c r="N4571" s="253"/>
      <c r="O4571" s="253"/>
      <c r="P4571" s="253"/>
      <c r="Q4571" s="253"/>
      <c r="R4571" s="253"/>
      <c r="S4571" s="253"/>
      <c r="T4571" s="25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T4571" s="255" t="s">
        <v>216</v>
      </c>
      <c r="AU4571" s="255" t="s">
        <v>80</v>
      </c>
      <c r="AV4571" s="14" t="s">
        <v>80</v>
      </c>
      <c r="AW4571" s="14" t="s">
        <v>218</v>
      </c>
      <c r="AX4571" s="14" t="s">
        <v>71</v>
      </c>
      <c r="AY4571" s="255" t="s">
        <v>205</v>
      </c>
    </row>
    <row r="4572" s="15" customFormat="1">
      <c r="A4572" s="15"/>
      <c r="B4572" s="256"/>
      <c r="C4572" s="257"/>
      <c r="D4572" s="236" t="s">
        <v>216</v>
      </c>
      <c r="E4572" s="258" t="s">
        <v>19</v>
      </c>
      <c r="F4572" s="259" t="s">
        <v>238</v>
      </c>
      <c r="G4572" s="257"/>
      <c r="H4572" s="260">
        <v>492.93000000000001</v>
      </c>
      <c r="I4572" s="261"/>
      <c r="J4572" s="257"/>
      <c r="K4572" s="257"/>
      <c r="L4572" s="262"/>
      <c r="M4572" s="263"/>
      <c r="N4572" s="264"/>
      <c r="O4572" s="264"/>
      <c r="P4572" s="264"/>
      <c r="Q4572" s="264"/>
      <c r="R4572" s="264"/>
      <c r="S4572" s="264"/>
      <c r="T4572" s="26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T4572" s="266" t="s">
        <v>216</v>
      </c>
      <c r="AU4572" s="266" t="s">
        <v>80</v>
      </c>
      <c r="AV4572" s="15" t="s">
        <v>97</v>
      </c>
      <c r="AW4572" s="15" t="s">
        <v>218</v>
      </c>
      <c r="AX4572" s="15" t="s">
        <v>71</v>
      </c>
      <c r="AY4572" s="266" t="s">
        <v>205</v>
      </c>
    </row>
    <row r="4573" s="13" customFormat="1">
      <c r="A4573" s="13"/>
      <c r="B4573" s="234"/>
      <c r="C4573" s="235"/>
      <c r="D4573" s="236" t="s">
        <v>216</v>
      </c>
      <c r="E4573" s="237" t="s">
        <v>19</v>
      </c>
      <c r="F4573" s="238" t="s">
        <v>485</v>
      </c>
      <c r="G4573" s="235"/>
      <c r="H4573" s="237" t="s">
        <v>19</v>
      </c>
      <c r="I4573" s="239"/>
      <c r="J4573" s="235"/>
      <c r="K4573" s="235"/>
      <c r="L4573" s="240"/>
      <c r="M4573" s="241"/>
      <c r="N4573" s="242"/>
      <c r="O4573" s="242"/>
      <c r="P4573" s="242"/>
      <c r="Q4573" s="242"/>
      <c r="R4573" s="242"/>
      <c r="S4573" s="242"/>
      <c r="T4573" s="243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T4573" s="244" t="s">
        <v>216</v>
      </c>
      <c r="AU4573" s="244" t="s">
        <v>80</v>
      </c>
      <c r="AV4573" s="13" t="s">
        <v>78</v>
      </c>
      <c r="AW4573" s="13" t="s">
        <v>218</v>
      </c>
      <c r="AX4573" s="13" t="s">
        <v>71</v>
      </c>
      <c r="AY4573" s="244" t="s">
        <v>205</v>
      </c>
    </row>
    <row r="4574" s="14" customFormat="1">
      <c r="A4574" s="14"/>
      <c r="B4574" s="245"/>
      <c r="C4574" s="246"/>
      <c r="D4574" s="236" t="s">
        <v>216</v>
      </c>
      <c r="E4574" s="247" t="s">
        <v>19</v>
      </c>
      <c r="F4574" s="248" t="s">
        <v>6924</v>
      </c>
      <c r="G4574" s="246"/>
      <c r="H4574" s="249">
        <v>1109.27</v>
      </c>
      <c r="I4574" s="250"/>
      <c r="J4574" s="246"/>
      <c r="K4574" s="246"/>
      <c r="L4574" s="251"/>
      <c r="M4574" s="252"/>
      <c r="N4574" s="253"/>
      <c r="O4574" s="253"/>
      <c r="P4574" s="253"/>
      <c r="Q4574" s="253"/>
      <c r="R4574" s="253"/>
      <c r="S4574" s="253"/>
      <c r="T4574" s="25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5" t="s">
        <v>216</v>
      </c>
      <c r="AU4574" s="255" t="s">
        <v>80</v>
      </c>
      <c r="AV4574" s="14" t="s">
        <v>80</v>
      </c>
      <c r="AW4574" s="14" t="s">
        <v>218</v>
      </c>
      <c r="AX4574" s="14" t="s">
        <v>71</v>
      </c>
      <c r="AY4574" s="255" t="s">
        <v>205</v>
      </c>
    </row>
    <row r="4575" s="14" customFormat="1">
      <c r="A4575" s="14"/>
      <c r="B4575" s="245"/>
      <c r="C4575" s="246"/>
      <c r="D4575" s="236" t="s">
        <v>216</v>
      </c>
      <c r="E4575" s="247" t="s">
        <v>19</v>
      </c>
      <c r="F4575" s="248" t="s">
        <v>6925</v>
      </c>
      <c r="G4575" s="246"/>
      <c r="H4575" s="249">
        <v>7.7039999999999997</v>
      </c>
      <c r="I4575" s="250"/>
      <c r="J4575" s="246"/>
      <c r="K4575" s="246"/>
      <c r="L4575" s="251"/>
      <c r="M4575" s="252"/>
      <c r="N4575" s="253"/>
      <c r="O4575" s="253"/>
      <c r="P4575" s="253"/>
      <c r="Q4575" s="253"/>
      <c r="R4575" s="253"/>
      <c r="S4575" s="253"/>
      <c r="T4575" s="25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5" t="s">
        <v>216</v>
      </c>
      <c r="AU4575" s="255" t="s">
        <v>80</v>
      </c>
      <c r="AV4575" s="14" t="s">
        <v>80</v>
      </c>
      <c r="AW4575" s="14" t="s">
        <v>218</v>
      </c>
      <c r="AX4575" s="14" t="s">
        <v>71</v>
      </c>
      <c r="AY4575" s="255" t="s">
        <v>205</v>
      </c>
    </row>
    <row r="4576" s="14" customFormat="1">
      <c r="A4576" s="14"/>
      <c r="B4576" s="245"/>
      <c r="C4576" s="246"/>
      <c r="D4576" s="236" t="s">
        <v>216</v>
      </c>
      <c r="E4576" s="247" t="s">
        <v>19</v>
      </c>
      <c r="F4576" s="248" t="s">
        <v>6926</v>
      </c>
      <c r="G4576" s="246"/>
      <c r="H4576" s="249">
        <v>1772.3609999999999</v>
      </c>
      <c r="I4576" s="250"/>
      <c r="J4576" s="246"/>
      <c r="K4576" s="246"/>
      <c r="L4576" s="251"/>
      <c r="M4576" s="252"/>
      <c r="N4576" s="253"/>
      <c r="O4576" s="253"/>
      <c r="P4576" s="253"/>
      <c r="Q4576" s="253"/>
      <c r="R4576" s="253"/>
      <c r="S4576" s="253"/>
      <c r="T4576" s="25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5" t="s">
        <v>216</v>
      </c>
      <c r="AU4576" s="255" t="s">
        <v>80</v>
      </c>
      <c r="AV4576" s="14" t="s">
        <v>80</v>
      </c>
      <c r="AW4576" s="14" t="s">
        <v>218</v>
      </c>
      <c r="AX4576" s="14" t="s">
        <v>71</v>
      </c>
      <c r="AY4576" s="255" t="s">
        <v>205</v>
      </c>
    </row>
    <row r="4577" s="14" customFormat="1">
      <c r="A4577" s="14"/>
      <c r="B4577" s="245"/>
      <c r="C4577" s="246"/>
      <c r="D4577" s="236" t="s">
        <v>216</v>
      </c>
      <c r="E4577" s="247" t="s">
        <v>19</v>
      </c>
      <c r="F4577" s="248" t="s">
        <v>6927</v>
      </c>
      <c r="G4577" s="246"/>
      <c r="H4577" s="249">
        <v>81.757000000000005</v>
      </c>
      <c r="I4577" s="250"/>
      <c r="J4577" s="246"/>
      <c r="K4577" s="246"/>
      <c r="L4577" s="251"/>
      <c r="M4577" s="252"/>
      <c r="N4577" s="253"/>
      <c r="O4577" s="253"/>
      <c r="P4577" s="253"/>
      <c r="Q4577" s="253"/>
      <c r="R4577" s="253"/>
      <c r="S4577" s="253"/>
      <c r="T4577" s="25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55" t="s">
        <v>216</v>
      </c>
      <c r="AU4577" s="255" t="s">
        <v>80</v>
      </c>
      <c r="AV4577" s="14" t="s">
        <v>80</v>
      </c>
      <c r="AW4577" s="14" t="s">
        <v>218</v>
      </c>
      <c r="AX4577" s="14" t="s">
        <v>71</v>
      </c>
      <c r="AY4577" s="255" t="s">
        <v>205</v>
      </c>
    </row>
    <row r="4578" s="14" customFormat="1">
      <c r="A4578" s="14"/>
      <c r="B4578" s="245"/>
      <c r="C4578" s="246"/>
      <c r="D4578" s="236" t="s">
        <v>216</v>
      </c>
      <c r="E4578" s="247" t="s">
        <v>19</v>
      </c>
      <c r="F4578" s="248" t="s">
        <v>6928</v>
      </c>
      <c r="G4578" s="246"/>
      <c r="H4578" s="249">
        <v>-668.55899999999997</v>
      </c>
      <c r="I4578" s="250"/>
      <c r="J4578" s="246"/>
      <c r="K4578" s="246"/>
      <c r="L4578" s="251"/>
      <c r="M4578" s="252"/>
      <c r="N4578" s="253"/>
      <c r="O4578" s="253"/>
      <c r="P4578" s="253"/>
      <c r="Q4578" s="253"/>
      <c r="R4578" s="253"/>
      <c r="S4578" s="253"/>
      <c r="T4578" s="25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5" t="s">
        <v>216</v>
      </c>
      <c r="AU4578" s="255" t="s">
        <v>80</v>
      </c>
      <c r="AV4578" s="14" t="s">
        <v>80</v>
      </c>
      <c r="AW4578" s="14" t="s">
        <v>218</v>
      </c>
      <c r="AX4578" s="14" t="s">
        <v>71</v>
      </c>
      <c r="AY4578" s="255" t="s">
        <v>205</v>
      </c>
    </row>
    <row r="4579" s="15" customFormat="1">
      <c r="A4579" s="15"/>
      <c r="B4579" s="256"/>
      <c r="C4579" s="257"/>
      <c r="D4579" s="236" t="s">
        <v>216</v>
      </c>
      <c r="E4579" s="258" t="s">
        <v>19</v>
      </c>
      <c r="F4579" s="259" t="s">
        <v>238</v>
      </c>
      <c r="G4579" s="257"/>
      <c r="H4579" s="260">
        <v>2302.5330000000004</v>
      </c>
      <c r="I4579" s="261"/>
      <c r="J4579" s="257"/>
      <c r="K4579" s="257"/>
      <c r="L4579" s="262"/>
      <c r="M4579" s="263"/>
      <c r="N4579" s="264"/>
      <c r="O4579" s="264"/>
      <c r="P4579" s="264"/>
      <c r="Q4579" s="264"/>
      <c r="R4579" s="264"/>
      <c r="S4579" s="264"/>
      <c r="T4579" s="26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T4579" s="266" t="s">
        <v>216</v>
      </c>
      <c r="AU4579" s="266" t="s">
        <v>80</v>
      </c>
      <c r="AV4579" s="15" t="s">
        <v>97</v>
      </c>
      <c r="AW4579" s="15" t="s">
        <v>218</v>
      </c>
      <c r="AX4579" s="15" t="s">
        <v>71</v>
      </c>
      <c r="AY4579" s="266" t="s">
        <v>205</v>
      </c>
    </row>
    <row r="4580" s="13" customFormat="1">
      <c r="A4580" s="13"/>
      <c r="B4580" s="234"/>
      <c r="C4580" s="235"/>
      <c r="D4580" s="236" t="s">
        <v>216</v>
      </c>
      <c r="E4580" s="237" t="s">
        <v>19</v>
      </c>
      <c r="F4580" s="238" t="s">
        <v>728</v>
      </c>
      <c r="G4580" s="235"/>
      <c r="H4580" s="237" t="s">
        <v>19</v>
      </c>
      <c r="I4580" s="239"/>
      <c r="J4580" s="235"/>
      <c r="K4580" s="235"/>
      <c r="L4580" s="240"/>
      <c r="M4580" s="241"/>
      <c r="N4580" s="242"/>
      <c r="O4580" s="242"/>
      <c r="P4580" s="242"/>
      <c r="Q4580" s="242"/>
      <c r="R4580" s="242"/>
      <c r="S4580" s="242"/>
      <c r="T4580" s="24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T4580" s="244" t="s">
        <v>216</v>
      </c>
      <c r="AU4580" s="244" t="s">
        <v>80</v>
      </c>
      <c r="AV4580" s="13" t="s">
        <v>78</v>
      </c>
      <c r="AW4580" s="13" t="s">
        <v>218</v>
      </c>
      <c r="AX4580" s="13" t="s">
        <v>71</v>
      </c>
      <c r="AY4580" s="244" t="s">
        <v>205</v>
      </c>
    </row>
    <row r="4581" s="14" customFormat="1">
      <c r="A4581" s="14"/>
      <c r="B4581" s="245"/>
      <c r="C4581" s="246"/>
      <c r="D4581" s="236" t="s">
        <v>216</v>
      </c>
      <c r="E4581" s="247" t="s">
        <v>19</v>
      </c>
      <c r="F4581" s="248" t="s">
        <v>6872</v>
      </c>
      <c r="G4581" s="246"/>
      <c r="H4581" s="249">
        <v>782.72199999999998</v>
      </c>
      <c r="I4581" s="250"/>
      <c r="J4581" s="246"/>
      <c r="K4581" s="246"/>
      <c r="L4581" s="251"/>
      <c r="M4581" s="252"/>
      <c r="N4581" s="253"/>
      <c r="O4581" s="253"/>
      <c r="P4581" s="253"/>
      <c r="Q4581" s="253"/>
      <c r="R4581" s="253"/>
      <c r="S4581" s="253"/>
      <c r="T4581" s="25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5" t="s">
        <v>216</v>
      </c>
      <c r="AU4581" s="255" t="s">
        <v>80</v>
      </c>
      <c r="AV4581" s="14" t="s">
        <v>80</v>
      </c>
      <c r="AW4581" s="14" t="s">
        <v>218</v>
      </c>
      <c r="AX4581" s="14" t="s">
        <v>71</v>
      </c>
      <c r="AY4581" s="255" t="s">
        <v>205</v>
      </c>
    </row>
    <row r="4582" s="14" customFormat="1">
      <c r="A4582" s="14"/>
      <c r="B4582" s="245"/>
      <c r="C4582" s="246"/>
      <c r="D4582" s="236" t="s">
        <v>216</v>
      </c>
      <c r="E4582" s="247" t="s">
        <v>19</v>
      </c>
      <c r="F4582" s="248" t="s">
        <v>6929</v>
      </c>
      <c r="G4582" s="246"/>
      <c r="H4582" s="249">
        <v>8.4830000000000005</v>
      </c>
      <c r="I4582" s="250"/>
      <c r="J4582" s="246"/>
      <c r="K4582" s="246"/>
      <c r="L4582" s="251"/>
      <c r="M4582" s="252"/>
      <c r="N4582" s="253"/>
      <c r="O4582" s="253"/>
      <c r="P4582" s="253"/>
      <c r="Q4582" s="253"/>
      <c r="R4582" s="253"/>
      <c r="S4582" s="253"/>
      <c r="T4582" s="25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T4582" s="255" t="s">
        <v>216</v>
      </c>
      <c r="AU4582" s="255" t="s">
        <v>80</v>
      </c>
      <c r="AV4582" s="14" t="s">
        <v>80</v>
      </c>
      <c r="AW4582" s="14" t="s">
        <v>218</v>
      </c>
      <c r="AX4582" s="14" t="s">
        <v>71</v>
      </c>
      <c r="AY4582" s="255" t="s">
        <v>205</v>
      </c>
    </row>
    <row r="4583" s="15" customFormat="1">
      <c r="A4583" s="15"/>
      <c r="B4583" s="256"/>
      <c r="C4583" s="257"/>
      <c r="D4583" s="236" t="s">
        <v>216</v>
      </c>
      <c r="E4583" s="258" t="s">
        <v>19</v>
      </c>
      <c r="F4583" s="259" t="s">
        <v>238</v>
      </c>
      <c r="G4583" s="257"/>
      <c r="H4583" s="260">
        <v>791.20499999999993</v>
      </c>
      <c r="I4583" s="261"/>
      <c r="J4583" s="257"/>
      <c r="K4583" s="257"/>
      <c r="L4583" s="262"/>
      <c r="M4583" s="263"/>
      <c r="N4583" s="264"/>
      <c r="O4583" s="264"/>
      <c r="P4583" s="264"/>
      <c r="Q4583" s="264"/>
      <c r="R4583" s="264"/>
      <c r="S4583" s="264"/>
      <c r="T4583" s="26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T4583" s="266" t="s">
        <v>216</v>
      </c>
      <c r="AU4583" s="266" t="s">
        <v>80</v>
      </c>
      <c r="AV4583" s="15" t="s">
        <v>97</v>
      </c>
      <c r="AW4583" s="15" t="s">
        <v>218</v>
      </c>
      <c r="AX4583" s="15" t="s">
        <v>71</v>
      </c>
      <c r="AY4583" s="266" t="s">
        <v>205</v>
      </c>
    </row>
    <row r="4584" s="13" customFormat="1">
      <c r="A4584" s="13"/>
      <c r="B4584" s="234"/>
      <c r="C4584" s="235"/>
      <c r="D4584" s="236" t="s">
        <v>216</v>
      </c>
      <c r="E4584" s="237" t="s">
        <v>19</v>
      </c>
      <c r="F4584" s="238" t="s">
        <v>239</v>
      </c>
      <c r="G4584" s="235"/>
      <c r="H4584" s="237" t="s">
        <v>19</v>
      </c>
      <c r="I4584" s="239"/>
      <c r="J4584" s="235"/>
      <c r="K4584" s="235"/>
      <c r="L4584" s="240"/>
      <c r="M4584" s="241"/>
      <c r="N4584" s="242"/>
      <c r="O4584" s="242"/>
      <c r="P4584" s="242"/>
      <c r="Q4584" s="242"/>
      <c r="R4584" s="242"/>
      <c r="S4584" s="242"/>
      <c r="T4584" s="24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4" t="s">
        <v>216</v>
      </c>
      <c r="AU4584" s="244" t="s">
        <v>80</v>
      </c>
      <c r="AV4584" s="13" t="s">
        <v>78</v>
      </c>
      <c r="AW4584" s="13" t="s">
        <v>218</v>
      </c>
      <c r="AX4584" s="13" t="s">
        <v>71</v>
      </c>
      <c r="AY4584" s="244" t="s">
        <v>205</v>
      </c>
    </row>
    <row r="4585" s="14" customFormat="1">
      <c r="A4585" s="14"/>
      <c r="B4585" s="245"/>
      <c r="C4585" s="246"/>
      <c r="D4585" s="236" t="s">
        <v>216</v>
      </c>
      <c r="E4585" s="247" t="s">
        <v>19</v>
      </c>
      <c r="F4585" s="248" t="s">
        <v>6930</v>
      </c>
      <c r="G4585" s="246"/>
      <c r="H4585" s="249">
        <v>1249.5710000000001</v>
      </c>
      <c r="I4585" s="250"/>
      <c r="J4585" s="246"/>
      <c r="K4585" s="246"/>
      <c r="L4585" s="251"/>
      <c r="M4585" s="252"/>
      <c r="N4585" s="253"/>
      <c r="O4585" s="253"/>
      <c r="P4585" s="253"/>
      <c r="Q4585" s="253"/>
      <c r="R4585" s="253"/>
      <c r="S4585" s="253"/>
      <c r="T4585" s="25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5" t="s">
        <v>216</v>
      </c>
      <c r="AU4585" s="255" t="s">
        <v>80</v>
      </c>
      <c r="AV4585" s="14" t="s">
        <v>80</v>
      </c>
      <c r="AW4585" s="14" t="s">
        <v>218</v>
      </c>
      <c r="AX4585" s="14" t="s">
        <v>71</v>
      </c>
      <c r="AY4585" s="255" t="s">
        <v>205</v>
      </c>
    </row>
    <row r="4586" s="14" customFormat="1">
      <c r="A4586" s="14"/>
      <c r="B4586" s="245"/>
      <c r="C4586" s="246"/>
      <c r="D4586" s="236" t="s">
        <v>216</v>
      </c>
      <c r="E4586" s="247" t="s">
        <v>19</v>
      </c>
      <c r="F4586" s="248" t="s">
        <v>6931</v>
      </c>
      <c r="G4586" s="246"/>
      <c r="H4586" s="249">
        <v>136.09</v>
      </c>
      <c r="I4586" s="250"/>
      <c r="J4586" s="246"/>
      <c r="K4586" s="246"/>
      <c r="L4586" s="251"/>
      <c r="M4586" s="252"/>
      <c r="N4586" s="253"/>
      <c r="O4586" s="253"/>
      <c r="P4586" s="253"/>
      <c r="Q4586" s="253"/>
      <c r="R4586" s="253"/>
      <c r="S4586" s="253"/>
      <c r="T4586" s="25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5" t="s">
        <v>216</v>
      </c>
      <c r="AU4586" s="255" t="s">
        <v>80</v>
      </c>
      <c r="AV4586" s="14" t="s">
        <v>80</v>
      </c>
      <c r="AW4586" s="14" t="s">
        <v>218</v>
      </c>
      <c r="AX4586" s="14" t="s">
        <v>71</v>
      </c>
      <c r="AY4586" s="255" t="s">
        <v>205</v>
      </c>
    </row>
    <row r="4587" s="14" customFormat="1">
      <c r="A4587" s="14"/>
      <c r="B4587" s="245"/>
      <c r="C4587" s="246"/>
      <c r="D4587" s="236" t="s">
        <v>216</v>
      </c>
      <c r="E4587" s="247" t="s">
        <v>19</v>
      </c>
      <c r="F4587" s="248" t="s">
        <v>6932</v>
      </c>
      <c r="G4587" s="246"/>
      <c r="H4587" s="249">
        <v>6.1900000000000004</v>
      </c>
      <c r="I4587" s="250"/>
      <c r="J4587" s="246"/>
      <c r="K4587" s="246"/>
      <c r="L4587" s="251"/>
      <c r="M4587" s="252"/>
      <c r="N4587" s="253"/>
      <c r="O4587" s="253"/>
      <c r="P4587" s="253"/>
      <c r="Q4587" s="253"/>
      <c r="R4587" s="253"/>
      <c r="S4587" s="253"/>
      <c r="T4587" s="25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55" t="s">
        <v>216</v>
      </c>
      <c r="AU4587" s="255" t="s">
        <v>80</v>
      </c>
      <c r="AV4587" s="14" t="s">
        <v>80</v>
      </c>
      <c r="AW4587" s="14" t="s">
        <v>218</v>
      </c>
      <c r="AX4587" s="14" t="s">
        <v>71</v>
      </c>
      <c r="AY4587" s="255" t="s">
        <v>205</v>
      </c>
    </row>
    <row r="4588" s="14" customFormat="1">
      <c r="A4588" s="14"/>
      <c r="B4588" s="245"/>
      <c r="C4588" s="246"/>
      <c r="D4588" s="236" t="s">
        <v>216</v>
      </c>
      <c r="E4588" s="247" t="s">
        <v>19</v>
      </c>
      <c r="F4588" s="248" t="s">
        <v>6933</v>
      </c>
      <c r="G4588" s="246"/>
      <c r="H4588" s="249">
        <v>10.948</v>
      </c>
      <c r="I4588" s="250"/>
      <c r="J4588" s="246"/>
      <c r="K4588" s="246"/>
      <c r="L4588" s="251"/>
      <c r="M4588" s="252"/>
      <c r="N4588" s="253"/>
      <c r="O4588" s="253"/>
      <c r="P4588" s="253"/>
      <c r="Q4588" s="253"/>
      <c r="R4588" s="253"/>
      <c r="S4588" s="253"/>
      <c r="T4588" s="25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55" t="s">
        <v>216</v>
      </c>
      <c r="AU4588" s="255" t="s">
        <v>80</v>
      </c>
      <c r="AV4588" s="14" t="s">
        <v>80</v>
      </c>
      <c r="AW4588" s="14" t="s">
        <v>218</v>
      </c>
      <c r="AX4588" s="14" t="s">
        <v>71</v>
      </c>
      <c r="AY4588" s="255" t="s">
        <v>205</v>
      </c>
    </row>
    <row r="4589" s="14" customFormat="1">
      <c r="A4589" s="14"/>
      <c r="B4589" s="245"/>
      <c r="C4589" s="246"/>
      <c r="D4589" s="236" t="s">
        <v>216</v>
      </c>
      <c r="E4589" s="247" t="s">
        <v>19</v>
      </c>
      <c r="F4589" s="248" t="s">
        <v>6934</v>
      </c>
      <c r="G4589" s="246"/>
      <c r="H4589" s="249">
        <v>-61.920999999999999</v>
      </c>
      <c r="I4589" s="250"/>
      <c r="J4589" s="246"/>
      <c r="K4589" s="246"/>
      <c r="L4589" s="251"/>
      <c r="M4589" s="252"/>
      <c r="N4589" s="253"/>
      <c r="O4589" s="253"/>
      <c r="P4589" s="253"/>
      <c r="Q4589" s="253"/>
      <c r="R4589" s="253"/>
      <c r="S4589" s="253"/>
      <c r="T4589" s="25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5" t="s">
        <v>216</v>
      </c>
      <c r="AU4589" s="255" t="s">
        <v>80</v>
      </c>
      <c r="AV4589" s="14" t="s">
        <v>80</v>
      </c>
      <c r="AW4589" s="14" t="s">
        <v>218</v>
      </c>
      <c r="AX4589" s="14" t="s">
        <v>71</v>
      </c>
      <c r="AY4589" s="255" t="s">
        <v>205</v>
      </c>
    </row>
    <row r="4590" s="15" customFormat="1">
      <c r="A4590" s="15"/>
      <c r="B4590" s="256"/>
      <c r="C4590" s="257"/>
      <c r="D4590" s="236" t="s">
        <v>216</v>
      </c>
      <c r="E4590" s="258" t="s">
        <v>19</v>
      </c>
      <c r="F4590" s="259" t="s">
        <v>238</v>
      </c>
      <c r="G4590" s="257"/>
      <c r="H4590" s="260">
        <v>1340.8780000000002</v>
      </c>
      <c r="I4590" s="261"/>
      <c r="J4590" s="257"/>
      <c r="K4590" s="257"/>
      <c r="L4590" s="262"/>
      <c r="M4590" s="263"/>
      <c r="N4590" s="264"/>
      <c r="O4590" s="264"/>
      <c r="P4590" s="264"/>
      <c r="Q4590" s="264"/>
      <c r="R4590" s="264"/>
      <c r="S4590" s="264"/>
      <c r="T4590" s="26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T4590" s="266" t="s">
        <v>216</v>
      </c>
      <c r="AU4590" s="266" t="s">
        <v>80</v>
      </c>
      <c r="AV4590" s="15" t="s">
        <v>97</v>
      </c>
      <c r="AW4590" s="15" t="s">
        <v>218</v>
      </c>
      <c r="AX4590" s="15" t="s">
        <v>71</v>
      </c>
      <c r="AY4590" s="266" t="s">
        <v>205</v>
      </c>
    </row>
    <row r="4591" s="13" customFormat="1">
      <c r="A4591" s="13"/>
      <c r="B4591" s="234"/>
      <c r="C4591" s="235"/>
      <c r="D4591" s="236" t="s">
        <v>216</v>
      </c>
      <c r="E4591" s="237" t="s">
        <v>19</v>
      </c>
      <c r="F4591" s="238" t="s">
        <v>241</v>
      </c>
      <c r="G4591" s="235"/>
      <c r="H4591" s="237" t="s">
        <v>19</v>
      </c>
      <c r="I4591" s="239"/>
      <c r="J4591" s="235"/>
      <c r="K4591" s="235"/>
      <c r="L4591" s="240"/>
      <c r="M4591" s="241"/>
      <c r="N4591" s="242"/>
      <c r="O4591" s="242"/>
      <c r="P4591" s="242"/>
      <c r="Q4591" s="242"/>
      <c r="R4591" s="242"/>
      <c r="S4591" s="242"/>
      <c r="T4591" s="24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T4591" s="244" t="s">
        <v>216</v>
      </c>
      <c r="AU4591" s="244" t="s">
        <v>80</v>
      </c>
      <c r="AV4591" s="13" t="s">
        <v>78</v>
      </c>
      <c r="AW4591" s="13" t="s">
        <v>218</v>
      </c>
      <c r="AX4591" s="13" t="s">
        <v>71</v>
      </c>
      <c r="AY4591" s="244" t="s">
        <v>205</v>
      </c>
    </row>
    <row r="4592" s="14" customFormat="1">
      <c r="A4592" s="14"/>
      <c r="B4592" s="245"/>
      <c r="C4592" s="246"/>
      <c r="D4592" s="236" t="s">
        <v>216</v>
      </c>
      <c r="E4592" s="247" t="s">
        <v>19</v>
      </c>
      <c r="F4592" s="248" t="s">
        <v>6935</v>
      </c>
      <c r="G4592" s="246"/>
      <c r="H4592" s="249">
        <v>521.30100000000004</v>
      </c>
      <c r="I4592" s="250"/>
      <c r="J4592" s="246"/>
      <c r="K4592" s="246"/>
      <c r="L4592" s="251"/>
      <c r="M4592" s="252"/>
      <c r="N4592" s="253"/>
      <c r="O4592" s="253"/>
      <c r="P4592" s="253"/>
      <c r="Q4592" s="253"/>
      <c r="R4592" s="253"/>
      <c r="S4592" s="253"/>
      <c r="T4592" s="25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5" t="s">
        <v>216</v>
      </c>
      <c r="AU4592" s="255" t="s">
        <v>80</v>
      </c>
      <c r="AV4592" s="14" t="s">
        <v>80</v>
      </c>
      <c r="AW4592" s="14" t="s">
        <v>218</v>
      </c>
      <c r="AX4592" s="14" t="s">
        <v>71</v>
      </c>
      <c r="AY4592" s="255" t="s">
        <v>205</v>
      </c>
    </row>
    <row r="4593" s="14" customFormat="1">
      <c r="A4593" s="14"/>
      <c r="B4593" s="245"/>
      <c r="C4593" s="246"/>
      <c r="D4593" s="236" t="s">
        <v>216</v>
      </c>
      <c r="E4593" s="247" t="s">
        <v>19</v>
      </c>
      <c r="F4593" s="248" t="s">
        <v>6936</v>
      </c>
      <c r="G4593" s="246"/>
      <c r="H4593" s="249">
        <v>136.80699999999999</v>
      </c>
      <c r="I4593" s="250"/>
      <c r="J4593" s="246"/>
      <c r="K4593" s="246"/>
      <c r="L4593" s="251"/>
      <c r="M4593" s="252"/>
      <c r="N4593" s="253"/>
      <c r="O4593" s="253"/>
      <c r="P4593" s="253"/>
      <c r="Q4593" s="253"/>
      <c r="R4593" s="253"/>
      <c r="S4593" s="253"/>
      <c r="T4593" s="25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T4593" s="255" t="s">
        <v>216</v>
      </c>
      <c r="AU4593" s="255" t="s">
        <v>80</v>
      </c>
      <c r="AV4593" s="14" t="s">
        <v>80</v>
      </c>
      <c r="AW4593" s="14" t="s">
        <v>218</v>
      </c>
      <c r="AX4593" s="14" t="s">
        <v>71</v>
      </c>
      <c r="AY4593" s="255" t="s">
        <v>205</v>
      </c>
    </row>
    <row r="4594" s="13" customFormat="1">
      <c r="A4594" s="13"/>
      <c r="B4594" s="234"/>
      <c r="C4594" s="235"/>
      <c r="D4594" s="236" t="s">
        <v>216</v>
      </c>
      <c r="E4594" s="237" t="s">
        <v>19</v>
      </c>
      <c r="F4594" s="238" t="s">
        <v>6937</v>
      </c>
      <c r="G4594" s="235"/>
      <c r="H4594" s="237" t="s">
        <v>19</v>
      </c>
      <c r="I4594" s="239"/>
      <c r="J4594" s="235"/>
      <c r="K4594" s="235"/>
      <c r="L4594" s="240"/>
      <c r="M4594" s="241"/>
      <c r="N4594" s="242"/>
      <c r="O4594" s="242"/>
      <c r="P4594" s="242"/>
      <c r="Q4594" s="242"/>
      <c r="R4594" s="242"/>
      <c r="S4594" s="242"/>
      <c r="T4594" s="24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T4594" s="244" t="s">
        <v>216</v>
      </c>
      <c r="AU4594" s="244" t="s">
        <v>80</v>
      </c>
      <c r="AV4594" s="13" t="s">
        <v>78</v>
      </c>
      <c r="AW4594" s="13" t="s">
        <v>218</v>
      </c>
      <c r="AX4594" s="13" t="s">
        <v>71</v>
      </c>
      <c r="AY4594" s="244" t="s">
        <v>205</v>
      </c>
    </row>
    <row r="4595" s="14" customFormat="1">
      <c r="A4595" s="14"/>
      <c r="B4595" s="245"/>
      <c r="C4595" s="246"/>
      <c r="D4595" s="236" t="s">
        <v>216</v>
      </c>
      <c r="E4595" s="247" t="s">
        <v>19</v>
      </c>
      <c r="F4595" s="248" t="s">
        <v>6938</v>
      </c>
      <c r="G4595" s="246"/>
      <c r="H4595" s="249">
        <v>0.46999999999999997</v>
      </c>
      <c r="I4595" s="250"/>
      <c r="J4595" s="246"/>
      <c r="K4595" s="246"/>
      <c r="L4595" s="251"/>
      <c r="M4595" s="252"/>
      <c r="N4595" s="253"/>
      <c r="O4595" s="253"/>
      <c r="P4595" s="253"/>
      <c r="Q4595" s="253"/>
      <c r="R4595" s="253"/>
      <c r="S4595" s="253"/>
      <c r="T4595" s="25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T4595" s="255" t="s">
        <v>216</v>
      </c>
      <c r="AU4595" s="255" t="s">
        <v>80</v>
      </c>
      <c r="AV4595" s="14" t="s">
        <v>80</v>
      </c>
      <c r="AW4595" s="14" t="s">
        <v>218</v>
      </c>
      <c r="AX4595" s="14" t="s">
        <v>71</v>
      </c>
      <c r="AY4595" s="255" t="s">
        <v>205</v>
      </c>
    </row>
    <row r="4596" s="14" customFormat="1">
      <c r="A4596" s="14"/>
      <c r="B4596" s="245"/>
      <c r="C4596" s="246"/>
      <c r="D4596" s="236" t="s">
        <v>216</v>
      </c>
      <c r="E4596" s="247" t="s">
        <v>19</v>
      </c>
      <c r="F4596" s="248" t="s">
        <v>6876</v>
      </c>
      <c r="G4596" s="246"/>
      <c r="H4596" s="249">
        <v>-28.864000000000001</v>
      </c>
      <c r="I4596" s="250"/>
      <c r="J4596" s="246"/>
      <c r="K4596" s="246"/>
      <c r="L4596" s="251"/>
      <c r="M4596" s="252"/>
      <c r="N4596" s="253"/>
      <c r="O4596" s="253"/>
      <c r="P4596" s="253"/>
      <c r="Q4596" s="253"/>
      <c r="R4596" s="253"/>
      <c r="S4596" s="253"/>
      <c r="T4596" s="25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T4596" s="255" t="s">
        <v>216</v>
      </c>
      <c r="AU4596" s="255" t="s">
        <v>80</v>
      </c>
      <c r="AV4596" s="14" t="s">
        <v>80</v>
      </c>
      <c r="AW4596" s="14" t="s">
        <v>218</v>
      </c>
      <c r="AX4596" s="14" t="s">
        <v>71</v>
      </c>
      <c r="AY4596" s="255" t="s">
        <v>205</v>
      </c>
    </row>
    <row r="4597" s="15" customFormat="1">
      <c r="A4597" s="15"/>
      <c r="B4597" s="256"/>
      <c r="C4597" s="257"/>
      <c r="D4597" s="236" t="s">
        <v>216</v>
      </c>
      <c r="E4597" s="258" t="s">
        <v>19</v>
      </c>
      <c r="F4597" s="259" t="s">
        <v>238</v>
      </c>
      <c r="G4597" s="257"/>
      <c r="H4597" s="260">
        <v>629.71400000000006</v>
      </c>
      <c r="I4597" s="261"/>
      <c r="J4597" s="257"/>
      <c r="K4597" s="257"/>
      <c r="L4597" s="262"/>
      <c r="M4597" s="263"/>
      <c r="N4597" s="264"/>
      <c r="O4597" s="264"/>
      <c r="P4597" s="264"/>
      <c r="Q4597" s="264"/>
      <c r="R4597" s="264"/>
      <c r="S4597" s="264"/>
      <c r="T4597" s="26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T4597" s="266" t="s">
        <v>216</v>
      </c>
      <c r="AU4597" s="266" t="s">
        <v>80</v>
      </c>
      <c r="AV4597" s="15" t="s">
        <v>97</v>
      </c>
      <c r="AW4597" s="15" t="s">
        <v>218</v>
      </c>
      <c r="AX4597" s="15" t="s">
        <v>71</v>
      </c>
      <c r="AY4597" s="266" t="s">
        <v>205</v>
      </c>
    </row>
    <row r="4598" s="14" customFormat="1">
      <c r="A4598" s="14"/>
      <c r="B4598" s="245"/>
      <c r="C4598" s="246"/>
      <c r="D4598" s="236" t="s">
        <v>216</v>
      </c>
      <c r="E4598" s="247" t="s">
        <v>19</v>
      </c>
      <c r="F4598" s="248" t="s">
        <v>6877</v>
      </c>
      <c r="G4598" s="246"/>
      <c r="H4598" s="249">
        <v>144.45699999999999</v>
      </c>
      <c r="I4598" s="250"/>
      <c r="J4598" s="246"/>
      <c r="K4598" s="246"/>
      <c r="L4598" s="251"/>
      <c r="M4598" s="252"/>
      <c r="N4598" s="253"/>
      <c r="O4598" s="253"/>
      <c r="P4598" s="253"/>
      <c r="Q4598" s="253"/>
      <c r="R4598" s="253"/>
      <c r="S4598" s="253"/>
      <c r="T4598" s="25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5" t="s">
        <v>216</v>
      </c>
      <c r="AU4598" s="255" t="s">
        <v>80</v>
      </c>
      <c r="AV4598" s="14" t="s">
        <v>80</v>
      </c>
      <c r="AW4598" s="14" t="s">
        <v>218</v>
      </c>
      <c r="AX4598" s="14" t="s">
        <v>71</v>
      </c>
      <c r="AY4598" s="255" t="s">
        <v>205</v>
      </c>
    </row>
    <row r="4599" s="15" customFormat="1">
      <c r="A4599" s="15"/>
      <c r="B4599" s="256"/>
      <c r="C4599" s="257"/>
      <c r="D4599" s="236" t="s">
        <v>216</v>
      </c>
      <c r="E4599" s="258" t="s">
        <v>19</v>
      </c>
      <c r="F4599" s="259" t="s">
        <v>238</v>
      </c>
      <c r="G4599" s="257"/>
      <c r="H4599" s="260">
        <v>144.45699999999999</v>
      </c>
      <c r="I4599" s="261"/>
      <c r="J4599" s="257"/>
      <c r="K4599" s="257"/>
      <c r="L4599" s="262"/>
      <c r="M4599" s="263"/>
      <c r="N4599" s="264"/>
      <c r="O4599" s="264"/>
      <c r="P4599" s="264"/>
      <c r="Q4599" s="264"/>
      <c r="R4599" s="264"/>
      <c r="S4599" s="264"/>
      <c r="T4599" s="26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T4599" s="266" t="s">
        <v>216</v>
      </c>
      <c r="AU4599" s="266" t="s">
        <v>80</v>
      </c>
      <c r="AV4599" s="15" t="s">
        <v>97</v>
      </c>
      <c r="AW4599" s="15" t="s">
        <v>218</v>
      </c>
      <c r="AX4599" s="15" t="s">
        <v>71</v>
      </c>
      <c r="AY4599" s="266" t="s">
        <v>205</v>
      </c>
    </row>
    <row r="4600" s="16" customFormat="1">
      <c r="A4600" s="16"/>
      <c r="B4600" s="267"/>
      <c r="C4600" s="268"/>
      <c r="D4600" s="236" t="s">
        <v>216</v>
      </c>
      <c r="E4600" s="269" t="s">
        <v>19</v>
      </c>
      <c r="F4600" s="270" t="s">
        <v>243</v>
      </c>
      <c r="G4600" s="268"/>
      <c r="H4600" s="271">
        <v>8344.2129999999997</v>
      </c>
      <c r="I4600" s="272"/>
      <c r="J4600" s="268"/>
      <c r="K4600" s="268"/>
      <c r="L4600" s="273"/>
      <c r="M4600" s="274"/>
      <c r="N4600" s="275"/>
      <c r="O4600" s="275"/>
      <c r="P4600" s="275"/>
      <c r="Q4600" s="275"/>
      <c r="R4600" s="275"/>
      <c r="S4600" s="275"/>
      <c r="T4600" s="27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/>
      <c r="AT4600" s="277" t="s">
        <v>216</v>
      </c>
      <c r="AU4600" s="277" t="s">
        <v>80</v>
      </c>
      <c r="AV4600" s="16" t="s">
        <v>212</v>
      </c>
      <c r="AW4600" s="16" t="s">
        <v>218</v>
      </c>
      <c r="AX4600" s="16" t="s">
        <v>78</v>
      </c>
      <c r="AY4600" s="277" t="s">
        <v>205</v>
      </c>
    </row>
    <row r="4601" s="2" customFormat="1" ht="24.15" customHeight="1">
      <c r="A4601" s="41"/>
      <c r="B4601" s="42"/>
      <c r="C4601" s="216" t="s">
        <v>6939</v>
      </c>
      <c r="D4601" s="216" t="s">
        <v>207</v>
      </c>
      <c r="E4601" s="217" t="s">
        <v>6940</v>
      </c>
      <c r="F4601" s="218" t="s">
        <v>6941</v>
      </c>
      <c r="G4601" s="219" t="s">
        <v>306</v>
      </c>
      <c r="H4601" s="220">
        <v>3741.1399999999999</v>
      </c>
      <c r="I4601" s="221"/>
      <c r="J4601" s="222">
        <f>ROUND(I4601*H4601,2)</f>
        <v>0</v>
      </c>
      <c r="K4601" s="218" t="s">
        <v>211</v>
      </c>
      <c r="L4601" s="47"/>
      <c r="M4601" s="223" t="s">
        <v>19</v>
      </c>
      <c r="N4601" s="224" t="s">
        <v>42</v>
      </c>
      <c r="O4601" s="87"/>
      <c r="P4601" s="225">
        <f>O4601*H4601</f>
        <v>0</v>
      </c>
      <c r="Q4601" s="225">
        <v>0.00022000000000000001</v>
      </c>
      <c r="R4601" s="225">
        <f>Q4601*H4601</f>
        <v>0.82305079999999997</v>
      </c>
      <c r="S4601" s="225">
        <v>0</v>
      </c>
      <c r="T4601" s="226">
        <f>S4601*H4601</f>
        <v>0</v>
      </c>
      <c r="U4601" s="41"/>
      <c r="V4601" s="41"/>
      <c r="W4601" s="41"/>
      <c r="X4601" s="41"/>
      <c r="Y4601" s="41"/>
      <c r="Z4601" s="41"/>
      <c r="AA4601" s="41"/>
      <c r="AB4601" s="41"/>
      <c r="AC4601" s="41"/>
      <c r="AD4601" s="41"/>
      <c r="AE4601" s="41"/>
      <c r="AR4601" s="227" t="s">
        <v>331</v>
      </c>
      <c r="AT4601" s="227" t="s">
        <v>207</v>
      </c>
      <c r="AU4601" s="227" t="s">
        <v>80</v>
      </c>
      <c r="AY4601" s="20" t="s">
        <v>205</v>
      </c>
      <c r="BE4601" s="228">
        <f>IF(N4601="základní",J4601,0)</f>
        <v>0</v>
      </c>
      <c r="BF4601" s="228">
        <f>IF(N4601="snížená",J4601,0)</f>
        <v>0</v>
      </c>
      <c r="BG4601" s="228">
        <f>IF(N4601="zákl. přenesená",J4601,0)</f>
        <v>0</v>
      </c>
      <c r="BH4601" s="228">
        <f>IF(N4601="sníž. přenesená",J4601,0)</f>
        <v>0</v>
      </c>
      <c r="BI4601" s="228">
        <f>IF(N4601="nulová",J4601,0)</f>
        <v>0</v>
      </c>
      <c r="BJ4601" s="20" t="s">
        <v>78</v>
      </c>
      <c r="BK4601" s="228">
        <f>ROUND(I4601*H4601,2)</f>
        <v>0</v>
      </c>
      <c r="BL4601" s="20" t="s">
        <v>331</v>
      </c>
      <c r="BM4601" s="227" t="s">
        <v>6942</v>
      </c>
    </row>
    <row r="4602" s="2" customFormat="1">
      <c r="A4602" s="41"/>
      <c r="B4602" s="42"/>
      <c r="C4602" s="43"/>
      <c r="D4602" s="229" t="s">
        <v>214</v>
      </c>
      <c r="E4602" s="43"/>
      <c r="F4602" s="230" t="s">
        <v>6943</v>
      </c>
      <c r="G4602" s="43"/>
      <c r="H4602" s="43"/>
      <c r="I4602" s="231"/>
      <c r="J4602" s="43"/>
      <c r="K4602" s="43"/>
      <c r="L4602" s="47"/>
      <c r="M4602" s="232"/>
      <c r="N4602" s="233"/>
      <c r="O4602" s="87"/>
      <c r="P4602" s="87"/>
      <c r="Q4602" s="87"/>
      <c r="R4602" s="87"/>
      <c r="S4602" s="87"/>
      <c r="T4602" s="88"/>
      <c r="U4602" s="41"/>
      <c r="V4602" s="41"/>
      <c r="W4602" s="41"/>
      <c r="X4602" s="41"/>
      <c r="Y4602" s="41"/>
      <c r="Z4602" s="41"/>
      <c r="AA4602" s="41"/>
      <c r="AB4602" s="41"/>
      <c r="AC4602" s="41"/>
      <c r="AD4602" s="41"/>
      <c r="AE4602" s="41"/>
      <c r="AT4602" s="20" t="s">
        <v>214</v>
      </c>
      <c r="AU4602" s="20" t="s">
        <v>80</v>
      </c>
    </row>
    <row r="4603" s="13" customFormat="1">
      <c r="A4603" s="13"/>
      <c r="B4603" s="234"/>
      <c r="C4603" s="235"/>
      <c r="D4603" s="236" t="s">
        <v>216</v>
      </c>
      <c r="E4603" s="237" t="s">
        <v>19</v>
      </c>
      <c r="F4603" s="238" t="s">
        <v>478</v>
      </c>
      <c r="G4603" s="235"/>
      <c r="H4603" s="237" t="s">
        <v>19</v>
      </c>
      <c r="I4603" s="239"/>
      <c r="J4603" s="235"/>
      <c r="K4603" s="235"/>
      <c r="L4603" s="240"/>
      <c r="M4603" s="241"/>
      <c r="N4603" s="242"/>
      <c r="O4603" s="242"/>
      <c r="P4603" s="242"/>
      <c r="Q4603" s="242"/>
      <c r="R4603" s="242"/>
      <c r="S4603" s="242"/>
      <c r="T4603" s="24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T4603" s="244" t="s">
        <v>216</v>
      </c>
      <c r="AU4603" s="244" t="s">
        <v>80</v>
      </c>
      <c r="AV4603" s="13" t="s">
        <v>78</v>
      </c>
      <c r="AW4603" s="13" t="s">
        <v>218</v>
      </c>
      <c r="AX4603" s="13" t="s">
        <v>71</v>
      </c>
      <c r="AY4603" s="244" t="s">
        <v>205</v>
      </c>
    </row>
    <row r="4604" s="13" customFormat="1">
      <c r="A4604" s="13"/>
      <c r="B4604" s="234"/>
      <c r="C4604" s="235"/>
      <c r="D4604" s="236" t="s">
        <v>216</v>
      </c>
      <c r="E4604" s="237" t="s">
        <v>19</v>
      </c>
      <c r="F4604" s="238" t="s">
        <v>6883</v>
      </c>
      <c r="G4604" s="235"/>
      <c r="H4604" s="237" t="s">
        <v>19</v>
      </c>
      <c r="I4604" s="239"/>
      <c r="J4604" s="235"/>
      <c r="K4604" s="235"/>
      <c r="L4604" s="240"/>
      <c r="M4604" s="241"/>
      <c r="N4604" s="242"/>
      <c r="O4604" s="242"/>
      <c r="P4604" s="242"/>
      <c r="Q4604" s="242"/>
      <c r="R4604" s="242"/>
      <c r="S4604" s="242"/>
      <c r="T4604" s="24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T4604" s="244" t="s">
        <v>216</v>
      </c>
      <c r="AU4604" s="244" t="s">
        <v>80</v>
      </c>
      <c r="AV4604" s="13" t="s">
        <v>78</v>
      </c>
      <c r="AW4604" s="13" t="s">
        <v>218</v>
      </c>
      <c r="AX4604" s="13" t="s">
        <v>71</v>
      </c>
      <c r="AY4604" s="244" t="s">
        <v>205</v>
      </c>
    </row>
    <row r="4605" s="14" customFormat="1">
      <c r="A4605" s="14"/>
      <c r="B4605" s="245"/>
      <c r="C4605" s="246"/>
      <c r="D4605" s="236" t="s">
        <v>216</v>
      </c>
      <c r="E4605" s="247" t="s">
        <v>19</v>
      </c>
      <c r="F4605" s="248" t="s">
        <v>6944</v>
      </c>
      <c r="G4605" s="246"/>
      <c r="H4605" s="249">
        <v>104.99899999999998</v>
      </c>
      <c r="I4605" s="250"/>
      <c r="J4605" s="246"/>
      <c r="K4605" s="246"/>
      <c r="L4605" s="251"/>
      <c r="M4605" s="252"/>
      <c r="N4605" s="253"/>
      <c r="O4605" s="253"/>
      <c r="P4605" s="253"/>
      <c r="Q4605" s="253"/>
      <c r="R4605" s="253"/>
      <c r="S4605" s="253"/>
      <c r="T4605" s="25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T4605" s="255" t="s">
        <v>216</v>
      </c>
      <c r="AU4605" s="255" t="s">
        <v>80</v>
      </c>
      <c r="AV4605" s="14" t="s">
        <v>80</v>
      </c>
      <c r="AW4605" s="14" t="s">
        <v>218</v>
      </c>
      <c r="AX4605" s="14" t="s">
        <v>71</v>
      </c>
      <c r="AY4605" s="255" t="s">
        <v>205</v>
      </c>
    </row>
    <row r="4606" s="14" customFormat="1">
      <c r="A4606" s="14"/>
      <c r="B4606" s="245"/>
      <c r="C4606" s="246"/>
      <c r="D4606" s="236" t="s">
        <v>216</v>
      </c>
      <c r="E4606" s="247" t="s">
        <v>19</v>
      </c>
      <c r="F4606" s="248" t="s">
        <v>6945</v>
      </c>
      <c r="G4606" s="246"/>
      <c r="H4606" s="249">
        <v>250.85600000000002</v>
      </c>
      <c r="I4606" s="250"/>
      <c r="J4606" s="246"/>
      <c r="K4606" s="246"/>
      <c r="L4606" s="251"/>
      <c r="M4606" s="252"/>
      <c r="N4606" s="253"/>
      <c r="O4606" s="253"/>
      <c r="P4606" s="253"/>
      <c r="Q4606" s="253"/>
      <c r="R4606" s="253"/>
      <c r="S4606" s="253"/>
      <c r="T4606" s="25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T4606" s="255" t="s">
        <v>216</v>
      </c>
      <c r="AU4606" s="255" t="s">
        <v>80</v>
      </c>
      <c r="AV4606" s="14" t="s">
        <v>80</v>
      </c>
      <c r="AW4606" s="14" t="s">
        <v>218</v>
      </c>
      <c r="AX4606" s="14" t="s">
        <v>71</v>
      </c>
      <c r="AY4606" s="255" t="s">
        <v>205</v>
      </c>
    </row>
    <row r="4607" s="15" customFormat="1">
      <c r="A4607" s="15"/>
      <c r="B4607" s="256"/>
      <c r="C4607" s="257"/>
      <c r="D4607" s="236" t="s">
        <v>216</v>
      </c>
      <c r="E4607" s="258" t="s">
        <v>19</v>
      </c>
      <c r="F4607" s="259" t="s">
        <v>238</v>
      </c>
      <c r="G4607" s="257"/>
      <c r="H4607" s="260">
        <v>355.85500000000002</v>
      </c>
      <c r="I4607" s="261"/>
      <c r="J4607" s="257"/>
      <c r="K4607" s="257"/>
      <c r="L4607" s="262"/>
      <c r="M4607" s="263"/>
      <c r="N4607" s="264"/>
      <c r="O4607" s="264"/>
      <c r="P4607" s="264"/>
      <c r="Q4607" s="264"/>
      <c r="R4607" s="264"/>
      <c r="S4607" s="264"/>
      <c r="T4607" s="26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T4607" s="266" t="s">
        <v>216</v>
      </c>
      <c r="AU4607" s="266" t="s">
        <v>80</v>
      </c>
      <c r="AV4607" s="15" t="s">
        <v>97</v>
      </c>
      <c r="AW4607" s="15" t="s">
        <v>218</v>
      </c>
      <c r="AX4607" s="15" t="s">
        <v>71</v>
      </c>
      <c r="AY4607" s="266" t="s">
        <v>205</v>
      </c>
    </row>
    <row r="4608" s="13" customFormat="1">
      <c r="A4608" s="13"/>
      <c r="B4608" s="234"/>
      <c r="C4608" s="235"/>
      <c r="D4608" s="236" t="s">
        <v>216</v>
      </c>
      <c r="E4608" s="237" t="s">
        <v>19</v>
      </c>
      <c r="F4608" s="238" t="s">
        <v>483</v>
      </c>
      <c r="G4608" s="235"/>
      <c r="H4608" s="237" t="s">
        <v>19</v>
      </c>
      <c r="I4608" s="239"/>
      <c r="J4608" s="235"/>
      <c r="K4608" s="235"/>
      <c r="L4608" s="240"/>
      <c r="M4608" s="241"/>
      <c r="N4608" s="242"/>
      <c r="O4608" s="242"/>
      <c r="P4608" s="242"/>
      <c r="Q4608" s="242"/>
      <c r="R4608" s="242"/>
      <c r="S4608" s="242"/>
      <c r="T4608" s="243"/>
      <c r="U4608" s="13"/>
      <c r="V4608" s="13"/>
      <c r="W4608" s="13"/>
      <c r="X4608" s="13"/>
      <c r="Y4608" s="13"/>
      <c r="Z4608" s="13"/>
      <c r="AA4608" s="13"/>
      <c r="AB4608" s="13"/>
      <c r="AC4608" s="13"/>
      <c r="AD4608" s="13"/>
      <c r="AE4608" s="13"/>
      <c r="AT4608" s="244" t="s">
        <v>216</v>
      </c>
      <c r="AU4608" s="244" t="s">
        <v>80</v>
      </c>
      <c r="AV4608" s="13" t="s">
        <v>78</v>
      </c>
      <c r="AW4608" s="13" t="s">
        <v>218</v>
      </c>
      <c r="AX4608" s="13" t="s">
        <v>71</v>
      </c>
      <c r="AY4608" s="244" t="s">
        <v>205</v>
      </c>
    </row>
    <row r="4609" s="14" customFormat="1">
      <c r="A4609" s="14"/>
      <c r="B4609" s="245"/>
      <c r="C4609" s="246"/>
      <c r="D4609" s="236" t="s">
        <v>216</v>
      </c>
      <c r="E4609" s="247" t="s">
        <v>19</v>
      </c>
      <c r="F4609" s="248" t="s">
        <v>6946</v>
      </c>
      <c r="G4609" s="246"/>
      <c r="H4609" s="249">
        <v>1714.0340000000001</v>
      </c>
      <c r="I4609" s="250"/>
      <c r="J4609" s="246"/>
      <c r="K4609" s="246"/>
      <c r="L4609" s="251"/>
      <c r="M4609" s="252"/>
      <c r="N4609" s="253"/>
      <c r="O4609" s="253"/>
      <c r="P4609" s="253"/>
      <c r="Q4609" s="253"/>
      <c r="R4609" s="253"/>
      <c r="S4609" s="253"/>
      <c r="T4609" s="25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5" t="s">
        <v>216</v>
      </c>
      <c r="AU4609" s="255" t="s">
        <v>80</v>
      </c>
      <c r="AV4609" s="14" t="s">
        <v>80</v>
      </c>
      <c r="AW4609" s="14" t="s">
        <v>218</v>
      </c>
      <c r="AX4609" s="14" t="s">
        <v>71</v>
      </c>
      <c r="AY4609" s="255" t="s">
        <v>205</v>
      </c>
    </row>
    <row r="4610" s="14" customFormat="1">
      <c r="A4610" s="14"/>
      <c r="B4610" s="245"/>
      <c r="C4610" s="246"/>
      <c r="D4610" s="236" t="s">
        <v>216</v>
      </c>
      <c r="E4610" s="247" t="s">
        <v>19</v>
      </c>
      <c r="F4610" s="248" t="s">
        <v>6947</v>
      </c>
      <c r="G4610" s="246"/>
      <c r="H4610" s="249">
        <v>1905.06</v>
      </c>
      <c r="I4610" s="250"/>
      <c r="J4610" s="246"/>
      <c r="K4610" s="246"/>
      <c r="L4610" s="251"/>
      <c r="M4610" s="252"/>
      <c r="N4610" s="253"/>
      <c r="O4610" s="253"/>
      <c r="P4610" s="253"/>
      <c r="Q4610" s="253"/>
      <c r="R4610" s="253"/>
      <c r="S4610" s="253"/>
      <c r="T4610" s="25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T4610" s="255" t="s">
        <v>216</v>
      </c>
      <c r="AU4610" s="255" t="s">
        <v>80</v>
      </c>
      <c r="AV4610" s="14" t="s">
        <v>80</v>
      </c>
      <c r="AW4610" s="14" t="s">
        <v>218</v>
      </c>
      <c r="AX4610" s="14" t="s">
        <v>71</v>
      </c>
      <c r="AY4610" s="255" t="s">
        <v>205</v>
      </c>
    </row>
    <row r="4611" s="14" customFormat="1">
      <c r="A4611" s="14"/>
      <c r="B4611" s="245"/>
      <c r="C4611" s="246"/>
      <c r="D4611" s="236" t="s">
        <v>216</v>
      </c>
      <c r="E4611" s="247" t="s">
        <v>19</v>
      </c>
      <c r="F4611" s="248" t="s">
        <v>6948</v>
      </c>
      <c r="G4611" s="246"/>
      <c r="H4611" s="249">
        <v>1</v>
      </c>
      <c r="I4611" s="250"/>
      <c r="J4611" s="246"/>
      <c r="K4611" s="246"/>
      <c r="L4611" s="251"/>
      <c r="M4611" s="252"/>
      <c r="N4611" s="253"/>
      <c r="O4611" s="253"/>
      <c r="P4611" s="253"/>
      <c r="Q4611" s="253"/>
      <c r="R4611" s="253"/>
      <c r="S4611" s="253"/>
      <c r="T4611" s="25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T4611" s="255" t="s">
        <v>216</v>
      </c>
      <c r="AU4611" s="255" t="s">
        <v>80</v>
      </c>
      <c r="AV4611" s="14" t="s">
        <v>80</v>
      </c>
      <c r="AW4611" s="14" t="s">
        <v>218</v>
      </c>
      <c r="AX4611" s="14" t="s">
        <v>71</v>
      </c>
      <c r="AY4611" s="255" t="s">
        <v>205</v>
      </c>
    </row>
    <row r="4612" s="14" customFormat="1">
      <c r="A4612" s="14"/>
      <c r="B4612" s="245"/>
      <c r="C4612" s="246"/>
      <c r="D4612" s="236" t="s">
        <v>216</v>
      </c>
      <c r="E4612" s="247" t="s">
        <v>19</v>
      </c>
      <c r="F4612" s="248" t="s">
        <v>6949</v>
      </c>
      <c r="G4612" s="246"/>
      <c r="H4612" s="249">
        <v>338.59100000000001</v>
      </c>
      <c r="I4612" s="250"/>
      <c r="J4612" s="246"/>
      <c r="K4612" s="246"/>
      <c r="L4612" s="251"/>
      <c r="M4612" s="252"/>
      <c r="N4612" s="253"/>
      <c r="O4612" s="253"/>
      <c r="P4612" s="253"/>
      <c r="Q4612" s="253"/>
      <c r="R4612" s="253"/>
      <c r="S4612" s="253"/>
      <c r="T4612" s="25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T4612" s="255" t="s">
        <v>216</v>
      </c>
      <c r="AU4612" s="255" t="s">
        <v>80</v>
      </c>
      <c r="AV4612" s="14" t="s">
        <v>80</v>
      </c>
      <c r="AW4612" s="14" t="s">
        <v>218</v>
      </c>
      <c r="AX4612" s="14" t="s">
        <v>71</v>
      </c>
      <c r="AY4612" s="255" t="s">
        <v>205</v>
      </c>
    </row>
    <row r="4613" s="14" customFormat="1">
      <c r="A4613" s="14"/>
      <c r="B4613" s="245"/>
      <c r="C4613" s="246"/>
      <c r="D4613" s="236" t="s">
        <v>216</v>
      </c>
      <c r="E4613" s="247" t="s">
        <v>19</v>
      </c>
      <c r="F4613" s="248" t="s">
        <v>6950</v>
      </c>
      <c r="G4613" s="246"/>
      <c r="H4613" s="249">
        <v>-492.93000000000001</v>
      </c>
      <c r="I4613" s="250"/>
      <c r="J4613" s="246"/>
      <c r="K4613" s="246"/>
      <c r="L4613" s="251"/>
      <c r="M4613" s="252"/>
      <c r="N4613" s="253"/>
      <c r="O4613" s="253"/>
      <c r="P4613" s="253"/>
      <c r="Q4613" s="253"/>
      <c r="R4613" s="253"/>
      <c r="S4613" s="253"/>
      <c r="T4613" s="25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T4613" s="255" t="s">
        <v>216</v>
      </c>
      <c r="AU4613" s="255" t="s">
        <v>80</v>
      </c>
      <c r="AV4613" s="14" t="s">
        <v>80</v>
      </c>
      <c r="AW4613" s="14" t="s">
        <v>218</v>
      </c>
      <c r="AX4613" s="14" t="s">
        <v>71</v>
      </c>
      <c r="AY4613" s="255" t="s">
        <v>205</v>
      </c>
    </row>
    <row r="4614" s="14" customFormat="1">
      <c r="A4614" s="14"/>
      <c r="B4614" s="245"/>
      <c r="C4614" s="246"/>
      <c r="D4614" s="236" t="s">
        <v>216</v>
      </c>
      <c r="E4614" s="247" t="s">
        <v>19</v>
      </c>
      <c r="F4614" s="248" t="s">
        <v>6889</v>
      </c>
      <c r="G4614" s="246"/>
      <c r="H4614" s="249">
        <v>-45.073</v>
      </c>
      <c r="I4614" s="250"/>
      <c r="J4614" s="246"/>
      <c r="K4614" s="246"/>
      <c r="L4614" s="251"/>
      <c r="M4614" s="252"/>
      <c r="N4614" s="253"/>
      <c r="O4614" s="253"/>
      <c r="P4614" s="253"/>
      <c r="Q4614" s="253"/>
      <c r="R4614" s="253"/>
      <c r="S4614" s="253"/>
      <c r="T4614" s="25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55" t="s">
        <v>216</v>
      </c>
      <c r="AU4614" s="255" t="s">
        <v>80</v>
      </c>
      <c r="AV4614" s="14" t="s">
        <v>80</v>
      </c>
      <c r="AW4614" s="14" t="s">
        <v>218</v>
      </c>
      <c r="AX4614" s="14" t="s">
        <v>71</v>
      </c>
      <c r="AY4614" s="255" t="s">
        <v>205</v>
      </c>
    </row>
    <row r="4615" s="14" customFormat="1">
      <c r="A4615" s="14"/>
      <c r="B4615" s="245"/>
      <c r="C4615" s="246"/>
      <c r="D4615" s="236" t="s">
        <v>216</v>
      </c>
      <c r="E4615" s="247" t="s">
        <v>19</v>
      </c>
      <c r="F4615" s="248" t="s">
        <v>6890</v>
      </c>
      <c r="G4615" s="246"/>
      <c r="H4615" s="249">
        <v>-151.39699999999999</v>
      </c>
      <c r="I4615" s="250"/>
      <c r="J4615" s="246"/>
      <c r="K4615" s="246"/>
      <c r="L4615" s="251"/>
      <c r="M4615" s="252"/>
      <c r="N4615" s="253"/>
      <c r="O4615" s="253"/>
      <c r="P4615" s="253"/>
      <c r="Q4615" s="253"/>
      <c r="R4615" s="253"/>
      <c r="S4615" s="253"/>
      <c r="T4615" s="25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T4615" s="255" t="s">
        <v>216</v>
      </c>
      <c r="AU4615" s="255" t="s">
        <v>80</v>
      </c>
      <c r="AV4615" s="14" t="s">
        <v>80</v>
      </c>
      <c r="AW4615" s="14" t="s">
        <v>218</v>
      </c>
      <c r="AX4615" s="14" t="s">
        <v>71</v>
      </c>
      <c r="AY4615" s="255" t="s">
        <v>205</v>
      </c>
    </row>
    <row r="4616" s="15" customFormat="1">
      <c r="A4616" s="15"/>
      <c r="B4616" s="256"/>
      <c r="C4616" s="257"/>
      <c r="D4616" s="236" t="s">
        <v>216</v>
      </c>
      <c r="E4616" s="258" t="s">
        <v>19</v>
      </c>
      <c r="F4616" s="259" t="s">
        <v>238</v>
      </c>
      <c r="G4616" s="257"/>
      <c r="H4616" s="260">
        <v>3269.2850000000003</v>
      </c>
      <c r="I4616" s="261"/>
      <c r="J4616" s="257"/>
      <c r="K4616" s="257"/>
      <c r="L4616" s="262"/>
      <c r="M4616" s="263"/>
      <c r="N4616" s="264"/>
      <c r="O4616" s="264"/>
      <c r="P4616" s="264"/>
      <c r="Q4616" s="264"/>
      <c r="R4616" s="264"/>
      <c r="S4616" s="264"/>
      <c r="T4616" s="26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T4616" s="266" t="s">
        <v>216</v>
      </c>
      <c r="AU4616" s="266" t="s">
        <v>80</v>
      </c>
      <c r="AV4616" s="15" t="s">
        <v>97</v>
      </c>
      <c r="AW4616" s="15" t="s">
        <v>218</v>
      </c>
      <c r="AX4616" s="15" t="s">
        <v>71</v>
      </c>
      <c r="AY4616" s="266" t="s">
        <v>205</v>
      </c>
    </row>
    <row r="4617" s="14" customFormat="1">
      <c r="A4617" s="14"/>
      <c r="B4617" s="245"/>
      <c r="C4617" s="246"/>
      <c r="D4617" s="236" t="s">
        <v>216</v>
      </c>
      <c r="E4617" s="247" t="s">
        <v>19</v>
      </c>
      <c r="F4617" s="248" t="s">
        <v>6951</v>
      </c>
      <c r="G4617" s="246"/>
      <c r="H4617" s="249">
        <v>116</v>
      </c>
      <c r="I4617" s="250"/>
      <c r="J4617" s="246"/>
      <c r="K4617" s="246"/>
      <c r="L4617" s="251"/>
      <c r="M4617" s="252"/>
      <c r="N4617" s="253"/>
      <c r="O4617" s="253"/>
      <c r="P4617" s="253"/>
      <c r="Q4617" s="253"/>
      <c r="R4617" s="253"/>
      <c r="S4617" s="253"/>
      <c r="T4617" s="25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55" t="s">
        <v>216</v>
      </c>
      <c r="AU4617" s="255" t="s">
        <v>80</v>
      </c>
      <c r="AV4617" s="14" t="s">
        <v>80</v>
      </c>
      <c r="AW4617" s="14" t="s">
        <v>218</v>
      </c>
      <c r="AX4617" s="14" t="s">
        <v>71</v>
      </c>
      <c r="AY4617" s="255" t="s">
        <v>205</v>
      </c>
    </row>
    <row r="4618" s="15" customFormat="1">
      <c r="A4618" s="15"/>
      <c r="B4618" s="256"/>
      <c r="C4618" s="257"/>
      <c r="D4618" s="236" t="s">
        <v>216</v>
      </c>
      <c r="E4618" s="258" t="s">
        <v>19</v>
      </c>
      <c r="F4618" s="259" t="s">
        <v>238</v>
      </c>
      <c r="G4618" s="257"/>
      <c r="H4618" s="260">
        <v>116</v>
      </c>
      <c r="I4618" s="261"/>
      <c r="J4618" s="257"/>
      <c r="K4618" s="257"/>
      <c r="L4618" s="262"/>
      <c r="M4618" s="263"/>
      <c r="N4618" s="264"/>
      <c r="O4618" s="264"/>
      <c r="P4618" s="264"/>
      <c r="Q4618" s="264"/>
      <c r="R4618" s="264"/>
      <c r="S4618" s="264"/>
      <c r="T4618" s="26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T4618" s="266" t="s">
        <v>216</v>
      </c>
      <c r="AU4618" s="266" t="s">
        <v>80</v>
      </c>
      <c r="AV4618" s="15" t="s">
        <v>97</v>
      </c>
      <c r="AW4618" s="15" t="s">
        <v>218</v>
      </c>
      <c r="AX4618" s="15" t="s">
        <v>71</v>
      </c>
      <c r="AY4618" s="266" t="s">
        <v>205</v>
      </c>
    </row>
    <row r="4619" s="16" customFormat="1">
      <c r="A4619" s="16"/>
      <c r="B4619" s="267"/>
      <c r="C4619" s="268"/>
      <c r="D4619" s="236" t="s">
        <v>216</v>
      </c>
      <c r="E4619" s="269" t="s">
        <v>19</v>
      </c>
      <c r="F4619" s="270" t="s">
        <v>243</v>
      </c>
      <c r="G4619" s="268"/>
      <c r="H4619" s="271">
        <v>3741.1400000000003</v>
      </c>
      <c r="I4619" s="272"/>
      <c r="J4619" s="268"/>
      <c r="K4619" s="268"/>
      <c r="L4619" s="273"/>
      <c r="M4619" s="274"/>
      <c r="N4619" s="275"/>
      <c r="O4619" s="275"/>
      <c r="P4619" s="275"/>
      <c r="Q4619" s="275"/>
      <c r="R4619" s="275"/>
      <c r="S4619" s="275"/>
      <c r="T4619" s="27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/>
      <c r="AT4619" s="277" t="s">
        <v>216</v>
      </c>
      <c r="AU4619" s="277" t="s">
        <v>80</v>
      </c>
      <c r="AV4619" s="16" t="s">
        <v>212</v>
      </c>
      <c r="AW4619" s="16" t="s">
        <v>218</v>
      </c>
      <c r="AX4619" s="16" t="s">
        <v>78</v>
      </c>
      <c r="AY4619" s="277" t="s">
        <v>205</v>
      </c>
    </row>
    <row r="4620" s="2" customFormat="1" ht="24.15" customHeight="1">
      <c r="A4620" s="41"/>
      <c r="B4620" s="42"/>
      <c r="C4620" s="216" t="s">
        <v>6952</v>
      </c>
      <c r="D4620" s="216" t="s">
        <v>207</v>
      </c>
      <c r="E4620" s="217" t="s">
        <v>6953</v>
      </c>
      <c r="F4620" s="218" t="s">
        <v>6954</v>
      </c>
      <c r="G4620" s="219" t="s">
        <v>306</v>
      </c>
      <c r="H4620" s="220">
        <v>1504.9259999999999</v>
      </c>
      <c r="I4620" s="221"/>
      <c r="J4620" s="222">
        <f>ROUND(I4620*H4620,2)</f>
        <v>0</v>
      </c>
      <c r="K4620" s="218" t="s">
        <v>211</v>
      </c>
      <c r="L4620" s="47"/>
      <c r="M4620" s="223" t="s">
        <v>19</v>
      </c>
      <c r="N4620" s="224" t="s">
        <v>42</v>
      </c>
      <c r="O4620" s="87"/>
      <c r="P4620" s="225">
        <f>O4620*H4620</f>
        <v>0</v>
      </c>
      <c r="Q4620" s="225">
        <v>0.00022000000000000001</v>
      </c>
      <c r="R4620" s="225">
        <f>Q4620*H4620</f>
        <v>0.33108371999999997</v>
      </c>
      <c r="S4620" s="225">
        <v>0</v>
      </c>
      <c r="T4620" s="226">
        <f>S4620*H4620</f>
        <v>0</v>
      </c>
      <c r="U4620" s="41"/>
      <c r="V4620" s="41"/>
      <c r="W4620" s="41"/>
      <c r="X4620" s="41"/>
      <c r="Y4620" s="41"/>
      <c r="Z4620" s="41"/>
      <c r="AA4620" s="41"/>
      <c r="AB4620" s="41"/>
      <c r="AC4620" s="41"/>
      <c r="AD4620" s="41"/>
      <c r="AE4620" s="41"/>
      <c r="AR4620" s="227" t="s">
        <v>331</v>
      </c>
      <c r="AT4620" s="227" t="s">
        <v>207</v>
      </c>
      <c r="AU4620" s="227" t="s">
        <v>80</v>
      </c>
      <c r="AY4620" s="20" t="s">
        <v>205</v>
      </c>
      <c r="BE4620" s="228">
        <f>IF(N4620="základní",J4620,0)</f>
        <v>0</v>
      </c>
      <c r="BF4620" s="228">
        <f>IF(N4620="snížená",J4620,0)</f>
        <v>0</v>
      </c>
      <c r="BG4620" s="228">
        <f>IF(N4620="zákl. přenesená",J4620,0)</f>
        <v>0</v>
      </c>
      <c r="BH4620" s="228">
        <f>IF(N4620="sníž. přenesená",J4620,0)</f>
        <v>0</v>
      </c>
      <c r="BI4620" s="228">
        <f>IF(N4620="nulová",J4620,0)</f>
        <v>0</v>
      </c>
      <c r="BJ4620" s="20" t="s">
        <v>78</v>
      </c>
      <c r="BK4620" s="228">
        <f>ROUND(I4620*H4620,2)</f>
        <v>0</v>
      </c>
      <c r="BL4620" s="20" t="s">
        <v>331</v>
      </c>
      <c r="BM4620" s="227" t="s">
        <v>6955</v>
      </c>
    </row>
    <row r="4621" s="2" customFormat="1">
      <c r="A4621" s="41"/>
      <c r="B4621" s="42"/>
      <c r="C4621" s="43"/>
      <c r="D4621" s="229" t="s">
        <v>214</v>
      </c>
      <c r="E4621" s="43"/>
      <c r="F4621" s="230" t="s">
        <v>6956</v>
      </c>
      <c r="G4621" s="43"/>
      <c r="H4621" s="43"/>
      <c r="I4621" s="231"/>
      <c r="J4621" s="43"/>
      <c r="K4621" s="43"/>
      <c r="L4621" s="47"/>
      <c r="M4621" s="232"/>
      <c r="N4621" s="233"/>
      <c r="O4621" s="87"/>
      <c r="P4621" s="87"/>
      <c r="Q4621" s="87"/>
      <c r="R4621" s="87"/>
      <c r="S4621" s="87"/>
      <c r="T4621" s="88"/>
      <c r="U4621" s="41"/>
      <c r="V4621" s="41"/>
      <c r="W4621" s="41"/>
      <c r="X4621" s="41"/>
      <c r="Y4621" s="41"/>
      <c r="Z4621" s="41"/>
      <c r="AA4621" s="41"/>
      <c r="AB4621" s="41"/>
      <c r="AC4621" s="41"/>
      <c r="AD4621" s="41"/>
      <c r="AE4621" s="41"/>
      <c r="AT4621" s="20" t="s">
        <v>214</v>
      </c>
      <c r="AU4621" s="20" t="s">
        <v>80</v>
      </c>
    </row>
    <row r="4622" s="14" customFormat="1">
      <c r="A4622" s="14"/>
      <c r="B4622" s="245"/>
      <c r="C4622" s="246"/>
      <c r="D4622" s="236" t="s">
        <v>216</v>
      </c>
      <c r="E4622" s="247" t="s">
        <v>19</v>
      </c>
      <c r="F4622" s="248" t="s">
        <v>6957</v>
      </c>
      <c r="G4622" s="246"/>
      <c r="H4622" s="249">
        <v>836.36699999999996</v>
      </c>
      <c r="I4622" s="250"/>
      <c r="J4622" s="246"/>
      <c r="K4622" s="246"/>
      <c r="L4622" s="251"/>
      <c r="M4622" s="252"/>
      <c r="N4622" s="253"/>
      <c r="O4622" s="253"/>
      <c r="P4622" s="253"/>
      <c r="Q4622" s="253"/>
      <c r="R4622" s="253"/>
      <c r="S4622" s="253"/>
      <c r="T4622" s="25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5" t="s">
        <v>216</v>
      </c>
      <c r="AU4622" s="255" t="s">
        <v>80</v>
      </c>
      <c r="AV4622" s="14" t="s">
        <v>80</v>
      </c>
      <c r="AW4622" s="14" t="s">
        <v>218</v>
      </c>
      <c r="AX4622" s="14" t="s">
        <v>71</v>
      </c>
      <c r="AY4622" s="255" t="s">
        <v>205</v>
      </c>
    </row>
    <row r="4623" s="14" customFormat="1">
      <c r="A4623" s="14"/>
      <c r="B4623" s="245"/>
      <c r="C4623" s="246"/>
      <c r="D4623" s="236" t="s">
        <v>216</v>
      </c>
      <c r="E4623" s="247" t="s">
        <v>19</v>
      </c>
      <c r="F4623" s="248" t="s">
        <v>6958</v>
      </c>
      <c r="G4623" s="246"/>
      <c r="H4623" s="249">
        <v>668.55899999999997</v>
      </c>
      <c r="I4623" s="250"/>
      <c r="J4623" s="246"/>
      <c r="K4623" s="246"/>
      <c r="L4623" s="251"/>
      <c r="M4623" s="252"/>
      <c r="N4623" s="253"/>
      <c r="O4623" s="253"/>
      <c r="P4623" s="253"/>
      <c r="Q4623" s="253"/>
      <c r="R4623" s="253"/>
      <c r="S4623" s="253"/>
      <c r="T4623" s="25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T4623" s="255" t="s">
        <v>216</v>
      </c>
      <c r="AU4623" s="255" t="s">
        <v>80</v>
      </c>
      <c r="AV4623" s="14" t="s">
        <v>80</v>
      </c>
      <c r="AW4623" s="14" t="s">
        <v>218</v>
      </c>
      <c r="AX4623" s="14" t="s">
        <v>71</v>
      </c>
      <c r="AY4623" s="255" t="s">
        <v>205</v>
      </c>
    </row>
    <row r="4624" s="2" customFormat="1" ht="24.15" customHeight="1">
      <c r="A4624" s="41"/>
      <c r="B4624" s="42"/>
      <c r="C4624" s="216" t="s">
        <v>6959</v>
      </c>
      <c r="D4624" s="216" t="s">
        <v>207</v>
      </c>
      <c r="E4624" s="217" t="s">
        <v>6960</v>
      </c>
      <c r="F4624" s="218" t="s">
        <v>6961</v>
      </c>
      <c r="G4624" s="219" t="s">
        <v>306</v>
      </c>
      <c r="H4624" s="220">
        <v>481.255</v>
      </c>
      <c r="I4624" s="221"/>
      <c r="J4624" s="222">
        <f>ROUND(I4624*H4624,2)</f>
        <v>0</v>
      </c>
      <c r="K4624" s="218" t="s">
        <v>211</v>
      </c>
      <c r="L4624" s="47"/>
      <c r="M4624" s="223" t="s">
        <v>19</v>
      </c>
      <c r="N4624" s="224" t="s">
        <v>42</v>
      </c>
      <c r="O4624" s="87"/>
      <c r="P4624" s="225">
        <f>O4624*H4624</f>
        <v>0</v>
      </c>
      <c r="Q4624" s="225">
        <v>0.00022000000000000001</v>
      </c>
      <c r="R4624" s="225">
        <f>Q4624*H4624</f>
        <v>0.1058761</v>
      </c>
      <c r="S4624" s="225">
        <v>0</v>
      </c>
      <c r="T4624" s="226">
        <f>S4624*H4624</f>
        <v>0</v>
      </c>
      <c r="U4624" s="41"/>
      <c r="V4624" s="41"/>
      <c r="W4624" s="41"/>
      <c r="X4624" s="41"/>
      <c r="Y4624" s="41"/>
      <c r="Z4624" s="41"/>
      <c r="AA4624" s="41"/>
      <c r="AB4624" s="41"/>
      <c r="AC4624" s="41"/>
      <c r="AD4624" s="41"/>
      <c r="AE4624" s="41"/>
      <c r="AR4624" s="227" t="s">
        <v>331</v>
      </c>
      <c r="AT4624" s="227" t="s">
        <v>207</v>
      </c>
      <c r="AU4624" s="227" t="s">
        <v>80</v>
      </c>
      <c r="AY4624" s="20" t="s">
        <v>205</v>
      </c>
      <c r="BE4624" s="228">
        <f>IF(N4624="základní",J4624,0)</f>
        <v>0</v>
      </c>
      <c r="BF4624" s="228">
        <f>IF(N4624="snížená",J4624,0)</f>
        <v>0</v>
      </c>
      <c r="BG4624" s="228">
        <f>IF(N4624="zákl. přenesená",J4624,0)</f>
        <v>0</v>
      </c>
      <c r="BH4624" s="228">
        <f>IF(N4624="sníž. přenesená",J4624,0)</f>
        <v>0</v>
      </c>
      <c r="BI4624" s="228">
        <f>IF(N4624="nulová",J4624,0)</f>
        <v>0</v>
      </c>
      <c r="BJ4624" s="20" t="s">
        <v>78</v>
      </c>
      <c r="BK4624" s="228">
        <f>ROUND(I4624*H4624,2)</f>
        <v>0</v>
      </c>
      <c r="BL4624" s="20" t="s">
        <v>331</v>
      </c>
      <c r="BM4624" s="227" t="s">
        <v>6962</v>
      </c>
    </row>
    <row r="4625" s="2" customFormat="1">
      <c r="A4625" s="41"/>
      <c r="B4625" s="42"/>
      <c r="C4625" s="43"/>
      <c r="D4625" s="229" t="s">
        <v>214</v>
      </c>
      <c r="E4625" s="43"/>
      <c r="F4625" s="230" t="s">
        <v>6963</v>
      </c>
      <c r="G4625" s="43"/>
      <c r="H4625" s="43"/>
      <c r="I4625" s="231"/>
      <c r="J4625" s="43"/>
      <c r="K4625" s="43"/>
      <c r="L4625" s="47"/>
      <c r="M4625" s="232"/>
      <c r="N4625" s="233"/>
      <c r="O4625" s="87"/>
      <c r="P4625" s="87"/>
      <c r="Q4625" s="87"/>
      <c r="R4625" s="87"/>
      <c r="S4625" s="87"/>
      <c r="T4625" s="88"/>
      <c r="U4625" s="41"/>
      <c r="V4625" s="41"/>
      <c r="W4625" s="41"/>
      <c r="X4625" s="41"/>
      <c r="Y4625" s="41"/>
      <c r="Z4625" s="41"/>
      <c r="AA4625" s="41"/>
      <c r="AB4625" s="41"/>
      <c r="AC4625" s="41"/>
      <c r="AD4625" s="41"/>
      <c r="AE4625" s="41"/>
      <c r="AT4625" s="20" t="s">
        <v>214</v>
      </c>
      <c r="AU4625" s="20" t="s">
        <v>80</v>
      </c>
    </row>
    <row r="4626" s="13" customFormat="1">
      <c r="A4626" s="13"/>
      <c r="B4626" s="234"/>
      <c r="C4626" s="235"/>
      <c r="D4626" s="236" t="s">
        <v>216</v>
      </c>
      <c r="E4626" s="237" t="s">
        <v>19</v>
      </c>
      <c r="F4626" s="238" t="s">
        <v>228</v>
      </c>
      <c r="G4626" s="235"/>
      <c r="H4626" s="237" t="s">
        <v>19</v>
      </c>
      <c r="I4626" s="239"/>
      <c r="J4626" s="235"/>
      <c r="K4626" s="235"/>
      <c r="L4626" s="240"/>
      <c r="M4626" s="241"/>
      <c r="N4626" s="242"/>
      <c r="O4626" s="242"/>
      <c r="P4626" s="242"/>
      <c r="Q4626" s="242"/>
      <c r="R4626" s="242"/>
      <c r="S4626" s="242"/>
      <c r="T4626" s="24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T4626" s="244" t="s">
        <v>216</v>
      </c>
      <c r="AU4626" s="244" t="s">
        <v>80</v>
      </c>
      <c r="AV4626" s="13" t="s">
        <v>78</v>
      </c>
      <c r="AW4626" s="13" t="s">
        <v>218</v>
      </c>
      <c r="AX4626" s="13" t="s">
        <v>71</v>
      </c>
      <c r="AY4626" s="244" t="s">
        <v>205</v>
      </c>
    </row>
    <row r="4627" s="13" customFormat="1">
      <c r="A4627" s="13"/>
      <c r="B4627" s="234"/>
      <c r="C4627" s="235"/>
      <c r="D4627" s="236" t="s">
        <v>216</v>
      </c>
      <c r="E4627" s="237" t="s">
        <v>19</v>
      </c>
      <c r="F4627" s="238" t="s">
        <v>478</v>
      </c>
      <c r="G4627" s="235"/>
      <c r="H4627" s="237" t="s">
        <v>19</v>
      </c>
      <c r="I4627" s="239"/>
      <c r="J4627" s="235"/>
      <c r="K4627" s="235"/>
      <c r="L4627" s="240"/>
      <c r="M4627" s="241"/>
      <c r="N4627" s="242"/>
      <c r="O4627" s="242"/>
      <c r="P4627" s="242"/>
      <c r="Q4627" s="242"/>
      <c r="R4627" s="242"/>
      <c r="S4627" s="242"/>
      <c r="T4627" s="243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T4627" s="244" t="s">
        <v>216</v>
      </c>
      <c r="AU4627" s="244" t="s">
        <v>80</v>
      </c>
      <c r="AV4627" s="13" t="s">
        <v>78</v>
      </c>
      <c r="AW4627" s="13" t="s">
        <v>218</v>
      </c>
      <c r="AX4627" s="13" t="s">
        <v>71</v>
      </c>
      <c r="AY4627" s="244" t="s">
        <v>205</v>
      </c>
    </row>
    <row r="4628" s="14" customFormat="1">
      <c r="A4628" s="14"/>
      <c r="B4628" s="245"/>
      <c r="C4628" s="246"/>
      <c r="D4628" s="236" t="s">
        <v>216</v>
      </c>
      <c r="E4628" s="247" t="s">
        <v>19</v>
      </c>
      <c r="F4628" s="248" t="s">
        <v>6964</v>
      </c>
      <c r="G4628" s="246"/>
      <c r="H4628" s="249">
        <v>140.16399999999999</v>
      </c>
      <c r="I4628" s="250"/>
      <c r="J4628" s="246"/>
      <c r="K4628" s="246"/>
      <c r="L4628" s="251"/>
      <c r="M4628" s="252"/>
      <c r="N4628" s="253"/>
      <c r="O4628" s="253"/>
      <c r="P4628" s="253"/>
      <c r="Q4628" s="253"/>
      <c r="R4628" s="253"/>
      <c r="S4628" s="253"/>
      <c r="T4628" s="25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T4628" s="255" t="s">
        <v>216</v>
      </c>
      <c r="AU4628" s="255" t="s">
        <v>80</v>
      </c>
      <c r="AV4628" s="14" t="s">
        <v>80</v>
      </c>
      <c r="AW4628" s="14" t="s">
        <v>218</v>
      </c>
      <c r="AX4628" s="14" t="s">
        <v>71</v>
      </c>
      <c r="AY4628" s="255" t="s">
        <v>205</v>
      </c>
    </row>
    <row r="4629" s="13" customFormat="1">
      <c r="A4629" s="13"/>
      <c r="B4629" s="234"/>
      <c r="C4629" s="235"/>
      <c r="D4629" s="236" t="s">
        <v>216</v>
      </c>
      <c r="E4629" s="237" t="s">
        <v>19</v>
      </c>
      <c r="F4629" s="238" t="s">
        <v>483</v>
      </c>
      <c r="G4629" s="235"/>
      <c r="H4629" s="237" t="s">
        <v>19</v>
      </c>
      <c r="I4629" s="239"/>
      <c r="J4629" s="235"/>
      <c r="K4629" s="235"/>
      <c r="L4629" s="240"/>
      <c r="M4629" s="241"/>
      <c r="N4629" s="242"/>
      <c r="O4629" s="242"/>
      <c r="P4629" s="242"/>
      <c r="Q4629" s="242"/>
      <c r="R4629" s="242"/>
      <c r="S4629" s="242"/>
      <c r="T4629" s="243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T4629" s="244" t="s">
        <v>216</v>
      </c>
      <c r="AU4629" s="244" t="s">
        <v>80</v>
      </c>
      <c r="AV4629" s="13" t="s">
        <v>78</v>
      </c>
      <c r="AW4629" s="13" t="s">
        <v>218</v>
      </c>
      <c r="AX4629" s="13" t="s">
        <v>71</v>
      </c>
      <c r="AY4629" s="244" t="s">
        <v>205</v>
      </c>
    </row>
    <row r="4630" s="14" customFormat="1">
      <c r="A4630" s="14"/>
      <c r="B4630" s="245"/>
      <c r="C4630" s="246"/>
      <c r="D4630" s="236" t="s">
        <v>216</v>
      </c>
      <c r="E4630" s="247" t="s">
        <v>19</v>
      </c>
      <c r="F4630" s="248" t="s">
        <v>6965</v>
      </c>
      <c r="G4630" s="246"/>
      <c r="H4630" s="249">
        <v>45.073</v>
      </c>
      <c r="I4630" s="250"/>
      <c r="J4630" s="246"/>
      <c r="K4630" s="246"/>
      <c r="L4630" s="251"/>
      <c r="M4630" s="252"/>
      <c r="N4630" s="253"/>
      <c r="O4630" s="253"/>
      <c r="P4630" s="253"/>
      <c r="Q4630" s="253"/>
      <c r="R4630" s="253"/>
      <c r="S4630" s="253"/>
      <c r="T4630" s="25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T4630" s="255" t="s">
        <v>216</v>
      </c>
      <c r="AU4630" s="255" t="s">
        <v>80</v>
      </c>
      <c r="AV4630" s="14" t="s">
        <v>80</v>
      </c>
      <c r="AW4630" s="14" t="s">
        <v>218</v>
      </c>
      <c r="AX4630" s="14" t="s">
        <v>71</v>
      </c>
      <c r="AY4630" s="255" t="s">
        <v>205</v>
      </c>
    </row>
    <row r="4631" s="14" customFormat="1">
      <c r="A4631" s="14"/>
      <c r="B4631" s="245"/>
      <c r="C4631" s="246"/>
      <c r="D4631" s="236" t="s">
        <v>216</v>
      </c>
      <c r="E4631" s="247" t="s">
        <v>19</v>
      </c>
      <c r="F4631" s="248" t="s">
        <v>6966</v>
      </c>
      <c r="G4631" s="246"/>
      <c r="H4631" s="249">
        <v>151.39699999999999</v>
      </c>
      <c r="I4631" s="250"/>
      <c r="J4631" s="246"/>
      <c r="K4631" s="246"/>
      <c r="L4631" s="251"/>
      <c r="M4631" s="252"/>
      <c r="N4631" s="253"/>
      <c r="O4631" s="253"/>
      <c r="P4631" s="253"/>
      <c r="Q4631" s="253"/>
      <c r="R4631" s="253"/>
      <c r="S4631" s="253"/>
      <c r="T4631" s="25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T4631" s="255" t="s">
        <v>216</v>
      </c>
      <c r="AU4631" s="255" t="s">
        <v>80</v>
      </c>
      <c r="AV4631" s="14" t="s">
        <v>80</v>
      </c>
      <c r="AW4631" s="14" t="s">
        <v>218</v>
      </c>
      <c r="AX4631" s="14" t="s">
        <v>71</v>
      </c>
      <c r="AY4631" s="255" t="s">
        <v>205</v>
      </c>
    </row>
    <row r="4632" s="14" customFormat="1">
      <c r="A4632" s="14"/>
      <c r="B4632" s="245"/>
      <c r="C4632" s="246"/>
      <c r="D4632" s="236" t="s">
        <v>216</v>
      </c>
      <c r="E4632" s="247" t="s">
        <v>19</v>
      </c>
      <c r="F4632" s="248" t="s">
        <v>6967</v>
      </c>
      <c r="G4632" s="246"/>
      <c r="H4632" s="249">
        <v>53.835999999999999</v>
      </c>
      <c r="I4632" s="250"/>
      <c r="J4632" s="246"/>
      <c r="K4632" s="246"/>
      <c r="L4632" s="251"/>
      <c r="M4632" s="252"/>
      <c r="N4632" s="253"/>
      <c r="O4632" s="253"/>
      <c r="P4632" s="253"/>
      <c r="Q4632" s="253"/>
      <c r="R4632" s="253"/>
      <c r="S4632" s="253"/>
      <c r="T4632" s="25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T4632" s="255" t="s">
        <v>216</v>
      </c>
      <c r="AU4632" s="255" t="s">
        <v>80</v>
      </c>
      <c r="AV4632" s="14" t="s">
        <v>80</v>
      </c>
      <c r="AW4632" s="14" t="s">
        <v>218</v>
      </c>
      <c r="AX4632" s="14" t="s">
        <v>71</v>
      </c>
      <c r="AY4632" s="255" t="s">
        <v>205</v>
      </c>
    </row>
    <row r="4633" s="15" customFormat="1">
      <c r="A4633" s="15"/>
      <c r="B4633" s="256"/>
      <c r="C4633" s="257"/>
      <c r="D4633" s="236" t="s">
        <v>216</v>
      </c>
      <c r="E4633" s="258" t="s">
        <v>19</v>
      </c>
      <c r="F4633" s="259" t="s">
        <v>238</v>
      </c>
      <c r="G4633" s="257"/>
      <c r="H4633" s="260">
        <v>390.47000000000003</v>
      </c>
      <c r="I4633" s="261"/>
      <c r="J4633" s="257"/>
      <c r="K4633" s="257"/>
      <c r="L4633" s="262"/>
      <c r="M4633" s="263"/>
      <c r="N4633" s="264"/>
      <c r="O4633" s="264"/>
      <c r="P4633" s="264"/>
      <c r="Q4633" s="264"/>
      <c r="R4633" s="264"/>
      <c r="S4633" s="264"/>
      <c r="T4633" s="26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T4633" s="266" t="s">
        <v>216</v>
      </c>
      <c r="AU4633" s="266" t="s">
        <v>80</v>
      </c>
      <c r="AV4633" s="15" t="s">
        <v>97</v>
      </c>
      <c r="AW4633" s="15" t="s">
        <v>218</v>
      </c>
      <c r="AX4633" s="15" t="s">
        <v>71</v>
      </c>
      <c r="AY4633" s="266" t="s">
        <v>205</v>
      </c>
    </row>
    <row r="4634" s="14" customFormat="1">
      <c r="A4634" s="14"/>
      <c r="B4634" s="245"/>
      <c r="C4634" s="246"/>
      <c r="D4634" s="236" t="s">
        <v>216</v>
      </c>
      <c r="E4634" s="247" t="s">
        <v>19</v>
      </c>
      <c r="F4634" s="248" t="s">
        <v>6968</v>
      </c>
      <c r="G4634" s="246"/>
      <c r="H4634" s="249">
        <v>61.920999999999999</v>
      </c>
      <c r="I4634" s="250"/>
      <c r="J4634" s="246"/>
      <c r="K4634" s="246"/>
      <c r="L4634" s="251"/>
      <c r="M4634" s="252"/>
      <c r="N4634" s="253"/>
      <c r="O4634" s="253"/>
      <c r="P4634" s="253"/>
      <c r="Q4634" s="253"/>
      <c r="R4634" s="253"/>
      <c r="S4634" s="253"/>
      <c r="T4634" s="25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5" t="s">
        <v>216</v>
      </c>
      <c r="AU4634" s="255" t="s">
        <v>80</v>
      </c>
      <c r="AV4634" s="14" t="s">
        <v>80</v>
      </c>
      <c r="AW4634" s="14" t="s">
        <v>218</v>
      </c>
      <c r="AX4634" s="14" t="s">
        <v>71</v>
      </c>
      <c r="AY4634" s="255" t="s">
        <v>205</v>
      </c>
    </row>
    <row r="4635" s="14" customFormat="1">
      <c r="A4635" s="14"/>
      <c r="B4635" s="245"/>
      <c r="C4635" s="246"/>
      <c r="D4635" s="236" t="s">
        <v>216</v>
      </c>
      <c r="E4635" s="247" t="s">
        <v>19</v>
      </c>
      <c r="F4635" s="248" t="s">
        <v>6969</v>
      </c>
      <c r="G4635" s="246"/>
      <c r="H4635" s="249">
        <v>28.864000000000001</v>
      </c>
      <c r="I4635" s="250"/>
      <c r="J4635" s="246"/>
      <c r="K4635" s="246"/>
      <c r="L4635" s="251"/>
      <c r="M4635" s="252"/>
      <c r="N4635" s="253"/>
      <c r="O4635" s="253"/>
      <c r="P4635" s="253"/>
      <c r="Q4635" s="253"/>
      <c r="R4635" s="253"/>
      <c r="S4635" s="253"/>
      <c r="T4635" s="25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T4635" s="255" t="s">
        <v>216</v>
      </c>
      <c r="AU4635" s="255" t="s">
        <v>80</v>
      </c>
      <c r="AV4635" s="14" t="s">
        <v>80</v>
      </c>
      <c r="AW4635" s="14" t="s">
        <v>218</v>
      </c>
      <c r="AX4635" s="14" t="s">
        <v>71</v>
      </c>
      <c r="AY4635" s="255" t="s">
        <v>205</v>
      </c>
    </row>
    <row r="4636" s="16" customFormat="1">
      <c r="A4636" s="16"/>
      <c r="B4636" s="267"/>
      <c r="C4636" s="268"/>
      <c r="D4636" s="236" t="s">
        <v>216</v>
      </c>
      <c r="E4636" s="269" t="s">
        <v>19</v>
      </c>
      <c r="F4636" s="270" t="s">
        <v>243</v>
      </c>
      <c r="G4636" s="268"/>
      <c r="H4636" s="271">
        <v>481.255</v>
      </c>
      <c r="I4636" s="272"/>
      <c r="J4636" s="268"/>
      <c r="K4636" s="268"/>
      <c r="L4636" s="273"/>
      <c r="M4636" s="274"/>
      <c r="N4636" s="275"/>
      <c r="O4636" s="275"/>
      <c r="P4636" s="275"/>
      <c r="Q4636" s="275"/>
      <c r="R4636" s="275"/>
      <c r="S4636" s="275"/>
      <c r="T4636" s="27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/>
      <c r="AT4636" s="277" t="s">
        <v>216</v>
      </c>
      <c r="AU4636" s="277" t="s">
        <v>80</v>
      </c>
      <c r="AV4636" s="16" t="s">
        <v>212</v>
      </c>
      <c r="AW4636" s="16" t="s">
        <v>218</v>
      </c>
      <c r="AX4636" s="16" t="s">
        <v>78</v>
      </c>
      <c r="AY4636" s="277" t="s">
        <v>205</v>
      </c>
    </row>
    <row r="4637" s="2" customFormat="1" ht="24.15" customHeight="1">
      <c r="A4637" s="41"/>
      <c r="B4637" s="42"/>
      <c r="C4637" s="216" t="s">
        <v>6970</v>
      </c>
      <c r="D4637" s="216" t="s">
        <v>207</v>
      </c>
      <c r="E4637" s="217" t="s">
        <v>6971</v>
      </c>
      <c r="F4637" s="218" t="s">
        <v>6972</v>
      </c>
      <c r="G4637" s="219" t="s">
        <v>306</v>
      </c>
      <c r="H4637" s="220">
        <v>8344.2129999999997</v>
      </c>
      <c r="I4637" s="221"/>
      <c r="J4637" s="222">
        <f>ROUND(I4637*H4637,2)</f>
        <v>0</v>
      </c>
      <c r="K4637" s="218" t="s">
        <v>211</v>
      </c>
      <c r="L4637" s="47"/>
      <c r="M4637" s="223" t="s">
        <v>19</v>
      </c>
      <c r="N4637" s="224" t="s">
        <v>42</v>
      </c>
      <c r="O4637" s="87"/>
      <c r="P4637" s="225">
        <f>O4637*H4637</f>
        <v>0</v>
      </c>
      <c r="Q4637" s="225">
        <v>0.00040000000000000002</v>
      </c>
      <c r="R4637" s="225">
        <f>Q4637*H4637</f>
        <v>3.3376852000000001</v>
      </c>
      <c r="S4637" s="225">
        <v>0</v>
      </c>
      <c r="T4637" s="226">
        <f>S4637*H4637</f>
        <v>0</v>
      </c>
      <c r="U4637" s="41"/>
      <c r="V4637" s="41"/>
      <c r="W4637" s="41"/>
      <c r="X4637" s="41"/>
      <c r="Y4637" s="41"/>
      <c r="Z4637" s="41"/>
      <c r="AA4637" s="41"/>
      <c r="AB4637" s="41"/>
      <c r="AC4637" s="41"/>
      <c r="AD4637" s="41"/>
      <c r="AE4637" s="41"/>
      <c r="AR4637" s="227" t="s">
        <v>331</v>
      </c>
      <c r="AT4637" s="227" t="s">
        <v>207</v>
      </c>
      <c r="AU4637" s="227" t="s">
        <v>80</v>
      </c>
      <c r="AY4637" s="20" t="s">
        <v>205</v>
      </c>
      <c r="BE4637" s="228">
        <f>IF(N4637="základní",J4637,0)</f>
        <v>0</v>
      </c>
      <c r="BF4637" s="228">
        <f>IF(N4637="snížená",J4637,0)</f>
        <v>0</v>
      </c>
      <c r="BG4637" s="228">
        <f>IF(N4637="zákl. přenesená",J4637,0)</f>
        <v>0</v>
      </c>
      <c r="BH4637" s="228">
        <f>IF(N4637="sníž. přenesená",J4637,0)</f>
        <v>0</v>
      </c>
      <c r="BI4637" s="228">
        <f>IF(N4637="nulová",J4637,0)</f>
        <v>0</v>
      </c>
      <c r="BJ4637" s="20" t="s">
        <v>78</v>
      </c>
      <c r="BK4637" s="228">
        <f>ROUND(I4637*H4637,2)</f>
        <v>0</v>
      </c>
      <c r="BL4637" s="20" t="s">
        <v>331</v>
      </c>
      <c r="BM4637" s="227" t="s">
        <v>6973</v>
      </c>
    </row>
    <row r="4638" s="2" customFormat="1">
      <c r="A4638" s="41"/>
      <c r="B4638" s="42"/>
      <c r="C4638" s="43"/>
      <c r="D4638" s="229" t="s">
        <v>214</v>
      </c>
      <c r="E4638" s="43"/>
      <c r="F4638" s="230" t="s">
        <v>6974</v>
      </c>
      <c r="G4638" s="43"/>
      <c r="H4638" s="43"/>
      <c r="I4638" s="231"/>
      <c r="J4638" s="43"/>
      <c r="K4638" s="43"/>
      <c r="L4638" s="47"/>
      <c r="M4638" s="232"/>
      <c r="N4638" s="233"/>
      <c r="O4638" s="87"/>
      <c r="P4638" s="87"/>
      <c r="Q4638" s="87"/>
      <c r="R4638" s="87"/>
      <c r="S4638" s="87"/>
      <c r="T4638" s="88"/>
      <c r="U4638" s="41"/>
      <c r="V4638" s="41"/>
      <c r="W4638" s="41"/>
      <c r="X4638" s="41"/>
      <c r="Y4638" s="41"/>
      <c r="Z4638" s="41"/>
      <c r="AA4638" s="41"/>
      <c r="AB4638" s="41"/>
      <c r="AC4638" s="41"/>
      <c r="AD4638" s="41"/>
      <c r="AE4638" s="41"/>
      <c r="AT4638" s="20" t="s">
        <v>214</v>
      </c>
      <c r="AU4638" s="20" t="s">
        <v>80</v>
      </c>
    </row>
    <row r="4639" s="14" customFormat="1">
      <c r="A4639" s="14"/>
      <c r="B4639" s="245"/>
      <c r="C4639" s="246"/>
      <c r="D4639" s="236" t="s">
        <v>216</v>
      </c>
      <c r="E4639" s="247" t="s">
        <v>19</v>
      </c>
      <c r="F4639" s="248" t="s">
        <v>6975</v>
      </c>
      <c r="G4639" s="246"/>
      <c r="H4639" s="249">
        <v>8344.2129999999997</v>
      </c>
      <c r="I4639" s="250"/>
      <c r="J4639" s="246"/>
      <c r="K4639" s="246"/>
      <c r="L4639" s="251"/>
      <c r="M4639" s="252"/>
      <c r="N4639" s="253"/>
      <c r="O4639" s="253"/>
      <c r="P4639" s="253"/>
      <c r="Q4639" s="253"/>
      <c r="R4639" s="253"/>
      <c r="S4639" s="253"/>
      <c r="T4639" s="25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T4639" s="255" t="s">
        <v>216</v>
      </c>
      <c r="AU4639" s="255" t="s">
        <v>80</v>
      </c>
      <c r="AV4639" s="14" t="s">
        <v>80</v>
      </c>
      <c r="AW4639" s="14" t="s">
        <v>218</v>
      </c>
      <c r="AX4639" s="14" t="s">
        <v>71</v>
      </c>
      <c r="AY4639" s="255" t="s">
        <v>205</v>
      </c>
    </row>
    <row r="4640" s="2" customFormat="1" ht="24.15" customHeight="1">
      <c r="A4640" s="41"/>
      <c r="B4640" s="42"/>
      <c r="C4640" s="216" t="s">
        <v>6976</v>
      </c>
      <c r="D4640" s="216" t="s">
        <v>207</v>
      </c>
      <c r="E4640" s="217" t="s">
        <v>6977</v>
      </c>
      <c r="F4640" s="218" t="s">
        <v>6978</v>
      </c>
      <c r="G4640" s="219" t="s">
        <v>306</v>
      </c>
      <c r="H4640" s="220">
        <v>3741.1399999999999</v>
      </c>
      <c r="I4640" s="221"/>
      <c r="J4640" s="222">
        <f>ROUND(I4640*H4640,2)</f>
        <v>0</v>
      </c>
      <c r="K4640" s="218" t="s">
        <v>211</v>
      </c>
      <c r="L4640" s="47"/>
      <c r="M4640" s="223" t="s">
        <v>19</v>
      </c>
      <c r="N4640" s="224" t="s">
        <v>42</v>
      </c>
      <c r="O4640" s="87"/>
      <c r="P4640" s="225">
        <f>O4640*H4640</f>
        <v>0</v>
      </c>
      <c r="Q4640" s="225">
        <v>0.00040000000000000002</v>
      </c>
      <c r="R4640" s="225">
        <f>Q4640*H4640</f>
        <v>1.496456</v>
      </c>
      <c r="S4640" s="225">
        <v>0</v>
      </c>
      <c r="T4640" s="226">
        <f>S4640*H4640</f>
        <v>0</v>
      </c>
      <c r="U4640" s="41"/>
      <c r="V4640" s="41"/>
      <c r="W4640" s="41"/>
      <c r="X4640" s="41"/>
      <c r="Y4640" s="41"/>
      <c r="Z4640" s="41"/>
      <c r="AA4640" s="41"/>
      <c r="AB4640" s="41"/>
      <c r="AC4640" s="41"/>
      <c r="AD4640" s="41"/>
      <c r="AE4640" s="41"/>
      <c r="AR4640" s="227" t="s">
        <v>331</v>
      </c>
      <c r="AT4640" s="227" t="s">
        <v>207</v>
      </c>
      <c r="AU4640" s="227" t="s">
        <v>80</v>
      </c>
      <c r="AY4640" s="20" t="s">
        <v>205</v>
      </c>
      <c r="BE4640" s="228">
        <f>IF(N4640="základní",J4640,0)</f>
        <v>0</v>
      </c>
      <c r="BF4640" s="228">
        <f>IF(N4640="snížená",J4640,0)</f>
        <v>0</v>
      </c>
      <c r="BG4640" s="228">
        <f>IF(N4640="zákl. přenesená",J4640,0)</f>
        <v>0</v>
      </c>
      <c r="BH4640" s="228">
        <f>IF(N4640="sníž. přenesená",J4640,0)</f>
        <v>0</v>
      </c>
      <c r="BI4640" s="228">
        <f>IF(N4640="nulová",J4640,0)</f>
        <v>0</v>
      </c>
      <c r="BJ4640" s="20" t="s">
        <v>78</v>
      </c>
      <c r="BK4640" s="228">
        <f>ROUND(I4640*H4640,2)</f>
        <v>0</v>
      </c>
      <c r="BL4640" s="20" t="s">
        <v>331</v>
      </c>
      <c r="BM4640" s="227" t="s">
        <v>6979</v>
      </c>
    </row>
    <row r="4641" s="2" customFormat="1">
      <c r="A4641" s="41"/>
      <c r="B4641" s="42"/>
      <c r="C4641" s="43"/>
      <c r="D4641" s="229" t="s">
        <v>214</v>
      </c>
      <c r="E4641" s="43"/>
      <c r="F4641" s="230" t="s">
        <v>6980</v>
      </c>
      <c r="G4641" s="43"/>
      <c r="H4641" s="43"/>
      <c r="I4641" s="231"/>
      <c r="J4641" s="43"/>
      <c r="K4641" s="43"/>
      <c r="L4641" s="47"/>
      <c r="M4641" s="232"/>
      <c r="N4641" s="233"/>
      <c r="O4641" s="87"/>
      <c r="P4641" s="87"/>
      <c r="Q4641" s="87"/>
      <c r="R4641" s="87"/>
      <c r="S4641" s="87"/>
      <c r="T4641" s="88"/>
      <c r="U4641" s="41"/>
      <c r="V4641" s="41"/>
      <c r="W4641" s="41"/>
      <c r="X4641" s="41"/>
      <c r="Y4641" s="41"/>
      <c r="Z4641" s="41"/>
      <c r="AA4641" s="41"/>
      <c r="AB4641" s="41"/>
      <c r="AC4641" s="41"/>
      <c r="AD4641" s="41"/>
      <c r="AE4641" s="41"/>
      <c r="AT4641" s="20" t="s">
        <v>214</v>
      </c>
      <c r="AU4641" s="20" t="s">
        <v>80</v>
      </c>
    </row>
    <row r="4642" s="14" customFormat="1">
      <c r="A4642" s="14"/>
      <c r="B4642" s="245"/>
      <c r="C4642" s="246"/>
      <c r="D4642" s="236" t="s">
        <v>216</v>
      </c>
      <c r="E4642" s="247" t="s">
        <v>19</v>
      </c>
      <c r="F4642" s="248" t="s">
        <v>6981</v>
      </c>
      <c r="G4642" s="246"/>
      <c r="H4642" s="249">
        <v>3741.1399999999999</v>
      </c>
      <c r="I4642" s="250"/>
      <c r="J4642" s="246"/>
      <c r="K4642" s="246"/>
      <c r="L4642" s="251"/>
      <c r="M4642" s="252"/>
      <c r="N4642" s="253"/>
      <c r="O4642" s="253"/>
      <c r="P4642" s="253"/>
      <c r="Q4642" s="253"/>
      <c r="R4642" s="253"/>
      <c r="S4642" s="253"/>
      <c r="T4642" s="25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5" t="s">
        <v>216</v>
      </c>
      <c r="AU4642" s="255" t="s">
        <v>80</v>
      </c>
      <c r="AV4642" s="14" t="s">
        <v>80</v>
      </c>
      <c r="AW4642" s="14" t="s">
        <v>218</v>
      </c>
      <c r="AX4642" s="14" t="s">
        <v>71</v>
      </c>
      <c r="AY4642" s="255" t="s">
        <v>205</v>
      </c>
    </row>
    <row r="4643" s="2" customFormat="1" ht="24.15" customHeight="1">
      <c r="A4643" s="41"/>
      <c r="B4643" s="42"/>
      <c r="C4643" s="216" t="s">
        <v>6982</v>
      </c>
      <c r="D4643" s="216" t="s">
        <v>207</v>
      </c>
      <c r="E4643" s="217" t="s">
        <v>6983</v>
      </c>
      <c r="F4643" s="218" t="s">
        <v>6984</v>
      </c>
      <c r="G4643" s="219" t="s">
        <v>306</v>
      </c>
      <c r="H4643" s="220">
        <v>1504.9259999999999</v>
      </c>
      <c r="I4643" s="221"/>
      <c r="J4643" s="222">
        <f>ROUND(I4643*H4643,2)</f>
        <v>0</v>
      </c>
      <c r="K4643" s="218" t="s">
        <v>211</v>
      </c>
      <c r="L4643" s="47"/>
      <c r="M4643" s="223" t="s">
        <v>19</v>
      </c>
      <c r="N4643" s="224" t="s">
        <v>42</v>
      </c>
      <c r="O4643" s="87"/>
      <c r="P4643" s="225">
        <f>O4643*H4643</f>
        <v>0</v>
      </c>
      <c r="Q4643" s="225">
        <v>0.00040000000000000002</v>
      </c>
      <c r="R4643" s="225">
        <f>Q4643*H4643</f>
        <v>0.60197040000000002</v>
      </c>
      <c r="S4643" s="225">
        <v>0</v>
      </c>
      <c r="T4643" s="226">
        <f>S4643*H4643</f>
        <v>0</v>
      </c>
      <c r="U4643" s="41"/>
      <c r="V4643" s="41"/>
      <c r="W4643" s="41"/>
      <c r="X4643" s="41"/>
      <c r="Y4643" s="41"/>
      <c r="Z4643" s="41"/>
      <c r="AA4643" s="41"/>
      <c r="AB4643" s="41"/>
      <c r="AC4643" s="41"/>
      <c r="AD4643" s="41"/>
      <c r="AE4643" s="41"/>
      <c r="AR4643" s="227" t="s">
        <v>331</v>
      </c>
      <c r="AT4643" s="227" t="s">
        <v>207</v>
      </c>
      <c r="AU4643" s="227" t="s">
        <v>80</v>
      </c>
      <c r="AY4643" s="20" t="s">
        <v>205</v>
      </c>
      <c r="BE4643" s="228">
        <f>IF(N4643="základní",J4643,0)</f>
        <v>0</v>
      </c>
      <c r="BF4643" s="228">
        <f>IF(N4643="snížená",J4643,0)</f>
        <v>0</v>
      </c>
      <c r="BG4643" s="228">
        <f>IF(N4643="zákl. přenesená",J4643,0)</f>
        <v>0</v>
      </c>
      <c r="BH4643" s="228">
        <f>IF(N4643="sníž. přenesená",J4643,0)</f>
        <v>0</v>
      </c>
      <c r="BI4643" s="228">
        <f>IF(N4643="nulová",J4643,0)</f>
        <v>0</v>
      </c>
      <c r="BJ4643" s="20" t="s">
        <v>78</v>
      </c>
      <c r="BK4643" s="228">
        <f>ROUND(I4643*H4643,2)</f>
        <v>0</v>
      </c>
      <c r="BL4643" s="20" t="s">
        <v>331</v>
      </c>
      <c r="BM4643" s="227" t="s">
        <v>6985</v>
      </c>
    </row>
    <row r="4644" s="2" customFormat="1">
      <c r="A4644" s="41"/>
      <c r="B4644" s="42"/>
      <c r="C4644" s="43"/>
      <c r="D4644" s="229" t="s">
        <v>214</v>
      </c>
      <c r="E4644" s="43"/>
      <c r="F4644" s="230" t="s">
        <v>6986</v>
      </c>
      <c r="G4644" s="43"/>
      <c r="H4644" s="43"/>
      <c r="I4644" s="231"/>
      <c r="J4644" s="43"/>
      <c r="K4644" s="43"/>
      <c r="L4644" s="47"/>
      <c r="M4644" s="232"/>
      <c r="N4644" s="233"/>
      <c r="O4644" s="87"/>
      <c r="P4644" s="87"/>
      <c r="Q4644" s="87"/>
      <c r="R4644" s="87"/>
      <c r="S4644" s="87"/>
      <c r="T4644" s="88"/>
      <c r="U4644" s="41"/>
      <c r="V4644" s="41"/>
      <c r="W4644" s="41"/>
      <c r="X4644" s="41"/>
      <c r="Y4644" s="41"/>
      <c r="Z4644" s="41"/>
      <c r="AA4644" s="41"/>
      <c r="AB4644" s="41"/>
      <c r="AC4644" s="41"/>
      <c r="AD4644" s="41"/>
      <c r="AE4644" s="41"/>
      <c r="AT4644" s="20" t="s">
        <v>214</v>
      </c>
      <c r="AU4644" s="20" t="s">
        <v>80</v>
      </c>
    </row>
    <row r="4645" s="14" customFormat="1">
      <c r="A4645" s="14"/>
      <c r="B4645" s="245"/>
      <c r="C4645" s="246"/>
      <c r="D4645" s="236" t="s">
        <v>216</v>
      </c>
      <c r="E4645" s="247" t="s">
        <v>19</v>
      </c>
      <c r="F4645" s="248" t="s">
        <v>6987</v>
      </c>
      <c r="G4645" s="246"/>
      <c r="H4645" s="249">
        <v>1504.9259999999999</v>
      </c>
      <c r="I4645" s="250"/>
      <c r="J4645" s="246"/>
      <c r="K4645" s="246"/>
      <c r="L4645" s="251"/>
      <c r="M4645" s="252"/>
      <c r="N4645" s="253"/>
      <c r="O4645" s="253"/>
      <c r="P4645" s="253"/>
      <c r="Q4645" s="253"/>
      <c r="R4645" s="253"/>
      <c r="S4645" s="253"/>
      <c r="T4645" s="25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T4645" s="255" t="s">
        <v>216</v>
      </c>
      <c r="AU4645" s="255" t="s">
        <v>80</v>
      </c>
      <c r="AV4645" s="14" t="s">
        <v>80</v>
      </c>
      <c r="AW4645" s="14" t="s">
        <v>218</v>
      </c>
      <c r="AX4645" s="14" t="s">
        <v>71</v>
      </c>
      <c r="AY4645" s="255" t="s">
        <v>205</v>
      </c>
    </row>
    <row r="4646" s="2" customFormat="1" ht="24.15" customHeight="1">
      <c r="A4646" s="41"/>
      <c r="B4646" s="42"/>
      <c r="C4646" s="216" t="s">
        <v>6988</v>
      </c>
      <c r="D4646" s="216" t="s">
        <v>207</v>
      </c>
      <c r="E4646" s="217" t="s">
        <v>6989</v>
      </c>
      <c r="F4646" s="218" t="s">
        <v>6990</v>
      </c>
      <c r="G4646" s="219" t="s">
        <v>306</v>
      </c>
      <c r="H4646" s="220">
        <v>481.255</v>
      </c>
      <c r="I4646" s="221"/>
      <c r="J4646" s="222">
        <f>ROUND(I4646*H4646,2)</f>
        <v>0</v>
      </c>
      <c r="K4646" s="218" t="s">
        <v>211</v>
      </c>
      <c r="L4646" s="47"/>
      <c r="M4646" s="223" t="s">
        <v>19</v>
      </c>
      <c r="N4646" s="224" t="s">
        <v>42</v>
      </c>
      <c r="O4646" s="87"/>
      <c r="P4646" s="225">
        <f>O4646*H4646</f>
        <v>0</v>
      </c>
      <c r="Q4646" s="225">
        <v>0.00040000000000000002</v>
      </c>
      <c r="R4646" s="225">
        <f>Q4646*H4646</f>
        <v>0.19250200000000001</v>
      </c>
      <c r="S4646" s="225">
        <v>0</v>
      </c>
      <c r="T4646" s="226">
        <f>S4646*H4646</f>
        <v>0</v>
      </c>
      <c r="U4646" s="41"/>
      <c r="V4646" s="41"/>
      <c r="W4646" s="41"/>
      <c r="X4646" s="41"/>
      <c r="Y4646" s="41"/>
      <c r="Z4646" s="41"/>
      <c r="AA4646" s="41"/>
      <c r="AB4646" s="41"/>
      <c r="AC4646" s="41"/>
      <c r="AD4646" s="41"/>
      <c r="AE4646" s="41"/>
      <c r="AR4646" s="227" t="s">
        <v>331</v>
      </c>
      <c r="AT4646" s="227" t="s">
        <v>207</v>
      </c>
      <c r="AU4646" s="227" t="s">
        <v>80</v>
      </c>
      <c r="AY4646" s="20" t="s">
        <v>205</v>
      </c>
      <c r="BE4646" s="228">
        <f>IF(N4646="základní",J4646,0)</f>
        <v>0</v>
      </c>
      <c r="BF4646" s="228">
        <f>IF(N4646="snížená",J4646,0)</f>
        <v>0</v>
      </c>
      <c r="BG4646" s="228">
        <f>IF(N4646="zákl. přenesená",J4646,0)</f>
        <v>0</v>
      </c>
      <c r="BH4646" s="228">
        <f>IF(N4646="sníž. přenesená",J4646,0)</f>
        <v>0</v>
      </c>
      <c r="BI4646" s="228">
        <f>IF(N4646="nulová",J4646,0)</f>
        <v>0</v>
      </c>
      <c r="BJ4646" s="20" t="s">
        <v>78</v>
      </c>
      <c r="BK4646" s="228">
        <f>ROUND(I4646*H4646,2)</f>
        <v>0</v>
      </c>
      <c r="BL4646" s="20" t="s">
        <v>331</v>
      </c>
      <c r="BM4646" s="227" t="s">
        <v>6991</v>
      </c>
    </row>
    <row r="4647" s="2" customFormat="1">
      <c r="A4647" s="41"/>
      <c r="B4647" s="42"/>
      <c r="C4647" s="43"/>
      <c r="D4647" s="229" t="s">
        <v>214</v>
      </c>
      <c r="E4647" s="43"/>
      <c r="F4647" s="230" t="s">
        <v>6992</v>
      </c>
      <c r="G4647" s="43"/>
      <c r="H4647" s="43"/>
      <c r="I4647" s="231"/>
      <c r="J4647" s="43"/>
      <c r="K4647" s="43"/>
      <c r="L4647" s="47"/>
      <c r="M4647" s="232"/>
      <c r="N4647" s="233"/>
      <c r="O4647" s="87"/>
      <c r="P4647" s="87"/>
      <c r="Q4647" s="87"/>
      <c r="R4647" s="87"/>
      <c r="S4647" s="87"/>
      <c r="T4647" s="88"/>
      <c r="U4647" s="41"/>
      <c r="V4647" s="41"/>
      <c r="W4647" s="41"/>
      <c r="X4647" s="41"/>
      <c r="Y4647" s="41"/>
      <c r="Z4647" s="41"/>
      <c r="AA4647" s="41"/>
      <c r="AB4647" s="41"/>
      <c r="AC4647" s="41"/>
      <c r="AD4647" s="41"/>
      <c r="AE4647" s="41"/>
      <c r="AT4647" s="20" t="s">
        <v>214</v>
      </c>
      <c r="AU4647" s="20" t="s">
        <v>80</v>
      </c>
    </row>
    <row r="4648" s="14" customFormat="1">
      <c r="A4648" s="14"/>
      <c r="B4648" s="245"/>
      <c r="C4648" s="246"/>
      <c r="D4648" s="236" t="s">
        <v>216</v>
      </c>
      <c r="E4648" s="247" t="s">
        <v>19</v>
      </c>
      <c r="F4648" s="248" t="s">
        <v>6993</v>
      </c>
      <c r="G4648" s="246"/>
      <c r="H4648" s="249">
        <v>481.255</v>
      </c>
      <c r="I4648" s="250"/>
      <c r="J4648" s="246"/>
      <c r="K4648" s="246"/>
      <c r="L4648" s="251"/>
      <c r="M4648" s="252"/>
      <c r="N4648" s="253"/>
      <c r="O4648" s="253"/>
      <c r="P4648" s="253"/>
      <c r="Q4648" s="253"/>
      <c r="R4648" s="253"/>
      <c r="S4648" s="253"/>
      <c r="T4648" s="25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T4648" s="255" t="s">
        <v>216</v>
      </c>
      <c r="AU4648" s="255" t="s">
        <v>80</v>
      </c>
      <c r="AV4648" s="14" t="s">
        <v>80</v>
      </c>
      <c r="AW4648" s="14" t="s">
        <v>218</v>
      </c>
      <c r="AX4648" s="14" t="s">
        <v>71</v>
      </c>
      <c r="AY4648" s="255" t="s">
        <v>205</v>
      </c>
    </row>
    <row r="4649" s="2" customFormat="1" ht="37.8" customHeight="1">
      <c r="A4649" s="41"/>
      <c r="B4649" s="42"/>
      <c r="C4649" s="216" t="s">
        <v>6994</v>
      </c>
      <c r="D4649" s="216" t="s">
        <v>207</v>
      </c>
      <c r="E4649" s="217" t="s">
        <v>6995</v>
      </c>
      <c r="F4649" s="218" t="s">
        <v>6996</v>
      </c>
      <c r="G4649" s="219" t="s">
        <v>327</v>
      </c>
      <c r="H4649" s="220">
        <v>1200</v>
      </c>
      <c r="I4649" s="221"/>
      <c r="J4649" s="222">
        <f>ROUND(I4649*H4649,2)</f>
        <v>0</v>
      </c>
      <c r="K4649" s="218" t="s">
        <v>211</v>
      </c>
      <c r="L4649" s="47"/>
      <c r="M4649" s="223" t="s">
        <v>19</v>
      </c>
      <c r="N4649" s="224" t="s">
        <v>42</v>
      </c>
      <c r="O4649" s="87"/>
      <c r="P4649" s="225">
        <f>O4649*H4649</f>
        <v>0</v>
      </c>
      <c r="Q4649" s="225">
        <v>0</v>
      </c>
      <c r="R4649" s="225">
        <f>Q4649*H4649</f>
        <v>0</v>
      </c>
      <c r="S4649" s="225">
        <v>0</v>
      </c>
      <c r="T4649" s="226">
        <f>S4649*H4649</f>
        <v>0</v>
      </c>
      <c r="U4649" s="41"/>
      <c r="V4649" s="41"/>
      <c r="W4649" s="41"/>
      <c r="X4649" s="41"/>
      <c r="Y4649" s="41"/>
      <c r="Z4649" s="41"/>
      <c r="AA4649" s="41"/>
      <c r="AB4649" s="41"/>
      <c r="AC4649" s="41"/>
      <c r="AD4649" s="41"/>
      <c r="AE4649" s="41"/>
      <c r="AR4649" s="227" t="s">
        <v>331</v>
      </c>
      <c r="AT4649" s="227" t="s">
        <v>207</v>
      </c>
      <c r="AU4649" s="227" t="s">
        <v>80</v>
      </c>
      <c r="AY4649" s="20" t="s">
        <v>205</v>
      </c>
      <c r="BE4649" s="228">
        <f>IF(N4649="základní",J4649,0)</f>
        <v>0</v>
      </c>
      <c r="BF4649" s="228">
        <f>IF(N4649="snížená",J4649,0)</f>
        <v>0</v>
      </c>
      <c r="BG4649" s="228">
        <f>IF(N4649="zákl. přenesená",J4649,0)</f>
        <v>0</v>
      </c>
      <c r="BH4649" s="228">
        <f>IF(N4649="sníž. přenesená",J4649,0)</f>
        <v>0</v>
      </c>
      <c r="BI4649" s="228">
        <f>IF(N4649="nulová",J4649,0)</f>
        <v>0</v>
      </c>
      <c r="BJ4649" s="20" t="s">
        <v>78</v>
      </c>
      <c r="BK4649" s="228">
        <f>ROUND(I4649*H4649,2)</f>
        <v>0</v>
      </c>
      <c r="BL4649" s="20" t="s">
        <v>331</v>
      </c>
      <c r="BM4649" s="227" t="s">
        <v>6997</v>
      </c>
    </row>
    <row r="4650" s="2" customFormat="1">
      <c r="A4650" s="41"/>
      <c r="B4650" s="42"/>
      <c r="C4650" s="43"/>
      <c r="D4650" s="229" t="s">
        <v>214</v>
      </c>
      <c r="E4650" s="43"/>
      <c r="F4650" s="230" t="s">
        <v>6998</v>
      </c>
      <c r="G4650" s="43"/>
      <c r="H4650" s="43"/>
      <c r="I4650" s="231"/>
      <c r="J4650" s="43"/>
      <c r="K4650" s="43"/>
      <c r="L4650" s="47"/>
      <c r="M4650" s="232"/>
      <c r="N4650" s="233"/>
      <c r="O4650" s="87"/>
      <c r="P4650" s="87"/>
      <c r="Q4650" s="87"/>
      <c r="R4650" s="87"/>
      <c r="S4650" s="87"/>
      <c r="T4650" s="88"/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T4650" s="20" t="s">
        <v>214</v>
      </c>
      <c r="AU4650" s="20" t="s">
        <v>80</v>
      </c>
    </row>
    <row r="4651" s="2" customFormat="1" ht="37.8" customHeight="1">
      <c r="A4651" s="41"/>
      <c r="B4651" s="42"/>
      <c r="C4651" s="216" t="s">
        <v>6999</v>
      </c>
      <c r="D4651" s="216" t="s">
        <v>207</v>
      </c>
      <c r="E4651" s="217" t="s">
        <v>7000</v>
      </c>
      <c r="F4651" s="218" t="s">
        <v>7001</v>
      </c>
      <c r="G4651" s="219" t="s">
        <v>306</v>
      </c>
      <c r="H4651" s="220">
        <v>4186.6599999999999</v>
      </c>
      <c r="I4651" s="221"/>
      <c r="J4651" s="222">
        <f>ROUND(I4651*H4651,2)</f>
        <v>0</v>
      </c>
      <c r="K4651" s="218" t="s">
        <v>211</v>
      </c>
      <c r="L4651" s="47"/>
      <c r="M4651" s="223" t="s">
        <v>19</v>
      </c>
      <c r="N4651" s="224" t="s">
        <v>42</v>
      </c>
      <c r="O4651" s="87"/>
      <c r="P4651" s="225">
        <f>O4651*H4651</f>
        <v>0</v>
      </c>
      <c r="Q4651" s="225">
        <v>1.0000000000000001E-05</v>
      </c>
      <c r="R4651" s="225">
        <f>Q4651*H4651</f>
        <v>0.041866600000000004</v>
      </c>
      <c r="S4651" s="225">
        <v>0</v>
      </c>
      <c r="T4651" s="226">
        <f>S4651*H4651</f>
        <v>0</v>
      </c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R4651" s="227" t="s">
        <v>331</v>
      </c>
      <c r="AT4651" s="227" t="s">
        <v>207</v>
      </c>
      <c r="AU4651" s="227" t="s">
        <v>80</v>
      </c>
      <c r="AY4651" s="20" t="s">
        <v>205</v>
      </c>
      <c r="BE4651" s="228">
        <f>IF(N4651="základní",J4651,0)</f>
        <v>0</v>
      </c>
      <c r="BF4651" s="228">
        <f>IF(N4651="snížená",J4651,0)</f>
        <v>0</v>
      </c>
      <c r="BG4651" s="228">
        <f>IF(N4651="zákl. přenesená",J4651,0)</f>
        <v>0</v>
      </c>
      <c r="BH4651" s="228">
        <f>IF(N4651="sníž. přenesená",J4651,0)</f>
        <v>0</v>
      </c>
      <c r="BI4651" s="228">
        <f>IF(N4651="nulová",J4651,0)</f>
        <v>0</v>
      </c>
      <c r="BJ4651" s="20" t="s">
        <v>78</v>
      </c>
      <c r="BK4651" s="228">
        <f>ROUND(I4651*H4651,2)</f>
        <v>0</v>
      </c>
      <c r="BL4651" s="20" t="s">
        <v>331</v>
      </c>
      <c r="BM4651" s="227" t="s">
        <v>7002</v>
      </c>
    </row>
    <row r="4652" s="2" customFormat="1">
      <c r="A4652" s="41"/>
      <c r="B4652" s="42"/>
      <c r="C4652" s="43"/>
      <c r="D4652" s="229" t="s">
        <v>214</v>
      </c>
      <c r="E4652" s="43"/>
      <c r="F4652" s="230" t="s">
        <v>7003</v>
      </c>
      <c r="G4652" s="43"/>
      <c r="H4652" s="43"/>
      <c r="I4652" s="231"/>
      <c r="J4652" s="43"/>
      <c r="K4652" s="43"/>
      <c r="L4652" s="47"/>
      <c r="M4652" s="232"/>
      <c r="N4652" s="233"/>
      <c r="O4652" s="87"/>
      <c r="P4652" s="87"/>
      <c r="Q4652" s="87"/>
      <c r="R4652" s="87"/>
      <c r="S4652" s="87"/>
      <c r="T4652" s="88"/>
      <c r="U4652" s="41"/>
      <c r="V4652" s="41"/>
      <c r="W4652" s="41"/>
      <c r="X4652" s="41"/>
      <c r="Y4652" s="41"/>
      <c r="Z4652" s="41"/>
      <c r="AA4652" s="41"/>
      <c r="AB4652" s="41"/>
      <c r="AC4652" s="41"/>
      <c r="AD4652" s="41"/>
      <c r="AE4652" s="41"/>
      <c r="AT4652" s="20" t="s">
        <v>214</v>
      </c>
      <c r="AU4652" s="20" t="s">
        <v>80</v>
      </c>
    </row>
    <row r="4653" s="14" customFormat="1">
      <c r="A4653" s="14"/>
      <c r="B4653" s="245"/>
      <c r="C4653" s="246"/>
      <c r="D4653" s="236" t="s">
        <v>216</v>
      </c>
      <c r="E4653" s="247" t="s">
        <v>19</v>
      </c>
      <c r="F4653" s="248" t="s">
        <v>7004</v>
      </c>
      <c r="G4653" s="246"/>
      <c r="H4653" s="249">
        <v>4186.6601999999993</v>
      </c>
      <c r="I4653" s="250"/>
      <c r="J4653" s="246"/>
      <c r="K4653" s="246"/>
      <c r="L4653" s="251"/>
      <c r="M4653" s="252"/>
      <c r="N4653" s="253"/>
      <c r="O4653" s="253"/>
      <c r="P4653" s="253"/>
      <c r="Q4653" s="253"/>
      <c r="R4653" s="253"/>
      <c r="S4653" s="253"/>
      <c r="T4653" s="25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T4653" s="255" t="s">
        <v>216</v>
      </c>
      <c r="AU4653" s="255" t="s">
        <v>80</v>
      </c>
      <c r="AV4653" s="14" t="s">
        <v>80</v>
      </c>
      <c r="AW4653" s="14" t="s">
        <v>218</v>
      </c>
      <c r="AX4653" s="14" t="s">
        <v>71</v>
      </c>
      <c r="AY4653" s="255" t="s">
        <v>205</v>
      </c>
    </row>
    <row r="4654" s="12" customFormat="1" ht="22.8" customHeight="1">
      <c r="A4654" s="12"/>
      <c r="B4654" s="200"/>
      <c r="C4654" s="201"/>
      <c r="D4654" s="202" t="s">
        <v>70</v>
      </c>
      <c r="E4654" s="214" t="s">
        <v>5244</v>
      </c>
      <c r="F4654" s="214" t="s">
        <v>7005</v>
      </c>
      <c r="G4654" s="201"/>
      <c r="H4654" s="201"/>
      <c r="I4654" s="204"/>
      <c r="J4654" s="215">
        <f>BK4654</f>
        <v>0</v>
      </c>
      <c r="K4654" s="201"/>
      <c r="L4654" s="206"/>
      <c r="M4654" s="207"/>
      <c r="N4654" s="208"/>
      <c r="O4654" s="208"/>
      <c r="P4654" s="209">
        <f>SUM(P4655:P4658)</f>
        <v>0</v>
      </c>
      <c r="Q4654" s="208"/>
      <c r="R4654" s="209">
        <f>SUM(R4655:R4658)</f>
        <v>0.067000000000000004</v>
      </c>
      <c r="S4654" s="208"/>
      <c r="T4654" s="210">
        <f>SUM(T4655:T4658)</f>
        <v>0</v>
      </c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R4654" s="211" t="s">
        <v>80</v>
      </c>
      <c r="AT4654" s="212" t="s">
        <v>70</v>
      </c>
      <c r="AU4654" s="212" t="s">
        <v>78</v>
      </c>
      <c r="AY4654" s="211" t="s">
        <v>205</v>
      </c>
      <c r="BK4654" s="213">
        <f>SUM(BK4655:BK4658)</f>
        <v>0</v>
      </c>
    </row>
    <row r="4655" s="2" customFormat="1" ht="33" customHeight="1">
      <c r="A4655" s="41"/>
      <c r="B4655" s="42"/>
      <c r="C4655" s="216" t="s">
        <v>7006</v>
      </c>
      <c r="D4655" s="216" t="s">
        <v>207</v>
      </c>
      <c r="E4655" s="217" t="s">
        <v>7007</v>
      </c>
      <c r="F4655" s="218" t="s">
        <v>7008</v>
      </c>
      <c r="G4655" s="219" t="s">
        <v>448</v>
      </c>
      <c r="H4655" s="220">
        <v>1</v>
      </c>
      <c r="I4655" s="221"/>
      <c r="J4655" s="222">
        <f>ROUND(I4655*H4655,2)</f>
        <v>0</v>
      </c>
      <c r="K4655" s="218" t="s">
        <v>19</v>
      </c>
      <c r="L4655" s="47"/>
      <c r="M4655" s="223" t="s">
        <v>19</v>
      </c>
      <c r="N4655" s="224" t="s">
        <v>42</v>
      </c>
      <c r="O4655" s="87"/>
      <c r="P4655" s="225">
        <f>O4655*H4655</f>
        <v>0</v>
      </c>
      <c r="Q4655" s="225">
        <v>0.035000000000000003</v>
      </c>
      <c r="R4655" s="225">
        <f>Q4655*H4655</f>
        <v>0.035000000000000003</v>
      </c>
      <c r="S4655" s="225">
        <v>0</v>
      </c>
      <c r="T4655" s="226">
        <f>S4655*H4655</f>
        <v>0</v>
      </c>
      <c r="U4655" s="41"/>
      <c r="V4655" s="41"/>
      <c r="W4655" s="41"/>
      <c r="X4655" s="41"/>
      <c r="Y4655" s="41"/>
      <c r="Z4655" s="41"/>
      <c r="AA4655" s="41"/>
      <c r="AB4655" s="41"/>
      <c r="AC4655" s="41"/>
      <c r="AD4655" s="41"/>
      <c r="AE4655" s="41"/>
      <c r="AR4655" s="227" t="s">
        <v>331</v>
      </c>
      <c r="AT4655" s="227" t="s">
        <v>207</v>
      </c>
      <c r="AU4655" s="227" t="s">
        <v>80</v>
      </c>
      <c r="AY4655" s="20" t="s">
        <v>205</v>
      </c>
      <c r="BE4655" s="228">
        <f>IF(N4655="základní",J4655,0)</f>
        <v>0</v>
      </c>
      <c r="BF4655" s="228">
        <f>IF(N4655="snížená",J4655,0)</f>
        <v>0</v>
      </c>
      <c r="BG4655" s="228">
        <f>IF(N4655="zákl. přenesená",J4655,0)</f>
        <v>0</v>
      </c>
      <c r="BH4655" s="228">
        <f>IF(N4655="sníž. přenesená",J4655,0)</f>
        <v>0</v>
      </c>
      <c r="BI4655" s="228">
        <f>IF(N4655="nulová",J4655,0)</f>
        <v>0</v>
      </c>
      <c r="BJ4655" s="20" t="s">
        <v>78</v>
      </c>
      <c r="BK4655" s="228">
        <f>ROUND(I4655*H4655,2)</f>
        <v>0</v>
      </c>
      <c r="BL4655" s="20" t="s">
        <v>331</v>
      </c>
      <c r="BM4655" s="227" t="s">
        <v>7009</v>
      </c>
    </row>
    <row r="4656" s="2" customFormat="1" ht="33" customHeight="1">
      <c r="A4656" s="41"/>
      <c r="B4656" s="42"/>
      <c r="C4656" s="216" t="s">
        <v>7010</v>
      </c>
      <c r="D4656" s="216" t="s">
        <v>207</v>
      </c>
      <c r="E4656" s="217" t="s">
        <v>7011</v>
      </c>
      <c r="F4656" s="218" t="s">
        <v>7012</v>
      </c>
      <c r="G4656" s="219" t="s">
        <v>448</v>
      </c>
      <c r="H4656" s="220">
        <v>1</v>
      </c>
      <c r="I4656" s="221"/>
      <c r="J4656" s="222">
        <f>ROUND(I4656*H4656,2)</f>
        <v>0</v>
      </c>
      <c r="K4656" s="218" t="s">
        <v>19</v>
      </c>
      <c r="L4656" s="47"/>
      <c r="M4656" s="223" t="s">
        <v>19</v>
      </c>
      <c r="N4656" s="224" t="s">
        <v>42</v>
      </c>
      <c r="O4656" s="87"/>
      <c r="P4656" s="225">
        <f>O4656*H4656</f>
        <v>0</v>
      </c>
      <c r="Q4656" s="225">
        <v>0.032000000000000001</v>
      </c>
      <c r="R4656" s="225">
        <f>Q4656*H4656</f>
        <v>0.032000000000000001</v>
      </c>
      <c r="S4656" s="225">
        <v>0</v>
      </c>
      <c r="T4656" s="226">
        <f>S4656*H4656</f>
        <v>0</v>
      </c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R4656" s="227" t="s">
        <v>331</v>
      </c>
      <c r="AT4656" s="227" t="s">
        <v>207</v>
      </c>
      <c r="AU4656" s="227" t="s">
        <v>80</v>
      </c>
      <c r="AY4656" s="20" t="s">
        <v>205</v>
      </c>
      <c r="BE4656" s="228">
        <f>IF(N4656="základní",J4656,0)</f>
        <v>0</v>
      </c>
      <c r="BF4656" s="228">
        <f>IF(N4656="snížená",J4656,0)</f>
        <v>0</v>
      </c>
      <c r="BG4656" s="228">
        <f>IF(N4656="zákl. přenesená",J4656,0)</f>
        <v>0</v>
      </c>
      <c r="BH4656" s="228">
        <f>IF(N4656="sníž. přenesená",J4656,0)</f>
        <v>0</v>
      </c>
      <c r="BI4656" s="228">
        <f>IF(N4656="nulová",J4656,0)</f>
        <v>0</v>
      </c>
      <c r="BJ4656" s="20" t="s">
        <v>78</v>
      </c>
      <c r="BK4656" s="228">
        <f>ROUND(I4656*H4656,2)</f>
        <v>0</v>
      </c>
      <c r="BL4656" s="20" t="s">
        <v>331</v>
      </c>
      <c r="BM4656" s="227" t="s">
        <v>7013</v>
      </c>
    </row>
    <row r="4657" s="2" customFormat="1" ht="55.5" customHeight="1">
      <c r="A4657" s="41"/>
      <c r="B4657" s="42"/>
      <c r="C4657" s="216" t="s">
        <v>7014</v>
      </c>
      <c r="D4657" s="216" t="s">
        <v>207</v>
      </c>
      <c r="E4657" s="217" t="s">
        <v>7015</v>
      </c>
      <c r="F4657" s="218" t="s">
        <v>7016</v>
      </c>
      <c r="G4657" s="219" t="s">
        <v>279</v>
      </c>
      <c r="H4657" s="220">
        <v>0.067000000000000004</v>
      </c>
      <c r="I4657" s="221"/>
      <c r="J4657" s="222">
        <f>ROUND(I4657*H4657,2)</f>
        <v>0</v>
      </c>
      <c r="K4657" s="218" t="s">
        <v>211</v>
      </c>
      <c r="L4657" s="47"/>
      <c r="M4657" s="223" t="s">
        <v>19</v>
      </c>
      <c r="N4657" s="224" t="s">
        <v>42</v>
      </c>
      <c r="O4657" s="87"/>
      <c r="P4657" s="225">
        <f>O4657*H4657</f>
        <v>0</v>
      </c>
      <c r="Q4657" s="225">
        <v>0</v>
      </c>
      <c r="R4657" s="225">
        <f>Q4657*H4657</f>
        <v>0</v>
      </c>
      <c r="S4657" s="225">
        <v>0</v>
      </c>
      <c r="T4657" s="226">
        <f>S4657*H4657</f>
        <v>0</v>
      </c>
      <c r="U4657" s="41"/>
      <c r="V4657" s="41"/>
      <c r="W4657" s="41"/>
      <c r="X4657" s="41"/>
      <c r="Y4657" s="41"/>
      <c r="Z4657" s="41"/>
      <c r="AA4657" s="41"/>
      <c r="AB4657" s="41"/>
      <c r="AC4657" s="41"/>
      <c r="AD4657" s="41"/>
      <c r="AE4657" s="41"/>
      <c r="AR4657" s="227" t="s">
        <v>331</v>
      </c>
      <c r="AT4657" s="227" t="s">
        <v>207</v>
      </c>
      <c r="AU4657" s="227" t="s">
        <v>80</v>
      </c>
      <c r="AY4657" s="20" t="s">
        <v>205</v>
      </c>
      <c r="BE4657" s="228">
        <f>IF(N4657="základní",J4657,0)</f>
        <v>0</v>
      </c>
      <c r="BF4657" s="228">
        <f>IF(N4657="snížená",J4657,0)</f>
        <v>0</v>
      </c>
      <c r="BG4657" s="228">
        <f>IF(N4657="zákl. přenesená",J4657,0)</f>
        <v>0</v>
      </c>
      <c r="BH4657" s="228">
        <f>IF(N4657="sníž. přenesená",J4657,0)</f>
        <v>0</v>
      </c>
      <c r="BI4657" s="228">
        <f>IF(N4657="nulová",J4657,0)</f>
        <v>0</v>
      </c>
      <c r="BJ4657" s="20" t="s">
        <v>78</v>
      </c>
      <c r="BK4657" s="228">
        <f>ROUND(I4657*H4657,2)</f>
        <v>0</v>
      </c>
      <c r="BL4657" s="20" t="s">
        <v>331</v>
      </c>
      <c r="BM4657" s="227" t="s">
        <v>7017</v>
      </c>
    </row>
    <row r="4658" s="2" customFormat="1">
      <c r="A4658" s="41"/>
      <c r="B4658" s="42"/>
      <c r="C4658" s="43"/>
      <c r="D4658" s="229" t="s">
        <v>214</v>
      </c>
      <c r="E4658" s="43"/>
      <c r="F4658" s="230" t="s">
        <v>7018</v>
      </c>
      <c r="G4658" s="43"/>
      <c r="H4658" s="43"/>
      <c r="I4658" s="231"/>
      <c r="J4658" s="43"/>
      <c r="K4658" s="43"/>
      <c r="L4658" s="47"/>
      <c r="M4658" s="289"/>
      <c r="N4658" s="290"/>
      <c r="O4658" s="291"/>
      <c r="P4658" s="291"/>
      <c r="Q4658" s="291"/>
      <c r="R4658" s="291"/>
      <c r="S4658" s="291"/>
      <c r="T4658" s="292"/>
      <c r="U4658" s="41"/>
      <c r="V4658" s="41"/>
      <c r="W4658" s="41"/>
      <c r="X4658" s="41"/>
      <c r="Y4658" s="41"/>
      <c r="Z4658" s="41"/>
      <c r="AA4658" s="41"/>
      <c r="AB4658" s="41"/>
      <c r="AC4658" s="41"/>
      <c r="AD4658" s="41"/>
      <c r="AE4658" s="41"/>
      <c r="AT4658" s="20" t="s">
        <v>214</v>
      </c>
      <c r="AU4658" s="20" t="s">
        <v>80</v>
      </c>
    </row>
    <row r="4659" s="2" customFormat="1" ht="6.96" customHeight="1">
      <c r="A4659" s="41"/>
      <c r="B4659" s="62"/>
      <c r="C4659" s="63"/>
      <c r="D4659" s="63"/>
      <c r="E4659" s="63"/>
      <c r="F4659" s="63"/>
      <c r="G4659" s="63"/>
      <c r="H4659" s="63"/>
      <c r="I4659" s="63"/>
      <c r="J4659" s="63"/>
      <c r="K4659" s="63"/>
      <c r="L4659" s="47"/>
      <c r="M4659" s="41"/>
      <c r="O4659" s="41"/>
      <c r="P4659" s="41"/>
      <c r="Q4659" s="41"/>
      <c r="R4659" s="41"/>
      <c r="S4659" s="41"/>
      <c r="T4659" s="41"/>
      <c r="U4659" s="41"/>
      <c r="V4659" s="41"/>
      <c r="W4659" s="41"/>
      <c r="X4659" s="41"/>
      <c r="Y4659" s="41"/>
      <c r="Z4659" s="41"/>
      <c r="AA4659" s="41"/>
      <c r="AB4659" s="41"/>
      <c r="AC4659" s="41"/>
      <c r="AD4659" s="41"/>
      <c r="AE4659" s="41"/>
    </row>
  </sheetData>
  <sheetProtection sheet="1" autoFilter="0" formatColumns="0" formatRows="0" objects="1" scenarios="1" spinCount="100000" saltValue="pVtzkv+ZkqSRwVzwdZAuf+Hz+RJRFu96jfcmyygsTiSIgYwCB1LwtSDpx9Prd9sf/J6J9QuZgEcgVEQpzw0LHg==" hashValue="oZvenJ2Et8n29bETfLKgGQS6a2dB4VxaC0QcCQ1ayEyE0w/wX90kSaAYNDcf5QINwx47wUupM4OAHE1idxneUQ==" algorithmName="SHA-512" password="CC35"/>
  <autoFilter ref="C118:K465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7:H107"/>
    <mergeCell ref="E109:H109"/>
    <mergeCell ref="E111:H111"/>
    <mergeCell ref="L2:V2"/>
  </mergeCells>
  <hyperlinks>
    <hyperlink ref="F123" r:id="rId1" display="https://podminky.urs.cz/item/CS_URS_2025_01/131251104"/>
    <hyperlink ref="F131" r:id="rId2" display="https://podminky.urs.cz/item/CS_URS_2025_01/139711111"/>
    <hyperlink ref="F151" r:id="rId3" display="https://podminky.urs.cz/item/CS_URS_2025_01/162211311"/>
    <hyperlink ref="F155" r:id="rId4" display="https://podminky.urs.cz/item/CS_URS_2025_01/162211319"/>
    <hyperlink ref="F158" r:id="rId5" display="https://podminky.urs.cz/item/CS_URS_2025_01/162651111"/>
    <hyperlink ref="F161" r:id="rId6" display="https://podminky.urs.cz/item/CS_URS_2025_01/162751114"/>
    <hyperlink ref="F166" r:id="rId7" display="https://podminky.urs.cz/item/CS_URS_2025_01/167151101"/>
    <hyperlink ref="F170" r:id="rId8" display="https://podminky.urs.cz/item/CS_URS_2025_01/171201231"/>
    <hyperlink ref="F173" r:id="rId9" display="https://podminky.urs.cz/item/CS_URS_2025_01/171251201"/>
    <hyperlink ref="F176" r:id="rId10" display="https://podminky.urs.cz/item/CS_URS_2025_01/174111102"/>
    <hyperlink ref="F180" r:id="rId11" display="https://podminky.urs.cz/item/CS_URS_2025_01/174151101"/>
    <hyperlink ref="F185" r:id="rId12" display="https://podminky.urs.cz/item/CS_URS_2025_01/181951112"/>
    <hyperlink ref="F190" r:id="rId13" display="https://podminky.urs.cz/item/CS_URS_2025_01/213141111"/>
    <hyperlink ref="F195" r:id="rId14" display="https://podminky.urs.cz/item/CS_URS_2025_01/218111112"/>
    <hyperlink ref="F198" r:id="rId15" display="https://podminky.urs.cz/item/CS_URS_2025_01/218121112"/>
    <hyperlink ref="F203" r:id="rId16" display="https://podminky.urs.cz/item/CS_URS_2025_01/271532212"/>
    <hyperlink ref="F209" r:id="rId17" display="https://podminky.urs.cz/item/CS_URS_2025_01/271572211"/>
    <hyperlink ref="F212" r:id="rId18" display="https://podminky.urs.cz/item/CS_URS_2025_01/273321511"/>
    <hyperlink ref="F217" r:id="rId19" display="https://podminky.urs.cz/item/CS_URS_2025_01/273322511"/>
    <hyperlink ref="F220" r:id="rId20" display="https://podminky.urs.cz/item/CS_URS_2025_01/273322611"/>
    <hyperlink ref="F224" r:id="rId21" display="https://podminky.urs.cz/item/CS_URS_2025_01/273351121"/>
    <hyperlink ref="F227" r:id="rId22" display="https://podminky.urs.cz/item/CS_URS_2025_01/273351122"/>
    <hyperlink ref="F229" r:id="rId23" display="https://podminky.urs.cz/item/CS_URS_2025_01/273361821"/>
    <hyperlink ref="F233" r:id="rId24" display="https://podminky.urs.cz/item/CS_URS_2025_01/273362021"/>
    <hyperlink ref="F238" r:id="rId25" display="https://podminky.urs.cz/item/CS_URS_2025_01/274313711"/>
    <hyperlink ref="F241" r:id="rId26" display="https://podminky.urs.cz/item/CS_URS_2025_01/274321511"/>
    <hyperlink ref="F244" r:id="rId27" display="https://podminky.urs.cz/item/CS_URS_2025_01/274322611"/>
    <hyperlink ref="F247" r:id="rId28" display="https://podminky.urs.cz/item/CS_URS_2025_01/274361821"/>
    <hyperlink ref="F250" r:id="rId29" display="https://podminky.urs.cz/item/CS_URS_2025_01/275313711"/>
    <hyperlink ref="F253" r:id="rId30" display="https://podminky.urs.cz/item/CS_URS_2025_01/279311116"/>
    <hyperlink ref="F259" r:id="rId31" display="https://podminky.urs.cz/item/CS_URS_2025_01/310235241"/>
    <hyperlink ref="F264" r:id="rId32" display="https://podminky.urs.cz/item/CS_URS_2025_01/310237241"/>
    <hyperlink ref="F267" r:id="rId33" display="https://podminky.urs.cz/item/CS_URS_2025_01/310237261"/>
    <hyperlink ref="F270" r:id="rId34" display="https://podminky.urs.cz/item/CS_URS_2025_01/310238211"/>
    <hyperlink ref="F274" r:id="rId35" display="https://podminky.urs.cz/item/CS_URS_2025_01/310239211"/>
    <hyperlink ref="F296" r:id="rId36" display="https://podminky.urs.cz/item/CS_URS_2025_01/311113121"/>
    <hyperlink ref="F301" r:id="rId37" display="https://podminky.urs.cz/item/CS_URS_2025_01/311113142"/>
    <hyperlink ref="F307" r:id="rId38" display="https://podminky.urs.cz/item/CS_URS_2025_01/311231125"/>
    <hyperlink ref="F317" r:id="rId39" display="https://podminky.urs.cz/item/CS_URS_2025_01/311235131"/>
    <hyperlink ref="F320" r:id="rId40" display="https://podminky.urs.cz/item/CS_URS_2025_01/311235141"/>
    <hyperlink ref="F323" r:id="rId41" display="https://podminky.urs.cz/item/CS_URS_2025_01/311236331"/>
    <hyperlink ref="F326" r:id="rId42" display="https://podminky.urs.cz/item/CS_URS_2025_01/311322611"/>
    <hyperlink ref="F332" r:id="rId43" display="https://podminky.urs.cz/item/CS_URS_2025_01/311361821"/>
    <hyperlink ref="F337" r:id="rId44" display="https://podminky.urs.cz/item/CS_URS_2025_01/317121102"/>
    <hyperlink ref="F341" r:id="rId45" display="https://podminky.urs.cz/item/CS_URS_2025_01/317168012"/>
    <hyperlink ref="F344" r:id="rId46" display="https://podminky.urs.cz/item/CS_URS_2025_01/317168022"/>
    <hyperlink ref="F347" r:id="rId47" display="https://podminky.urs.cz/item/CS_URS_2025_01/317168051"/>
    <hyperlink ref="F350" r:id="rId48" display="https://podminky.urs.cz/item/CS_URS_2025_01/317168052"/>
    <hyperlink ref="F355" r:id="rId49" display="https://podminky.urs.cz/item/CS_URS_2025_01/317168053"/>
    <hyperlink ref="F360" r:id="rId50" display="https://podminky.urs.cz/item/CS_URS_2025_01/317168058"/>
    <hyperlink ref="F365" r:id="rId51" display="https://podminky.urs.cz/item/CS_URS_2025_01/317234410"/>
    <hyperlink ref="F370" r:id="rId52" display="https://podminky.urs.cz/item/CS_URS_2025_01/317238111"/>
    <hyperlink ref="F373" r:id="rId53" display="https://podminky.urs.cz/item/CS_URS_2025_01/317238121"/>
    <hyperlink ref="F376" r:id="rId54" display="https://podminky.urs.cz/item/CS_URS_2025_01/317351101"/>
    <hyperlink ref="F379" r:id="rId55" display="https://podminky.urs.cz/item/CS_URS_2025_01/317351102"/>
    <hyperlink ref="F381" r:id="rId56" display="https://podminky.urs.cz/item/CS_URS_2025_01/317941121"/>
    <hyperlink ref="F399" r:id="rId57" display="https://podminky.urs.cz/item/CS_URS_2025_01/317944321"/>
    <hyperlink ref="F408" r:id="rId58" display="https://podminky.urs.cz/item/CS_URS_2025_01/317944323"/>
    <hyperlink ref="F411" r:id="rId59" display="https://podminky.urs.cz/item/CS_URS_2025_01/317998111"/>
    <hyperlink ref="F414" r:id="rId60" display="https://podminky.urs.cz/item/CS_URS_2025_01/317998112"/>
    <hyperlink ref="F418" r:id="rId61" display="https://podminky.urs.cz/item/CS_URS_2025_01/319201321"/>
    <hyperlink ref="F437" r:id="rId62" display="https://podminky.urs.cz/item/CS_URS_2025_01/319202321"/>
    <hyperlink ref="F466" r:id="rId63" display="https://podminky.urs.cz/item/CS_URS_2025_01/340231025"/>
    <hyperlink ref="F477" r:id="rId64" display="https://podminky.urs.cz/item/CS_URS_2025_01/340231101"/>
    <hyperlink ref="F480" r:id="rId65" display="https://podminky.urs.cz/item/CS_URS_2025_01/340238212"/>
    <hyperlink ref="F485" r:id="rId66" display="https://podminky.urs.cz/item/CS_URS_2025_01/340239211"/>
    <hyperlink ref="F488" r:id="rId67" display="https://podminky.urs.cz/item/CS_URS_2025_01/340239212"/>
    <hyperlink ref="F503" r:id="rId68" display="https://podminky.urs.cz/item/CS_URS_2025_01/342241162"/>
    <hyperlink ref="F515" r:id="rId69" display="https://podminky.urs.cz/item/CS_URS_2025_01/342244201"/>
    <hyperlink ref="F518" r:id="rId70" display="https://podminky.urs.cz/item/CS_URS_2025_01/342244211"/>
    <hyperlink ref="F543" r:id="rId71" display="https://podminky.urs.cz/item/CS_URS_2025_01/342244221"/>
    <hyperlink ref="F561" r:id="rId72" display="https://podminky.urs.cz/item/CS_URS_2025_01/342291121"/>
    <hyperlink ref="F583" r:id="rId73" display="https://podminky.urs.cz/item/CS_URS_2025_01/345244222"/>
    <hyperlink ref="F586" r:id="rId74" display="https://podminky.urs.cz/item/CS_URS_2025_01/345244223"/>
    <hyperlink ref="F589" r:id="rId75" display="https://podminky.urs.cz/item/CS_URS_2025_01/346244381"/>
    <hyperlink ref="F595" r:id="rId76" display="https://podminky.urs.cz/item/CS_URS_2025_01/346244811"/>
    <hyperlink ref="F598" r:id="rId77" display="https://podminky.urs.cz/item/CS_URS_2025_01/349231811"/>
    <hyperlink ref="F609" r:id="rId78" display="https://podminky.urs.cz/item/CS_URS_2025_01/349231821"/>
    <hyperlink ref="F614" r:id="rId79" display="https://podminky.urs.cz/item/CS_URS_2025_01/411121232"/>
    <hyperlink ref="F618" r:id="rId80" display="https://podminky.urs.cz/item/CS_URS_2025_01/411239211"/>
    <hyperlink ref="F621" r:id="rId81" display="https://podminky.urs.cz/item/CS_URS_2025_01/411244262"/>
    <hyperlink ref="F624" r:id="rId82" display="https://podminky.urs.cz/item/CS_URS_2025_01/411321414"/>
    <hyperlink ref="F627" r:id="rId83" display="https://podminky.urs.cz/item/CS_URS_2025_01/411321616"/>
    <hyperlink ref="F631" r:id="rId84" display="https://podminky.urs.cz/item/CS_URS_2025_01/411351011"/>
    <hyperlink ref="F634" r:id="rId85" display="https://podminky.urs.cz/item/CS_URS_2025_01/411351012"/>
    <hyperlink ref="F639" r:id="rId86" display="https://podminky.urs.cz/item/CS_URS_2025_01/411354311"/>
    <hyperlink ref="F644" r:id="rId87" display="https://podminky.urs.cz/item/CS_URS_2025_01/411354312"/>
    <hyperlink ref="F646" r:id="rId88" display="https://podminky.urs.cz/item/CS_URS_2025_01/411354313"/>
    <hyperlink ref="F651" r:id="rId89" display="https://podminky.urs.cz/item/CS_URS_2025_01/411354314"/>
    <hyperlink ref="F653" r:id="rId90" display="https://podminky.urs.cz/item/CS_URS_2025_01/411361821"/>
    <hyperlink ref="F658" r:id="rId91" display="https://podminky.urs.cz/item/CS_URS_2025_01/413231221"/>
    <hyperlink ref="F663" r:id="rId92" display="https://podminky.urs.cz/item/CS_URS_2025_01/413232211"/>
    <hyperlink ref="F666" r:id="rId93" display="https://podminky.urs.cz/item/CS_URS_2025_01/413232221"/>
    <hyperlink ref="F669" r:id="rId94" display="https://podminky.urs.cz/item/CS_URS_2025_01/413941121"/>
    <hyperlink ref="F675" r:id="rId95" display="https://podminky.urs.cz/item/CS_URS_2025_01/413941125"/>
    <hyperlink ref="F681" r:id="rId96" display="https://podminky.urs.cz/item/CS_URS_2025_01/413941131"/>
    <hyperlink ref="F688" r:id="rId97" display="https://podminky.urs.cz/item/CS_URS_2025_01/417351115"/>
    <hyperlink ref="F691" r:id="rId98" display="https://podminky.urs.cz/item/CS_URS_2025_01/417351116"/>
    <hyperlink ref="F693" r:id="rId99" display="https://podminky.urs.cz/item/CS_URS_2025_01/430321515"/>
    <hyperlink ref="F706" r:id="rId100" display="https://podminky.urs.cz/item/CS_URS_2025_01/430361821"/>
    <hyperlink ref="F709" r:id="rId101" display="https://podminky.urs.cz/item/CS_URS_2025_01/430362021"/>
    <hyperlink ref="F713" r:id="rId102" display="https://podminky.urs.cz/item/CS_URS_2025_01/431351121"/>
    <hyperlink ref="F718" r:id="rId103" display="https://podminky.urs.cz/item/CS_URS_2025_01/431351122"/>
    <hyperlink ref="F722" r:id="rId104" display="https://podminky.urs.cz/item/CS_URS_2025_01/434191433"/>
    <hyperlink ref="F726" r:id="rId105" display="https://podminky.urs.cz/item/CS_URS_2025_01/434191452"/>
    <hyperlink ref="F729" r:id="rId106" display="https://podminky.urs.cz/item/CS_URS_2025_01/434311115"/>
    <hyperlink ref="F735" r:id="rId107" display="https://podminky.urs.cz/item/CS_URS_2025_01/434351141"/>
    <hyperlink ref="F742" r:id="rId108" display="https://podminky.urs.cz/item/CS_URS_2025_01/434351142"/>
    <hyperlink ref="F744" r:id="rId109" display="https://podminky.urs.cz/item/CS_URS_2025_01/436234216"/>
    <hyperlink ref="F748" r:id="rId110" display="https://podminky.urs.cz/item/CS_URS_2025_01/564871011"/>
    <hyperlink ref="F751" r:id="rId111" display="https://podminky.urs.cz/item/CS_URS_2025_01/594111112"/>
    <hyperlink ref="F758" r:id="rId112" display="https://podminky.urs.cz/item/CS_URS_2025_01/599632111"/>
    <hyperlink ref="F760" r:id="rId113" display="https://podminky.urs.cz/item/CS_URS_2025_01/998223011"/>
    <hyperlink ref="F763" r:id="rId114" display="https://podminky.urs.cz/item/CS_URS_2025_01/611135101"/>
    <hyperlink ref="F766" r:id="rId115" display="https://podminky.urs.cz/item/CS_URS_2025_01/611311132"/>
    <hyperlink ref="F770" r:id="rId116" display="https://podminky.urs.cz/item/CS_URS_2025_01/611311133"/>
    <hyperlink ref="F797" r:id="rId117" display="https://podminky.urs.cz/item/CS_URS_2025_01/611311135"/>
    <hyperlink ref="F800" r:id="rId118" display="https://podminky.urs.cz/item/CS_URS_2025_01/611311143"/>
    <hyperlink ref="F814" r:id="rId119" display="https://podminky.urs.cz/item/CS_URS_2025_01/611311145"/>
    <hyperlink ref="F817" r:id="rId120" display="https://podminky.urs.cz/item/CS_URS_2025_01/611311191"/>
    <hyperlink ref="F822" r:id="rId121" display="https://podminky.urs.cz/item/CS_URS_2025_01/611315223"/>
    <hyperlink ref="F825" r:id="rId122" display="https://podminky.urs.cz/item/CS_URS_2025_01/611315225"/>
    <hyperlink ref="F828" r:id="rId123" display="https://podminky.urs.cz/item/CS_URS_2025_01/611315411"/>
    <hyperlink ref="F895" r:id="rId124" display="https://podminky.urs.cz/item/CS_URS_2025_01/611315412"/>
    <hyperlink ref="F909" r:id="rId125" display="https://podminky.urs.cz/item/CS_URS_2025_01/611315413"/>
    <hyperlink ref="F913" r:id="rId126" display="https://podminky.urs.cz/item/CS_URS_2025_01/611315416"/>
    <hyperlink ref="F952" r:id="rId127" display="https://podminky.urs.cz/item/CS_URS_2025_01/611315417"/>
    <hyperlink ref="F967" r:id="rId128" display="https://podminky.urs.cz/item/CS_URS_2025_01/611315418"/>
    <hyperlink ref="F970" r:id="rId129" display="https://podminky.urs.cz/item/CS_URS_2025_01/612311121"/>
    <hyperlink ref="F1000" r:id="rId130" display="https://podminky.urs.cz/item/CS_URS_2025_01/612311141"/>
    <hyperlink ref="F1052" r:id="rId131" display="https://podminky.urs.cz/item/CS_URS_2025_01/612311191"/>
    <hyperlink ref="F1055" r:id="rId132" display="https://podminky.urs.cz/item/CS_URS_2025_01/612315122"/>
    <hyperlink ref="F1059" r:id="rId133" display="https://podminky.urs.cz/item/CS_URS_2025_01/612315215"/>
    <hyperlink ref="F1064" r:id="rId134" display="https://podminky.urs.cz/item/CS_URS_2025_01/612315223"/>
    <hyperlink ref="F1070" r:id="rId135" display="https://podminky.urs.cz/item/CS_URS_2025_01/612315225"/>
    <hyperlink ref="F1092" r:id="rId136" display="https://podminky.urs.cz/item/CS_URS_2025_01/612315302"/>
    <hyperlink ref="F1118" r:id="rId137" display="https://podminky.urs.cz/item/CS_URS_2025_01/612315411"/>
    <hyperlink ref="F1122" r:id="rId138" display="https://podminky.urs.cz/item/CS_URS_2025_01/612315412"/>
    <hyperlink ref="F1140" r:id="rId139" display="https://podminky.urs.cz/item/CS_URS_2025_01/612315413"/>
    <hyperlink ref="F1154" r:id="rId140" display="https://podminky.urs.cz/item/CS_URS_2025_01/612315416"/>
    <hyperlink ref="F1222" r:id="rId141" display="https://podminky.urs.cz/item/CS_URS_2025_01/612315417"/>
    <hyperlink ref="F1274" r:id="rId142" display="https://podminky.urs.cz/item/CS_URS_2025_01/612315418"/>
    <hyperlink ref="F1290" r:id="rId143" display="https://podminky.urs.cz/item/CS_URS_2025_01/612335413"/>
    <hyperlink ref="F1293" r:id="rId144" display="https://podminky.urs.cz/item/CS_URS_2025_01/615142002"/>
    <hyperlink ref="F1302" r:id="rId145" display="https://podminky.urs.cz/item/CS_URS_2025_01/617311121"/>
    <hyperlink ref="F1305" r:id="rId146" display="https://podminky.urs.cz/item/CS_URS_2025_01/619991005"/>
    <hyperlink ref="F1308" r:id="rId147" display="https://podminky.urs.cz/item/CS_URS_2025_01/619991011"/>
    <hyperlink ref="F1312" r:id="rId148" display="https://podminky.urs.cz/item/CS_URS_2025_01/619996117"/>
    <hyperlink ref="F1333" r:id="rId149" display="https://podminky.urs.cz/item/CS_URS_2025_01/619996147"/>
    <hyperlink ref="F1336" r:id="rId150" display="https://podminky.urs.cz/item/CS_URS_2025_01/622135001"/>
    <hyperlink ref="F1339" r:id="rId151" display="https://podminky.urs.cz/item/CS_URS_2025_01/622135091"/>
    <hyperlink ref="F1342" r:id="rId152" display="https://podminky.urs.cz/item/CS_URS_2025_01/622311141"/>
    <hyperlink ref="F1345" r:id="rId153" display="https://podminky.urs.cz/item/CS_URS_2025_01/622321141"/>
    <hyperlink ref="F1350" r:id="rId154" display="https://podminky.urs.cz/item/CS_URS_2025_01/622325257"/>
    <hyperlink ref="F1353" r:id="rId155" display="https://podminky.urs.cz/item/CS_URS_2025_01/623645001"/>
    <hyperlink ref="F1394" r:id="rId156" display="https://podminky.urs.cz/item/CS_URS_2025_01/629135102"/>
    <hyperlink ref="F1397" r:id="rId157" display="https://podminky.urs.cz/item/CS_URS_2025_01/629991011"/>
    <hyperlink ref="F1403" r:id="rId158" display="https://podminky.urs.cz/item/CS_URS_2025_01/629995219"/>
    <hyperlink ref="F1406" r:id="rId159" display="https://podminky.urs.cz/item/CS_URS_2025_01/631311114"/>
    <hyperlink ref="F1410" r:id="rId160" display="https://podminky.urs.cz/item/CS_URS_2025_01/631311115"/>
    <hyperlink ref="F1415" r:id="rId161" display="https://podminky.urs.cz/item/CS_URS_2025_01/631311116"/>
    <hyperlink ref="F1421" r:id="rId162" display="https://podminky.urs.cz/item/CS_URS_2025_01/631311121"/>
    <hyperlink ref="F1425" r:id="rId163" display="https://podminky.urs.cz/item/CS_URS_2025_01/631311125"/>
    <hyperlink ref="F1429" r:id="rId164" display="https://podminky.urs.cz/item/CS_URS_2025_01/631311136"/>
    <hyperlink ref="F1432" r:id="rId165" display="https://podminky.urs.cz/item/CS_URS_2025_01/631312121"/>
    <hyperlink ref="F1435" r:id="rId166" display="https://podminky.urs.cz/item/CS_URS_2025_01/631312131"/>
    <hyperlink ref="F1442" r:id="rId167" display="https://podminky.urs.cz/item/CS_URS_2025_01/631319171"/>
    <hyperlink ref="F1445" r:id="rId168" display="https://podminky.urs.cz/item/CS_URS_2025_01/631319173"/>
    <hyperlink ref="F1451" r:id="rId169" display="https://podminky.urs.cz/item/CS_URS_2025_01/631319175"/>
    <hyperlink ref="F1457" r:id="rId170" display="https://podminky.urs.cz/item/CS_URS_2025_01/631351101"/>
    <hyperlink ref="F1462" r:id="rId171" display="https://podminky.urs.cz/item/CS_URS_2025_01/631351102"/>
    <hyperlink ref="F1478" r:id="rId172" display="https://podminky.urs.cz/item/CS_URS_2025_01/632450122"/>
    <hyperlink ref="F1481" r:id="rId173" display="https://podminky.urs.cz/item/CS_URS_2025_01/632450124"/>
    <hyperlink ref="F1484" r:id="rId174" display="https://podminky.urs.cz/item/CS_URS_2025_01/632450134"/>
    <hyperlink ref="F1487" r:id="rId175" display="https://podminky.urs.cz/item/CS_URS_2025_01/632451637"/>
    <hyperlink ref="F1490" r:id="rId176" display="https://podminky.urs.cz/item/CS_URS_2025_01/632452431"/>
    <hyperlink ref="F1512" r:id="rId177" display="https://podminky.urs.cz/item/CS_URS_2025_01/632481213"/>
    <hyperlink ref="F1517" r:id="rId178" display="https://podminky.urs.cz/item/CS_URS_2025_01/632481215"/>
    <hyperlink ref="F1520" r:id="rId179" display="https://podminky.urs.cz/item/CS_URS_2025_01/632902111"/>
    <hyperlink ref="F1523" r:id="rId180" display="https://podminky.urs.cz/item/CS_URS_2025_01/632902221"/>
    <hyperlink ref="F1526" r:id="rId181" display="https://podminky.urs.cz/item/CS_URS_2025_01/635111215"/>
    <hyperlink ref="F1529" r:id="rId182" display="https://podminky.urs.cz/item/CS_URS_2025_01/635211421"/>
    <hyperlink ref="F1533" r:id="rId183" display="https://podminky.urs.cz/item/CS_URS_2025_01/635221421"/>
    <hyperlink ref="F1536" r:id="rId184" display="https://podminky.urs.cz/item/CS_URS_2025_01/637211134"/>
    <hyperlink ref="F1539" r:id="rId185" display="https://podminky.urs.cz/item/CS_URS_2025_01/637311131"/>
    <hyperlink ref="F1542" r:id="rId186" display="https://podminky.urs.cz/item/CS_URS_2025_01/642942111"/>
    <hyperlink ref="F1550" r:id="rId187" display="https://podminky.urs.cz/item/CS_URS_2025_01/642944121"/>
    <hyperlink ref="F1556" r:id="rId188" display="https://podminky.urs.cz/item/CS_URS_2025_01/642944221"/>
    <hyperlink ref="F1561" r:id="rId189" display="https://podminky.urs.cz/item/CS_URS_2025_01/943111111"/>
    <hyperlink ref="F1564" r:id="rId190" display="https://podminky.urs.cz/item/CS_URS_2025_01/943111211"/>
    <hyperlink ref="F1568" r:id="rId191" display="https://podminky.urs.cz/item/CS_URS_2025_01/943111811"/>
    <hyperlink ref="F1570" r:id="rId192" display="https://podminky.urs.cz/item/CS_URS_2025_01/943211111"/>
    <hyperlink ref="F1573" r:id="rId193" display="https://podminky.urs.cz/item/CS_URS_2025_01/943211211"/>
    <hyperlink ref="F1576" r:id="rId194" display="https://podminky.urs.cz/item/CS_URS_2025_01/943211811"/>
    <hyperlink ref="F1578" r:id="rId195" display="https://podminky.urs.cz/item/CS_URS_2025_01/946113115"/>
    <hyperlink ref="F1581" r:id="rId196" display="https://podminky.urs.cz/item/CS_URS_2025_01/946113215"/>
    <hyperlink ref="F1584" r:id="rId197" display="https://podminky.urs.cz/item/CS_URS_2025_01/946113815"/>
    <hyperlink ref="F1586" r:id="rId198" display="https://podminky.urs.cz/item/CS_URS_2025_01/949111122"/>
    <hyperlink ref="F1589" r:id="rId199" display="https://podminky.urs.cz/item/CS_URS_2025_01/949111222"/>
    <hyperlink ref="F1592" r:id="rId200" display="https://podminky.urs.cz/item/CS_URS_2025_01/949111822"/>
    <hyperlink ref="F1594" r:id="rId201" display="https://podminky.urs.cz/item/CS_URS_2025_01/943221111"/>
    <hyperlink ref="F1598" r:id="rId202" display="https://podminky.urs.cz/item/CS_URS_2025_01/943221211"/>
    <hyperlink ref="F1601" r:id="rId203" display="https://podminky.urs.cz/item/CS_URS_2025_01/943221811"/>
    <hyperlink ref="F1603" r:id="rId204" display="https://podminky.urs.cz/item/CS_URS_2025_01/949101111"/>
    <hyperlink ref="F1622" r:id="rId205" display="https://podminky.urs.cz/item/CS_URS_2025_01/949101112"/>
    <hyperlink ref="F1626" r:id="rId206" display="https://podminky.urs.cz/item/CS_URS_2025_01/949111121"/>
    <hyperlink ref="F1631" r:id="rId207" display="https://podminky.urs.cz/item/CS_URS_2025_01/949111221"/>
    <hyperlink ref="F1634" r:id="rId208" display="https://podminky.urs.cz/item/CS_URS_2025_01/949111821"/>
    <hyperlink ref="F1636" r:id="rId209" display="https://podminky.urs.cz/item/CS_URS_2025_01/949211111"/>
    <hyperlink ref="F1639" r:id="rId210" display="https://podminky.urs.cz/item/CS_URS_2025_01/949211211"/>
    <hyperlink ref="F1642" r:id="rId211" display="https://podminky.urs.cz/item/CS_URS_2025_01/949211811"/>
    <hyperlink ref="F1644" r:id="rId212" display="https://podminky.urs.cz/item/CS_URS_2025_01/949311111"/>
    <hyperlink ref="F1647" r:id="rId213" display="https://podminky.urs.cz/item/CS_URS_2025_01/949311211"/>
    <hyperlink ref="F1650" r:id="rId214" display="https://podminky.urs.cz/item/CS_URS_2025_01/949311811"/>
    <hyperlink ref="F1652" r:id="rId215" display="https://podminky.urs.cz/item/CS_URS_2025_01/949321112"/>
    <hyperlink ref="F1655" r:id="rId216" display="https://podminky.urs.cz/item/CS_URS_2025_01/949321212"/>
    <hyperlink ref="F1658" r:id="rId217" display="https://podminky.urs.cz/item/CS_URS_2025_01/949321812"/>
    <hyperlink ref="F1660" r:id="rId218" display="https://podminky.urs.cz/item/CS_URS_2025_01/993111111"/>
    <hyperlink ref="F1663" r:id="rId219" display="https://podminky.urs.cz/item/CS_URS_2025_01/993111119"/>
    <hyperlink ref="F1665" r:id="rId220" display="https://podminky.urs.cz/item/CS_URS_2025_01/993121111"/>
    <hyperlink ref="F1668" r:id="rId221" display="https://podminky.urs.cz/item/CS_URS_2025_01/993121119"/>
    <hyperlink ref="F1671" r:id="rId222" display="https://podminky.urs.cz/item/CS_URS_2025_01/952901111"/>
    <hyperlink ref="F1678" r:id="rId223" display="https://podminky.urs.cz/item/CS_URS_2025_01/952901114"/>
    <hyperlink ref="F1683" r:id="rId224" display="https://podminky.urs.cz/item/CS_URS_2025_01/952902121"/>
    <hyperlink ref="F1701" r:id="rId225" display="https://podminky.urs.cz/item/CS_URS_2025_01/953941110"/>
    <hyperlink ref="F1705" r:id="rId226" display="https://podminky.urs.cz/item/CS_URS_2025_01/953942421"/>
    <hyperlink ref="F1711" r:id="rId227" display="https://podminky.urs.cz/item/CS_URS_2025_01/953943211"/>
    <hyperlink ref="F1715" r:id="rId228" display="https://podminky.urs.cz/item/CS_URS_2025_01/953962113"/>
    <hyperlink ref="F1719" r:id="rId229" display="https://podminky.urs.cz/item/CS_URS_2025_01/953965124"/>
    <hyperlink ref="F1723" r:id="rId230" display="https://podminky.urs.cz/item/CS_URS_2025_01/953993321"/>
    <hyperlink ref="F1730" r:id="rId231" display="https://podminky.urs.cz/item/CS_URS_2025_01/961044111"/>
    <hyperlink ref="F1734" r:id="rId232" display="https://podminky.urs.cz/item/CS_URS_2025_01/962023391"/>
    <hyperlink ref="F1737" r:id="rId233" display="https://podminky.urs.cz/item/CS_URS_2025_01/962031132"/>
    <hyperlink ref="F1766" r:id="rId234" display="https://podminky.urs.cz/item/CS_URS_2025_01/962031133"/>
    <hyperlink ref="F1784" r:id="rId235" display="https://podminky.urs.cz/item/CS_URS_2025_01/962032230"/>
    <hyperlink ref="F1790" r:id="rId236" display="https://podminky.urs.cz/item/CS_URS_2025_01/962032231"/>
    <hyperlink ref="F1812" r:id="rId237" display="https://podminky.urs.cz/item/CS_URS_2025_01/962032241"/>
    <hyperlink ref="F1815" r:id="rId238" display="https://podminky.urs.cz/item/CS_URS_2025_01/962032254"/>
    <hyperlink ref="F1818" r:id="rId239" display="https://podminky.urs.cz/item/CS_URS_2025_01/962032631"/>
    <hyperlink ref="F1822" r:id="rId240" display="https://podminky.urs.cz/item/CS_URS_2025_01/962042320"/>
    <hyperlink ref="F1825" r:id="rId241" display="https://podminky.urs.cz/item/CS_URS_2025_01/962052211"/>
    <hyperlink ref="F1828" r:id="rId242" display="https://podminky.urs.cz/item/CS_URS_2025_01/962081131"/>
    <hyperlink ref="F1832" r:id="rId243" display="https://podminky.urs.cz/item/CS_URS_2025_01/962086110"/>
    <hyperlink ref="F1835" r:id="rId244" display="https://podminky.urs.cz/item/CS_URS_2025_01/963012510"/>
    <hyperlink ref="F1838" r:id="rId245" display="https://podminky.urs.cz/item/CS_URS_2025_01/963023612"/>
    <hyperlink ref="F1841" r:id="rId246" display="https://podminky.urs.cz/item/CS_URS_2025_01/963031432"/>
    <hyperlink ref="F1844" r:id="rId247" display="https://podminky.urs.cz/item/CS_URS_2025_01/963051110"/>
    <hyperlink ref="F1847" r:id="rId248" display="https://podminky.urs.cz/item/CS_URS_2025_01/963051113"/>
    <hyperlink ref="F1851" r:id="rId249" display="https://podminky.urs.cz/item/CS_URS_2025_01/963051213"/>
    <hyperlink ref="F1854" r:id="rId250" display="https://podminky.urs.cz/item/CS_URS_2025_01/963053935"/>
    <hyperlink ref="F1858" r:id="rId251" display="https://podminky.urs.cz/item/CS_URS_2025_01/964061321"/>
    <hyperlink ref="F1862" r:id="rId252" display="https://podminky.urs.cz/item/CS_URS_2025_01/964061331"/>
    <hyperlink ref="F1865" r:id="rId253" display="https://podminky.urs.cz/item/CS_URS_2025_01/964072321"/>
    <hyperlink ref="F1870" r:id="rId254" display="https://podminky.urs.cz/item/CS_URS_2025_01/964072331"/>
    <hyperlink ref="F1873" r:id="rId255" display="https://podminky.urs.cz/item/CS_URS_2025_01/965031131"/>
    <hyperlink ref="F1878" r:id="rId256" display="https://podminky.urs.cz/item/CS_URS_2025_01/965042121"/>
    <hyperlink ref="F1882" r:id="rId257" display="https://podminky.urs.cz/item/CS_URS_2025_01/965042141"/>
    <hyperlink ref="F1897" r:id="rId258" display="https://podminky.urs.cz/item/CS_URS_2025_01/965042221"/>
    <hyperlink ref="F1900" r:id="rId259" display="https://podminky.urs.cz/item/CS_URS_2025_01/965042231"/>
    <hyperlink ref="F1921" r:id="rId260" display="https://podminky.urs.cz/item/CS_URS_2025_01/965042241"/>
    <hyperlink ref="F1939" r:id="rId261" display="https://podminky.urs.cz/item/CS_URS_2025_01/965045111"/>
    <hyperlink ref="F1944" r:id="rId262" display="https://podminky.urs.cz/item/CS_URS_2025_01/965045113"/>
    <hyperlink ref="F1962" r:id="rId263" display="https://podminky.urs.cz/item/CS_URS_2025_01/965046111"/>
    <hyperlink ref="F1966" r:id="rId264" display="https://podminky.urs.cz/item/CS_URS_2025_01/965049111"/>
    <hyperlink ref="F1973" r:id="rId265" display="https://podminky.urs.cz/item/CS_URS_2025_01/965049112"/>
    <hyperlink ref="F1976" r:id="rId266" display="https://podminky.urs.cz/item/CS_URS_2025_01/965082922"/>
    <hyperlink ref="F1979" r:id="rId267" display="https://podminky.urs.cz/item/CS_URS_2025_01/965082923"/>
    <hyperlink ref="F1983" r:id="rId268" display="https://podminky.urs.cz/item/CS_URS_2025_01/965082932"/>
    <hyperlink ref="F1986" r:id="rId269" display="https://podminky.urs.cz/item/CS_URS_2025_01/965083131"/>
    <hyperlink ref="F1990" r:id="rId270" display="https://podminky.urs.cz/item/CS_URS_2025_01/967031734"/>
    <hyperlink ref="F1994" r:id="rId271" display="https://podminky.urs.cz/item/CS_URS_2025_01/968062244"/>
    <hyperlink ref="F1998" r:id="rId272" display="https://podminky.urs.cz/item/CS_URS_2025_01/968062354"/>
    <hyperlink ref="F2002" r:id="rId273" display="https://podminky.urs.cz/item/CS_URS_2025_01/968062355"/>
    <hyperlink ref="F2007" r:id="rId274" display="https://podminky.urs.cz/item/CS_URS_2025_01/968062245"/>
    <hyperlink ref="F2011" r:id="rId275" display="https://podminky.urs.cz/item/CS_URS_2025_01/968062356"/>
    <hyperlink ref="F2015" r:id="rId276" display="https://podminky.urs.cz/item/CS_URS_2025_01/968062455"/>
    <hyperlink ref="F2020" r:id="rId277" display="https://podminky.urs.cz/item/CS_URS_2025_01/968062456"/>
    <hyperlink ref="F2032" r:id="rId278" display="https://podminky.urs.cz/item/CS_URS_2025_01/968062991"/>
    <hyperlink ref="F2038" r:id="rId279" display="https://podminky.urs.cz/item/CS_URS_2025_01/968072455"/>
    <hyperlink ref="F2055" r:id="rId280" display="https://podminky.urs.cz/item/CS_URS_2025_01/968072456"/>
    <hyperlink ref="F2062" r:id="rId281" display="https://podminky.urs.cz/item/CS_URS_2025_01/969011113"/>
    <hyperlink ref="F2066" r:id="rId282" display="https://podminky.urs.cz/item/CS_URS_2025_01/971024561"/>
    <hyperlink ref="F2069" r:id="rId283" display="https://podminky.urs.cz/item/CS_URS_2025_01/971024651"/>
    <hyperlink ref="F2072" r:id="rId284" display="https://podminky.urs.cz/item/CS_URS_2025_01/971024681"/>
    <hyperlink ref="F2075" r:id="rId285" display="https://podminky.urs.cz/item/CS_URS_2025_01/971033461"/>
    <hyperlink ref="F2078" r:id="rId286" display="https://podminky.urs.cz/item/CS_URS_2025_01/971033521"/>
    <hyperlink ref="F2081" r:id="rId287" display="https://podminky.urs.cz/item/CS_URS_2025_01/971033531"/>
    <hyperlink ref="F2084" r:id="rId288" display="https://podminky.urs.cz/item/CS_URS_2025_01/971033561"/>
    <hyperlink ref="F2088" r:id="rId289" display="https://podminky.urs.cz/item/CS_URS_2025_01/971033581"/>
    <hyperlink ref="F2091" r:id="rId290" display="https://podminky.urs.cz/item/CS_URS_2025_01/971033591"/>
    <hyperlink ref="F2094" r:id="rId291" display="https://podminky.urs.cz/item/CS_URS_2025_01/971033621"/>
    <hyperlink ref="F2098" r:id="rId292" display="https://podminky.urs.cz/item/CS_URS_2025_01/971033631"/>
    <hyperlink ref="F2101" r:id="rId293" display="https://podminky.urs.cz/item/CS_URS_2025_01/971033651"/>
    <hyperlink ref="F2104" r:id="rId294" display="https://podminky.urs.cz/item/CS_URS_2025_01/972054491"/>
    <hyperlink ref="F2107" r:id="rId295" display="https://podminky.urs.cz/item/CS_URS_2025_01/973031324"/>
    <hyperlink ref="F2114" r:id="rId296" display="https://podminky.urs.cz/item/CS_URS_2025_01/973031325"/>
    <hyperlink ref="F2120" r:id="rId297" display="https://podminky.urs.cz/item/CS_URS_2025_01/973031326"/>
    <hyperlink ref="F2123" r:id="rId298" display="https://podminky.urs.cz/item/CS_URS_2025_01/973031335"/>
    <hyperlink ref="F2126" r:id="rId299" display="https://podminky.urs.cz/item/CS_URS_2025_01/974029165"/>
    <hyperlink ref="F2129" r:id="rId300" display="https://podminky.urs.cz/item/CS_URS_2025_01/974031154"/>
    <hyperlink ref="F2134" r:id="rId301" display="https://podminky.urs.cz/item/CS_URS_2025_01/974031164"/>
    <hyperlink ref="F2137" r:id="rId302" display="https://podminky.urs.cz/item/CS_URS_2025_01/974031165"/>
    <hyperlink ref="F2140" r:id="rId303" display="https://podminky.urs.cz/item/CS_URS_2025_01/974031167"/>
    <hyperlink ref="F2144" r:id="rId304" display="https://podminky.urs.cz/item/CS_URS_2025_01/974082116"/>
    <hyperlink ref="F2163" r:id="rId305" display="https://podminky.urs.cz/item/CS_URS_2025_01/974082176"/>
    <hyperlink ref="F2185" r:id="rId306" display="https://podminky.urs.cz/item/CS_URS_2025_01/976071111"/>
    <hyperlink ref="F2188" r:id="rId307" display="https://podminky.urs.cz/item/CS_URS_2025_01/976082131"/>
    <hyperlink ref="F2191" r:id="rId308" display="https://podminky.urs.cz/item/CS_URS_2025_01/977131110"/>
    <hyperlink ref="F2194" r:id="rId309" display="https://podminky.urs.cz/item/CS_URS_2025_01/977131117"/>
    <hyperlink ref="F2197" r:id="rId310" display="https://podminky.urs.cz/item/CS_URS_2025_01/977151122"/>
    <hyperlink ref="F2200" r:id="rId311" display="https://podminky.urs.cz/item/CS_URS_2025_01/977211111"/>
    <hyperlink ref="F2207" r:id="rId312" display="https://podminky.urs.cz/item/CS_URS_2025_01/977311112"/>
    <hyperlink ref="F2211" r:id="rId313" display="https://podminky.urs.cz/item/CS_URS_2025_01/977311113"/>
    <hyperlink ref="F2218" r:id="rId314" display="https://podminky.urs.cz/item/CS_URS_2025_01/977331113"/>
    <hyperlink ref="F2221" r:id="rId315" display="https://podminky.urs.cz/item/CS_URS_2025_01/978011121"/>
    <hyperlink ref="F2253" r:id="rId316" display="https://podminky.urs.cz/item/CS_URS_2025_01/978011141"/>
    <hyperlink ref="F2267" r:id="rId317" display="https://podminky.urs.cz/item/CS_URS_2025_01/978011161"/>
    <hyperlink ref="F2271" r:id="rId318" display="https://podminky.urs.cz/item/CS_URS_2025_01/978011191"/>
    <hyperlink ref="F2285" r:id="rId319" display="https://podminky.urs.cz/item/CS_URS_2025_01/978013121"/>
    <hyperlink ref="F2297" r:id="rId320" display="https://podminky.urs.cz/item/CS_URS_2025_01/978013141"/>
    <hyperlink ref="F2322" r:id="rId321" display="https://podminky.urs.cz/item/CS_URS_2025_01/978013161"/>
    <hyperlink ref="F2327" r:id="rId322" display="https://podminky.urs.cz/item/CS_URS_2025_01/978013191"/>
    <hyperlink ref="F2356" r:id="rId323" display="https://podminky.urs.cz/item/CS_URS_2025_01/978015371"/>
    <hyperlink ref="F2359" r:id="rId324" display="https://podminky.urs.cz/item/CS_URS_2025_01/978021161"/>
    <hyperlink ref="F2362" r:id="rId325" display="https://podminky.urs.cz/item/CS_URS_2025_01/978021191"/>
    <hyperlink ref="F2365" r:id="rId326" display="https://podminky.urs.cz/item/CS_URS_2025_01/979071141"/>
    <hyperlink ref="F2370" r:id="rId327" display="https://podminky.urs.cz/item/CS_URS_2025_01/985131111"/>
    <hyperlink ref="F2376" r:id="rId328" display="https://podminky.urs.cz/item/CS_URS_2025_01/985131311"/>
    <hyperlink ref="F2380" r:id="rId329" display="https://podminky.urs.cz/item/CS_URS_2025_01/985132111"/>
    <hyperlink ref="F2387" r:id="rId330" display="https://podminky.urs.cz/item/CS_URS_2025_01/997013111"/>
    <hyperlink ref="F2390" r:id="rId331" display="https://podminky.urs.cz/item/CS_URS_2025_01/997013157"/>
    <hyperlink ref="F2393" r:id="rId332" display="https://podminky.urs.cz/item/CS_URS_2025_01/997013211"/>
    <hyperlink ref="F2396" r:id="rId333" display="https://podminky.urs.cz/item/CS_URS_2025_01/997013311"/>
    <hyperlink ref="F2402" r:id="rId334" display="https://podminky.urs.cz/item/CS_URS_2025_01/997013312"/>
    <hyperlink ref="F2405" r:id="rId335" display="https://podminky.urs.cz/item/CS_URS_2025_01/997013321"/>
    <hyperlink ref="F2408" r:id="rId336" display="https://podminky.urs.cz/item/CS_URS_2025_01/997013322"/>
    <hyperlink ref="F2413" r:id="rId337" display="https://podminky.urs.cz/item/CS_URS_2025_01/997013509"/>
    <hyperlink ref="F2416" r:id="rId338" display="https://podminky.urs.cz/item/CS_URS_2025_01/997013511"/>
    <hyperlink ref="F2419" r:id="rId339" display="https://podminky.urs.cz/item/CS_URS_2025_01/997013635"/>
    <hyperlink ref="F2421" r:id="rId340" display="https://podminky.urs.cz/item/CS_URS_2025_01/997013811"/>
    <hyperlink ref="F2428" r:id="rId341" display="https://podminky.urs.cz/item/CS_URS_2025_01/997013814"/>
    <hyperlink ref="F2431" r:id="rId342" display="https://podminky.urs.cz/item/CS_URS_2025_01/997013861"/>
    <hyperlink ref="F2433" r:id="rId343" display="https://podminky.urs.cz/item/CS_URS_2025_01/997013862"/>
    <hyperlink ref="F2435" r:id="rId344" display="https://podminky.urs.cz/item/CS_URS_2025_01/997013863"/>
    <hyperlink ref="F2437" r:id="rId345" display="https://podminky.urs.cz/item/CS_URS_2025_01/997013871"/>
    <hyperlink ref="F2441" r:id="rId346" display="https://podminky.urs.cz/item/CS_URS_2025_01/998011010"/>
    <hyperlink ref="F2444" r:id="rId347" display="https://podminky.urs.cz/item/CS_URS_2025_01/998011014"/>
    <hyperlink ref="F2447" r:id="rId348" display="https://podminky.urs.cz/item/CS_URS_2025_01/998018001"/>
    <hyperlink ref="F2452" r:id="rId349" display="https://podminky.urs.cz/item/CS_URS_2025_01/711111001"/>
    <hyperlink ref="F2462" r:id="rId350" display="https://podminky.urs.cz/item/CS_URS_2025_01/711112001"/>
    <hyperlink ref="F2476" r:id="rId351" display="https://podminky.urs.cz/item/CS_URS_2025_01/711131101"/>
    <hyperlink ref="F2481" r:id="rId352" display="https://podminky.urs.cz/item/CS_URS_2025_01/711141559"/>
    <hyperlink ref="F2494" r:id="rId353" display="https://podminky.urs.cz/item/CS_URS_2025_01/711141821"/>
    <hyperlink ref="F2497" r:id="rId354" display="https://podminky.urs.cz/item/CS_URS_2025_01/711142559"/>
    <hyperlink ref="F2511" r:id="rId355" display="https://podminky.urs.cz/item/CS_URS_2025_01/711161274"/>
    <hyperlink ref="F2516" r:id="rId356" display="https://podminky.urs.cz/item/CS_URS_2025_01/711199095"/>
    <hyperlink ref="F2521" r:id="rId357" display="https://podminky.urs.cz/item/CS_URS_2025_01/711199097"/>
    <hyperlink ref="F2526" r:id="rId358" display="https://podminky.urs.cz/item/CS_URS_2025_01/711199098"/>
    <hyperlink ref="F2528" r:id="rId359" display="https://podminky.urs.cz/item/CS_URS_2025_01/711491172"/>
    <hyperlink ref="F2531" r:id="rId360" display="https://podminky.urs.cz/item/CS_URS_2025_01/711491176"/>
    <hyperlink ref="F2536" r:id="rId361" display="https://podminky.urs.cz/item/CS_URS_2025_01/711491272"/>
    <hyperlink ref="F2542" r:id="rId362" display="https://podminky.urs.cz/item/CS_URS_2025_01/711499097"/>
    <hyperlink ref="F2546" r:id="rId363" display="https://podminky.urs.cz/item/CS_URS_2025_01/998711112"/>
    <hyperlink ref="F2549" r:id="rId364" display="https://podminky.urs.cz/item/CS_URS_2025_01/713111111"/>
    <hyperlink ref="F2582" r:id="rId365" display="https://podminky.urs.cz/item/CS_URS_2025_01/713120813"/>
    <hyperlink ref="F2589" r:id="rId366" display="https://podminky.urs.cz/item/CS_URS_2025_01/713120824"/>
    <hyperlink ref="F2592" r:id="rId367" display="https://podminky.urs.cz/item/CS_URS_2025_01/713121111"/>
    <hyperlink ref="F2598" r:id="rId368" display="https://podminky.urs.cz/item/CS_URS_2025_01/713130851"/>
    <hyperlink ref="F2601" r:id="rId369" display="https://podminky.urs.cz/item/CS_URS_2025_01/713131141"/>
    <hyperlink ref="F2606" r:id="rId370" display="https://podminky.urs.cz/item/CS_URS_2025_01/713131145"/>
    <hyperlink ref="F2611" r:id="rId371" display="https://podminky.urs.cz/item/CS_URS_2025_01/713141131"/>
    <hyperlink ref="F2621" r:id="rId372" display="https://podminky.urs.cz/item/CS_URS_2025_01/998713113"/>
    <hyperlink ref="F2624" r:id="rId373" display="https://podminky.urs.cz/item/CS_URS_2025_01/751111131"/>
    <hyperlink ref="F2629" r:id="rId374" display="https://podminky.urs.cz/item/CS_URS_2025_01/755111122"/>
    <hyperlink ref="F2632" r:id="rId375" display="https://podminky.urs.cz/item/CS_URS_2025_01/998755113"/>
    <hyperlink ref="F2635" r:id="rId376" display="https://podminky.urs.cz/item/CS_URS_2025_01/761661011"/>
    <hyperlink ref="F2642" r:id="rId377" display="https://podminky.urs.cz/item/CS_URS_2025_01/761661803"/>
    <hyperlink ref="F2644" r:id="rId378" display="https://podminky.urs.cz/item/CS_URS_2025_01/998761101"/>
    <hyperlink ref="F2647" r:id="rId379" display="https://podminky.urs.cz/item/CS_URS_2025_01/762081150"/>
    <hyperlink ref="F2650" r:id="rId380" display="https://podminky.urs.cz/item/CS_URS_2025_01/762082440"/>
    <hyperlink ref="F2653" r:id="rId381" display="https://podminky.urs.cz/item/CS_URS_2025_01/762083122"/>
    <hyperlink ref="F2657" r:id="rId382" display="https://podminky.urs.cz/item/CS_URS_2025_01/762085103"/>
    <hyperlink ref="F2667" r:id="rId383" display="https://podminky.urs.cz/item/CS_URS_2025_01/762085112"/>
    <hyperlink ref="F2677" r:id="rId384" display="https://podminky.urs.cz/item/CS_URS_2025_01/762112110"/>
    <hyperlink ref="F2688" r:id="rId385" display="https://podminky.urs.cz/item/CS_URS_2025_01/762195000"/>
    <hyperlink ref="F2691" r:id="rId386" display="https://podminky.urs.cz/item/CS_URS_2025_01/762211220"/>
    <hyperlink ref="F2697" r:id="rId387" display="https://podminky.urs.cz/item/CS_URS_2025_01/762211811"/>
    <hyperlink ref="F2704" r:id="rId388" display="https://podminky.urs.cz/item/CS_URS_2025_01/762511284"/>
    <hyperlink ref="F2714" r:id="rId389" display="https://podminky.urs.cz/item/CS_URS_2025_01/762511867"/>
    <hyperlink ref="F2717" r:id="rId390" display="https://podminky.urs.cz/item/CS_URS_2025_01/762521104"/>
    <hyperlink ref="F2726" r:id="rId391" display="https://podminky.urs.cz/item/CS_URS_2025_01/762521812"/>
    <hyperlink ref="F2729" r:id="rId392" display="https://podminky.urs.cz/item/CS_URS_2025_01/762523108"/>
    <hyperlink ref="F2735" r:id="rId393" display="https://podminky.urs.cz/item/CS_URS_2025_01/762526110"/>
    <hyperlink ref="F2742" r:id="rId394" display="https://podminky.urs.cz/item/CS_URS_2025_01/762526811"/>
    <hyperlink ref="F2746" r:id="rId395" display="https://podminky.urs.cz/item/CS_URS_2025_01/762527811"/>
    <hyperlink ref="F2754" r:id="rId396" display="https://podminky.urs.cz/item/CS_URS_2025_01/762595001"/>
    <hyperlink ref="F2757" r:id="rId397" display="https://podminky.urs.cz/item/CS_URS_2025_01/762711820"/>
    <hyperlink ref="F2760" r:id="rId398" display="https://podminky.urs.cz/item/CS_URS_2025_01/762723311"/>
    <hyperlink ref="F2763" r:id="rId399" display="https://podminky.urs.cz/item/CS_URS_2025_01/762723321"/>
    <hyperlink ref="F2769" r:id="rId400" display="https://podminky.urs.cz/item/CS_URS_2025_01/762751110"/>
    <hyperlink ref="F2778" r:id="rId401" display="https://podminky.urs.cz/item/CS_URS_2025_01/762811510"/>
    <hyperlink ref="F2787" r:id="rId402" display="https://podminky.urs.cz/item/CS_URS_2025_01/762815811"/>
    <hyperlink ref="F2790" r:id="rId403" display="https://podminky.urs.cz/item/CS_URS_2025_01/762822140"/>
    <hyperlink ref="F2796" r:id="rId404" display="https://podminky.urs.cz/item/CS_URS_2025_01/762822830"/>
    <hyperlink ref="F2803" r:id="rId405" display="https://podminky.urs.cz/item/CS_URS_2025_01/762795000"/>
    <hyperlink ref="F2806" r:id="rId406" display="https://podminky.urs.cz/item/CS_URS_2025_01/762822820"/>
    <hyperlink ref="F2809" r:id="rId407" display="https://podminky.urs.cz/item/CS_URS_2025_01/762841812"/>
    <hyperlink ref="F2812" r:id="rId408" display="https://podminky.urs.cz/item/CS_URS_2025_01/998762113"/>
    <hyperlink ref="F2815" r:id="rId409" display="https://podminky.urs.cz/item/CS_URS_2025_01/763111411"/>
    <hyperlink ref="F2818" r:id="rId410" display="https://podminky.urs.cz/item/CS_URS_2025_01/763111713"/>
    <hyperlink ref="F2820" r:id="rId411" display="https://podminky.urs.cz/item/CS_URS_2025_01/763111714"/>
    <hyperlink ref="F2823" r:id="rId412" display="https://podminky.urs.cz/item/CS_URS_2025_01/763111717"/>
    <hyperlink ref="F2825" r:id="rId413" display="https://podminky.urs.cz/item/CS_URS_2025_01/763111718"/>
    <hyperlink ref="F2828" r:id="rId414" display="https://podminky.urs.cz/item/CS_URS_2025_01/763111723"/>
    <hyperlink ref="F2831" r:id="rId415" display="https://podminky.urs.cz/item/CS_URS_2025_01/763111811"/>
    <hyperlink ref="F2834" r:id="rId416" display="https://podminky.urs.cz/item/CS_URS_2025_01/763121450"/>
    <hyperlink ref="F2837" r:id="rId417" display="https://podminky.urs.cz/item/CS_URS_2025_01/763121714"/>
    <hyperlink ref="F2839" r:id="rId418" display="https://podminky.urs.cz/item/CS_URS_2025_01/763131411"/>
    <hyperlink ref="F2842" r:id="rId419" display="https://podminky.urs.cz/item/CS_URS_2025_01/763131441"/>
    <hyperlink ref="F2845" r:id="rId420" display="https://podminky.urs.cz/item/CS_URS_2025_01/763131714"/>
    <hyperlink ref="F2848" r:id="rId421" display="https://podminky.urs.cz/item/CS_URS_2025_01/763131821"/>
    <hyperlink ref="F2854" r:id="rId422" display="https://podminky.urs.cz/item/CS_URS_2025_01/998763121"/>
    <hyperlink ref="F2862" r:id="rId423" display="https://podminky.urs.cz/item/CS_URS_2025_01/766111820"/>
    <hyperlink ref="F2865" r:id="rId424" display="https://podminky.urs.cz/item/CS_URS_2025_01/766211221"/>
    <hyperlink ref="F2872" r:id="rId425" display="https://podminky.urs.cz/item/CS_URS_2025_01/766211812"/>
    <hyperlink ref="F2893" r:id="rId426" display="https://podminky.urs.cz/item/CS_URS_2025_01/766231821"/>
    <hyperlink ref="F2897" r:id="rId427" display="https://podminky.urs.cz/item/CS_URS_2025_01/766411811"/>
    <hyperlink ref="F2904" r:id="rId428" display="https://podminky.urs.cz/item/CS_URS_2025_01/766411812"/>
    <hyperlink ref="F2908" r:id="rId429" display="https://podminky.urs.cz/item/CS_URS_2025_01/766411821"/>
    <hyperlink ref="F2927" r:id="rId430" display="https://podminky.urs.cz/item/CS_URS_2025_01/766411822"/>
    <hyperlink ref="F2930" r:id="rId431" display="https://podminky.urs.cz/item/CS_URS_2025_01/766421811"/>
    <hyperlink ref="F2935" r:id="rId432" display="https://podminky.urs.cz/item/CS_URS_2025_01/766421821"/>
    <hyperlink ref="F2940" r:id="rId433" display="https://podminky.urs.cz/item/CS_URS_2025_01/766421822"/>
    <hyperlink ref="F2953" r:id="rId434" display="https://podminky.urs.cz/item/CS_URS_2025_01/766491851"/>
    <hyperlink ref="F2961" r:id="rId435" display="https://podminky.urs.cz/item/CS_URS_2025_01/766491853"/>
    <hyperlink ref="F2965" r:id="rId436" display="https://podminky.urs.cz/item/CS_URS_2025_01/766621011"/>
    <hyperlink ref="F2969" r:id="rId437" display="https://podminky.urs.cz/item/CS_URS_2025_01/766621111"/>
    <hyperlink ref="F2977" r:id="rId438" display="https://podminky.urs.cz/item/CS_URS_2025_01/766621112"/>
    <hyperlink ref="F2982" r:id="rId439" display="https://podminky.urs.cz/item/CS_URS_2025_01/766621113"/>
    <hyperlink ref="F2986" r:id="rId440" display="https://podminky.urs.cz/item/CS_URS_2025_01/766621602"/>
    <hyperlink ref="F2989" r:id="rId441" display="https://podminky.urs.cz/item/CS_URS_2025_01/766621646"/>
    <hyperlink ref="F2992" r:id="rId442" display="https://podminky.urs.cz/item/CS_URS_2025_01/766621622"/>
    <hyperlink ref="F3004" r:id="rId443" display="https://podminky.urs.cz/item/CS_URS_2025_01/766621211"/>
    <hyperlink ref="F3018" r:id="rId444" display="https://podminky.urs.cz/item/CS_URS_2025_01/766621212"/>
    <hyperlink ref="F3041" r:id="rId445" display="https://podminky.urs.cz/item/CS_URS_2025_01/766621436"/>
    <hyperlink ref="F3046" r:id="rId446" display="https://podminky.urs.cz/item/CS_URS_2025_01/766629214"/>
    <hyperlink ref="F3058" r:id="rId447" display="https://podminky.urs.cz/item/CS_URS_2025_01/766660011"/>
    <hyperlink ref="F3061" r:id="rId448" display="https://podminky.urs.cz/item/CS_URS_2025_01/766660021"/>
    <hyperlink ref="F3069" r:id="rId449" display="https://podminky.urs.cz/item/CS_URS_2025_01/766660152"/>
    <hyperlink ref="F3072" r:id="rId450" display="https://podminky.urs.cz/item/CS_URS_2025_01/766660161"/>
    <hyperlink ref="F3075" r:id="rId451" display="https://podminky.urs.cz/item/CS_URS_2025_01/766660162"/>
    <hyperlink ref="F3078" r:id="rId452" display="https://podminky.urs.cz/item/CS_URS_2025_01/766660163"/>
    <hyperlink ref="F3082" r:id="rId453" display="https://podminky.urs.cz/item/CS_URS_2025_01/766660181"/>
    <hyperlink ref="F3090" r:id="rId454" display="https://podminky.urs.cz/item/CS_URS_2025_01/766660182"/>
    <hyperlink ref="F3102" r:id="rId455" display="https://podminky.urs.cz/item/CS_URS_2025_01/766660183"/>
    <hyperlink ref="F3109" r:id="rId456" display="https://podminky.urs.cz/item/CS_URS_2025_01/766660191"/>
    <hyperlink ref="F3131" r:id="rId457" display="https://podminky.urs.cz/item/CS_URS_2025_01/766660192"/>
    <hyperlink ref="F3137" r:id="rId458" display="https://podminky.urs.cz/item/CS_URS_2025_01/766660193"/>
    <hyperlink ref="F3143" r:id="rId459" display="https://podminky.urs.cz/item/CS_URS_2025_01/766660194"/>
    <hyperlink ref="F3147" r:id="rId460" display="https://podminky.urs.cz/item/CS_URS_2025_01/766660196"/>
    <hyperlink ref="F3151" r:id="rId461" display="https://podminky.urs.cz/item/CS_URS_2025_01/766660197"/>
    <hyperlink ref="F3154" r:id="rId462" display="https://podminky.urs.cz/item/CS_URS_2025_01/766660411"/>
    <hyperlink ref="F3163" r:id="rId463" display="https://podminky.urs.cz/item/CS_URS_2025_01/766660421"/>
    <hyperlink ref="F3167" r:id="rId464" display="https://podminky.urs.cz/item/CS_URS_2025_01/766660451"/>
    <hyperlink ref="F3170" r:id="rId465" display="https://podminky.urs.cz/item/CS_URS_2025_01/766660716"/>
    <hyperlink ref="F3176" r:id="rId466" display="https://podminky.urs.cz/item/CS_URS_2025_01/766660718"/>
    <hyperlink ref="F3180" r:id="rId467" display="https://podminky.urs.cz/item/CS_URS_2025_01/766660729"/>
    <hyperlink ref="F3185" r:id="rId468" display="https://podminky.urs.cz/item/CS_URS_2025_01/766660730"/>
    <hyperlink ref="F3189" r:id="rId469" display="https://podminky.urs.cz/item/CS_URS_2025_01/766660734"/>
    <hyperlink ref="F3195" r:id="rId470" display="https://podminky.urs.cz/item/CS_URS_2025_01/766660751"/>
    <hyperlink ref="F3205" r:id="rId471" display="https://podminky.urs.cz/item/CS_URS_2025_01/766660752"/>
    <hyperlink ref="F3210" r:id="rId472" display="https://podminky.urs.cz/item/CS_URS_2025_01/766660762"/>
    <hyperlink ref="F3215" r:id="rId473" display="https://podminky.urs.cz/item/CS_URS_2025_01/766681114"/>
    <hyperlink ref="F3219" r:id="rId474" display="https://podminky.urs.cz/item/CS_URS_2025_01/766681122"/>
    <hyperlink ref="F3223" r:id="rId475" display="https://podminky.urs.cz/item/CS_URS_2025_01/766682111"/>
    <hyperlink ref="F3234" r:id="rId476" display="https://podminky.urs.cz/item/CS_URS_2025_01/766682112"/>
    <hyperlink ref="F3241" r:id="rId477" display="https://podminky.urs.cz/item/CS_URS_2025_01/766682122"/>
    <hyperlink ref="F3247" r:id="rId478" display="https://podminky.urs.cz/item/CS_URS_2025_01/766682123"/>
    <hyperlink ref="F3250" r:id="rId479" display="https://podminky.urs.cz/item/CS_URS_2025_01/766682211"/>
    <hyperlink ref="F3260" r:id="rId480" display="https://podminky.urs.cz/item/CS_URS_2025_01/766682212"/>
    <hyperlink ref="F3266" r:id="rId481" display="https://podminky.urs.cz/item/CS_URS_2025_01/766682221"/>
    <hyperlink ref="F3271" r:id="rId482" display="https://podminky.urs.cz/item/CS_URS_2025_01/766682222"/>
    <hyperlink ref="F3274" r:id="rId483" display="https://podminky.urs.cz/item/CS_URS_2025_01/766682223"/>
    <hyperlink ref="F3277" r:id="rId484" display="https://podminky.urs.cz/item/CS_URS_2025_01/766691811"/>
    <hyperlink ref="F3291" r:id="rId485" display="https://podminky.urs.cz/item/CS_URS_2025_01/766691812"/>
    <hyperlink ref="F3294" r:id="rId486" display="https://podminky.urs.cz/item/CS_URS_2025_01/766691911"/>
    <hyperlink ref="F3297" r:id="rId487" display="https://podminky.urs.cz/item/CS_URS_2025_01/766691912"/>
    <hyperlink ref="F3300" r:id="rId488" display="https://podminky.urs.cz/item/CS_URS_2025_01/766691914"/>
    <hyperlink ref="F3312" r:id="rId489" display="https://podminky.urs.cz/item/CS_URS_2025_01/766691915"/>
    <hyperlink ref="F3315" r:id="rId490" display="https://podminky.urs.cz/item/CS_URS_2025_01/766694116"/>
    <hyperlink ref="F3344" r:id="rId491" display="https://podminky.urs.cz/item/CS_URS_2025_01/766694126"/>
    <hyperlink ref="F3382" r:id="rId492" display="https://podminky.urs.cz/item/CS_URS_2025_01/766695212"/>
    <hyperlink ref="F3386" r:id="rId493" display="https://podminky.urs.cz/item/CS_URS_2025_01/766695213"/>
    <hyperlink ref="F3408" r:id="rId494" display="https://podminky.urs.cz/item/CS_URS_2025_01/766695233"/>
    <hyperlink ref="F3428" r:id="rId495" display="https://podminky.urs.cz/item/CS_URS_2025_01/766812840"/>
    <hyperlink ref="F3438" r:id="rId496" display="https://podminky.urs.cz/item/CS_URS_2025_01/998766122"/>
    <hyperlink ref="F3444" r:id="rId497" display="https://podminky.urs.cz/item/CS_URS_2025_01/767114133"/>
    <hyperlink ref="F3449" r:id="rId498" display="https://podminky.urs.cz/item/CS_URS_2025_01/767114141"/>
    <hyperlink ref="F3455" r:id="rId499" display="https://podminky.urs.cz/item/CS_URS_2025_01/767114143"/>
    <hyperlink ref="F3461" r:id="rId500" display="https://podminky.urs.cz/item/CS_URS_2025_01/767114145"/>
    <hyperlink ref="F3465" r:id="rId501" display="https://podminky.urs.cz/item/CS_URS_2025_01/767161813"/>
    <hyperlink ref="F3468" r:id="rId502" display="https://podminky.urs.cz/item/CS_URS_2025_01/767161833"/>
    <hyperlink ref="F3472" r:id="rId503" display="https://podminky.urs.cz/item/CS_URS_2025_01/767163122"/>
    <hyperlink ref="F3478" r:id="rId504" display="https://podminky.urs.cz/item/CS_URS_2025_01/767163203"/>
    <hyperlink ref="F3485" r:id="rId505" display="https://podminky.urs.cz/item/CS_URS_2025_01/767165111"/>
    <hyperlink ref="F3491" r:id="rId506" display="https://podminky.urs.cz/item/CS_URS_2025_01/767223212"/>
    <hyperlink ref="F3497" r:id="rId507" display="https://podminky.urs.cz/item/CS_URS_2025_01/767223221"/>
    <hyperlink ref="F3501" r:id="rId508" display="https://podminky.urs.cz/item/CS_URS_2025_01/767223222"/>
    <hyperlink ref="F3505" r:id="rId509" display="https://podminky.urs.cz/item/CS_URS_2025_01/767531121"/>
    <hyperlink ref="F3511" r:id="rId510" display="https://podminky.urs.cz/item/CS_URS_2025_01/767531212"/>
    <hyperlink ref="F3514" r:id="rId511" display="https://podminky.urs.cz/item/CS_URS_2025_01/767531214"/>
    <hyperlink ref="F3520" r:id="rId512" display="https://podminky.urs.cz/item/CS_URS_2025_01/767531811"/>
    <hyperlink ref="F3523" r:id="rId513" display="https://podminky.urs.cz/item/CS_URS_2025_01/767531821"/>
    <hyperlink ref="F3526" r:id="rId514" display="https://podminky.urs.cz/item/CS_URS_2025_01/767620264"/>
    <hyperlink ref="F3530" r:id="rId515" display="https://podminky.urs.cz/item/CS_URS_2025_01/767620312"/>
    <hyperlink ref="F3534" r:id="rId516" display="https://podminky.urs.cz/item/CS_URS_2025_01/767640311"/>
    <hyperlink ref="F3538" r:id="rId517" display="https://podminky.urs.cz/item/CS_URS_2025_01/767640322"/>
    <hyperlink ref="F3541" r:id="rId518" display="https://podminky.urs.cz/item/CS_URS_2025_01/767646411"/>
    <hyperlink ref="F3548" r:id="rId519" display="https://podminky.urs.cz/item/CS_URS_2025_01/767646510"/>
    <hyperlink ref="F3562" r:id="rId520" display="https://podminky.urs.cz/item/CS_URS_2025_01/767649191"/>
    <hyperlink ref="F3568" r:id="rId521" display="https://podminky.urs.cz/item/CS_URS_2025_01/767661811"/>
    <hyperlink ref="F3593" r:id="rId522" display="https://podminky.urs.cz/item/CS_URS_2025_01/767662110"/>
    <hyperlink ref="F3606" r:id="rId523" display="https://podminky.urs.cz/item/CS_URS_2025_01/767662210"/>
    <hyperlink ref="F3615" r:id="rId524" display="https://podminky.urs.cz/item/CS_URS_2025_01/767995112"/>
    <hyperlink ref="F3619" r:id="rId525" display="https://podminky.urs.cz/item/CS_URS_2025_01/767995115"/>
    <hyperlink ref="F3623" r:id="rId526" display="https://podminky.urs.cz/item/CS_URS_2025_01/767995116"/>
    <hyperlink ref="F3631" r:id="rId527" display="https://podminky.urs.cz/item/CS_URS_2025_01/767995117"/>
    <hyperlink ref="F3645" r:id="rId528" display="https://podminky.urs.cz/item/CS_URS_2025_01/767996702"/>
    <hyperlink ref="F3650" r:id="rId529" display="https://podminky.urs.cz/item/CS_URS_2025_01/998767123"/>
    <hyperlink ref="F3653" r:id="rId530" display="https://podminky.urs.cz/item/CS_URS_2025_01/771111011"/>
    <hyperlink ref="F3656" r:id="rId531" display="https://podminky.urs.cz/item/CS_URS_2025_01/771121011"/>
    <hyperlink ref="F3659" r:id="rId532" display="https://podminky.urs.cz/item/CS_URS_2025_01/771121026"/>
    <hyperlink ref="F3663" r:id="rId533" display="https://podminky.urs.cz/item/CS_URS_2025_01/771151012"/>
    <hyperlink ref="F3667" r:id="rId534" display="https://podminky.urs.cz/item/CS_URS_2025_01/771273812"/>
    <hyperlink ref="F3670" r:id="rId535" display="https://podminky.urs.cz/item/CS_URS_2025_01/771273832"/>
    <hyperlink ref="F3673" r:id="rId536" display="https://podminky.urs.cz/item/CS_URS_2025_01/771274113"/>
    <hyperlink ref="F3681" r:id="rId537" display="https://podminky.urs.cz/item/CS_URS_2025_01/771274232"/>
    <hyperlink ref="F3687" r:id="rId538" display="https://podminky.urs.cz/item/CS_URS_2025_01/771473810"/>
    <hyperlink ref="F3729" r:id="rId539" display="https://podminky.urs.cz/item/CS_URS_2025_01/771473830"/>
    <hyperlink ref="F3733" r:id="rId540" display="https://podminky.urs.cz/item/CS_URS_2025_01/771474112"/>
    <hyperlink ref="F3773" r:id="rId541" display="https://podminky.urs.cz/item/CS_URS_2025_01/771474132"/>
    <hyperlink ref="F3783" r:id="rId542" display="https://podminky.urs.cz/item/CS_URS_2025_01/771531005"/>
    <hyperlink ref="F3791" r:id="rId543" display="https://podminky.urs.cz/item/CS_URS_2025_01/771573810"/>
    <hyperlink ref="F3823" r:id="rId544" display="https://podminky.urs.cz/item/CS_URS_2025_01/771574421"/>
    <hyperlink ref="F3856" r:id="rId545" display="https://podminky.urs.cz/item/CS_URS_2025_01/771577211"/>
    <hyperlink ref="F3871" r:id="rId546" display="https://podminky.urs.cz/item/CS_URS_2025_01/998771123"/>
    <hyperlink ref="F3874" r:id="rId547" display="https://podminky.urs.cz/item/CS_URS_2025_01/772421812"/>
    <hyperlink ref="F3877" r:id="rId548" display="https://podminky.urs.cz/item/CS_URS_2025_01/772521812"/>
    <hyperlink ref="F3880" r:id="rId549" display="https://podminky.urs.cz/item/CS_URS_2025_01/772591922"/>
    <hyperlink ref="F3882" r:id="rId550" display="https://podminky.urs.cz/item/CS_URS_2025_01/772991511"/>
    <hyperlink ref="F3886" r:id="rId551" display="https://podminky.urs.cz/item/CS_URS_2025_01/998772122"/>
    <hyperlink ref="F3889" r:id="rId552" display="https://podminky.urs.cz/item/CS_URS_2025_01/773993901"/>
    <hyperlink ref="F3893" r:id="rId553" display="https://podminky.urs.cz/item/CS_URS_2025_01/773993903"/>
    <hyperlink ref="F3897" r:id="rId554" display="https://podminky.urs.cz/item/CS_URS_2025_01/773993905"/>
    <hyperlink ref="F3899" r:id="rId555" display="https://podminky.urs.cz/item/CS_URS_2025_01/773993907"/>
    <hyperlink ref="F3901" r:id="rId556" display="https://podminky.urs.cz/item/CS_URS_2025_01/998773122"/>
    <hyperlink ref="F3904" r:id="rId557" display="https://podminky.urs.cz/item/CS_URS_2025_01/775111116"/>
    <hyperlink ref="F3918" r:id="rId558" display="https://podminky.urs.cz/item/CS_URS_2025_01/775111117"/>
    <hyperlink ref="F3921" r:id="rId559" display="https://podminky.urs.cz/item/CS_URS_2025_01/775111311"/>
    <hyperlink ref="F3955" r:id="rId560" display="https://podminky.urs.cz/item/CS_URS_2025_01/775111411"/>
    <hyperlink ref="F3960" r:id="rId561" display="https://podminky.urs.cz/item/CS_URS_2025_01/775141114"/>
    <hyperlink ref="F3964" r:id="rId562" display="https://podminky.urs.cz/item/CS_URS_2025_01/775145811"/>
    <hyperlink ref="F3967" r:id="rId563" display="https://podminky.urs.cz/item/CS_URS_2025_01/775411810"/>
    <hyperlink ref="F3990" r:id="rId564" display="https://podminky.urs.cz/item/CS_URS_2025_01/775413401"/>
    <hyperlink ref="F4023" r:id="rId565" display="https://podminky.urs.cz/item/CS_URS_2025_01/775469113"/>
    <hyperlink ref="F4031" r:id="rId566" display="https://podminky.urs.cz/item/CS_URS_2025_01/775511611"/>
    <hyperlink ref="F4051" r:id="rId567" display="https://podminky.urs.cz/item/CS_URS_2025_01/775511800"/>
    <hyperlink ref="F4063" r:id="rId568" display="https://podminky.urs.cz/item/CS_URS_2025_01/775541151"/>
    <hyperlink ref="F4068" r:id="rId569" display="https://podminky.urs.cz/item/CS_URS_2025_01/775541191"/>
    <hyperlink ref="F4070" r:id="rId570" display="https://podminky.urs.cz/item/CS_URS_2025_01/775541811"/>
    <hyperlink ref="F4073" r:id="rId571" display="https://podminky.urs.cz/item/CS_URS_2025_01/775591311"/>
    <hyperlink ref="F4076" r:id="rId572" display="https://podminky.urs.cz/item/CS_URS_2025_01/775591314"/>
    <hyperlink ref="F4081" r:id="rId573" display="https://podminky.urs.cz/item/CS_URS_2025_01/775591316"/>
    <hyperlink ref="F4086" r:id="rId574" display="https://podminky.urs.cz/item/CS_URS_2025_01/775591905"/>
    <hyperlink ref="F4109" r:id="rId575" display="https://podminky.urs.cz/item/CS_URS_2025_01/775591912"/>
    <hyperlink ref="F4126" r:id="rId576" display="https://podminky.urs.cz/item/CS_URS_2025_01/775591913"/>
    <hyperlink ref="F4138" r:id="rId577" display="https://podminky.urs.cz/item/CS_URS_2025_01/775591920"/>
    <hyperlink ref="F4141" r:id="rId578" display="https://podminky.urs.cz/item/CS_URS_2025_01/775591921"/>
    <hyperlink ref="F4152" r:id="rId579" display="https://podminky.urs.cz/item/CS_URS_2025_01/775591924"/>
    <hyperlink ref="F4177" r:id="rId580" display="https://podminky.urs.cz/item/CS_URS_2025_01/998775112"/>
    <hyperlink ref="F4180" r:id="rId581" display="https://podminky.urs.cz/item/CS_URS_2025_01/776111411"/>
    <hyperlink ref="F4185" r:id="rId582" display="https://podminky.urs.cz/item/CS_URS_2025_01/776201811"/>
    <hyperlink ref="F4211" r:id="rId583" display="https://podminky.urs.cz/item/CS_URS_2025_01/776201814"/>
    <hyperlink ref="F4232" r:id="rId584" display="https://podminky.urs.cz/item/CS_URS_2025_01/776211111"/>
    <hyperlink ref="F4237" r:id="rId585" display="https://podminky.urs.cz/item/CS_URS_2025_01/776301811"/>
    <hyperlink ref="F4253" r:id="rId586" display="https://podminky.urs.cz/item/CS_URS_2025_01/776410811"/>
    <hyperlink ref="F4260" r:id="rId587" display="https://podminky.urs.cz/item/CS_URS_2025_01/776430811"/>
    <hyperlink ref="F4264" r:id="rId588" display="https://podminky.urs.cz/item/CS_URS_2025_01/776431111"/>
    <hyperlink ref="F4270" r:id="rId589" display="https://podminky.urs.cz/item/CS_URS_2025_01/998776122"/>
    <hyperlink ref="F4273" r:id="rId590" display="https://podminky.urs.cz/item/CS_URS_2025_01/781121011"/>
    <hyperlink ref="F4276" r:id="rId591" display="https://podminky.urs.cz/item/CS_URS_2025_01/781472421"/>
    <hyperlink ref="F4323" r:id="rId592" display="https://podminky.urs.cz/item/CS_URS_2025_01/781472491"/>
    <hyperlink ref="F4329" r:id="rId593" display="https://podminky.urs.cz/item/CS_URS_2025_01/781473810"/>
    <hyperlink ref="F4363" r:id="rId594" display="https://podminky.urs.cz/item/CS_URS_2025_01/998781123"/>
    <hyperlink ref="F4366" r:id="rId595" display="https://podminky.urs.cz/item/CS_URS_2025_01/783101203"/>
    <hyperlink ref="F4369" r:id="rId596" display="https://podminky.urs.cz/item/CS_URS_2025_01/783106805"/>
    <hyperlink ref="F4372" r:id="rId597" display="https://podminky.urs.cz/item/CS_URS_2025_01/783132121"/>
    <hyperlink ref="F4375" r:id="rId598" display="https://podminky.urs.cz/item/CS_URS_2025_01/783164101"/>
    <hyperlink ref="F4378" r:id="rId599" display="https://podminky.urs.cz/item/CS_URS_2025_01/783167101"/>
    <hyperlink ref="F4381" r:id="rId600" display="https://podminky.urs.cz/item/CS_URS_2025_01/783306809"/>
    <hyperlink ref="F4387" r:id="rId601" display="https://podminky.urs.cz/item/CS_URS_2025_01/783314101"/>
    <hyperlink ref="F4399" r:id="rId602" display="https://podminky.urs.cz/item/CS_URS_2025_01/783315101"/>
    <hyperlink ref="F4403" r:id="rId603" display="https://podminky.urs.cz/item/CS_URS_2025_01/783317101"/>
    <hyperlink ref="F4408" r:id="rId604" display="https://podminky.urs.cz/item/CS_URS_2025_01/783344101"/>
    <hyperlink ref="F4414" r:id="rId605" display="https://podminky.urs.cz/item/CS_URS_2025_01/783344201"/>
    <hyperlink ref="F4417" r:id="rId606" display="https://podminky.urs.cz/item/CS_URS_2025_01/783347103"/>
    <hyperlink ref="F4423" r:id="rId607" display="https://podminky.urs.cz/item/CS_URS_2025_01/783801231"/>
    <hyperlink ref="F4426" r:id="rId608" display="https://podminky.urs.cz/item/CS_URS_2025_01/783806805"/>
    <hyperlink ref="F4429" r:id="rId609" display="https://podminky.urs.cz/item/CS_URS_2025_01/783806807"/>
    <hyperlink ref="F4434" r:id="rId610" display="https://podminky.urs.cz/item/CS_URS_2025_01/783823137"/>
    <hyperlink ref="F4438" r:id="rId611" display="https://podminky.urs.cz/item/CS_URS_2025_02/783826675"/>
    <hyperlink ref="F4441" r:id="rId612" display="https://podminky.urs.cz/item/CS_URS_2025_01/783827427"/>
    <hyperlink ref="F4449" r:id="rId613" display="https://podminky.urs.cz/item/CS_URS_2025_01/783901451"/>
    <hyperlink ref="F4452" r:id="rId614" display="https://podminky.urs.cz/item/CS_URS_2025_01/783901453"/>
    <hyperlink ref="F4455" r:id="rId615" display="https://podminky.urs.cz/item/CS_URS_2025_01/783901551"/>
    <hyperlink ref="F4458" r:id="rId616" display="https://podminky.urs.cz/item/CS_URS_2025_01/783906801"/>
    <hyperlink ref="F4463" r:id="rId617" display="https://podminky.urs.cz/item/CS_URS_2025_01/783906851"/>
    <hyperlink ref="F4466" r:id="rId618" display="https://podminky.urs.cz/item/CS_URS_2025_01/783932171"/>
    <hyperlink ref="F4469" r:id="rId619" display="https://podminky.urs.cz/item/CS_URS_2025_01/783933151"/>
    <hyperlink ref="F4472" r:id="rId620" display="https://podminky.urs.cz/item/CS_URS_2025_01/783937163"/>
    <hyperlink ref="F4475" r:id="rId621" display="https://podminky.urs.cz/item/CS_URS_2025_01/783943151"/>
    <hyperlink ref="F4480" r:id="rId622" display="https://podminky.urs.cz/item/CS_URS_2025_01/783947163"/>
    <hyperlink ref="F4488" r:id="rId623" display="https://podminky.urs.cz/item/CS_URS_2025_01/784121001"/>
    <hyperlink ref="F4519" r:id="rId624" display="https://podminky.urs.cz/item/CS_URS_2025_01/784121003"/>
    <hyperlink ref="F4533" r:id="rId625" display="https://podminky.urs.cz/item/CS_URS_2025_01/784121005"/>
    <hyperlink ref="F4537" r:id="rId626" display="https://podminky.urs.cz/item/CS_URS_2025_01/784121007"/>
    <hyperlink ref="F4557" r:id="rId627" display="https://podminky.urs.cz/item/CS_URS_2025_01/784181001"/>
    <hyperlink ref="F4602" r:id="rId628" display="https://podminky.urs.cz/item/CS_URS_2025_01/784181003"/>
    <hyperlink ref="F4621" r:id="rId629" display="https://podminky.urs.cz/item/CS_URS_2025_01/784181005"/>
    <hyperlink ref="F4625" r:id="rId630" display="https://podminky.urs.cz/item/CS_URS_2025_01/784181007"/>
    <hyperlink ref="F4638" r:id="rId631" display="https://podminky.urs.cz/item/CS_URS_2025_01/784312021"/>
    <hyperlink ref="F4641" r:id="rId632" display="https://podminky.urs.cz/item/CS_URS_2025_01/784312023"/>
    <hyperlink ref="F4644" r:id="rId633" display="https://podminky.urs.cz/item/CS_URS_2025_01/784312025"/>
    <hyperlink ref="F4647" r:id="rId634" display="https://podminky.urs.cz/item/CS_URS_2025_01/784312027"/>
    <hyperlink ref="F4650" r:id="rId635" display="https://podminky.urs.cz/item/CS_URS_2025_01/784312053"/>
    <hyperlink ref="F4652" r:id="rId636" display="https://podminky.urs.cz/item/CS_URS_2025_01/784312061"/>
    <hyperlink ref="F4658" r:id="rId637" display="https://podminky.urs.cz/item/CS_URS_2025_01/99878712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8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13732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14626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ROUND((SUM(BE94:BE169)),  2)</f>
        <v>0</v>
      </c>
      <c r="G35" s="41"/>
      <c r="H35" s="41"/>
      <c r="I35" s="161">
        <v>0.20999999999999999</v>
      </c>
      <c r="J35" s="160">
        <f>ROUND(((SUM(BE94:BE169))*I35),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ROUND((SUM(BF94:BF169)),  2)</f>
        <v>0</v>
      </c>
      <c r="G36" s="41"/>
      <c r="H36" s="41"/>
      <c r="I36" s="161">
        <v>0.12</v>
      </c>
      <c r="J36" s="160">
        <f>ROUND(((SUM(BF94:BF169))*I36),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ROUND((SUM(BG94:BG169)),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ROUND((SUM(BH94:BH169)),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ROUND((SUM(BI94:BI169)),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13732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D.2.2.4 - Plynová zařízení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14442</v>
      </c>
      <c r="E64" s="181"/>
      <c r="F64" s="181"/>
      <c r="G64" s="181"/>
      <c r="H64" s="181"/>
      <c r="I64" s="181"/>
      <c r="J64" s="182">
        <f>J95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8"/>
      <c r="C65" s="179"/>
      <c r="D65" s="180" t="s">
        <v>14627</v>
      </c>
      <c r="E65" s="181"/>
      <c r="F65" s="181"/>
      <c r="G65" s="181"/>
      <c r="H65" s="181"/>
      <c r="I65" s="181"/>
      <c r="J65" s="182">
        <f>J102</f>
        <v>0</v>
      </c>
      <c r="K65" s="179"/>
      <c r="L65" s="183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8"/>
      <c r="C66" s="179"/>
      <c r="D66" s="180" t="s">
        <v>14628</v>
      </c>
      <c r="E66" s="181"/>
      <c r="F66" s="181"/>
      <c r="G66" s="181"/>
      <c r="H66" s="181"/>
      <c r="I66" s="181"/>
      <c r="J66" s="182">
        <f>J130</f>
        <v>0</v>
      </c>
      <c r="K66" s="179"/>
      <c r="L66" s="183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8"/>
      <c r="C67" s="179"/>
      <c r="D67" s="180" t="s">
        <v>13743</v>
      </c>
      <c r="E67" s="181"/>
      <c r="F67" s="181"/>
      <c r="G67" s="181"/>
      <c r="H67" s="181"/>
      <c r="I67" s="181"/>
      <c r="J67" s="182">
        <f>J135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8"/>
      <c r="C68" s="179"/>
      <c r="D68" s="180" t="s">
        <v>13740</v>
      </c>
      <c r="E68" s="181"/>
      <c r="F68" s="181"/>
      <c r="G68" s="181"/>
      <c r="H68" s="181"/>
      <c r="I68" s="181"/>
      <c r="J68" s="182">
        <f>J137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8"/>
      <c r="C69" s="179"/>
      <c r="D69" s="180" t="s">
        <v>13744</v>
      </c>
      <c r="E69" s="181"/>
      <c r="F69" s="181"/>
      <c r="G69" s="181"/>
      <c r="H69" s="181"/>
      <c r="I69" s="181"/>
      <c r="J69" s="182">
        <f>J147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8"/>
      <c r="C70" s="179"/>
      <c r="D70" s="180" t="s">
        <v>13745</v>
      </c>
      <c r="E70" s="181"/>
      <c r="F70" s="181"/>
      <c r="G70" s="181"/>
      <c r="H70" s="181"/>
      <c r="I70" s="181"/>
      <c r="J70" s="182">
        <f>J150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8"/>
      <c r="C71" s="179"/>
      <c r="D71" s="180" t="s">
        <v>13738</v>
      </c>
      <c r="E71" s="181"/>
      <c r="F71" s="181"/>
      <c r="G71" s="181"/>
      <c r="H71" s="181"/>
      <c r="I71" s="181"/>
      <c r="J71" s="182">
        <f>J163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8"/>
      <c r="C72" s="179"/>
      <c r="D72" s="180" t="s">
        <v>13739</v>
      </c>
      <c r="E72" s="181"/>
      <c r="F72" s="181"/>
      <c r="G72" s="181"/>
      <c r="H72" s="181"/>
      <c r="I72" s="181"/>
      <c r="J72" s="182">
        <f>J167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190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Dominikán - stěhování ZUŠ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148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3" t="s">
        <v>13732</v>
      </c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150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D.2.2.4 - Plynová zařízení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Cheb</v>
      </c>
      <c r="G88" s="43"/>
      <c r="H88" s="43"/>
      <c r="I88" s="35" t="s">
        <v>23</v>
      </c>
      <c r="J88" s="75" t="str">
        <f>IF(J14="","",J14)</f>
        <v>24. 10. 2025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>město Cheb</v>
      </c>
      <c r="G90" s="43"/>
      <c r="H90" s="43"/>
      <c r="I90" s="35" t="s">
        <v>31</v>
      </c>
      <c r="J90" s="39" t="str">
        <f>E23</f>
        <v>Atelier Stöeckl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33</v>
      </c>
      <c r="J91" s="39" t="str">
        <f>E26</f>
        <v xml:space="preserve"> 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89"/>
      <c r="B93" s="190"/>
      <c r="C93" s="191" t="s">
        <v>191</v>
      </c>
      <c r="D93" s="192" t="s">
        <v>56</v>
      </c>
      <c r="E93" s="192" t="s">
        <v>52</v>
      </c>
      <c r="F93" s="192" t="s">
        <v>53</v>
      </c>
      <c r="G93" s="192" t="s">
        <v>192</v>
      </c>
      <c r="H93" s="192" t="s">
        <v>193</v>
      </c>
      <c r="I93" s="192" t="s">
        <v>194</v>
      </c>
      <c r="J93" s="192" t="s">
        <v>154</v>
      </c>
      <c r="K93" s="193" t="s">
        <v>195</v>
      </c>
      <c r="L93" s="194"/>
      <c r="M93" s="95" t="s">
        <v>19</v>
      </c>
      <c r="N93" s="96" t="s">
        <v>41</v>
      </c>
      <c r="O93" s="96" t="s">
        <v>196</v>
      </c>
      <c r="P93" s="96" t="s">
        <v>197</v>
      </c>
      <c r="Q93" s="96" t="s">
        <v>198</v>
      </c>
      <c r="R93" s="96" t="s">
        <v>199</v>
      </c>
      <c r="S93" s="96" t="s">
        <v>200</v>
      </c>
      <c r="T93" s="97" t="s">
        <v>201</v>
      </c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</row>
    <row r="94" s="2" customFormat="1" ht="22.8" customHeight="1">
      <c r="A94" s="41"/>
      <c r="B94" s="42"/>
      <c r="C94" s="102" t="s">
        <v>202</v>
      </c>
      <c r="D94" s="43"/>
      <c r="E94" s="43"/>
      <c r="F94" s="43"/>
      <c r="G94" s="43"/>
      <c r="H94" s="43"/>
      <c r="I94" s="43"/>
      <c r="J94" s="195">
        <f>BK94</f>
        <v>0</v>
      </c>
      <c r="K94" s="43"/>
      <c r="L94" s="47"/>
      <c r="M94" s="98"/>
      <c r="N94" s="196"/>
      <c r="O94" s="99"/>
      <c r="P94" s="197">
        <f>P95+P102+P130+P135+P137+P147+P150+P163+P167</f>
        <v>0</v>
      </c>
      <c r="Q94" s="99"/>
      <c r="R94" s="197">
        <f>R95+R102+R130+R135+R137+R147+R150+R163+R167</f>
        <v>0</v>
      </c>
      <c r="S94" s="99"/>
      <c r="T94" s="198">
        <f>T95+T102+T130+T135+T137+T147+T150+T163+T167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70</v>
      </c>
      <c r="AU94" s="20" t="s">
        <v>155</v>
      </c>
      <c r="BK94" s="199">
        <f>BK95+BK102+BK130+BK135+BK137+BK147+BK150+BK163+BK167</f>
        <v>0</v>
      </c>
    </row>
    <row r="95" s="12" customFormat="1" ht="25.92" customHeight="1">
      <c r="A95" s="12"/>
      <c r="B95" s="200"/>
      <c r="C95" s="201"/>
      <c r="D95" s="202" t="s">
        <v>70</v>
      </c>
      <c r="E95" s="203" t="s">
        <v>13999</v>
      </c>
      <c r="F95" s="203" t="s">
        <v>14496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SUM(P96:P101)</f>
        <v>0</v>
      </c>
      <c r="Q95" s="208"/>
      <c r="R95" s="209">
        <f>SUM(R96:R101)</f>
        <v>0</v>
      </c>
      <c r="S95" s="208"/>
      <c r="T95" s="210">
        <f>SUM(T96:T101)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71</v>
      </c>
      <c r="AY95" s="211" t="s">
        <v>205</v>
      </c>
      <c r="BK95" s="213">
        <f>SUM(BK96:BK101)</f>
        <v>0</v>
      </c>
    </row>
    <row r="96" s="2" customFormat="1" ht="24.15" customHeight="1">
      <c r="A96" s="41"/>
      <c r="B96" s="42"/>
      <c r="C96" s="216" t="s">
        <v>78</v>
      </c>
      <c r="D96" s="216" t="s">
        <v>207</v>
      </c>
      <c r="E96" s="217" t="s">
        <v>14629</v>
      </c>
      <c r="F96" s="218" t="s">
        <v>14630</v>
      </c>
      <c r="G96" s="219" t="s">
        <v>327</v>
      </c>
      <c r="H96" s="220">
        <v>75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331</v>
      </c>
      <c r="AT96" s="227" t="s">
        <v>207</v>
      </c>
      <c r="AU96" s="227" t="s">
        <v>78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331</v>
      </c>
      <c r="BM96" s="227" t="s">
        <v>80</v>
      </c>
    </row>
    <row r="97" s="2" customFormat="1" ht="21.75" customHeight="1">
      <c r="A97" s="41"/>
      <c r="B97" s="42"/>
      <c r="C97" s="216" t="s">
        <v>80</v>
      </c>
      <c r="D97" s="216" t="s">
        <v>207</v>
      </c>
      <c r="E97" s="217" t="s">
        <v>14631</v>
      </c>
      <c r="F97" s="218" t="s">
        <v>14632</v>
      </c>
      <c r="G97" s="219" t="s">
        <v>14633</v>
      </c>
      <c r="H97" s="220">
        <v>2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331</v>
      </c>
      <c r="AT97" s="227" t="s">
        <v>207</v>
      </c>
      <c r="AU97" s="227" t="s">
        <v>78</v>
      </c>
      <c r="AY97" s="20" t="s">
        <v>205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331</v>
      </c>
      <c r="BM97" s="227" t="s">
        <v>212</v>
      </c>
    </row>
    <row r="98" s="2" customFormat="1" ht="16.5" customHeight="1">
      <c r="A98" s="41"/>
      <c r="B98" s="42"/>
      <c r="C98" s="216" t="s">
        <v>97</v>
      </c>
      <c r="D98" s="216" t="s">
        <v>207</v>
      </c>
      <c r="E98" s="217" t="s">
        <v>14634</v>
      </c>
      <c r="F98" s="218" t="s">
        <v>14635</v>
      </c>
      <c r="G98" s="219" t="s">
        <v>448</v>
      </c>
      <c r="H98" s="220">
        <v>1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331</v>
      </c>
      <c r="AT98" s="227" t="s">
        <v>207</v>
      </c>
      <c r="AU98" s="227" t="s">
        <v>78</v>
      </c>
      <c r="AY98" s="20" t="s">
        <v>205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331</v>
      </c>
      <c r="BM98" s="227" t="s">
        <v>261</v>
      </c>
    </row>
    <row r="99" s="2" customFormat="1" ht="24.15" customHeight="1">
      <c r="A99" s="41"/>
      <c r="B99" s="42"/>
      <c r="C99" s="216" t="s">
        <v>212</v>
      </c>
      <c r="D99" s="216" t="s">
        <v>207</v>
      </c>
      <c r="E99" s="217" t="s">
        <v>14025</v>
      </c>
      <c r="F99" s="218" t="s">
        <v>14026</v>
      </c>
      <c r="G99" s="219" t="s">
        <v>448</v>
      </c>
      <c r="H99" s="220">
        <v>6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331</v>
      </c>
      <c r="AT99" s="227" t="s">
        <v>207</v>
      </c>
      <c r="AU99" s="227" t="s">
        <v>78</v>
      </c>
      <c r="AY99" s="20" t="s">
        <v>205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331</v>
      </c>
      <c r="BM99" s="227" t="s">
        <v>276</v>
      </c>
    </row>
    <row r="100" s="2" customFormat="1" ht="24.15" customHeight="1">
      <c r="A100" s="41"/>
      <c r="B100" s="42"/>
      <c r="C100" s="216" t="s">
        <v>255</v>
      </c>
      <c r="D100" s="216" t="s">
        <v>207</v>
      </c>
      <c r="E100" s="217" t="s">
        <v>14033</v>
      </c>
      <c r="F100" s="218" t="s">
        <v>14034</v>
      </c>
      <c r="G100" s="219" t="s">
        <v>5896</v>
      </c>
      <c r="H100" s="220">
        <v>50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331</v>
      </c>
      <c r="AT100" s="227" t="s">
        <v>207</v>
      </c>
      <c r="AU100" s="227" t="s">
        <v>78</v>
      </c>
      <c r="AY100" s="20" t="s">
        <v>205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331</v>
      </c>
      <c r="BM100" s="227" t="s">
        <v>289</v>
      </c>
    </row>
    <row r="101" s="2" customFormat="1" ht="16.5" customHeight="1">
      <c r="A101" s="41"/>
      <c r="B101" s="42"/>
      <c r="C101" s="216" t="s">
        <v>261</v>
      </c>
      <c r="D101" s="216" t="s">
        <v>207</v>
      </c>
      <c r="E101" s="217" t="s">
        <v>14035</v>
      </c>
      <c r="F101" s="218" t="s">
        <v>14036</v>
      </c>
      <c r="G101" s="219" t="s">
        <v>13766</v>
      </c>
      <c r="H101" s="301"/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331</v>
      </c>
      <c r="AT101" s="227" t="s">
        <v>207</v>
      </c>
      <c r="AU101" s="227" t="s">
        <v>78</v>
      </c>
      <c r="AY101" s="20" t="s">
        <v>205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331</v>
      </c>
      <c r="BM101" s="227" t="s">
        <v>8</v>
      </c>
    </row>
    <row r="102" s="12" customFormat="1" ht="25.92" customHeight="1">
      <c r="A102" s="12"/>
      <c r="B102" s="200"/>
      <c r="C102" s="201"/>
      <c r="D102" s="202" t="s">
        <v>70</v>
      </c>
      <c r="E102" s="203" t="s">
        <v>4952</v>
      </c>
      <c r="F102" s="203" t="s">
        <v>14636</v>
      </c>
      <c r="G102" s="201"/>
      <c r="H102" s="201"/>
      <c r="I102" s="204"/>
      <c r="J102" s="205">
        <f>BK102</f>
        <v>0</v>
      </c>
      <c r="K102" s="201"/>
      <c r="L102" s="206"/>
      <c r="M102" s="207"/>
      <c r="N102" s="208"/>
      <c r="O102" s="208"/>
      <c r="P102" s="209">
        <f>SUM(P103:P129)</f>
        <v>0</v>
      </c>
      <c r="Q102" s="208"/>
      <c r="R102" s="209">
        <f>SUM(R103:R129)</f>
        <v>0</v>
      </c>
      <c r="S102" s="208"/>
      <c r="T102" s="210">
        <f>SUM(T103:T129)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80</v>
      </c>
      <c r="AT102" s="212" t="s">
        <v>70</v>
      </c>
      <c r="AU102" s="212" t="s">
        <v>71</v>
      </c>
      <c r="AY102" s="211" t="s">
        <v>205</v>
      </c>
      <c r="BK102" s="213">
        <f>SUM(BK103:BK129)</f>
        <v>0</v>
      </c>
    </row>
    <row r="103" s="2" customFormat="1" ht="24.15" customHeight="1">
      <c r="A103" s="41"/>
      <c r="B103" s="42"/>
      <c r="C103" s="216" t="s">
        <v>269</v>
      </c>
      <c r="D103" s="216" t="s">
        <v>207</v>
      </c>
      <c r="E103" s="217" t="s">
        <v>14637</v>
      </c>
      <c r="F103" s="218" t="s">
        <v>14638</v>
      </c>
      <c r="G103" s="219" t="s">
        <v>327</v>
      </c>
      <c r="H103" s="220">
        <v>45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331</v>
      </c>
      <c r="AT103" s="227" t="s">
        <v>207</v>
      </c>
      <c r="AU103" s="227" t="s">
        <v>78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331</v>
      </c>
      <c r="BM103" s="227" t="s">
        <v>318</v>
      </c>
    </row>
    <row r="104" s="2" customFormat="1" ht="24.15" customHeight="1">
      <c r="A104" s="41"/>
      <c r="B104" s="42"/>
      <c r="C104" s="216" t="s">
        <v>276</v>
      </c>
      <c r="D104" s="216" t="s">
        <v>207</v>
      </c>
      <c r="E104" s="217" t="s">
        <v>14639</v>
      </c>
      <c r="F104" s="218" t="s">
        <v>14640</v>
      </c>
      <c r="G104" s="219" t="s">
        <v>327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331</v>
      </c>
      <c r="AT104" s="227" t="s">
        <v>207</v>
      </c>
      <c r="AU104" s="227" t="s">
        <v>78</v>
      </c>
      <c r="AY104" s="20" t="s">
        <v>205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331</v>
      </c>
      <c r="BM104" s="227" t="s">
        <v>331</v>
      </c>
    </row>
    <row r="105" s="2" customFormat="1" ht="24.15" customHeight="1">
      <c r="A105" s="41"/>
      <c r="B105" s="42"/>
      <c r="C105" s="216" t="s">
        <v>283</v>
      </c>
      <c r="D105" s="216" t="s">
        <v>207</v>
      </c>
      <c r="E105" s="217" t="s">
        <v>14641</v>
      </c>
      <c r="F105" s="218" t="s">
        <v>14642</v>
      </c>
      <c r="G105" s="219" t="s">
        <v>327</v>
      </c>
      <c r="H105" s="220">
        <v>65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331</v>
      </c>
      <c r="AT105" s="227" t="s">
        <v>207</v>
      </c>
      <c r="AU105" s="227" t="s">
        <v>78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331</v>
      </c>
      <c r="BM105" s="227" t="s">
        <v>342</v>
      </c>
    </row>
    <row r="106" s="2" customFormat="1" ht="24.15" customHeight="1">
      <c r="A106" s="41"/>
      <c r="B106" s="42"/>
      <c r="C106" s="216" t="s">
        <v>289</v>
      </c>
      <c r="D106" s="216" t="s">
        <v>207</v>
      </c>
      <c r="E106" s="217" t="s">
        <v>14643</v>
      </c>
      <c r="F106" s="218" t="s">
        <v>14644</v>
      </c>
      <c r="G106" s="219" t="s">
        <v>327</v>
      </c>
      <c r="H106" s="220">
        <v>3.7999999999999998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331</v>
      </c>
      <c r="AT106" s="227" t="s">
        <v>207</v>
      </c>
      <c r="AU106" s="227" t="s">
        <v>78</v>
      </c>
      <c r="AY106" s="20" t="s">
        <v>205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331</v>
      </c>
      <c r="BM106" s="227" t="s">
        <v>357</v>
      </c>
    </row>
    <row r="107" s="2" customFormat="1" ht="24.15" customHeight="1">
      <c r="A107" s="41"/>
      <c r="B107" s="42"/>
      <c r="C107" s="216" t="s">
        <v>296</v>
      </c>
      <c r="D107" s="216" t="s">
        <v>207</v>
      </c>
      <c r="E107" s="217" t="s">
        <v>14645</v>
      </c>
      <c r="F107" s="218" t="s">
        <v>14646</v>
      </c>
      <c r="G107" s="219" t="s">
        <v>327</v>
      </c>
      <c r="H107" s="220">
        <v>3.2000000000000002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331</v>
      </c>
      <c r="AT107" s="227" t="s">
        <v>207</v>
      </c>
      <c r="AU107" s="227" t="s">
        <v>78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331</v>
      </c>
      <c r="BM107" s="227" t="s">
        <v>370</v>
      </c>
    </row>
    <row r="108" s="2" customFormat="1" ht="24.15" customHeight="1">
      <c r="A108" s="41"/>
      <c r="B108" s="42"/>
      <c r="C108" s="216" t="s">
        <v>8</v>
      </c>
      <c r="D108" s="216" t="s">
        <v>207</v>
      </c>
      <c r="E108" s="217" t="s">
        <v>14647</v>
      </c>
      <c r="F108" s="218" t="s">
        <v>14648</v>
      </c>
      <c r="G108" s="219" t="s">
        <v>448</v>
      </c>
      <c r="H108" s="220">
        <v>3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331</v>
      </c>
      <c r="AT108" s="227" t="s">
        <v>207</v>
      </c>
      <c r="AU108" s="227" t="s">
        <v>78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331</v>
      </c>
      <c r="BM108" s="227" t="s">
        <v>383</v>
      </c>
    </row>
    <row r="109" s="2" customFormat="1" ht="24.15" customHeight="1">
      <c r="A109" s="41"/>
      <c r="B109" s="42"/>
      <c r="C109" s="216" t="s">
        <v>312</v>
      </c>
      <c r="D109" s="216" t="s">
        <v>207</v>
      </c>
      <c r="E109" s="217" t="s">
        <v>14649</v>
      </c>
      <c r="F109" s="218" t="s">
        <v>14650</v>
      </c>
      <c r="G109" s="219" t="s">
        <v>448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331</v>
      </c>
      <c r="AT109" s="227" t="s">
        <v>207</v>
      </c>
      <c r="AU109" s="227" t="s">
        <v>78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331</v>
      </c>
      <c r="BM109" s="227" t="s">
        <v>395</v>
      </c>
    </row>
    <row r="110" s="2" customFormat="1" ht="24.15" customHeight="1">
      <c r="A110" s="41"/>
      <c r="B110" s="42"/>
      <c r="C110" s="216" t="s">
        <v>318</v>
      </c>
      <c r="D110" s="216" t="s">
        <v>207</v>
      </c>
      <c r="E110" s="217" t="s">
        <v>14651</v>
      </c>
      <c r="F110" s="218" t="s">
        <v>14652</v>
      </c>
      <c r="G110" s="219" t="s">
        <v>448</v>
      </c>
      <c r="H110" s="220">
        <v>3</v>
      </c>
      <c r="I110" s="221"/>
      <c r="J110" s="222">
        <f>ROUND(I110*H110,2)</f>
        <v>0</v>
      </c>
      <c r="K110" s="218" t="s">
        <v>19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331</v>
      </c>
      <c r="AT110" s="227" t="s">
        <v>207</v>
      </c>
      <c r="AU110" s="227" t="s">
        <v>78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331</v>
      </c>
      <c r="BM110" s="227" t="s">
        <v>409</v>
      </c>
    </row>
    <row r="111" s="2" customFormat="1" ht="21.75" customHeight="1">
      <c r="A111" s="41"/>
      <c r="B111" s="42"/>
      <c r="C111" s="216" t="s">
        <v>324</v>
      </c>
      <c r="D111" s="216" t="s">
        <v>207</v>
      </c>
      <c r="E111" s="217" t="s">
        <v>14653</v>
      </c>
      <c r="F111" s="218" t="s">
        <v>14654</v>
      </c>
      <c r="G111" s="219" t="s">
        <v>448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331</v>
      </c>
      <c r="AT111" s="227" t="s">
        <v>207</v>
      </c>
      <c r="AU111" s="227" t="s">
        <v>78</v>
      </c>
      <c r="AY111" s="20" t="s">
        <v>205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331</v>
      </c>
      <c r="BM111" s="227" t="s">
        <v>421</v>
      </c>
    </row>
    <row r="112" s="2" customFormat="1" ht="24.15" customHeight="1">
      <c r="A112" s="41"/>
      <c r="B112" s="42"/>
      <c r="C112" s="216" t="s">
        <v>331</v>
      </c>
      <c r="D112" s="216" t="s">
        <v>207</v>
      </c>
      <c r="E112" s="217" t="s">
        <v>14655</v>
      </c>
      <c r="F112" s="218" t="s">
        <v>14656</v>
      </c>
      <c r="G112" s="219" t="s">
        <v>2268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331</v>
      </c>
      <c r="AT112" s="227" t="s">
        <v>207</v>
      </c>
      <c r="AU112" s="227" t="s">
        <v>78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331</v>
      </c>
      <c r="BM112" s="227" t="s">
        <v>433</v>
      </c>
    </row>
    <row r="113" s="2" customFormat="1" ht="21.75" customHeight="1">
      <c r="A113" s="41"/>
      <c r="B113" s="42"/>
      <c r="C113" s="216" t="s">
        <v>337</v>
      </c>
      <c r="D113" s="216" t="s">
        <v>207</v>
      </c>
      <c r="E113" s="217" t="s">
        <v>14657</v>
      </c>
      <c r="F113" s="218" t="s">
        <v>14658</v>
      </c>
      <c r="G113" s="219" t="s">
        <v>448</v>
      </c>
      <c r="H113" s="220">
        <v>1</v>
      </c>
      <c r="I113" s="221"/>
      <c r="J113" s="222">
        <f>ROUND(I113*H113,2)</f>
        <v>0</v>
      </c>
      <c r="K113" s="218" t="s">
        <v>19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331</v>
      </c>
      <c r="AT113" s="227" t="s">
        <v>207</v>
      </c>
      <c r="AU113" s="227" t="s">
        <v>78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331</v>
      </c>
      <c r="BM113" s="227" t="s">
        <v>445</v>
      </c>
    </row>
    <row r="114" s="2" customFormat="1" ht="16.5" customHeight="1">
      <c r="A114" s="41"/>
      <c r="B114" s="42"/>
      <c r="C114" s="278" t="s">
        <v>342</v>
      </c>
      <c r="D114" s="278" t="s">
        <v>319</v>
      </c>
      <c r="E114" s="279" t="s">
        <v>14659</v>
      </c>
      <c r="F114" s="280" t="s">
        <v>14660</v>
      </c>
      <c r="G114" s="281" t="s">
        <v>2268</v>
      </c>
      <c r="H114" s="282">
        <v>1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433</v>
      </c>
      <c r="AT114" s="227" t="s">
        <v>319</v>
      </c>
      <c r="AU114" s="227" t="s">
        <v>78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331</v>
      </c>
      <c r="BM114" s="227" t="s">
        <v>460</v>
      </c>
    </row>
    <row r="115" s="2" customFormat="1" ht="21.75" customHeight="1">
      <c r="A115" s="41"/>
      <c r="B115" s="42"/>
      <c r="C115" s="216" t="s">
        <v>351</v>
      </c>
      <c r="D115" s="216" t="s">
        <v>207</v>
      </c>
      <c r="E115" s="217" t="s">
        <v>14653</v>
      </c>
      <c r="F115" s="218" t="s">
        <v>14654</v>
      </c>
      <c r="G115" s="219" t="s">
        <v>448</v>
      </c>
      <c r="H115" s="220">
        <v>1</v>
      </c>
      <c r="I115" s="221"/>
      <c r="J115" s="222">
        <f>ROUND(I115*H115,2)</f>
        <v>0</v>
      </c>
      <c r="K115" s="218" t="s">
        <v>19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331</v>
      </c>
      <c r="AT115" s="227" t="s">
        <v>207</v>
      </c>
      <c r="AU115" s="227" t="s">
        <v>78</v>
      </c>
      <c r="AY115" s="20" t="s">
        <v>205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331</v>
      </c>
      <c r="BM115" s="227" t="s">
        <v>473</v>
      </c>
    </row>
    <row r="116" s="2" customFormat="1" ht="16.5" customHeight="1">
      <c r="A116" s="41"/>
      <c r="B116" s="42"/>
      <c r="C116" s="278" t="s">
        <v>357</v>
      </c>
      <c r="D116" s="278" t="s">
        <v>319</v>
      </c>
      <c r="E116" s="279" t="s">
        <v>14661</v>
      </c>
      <c r="F116" s="280" t="s">
        <v>14662</v>
      </c>
      <c r="G116" s="281" t="s">
        <v>448</v>
      </c>
      <c r="H116" s="282">
        <v>1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433</v>
      </c>
      <c r="AT116" s="227" t="s">
        <v>319</v>
      </c>
      <c r="AU116" s="227" t="s">
        <v>78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331</v>
      </c>
      <c r="BM116" s="227" t="s">
        <v>499</v>
      </c>
    </row>
    <row r="117" s="2" customFormat="1" ht="16.5" customHeight="1">
      <c r="A117" s="41"/>
      <c r="B117" s="42"/>
      <c r="C117" s="216" t="s">
        <v>7</v>
      </c>
      <c r="D117" s="216" t="s">
        <v>207</v>
      </c>
      <c r="E117" s="217" t="s">
        <v>14663</v>
      </c>
      <c r="F117" s="218" t="s">
        <v>14664</v>
      </c>
      <c r="G117" s="219" t="s">
        <v>7531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331</v>
      </c>
      <c r="AT117" s="227" t="s">
        <v>207</v>
      </c>
      <c r="AU117" s="227" t="s">
        <v>78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331</v>
      </c>
      <c r="BM117" s="227" t="s">
        <v>511</v>
      </c>
    </row>
    <row r="118" s="2" customFormat="1">
      <c r="A118" s="41"/>
      <c r="B118" s="42"/>
      <c r="C118" s="43"/>
      <c r="D118" s="236" t="s">
        <v>1145</v>
      </c>
      <c r="E118" s="43"/>
      <c r="F118" s="288" t="s">
        <v>14665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1145</v>
      </c>
      <c r="AU118" s="20" t="s">
        <v>78</v>
      </c>
    </row>
    <row r="119" s="2" customFormat="1" ht="16.5" customHeight="1">
      <c r="A119" s="41"/>
      <c r="B119" s="42"/>
      <c r="C119" s="216" t="s">
        <v>370</v>
      </c>
      <c r="D119" s="216" t="s">
        <v>207</v>
      </c>
      <c r="E119" s="217" t="s">
        <v>14666</v>
      </c>
      <c r="F119" s="218" t="s">
        <v>14667</v>
      </c>
      <c r="G119" s="219" t="s">
        <v>7531</v>
      </c>
      <c r="H119" s="220">
        <v>1</v>
      </c>
      <c r="I119" s="221"/>
      <c r="J119" s="222">
        <f>ROUND(I119*H119,2)</f>
        <v>0</v>
      </c>
      <c r="K119" s="218" t="s">
        <v>19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331</v>
      </c>
      <c r="AT119" s="227" t="s">
        <v>207</v>
      </c>
      <c r="AU119" s="227" t="s">
        <v>78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331</v>
      </c>
      <c r="BM119" s="227" t="s">
        <v>525</v>
      </c>
    </row>
    <row r="120" s="2" customFormat="1" ht="16.5" customHeight="1">
      <c r="A120" s="41"/>
      <c r="B120" s="42"/>
      <c r="C120" s="216" t="s">
        <v>377</v>
      </c>
      <c r="D120" s="216" t="s">
        <v>207</v>
      </c>
      <c r="E120" s="217" t="s">
        <v>14668</v>
      </c>
      <c r="F120" s="218" t="s">
        <v>14669</v>
      </c>
      <c r="G120" s="219" t="s">
        <v>7531</v>
      </c>
      <c r="H120" s="220">
        <v>1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331</v>
      </c>
      <c r="AT120" s="227" t="s">
        <v>207</v>
      </c>
      <c r="AU120" s="227" t="s">
        <v>78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331</v>
      </c>
      <c r="BM120" s="227" t="s">
        <v>537</v>
      </c>
    </row>
    <row r="121" s="2" customFormat="1" ht="21.75" customHeight="1">
      <c r="A121" s="41"/>
      <c r="B121" s="42"/>
      <c r="C121" s="216" t="s">
        <v>383</v>
      </c>
      <c r="D121" s="216" t="s">
        <v>207</v>
      </c>
      <c r="E121" s="217" t="s">
        <v>14670</v>
      </c>
      <c r="F121" s="218" t="s">
        <v>14671</v>
      </c>
      <c r="G121" s="219" t="s">
        <v>7531</v>
      </c>
      <c r="H121" s="220">
        <v>1</v>
      </c>
      <c r="I121" s="221"/>
      <c r="J121" s="222">
        <f>ROUND(I121*H121,2)</f>
        <v>0</v>
      </c>
      <c r="K121" s="218" t="s">
        <v>19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331</v>
      </c>
      <c r="AT121" s="227" t="s">
        <v>207</v>
      </c>
      <c r="AU121" s="227" t="s">
        <v>78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331</v>
      </c>
      <c r="BM121" s="227" t="s">
        <v>553</v>
      </c>
    </row>
    <row r="122" s="2" customFormat="1">
      <c r="A122" s="41"/>
      <c r="B122" s="42"/>
      <c r="C122" s="43"/>
      <c r="D122" s="236" t="s">
        <v>1145</v>
      </c>
      <c r="E122" s="43"/>
      <c r="F122" s="288" t="s">
        <v>14672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1145</v>
      </c>
      <c r="AU122" s="20" t="s">
        <v>78</v>
      </c>
    </row>
    <row r="123" s="2" customFormat="1" ht="24.15" customHeight="1">
      <c r="A123" s="41"/>
      <c r="B123" s="42"/>
      <c r="C123" s="216" t="s">
        <v>388</v>
      </c>
      <c r="D123" s="216" t="s">
        <v>207</v>
      </c>
      <c r="E123" s="217" t="s">
        <v>14673</v>
      </c>
      <c r="F123" s="218" t="s">
        <v>14674</v>
      </c>
      <c r="G123" s="219" t="s">
        <v>448</v>
      </c>
      <c r="H123" s="220">
        <v>2</v>
      </c>
      <c r="I123" s="221"/>
      <c r="J123" s="222">
        <f>ROUND(I123*H123,2)</f>
        <v>0</v>
      </c>
      <c r="K123" s="218" t="s">
        <v>19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331</v>
      </c>
      <c r="AT123" s="227" t="s">
        <v>207</v>
      </c>
      <c r="AU123" s="227" t="s">
        <v>78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331</v>
      </c>
      <c r="BM123" s="227" t="s">
        <v>123</v>
      </c>
    </row>
    <row r="124" s="2" customFormat="1" ht="16.5" customHeight="1">
      <c r="A124" s="41"/>
      <c r="B124" s="42"/>
      <c r="C124" s="216" t="s">
        <v>395</v>
      </c>
      <c r="D124" s="216" t="s">
        <v>207</v>
      </c>
      <c r="E124" s="217" t="s">
        <v>14675</v>
      </c>
      <c r="F124" s="218" t="s">
        <v>14676</v>
      </c>
      <c r="G124" s="219" t="s">
        <v>448</v>
      </c>
      <c r="H124" s="220">
        <v>3</v>
      </c>
      <c r="I124" s="221"/>
      <c r="J124" s="222">
        <f>ROUND(I124*H124,2)</f>
        <v>0</v>
      </c>
      <c r="K124" s="218" t="s">
        <v>19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331</v>
      </c>
      <c r="AT124" s="227" t="s">
        <v>207</v>
      </c>
      <c r="AU124" s="227" t="s">
        <v>78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331</v>
      </c>
      <c r="BM124" s="227" t="s">
        <v>574</v>
      </c>
    </row>
    <row r="125" s="2" customFormat="1" ht="24.15" customHeight="1">
      <c r="A125" s="41"/>
      <c r="B125" s="42"/>
      <c r="C125" s="216" t="s">
        <v>403</v>
      </c>
      <c r="D125" s="216" t="s">
        <v>207</v>
      </c>
      <c r="E125" s="217" t="s">
        <v>14677</v>
      </c>
      <c r="F125" s="218" t="s">
        <v>14678</v>
      </c>
      <c r="G125" s="219" t="s">
        <v>448</v>
      </c>
      <c r="H125" s="220">
        <v>2</v>
      </c>
      <c r="I125" s="221"/>
      <c r="J125" s="222">
        <f>ROUND(I125*H125,2)</f>
        <v>0</v>
      </c>
      <c r="K125" s="218" t="s">
        <v>19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331</v>
      </c>
      <c r="AT125" s="227" t="s">
        <v>207</v>
      </c>
      <c r="AU125" s="227" t="s">
        <v>78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331</v>
      </c>
      <c r="BM125" s="227" t="s">
        <v>588</v>
      </c>
    </row>
    <row r="126" s="2" customFormat="1" ht="16.5" customHeight="1">
      <c r="A126" s="41"/>
      <c r="B126" s="42"/>
      <c r="C126" s="216" t="s">
        <v>409</v>
      </c>
      <c r="D126" s="216" t="s">
        <v>207</v>
      </c>
      <c r="E126" s="217" t="s">
        <v>14679</v>
      </c>
      <c r="F126" s="218" t="s">
        <v>14680</v>
      </c>
      <c r="G126" s="219" t="s">
        <v>327</v>
      </c>
      <c r="H126" s="220">
        <v>111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331</v>
      </c>
      <c r="AT126" s="227" t="s">
        <v>207</v>
      </c>
      <c r="AU126" s="227" t="s">
        <v>78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331</v>
      </c>
      <c r="BM126" s="227" t="s">
        <v>602</v>
      </c>
    </row>
    <row r="127" s="2" customFormat="1" ht="33" customHeight="1">
      <c r="A127" s="41"/>
      <c r="B127" s="42"/>
      <c r="C127" s="216" t="s">
        <v>415</v>
      </c>
      <c r="D127" s="216" t="s">
        <v>207</v>
      </c>
      <c r="E127" s="217" t="s">
        <v>14681</v>
      </c>
      <c r="F127" s="218" t="s">
        <v>14682</v>
      </c>
      <c r="G127" s="219" t="s">
        <v>448</v>
      </c>
      <c r="H127" s="220">
        <v>2</v>
      </c>
      <c r="I127" s="221"/>
      <c r="J127" s="222">
        <f>ROUND(I127*H127,2)</f>
        <v>0</v>
      </c>
      <c r="K127" s="218" t="s">
        <v>19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331</v>
      </c>
      <c r="AT127" s="227" t="s">
        <v>207</v>
      </c>
      <c r="AU127" s="227" t="s">
        <v>78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331</v>
      </c>
      <c r="BM127" s="227" t="s">
        <v>615</v>
      </c>
    </row>
    <row r="128" s="2" customFormat="1" ht="24.15" customHeight="1">
      <c r="A128" s="41"/>
      <c r="B128" s="42"/>
      <c r="C128" s="216" t="s">
        <v>421</v>
      </c>
      <c r="D128" s="216" t="s">
        <v>207</v>
      </c>
      <c r="E128" s="217" t="s">
        <v>14683</v>
      </c>
      <c r="F128" s="218" t="s">
        <v>14684</v>
      </c>
      <c r="G128" s="219" t="s">
        <v>13766</v>
      </c>
      <c r="H128" s="301"/>
      <c r="I128" s="221"/>
      <c r="J128" s="222">
        <f>ROUND(I128*H128,2)</f>
        <v>0</v>
      </c>
      <c r="K128" s="218" t="s">
        <v>19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331</v>
      </c>
      <c r="AT128" s="227" t="s">
        <v>207</v>
      </c>
      <c r="AU128" s="227" t="s">
        <v>78</v>
      </c>
      <c r="AY128" s="20" t="s">
        <v>205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331</v>
      </c>
      <c r="BM128" s="227" t="s">
        <v>627</v>
      </c>
    </row>
    <row r="129" s="2" customFormat="1">
      <c r="A129" s="41"/>
      <c r="B129" s="42"/>
      <c r="C129" s="43"/>
      <c r="D129" s="236" t="s">
        <v>1145</v>
      </c>
      <c r="E129" s="43"/>
      <c r="F129" s="288" t="s">
        <v>14462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1145</v>
      </c>
      <c r="AU129" s="20" t="s">
        <v>78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923</v>
      </c>
      <c r="F130" s="203" t="s">
        <v>2374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SUM(P131:P134)</f>
        <v>0</v>
      </c>
      <c r="Q130" s="208"/>
      <c r="R130" s="209">
        <f>SUM(R131:R134)</f>
        <v>0</v>
      </c>
      <c r="S130" s="208"/>
      <c r="T130" s="210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205</v>
      </c>
      <c r="BK130" s="213">
        <f>SUM(BK131:BK134)</f>
        <v>0</v>
      </c>
    </row>
    <row r="131" s="2" customFormat="1" ht="24.15" customHeight="1">
      <c r="A131" s="41"/>
      <c r="B131" s="42"/>
      <c r="C131" s="216" t="s">
        <v>427</v>
      </c>
      <c r="D131" s="216" t="s">
        <v>207</v>
      </c>
      <c r="E131" s="217" t="s">
        <v>14685</v>
      </c>
      <c r="F131" s="218" t="s">
        <v>14686</v>
      </c>
      <c r="G131" s="219" t="s">
        <v>327</v>
      </c>
      <c r="H131" s="220">
        <v>3.7999999999999998</v>
      </c>
      <c r="I131" s="221"/>
      <c r="J131" s="222">
        <f>ROUND(I131*H131,2)</f>
        <v>0</v>
      </c>
      <c r="K131" s="218" t="s">
        <v>19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331</v>
      </c>
      <c r="AT131" s="227" t="s">
        <v>207</v>
      </c>
      <c r="AU131" s="227" t="s">
        <v>78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331</v>
      </c>
      <c r="BM131" s="227" t="s">
        <v>638</v>
      </c>
    </row>
    <row r="132" s="2" customFormat="1" ht="24.15" customHeight="1">
      <c r="A132" s="41"/>
      <c r="B132" s="42"/>
      <c r="C132" s="216" t="s">
        <v>433</v>
      </c>
      <c r="D132" s="216" t="s">
        <v>207</v>
      </c>
      <c r="E132" s="217" t="s">
        <v>14687</v>
      </c>
      <c r="F132" s="218" t="s">
        <v>14688</v>
      </c>
      <c r="G132" s="219" t="s">
        <v>327</v>
      </c>
      <c r="H132" s="220">
        <v>3.2000000000000002</v>
      </c>
      <c r="I132" s="221"/>
      <c r="J132" s="222">
        <f>ROUND(I132*H132,2)</f>
        <v>0</v>
      </c>
      <c r="K132" s="218" t="s">
        <v>19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331</v>
      </c>
      <c r="AT132" s="227" t="s">
        <v>207</v>
      </c>
      <c r="AU132" s="227" t="s">
        <v>78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331</v>
      </c>
      <c r="BM132" s="227" t="s">
        <v>657</v>
      </c>
    </row>
    <row r="133" s="2" customFormat="1" ht="44.25" customHeight="1">
      <c r="A133" s="41"/>
      <c r="B133" s="42"/>
      <c r="C133" s="216" t="s">
        <v>440</v>
      </c>
      <c r="D133" s="216" t="s">
        <v>207</v>
      </c>
      <c r="E133" s="217" t="s">
        <v>14689</v>
      </c>
      <c r="F133" s="218" t="s">
        <v>14690</v>
      </c>
      <c r="G133" s="219" t="s">
        <v>279</v>
      </c>
      <c r="H133" s="220">
        <v>0.051999999999999998</v>
      </c>
      <c r="I133" s="221"/>
      <c r="J133" s="222">
        <f>ROUND(I133*H133,2)</f>
        <v>0</v>
      </c>
      <c r="K133" s="218" t="s">
        <v>19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331</v>
      </c>
      <c r="AT133" s="227" t="s">
        <v>207</v>
      </c>
      <c r="AU133" s="227" t="s">
        <v>78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331</v>
      </c>
      <c r="BM133" s="227" t="s">
        <v>668</v>
      </c>
    </row>
    <row r="134" s="2" customFormat="1">
      <c r="A134" s="41"/>
      <c r="B134" s="42"/>
      <c r="C134" s="43"/>
      <c r="D134" s="236" t="s">
        <v>1145</v>
      </c>
      <c r="E134" s="43"/>
      <c r="F134" s="288" t="s">
        <v>14691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1145</v>
      </c>
      <c r="AU134" s="20" t="s">
        <v>78</v>
      </c>
    </row>
    <row r="135" s="12" customFormat="1" ht="25.92" customHeight="1">
      <c r="A135" s="12"/>
      <c r="B135" s="200"/>
      <c r="C135" s="201"/>
      <c r="D135" s="202" t="s">
        <v>70</v>
      </c>
      <c r="E135" s="203" t="s">
        <v>14046</v>
      </c>
      <c r="F135" s="203" t="s">
        <v>8414</v>
      </c>
      <c r="G135" s="201"/>
      <c r="H135" s="201"/>
      <c r="I135" s="204"/>
      <c r="J135" s="205">
        <f>BK135</f>
        <v>0</v>
      </c>
      <c r="K135" s="201"/>
      <c r="L135" s="206"/>
      <c r="M135" s="207"/>
      <c r="N135" s="208"/>
      <c r="O135" s="208"/>
      <c r="P135" s="209">
        <f>P136</f>
        <v>0</v>
      </c>
      <c r="Q135" s="208"/>
      <c r="R135" s="209">
        <f>R136</f>
        <v>0</v>
      </c>
      <c r="S135" s="208"/>
      <c r="T135" s="210">
        <f>T136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1" t="s">
        <v>78</v>
      </c>
      <c r="AT135" s="212" t="s">
        <v>70</v>
      </c>
      <c r="AU135" s="212" t="s">
        <v>71</v>
      </c>
      <c r="AY135" s="211" t="s">
        <v>205</v>
      </c>
      <c r="BK135" s="213">
        <f>BK136</f>
        <v>0</v>
      </c>
    </row>
    <row r="136" s="2" customFormat="1" ht="16.5" customHeight="1">
      <c r="A136" s="41"/>
      <c r="B136" s="42"/>
      <c r="C136" s="216" t="s">
        <v>445</v>
      </c>
      <c r="D136" s="216" t="s">
        <v>207</v>
      </c>
      <c r="E136" s="217" t="s">
        <v>14692</v>
      </c>
      <c r="F136" s="218" t="s">
        <v>14693</v>
      </c>
      <c r="G136" s="219" t="s">
        <v>448</v>
      </c>
      <c r="H136" s="220">
        <v>7</v>
      </c>
      <c r="I136" s="221"/>
      <c r="J136" s="222">
        <f>ROUND(I136*H136,2)</f>
        <v>0</v>
      </c>
      <c r="K136" s="218" t="s">
        <v>19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331</v>
      </c>
      <c r="AT136" s="227" t="s">
        <v>207</v>
      </c>
      <c r="AU136" s="227" t="s">
        <v>78</v>
      </c>
      <c r="AY136" s="20" t="s">
        <v>205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331</v>
      </c>
      <c r="BM136" s="227" t="s">
        <v>686</v>
      </c>
    </row>
    <row r="137" s="12" customFormat="1" ht="25.92" customHeight="1">
      <c r="A137" s="12"/>
      <c r="B137" s="200"/>
      <c r="C137" s="201"/>
      <c r="D137" s="202" t="s">
        <v>70</v>
      </c>
      <c r="E137" s="203" t="s">
        <v>13965</v>
      </c>
      <c r="F137" s="203" t="s">
        <v>13966</v>
      </c>
      <c r="G137" s="201"/>
      <c r="H137" s="201"/>
      <c r="I137" s="204"/>
      <c r="J137" s="205">
        <f>BK137</f>
        <v>0</v>
      </c>
      <c r="K137" s="201"/>
      <c r="L137" s="206"/>
      <c r="M137" s="207"/>
      <c r="N137" s="208"/>
      <c r="O137" s="208"/>
      <c r="P137" s="209">
        <f>SUM(P138:P146)</f>
        <v>0</v>
      </c>
      <c r="Q137" s="208"/>
      <c r="R137" s="209">
        <f>SUM(R138:R146)</f>
        <v>0</v>
      </c>
      <c r="S137" s="208"/>
      <c r="T137" s="210">
        <f>SUM(T138:T146)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1" t="s">
        <v>78</v>
      </c>
      <c r="AT137" s="212" t="s">
        <v>70</v>
      </c>
      <c r="AU137" s="212" t="s">
        <v>71</v>
      </c>
      <c r="AY137" s="211" t="s">
        <v>205</v>
      </c>
      <c r="BK137" s="213">
        <f>SUM(BK138:BK146)</f>
        <v>0</v>
      </c>
    </row>
    <row r="138" s="2" customFormat="1" ht="24.15" customHeight="1">
      <c r="A138" s="41"/>
      <c r="B138" s="42"/>
      <c r="C138" s="216" t="s">
        <v>454</v>
      </c>
      <c r="D138" s="216" t="s">
        <v>207</v>
      </c>
      <c r="E138" s="217" t="s">
        <v>14694</v>
      </c>
      <c r="F138" s="218" t="s">
        <v>14695</v>
      </c>
      <c r="G138" s="219" t="s">
        <v>327</v>
      </c>
      <c r="H138" s="220">
        <v>111</v>
      </c>
      <c r="I138" s="221"/>
      <c r="J138" s="222">
        <f>ROUND(I138*H138,2)</f>
        <v>0</v>
      </c>
      <c r="K138" s="218" t="s">
        <v>19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331</v>
      </c>
      <c r="AT138" s="227" t="s">
        <v>207</v>
      </c>
      <c r="AU138" s="227" t="s">
        <v>78</v>
      </c>
      <c r="AY138" s="20" t="s">
        <v>205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331</v>
      </c>
      <c r="BM138" s="227" t="s">
        <v>699</v>
      </c>
    </row>
    <row r="139" s="2" customFormat="1" ht="24.15" customHeight="1">
      <c r="A139" s="41"/>
      <c r="B139" s="42"/>
      <c r="C139" s="216" t="s">
        <v>460</v>
      </c>
      <c r="D139" s="216" t="s">
        <v>207</v>
      </c>
      <c r="E139" s="217" t="s">
        <v>14696</v>
      </c>
      <c r="F139" s="218" t="s">
        <v>14697</v>
      </c>
      <c r="G139" s="219" t="s">
        <v>448</v>
      </c>
      <c r="H139" s="220">
        <v>1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331</v>
      </c>
      <c r="AT139" s="227" t="s">
        <v>207</v>
      </c>
      <c r="AU139" s="227" t="s">
        <v>78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331</v>
      </c>
      <c r="BM139" s="227" t="s">
        <v>734</v>
      </c>
    </row>
    <row r="140" s="2" customFormat="1" ht="16.5" customHeight="1">
      <c r="A140" s="41"/>
      <c r="B140" s="42"/>
      <c r="C140" s="216" t="s">
        <v>466</v>
      </c>
      <c r="D140" s="216" t="s">
        <v>207</v>
      </c>
      <c r="E140" s="217" t="s">
        <v>14698</v>
      </c>
      <c r="F140" s="218" t="s">
        <v>14699</v>
      </c>
      <c r="G140" s="219" t="s">
        <v>448</v>
      </c>
      <c r="H140" s="220">
        <v>1</v>
      </c>
      <c r="I140" s="221"/>
      <c r="J140" s="222">
        <f>ROUND(I140*H140,2)</f>
        <v>0</v>
      </c>
      <c r="K140" s="218" t="s">
        <v>19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331</v>
      </c>
      <c r="AT140" s="227" t="s">
        <v>207</v>
      </c>
      <c r="AU140" s="227" t="s">
        <v>78</v>
      </c>
      <c r="AY140" s="20" t="s">
        <v>205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331</v>
      </c>
      <c r="BM140" s="227" t="s">
        <v>749</v>
      </c>
    </row>
    <row r="141" s="2" customFormat="1" ht="21.75" customHeight="1">
      <c r="A141" s="41"/>
      <c r="B141" s="42"/>
      <c r="C141" s="216" t="s">
        <v>473</v>
      </c>
      <c r="D141" s="216" t="s">
        <v>207</v>
      </c>
      <c r="E141" s="217" t="s">
        <v>14700</v>
      </c>
      <c r="F141" s="218" t="s">
        <v>14701</v>
      </c>
      <c r="G141" s="219" t="s">
        <v>327</v>
      </c>
      <c r="H141" s="220">
        <v>111</v>
      </c>
      <c r="I141" s="221"/>
      <c r="J141" s="222">
        <f>ROUND(I141*H141,2)</f>
        <v>0</v>
      </c>
      <c r="K141" s="218" t="s">
        <v>19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331</v>
      </c>
      <c r="AT141" s="227" t="s">
        <v>207</v>
      </c>
      <c r="AU141" s="227" t="s">
        <v>78</v>
      </c>
      <c r="AY141" s="20" t="s">
        <v>205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331</v>
      </c>
      <c r="BM141" s="227" t="s">
        <v>763</v>
      </c>
    </row>
    <row r="142" s="2" customFormat="1" ht="16.5" customHeight="1">
      <c r="A142" s="41"/>
      <c r="B142" s="42"/>
      <c r="C142" s="216" t="s">
        <v>491</v>
      </c>
      <c r="D142" s="216" t="s">
        <v>207</v>
      </c>
      <c r="E142" s="217" t="s">
        <v>14702</v>
      </c>
      <c r="F142" s="218" t="s">
        <v>14703</v>
      </c>
      <c r="G142" s="219" t="s">
        <v>2089</v>
      </c>
      <c r="H142" s="220">
        <v>1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331</v>
      </c>
      <c r="AT142" s="227" t="s">
        <v>207</v>
      </c>
      <c r="AU142" s="227" t="s">
        <v>78</v>
      </c>
      <c r="AY142" s="20" t="s">
        <v>205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331</v>
      </c>
      <c r="BM142" s="227" t="s">
        <v>784</v>
      </c>
    </row>
    <row r="143" s="2" customFormat="1" ht="21.75" customHeight="1">
      <c r="A143" s="41"/>
      <c r="B143" s="42"/>
      <c r="C143" s="216" t="s">
        <v>499</v>
      </c>
      <c r="D143" s="216" t="s">
        <v>207</v>
      </c>
      <c r="E143" s="217" t="s">
        <v>14704</v>
      </c>
      <c r="F143" s="218" t="s">
        <v>14705</v>
      </c>
      <c r="G143" s="219" t="s">
        <v>327</v>
      </c>
      <c r="H143" s="220">
        <v>111</v>
      </c>
      <c r="I143" s="221"/>
      <c r="J143" s="222">
        <f>ROUND(I143*H143,2)</f>
        <v>0</v>
      </c>
      <c r="K143" s="218" t="s">
        <v>19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331</v>
      </c>
      <c r="AT143" s="227" t="s">
        <v>207</v>
      </c>
      <c r="AU143" s="227" t="s">
        <v>78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331</v>
      </c>
      <c r="BM143" s="227" t="s">
        <v>806</v>
      </c>
    </row>
    <row r="144" s="2" customFormat="1" ht="16.5" customHeight="1">
      <c r="A144" s="41"/>
      <c r="B144" s="42"/>
      <c r="C144" s="216" t="s">
        <v>506</v>
      </c>
      <c r="D144" s="216" t="s">
        <v>207</v>
      </c>
      <c r="E144" s="217" t="s">
        <v>14706</v>
      </c>
      <c r="F144" s="218" t="s">
        <v>14707</v>
      </c>
      <c r="G144" s="219" t="s">
        <v>2268</v>
      </c>
      <c r="H144" s="220">
        <v>1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331</v>
      </c>
      <c r="AT144" s="227" t="s">
        <v>207</v>
      </c>
      <c r="AU144" s="227" t="s">
        <v>78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331</v>
      </c>
      <c r="BM144" s="227" t="s">
        <v>833</v>
      </c>
    </row>
    <row r="145" s="2" customFormat="1" ht="16.5" customHeight="1">
      <c r="A145" s="41"/>
      <c r="B145" s="42"/>
      <c r="C145" s="216" t="s">
        <v>511</v>
      </c>
      <c r="D145" s="216" t="s">
        <v>207</v>
      </c>
      <c r="E145" s="217" t="s">
        <v>14708</v>
      </c>
      <c r="F145" s="218" t="s">
        <v>14709</v>
      </c>
      <c r="G145" s="219" t="s">
        <v>448</v>
      </c>
      <c r="H145" s="220">
        <v>1</v>
      </c>
      <c r="I145" s="221"/>
      <c r="J145" s="222">
        <f>ROUND(I145*H145,2)</f>
        <v>0</v>
      </c>
      <c r="K145" s="218" t="s">
        <v>19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331</v>
      </c>
      <c r="AT145" s="227" t="s">
        <v>207</v>
      </c>
      <c r="AU145" s="227" t="s">
        <v>78</v>
      </c>
      <c r="AY145" s="20" t="s">
        <v>205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331</v>
      </c>
      <c r="BM145" s="227" t="s">
        <v>845</v>
      </c>
    </row>
    <row r="146" s="2" customFormat="1" ht="16.5" customHeight="1">
      <c r="A146" s="41"/>
      <c r="B146" s="42"/>
      <c r="C146" s="216" t="s">
        <v>519</v>
      </c>
      <c r="D146" s="216" t="s">
        <v>207</v>
      </c>
      <c r="E146" s="217" t="s">
        <v>14710</v>
      </c>
      <c r="F146" s="218" t="s">
        <v>14711</v>
      </c>
      <c r="G146" s="219" t="s">
        <v>448</v>
      </c>
      <c r="H146" s="220">
        <v>1</v>
      </c>
      <c r="I146" s="221"/>
      <c r="J146" s="222">
        <f>ROUND(I146*H146,2)</f>
        <v>0</v>
      </c>
      <c r="K146" s="218" t="s">
        <v>19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331</v>
      </c>
      <c r="AT146" s="227" t="s">
        <v>207</v>
      </c>
      <c r="AU146" s="227" t="s">
        <v>78</v>
      </c>
      <c r="AY146" s="20" t="s">
        <v>205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331</v>
      </c>
      <c r="BM146" s="227" t="s">
        <v>860</v>
      </c>
    </row>
    <row r="147" s="12" customFormat="1" ht="25.92" customHeight="1">
      <c r="A147" s="12"/>
      <c r="B147" s="200"/>
      <c r="C147" s="201"/>
      <c r="D147" s="202" t="s">
        <v>70</v>
      </c>
      <c r="E147" s="203" t="s">
        <v>14140</v>
      </c>
      <c r="F147" s="203" t="s">
        <v>14141</v>
      </c>
      <c r="G147" s="201"/>
      <c r="H147" s="201"/>
      <c r="I147" s="204"/>
      <c r="J147" s="205">
        <f>BK147</f>
        <v>0</v>
      </c>
      <c r="K147" s="201"/>
      <c r="L147" s="206"/>
      <c r="M147" s="207"/>
      <c r="N147" s="208"/>
      <c r="O147" s="208"/>
      <c r="P147" s="209">
        <f>SUM(P148:P149)</f>
        <v>0</v>
      </c>
      <c r="Q147" s="208"/>
      <c r="R147" s="209">
        <f>SUM(R148:R149)</f>
        <v>0</v>
      </c>
      <c r="S147" s="208"/>
      <c r="T147" s="210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71</v>
      </c>
      <c r="AY147" s="211" t="s">
        <v>205</v>
      </c>
      <c r="BK147" s="213">
        <f>SUM(BK148:BK149)</f>
        <v>0</v>
      </c>
    </row>
    <row r="148" s="2" customFormat="1" ht="16.5" customHeight="1">
      <c r="A148" s="41"/>
      <c r="B148" s="42"/>
      <c r="C148" s="216" t="s">
        <v>525</v>
      </c>
      <c r="D148" s="216" t="s">
        <v>207</v>
      </c>
      <c r="E148" s="217" t="s">
        <v>14510</v>
      </c>
      <c r="F148" s="218" t="s">
        <v>14511</v>
      </c>
      <c r="G148" s="219" t="s">
        <v>2268</v>
      </c>
      <c r="H148" s="220">
        <v>1</v>
      </c>
      <c r="I148" s="221"/>
      <c r="J148" s="222">
        <f>ROUND(I148*H148,2)</f>
        <v>0</v>
      </c>
      <c r="K148" s="218" t="s">
        <v>19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331</v>
      </c>
      <c r="AT148" s="227" t="s">
        <v>207</v>
      </c>
      <c r="AU148" s="227" t="s">
        <v>78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331</v>
      </c>
      <c r="BM148" s="227" t="s">
        <v>877</v>
      </c>
    </row>
    <row r="149" s="2" customFormat="1" ht="24.15" customHeight="1">
      <c r="A149" s="41"/>
      <c r="B149" s="42"/>
      <c r="C149" s="216" t="s">
        <v>531</v>
      </c>
      <c r="D149" s="216" t="s">
        <v>207</v>
      </c>
      <c r="E149" s="217" t="s">
        <v>14173</v>
      </c>
      <c r="F149" s="218" t="s">
        <v>14174</v>
      </c>
      <c r="G149" s="219" t="s">
        <v>13990</v>
      </c>
      <c r="H149" s="220">
        <v>1</v>
      </c>
      <c r="I149" s="221"/>
      <c r="J149" s="222">
        <f>ROUND(I149*H149,2)</f>
        <v>0</v>
      </c>
      <c r="K149" s="218" t="s">
        <v>19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331</v>
      </c>
      <c r="AT149" s="227" t="s">
        <v>207</v>
      </c>
      <c r="AU149" s="227" t="s">
        <v>78</v>
      </c>
      <c r="AY149" s="20" t="s">
        <v>205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331</v>
      </c>
      <c r="BM149" s="227" t="s">
        <v>887</v>
      </c>
    </row>
    <row r="150" s="12" customFormat="1" ht="25.92" customHeight="1">
      <c r="A150" s="12"/>
      <c r="B150" s="200"/>
      <c r="C150" s="201"/>
      <c r="D150" s="202" t="s">
        <v>70</v>
      </c>
      <c r="E150" s="203" t="s">
        <v>14146</v>
      </c>
      <c r="F150" s="203" t="s">
        <v>13725</v>
      </c>
      <c r="G150" s="201"/>
      <c r="H150" s="201"/>
      <c r="I150" s="204"/>
      <c r="J150" s="205">
        <f>BK150</f>
        <v>0</v>
      </c>
      <c r="K150" s="201"/>
      <c r="L150" s="206"/>
      <c r="M150" s="207"/>
      <c r="N150" s="208"/>
      <c r="O150" s="208"/>
      <c r="P150" s="209">
        <f>SUM(P151:P162)</f>
        <v>0</v>
      </c>
      <c r="Q150" s="208"/>
      <c r="R150" s="209">
        <f>SUM(R151:R162)</f>
        <v>0</v>
      </c>
      <c r="S150" s="208"/>
      <c r="T150" s="210">
        <f>SUM(T151:T162)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78</v>
      </c>
      <c r="AT150" s="212" t="s">
        <v>70</v>
      </c>
      <c r="AU150" s="212" t="s">
        <v>71</v>
      </c>
      <c r="AY150" s="211" t="s">
        <v>205</v>
      </c>
      <c r="BK150" s="213">
        <f>SUM(BK151:BK162)</f>
        <v>0</v>
      </c>
    </row>
    <row r="151" s="2" customFormat="1" ht="24.15" customHeight="1">
      <c r="A151" s="41"/>
      <c r="B151" s="42"/>
      <c r="C151" s="216" t="s">
        <v>537</v>
      </c>
      <c r="D151" s="216" t="s">
        <v>207</v>
      </c>
      <c r="E151" s="217" t="s">
        <v>14712</v>
      </c>
      <c r="F151" s="218" t="s">
        <v>14160</v>
      </c>
      <c r="G151" s="219" t="s">
        <v>2268</v>
      </c>
      <c r="H151" s="220">
        <v>1</v>
      </c>
      <c r="I151" s="221"/>
      <c r="J151" s="222">
        <f>ROUND(I151*H151,2)</f>
        <v>0</v>
      </c>
      <c r="K151" s="218" t="s">
        <v>19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6747</v>
      </c>
      <c r="AT151" s="227" t="s">
        <v>207</v>
      </c>
      <c r="AU151" s="227" t="s">
        <v>78</v>
      </c>
      <c r="AY151" s="20" t="s">
        <v>205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6747</v>
      </c>
      <c r="BM151" s="227" t="s">
        <v>899</v>
      </c>
    </row>
    <row r="152" s="2" customFormat="1" ht="24.15" customHeight="1">
      <c r="A152" s="41"/>
      <c r="B152" s="42"/>
      <c r="C152" s="216" t="s">
        <v>545</v>
      </c>
      <c r="D152" s="216" t="s">
        <v>207</v>
      </c>
      <c r="E152" s="217" t="s">
        <v>14181</v>
      </c>
      <c r="F152" s="218" t="s">
        <v>14182</v>
      </c>
      <c r="G152" s="219" t="s">
        <v>13990</v>
      </c>
      <c r="H152" s="220">
        <v>1</v>
      </c>
      <c r="I152" s="221"/>
      <c r="J152" s="222">
        <f>ROUND(I152*H152,2)</f>
        <v>0</v>
      </c>
      <c r="K152" s="218" t="s">
        <v>19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6747</v>
      </c>
      <c r="AT152" s="227" t="s">
        <v>207</v>
      </c>
      <c r="AU152" s="227" t="s">
        <v>78</v>
      </c>
      <c r="AY152" s="20" t="s">
        <v>205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6747</v>
      </c>
      <c r="BM152" s="227" t="s">
        <v>912</v>
      </c>
    </row>
    <row r="153" s="2" customFormat="1">
      <c r="A153" s="41"/>
      <c r="B153" s="42"/>
      <c r="C153" s="43"/>
      <c r="D153" s="236" t="s">
        <v>1145</v>
      </c>
      <c r="E153" s="43"/>
      <c r="F153" s="288" t="s">
        <v>14183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1145</v>
      </c>
      <c r="AU153" s="20" t="s">
        <v>78</v>
      </c>
    </row>
    <row r="154" s="2" customFormat="1" ht="24.15" customHeight="1">
      <c r="A154" s="41"/>
      <c r="B154" s="42"/>
      <c r="C154" s="216" t="s">
        <v>553</v>
      </c>
      <c r="D154" s="216" t="s">
        <v>207</v>
      </c>
      <c r="E154" s="217" t="s">
        <v>14169</v>
      </c>
      <c r="F154" s="218" t="s">
        <v>14170</v>
      </c>
      <c r="G154" s="219" t="s">
        <v>13990</v>
      </c>
      <c r="H154" s="220">
        <v>1</v>
      </c>
      <c r="I154" s="221"/>
      <c r="J154" s="222">
        <f>ROUND(I154*H154,2)</f>
        <v>0</v>
      </c>
      <c r="K154" s="218" t="s">
        <v>19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6747</v>
      </c>
      <c r="AT154" s="227" t="s">
        <v>207</v>
      </c>
      <c r="AU154" s="227" t="s">
        <v>78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6747</v>
      </c>
      <c r="BM154" s="227" t="s">
        <v>923</v>
      </c>
    </row>
    <row r="155" s="2" customFormat="1" ht="21.75" customHeight="1">
      <c r="A155" s="41"/>
      <c r="B155" s="42"/>
      <c r="C155" s="216" t="s">
        <v>559</v>
      </c>
      <c r="D155" s="216" t="s">
        <v>207</v>
      </c>
      <c r="E155" s="217" t="s">
        <v>14149</v>
      </c>
      <c r="F155" s="218" t="s">
        <v>14150</v>
      </c>
      <c r="G155" s="219" t="s">
        <v>448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6747</v>
      </c>
      <c r="AT155" s="227" t="s">
        <v>207</v>
      </c>
      <c r="AU155" s="227" t="s">
        <v>78</v>
      </c>
      <c r="AY155" s="20" t="s">
        <v>205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6747</v>
      </c>
      <c r="BM155" s="227" t="s">
        <v>937</v>
      </c>
    </row>
    <row r="156" s="2" customFormat="1" ht="24.15" customHeight="1">
      <c r="A156" s="41"/>
      <c r="B156" s="42"/>
      <c r="C156" s="216" t="s">
        <v>123</v>
      </c>
      <c r="D156" s="216" t="s">
        <v>207</v>
      </c>
      <c r="E156" s="217" t="s">
        <v>14528</v>
      </c>
      <c r="F156" s="218" t="s">
        <v>14170</v>
      </c>
      <c r="G156" s="219" t="s">
        <v>13990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6747</v>
      </c>
      <c r="AT156" s="227" t="s">
        <v>207</v>
      </c>
      <c r="AU156" s="227" t="s">
        <v>78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6747</v>
      </c>
      <c r="BM156" s="227" t="s">
        <v>949</v>
      </c>
    </row>
    <row r="157" s="2" customFormat="1" ht="24.15" customHeight="1">
      <c r="A157" s="41"/>
      <c r="B157" s="42"/>
      <c r="C157" s="216" t="s">
        <v>568</v>
      </c>
      <c r="D157" s="216" t="s">
        <v>207</v>
      </c>
      <c r="E157" s="217" t="s">
        <v>14171</v>
      </c>
      <c r="F157" s="218" t="s">
        <v>13680</v>
      </c>
      <c r="G157" s="219" t="s">
        <v>13990</v>
      </c>
      <c r="H157" s="220">
        <v>1</v>
      </c>
      <c r="I157" s="221"/>
      <c r="J157" s="222">
        <f>ROUND(I157*H157,2)</f>
        <v>0</v>
      </c>
      <c r="K157" s="218" t="s">
        <v>19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6747</v>
      </c>
      <c r="AT157" s="227" t="s">
        <v>207</v>
      </c>
      <c r="AU157" s="227" t="s">
        <v>78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6747</v>
      </c>
      <c r="BM157" s="227" t="s">
        <v>962</v>
      </c>
    </row>
    <row r="158" s="2" customFormat="1">
      <c r="A158" s="41"/>
      <c r="B158" s="42"/>
      <c r="C158" s="43"/>
      <c r="D158" s="236" t="s">
        <v>1145</v>
      </c>
      <c r="E158" s="43"/>
      <c r="F158" s="288" t="s">
        <v>14172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1145</v>
      </c>
      <c r="AU158" s="20" t="s">
        <v>78</v>
      </c>
    </row>
    <row r="159" s="2" customFormat="1" ht="24.15" customHeight="1">
      <c r="A159" s="41"/>
      <c r="B159" s="42"/>
      <c r="C159" s="216" t="s">
        <v>574</v>
      </c>
      <c r="D159" s="216" t="s">
        <v>207</v>
      </c>
      <c r="E159" s="217" t="s">
        <v>14175</v>
      </c>
      <c r="F159" s="218" t="s">
        <v>14176</v>
      </c>
      <c r="G159" s="219" t="s">
        <v>13990</v>
      </c>
      <c r="H159" s="220">
        <v>1</v>
      </c>
      <c r="I159" s="221"/>
      <c r="J159" s="222">
        <f>ROUND(I159*H159,2)</f>
        <v>0</v>
      </c>
      <c r="K159" s="218" t="s">
        <v>19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6747</v>
      </c>
      <c r="AT159" s="227" t="s">
        <v>207</v>
      </c>
      <c r="AU159" s="227" t="s">
        <v>78</v>
      </c>
      <c r="AY159" s="20" t="s">
        <v>205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6747</v>
      </c>
      <c r="BM159" s="227" t="s">
        <v>973</v>
      </c>
    </row>
    <row r="160" s="2" customFormat="1">
      <c r="A160" s="41"/>
      <c r="B160" s="42"/>
      <c r="C160" s="43"/>
      <c r="D160" s="236" t="s">
        <v>1145</v>
      </c>
      <c r="E160" s="43"/>
      <c r="F160" s="288" t="s">
        <v>14177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1145</v>
      </c>
      <c r="AU160" s="20" t="s">
        <v>78</v>
      </c>
    </row>
    <row r="161" s="2" customFormat="1" ht="24.15" customHeight="1">
      <c r="A161" s="41"/>
      <c r="B161" s="42"/>
      <c r="C161" s="216" t="s">
        <v>580</v>
      </c>
      <c r="D161" s="216" t="s">
        <v>207</v>
      </c>
      <c r="E161" s="217" t="s">
        <v>14178</v>
      </c>
      <c r="F161" s="218" t="s">
        <v>14179</v>
      </c>
      <c r="G161" s="219" t="s">
        <v>13990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6747</v>
      </c>
      <c r="AT161" s="227" t="s">
        <v>207</v>
      </c>
      <c r="AU161" s="227" t="s">
        <v>78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6747</v>
      </c>
      <c r="BM161" s="227" t="s">
        <v>985</v>
      </c>
    </row>
    <row r="162" s="2" customFormat="1">
      <c r="A162" s="41"/>
      <c r="B162" s="42"/>
      <c r="C162" s="43"/>
      <c r="D162" s="236" t="s">
        <v>1145</v>
      </c>
      <c r="E162" s="43"/>
      <c r="F162" s="288" t="s">
        <v>14180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1145</v>
      </c>
      <c r="AU162" s="20" t="s">
        <v>78</v>
      </c>
    </row>
    <row r="163" s="12" customFormat="1" ht="25.92" customHeight="1">
      <c r="A163" s="12"/>
      <c r="B163" s="200"/>
      <c r="C163" s="201"/>
      <c r="D163" s="202" t="s">
        <v>70</v>
      </c>
      <c r="E163" s="203" t="s">
        <v>5128</v>
      </c>
      <c r="F163" s="203" t="s">
        <v>5495</v>
      </c>
      <c r="G163" s="201"/>
      <c r="H163" s="201"/>
      <c r="I163" s="204"/>
      <c r="J163" s="205">
        <f>BK163</f>
        <v>0</v>
      </c>
      <c r="K163" s="201"/>
      <c r="L163" s="206"/>
      <c r="M163" s="207"/>
      <c r="N163" s="208"/>
      <c r="O163" s="208"/>
      <c r="P163" s="209">
        <f>SUM(P164:P166)</f>
        <v>0</v>
      </c>
      <c r="Q163" s="208"/>
      <c r="R163" s="209">
        <f>SUM(R164:R166)</f>
        <v>0</v>
      </c>
      <c r="S163" s="208"/>
      <c r="T163" s="210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80</v>
      </c>
      <c r="AT163" s="212" t="s">
        <v>70</v>
      </c>
      <c r="AU163" s="212" t="s">
        <v>71</v>
      </c>
      <c r="AY163" s="211" t="s">
        <v>205</v>
      </c>
      <c r="BK163" s="213">
        <f>SUM(BK164:BK166)</f>
        <v>0</v>
      </c>
    </row>
    <row r="164" s="2" customFormat="1" ht="24.15" customHeight="1">
      <c r="A164" s="41"/>
      <c r="B164" s="42"/>
      <c r="C164" s="216" t="s">
        <v>588</v>
      </c>
      <c r="D164" s="216" t="s">
        <v>207</v>
      </c>
      <c r="E164" s="217" t="s">
        <v>14713</v>
      </c>
      <c r="F164" s="218" t="s">
        <v>14714</v>
      </c>
      <c r="G164" s="219" t="s">
        <v>5896</v>
      </c>
      <c r="H164" s="220">
        <v>83.25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331</v>
      </c>
      <c r="AT164" s="227" t="s">
        <v>207</v>
      </c>
      <c r="AU164" s="227" t="s">
        <v>78</v>
      </c>
      <c r="AY164" s="20" t="s">
        <v>205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331</v>
      </c>
      <c r="BM164" s="227" t="s">
        <v>997</v>
      </c>
    </row>
    <row r="165" s="2" customFormat="1" ht="24.15" customHeight="1">
      <c r="A165" s="41"/>
      <c r="B165" s="42"/>
      <c r="C165" s="216" t="s">
        <v>596</v>
      </c>
      <c r="D165" s="216" t="s">
        <v>207</v>
      </c>
      <c r="E165" s="217" t="s">
        <v>13950</v>
      </c>
      <c r="F165" s="218" t="s">
        <v>13951</v>
      </c>
      <c r="G165" s="219" t="s">
        <v>13766</v>
      </c>
      <c r="H165" s="301"/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331</v>
      </c>
      <c r="AT165" s="227" t="s">
        <v>207</v>
      </c>
      <c r="AU165" s="227" t="s">
        <v>78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331</v>
      </c>
      <c r="BM165" s="227" t="s">
        <v>1009</v>
      </c>
    </row>
    <row r="166" s="2" customFormat="1">
      <c r="A166" s="41"/>
      <c r="B166" s="42"/>
      <c r="C166" s="43"/>
      <c r="D166" s="236" t="s">
        <v>1145</v>
      </c>
      <c r="E166" s="43"/>
      <c r="F166" s="288" t="s">
        <v>13767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1145</v>
      </c>
      <c r="AU166" s="20" t="s">
        <v>78</v>
      </c>
    </row>
    <row r="167" s="12" customFormat="1" ht="25.92" customHeight="1">
      <c r="A167" s="12"/>
      <c r="B167" s="200"/>
      <c r="C167" s="201"/>
      <c r="D167" s="202" t="s">
        <v>70</v>
      </c>
      <c r="E167" s="203" t="s">
        <v>5224</v>
      </c>
      <c r="F167" s="203" t="s">
        <v>13952</v>
      </c>
      <c r="G167" s="201"/>
      <c r="H167" s="201"/>
      <c r="I167" s="204"/>
      <c r="J167" s="205">
        <f>BK167</f>
        <v>0</v>
      </c>
      <c r="K167" s="201"/>
      <c r="L167" s="206"/>
      <c r="M167" s="207"/>
      <c r="N167" s="208"/>
      <c r="O167" s="208"/>
      <c r="P167" s="209">
        <f>SUM(P168:P169)</f>
        <v>0</v>
      </c>
      <c r="Q167" s="208"/>
      <c r="R167" s="209">
        <f>SUM(R168:R169)</f>
        <v>0</v>
      </c>
      <c r="S167" s="208"/>
      <c r="T167" s="210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1" t="s">
        <v>80</v>
      </c>
      <c r="AT167" s="212" t="s">
        <v>70</v>
      </c>
      <c r="AU167" s="212" t="s">
        <v>71</v>
      </c>
      <c r="AY167" s="211" t="s">
        <v>205</v>
      </c>
      <c r="BK167" s="213">
        <f>SUM(BK168:BK169)</f>
        <v>0</v>
      </c>
    </row>
    <row r="168" s="2" customFormat="1" ht="37.8" customHeight="1">
      <c r="A168" s="41"/>
      <c r="B168" s="42"/>
      <c r="C168" s="216" t="s">
        <v>602</v>
      </c>
      <c r="D168" s="216" t="s">
        <v>207</v>
      </c>
      <c r="E168" s="217" t="s">
        <v>13956</v>
      </c>
      <c r="F168" s="218" t="s">
        <v>13957</v>
      </c>
      <c r="G168" s="219" t="s">
        <v>327</v>
      </c>
      <c r="H168" s="220">
        <v>111</v>
      </c>
      <c r="I168" s="221"/>
      <c r="J168" s="222">
        <f>ROUND(I168*H168,2)</f>
        <v>0</v>
      </c>
      <c r="K168" s="218" t="s">
        <v>19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331</v>
      </c>
      <c r="AT168" s="227" t="s">
        <v>207</v>
      </c>
      <c r="AU168" s="227" t="s">
        <v>78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331</v>
      </c>
      <c r="BM168" s="227" t="s">
        <v>1020</v>
      </c>
    </row>
    <row r="169" s="2" customFormat="1">
      <c r="A169" s="41"/>
      <c r="B169" s="42"/>
      <c r="C169" s="43"/>
      <c r="D169" s="236" t="s">
        <v>1145</v>
      </c>
      <c r="E169" s="43"/>
      <c r="F169" s="288" t="s">
        <v>13958</v>
      </c>
      <c r="G169" s="43"/>
      <c r="H169" s="43"/>
      <c r="I169" s="231"/>
      <c r="J169" s="43"/>
      <c r="K169" s="43"/>
      <c r="L169" s="47"/>
      <c r="M169" s="289"/>
      <c r="N169" s="290"/>
      <c r="O169" s="291"/>
      <c r="P169" s="291"/>
      <c r="Q169" s="291"/>
      <c r="R169" s="291"/>
      <c r="S169" s="291"/>
      <c r="T169" s="292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1145</v>
      </c>
      <c r="AU169" s="20" t="s">
        <v>78</v>
      </c>
    </row>
    <row r="170" s="2" customFormat="1" ht="6.96" customHeight="1">
      <c r="A170" s="41"/>
      <c r="B170" s="62"/>
      <c r="C170" s="63"/>
      <c r="D170" s="63"/>
      <c r="E170" s="63"/>
      <c r="F170" s="63"/>
      <c r="G170" s="63"/>
      <c r="H170" s="63"/>
      <c r="I170" s="63"/>
      <c r="J170" s="63"/>
      <c r="K170" s="63"/>
      <c r="L170" s="47"/>
      <c r="M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</sheetData>
  <sheetProtection sheet="1" autoFilter="0" formatColumns="0" formatRows="0" objects="1" scenarios="1" spinCount="100000" saltValue="xkMU9zKYJmASCKZ6x5/HBtNcTw/goM4Dc/05esJIs/BALVt382hP9sg8yjsluiDfym+sG8eKurhjfTrg9X3Gug==" hashValue="jK69f6DtUi8IYxUh1b1y4+/CO3CVNDxNdi5OxDmWqYzLLOIV9Hznf6CSsoRrQUltRRYxt7lIvzhay6gDbpQQHA==" algorithmName="SHA-512" password="CC35"/>
  <autoFilter ref="C93:K16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3" customWidth="1"/>
    <col min="2" max="2" width="1.667969" style="303" customWidth="1"/>
    <col min="3" max="4" width="5" style="303" customWidth="1"/>
    <col min="5" max="5" width="11.66016" style="303" customWidth="1"/>
    <col min="6" max="6" width="9.160156" style="303" customWidth="1"/>
    <col min="7" max="7" width="5" style="303" customWidth="1"/>
    <col min="8" max="8" width="77.83203" style="303" customWidth="1"/>
    <col min="9" max="10" width="20" style="303" customWidth="1"/>
    <col min="11" max="11" width="1.667969" style="303" customWidth="1"/>
  </cols>
  <sheetData>
    <row r="1" s="1" customFormat="1" ht="37.5" customHeight="1"/>
    <row r="2" s="1" customFormat="1" ht="7.5" customHeight="1">
      <c r="B2" s="304"/>
      <c r="C2" s="305"/>
      <c r="D2" s="305"/>
      <c r="E2" s="305"/>
      <c r="F2" s="305"/>
      <c r="G2" s="305"/>
      <c r="H2" s="305"/>
      <c r="I2" s="305"/>
      <c r="J2" s="305"/>
      <c r="K2" s="306"/>
    </row>
    <row r="3" s="17" customFormat="1" ht="45" customHeight="1">
      <c r="B3" s="307"/>
      <c r="C3" s="308" t="s">
        <v>14715</v>
      </c>
      <c r="D3" s="308"/>
      <c r="E3" s="308"/>
      <c r="F3" s="308"/>
      <c r="G3" s="308"/>
      <c r="H3" s="308"/>
      <c r="I3" s="308"/>
      <c r="J3" s="308"/>
      <c r="K3" s="309"/>
    </row>
    <row r="4" s="1" customFormat="1" ht="25.5" customHeight="1">
      <c r="B4" s="310"/>
      <c r="C4" s="311" t="s">
        <v>14716</v>
      </c>
      <c r="D4" s="311"/>
      <c r="E4" s="311"/>
      <c r="F4" s="311"/>
      <c r="G4" s="311"/>
      <c r="H4" s="311"/>
      <c r="I4" s="311"/>
      <c r="J4" s="311"/>
      <c r="K4" s="312"/>
    </row>
    <row r="5" s="1" customFormat="1" ht="5.25" customHeight="1">
      <c r="B5" s="310"/>
      <c r="C5" s="313"/>
      <c r="D5" s="313"/>
      <c r="E5" s="313"/>
      <c r="F5" s="313"/>
      <c r="G5" s="313"/>
      <c r="H5" s="313"/>
      <c r="I5" s="313"/>
      <c r="J5" s="313"/>
      <c r="K5" s="312"/>
    </row>
    <row r="6" s="1" customFormat="1" ht="15" customHeight="1">
      <c r="B6" s="310"/>
      <c r="C6" s="314" t="s">
        <v>14717</v>
      </c>
      <c r="D6" s="314"/>
      <c r="E6" s="314"/>
      <c r="F6" s="314"/>
      <c r="G6" s="314"/>
      <c r="H6" s="314"/>
      <c r="I6" s="314"/>
      <c r="J6" s="314"/>
      <c r="K6" s="312"/>
    </row>
    <row r="7" s="1" customFormat="1" ht="15" customHeight="1">
      <c r="B7" s="315"/>
      <c r="C7" s="314" t="s">
        <v>14718</v>
      </c>
      <c r="D7" s="314"/>
      <c r="E7" s="314"/>
      <c r="F7" s="314"/>
      <c r="G7" s="314"/>
      <c r="H7" s="314"/>
      <c r="I7" s="314"/>
      <c r="J7" s="314"/>
      <c r="K7" s="312"/>
    </row>
    <row r="8" s="1" customFormat="1" ht="12.75" customHeight="1">
      <c r="B8" s="315"/>
      <c r="C8" s="314"/>
      <c r="D8" s="314"/>
      <c r="E8" s="314"/>
      <c r="F8" s="314"/>
      <c r="G8" s="314"/>
      <c r="H8" s="314"/>
      <c r="I8" s="314"/>
      <c r="J8" s="314"/>
      <c r="K8" s="312"/>
    </row>
    <row r="9" s="1" customFormat="1" ht="15" customHeight="1">
      <c r="B9" s="315"/>
      <c r="C9" s="314" t="s">
        <v>14719</v>
      </c>
      <c r="D9" s="314"/>
      <c r="E9" s="314"/>
      <c r="F9" s="314"/>
      <c r="G9" s="314"/>
      <c r="H9" s="314"/>
      <c r="I9" s="314"/>
      <c r="J9" s="314"/>
      <c r="K9" s="312"/>
    </row>
    <row r="10" s="1" customFormat="1" ht="15" customHeight="1">
      <c r="B10" s="315"/>
      <c r="C10" s="314"/>
      <c r="D10" s="314" t="s">
        <v>14720</v>
      </c>
      <c r="E10" s="314"/>
      <c r="F10" s="314"/>
      <c r="G10" s="314"/>
      <c r="H10" s="314"/>
      <c r="I10" s="314"/>
      <c r="J10" s="314"/>
      <c r="K10" s="312"/>
    </row>
    <row r="11" s="1" customFormat="1" ht="15" customHeight="1">
      <c r="B11" s="315"/>
      <c r="C11" s="316"/>
      <c r="D11" s="314" t="s">
        <v>14721</v>
      </c>
      <c r="E11" s="314"/>
      <c r="F11" s="314"/>
      <c r="G11" s="314"/>
      <c r="H11" s="314"/>
      <c r="I11" s="314"/>
      <c r="J11" s="314"/>
      <c r="K11" s="312"/>
    </row>
    <row r="12" s="1" customFormat="1" ht="15" customHeight="1">
      <c r="B12" s="315"/>
      <c r="C12" s="316"/>
      <c r="D12" s="314"/>
      <c r="E12" s="314"/>
      <c r="F12" s="314"/>
      <c r="G12" s="314"/>
      <c r="H12" s="314"/>
      <c r="I12" s="314"/>
      <c r="J12" s="314"/>
      <c r="K12" s="312"/>
    </row>
    <row r="13" s="1" customFormat="1" ht="15" customHeight="1">
      <c r="B13" s="315"/>
      <c r="C13" s="316"/>
      <c r="D13" s="317" t="s">
        <v>14722</v>
      </c>
      <c r="E13" s="314"/>
      <c r="F13" s="314"/>
      <c r="G13" s="314"/>
      <c r="H13" s="314"/>
      <c r="I13" s="314"/>
      <c r="J13" s="314"/>
      <c r="K13" s="312"/>
    </row>
    <row r="14" s="1" customFormat="1" ht="12.75" customHeight="1">
      <c r="B14" s="315"/>
      <c r="C14" s="316"/>
      <c r="D14" s="316"/>
      <c r="E14" s="316"/>
      <c r="F14" s="316"/>
      <c r="G14" s="316"/>
      <c r="H14" s="316"/>
      <c r="I14" s="316"/>
      <c r="J14" s="316"/>
      <c r="K14" s="312"/>
    </row>
    <row r="15" s="1" customFormat="1" ht="15" customHeight="1">
      <c r="B15" s="315"/>
      <c r="C15" s="316"/>
      <c r="D15" s="314" t="s">
        <v>14723</v>
      </c>
      <c r="E15" s="314"/>
      <c r="F15" s="314"/>
      <c r="G15" s="314"/>
      <c r="H15" s="314"/>
      <c r="I15" s="314"/>
      <c r="J15" s="314"/>
      <c r="K15" s="312"/>
    </row>
    <row r="16" s="1" customFormat="1" ht="15" customHeight="1">
      <c r="B16" s="315"/>
      <c r="C16" s="316"/>
      <c r="D16" s="314" t="s">
        <v>14724</v>
      </c>
      <c r="E16" s="314"/>
      <c r="F16" s="314"/>
      <c r="G16" s="314"/>
      <c r="H16" s="314"/>
      <c r="I16" s="314"/>
      <c r="J16" s="314"/>
      <c r="K16" s="312"/>
    </row>
    <row r="17" s="1" customFormat="1" ht="15" customHeight="1">
      <c r="B17" s="315"/>
      <c r="C17" s="316"/>
      <c r="D17" s="314" t="s">
        <v>14725</v>
      </c>
      <c r="E17" s="314"/>
      <c r="F17" s="314"/>
      <c r="G17" s="314"/>
      <c r="H17" s="314"/>
      <c r="I17" s="314"/>
      <c r="J17" s="314"/>
      <c r="K17" s="312"/>
    </row>
    <row r="18" s="1" customFormat="1" ht="15" customHeight="1">
      <c r="B18" s="315"/>
      <c r="C18" s="316"/>
      <c r="D18" s="316"/>
      <c r="E18" s="318" t="s">
        <v>77</v>
      </c>
      <c r="F18" s="314" t="s">
        <v>14726</v>
      </c>
      <c r="G18" s="314"/>
      <c r="H18" s="314"/>
      <c r="I18" s="314"/>
      <c r="J18" s="314"/>
      <c r="K18" s="312"/>
    </row>
    <row r="19" s="1" customFormat="1" ht="15" customHeight="1">
      <c r="B19" s="315"/>
      <c r="C19" s="316"/>
      <c r="D19" s="316"/>
      <c r="E19" s="318" t="s">
        <v>14727</v>
      </c>
      <c r="F19" s="314" t="s">
        <v>14728</v>
      </c>
      <c r="G19" s="314"/>
      <c r="H19" s="314"/>
      <c r="I19" s="314"/>
      <c r="J19" s="314"/>
      <c r="K19" s="312"/>
    </row>
    <row r="20" s="1" customFormat="1" ht="15" customHeight="1">
      <c r="B20" s="315"/>
      <c r="C20" s="316"/>
      <c r="D20" s="316"/>
      <c r="E20" s="318" t="s">
        <v>14729</v>
      </c>
      <c r="F20" s="314" t="s">
        <v>14730</v>
      </c>
      <c r="G20" s="314"/>
      <c r="H20" s="314"/>
      <c r="I20" s="314"/>
      <c r="J20" s="314"/>
      <c r="K20" s="312"/>
    </row>
    <row r="21" s="1" customFormat="1" ht="15" customHeight="1">
      <c r="B21" s="315"/>
      <c r="C21" s="316"/>
      <c r="D21" s="316"/>
      <c r="E21" s="318" t="s">
        <v>14731</v>
      </c>
      <c r="F21" s="314" t="s">
        <v>14732</v>
      </c>
      <c r="G21" s="314"/>
      <c r="H21" s="314"/>
      <c r="I21" s="314"/>
      <c r="J21" s="314"/>
      <c r="K21" s="312"/>
    </row>
    <row r="22" s="1" customFormat="1" ht="15" customHeight="1">
      <c r="B22" s="315"/>
      <c r="C22" s="316"/>
      <c r="D22" s="316"/>
      <c r="E22" s="318" t="s">
        <v>14733</v>
      </c>
      <c r="F22" s="314" t="s">
        <v>11317</v>
      </c>
      <c r="G22" s="314"/>
      <c r="H22" s="314"/>
      <c r="I22" s="314"/>
      <c r="J22" s="314"/>
      <c r="K22" s="312"/>
    </row>
    <row r="23" s="1" customFormat="1" ht="15" customHeight="1">
      <c r="B23" s="315"/>
      <c r="C23" s="316"/>
      <c r="D23" s="316"/>
      <c r="E23" s="318" t="s">
        <v>84</v>
      </c>
      <c r="F23" s="314" t="s">
        <v>14734</v>
      </c>
      <c r="G23" s="314"/>
      <c r="H23" s="314"/>
      <c r="I23" s="314"/>
      <c r="J23" s="314"/>
      <c r="K23" s="312"/>
    </row>
    <row r="24" s="1" customFormat="1" ht="12.75" customHeight="1">
      <c r="B24" s="315"/>
      <c r="C24" s="316"/>
      <c r="D24" s="316"/>
      <c r="E24" s="316"/>
      <c r="F24" s="316"/>
      <c r="G24" s="316"/>
      <c r="H24" s="316"/>
      <c r="I24" s="316"/>
      <c r="J24" s="316"/>
      <c r="K24" s="312"/>
    </row>
    <row r="25" s="1" customFormat="1" ht="15" customHeight="1">
      <c r="B25" s="315"/>
      <c r="C25" s="314" t="s">
        <v>14735</v>
      </c>
      <c r="D25" s="314"/>
      <c r="E25" s="314"/>
      <c r="F25" s="314"/>
      <c r="G25" s="314"/>
      <c r="H25" s="314"/>
      <c r="I25" s="314"/>
      <c r="J25" s="314"/>
      <c r="K25" s="312"/>
    </row>
    <row r="26" s="1" customFormat="1" ht="15" customHeight="1">
      <c r="B26" s="315"/>
      <c r="C26" s="314" t="s">
        <v>14736</v>
      </c>
      <c r="D26" s="314"/>
      <c r="E26" s="314"/>
      <c r="F26" s="314"/>
      <c r="G26" s="314"/>
      <c r="H26" s="314"/>
      <c r="I26" s="314"/>
      <c r="J26" s="314"/>
      <c r="K26" s="312"/>
    </row>
    <row r="27" s="1" customFormat="1" ht="15" customHeight="1">
      <c r="B27" s="315"/>
      <c r="C27" s="314"/>
      <c r="D27" s="314" t="s">
        <v>14737</v>
      </c>
      <c r="E27" s="314"/>
      <c r="F27" s="314"/>
      <c r="G27" s="314"/>
      <c r="H27" s="314"/>
      <c r="I27" s="314"/>
      <c r="J27" s="314"/>
      <c r="K27" s="312"/>
    </row>
    <row r="28" s="1" customFormat="1" ht="15" customHeight="1">
      <c r="B28" s="315"/>
      <c r="C28" s="316"/>
      <c r="D28" s="314" t="s">
        <v>14738</v>
      </c>
      <c r="E28" s="314"/>
      <c r="F28" s="314"/>
      <c r="G28" s="314"/>
      <c r="H28" s="314"/>
      <c r="I28" s="314"/>
      <c r="J28" s="314"/>
      <c r="K28" s="312"/>
    </row>
    <row r="29" s="1" customFormat="1" ht="12.75" customHeight="1">
      <c r="B29" s="315"/>
      <c r="C29" s="316"/>
      <c r="D29" s="316"/>
      <c r="E29" s="316"/>
      <c r="F29" s="316"/>
      <c r="G29" s="316"/>
      <c r="H29" s="316"/>
      <c r="I29" s="316"/>
      <c r="J29" s="316"/>
      <c r="K29" s="312"/>
    </row>
    <row r="30" s="1" customFormat="1" ht="15" customHeight="1">
      <c r="B30" s="315"/>
      <c r="C30" s="316"/>
      <c r="D30" s="314" t="s">
        <v>14739</v>
      </c>
      <c r="E30" s="314"/>
      <c r="F30" s="314"/>
      <c r="G30" s="314"/>
      <c r="H30" s="314"/>
      <c r="I30" s="314"/>
      <c r="J30" s="314"/>
      <c r="K30" s="312"/>
    </row>
    <row r="31" s="1" customFormat="1" ht="15" customHeight="1">
      <c r="B31" s="315"/>
      <c r="C31" s="316"/>
      <c r="D31" s="314" t="s">
        <v>14740</v>
      </c>
      <c r="E31" s="314"/>
      <c r="F31" s="314"/>
      <c r="G31" s="314"/>
      <c r="H31" s="314"/>
      <c r="I31" s="314"/>
      <c r="J31" s="314"/>
      <c r="K31" s="312"/>
    </row>
    <row r="32" s="1" customFormat="1" ht="12.75" customHeight="1">
      <c r="B32" s="315"/>
      <c r="C32" s="316"/>
      <c r="D32" s="316"/>
      <c r="E32" s="316"/>
      <c r="F32" s="316"/>
      <c r="G32" s="316"/>
      <c r="H32" s="316"/>
      <c r="I32" s="316"/>
      <c r="J32" s="316"/>
      <c r="K32" s="312"/>
    </row>
    <row r="33" s="1" customFormat="1" ht="15" customHeight="1">
      <c r="B33" s="315"/>
      <c r="C33" s="316"/>
      <c r="D33" s="314" t="s">
        <v>14741</v>
      </c>
      <c r="E33" s="314"/>
      <c r="F33" s="314"/>
      <c r="G33" s="314"/>
      <c r="H33" s="314"/>
      <c r="I33" s="314"/>
      <c r="J33" s="314"/>
      <c r="K33" s="312"/>
    </row>
    <row r="34" s="1" customFormat="1" ht="15" customHeight="1">
      <c r="B34" s="315"/>
      <c r="C34" s="316"/>
      <c r="D34" s="314" t="s">
        <v>14742</v>
      </c>
      <c r="E34" s="314"/>
      <c r="F34" s="314"/>
      <c r="G34" s="314"/>
      <c r="H34" s="314"/>
      <c r="I34" s="314"/>
      <c r="J34" s="314"/>
      <c r="K34" s="312"/>
    </row>
    <row r="35" s="1" customFormat="1" ht="15" customHeight="1">
      <c r="B35" s="315"/>
      <c r="C35" s="316"/>
      <c r="D35" s="314" t="s">
        <v>14743</v>
      </c>
      <c r="E35" s="314"/>
      <c r="F35" s="314"/>
      <c r="G35" s="314"/>
      <c r="H35" s="314"/>
      <c r="I35" s="314"/>
      <c r="J35" s="314"/>
      <c r="K35" s="312"/>
    </row>
    <row r="36" s="1" customFormat="1" ht="15" customHeight="1">
      <c r="B36" s="315"/>
      <c r="C36" s="316"/>
      <c r="D36" s="314"/>
      <c r="E36" s="317" t="s">
        <v>191</v>
      </c>
      <c r="F36" s="314"/>
      <c r="G36" s="314" t="s">
        <v>14744</v>
      </c>
      <c r="H36" s="314"/>
      <c r="I36" s="314"/>
      <c r="J36" s="314"/>
      <c r="K36" s="312"/>
    </row>
    <row r="37" s="1" customFormat="1" ht="30.75" customHeight="1">
      <c r="B37" s="315"/>
      <c r="C37" s="316"/>
      <c r="D37" s="314"/>
      <c r="E37" s="317" t="s">
        <v>14745</v>
      </c>
      <c r="F37" s="314"/>
      <c r="G37" s="314" t="s">
        <v>14746</v>
      </c>
      <c r="H37" s="314"/>
      <c r="I37" s="314"/>
      <c r="J37" s="314"/>
      <c r="K37" s="312"/>
    </row>
    <row r="38" s="1" customFormat="1" ht="15" customHeight="1">
      <c r="B38" s="315"/>
      <c r="C38" s="316"/>
      <c r="D38" s="314"/>
      <c r="E38" s="317" t="s">
        <v>52</v>
      </c>
      <c r="F38" s="314"/>
      <c r="G38" s="314" t="s">
        <v>14747</v>
      </c>
      <c r="H38" s="314"/>
      <c r="I38" s="314"/>
      <c r="J38" s="314"/>
      <c r="K38" s="312"/>
    </row>
    <row r="39" s="1" customFormat="1" ht="15" customHeight="1">
      <c r="B39" s="315"/>
      <c r="C39" s="316"/>
      <c r="D39" s="314"/>
      <c r="E39" s="317" t="s">
        <v>53</v>
      </c>
      <c r="F39" s="314"/>
      <c r="G39" s="314" t="s">
        <v>14748</v>
      </c>
      <c r="H39" s="314"/>
      <c r="I39" s="314"/>
      <c r="J39" s="314"/>
      <c r="K39" s="312"/>
    </row>
    <row r="40" s="1" customFormat="1" ht="15" customHeight="1">
      <c r="B40" s="315"/>
      <c r="C40" s="316"/>
      <c r="D40" s="314"/>
      <c r="E40" s="317" t="s">
        <v>192</v>
      </c>
      <c r="F40" s="314"/>
      <c r="G40" s="314" t="s">
        <v>14749</v>
      </c>
      <c r="H40" s="314"/>
      <c r="I40" s="314"/>
      <c r="J40" s="314"/>
      <c r="K40" s="312"/>
    </row>
    <row r="41" s="1" customFormat="1" ht="15" customHeight="1">
      <c r="B41" s="315"/>
      <c r="C41" s="316"/>
      <c r="D41" s="314"/>
      <c r="E41" s="317" t="s">
        <v>193</v>
      </c>
      <c r="F41" s="314"/>
      <c r="G41" s="314" t="s">
        <v>14750</v>
      </c>
      <c r="H41" s="314"/>
      <c r="I41" s="314"/>
      <c r="J41" s="314"/>
      <c r="K41" s="312"/>
    </row>
    <row r="42" s="1" customFormat="1" ht="15" customHeight="1">
      <c r="B42" s="315"/>
      <c r="C42" s="316"/>
      <c r="D42" s="314"/>
      <c r="E42" s="317" t="s">
        <v>14751</v>
      </c>
      <c r="F42" s="314"/>
      <c r="G42" s="314" t="s">
        <v>14752</v>
      </c>
      <c r="H42" s="314"/>
      <c r="I42" s="314"/>
      <c r="J42" s="314"/>
      <c r="K42" s="312"/>
    </row>
    <row r="43" s="1" customFormat="1" ht="15" customHeight="1">
      <c r="B43" s="315"/>
      <c r="C43" s="316"/>
      <c r="D43" s="314"/>
      <c r="E43" s="317"/>
      <c r="F43" s="314"/>
      <c r="G43" s="314" t="s">
        <v>14753</v>
      </c>
      <c r="H43" s="314"/>
      <c r="I43" s="314"/>
      <c r="J43" s="314"/>
      <c r="K43" s="312"/>
    </row>
    <row r="44" s="1" customFormat="1" ht="15" customHeight="1">
      <c r="B44" s="315"/>
      <c r="C44" s="316"/>
      <c r="D44" s="314"/>
      <c r="E44" s="317" t="s">
        <v>14754</v>
      </c>
      <c r="F44" s="314"/>
      <c r="G44" s="314" t="s">
        <v>14755</v>
      </c>
      <c r="H44" s="314"/>
      <c r="I44" s="314"/>
      <c r="J44" s="314"/>
      <c r="K44" s="312"/>
    </row>
    <row r="45" s="1" customFormat="1" ht="15" customHeight="1">
      <c r="B45" s="315"/>
      <c r="C45" s="316"/>
      <c r="D45" s="314"/>
      <c r="E45" s="317" t="s">
        <v>195</v>
      </c>
      <c r="F45" s="314"/>
      <c r="G45" s="314" t="s">
        <v>14756</v>
      </c>
      <c r="H45" s="314"/>
      <c r="I45" s="314"/>
      <c r="J45" s="314"/>
      <c r="K45" s="312"/>
    </row>
    <row r="46" s="1" customFormat="1" ht="12.75" customHeight="1">
      <c r="B46" s="315"/>
      <c r="C46" s="316"/>
      <c r="D46" s="314"/>
      <c r="E46" s="314"/>
      <c r="F46" s="314"/>
      <c r="G46" s="314"/>
      <c r="H46" s="314"/>
      <c r="I46" s="314"/>
      <c r="J46" s="314"/>
      <c r="K46" s="312"/>
    </row>
    <row r="47" s="1" customFormat="1" ht="15" customHeight="1">
      <c r="B47" s="315"/>
      <c r="C47" s="316"/>
      <c r="D47" s="314" t="s">
        <v>14757</v>
      </c>
      <c r="E47" s="314"/>
      <c r="F47" s="314"/>
      <c r="G47" s="314"/>
      <c r="H47" s="314"/>
      <c r="I47" s="314"/>
      <c r="J47" s="314"/>
      <c r="K47" s="312"/>
    </row>
    <row r="48" s="1" customFormat="1" ht="15" customHeight="1">
      <c r="B48" s="315"/>
      <c r="C48" s="316"/>
      <c r="D48" s="316"/>
      <c r="E48" s="314" t="s">
        <v>14758</v>
      </c>
      <c r="F48" s="314"/>
      <c r="G48" s="314"/>
      <c r="H48" s="314"/>
      <c r="I48" s="314"/>
      <c r="J48" s="314"/>
      <c r="K48" s="312"/>
    </row>
    <row r="49" s="1" customFormat="1" ht="15" customHeight="1">
      <c r="B49" s="315"/>
      <c r="C49" s="316"/>
      <c r="D49" s="316"/>
      <c r="E49" s="314" t="s">
        <v>14759</v>
      </c>
      <c r="F49" s="314"/>
      <c r="G49" s="314"/>
      <c r="H49" s="314"/>
      <c r="I49" s="314"/>
      <c r="J49" s="314"/>
      <c r="K49" s="312"/>
    </row>
    <row r="50" s="1" customFormat="1" ht="15" customHeight="1">
      <c r="B50" s="315"/>
      <c r="C50" s="316"/>
      <c r="D50" s="316"/>
      <c r="E50" s="314" t="s">
        <v>14760</v>
      </c>
      <c r="F50" s="314"/>
      <c r="G50" s="314"/>
      <c r="H50" s="314"/>
      <c r="I50" s="314"/>
      <c r="J50" s="314"/>
      <c r="K50" s="312"/>
    </row>
    <row r="51" s="1" customFormat="1" ht="15" customHeight="1">
      <c r="B51" s="315"/>
      <c r="C51" s="316"/>
      <c r="D51" s="314" t="s">
        <v>14761</v>
      </c>
      <c r="E51" s="314"/>
      <c r="F51" s="314"/>
      <c r="G51" s="314"/>
      <c r="H51" s="314"/>
      <c r="I51" s="314"/>
      <c r="J51" s="314"/>
      <c r="K51" s="312"/>
    </row>
    <row r="52" s="1" customFormat="1" ht="25.5" customHeight="1">
      <c r="B52" s="310"/>
      <c r="C52" s="311" t="s">
        <v>14762</v>
      </c>
      <c r="D52" s="311"/>
      <c r="E52" s="311"/>
      <c r="F52" s="311"/>
      <c r="G52" s="311"/>
      <c r="H52" s="311"/>
      <c r="I52" s="311"/>
      <c r="J52" s="311"/>
      <c r="K52" s="312"/>
    </row>
    <row r="53" s="1" customFormat="1" ht="5.25" customHeight="1">
      <c r="B53" s="310"/>
      <c r="C53" s="313"/>
      <c r="D53" s="313"/>
      <c r="E53" s="313"/>
      <c r="F53" s="313"/>
      <c r="G53" s="313"/>
      <c r="H53" s="313"/>
      <c r="I53" s="313"/>
      <c r="J53" s="313"/>
      <c r="K53" s="312"/>
    </row>
    <row r="54" s="1" customFormat="1" ht="15" customHeight="1">
      <c r="B54" s="310"/>
      <c r="C54" s="314" t="s">
        <v>14763</v>
      </c>
      <c r="D54" s="314"/>
      <c r="E54" s="314"/>
      <c r="F54" s="314"/>
      <c r="G54" s="314"/>
      <c r="H54" s="314"/>
      <c r="I54" s="314"/>
      <c r="J54" s="314"/>
      <c r="K54" s="312"/>
    </row>
    <row r="55" s="1" customFormat="1" ht="15" customHeight="1">
      <c r="B55" s="310"/>
      <c r="C55" s="314" t="s">
        <v>14764</v>
      </c>
      <c r="D55" s="314"/>
      <c r="E55" s="314"/>
      <c r="F55" s="314"/>
      <c r="G55" s="314"/>
      <c r="H55" s="314"/>
      <c r="I55" s="314"/>
      <c r="J55" s="314"/>
      <c r="K55" s="312"/>
    </row>
    <row r="56" s="1" customFormat="1" ht="12.75" customHeight="1">
      <c r="B56" s="310"/>
      <c r="C56" s="314"/>
      <c r="D56" s="314"/>
      <c r="E56" s="314"/>
      <c r="F56" s="314"/>
      <c r="G56" s="314"/>
      <c r="H56" s="314"/>
      <c r="I56" s="314"/>
      <c r="J56" s="314"/>
      <c r="K56" s="312"/>
    </row>
    <row r="57" s="1" customFormat="1" ht="15" customHeight="1">
      <c r="B57" s="310"/>
      <c r="C57" s="314" t="s">
        <v>14765</v>
      </c>
      <c r="D57" s="314"/>
      <c r="E57" s="314"/>
      <c r="F57" s="314"/>
      <c r="G57" s="314"/>
      <c r="H57" s="314"/>
      <c r="I57" s="314"/>
      <c r="J57" s="314"/>
      <c r="K57" s="312"/>
    </row>
    <row r="58" s="1" customFormat="1" ht="15" customHeight="1">
      <c r="B58" s="310"/>
      <c r="C58" s="316"/>
      <c r="D58" s="314" t="s">
        <v>14766</v>
      </c>
      <c r="E58" s="314"/>
      <c r="F58" s="314"/>
      <c r="G58" s="314"/>
      <c r="H58" s="314"/>
      <c r="I58" s="314"/>
      <c r="J58" s="314"/>
      <c r="K58" s="312"/>
    </row>
    <row r="59" s="1" customFormat="1" ht="15" customHeight="1">
      <c r="B59" s="310"/>
      <c r="C59" s="316"/>
      <c r="D59" s="314" t="s">
        <v>14767</v>
      </c>
      <c r="E59" s="314"/>
      <c r="F59" s="314"/>
      <c r="G59" s="314"/>
      <c r="H59" s="314"/>
      <c r="I59" s="314"/>
      <c r="J59" s="314"/>
      <c r="K59" s="312"/>
    </row>
    <row r="60" s="1" customFormat="1" ht="15" customHeight="1">
      <c r="B60" s="310"/>
      <c r="C60" s="316"/>
      <c r="D60" s="314" t="s">
        <v>14768</v>
      </c>
      <c r="E60" s="314"/>
      <c r="F60" s="314"/>
      <c r="G60" s="314"/>
      <c r="H60" s="314"/>
      <c r="I60" s="314"/>
      <c r="J60" s="314"/>
      <c r="K60" s="312"/>
    </row>
    <row r="61" s="1" customFormat="1" ht="15" customHeight="1">
      <c r="B61" s="310"/>
      <c r="C61" s="316"/>
      <c r="D61" s="314" t="s">
        <v>14769</v>
      </c>
      <c r="E61" s="314"/>
      <c r="F61" s="314"/>
      <c r="G61" s="314"/>
      <c r="H61" s="314"/>
      <c r="I61" s="314"/>
      <c r="J61" s="314"/>
      <c r="K61" s="312"/>
    </row>
    <row r="62" s="1" customFormat="1" ht="15" customHeight="1">
      <c r="B62" s="310"/>
      <c r="C62" s="316"/>
      <c r="D62" s="319" t="s">
        <v>14770</v>
      </c>
      <c r="E62" s="319"/>
      <c r="F62" s="319"/>
      <c r="G62" s="319"/>
      <c r="H62" s="319"/>
      <c r="I62" s="319"/>
      <c r="J62" s="319"/>
      <c r="K62" s="312"/>
    </row>
    <row r="63" s="1" customFormat="1" ht="15" customHeight="1">
      <c r="B63" s="310"/>
      <c r="C63" s="316"/>
      <c r="D63" s="314" t="s">
        <v>14771</v>
      </c>
      <c r="E63" s="314"/>
      <c r="F63" s="314"/>
      <c r="G63" s="314"/>
      <c r="H63" s="314"/>
      <c r="I63" s="314"/>
      <c r="J63" s="314"/>
      <c r="K63" s="312"/>
    </row>
    <row r="64" s="1" customFormat="1" ht="12.75" customHeight="1">
      <c r="B64" s="310"/>
      <c r="C64" s="316"/>
      <c r="D64" s="316"/>
      <c r="E64" s="320"/>
      <c r="F64" s="316"/>
      <c r="G64" s="316"/>
      <c r="H64" s="316"/>
      <c r="I64" s="316"/>
      <c r="J64" s="316"/>
      <c r="K64" s="312"/>
    </row>
    <row r="65" s="1" customFormat="1" ht="15" customHeight="1">
      <c r="B65" s="310"/>
      <c r="C65" s="316"/>
      <c r="D65" s="314" t="s">
        <v>14772</v>
      </c>
      <c r="E65" s="314"/>
      <c r="F65" s="314"/>
      <c r="G65" s="314"/>
      <c r="H65" s="314"/>
      <c r="I65" s="314"/>
      <c r="J65" s="314"/>
      <c r="K65" s="312"/>
    </row>
    <row r="66" s="1" customFormat="1" ht="15" customHeight="1">
      <c r="B66" s="310"/>
      <c r="C66" s="316"/>
      <c r="D66" s="319" t="s">
        <v>14773</v>
      </c>
      <c r="E66" s="319"/>
      <c r="F66" s="319"/>
      <c r="G66" s="319"/>
      <c r="H66" s="319"/>
      <c r="I66" s="319"/>
      <c r="J66" s="319"/>
      <c r="K66" s="312"/>
    </row>
    <row r="67" s="1" customFormat="1" ht="15" customHeight="1">
      <c r="B67" s="310"/>
      <c r="C67" s="316"/>
      <c r="D67" s="314" t="s">
        <v>14774</v>
      </c>
      <c r="E67" s="314"/>
      <c r="F67" s="314"/>
      <c r="G67" s="314"/>
      <c r="H67" s="314"/>
      <c r="I67" s="314"/>
      <c r="J67" s="314"/>
      <c r="K67" s="312"/>
    </row>
    <row r="68" s="1" customFormat="1" ht="15" customHeight="1">
      <c r="B68" s="310"/>
      <c r="C68" s="316"/>
      <c r="D68" s="314" t="s">
        <v>14775</v>
      </c>
      <c r="E68" s="314"/>
      <c r="F68" s="314"/>
      <c r="G68" s="314"/>
      <c r="H68" s="314"/>
      <c r="I68" s="314"/>
      <c r="J68" s="314"/>
      <c r="K68" s="312"/>
    </row>
    <row r="69" s="1" customFormat="1" ht="15" customHeight="1">
      <c r="B69" s="310"/>
      <c r="C69" s="316"/>
      <c r="D69" s="314" t="s">
        <v>14776</v>
      </c>
      <c r="E69" s="314"/>
      <c r="F69" s="314"/>
      <c r="G69" s="314"/>
      <c r="H69" s="314"/>
      <c r="I69" s="314"/>
      <c r="J69" s="314"/>
      <c r="K69" s="312"/>
    </row>
    <row r="70" s="1" customFormat="1" ht="15" customHeight="1">
      <c r="B70" s="310"/>
      <c r="C70" s="316"/>
      <c r="D70" s="314" t="s">
        <v>14777</v>
      </c>
      <c r="E70" s="314"/>
      <c r="F70" s="314"/>
      <c r="G70" s="314"/>
      <c r="H70" s="314"/>
      <c r="I70" s="314"/>
      <c r="J70" s="314"/>
      <c r="K70" s="312"/>
    </row>
    <row r="71" s="1" customFormat="1" ht="12.75" customHeight="1">
      <c r="B71" s="321"/>
      <c r="C71" s="322"/>
      <c r="D71" s="322"/>
      <c r="E71" s="322"/>
      <c r="F71" s="322"/>
      <c r="G71" s="322"/>
      <c r="H71" s="322"/>
      <c r="I71" s="322"/>
      <c r="J71" s="322"/>
      <c r="K71" s="323"/>
    </row>
    <row r="72" s="1" customFormat="1" ht="18.75" customHeight="1">
      <c r="B72" s="324"/>
      <c r="C72" s="324"/>
      <c r="D72" s="324"/>
      <c r="E72" s="324"/>
      <c r="F72" s="324"/>
      <c r="G72" s="324"/>
      <c r="H72" s="324"/>
      <c r="I72" s="324"/>
      <c r="J72" s="324"/>
      <c r="K72" s="325"/>
    </row>
    <row r="73" s="1" customFormat="1" ht="18.75" customHeight="1">
      <c r="B73" s="325"/>
      <c r="C73" s="325"/>
      <c r="D73" s="325"/>
      <c r="E73" s="325"/>
      <c r="F73" s="325"/>
      <c r="G73" s="325"/>
      <c r="H73" s="325"/>
      <c r="I73" s="325"/>
      <c r="J73" s="325"/>
      <c r="K73" s="325"/>
    </row>
    <row r="74" s="1" customFormat="1" ht="7.5" customHeight="1">
      <c r="B74" s="326"/>
      <c r="C74" s="327"/>
      <c r="D74" s="327"/>
      <c r="E74" s="327"/>
      <c r="F74" s="327"/>
      <c r="G74" s="327"/>
      <c r="H74" s="327"/>
      <c r="I74" s="327"/>
      <c r="J74" s="327"/>
      <c r="K74" s="328"/>
    </row>
    <row r="75" s="1" customFormat="1" ht="45" customHeight="1">
      <c r="B75" s="329"/>
      <c r="C75" s="330" t="s">
        <v>14778</v>
      </c>
      <c r="D75" s="330"/>
      <c r="E75" s="330"/>
      <c r="F75" s="330"/>
      <c r="G75" s="330"/>
      <c r="H75" s="330"/>
      <c r="I75" s="330"/>
      <c r="J75" s="330"/>
      <c r="K75" s="331"/>
    </row>
    <row r="76" s="1" customFormat="1" ht="17.25" customHeight="1">
      <c r="B76" s="329"/>
      <c r="C76" s="332" t="s">
        <v>14779</v>
      </c>
      <c r="D76" s="332"/>
      <c r="E76" s="332"/>
      <c r="F76" s="332" t="s">
        <v>14780</v>
      </c>
      <c r="G76" s="333"/>
      <c r="H76" s="332" t="s">
        <v>53</v>
      </c>
      <c r="I76" s="332" t="s">
        <v>56</v>
      </c>
      <c r="J76" s="332" t="s">
        <v>14781</v>
      </c>
      <c r="K76" s="331"/>
    </row>
    <row r="77" s="1" customFormat="1" ht="17.25" customHeight="1">
      <c r="B77" s="329"/>
      <c r="C77" s="334" t="s">
        <v>14782</v>
      </c>
      <c r="D77" s="334"/>
      <c r="E77" s="334"/>
      <c r="F77" s="335" t="s">
        <v>14783</v>
      </c>
      <c r="G77" s="336"/>
      <c r="H77" s="334"/>
      <c r="I77" s="334"/>
      <c r="J77" s="334" t="s">
        <v>14784</v>
      </c>
      <c r="K77" s="331"/>
    </row>
    <row r="78" s="1" customFormat="1" ht="5.25" customHeight="1">
      <c r="B78" s="329"/>
      <c r="C78" s="337"/>
      <c r="D78" s="337"/>
      <c r="E78" s="337"/>
      <c r="F78" s="337"/>
      <c r="G78" s="338"/>
      <c r="H78" s="337"/>
      <c r="I78" s="337"/>
      <c r="J78" s="337"/>
      <c r="K78" s="331"/>
    </row>
    <row r="79" s="1" customFormat="1" ht="15" customHeight="1">
      <c r="B79" s="329"/>
      <c r="C79" s="317" t="s">
        <v>52</v>
      </c>
      <c r="D79" s="339"/>
      <c r="E79" s="339"/>
      <c r="F79" s="340" t="s">
        <v>14785</v>
      </c>
      <c r="G79" s="341"/>
      <c r="H79" s="317" t="s">
        <v>14786</v>
      </c>
      <c r="I79" s="317" t="s">
        <v>14787</v>
      </c>
      <c r="J79" s="317">
        <v>20</v>
      </c>
      <c r="K79" s="331"/>
    </row>
    <row r="80" s="1" customFormat="1" ht="15" customHeight="1">
      <c r="B80" s="329"/>
      <c r="C80" s="317" t="s">
        <v>14788</v>
      </c>
      <c r="D80" s="317"/>
      <c r="E80" s="317"/>
      <c r="F80" s="340" t="s">
        <v>14785</v>
      </c>
      <c r="G80" s="341"/>
      <c r="H80" s="317" t="s">
        <v>14789</v>
      </c>
      <c r="I80" s="317" t="s">
        <v>14787</v>
      </c>
      <c r="J80" s="317">
        <v>120</v>
      </c>
      <c r="K80" s="331"/>
    </row>
    <row r="81" s="1" customFormat="1" ht="15" customHeight="1">
      <c r="B81" s="342"/>
      <c r="C81" s="317" t="s">
        <v>14790</v>
      </c>
      <c r="D81" s="317"/>
      <c r="E81" s="317"/>
      <c r="F81" s="340" t="s">
        <v>14791</v>
      </c>
      <c r="G81" s="341"/>
      <c r="H81" s="317" t="s">
        <v>14792</v>
      </c>
      <c r="I81" s="317" t="s">
        <v>14787</v>
      </c>
      <c r="J81" s="317">
        <v>50</v>
      </c>
      <c r="K81" s="331"/>
    </row>
    <row r="82" s="1" customFormat="1" ht="15" customHeight="1">
      <c r="B82" s="342"/>
      <c r="C82" s="317" t="s">
        <v>14793</v>
      </c>
      <c r="D82" s="317"/>
      <c r="E82" s="317"/>
      <c r="F82" s="340" t="s">
        <v>14785</v>
      </c>
      <c r="G82" s="341"/>
      <c r="H82" s="317" t="s">
        <v>14794</v>
      </c>
      <c r="I82" s="317" t="s">
        <v>14795</v>
      </c>
      <c r="J82" s="317"/>
      <c r="K82" s="331"/>
    </row>
    <row r="83" s="1" customFormat="1" ht="15" customHeight="1">
      <c r="B83" s="342"/>
      <c r="C83" s="343" t="s">
        <v>14796</v>
      </c>
      <c r="D83" s="343"/>
      <c r="E83" s="343"/>
      <c r="F83" s="344" t="s">
        <v>14791</v>
      </c>
      <c r="G83" s="343"/>
      <c r="H83" s="343" t="s">
        <v>14797</v>
      </c>
      <c r="I83" s="343" t="s">
        <v>14787</v>
      </c>
      <c r="J83" s="343">
        <v>15</v>
      </c>
      <c r="K83" s="331"/>
    </row>
    <row r="84" s="1" customFormat="1" ht="15" customHeight="1">
      <c r="B84" s="342"/>
      <c r="C84" s="343" t="s">
        <v>14798</v>
      </c>
      <c r="D84" s="343"/>
      <c r="E84" s="343"/>
      <c r="F84" s="344" t="s">
        <v>14791</v>
      </c>
      <c r="G84" s="343"/>
      <c r="H84" s="343" t="s">
        <v>14799</v>
      </c>
      <c r="I84" s="343" t="s">
        <v>14787</v>
      </c>
      <c r="J84" s="343">
        <v>15</v>
      </c>
      <c r="K84" s="331"/>
    </row>
    <row r="85" s="1" customFormat="1" ht="15" customHeight="1">
      <c r="B85" s="342"/>
      <c r="C85" s="343" t="s">
        <v>14800</v>
      </c>
      <c r="D85" s="343"/>
      <c r="E85" s="343"/>
      <c r="F85" s="344" t="s">
        <v>14791</v>
      </c>
      <c r="G85" s="343"/>
      <c r="H85" s="343" t="s">
        <v>14801</v>
      </c>
      <c r="I85" s="343" t="s">
        <v>14787</v>
      </c>
      <c r="J85" s="343">
        <v>20</v>
      </c>
      <c r="K85" s="331"/>
    </row>
    <row r="86" s="1" customFormat="1" ht="15" customHeight="1">
      <c r="B86" s="342"/>
      <c r="C86" s="343" t="s">
        <v>14802</v>
      </c>
      <c r="D86" s="343"/>
      <c r="E86" s="343"/>
      <c r="F86" s="344" t="s">
        <v>14791</v>
      </c>
      <c r="G86" s="343"/>
      <c r="H86" s="343" t="s">
        <v>14803</v>
      </c>
      <c r="I86" s="343" t="s">
        <v>14787</v>
      </c>
      <c r="J86" s="343">
        <v>20</v>
      </c>
      <c r="K86" s="331"/>
    </row>
    <row r="87" s="1" customFormat="1" ht="15" customHeight="1">
      <c r="B87" s="342"/>
      <c r="C87" s="317" t="s">
        <v>14804</v>
      </c>
      <c r="D87" s="317"/>
      <c r="E87" s="317"/>
      <c r="F87" s="340" t="s">
        <v>14791</v>
      </c>
      <c r="G87" s="341"/>
      <c r="H87" s="317" t="s">
        <v>14805</v>
      </c>
      <c r="I87" s="317" t="s">
        <v>14787</v>
      </c>
      <c r="J87" s="317">
        <v>50</v>
      </c>
      <c r="K87" s="331"/>
    </row>
    <row r="88" s="1" customFormat="1" ht="15" customHeight="1">
      <c r="B88" s="342"/>
      <c r="C88" s="317" t="s">
        <v>14806</v>
      </c>
      <c r="D88" s="317"/>
      <c r="E88" s="317"/>
      <c r="F88" s="340" t="s">
        <v>14791</v>
      </c>
      <c r="G88" s="341"/>
      <c r="H88" s="317" t="s">
        <v>14807</v>
      </c>
      <c r="I88" s="317" t="s">
        <v>14787</v>
      </c>
      <c r="J88" s="317">
        <v>20</v>
      </c>
      <c r="K88" s="331"/>
    </row>
    <row r="89" s="1" customFormat="1" ht="15" customHeight="1">
      <c r="B89" s="342"/>
      <c r="C89" s="317" t="s">
        <v>14808</v>
      </c>
      <c r="D89" s="317"/>
      <c r="E89" s="317"/>
      <c r="F89" s="340" t="s">
        <v>14791</v>
      </c>
      <c r="G89" s="341"/>
      <c r="H89" s="317" t="s">
        <v>14809</v>
      </c>
      <c r="I89" s="317" t="s">
        <v>14787</v>
      </c>
      <c r="J89" s="317">
        <v>20</v>
      </c>
      <c r="K89" s="331"/>
    </row>
    <row r="90" s="1" customFormat="1" ht="15" customHeight="1">
      <c r="B90" s="342"/>
      <c r="C90" s="317" t="s">
        <v>14810</v>
      </c>
      <c r="D90" s="317"/>
      <c r="E90" s="317"/>
      <c r="F90" s="340" t="s">
        <v>14791</v>
      </c>
      <c r="G90" s="341"/>
      <c r="H90" s="317" t="s">
        <v>14811</v>
      </c>
      <c r="I90" s="317" t="s">
        <v>14787</v>
      </c>
      <c r="J90" s="317">
        <v>50</v>
      </c>
      <c r="K90" s="331"/>
    </row>
    <row r="91" s="1" customFormat="1" ht="15" customHeight="1">
      <c r="B91" s="342"/>
      <c r="C91" s="317" t="s">
        <v>14812</v>
      </c>
      <c r="D91" s="317"/>
      <c r="E91" s="317"/>
      <c r="F91" s="340" t="s">
        <v>14791</v>
      </c>
      <c r="G91" s="341"/>
      <c r="H91" s="317" t="s">
        <v>14812</v>
      </c>
      <c r="I91" s="317" t="s">
        <v>14787</v>
      </c>
      <c r="J91" s="317">
        <v>50</v>
      </c>
      <c r="K91" s="331"/>
    </row>
    <row r="92" s="1" customFormat="1" ht="15" customHeight="1">
      <c r="B92" s="342"/>
      <c r="C92" s="317" t="s">
        <v>14813</v>
      </c>
      <c r="D92" s="317"/>
      <c r="E92" s="317"/>
      <c r="F92" s="340" t="s">
        <v>14791</v>
      </c>
      <c r="G92" s="341"/>
      <c r="H92" s="317" t="s">
        <v>14814</v>
      </c>
      <c r="I92" s="317" t="s">
        <v>14787</v>
      </c>
      <c r="J92" s="317">
        <v>255</v>
      </c>
      <c r="K92" s="331"/>
    </row>
    <row r="93" s="1" customFormat="1" ht="15" customHeight="1">
      <c r="B93" s="342"/>
      <c r="C93" s="317" t="s">
        <v>14815</v>
      </c>
      <c r="D93" s="317"/>
      <c r="E93" s="317"/>
      <c r="F93" s="340" t="s">
        <v>14785</v>
      </c>
      <c r="G93" s="341"/>
      <c r="H93" s="317" t="s">
        <v>14816</v>
      </c>
      <c r="I93" s="317" t="s">
        <v>14817</v>
      </c>
      <c r="J93" s="317"/>
      <c r="K93" s="331"/>
    </row>
    <row r="94" s="1" customFormat="1" ht="15" customHeight="1">
      <c r="B94" s="342"/>
      <c r="C94" s="317" t="s">
        <v>14818</v>
      </c>
      <c r="D94" s="317"/>
      <c r="E94" s="317"/>
      <c r="F94" s="340" t="s">
        <v>14785</v>
      </c>
      <c r="G94" s="341"/>
      <c r="H94" s="317" t="s">
        <v>14819</v>
      </c>
      <c r="I94" s="317" t="s">
        <v>14820</v>
      </c>
      <c r="J94" s="317"/>
      <c r="K94" s="331"/>
    </row>
    <row r="95" s="1" customFormat="1" ht="15" customHeight="1">
      <c r="B95" s="342"/>
      <c r="C95" s="317" t="s">
        <v>14821</v>
      </c>
      <c r="D95" s="317"/>
      <c r="E95" s="317"/>
      <c r="F95" s="340" t="s">
        <v>14785</v>
      </c>
      <c r="G95" s="341"/>
      <c r="H95" s="317" t="s">
        <v>14821</v>
      </c>
      <c r="I95" s="317" t="s">
        <v>14820</v>
      </c>
      <c r="J95" s="317"/>
      <c r="K95" s="331"/>
    </row>
    <row r="96" s="1" customFormat="1" ht="15" customHeight="1">
      <c r="B96" s="342"/>
      <c r="C96" s="317" t="s">
        <v>37</v>
      </c>
      <c r="D96" s="317"/>
      <c r="E96" s="317"/>
      <c r="F96" s="340" t="s">
        <v>14785</v>
      </c>
      <c r="G96" s="341"/>
      <c r="H96" s="317" t="s">
        <v>14822</v>
      </c>
      <c r="I96" s="317" t="s">
        <v>14820</v>
      </c>
      <c r="J96" s="317"/>
      <c r="K96" s="331"/>
    </row>
    <row r="97" s="1" customFormat="1" ht="15" customHeight="1">
      <c r="B97" s="342"/>
      <c r="C97" s="317" t="s">
        <v>47</v>
      </c>
      <c r="D97" s="317"/>
      <c r="E97" s="317"/>
      <c r="F97" s="340" t="s">
        <v>14785</v>
      </c>
      <c r="G97" s="341"/>
      <c r="H97" s="317" t="s">
        <v>14823</v>
      </c>
      <c r="I97" s="317" t="s">
        <v>14820</v>
      </c>
      <c r="J97" s="317"/>
      <c r="K97" s="331"/>
    </row>
    <row r="98" s="1" customFormat="1" ht="15" customHeight="1">
      <c r="B98" s="345"/>
      <c r="C98" s="346"/>
      <c r="D98" s="346"/>
      <c r="E98" s="346"/>
      <c r="F98" s="346"/>
      <c r="G98" s="346"/>
      <c r="H98" s="346"/>
      <c r="I98" s="346"/>
      <c r="J98" s="346"/>
      <c r="K98" s="347"/>
    </row>
    <row r="99" s="1" customFormat="1" ht="18.75" customHeight="1">
      <c r="B99" s="348"/>
      <c r="C99" s="349"/>
      <c r="D99" s="349"/>
      <c r="E99" s="349"/>
      <c r="F99" s="349"/>
      <c r="G99" s="349"/>
      <c r="H99" s="349"/>
      <c r="I99" s="349"/>
      <c r="J99" s="349"/>
      <c r="K99" s="348"/>
    </row>
    <row r="100" s="1" customFormat="1" ht="18.75" customHeight="1">
      <c r="B100" s="325"/>
      <c r="C100" s="325"/>
      <c r="D100" s="325"/>
      <c r="E100" s="325"/>
      <c r="F100" s="325"/>
      <c r="G100" s="325"/>
      <c r="H100" s="325"/>
      <c r="I100" s="325"/>
      <c r="J100" s="325"/>
      <c r="K100" s="325"/>
    </row>
    <row r="101" s="1" customFormat="1" ht="7.5" customHeight="1">
      <c r="B101" s="326"/>
      <c r="C101" s="327"/>
      <c r="D101" s="327"/>
      <c r="E101" s="327"/>
      <c r="F101" s="327"/>
      <c r="G101" s="327"/>
      <c r="H101" s="327"/>
      <c r="I101" s="327"/>
      <c r="J101" s="327"/>
      <c r="K101" s="328"/>
    </row>
    <row r="102" s="1" customFormat="1" ht="45" customHeight="1">
      <c r="B102" s="329"/>
      <c r="C102" s="330" t="s">
        <v>14824</v>
      </c>
      <c r="D102" s="330"/>
      <c r="E102" s="330"/>
      <c r="F102" s="330"/>
      <c r="G102" s="330"/>
      <c r="H102" s="330"/>
      <c r="I102" s="330"/>
      <c r="J102" s="330"/>
      <c r="K102" s="331"/>
    </row>
    <row r="103" s="1" customFormat="1" ht="17.25" customHeight="1">
      <c r="B103" s="329"/>
      <c r="C103" s="332" t="s">
        <v>14779</v>
      </c>
      <c r="D103" s="332"/>
      <c r="E103" s="332"/>
      <c r="F103" s="332" t="s">
        <v>14780</v>
      </c>
      <c r="G103" s="333"/>
      <c r="H103" s="332" t="s">
        <v>53</v>
      </c>
      <c r="I103" s="332" t="s">
        <v>56</v>
      </c>
      <c r="J103" s="332" t="s">
        <v>14781</v>
      </c>
      <c r="K103" s="331"/>
    </row>
    <row r="104" s="1" customFormat="1" ht="17.25" customHeight="1">
      <c r="B104" s="329"/>
      <c r="C104" s="334" t="s">
        <v>14782</v>
      </c>
      <c r="D104" s="334"/>
      <c r="E104" s="334"/>
      <c r="F104" s="335" t="s">
        <v>14783</v>
      </c>
      <c r="G104" s="336"/>
      <c r="H104" s="334"/>
      <c r="I104" s="334"/>
      <c r="J104" s="334" t="s">
        <v>14784</v>
      </c>
      <c r="K104" s="331"/>
    </row>
    <row r="105" s="1" customFormat="1" ht="5.25" customHeight="1">
      <c r="B105" s="329"/>
      <c r="C105" s="332"/>
      <c r="D105" s="332"/>
      <c r="E105" s="332"/>
      <c r="F105" s="332"/>
      <c r="G105" s="350"/>
      <c r="H105" s="332"/>
      <c r="I105" s="332"/>
      <c r="J105" s="332"/>
      <c r="K105" s="331"/>
    </row>
    <row r="106" s="1" customFormat="1" ht="15" customHeight="1">
      <c r="B106" s="329"/>
      <c r="C106" s="317" t="s">
        <v>52</v>
      </c>
      <c r="D106" s="339"/>
      <c r="E106" s="339"/>
      <c r="F106" s="340" t="s">
        <v>14785</v>
      </c>
      <c r="G106" s="317"/>
      <c r="H106" s="317" t="s">
        <v>14825</v>
      </c>
      <c r="I106" s="317" t="s">
        <v>14787</v>
      </c>
      <c r="J106" s="317">
        <v>20</v>
      </c>
      <c r="K106" s="331"/>
    </row>
    <row r="107" s="1" customFormat="1" ht="15" customHeight="1">
      <c r="B107" s="329"/>
      <c r="C107" s="317" t="s">
        <v>14788</v>
      </c>
      <c r="D107" s="317"/>
      <c r="E107" s="317"/>
      <c r="F107" s="340" t="s">
        <v>14785</v>
      </c>
      <c r="G107" s="317"/>
      <c r="H107" s="317" t="s">
        <v>14825</v>
      </c>
      <c r="I107" s="317" t="s">
        <v>14787</v>
      </c>
      <c r="J107" s="317">
        <v>120</v>
      </c>
      <c r="K107" s="331"/>
    </row>
    <row r="108" s="1" customFormat="1" ht="15" customHeight="1">
      <c r="B108" s="342"/>
      <c r="C108" s="317" t="s">
        <v>14790</v>
      </c>
      <c r="D108" s="317"/>
      <c r="E108" s="317"/>
      <c r="F108" s="340" t="s">
        <v>14791</v>
      </c>
      <c r="G108" s="317"/>
      <c r="H108" s="317" t="s">
        <v>14825</v>
      </c>
      <c r="I108" s="317" t="s">
        <v>14787</v>
      </c>
      <c r="J108" s="317">
        <v>50</v>
      </c>
      <c r="K108" s="331"/>
    </row>
    <row r="109" s="1" customFormat="1" ht="15" customHeight="1">
      <c r="B109" s="342"/>
      <c r="C109" s="317" t="s">
        <v>14793</v>
      </c>
      <c r="D109" s="317"/>
      <c r="E109" s="317"/>
      <c r="F109" s="340" t="s">
        <v>14785</v>
      </c>
      <c r="G109" s="317"/>
      <c r="H109" s="317" t="s">
        <v>14825</v>
      </c>
      <c r="I109" s="317" t="s">
        <v>14795</v>
      </c>
      <c r="J109" s="317"/>
      <c r="K109" s="331"/>
    </row>
    <row r="110" s="1" customFormat="1" ht="15" customHeight="1">
      <c r="B110" s="342"/>
      <c r="C110" s="317" t="s">
        <v>14804</v>
      </c>
      <c r="D110" s="317"/>
      <c r="E110" s="317"/>
      <c r="F110" s="340" t="s">
        <v>14791</v>
      </c>
      <c r="G110" s="317"/>
      <c r="H110" s="317" t="s">
        <v>14825</v>
      </c>
      <c r="I110" s="317" t="s">
        <v>14787</v>
      </c>
      <c r="J110" s="317">
        <v>50</v>
      </c>
      <c r="K110" s="331"/>
    </row>
    <row r="111" s="1" customFormat="1" ht="15" customHeight="1">
      <c r="B111" s="342"/>
      <c r="C111" s="317" t="s">
        <v>14812</v>
      </c>
      <c r="D111" s="317"/>
      <c r="E111" s="317"/>
      <c r="F111" s="340" t="s">
        <v>14791</v>
      </c>
      <c r="G111" s="317"/>
      <c r="H111" s="317" t="s">
        <v>14825</v>
      </c>
      <c r="I111" s="317" t="s">
        <v>14787</v>
      </c>
      <c r="J111" s="317">
        <v>50</v>
      </c>
      <c r="K111" s="331"/>
    </row>
    <row r="112" s="1" customFormat="1" ht="15" customHeight="1">
      <c r="B112" s="342"/>
      <c r="C112" s="317" t="s">
        <v>14810</v>
      </c>
      <c r="D112" s="317"/>
      <c r="E112" s="317"/>
      <c r="F112" s="340" t="s">
        <v>14791</v>
      </c>
      <c r="G112" s="317"/>
      <c r="H112" s="317" t="s">
        <v>14825</v>
      </c>
      <c r="I112" s="317" t="s">
        <v>14787</v>
      </c>
      <c r="J112" s="317">
        <v>50</v>
      </c>
      <c r="K112" s="331"/>
    </row>
    <row r="113" s="1" customFormat="1" ht="15" customHeight="1">
      <c r="B113" s="342"/>
      <c r="C113" s="317" t="s">
        <v>52</v>
      </c>
      <c r="D113" s="317"/>
      <c r="E113" s="317"/>
      <c r="F113" s="340" t="s">
        <v>14785</v>
      </c>
      <c r="G113" s="317"/>
      <c r="H113" s="317" t="s">
        <v>14826</v>
      </c>
      <c r="I113" s="317" t="s">
        <v>14787</v>
      </c>
      <c r="J113" s="317">
        <v>20</v>
      </c>
      <c r="K113" s="331"/>
    </row>
    <row r="114" s="1" customFormat="1" ht="15" customHeight="1">
      <c r="B114" s="342"/>
      <c r="C114" s="317" t="s">
        <v>14827</v>
      </c>
      <c r="D114" s="317"/>
      <c r="E114" s="317"/>
      <c r="F114" s="340" t="s">
        <v>14785</v>
      </c>
      <c r="G114" s="317"/>
      <c r="H114" s="317" t="s">
        <v>14828</v>
      </c>
      <c r="I114" s="317" t="s">
        <v>14787</v>
      </c>
      <c r="J114" s="317">
        <v>120</v>
      </c>
      <c r="K114" s="331"/>
    </row>
    <row r="115" s="1" customFormat="1" ht="15" customHeight="1">
      <c r="B115" s="342"/>
      <c r="C115" s="317" t="s">
        <v>37</v>
      </c>
      <c r="D115" s="317"/>
      <c r="E115" s="317"/>
      <c r="F115" s="340" t="s">
        <v>14785</v>
      </c>
      <c r="G115" s="317"/>
      <c r="H115" s="317" t="s">
        <v>14829</v>
      </c>
      <c r="I115" s="317" t="s">
        <v>14820</v>
      </c>
      <c r="J115" s="317"/>
      <c r="K115" s="331"/>
    </row>
    <row r="116" s="1" customFormat="1" ht="15" customHeight="1">
      <c r="B116" s="342"/>
      <c r="C116" s="317" t="s">
        <v>47</v>
      </c>
      <c r="D116" s="317"/>
      <c r="E116" s="317"/>
      <c r="F116" s="340" t="s">
        <v>14785</v>
      </c>
      <c r="G116" s="317"/>
      <c r="H116" s="317" t="s">
        <v>14830</v>
      </c>
      <c r="I116" s="317" t="s">
        <v>14820</v>
      </c>
      <c r="J116" s="317"/>
      <c r="K116" s="331"/>
    </row>
    <row r="117" s="1" customFormat="1" ht="15" customHeight="1">
      <c r="B117" s="342"/>
      <c r="C117" s="317" t="s">
        <v>56</v>
      </c>
      <c r="D117" s="317"/>
      <c r="E117" s="317"/>
      <c r="F117" s="340" t="s">
        <v>14785</v>
      </c>
      <c r="G117" s="317"/>
      <c r="H117" s="317" t="s">
        <v>14831</v>
      </c>
      <c r="I117" s="317" t="s">
        <v>14832</v>
      </c>
      <c r="J117" s="317"/>
      <c r="K117" s="331"/>
    </row>
    <row r="118" s="1" customFormat="1" ht="15" customHeight="1">
      <c r="B118" s="345"/>
      <c r="C118" s="351"/>
      <c r="D118" s="351"/>
      <c r="E118" s="351"/>
      <c r="F118" s="351"/>
      <c r="G118" s="351"/>
      <c r="H118" s="351"/>
      <c r="I118" s="351"/>
      <c r="J118" s="351"/>
      <c r="K118" s="347"/>
    </row>
    <row r="119" s="1" customFormat="1" ht="18.75" customHeight="1">
      <c r="B119" s="352"/>
      <c r="C119" s="353"/>
      <c r="D119" s="353"/>
      <c r="E119" s="353"/>
      <c r="F119" s="354"/>
      <c r="G119" s="353"/>
      <c r="H119" s="353"/>
      <c r="I119" s="353"/>
      <c r="J119" s="353"/>
      <c r="K119" s="352"/>
    </row>
    <row r="120" s="1" customFormat="1" ht="18.75" customHeight="1"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</row>
    <row r="121" s="1" customFormat="1" ht="7.5" customHeight="1">
      <c r="B121" s="355"/>
      <c r="C121" s="356"/>
      <c r="D121" s="356"/>
      <c r="E121" s="356"/>
      <c r="F121" s="356"/>
      <c r="G121" s="356"/>
      <c r="H121" s="356"/>
      <c r="I121" s="356"/>
      <c r="J121" s="356"/>
      <c r="K121" s="357"/>
    </row>
    <row r="122" s="1" customFormat="1" ht="45" customHeight="1">
      <c r="B122" s="358"/>
      <c r="C122" s="308" t="s">
        <v>14833</v>
      </c>
      <c r="D122" s="308"/>
      <c r="E122" s="308"/>
      <c r="F122" s="308"/>
      <c r="G122" s="308"/>
      <c r="H122" s="308"/>
      <c r="I122" s="308"/>
      <c r="J122" s="308"/>
      <c r="K122" s="359"/>
    </row>
    <row r="123" s="1" customFormat="1" ht="17.25" customHeight="1">
      <c r="B123" s="360"/>
      <c r="C123" s="332" t="s">
        <v>14779</v>
      </c>
      <c r="D123" s="332"/>
      <c r="E123" s="332"/>
      <c r="F123" s="332" t="s">
        <v>14780</v>
      </c>
      <c r="G123" s="333"/>
      <c r="H123" s="332" t="s">
        <v>53</v>
      </c>
      <c r="I123" s="332" t="s">
        <v>56</v>
      </c>
      <c r="J123" s="332" t="s">
        <v>14781</v>
      </c>
      <c r="K123" s="361"/>
    </row>
    <row r="124" s="1" customFormat="1" ht="17.25" customHeight="1">
      <c r="B124" s="360"/>
      <c r="C124" s="334" t="s">
        <v>14782</v>
      </c>
      <c r="D124" s="334"/>
      <c r="E124" s="334"/>
      <c r="F124" s="335" t="s">
        <v>14783</v>
      </c>
      <c r="G124" s="336"/>
      <c r="H124" s="334"/>
      <c r="I124" s="334"/>
      <c r="J124" s="334" t="s">
        <v>14784</v>
      </c>
      <c r="K124" s="361"/>
    </row>
    <row r="125" s="1" customFormat="1" ht="5.25" customHeight="1">
      <c r="B125" s="362"/>
      <c r="C125" s="337"/>
      <c r="D125" s="337"/>
      <c r="E125" s="337"/>
      <c r="F125" s="337"/>
      <c r="G125" s="363"/>
      <c r="H125" s="337"/>
      <c r="I125" s="337"/>
      <c r="J125" s="337"/>
      <c r="K125" s="364"/>
    </row>
    <row r="126" s="1" customFormat="1" ht="15" customHeight="1">
      <c r="B126" s="362"/>
      <c r="C126" s="317" t="s">
        <v>14788</v>
      </c>
      <c r="D126" s="339"/>
      <c r="E126" s="339"/>
      <c r="F126" s="340" t="s">
        <v>14785</v>
      </c>
      <c r="G126" s="317"/>
      <c r="H126" s="317" t="s">
        <v>14825</v>
      </c>
      <c r="I126" s="317" t="s">
        <v>14787</v>
      </c>
      <c r="J126" s="317">
        <v>120</v>
      </c>
      <c r="K126" s="365"/>
    </row>
    <row r="127" s="1" customFormat="1" ht="15" customHeight="1">
      <c r="B127" s="362"/>
      <c r="C127" s="317" t="s">
        <v>14834</v>
      </c>
      <c r="D127" s="317"/>
      <c r="E127" s="317"/>
      <c r="F127" s="340" t="s">
        <v>14785</v>
      </c>
      <c r="G127" s="317"/>
      <c r="H127" s="317" t="s">
        <v>14835</v>
      </c>
      <c r="I127" s="317" t="s">
        <v>14787</v>
      </c>
      <c r="J127" s="317" t="s">
        <v>14836</v>
      </c>
      <c r="K127" s="365"/>
    </row>
    <row r="128" s="1" customFormat="1" ht="15" customHeight="1">
      <c r="B128" s="362"/>
      <c r="C128" s="317" t="s">
        <v>84</v>
      </c>
      <c r="D128" s="317"/>
      <c r="E128" s="317"/>
      <c r="F128" s="340" t="s">
        <v>14785</v>
      </c>
      <c r="G128" s="317"/>
      <c r="H128" s="317" t="s">
        <v>14837</v>
      </c>
      <c r="I128" s="317" t="s">
        <v>14787</v>
      </c>
      <c r="J128" s="317" t="s">
        <v>14836</v>
      </c>
      <c r="K128" s="365"/>
    </row>
    <row r="129" s="1" customFormat="1" ht="15" customHeight="1">
      <c r="B129" s="362"/>
      <c r="C129" s="317" t="s">
        <v>14796</v>
      </c>
      <c r="D129" s="317"/>
      <c r="E129" s="317"/>
      <c r="F129" s="340" t="s">
        <v>14791</v>
      </c>
      <c r="G129" s="317"/>
      <c r="H129" s="317" t="s">
        <v>14797</v>
      </c>
      <c r="I129" s="317" t="s">
        <v>14787</v>
      </c>
      <c r="J129" s="317">
        <v>15</v>
      </c>
      <c r="K129" s="365"/>
    </row>
    <row r="130" s="1" customFormat="1" ht="15" customHeight="1">
      <c r="B130" s="362"/>
      <c r="C130" s="343" t="s">
        <v>14798</v>
      </c>
      <c r="D130" s="343"/>
      <c r="E130" s="343"/>
      <c r="F130" s="344" t="s">
        <v>14791</v>
      </c>
      <c r="G130" s="343"/>
      <c r="H130" s="343" t="s">
        <v>14799</v>
      </c>
      <c r="I130" s="343" t="s">
        <v>14787</v>
      </c>
      <c r="J130" s="343">
        <v>15</v>
      </c>
      <c r="K130" s="365"/>
    </row>
    <row r="131" s="1" customFormat="1" ht="15" customHeight="1">
      <c r="B131" s="362"/>
      <c r="C131" s="343" t="s">
        <v>14800</v>
      </c>
      <c r="D131" s="343"/>
      <c r="E131" s="343"/>
      <c r="F131" s="344" t="s">
        <v>14791</v>
      </c>
      <c r="G131" s="343"/>
      <c r="H131" s="343" t="s">
        <v>14801</v>
      </c>
      <c r="I131" s="343" t="s">
        <v>14787</v>
      </c>
      <c r="J131" s="343">
        <v>20</v>
      </c>
      <c r="K131" s="365"/>
    </row>
    <row r="132" s="1" customFormat="1" ht="15" customHeight="1">
      <c r="B132" s="362"/>
      <c r="C132" s="343" t="s">
        <v>14802</v>
      </c>
      <c r="D132" s="343"/>
      <c r="E132" s="343"/>
      <c r="F132" s="344" t="s">
        <v>14791</v>
      </c>
      <c r="G132" s="343"/>
      <c r="H132" s="343" t="s">
        <v>14803</v>
      </c>
      <c r="I132" s="343" t="s">
        <v>14787</v>
      </c>
      <c r="J132" s="343">
        <v>20</v>
      </c>
      <c r="K132" s="365"/>
    </row>
    <row r="133" s="1" customFormat="1" ht="15" customHeight="1">
      <c r="B133" s="362"/>
      <c r="C133" s="317" t="s">
        <v>14790</v>
      </c>
      <c r="D133" s="317"/>
      <c r="E133" s="317"/>
      <c r="F133" s="340" t="s">
        <v>14791</v>
      </c>
      <c r="G133" s="317"/>
      <c r="H133" s="317" t="s">
        <v>14825</v>
      </c>
      <c r="I133" s="317" t="s">
        <v>14787</v>
      </c>
      <c r="J133" s="317">
        <v>50</v>
      </c>
      <c r="K133" s="365"/>
    </row>
    <row r="134" s="1" customFormat="1" ht="15" customHeight="1">
      <c r="B134" s="362"/>
      <c r="C134" s="317" t="s">
        <v>14804</v>
      </c>
      <c r="D134" s="317"/>
      <c r="E134" s="317"/>
      <c r="F134" s="340" t="s">
        <v>14791</v>
      </c>
      <c r="G134" s="317"/>
      <c r="H134" s="317" t="s">
        <v>14825</v>
      </c>
      <c r="I134" s="317" t="s">
        <v>14787</v>
      </c>
      <c r="J134" s="317">
        <v>50</v>
      </c>
      <c r="K134" s="365"/>
    </row>
    <row r="135" s="1" customFormat="1" ht="15" customHeight="1">
      <c r="B135" s="362"/>
      <c r="C135" s="317" t="s">
        <v>14810</v>
      </c>
      <c r="D135" s="317"/>
      <c r="E135" s="317"/>
      <c r="F135" s="340" t="s">
        <v>14791</v>
      </c>
      <c r="G135" s="317"/>
      <c r="H135" s="317" t="s">
        <v>14825</v>
      </c>
      <c r="I135" s="317" t="s">
        <v>14787</v>
      </c>
      <c r="J135" s="317">
        <v>50</v>
      </c>
      <c r="K135" s="365"/>
    </row>
    <row r="136" s="1" customFormat="1" ht="15" customHeight="1">
      <c r="B136" s="362"/>
      <c r="C136" s="317" t="s">
        <v>14812</v>
      </c>
      <c r="D136" s="317"/>
      <c r="E136" s="317"/>
      <c r="F136" s="340" t="s">
        <v>14791</v>
      </c>
      <c r="G136" s="317"/>
      <c r="H136" s="317" t="s">
        <v>14825</v>
      </c>
      <c r="I136" s="317" t="s">
        <v>14787</v>
      </c>
      <c r="J136" s="317">
        <v>50</v>
      </c>
      <c r="K136" s="365"/>
    </row>
    <row r="137" s="1" customFormat="1" ht="15" customHeight="1">
      <c r="B137" s="362"/>
      <c r="C137" s="317" t="s">
        <v>14813</v>
      </c>
      <c r="D137" s="317"/>
      <c r="E137" s="317"/>
      <c r="F137" s="340" t="s">
        <v>14791</v>
      </c>
      <c r="G137" s="317"/>
      <c r="H137" s="317" t="s">
        <v>14838</v>
      </c>
      <c r="I137" s="317" t="s">
        <v>14787</v>
      </c>
      <c r="J137" s="317">
        <v>255</v>
      </c>
      <c r="K137" s="365"/>
    </row>
    <row r="138" s="1" customFormat="1" ht="15" customHeight="1">
      <c r="B138" s="362"/>
      <c r="C138" s="317" t="s">
        <v>14815</v>
      </c>
      <c r="D138" s="317"/>
      <c r="E138" s="317"/>
      <c r="F138" s="340" t="s">
        <v>14785</v>
      </c>
      <c r="G138" s="317"/>
      <c r="H138" s="317" t="s">
        <v>14839</v>
      </c>
      <c r="I138" s="317" t="s">
        <v>14817</v>
      </c>
      <c r="J138" s="317"/>
      <c r="K138" s="365"/>
    </row>
    <row r="139" s="1" customFormat="1" ht="15" customHeight="1">
      <c r="B139" s="362"/>
      <c r="C139" s="317" t="s">
        <v>14818</v>
      </c>
      <c r="D139" s="317"/>
      <c r="E139" s="317"/>
      <c r="F139" s="340" t="s">
        <v>14785</v>
      </c>
      <c r="G139" s="317"/>
      <c r="H139" s="317" t="s">
        <v>14840</v>
      </c>
      <c r="I139" s="317" t="s">
        <v>14820</v>
      </c>
      <c r="J139" s="317"/>
      <c r="K139" s="365"/>
    </row>
    <row r="140" s="1" customFormat="1" ht="15" customHeight="1">
      <c r="B140" s="362"/>
      <c r="C140" s="317" t="s">
        <v>14821</v>
      </c>
      <c r="D140" s="317"/>
      <c r="E140" s="317"/>
      <c r="F140" s="340" t="s">
        <v>14785</v>
      </c>
      <c r="G140" s="317"/>
      <c r="H140" s="317" t="s">
        <v>14821</v>
      </c>
      <c r="I140" s="317" t="s">
        <v>14820</v>
      </c>
      <c r="J140" s="317"/>
      <c r="K140" s="365"/>
    </row>
    <row r="141" s="1" customFormat="1" ht="15" customHeight="1">
      <c r="B141" s="362"/>
      <c r="C141" s="317" t="s">
        <v>37</v>
      </c>
      <c r="D141" s="317"/>
      <c r="E141" s="317"/>
      <c r="F141" s="340" t="s">
        <v>14785</v>
      </c>
      <c r="G141" s="317"/>
      <c r="H141" s="317" t="s">
        <v>14841</v>
      </c>
      <c r="I141" s="317" t="s">
        <v>14820</v>
      </c>
      <c r="J141" s="317"/>
      <c r="K141" s="365"/>
    </row>
    <row r="142" s="1" customFormat="1" ht="15" customHeight="1">
      <c r="B142" s="362"/>
      <c r="C142" s="317" t="s">
        <v>14842</v>
      </c>
      <c r="D142" s="317"/>
      <c r="E142" s="317"/>
      <c r="F142" s="340" t="s">
        <v>14785</v>
      </c>
      <c r="G142" s="317"/>
      <c r="H142" s="317" t="s">
        <v>14843</v>
      </c>
      <c r="I142" s="317" t="s">
        <v>14820</v>
      </c>
      <c r="J142" s="317"/>
      <c r="K142" s="365"/>
    </row>
    <row r="143" s="1" customFormat="1" ht="15" customHeight="1">
      <c r="B143" s="366"/>
      <c r="C143" s="367"/>
      <c r="D143" s="367"/>
      <c r="E143" s="367"/>
      <c r="F143" s="367"/>
      <c r="G143" s="367"/>
      <c r="H143" s="367"/>
      <c r="I143" s="367"/>
      <c r="J143" s="367"/>
      <c r="K143" s="368"/>
    </row>
    <row r="144" s="1" customFormat="1" ht="18.75" customHeight="1">
      <c r="B144" s="353"/>
      <c r="C144" s="353"/>
      <c r="D144" s="353"/>
      <c r="E144" s="353"/>
      <c r="F144" s="354"/>
      <c r="G144" s="353"/>
      <c r="H144" s="353"/>
      <c r="I144" s="353"/>
      <c r="J144" s="353"/>
      <c r="K144" s="353"/>
    </row>
    <row r="145" s="1" customFormat="1" ht="18.75" customHeight="1"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</row>
    <row r="146" s="1" customFormat="1" ht="7.5" customHeight="1">
      <c r="B146" s="326"/>
      <c r="C146" s="327"/>
      <c r="D146" s="327"/>
      <c r="E146" s="327"/>
      <c r="F146" s="327"/>
      <c r="G146" s="327"/>
      <c r="H146" s="327"/>
      <c r="I146" s="327"/>
      <c r="J146" s="327"/>
      <c r="K146" s="328"/>
    </row>
    <row r="147" s="1" customFormat="1" ht="45" customHeight="1">
      <c r="B147" s="329"/>
      <c r="C147" s="330" t="s">
        <v>14844</v>
      </c>
      <c r="D147" s="330"/>
      <c r="E147" s="330"/>
      <c r="F147" s="330"/>
      <c r="G147" s="330"/>
      <c r="H147" s="330"/>
      <c r="I147" s="330"/>
      <c r="J147" s="330"/>
      <c r="K147" s="331"/>
    </row>
    <row r="148" s="1" customFormat="1" ht="17.25" customHeight="1">
      <c r="B148" s="329"/>
      <c r="C148" s="332" t="s">
        <v>14779</v>
      </c>
      <c r="D148" s="332"/>
      <c r="E148" s="332"/>
      <c r="F148" s="332" t="s">
        <v>14780</v>
      </c>
      <c r="G148" s="333"/>
      <c r="H148" s="332" t="s">
        <v>53</v>
      </c>
      <c r="I148" s="332" t="s">
        <v>56</v>
      </c>
      <c r="J148" s="332" t="s">
        <v>14781</v>
      </c>
      <c r="K148" s="331"/>
    </row>
    <row r="149" s="1" customFormat="1" ht="17.25" customHeight="1">
      <c r="B149" s="329"/>
      <c r="C149" s="334" t="s">
        <v>14782</v>
      </c>
      <c r="D149" s="334"/>
      <c r="E149" s="334"/>
      <c r="F149" s="335" t="s">
        <v>14783</v>
      </c>
      <c r="G149" s="336"/>
      <c r="H149" s="334"/>
      <c r="I149" s="334"/>
      <c r="J149" s="334" t="s">
        <v>14784</v>
      </c>
      <c r="K149" s="331"/>
    </row>
    <row r="150" s="1" customFormat="1" ht="5.25" customHeight="1">
      <c r="B150" s="342"/>
      <c r="C150" s="337"/>
      <c r="D150" s="337"/>
      <c r="E150" s="337"/>
      <c r="F150" s="337"/>
      <c r="G150" s="338"/>
      <c r="H150" s="337"/>
      <c r="I150" s="337"/>
      <c r="J150" s="337"/>
      <c r="K150" s="365"/>
    </row>
    <row r="151" s="1" customFormat="1" ht="15" customHeight="1">
      <c r="B151" s="342"/>
      <c r="C151" s="369" t="s">
        <v>14788</v>
      </c>
      <c r="D151" s="317"/>
      <c r="E151" s="317"/>
      <c r="F151" s="370" t="s">
        <v>14785</v>
      </c>
      <c r="G151" s="317"/>
      <c r="H151" s="369" t="s">
        <v>14825</v>
      </c>
      <c r="I151" s="369" t="s">
        <v>14787</v>
      </c>
      <c r="J151" s="369">
        <v>120</v>
      </c>
      <c r="K151" s="365"/>
    </row>
    <row r="152" s="1" customFormat="1" ht="15" customHeight="1">
      <c r="B152" s="342"/>
      <c r="C152" s="369" t="s">
        <v>14834</v>
      </c>
      <c r="D152" s="317"/>
      <c r="E152" s="317"/>
      <c r="F152" s="370" t="s">
        <v>14785</v>
      </c>
      <c r="G152" s="317"/>
      <c r="H152" s="369" t="s">
        <v>14845</v>
      </c>
      <c r="I152" s="369" t="s">
        <v>14787</v>
      </c>
      <c r="J152" s="369" t="s">
        <v>14836</v>
      </c>
      <c r="K152" s="365"/>
    </row>
    <row r="153" s="1" customFormat="1" ht="15" customHeight="1">
      <c r="B153" s="342"/>
      <c r="C153" s="369" t="s">
        <v>84</v>
      </c>
      <c r="D153" s="317"/>
      <c r="E153" s="317"/>
      <c r="F153" s="370" t="s">
        <v>14785</v>
      </c>
      <c r="G153" s="317"/>
      <c r="H153" s="369" t="s">
        <v>14846</v>
      </c>
      <c r="I153" s="369" t="s">
        <v>14787</v>
      </c>
      <c r="J153" s="369" t="s">
        <v>14836</v>
      </c>
      <c r="K153" s="365"/>
    </row>
    <row r="154" s="1" customFormat="1" ht="15" customHeight="1">
      <c r="B154" s="342"/>
      <c r="C154" s="369" t="s">
        <v>14790</v>
      </c>
      <c r="D154" s="317"/>
      <c r="E154" s="317"/>
      <c r="F154" s="370" t="s">
        <v>14791</v>
      </c>
      <c r="G154" s="317"/>
      <c r="H154" s="369" t="s">
        <v>14825</v>
      </c>
      <c r="I154" s="369" t="s">
        <v>14787</v>
      </c>
      <c r="J154" s="369">
        <v>50</v>
      </c>
      <c r="K154" s="365"/>
    </row>
    <row r="155" s="1" customFormat="1" ht="15" customHeight="1">
      <c r="B155" s="342"/>
      <c r="C155" s="369" t="s">
        <v>14793</v>
      </c>
      <c r="D155" s="317"/>
      <c r="E155" s="317"/>
      <c r="F155" s="370" t="s">
        <v>14785</v>
      </c>
      <c r="G155" s="317"/>
      <c r="H155" s="369" t="s">
        <v>14825</v>
      </c>
      <c r="I155" s="369" t="s">
        <v>14795</v>
      </c>
      <c r="J155" s="369"/>
      <c r="K155" s="365"/>
    </row>
    <row r="156" s="1" customFormat="1" ht="15" customHeight="1">
      <c r="B156" s="342"/>
      <c r="C156" s="369" t="s">
        <v>14804</v>
      </c>
      <c r="D156" s="317"/>
      <c r="E156" s="317"/>
      <c r="F156" s="370" t="s">
        <v>14791</v>
      </c>
      <c r="G156" s="317"/>
      <c r="H156" s="369" t="s">
        <v>14825</v>
      </c>
      <c r="I156" s="369" t="s">
        <v>14787</v>
      </c>
      <c r="J156" s="369">
        <v>50</v>
      </c>
      <c r="K156" s="365"/>
    </row>
    <row r="157" s="1" customFormat="1" ht="15" customHeight="1">
      <c r="B157" s="342"/>
      <c r="C157" s="369" t="s">
        <v>14812</v>
      </c>
      <c r="D157" s="317"/>
      <c r="E157" s="317"/>
      <c r="F157" s="370" t="s">
        <v>14791</v>
      </c>
      <c r="G157" s="317"/>
      <c r="H157" s="369" t="s">
        <v>14825</v>
      </c>
      <c r="I157" s="369" t="s">
        <v>14787</v>
      </c>
      <c r="J157" s="369">
        <v>50</v>
      </c>
      <c r="K157" s="365"/>
    </row>
    <row r="158" s="1" customFormat="1" ht="15" customHeight="1">
      <c r="B158" s="342"/>
      <c r="C158" s="369" t="s">
        <v>14810</v>
      </c>
      <c r="D158" s="317"/>
      <c r="E158" s="317"/>
      <c r="F158" s="370" t="s">
        <v>14791</v>
      </c>
      <c r="G158" s="317"/>
      <c r="H158" s="369" t="s">
        <v>14825</v>
      </c>
      <c r="I158" s="369" t="s">
        <v>14787</v>
      </c>
      <c r="J158" s="369">
        <v>50</v>
      </c>
      <c r="K158" s="365"/>
    </row>
    <row r="159" s="1" customFormat="1" ht="15" customHeight="1">
      <c r="B159" s="342"/>
      <c r="C159" s="369" t="s">
        <v>153</v>
      </c>
      <c r="D159" s="317"/>
      <c r="E159" s="317"/>
      <c r="F159" s="370" t="s">
        <v>14785</v>
      </c>
      <c r="G159" s="317"/>
      <c r="H159" s="369" t="s">
        <v>14847</v>
      </c>
      <c r="I159" s="369" t="s">
        <v>14787</v>
      </c>
      <c r="J159" s="369" t="s">
        <v>14848</v>
      </c>
      <c r="K159" s="365"/>
    </row>
    <row r="160" s="1" customFormat="1" ht="15" customHeight="1">
      <c r="B160" s="342"/>
      <c r="C160" s="369" t="s">
        <v>14849</v>
      </c>
      <c r="D160" s="317"/>
      <c r="E160" s="317"/>
      <c r="F160" s="370" t="s">
        <v>14785</v>
      </c>
      <c r="G160" s="317"/>
      <c r="H160" s="369" t="s">
        <v>14850</v>
      </c>
      <c r="I160" s="369" t="s">
        <v>14820</v>
      </c>
      <c r="J160" s="369"/>
      <c r="K160" s="365"/>
    </row>
    <row r="161" s="1" customFormat="1" ht="15" customHeight="1">
      <c r="B161" s="371"/>
      <c r="C161" s="351"/>
      <c r="D161" s="351"/>
      <c r="E161" s="351"/>
      <c r="F161" s="351"/>
      <c r="G161" s="351"/>
      <c r="H161" s="351"/>
      <c r="I161" s="351"/>
      <c r="J161" s="351"/>
      <c r="K161" s="372"/>
    </row>
    <row r="162" s="1" customFormat="1" ht="18.75" customHeight="1">
      <c r="B162" s="353"/>
      <c r="C162" s="363"/>
      <c r="D162" s="363"/>
      <c r="E162" s="363"/>
      <c r="F162" s="373"/>
      <c r="G162" s="363"/>
      <c r="H162" s="363"/>
      <c r="I162" s="363"/>
      <c r="J162" s="363"/>
      <c r="K162" s="353"/>
    </row>
    <row r="163" s="1" customFormat="1" ht="18.75" customHeight="1"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</row>
    <row r="164" s="1" customFormat="1" ht="7.5" customHeight="1">
      <c r="B164" s="304"/>
      <c r="C164" s="305"/>
      <c r="D164" s="305"/>
      <c r="E164" s="305"/>
      <c r="F164" s="305"/>
      <c r="G164" s="305"/>
      <c r="H164" s="305"/>
      <c r="I164" s="305"/>
      <c r="J164" s="305"/>
      <c r="K164" s="306"/>
    </row>
    <row r="165" s="1" customFormat="1" ht="45" customHeight="1">
      <c r="B165" s="307"/>
      <c r="C165" s="308" t="s">
        <v>14851</v>
      </c>
      <c r="D165" s="308"/>
      <c r="E165" s="308"/>
      <c r="F165" s="308"/>
      <c r="G165" s="308"/>
      <c r="H165" s="308"/>
      <c r="I165" s="308"/>
      <c r="J165" s="308"/>
      <c r="K165" s="309"/>
    </row>
    <row r="166" s="1" customFormat="1" ht="17.25" customHeight="1">
      <c r="B166" s="307"/>
      <c r="C166" s="332" t="s">
        <v>14779</v>
      </c>
      <c r="D166" s="332"/>
      <c r="E166" s="332"/>
      <c r="F166" s="332" t="s">
        <v>14780</v>
      </c>
      <c r="G166" s="374"/>
      <c r="H166" s="375" t="s">
        <v>53</v>
      </c>
      <c r="I166" s="375" t="s">
        <v>56</v>
      </c>
      <c r="J166" s="332" t="s">
        <v>14781</v>
      </c>
      <c r="K166" s="309"/>
    </row>
    <row r="167" s="1" customFormat="1" ht="17.25" customHeight="1">
      <c r="B167" s="310"/>
      <c r="C167" s="334" t="s">
        <v>14782</v>
      </c>
      <c r="D167" s="334"/>
      <c r="E167" s="334"/>
      <c r="F167" s="335" t="s">
        <v>14783</v>
      </c>
      <c r="G167" s="376"/>
      <c r="H167" s="377"/>
      <c r="I167" s="377"/>
      <c r="J167" s="334" t="s">
        <v>14784</v>
      </c>
      <c r="K167" s="312"/>
    </row>
    <row r="168" s="1" customFormat="1" ht="5.25" customHeight="1">
      <c r="B168" s="342"/>
      <c r="C168" s="337"/>
      <c r="D168" s="337"/>
      <c r="E168" s="337"/>
      <c r="F168" s="337"/>
      <c r="G168" s="338"/>
      <c r="H168" s="337"/>
      <c r="I168" s="337"/>
      <c r="J168" s="337"/>
      <c r="K168" s="365"/>
    </row>
    <row r="169" s="1" customFormat="1" ht="15" customHeight="1">
      <c r="B169" s="342"/>
      <c r="C169" s="317" t="s">
        <v>14788</v>
      </c>
      <c r="D169" s="317"/>
      <c r="E169" s="317"/>
      <c r="F169" s="340" t="s">
        <v>14785</v>
      </c>
      <c r="G169" s="317"/>
      <c r="H169" s="317" t="s">
        <v>14825</v>
      </c>
      <c r="I169" s="317" t="s">
        <v>14787</v>
      </c>
      <c r="J169" s="317">
        <v>120</v>
      </c>
      <c r="K169" s="365"/>
    </row>
    <row r="170" s="1" customFormat="1" ht="15" customHeight="1">
      <c r="B170" s="342"/>
      <c r="C170" s="317" t="s">
        <v>14834</v>
      </c>
      <c r="D170" s="317"/>
      <c r="E170" s="317"/>
      <c r="F170" s="340" t="s">
        <v>14785</v>
      </c>
      <c r="G170" s="317"/>
      <c r="H170" s="317" t="s">
        <v>14835</v>
      </c>
      <c r="I170" s="317" t="s">
        <v>14787</v>
      </c>
      <c r="J170" s="317" t="s">
        <v>14836</v>
      </c>
      <c r="K170" s="365"/>
    </row>
    <row r="171" s="1" customFormat="1" ht="15" customHeight="1">
      <c r="B171" s="342"/>
      <c r="C171" s="317" t="s">
        <v>84</v>
      </c>
      <c r="D171" s="317"/>
      <c r="E171" s="317"/>
      <c r="F171" s="340" t="s">
        <v>14785</v>
      </c>
      <c r="G171" s="317"/>
      <c r="H171" s="317" t="s">
        <v>14852</v>
      </c>
      <c r="I171" s="317" t="s">
        <v>14787</v>
      </c>
      <c r="J171" s="317" t="s">
        <v>14836</v>
      </c>
      <c r="K171" s="365"/>
    </row>
    <row r="172" s="1" customFormat="1" ht="15" customHeight="1">
      <c r="B172" s="342"/>
      <c r="C172" s="317" t="s">
        <v>14790</v>
      </c>
      <c r="D172" s="317"/>
      <c r="E172" s="317"/>
      <c r="F172" s="340" t="s">
        <v>14791</v>
      </c>
      <c r="G172" s="317"/>
      <c r="H172" s="317" t="s">
        <v>14852</v>
      </c>
      <c r="I172" s="317" t="s">
        <v>14787</v>
      </c>
      <c r="J172" s="317">
        <v>50</v>
      </c>
      <c r="K172" s="365"/>
    </row>
    <row r="173" s="1" customFormat="1" ht="15" customHeight="1">
      <c r="B173" s="342"/>
      <c r="C173" s="317" t="s">
        <v>14793</v>
      </c>
      <c r="D173" s="317"/>
      <c r="E173" s="317"/>
      <c r="F173" s="340" t="s">
        <v>14785</v>
      </c>
      <c r="G173" s="317"/>
      <c r="H173" s="317" t="s">
        <v>14852</v>
      </c>
      <c r="I173" s="317" t="s">
        <v>14795</v>
      </c>
      <c r="J173" s="317"/>
      <c r="K173" s="365"/>
    </row>
    <row r="174" s="1" customFormat="1" ht="15" customHeight="1">
      <c r="B174" s="342"/>
      <c r="C174" s="317" t="s">
        <v>14804</v>
      </c>
      <c r="D174" s="317"/>
      <c r="E174" s="317"/>
      <c r="F174" s="340" t="s">
        <v>14791</v>
      </c>
      <c r="G174" s="317"/>
      <c r="H174" s="317" t="s">
        <v>14852</v>
      </c>
      <c r="I174" s="317" t="s">
        <v>14787</v>
      </c>
      <c r="J174" s="317">
        <v>50</v>
      </c>
      <c r="K174" s="365"/>
    </row>
    <row r="175" s="1" customFormat="1" ht="15" customHeight="1">
      <c r="B175" s="342"/>
      <c r="C175" s="317" t="s">
        <v>14812</v>
      </c>
      <c r="D175" s="317"/>
      <c r="E175" s="317"/>
      <c r="F175" s="340" t="s">
        <v>14791</v>
      </c>
      <c r="G175" s="317"/>
      <c r="H175" s="317" t="s">
        <v>14852</v>
      </c>
      <c r="I175" s="317" t="s">
        <v>14787</v>
      </c>
      <c r="J175" s="317">
        <v>50</v>
      </c>
      <c r="K175" s="365"/>
    </row>
    <row r="176" s="1" customFormat="1" ht="15" customHeight="1">
      <c r="B176" s="342"/>
      <c r="C176" s="317" t="s">
        <v>14810</v>
      </c>
      <c r="D176" s="317"/>
      <c r="E176" s="317"/>
      <c r="F176" s="340" t="s">
        <v>14791</v>
      </c>
      <c r="G176" s="317"/>
      <c r="H176" s="317" t="s">
        <v>14852</v>
      </c>
      <c r="I176" s="317" t="s">
        <v>14787</v>
      </c>
      <c r="J176" s="317">
        <v>50</v>
      </c>
      <c r="K176" s="365"/>
    </row>
    <row r="177" s="1" customFormat="1" ht="15" customHeight="1">
      <c r="B177" s="342"/>
      <c r="C177" s="317" t="s">
        <v>191</v>
      </c>
      <c r="D177" s="317"/>
      <c r="E177" s="317"/>
      <c r="F177" s="340" t="s">
        <v>14785</v>
      </c>
      <c r="G177" s="317"/>
      <c r="H177" s="317" t="s">
        <v>14853</v>
      </c>
      <c r="I177" s="317" t="s">
        <v>14854</v>
      </c>
      <c r="J177" s="317"/>
      <c r="K177" s="365"/>
    </row>
    <row r="178" s="1" customFormat="1" ht="15" customHeight="1">
      <c r="B178" s="342"/>
      <c r="C178" s="317" t="s">
        <v>56</v>
      </c>
      <c r="D178" s="317"/>
      <c r="E178" s="317"/>
      <c r="F178" s="340" t="s">
        <v>14785</v>
      </c>
      <c r="G178" s="317"/>
      <c r="H178" s="317" t="s">
        <v>14855</v>
      </c>
      <c r="I178" s="317" t="s">
        <v>14856</v>
      </c>
      <c r="J178" s="317">
        <v>1</v>
      </c>
      <c r="K178" s="365"/>
    </row>
    <row r="179" s="1" customFormat="1" ht="15" customHeight="1">
      <c r="B179" s="342"/>
      <c r="C179" s="317" t="s">
        <v>52</v>
      </c>
      <c r="D179" s="317"/>
      <c r="E179" s="317"/>
      <c r="F179" s="340" t="s">
        <v>14785</v>
      </c>
      <c r="G179" s="317"/>
      <c r="H179" s="317" t="s">
        <v>14857</v>
      </c>
      <c r="I179" s="317" t="s">
        <v>14787</v>
      </c>
      <c r="J179" s="317">
        <v>20</v>
      </c>
      <c r="K179" s="365"/>
    </row>
    <row r="180" s="1" customFormat="1" ht="15" customHeight="1">
      <c r="B180" s="342"/>
      <c r="C180" s="317" t="s">
        <v>53</v>
      </c>
      <c r="D180" s="317"/>
      <c r="E180" s="317"/>
      <c r="F180" s="340" t="s">
        <v>14785</v>
      </c>
      <c r="G180" s="317"/>
      <c r="H180" s="317" t="s">
        <v>14858</v>
      </c>
      <c r="I180" s="317" t="s">
        <v>14787</v>
      </c>
      <c r="J180" s="317">
        <v>255</v>
      </c>
      <c r="K180" s="365"/>
    </row>
    <row r="181" s="1" customFormat="1" ht="15" customHeight="1">
      <c r="B181" s="342"/>
      <c r="C181" s="317" t="s">
        <v>192</v>
      </c>
      <c r="D181" s="317"/>
      <c r="E181" s="317"/>
      <c r="F181" s="340" t="s">
        <v>14785</v>
      </c>
      <c r="G181" s="317"/>
      <c r="H181" s="317" t="s">
        <v>14749</v>
      </c>
      <c r="I181" s="317" t="s">
        <v>14787</v>
      </c>
      <c r="J181" s="317">
        <v>10</v>
      </c>
      <c r="K181" s="365"/>
    </row>
    <row r="182" s="1" customFormat="1" ht="15" customHeight="1">
      <c r="B182" s="342"/>
      <c r="C182" s="317" t="s">
        <v>193</v>
      </c>
      <c r="D182" s="317"/>
      <c r="E182" s="317"/>
      <c r="F182" s="340" t="s">
        <v>14785</v>
      </c>
      <c r="G182" s="317"/>
      <c r="H182" s="317" t="s">
        <v>14859</v>
      </c>
      <c r="I182" s="317" t="s">
        <v>14820</v>
      </c>
      <c r="J182" s="317"/>
      <c r="K182" s="365"/>
    </row>
    <row r="183" s="1" customFormat="1" ht="15" customHeight="1">
      <c r="B183" s="342"/>
      <c r="C183" s="317" t="s">
        <v>14860</v>
      </c>
      <c r="D183" s="317"/>
      <c r="E183" s="317"/>
      <c r="F183" s="340" t="s">
        <v>14785</v>
      </c>
      <c r="G183" s="317"/>
      <c r="H183" s="317" t="s">
        <v>14861</v>
      </c>
      <c r="I183" s="317" t="s">
        <v>14820</v>
      </c>
      <c r="J183" s="317"/>
      <c r="K183" s="365"/>
    </row>
    <row r="184" s="1" customFormat="1" ht="15" customHeight="1">
      <c r="B184" s="342"/>
      <c r="C184" s="317" t="s">
        <v>14849</v>
      </c>
      <c r="D184" s="317"/>
      <c r="E184" s="317"/>
      <c r="F184" s="340" t="s">
        <v>14785</v>
      </c>
      <c r="G184" s="317"/>
      <c r="H184" s="317" t="s">
        <v>14862</v>
      </c>
      <c r="I184" s="317" t="s">
        <v>14820</v>
      </c>
      <c r="J184" s="317"/>
      <c r="K184" s="365"/>
    </row>
    <row r="185" s="1" customFormat="1" ht="15" customHeight="1">
      <c r="B185" s="342"/>
      <c r="C185" s="317" t="s">
        <v>195</v>
      </c>
      <c r="D185" s="317"/>
      <c r="E185" s="317"/>
      <c r="F185" s="340" t="s">
        <v>14791</v>
      </c>
      <c r="G185" s="317"/>
      <c r="H185" s="317" t="s">
        <v>14863</v>
      </c>
      <c r="I185" s="317" t="s">
        <v>14787</v>
      </c>
      <c r="J185" s="317">
        <v>50</v>
      </c>
      <c r="K185" s="365"/>
    </row>
    <row r="186" s="1" customFormat="1" ht="15" customHeight="1">
      <c r="B186" s="342"/>
      <c r="C186" s="317" t="s">
        <v>14864</v>
      </c>
      <c r="D186" s="317"/>
      <c r="E186" s="317"/>
      <c r="F186" s="340" t="s">
        <v>14791</v>
      </c>
      <c r="G186" s="317"/>
      <c r="H186" s="317" t="s">
        <v>14865</v>
      </c>
      <c r="I186" s="317" t="s">
        <v>14866</v>
      </c>
      <c r="J186" s="317"/>
      <c r="K186" s="365"/>
    </row>
    <row r="187" s="1" customFormat="1" ht="15" customHeight="1">
      <c r="B187" s="342"/>
      <c r="C187" s="317" t="s">
        <v>14867</v>
      </c>
      <c r="D187" s="317"/>
      <c r="E187" s="317"/>
      <c r="F187" s="340" t="s">
        <v>14791</v>
      </c>
      <c r="G187" s="317"/>
      <c r="H187" s="317" t="s">
        <v>14868</v>
      </c>
      <c r="I187" s="317" t="s">
        <v>14866</v>
      </c>
      <c r="J187" s="317"/>
      <c r="K187" s="365"/>
    </row>
    <row r="188" s="1" customFormat="1" ht="15" customHeight="1">
      <c r="B188" s="342"/>
      <c r="C188" s="317" t="s">
        <v>14869</v>
      </c>
      <c r="D188" s="317"/>
      <c r="E188" s="317"/>
      <c r="F188" s="340" t="s">
        <v>14791</v>
      </c>
      <c r="G188" s="317"/>
      <c r="H188" s="317" t="s">
        <v>14870</v>
      </c>
      <c r="I188" s="317" t="s">
        <v>14866</v>
      </c>
      <c r="J188" s="317"/>
      <c r="K188" s="365"/>
    </row>
    <row r="189" s="1" customFormat="1" ht="15" customHeight="1">
      <c r="B189" s="342"/>
      <c r="C189" s="378" t="s">
        <v>14871</v>
      </c>
      <c r="D189" s="317"/>
      <c r="E189" s="317"/>
      <c r="F189" s="340" t="s">
        <v>14791</v>
      </c>
      <c r="G189" s="317"/>
      <c r="H189" s="317" t="s">
        <v>14872</v>
      </c>
      <c r="I189" s="317" t="s">
        <v>14873</v>
      </c>
      <c r="J189" s="379" t="s">
        <v>14874</v>
      </c>
      <c r="K189" s="365"/>
    </row>
    <row r="190" s="18" customFormat="1" ht="15" customHeight="1">
      <c r="B190" s="380"/>
      <c r="C190" s="381" t="s">
        <v>14875</v>
      </c>
      <c r="D190" s="382"/>
      <c r="E190" s="382"/>
      <c r="F190" s="383" t="s">
        <v>14791</v>
      </c>
      <c r="G190" s="382"/>
      <c r="H190" s="382" t="s">
        <v>14876</v>
      </c>
      <c r="I190" s="382" t="s">
        <v>14873</v>
      </c>
      <c r="J190" s="384" t="s">
        <v>14874</v>
      </c>
      <c r="K190" s="385"/>
    </row>
    <row r="191" s="1" customFormat="1" ht="15" customHeight="1">
      <c r="B191" s="342"/>
      <c r="C191" s="378" t="s">
        <v>41</v>
      </c>
      <c r="D191" s="317"/>
      <c r="E191" s="317"/>
      <c r="F191" s="340" t="s">
        <v>14785</v>
      </c>
      <c r="G191" s="317"/>
      <c r="H191" s="314" t="s">
        <v>14877</v>
      </c>
      <c r="I191" s="317" t="s">
        <v>14878</v>
      </c>
      <c r="J191" s="317"/>
      <c r="K191" s="365"/>
    </row>
    <row r="192" s="1" customFormat="1" ht="15" customHeight="1">
      <c r="B192" s="342"/>
      <c r="C192" s="378" t="s">
        <v>14879</v>
      </c>
      <c r="D192" s="317"/>
      <c r="E192" s="317"/>
      <c r="F192" s="340" t="s">
        <v>14785</v>
      </c>
      <c r="G192" s="317"/>
      <c r="H192" s="317" t="s">
        <v>14880</v>
      </c>
      <c r="I192" s="317" t="s">
        <v>14820</v>
      </c>
      <c r="J192" s="317"/>
      <c r="K192" s="365"/>
    </row>
    <row r="193" s="1" customFormat="1" ht="15" customHeight="1">
      <c r="B193" s="342"/>
      <c r="C193" s="378" t="s">
        <v>14881</v>
      </c>
      <c r="D193" s="317"/>
      <c r="E193" s="317"/>
      <c r="F193" s="340" t="s">
        <v>14785</v>
      </c>
      <c r="G193" s="317"/>
      <c r="H193" s="317" t="s">
        <v>14882</v>
      </c>
      <c r="I193" s="317" t="s">
        <v>14820</v>
      </c>
      <c r="J193" s="317"/>
      <c r="K193" s="365"/>
    </row>
    <row r="194" s="1" customFormat="1" ht="15" customHeight="1">
      <c r="B194" s="342"/>
      <c r="C194" s="378" t="s">
        <v>14883</v>
      </c>
      <c r="D194" s="317"/>
      <c r="E194" s="317"/>
      <c r="F194" s="340" t="s">
        <v>14791</v>
      </c>
      <c r="G194" s="317"/>
      <c r="H194" s="317" t="s">
        <v>14884</v>
      </c>
      <c r="I194" s="317" t="s">
        <v>14820</v>
      </c>
      <c r="J194" s="317"/>
      <c r="K194" s="365"/>
    </row>
    <row r="195" s="1" customFormat="1" ht="15" customHeight="1">
      <c r="B195" s="371"/>
      <c r="C195" s="386"/>
      <c r="D195" s="351"/>
      <c r="E195" s="351"/>
      <c r="F195" s="351"/>
      <c r="G195" s="351"/>
      <c r="H195" s="351"/>
      <c r="I195" s="351"/>
      <c r="J195" s="351"/>
      <c r="K195" s="372"/>
    </row>
    <row r="196" s="1" customFormat="1" ht="18.75" customHeight="1">
      <c r="B196" s="353"/>
      <c r="C196" s="363"/>
      <c r="D196" s="363"/>
      <c r="E196" s="363"/>
      <c r="F196" s="373"/>
      <c r="G196" s="363"/>
      <c r="H196" s="363"/>
      <c r="I196" s="363"/>
      <c r="J196" s="363"/>
      <c r="K196" s="353"/>
    </row>
    <row r="197" s="1" customFormat="1" ht="18.75" customHeight="1">
      <c r="B197" s="353"/>
      <c r="C197" s="363"/>
      <c r="D197" s="363"/>
      <c r="E197" s="363"/>
      <c r="F197" s="373"/>
      <c r="G197" s="363"/>
      <c r="H197" s="363"/>
      <c r="I197" s="363"/>
      <c r="J197" s="363"/>
      <c r="K197" s="353"/>
    </row>
    <row r="198" s="1" customFormat="1" ht="18.75" customHeight="1">
      <c r="B198" s="325"/>
      <c r="C198" s="325"/>
      <c r="D198" s="325"/>
      <c r="E198" s="325"/>
      <c r="F198" s="325"/>
      <c r="G198" s="325"/>
      <c r="H198" s="325"/>
      <c r="I198" s="325"/>
      <c r="J198" s="325"/>
      <c r="K198" s="325"/>
    </row>
    <row r="199" s="1" customFormat="1" ht="13.5">
      <c r="B199" s="304"/>
      <c r="C199" s="305"/>
      <c r="D199" s="305"/>
      <c r="E199" s="305"/>
      <c r="F199" s="305"/>
      <c r="G199" s="305"/>
      <c r="H199" s="305"/>
      <c r="I199" s="305"/>
      <c r="J199" s="305"/>
      <c r="K199" s="306"/>
    </row>
    <row r="200" s="1" customFormat="1" ht="21">
      <c r="B200" s="307"/>
      <c r="C200" s="308" t="s">
        <v>14885</v>
      </c>
      <c r="D200" s="308"/>
      <c r="E200" s="308"/>
      <c r="F200" s="308"/>
      <c r="G200" s="308"/>
      <c r="H200" s="308"/>
      <c r="I200" s="308"/>
      <c r="J200" s="308"/>
      <c r="K200" s="309"/>
    </row>
    <row r="201" s="1" customFormat="1" ht="25.5" customHeight="1">
      <c r="B201" s="307"/>
      <c r="C201" s="387" t="s">
        <v>14886</v>
      </c>
      <c r="D201" s="387"/>
      <c r="E201" s="387"/>
      <c r="F201" s="387" t="s">
        <v>14887</v>
      </c>
      <c r="G201" s="388"/>
      <c r="H201" s="387" t="s">
        <v>14888</v>
      </c>
      <c r="I201" s="387"/>
      <c r="J201" s="387"/>
      <c r="K201" s="309"/>
    </row>
    <row r="202" s="1" customFormat="1" ht="5.25" customHeight="1">
      <c r="B202" s="342"/>
      <c r="C202" s="337"/>
      <c r="D202" s="337"/>
      <c r="E202" s="337"/>
      <c r="F202" s="337"/>
      <c r="G202" s="363"/>
      <c r="H202" s="337"/>
      <c r="I202" s="337"/>
      <c r="J202" s="337"/>
      <c r="K202" s="365"/>
    </row>
    <row r="203" s="1" customFormat="1" ht="15" customHeight="1">
      <c r="B203" s="342"/>
      <c r="C203" s="317" t="s">
        <v>14878</v>
      </c>
      <c r="D203" s="317"/>
      <c r="E203" s="317"/>
      <c r="F203" s="340" t="s">
        <v>42</v>
      </c>
      <c r="G203" s="317"/>
      <c r="H203" s="317" t="s">
        <v>14889</v>
      </c>
      <c r="I203" s="317"/>
      <c r="J203" s="317"/>
      <c r="K203" s="365"/>
    </row>
    <row r="204" s="1" customFormat="1" ht="15" customHeight="1">
      <c r="B204" s="342"/>
      <c r="C204" s="317"/>
      <c r="D204" s="317"/>
      <c r="E204" s="317"/>
      <c r="F204" s="340" t="s">
        <v>43</v>
      </c>
      <c r="G204" s="317"/>
      <c r="H204" s="317" t="s">
        <v>14890</v>
      </c>
      <c r="I204" s="317"/>
      <c r="J204" s="317"/>
      <c r="K204" s="365"/>
    </row>
    <row r="205" s="1" customFormat="1" ht="15" customHeight="1">
      <c r="B205" s="342"/>
      <c r="C205" s="317"/>
      <c r="D205" s="317"/>
      <c r="E205" s="317"/>
      <c r="F205" s="340" t="s">
        <v>46</v>
      </c>
      <c r="G205" s="317"/>
      <c r="H205" s="317" t="s">
        <v>14891</v>
      </c>
      <c r="I205" s="317"/>
      <c r="J205" s="317"/>
      <c r="K205" s="365"/>
    </row>
    <row r="206" s="1" customFormat="1" ht="15" customHeight="1">
      <c r="B206" s="342"/>
      <c r="C206" s="317"/>
      <c r="D206" s="317"/>
      <c r="E206" s="317"/>
      <c r="F206" s="340" t="s">
        <v>44</v>
      </c>
      <c r="G206" s="317"/>
      <c r="H206" s="317" t="s">
        <v>14892</v>
      </c>
      <c r="I206" s="317"/>
      <c r="J206" s="317"/>
      <c r="K206" s="365"/>
    </row>
    <row r="207" s="1" customFormat="1" ht="15" customHeight="1">
      <c r="B207" s="342"/>
      <c r="C207" s="317"/>
      <c r="D207" s="317"/>
      <c r="E207" s="317"/>
      <c r="F207" s="340" t="s">
        <v>45</v>
      </c>
      <c r="G207" s="317"/>
      <c r="H207" s="317" t="s">
        <v>14893</v>
      </c>
      <c r="I207" s="317"/>
      <c r="J207" s="317"/>
      <c r="K207" s="365"/>
    </row>
    <row r="208" s="1" customFormat="1" ht="15" customHeight="1">
      <c r="B208" s="342"/>
      <c r="C208" s="317"/>
      <c r="D208" s="317"/>
      <c r="E208" s="317"/>
      <c r="F208" s="340"/>
      <c r="G208" s="317"/>
      <c r="H208" s="317"/>
      <c r="I208" s="317"/>
      <c r="J208" s="317"/>
      <c r="K208" s="365"/>
    </row>
    <row r="209" s="1" customFormat="1" ht="15" customHeight="1">
      <c r="B209" s="342"/>
      <c r="C209" s="317" t="s">
        <v>14832</v>
      </c>
      <c r="D209" s="317"/>
      <c r="E209" s="317"/>
      <c r="F209" s="340" t="s">
        <v>77</v>
      </c>
      <c r="G209" s="317"/>
      <c r="H209" s="317" t="s">
        <v>14894</v>
      </c>
      <c r="I209" s="317"/>
      <c r="J209" s="317"/>
      <c r="K209" s="365"/>
    </row>
    <row r="210" s="1" customFormat="1" ht="15" customHeight="1">
      <c r="B210" s="342"/>
      <c r="C210" s="317"/>
      <c r="D210" s="317"/>
      <c r="E210" s="317"/>
      <c r="F210" s="340" t="s">
        <v>14729</v>
      </c>
      <c r="G210" s="317"/>
      <c r="H210" s="317" t="s">
        <v>14730</v>
      </c>
      <c r="I210" s="317"/>
      <c r="J210" s="317"/>
      <c r="K210" s="365"/>
    </row>
    <row r="211" s="1" customFormat="1" ht="15" customHeight="1">
      <c r="B211" s="342"/>
      <c r="C211" s="317"/>
      <c r="D211" s="317"/>
      <c r="E211" s="317"/>
      <c r="F211" s="340" t="s">
        <v>14727</v>
      </c>
      <c r="G211" s="317"/>
      <c r="H211" s="317" t="s">
        <v>14895</v>
      </c>
      <c r="I211" s="317"/>
      <c r="J211" s="317"/>
      <c r="K211" s="365"/>
    </row>
    <row r="212" s="1" customFormat="1" ht="15" customHeight="1">
      <c r="B212" s="389"/>
      <c r="C212" s="317"/>
      <c r="D212" s="317"/>
      <c r="E212" s="317"/>
      <c r="F212" s="340" t="s">
        <v>14731</v>
      </c>
      <c r="G212" s="378"/>
      <c r="H212" s="369" t="s">
        <v>14732</v>
      </c>
      <c r="I212" s="369"/>
      <c r="J212" s="369"/>
      <c r="K212" s="390"/>
    </row>
    <row r="213" s="1" customFormat="1" ht="15" customHeight="1">
      <c r="B213" s="389"/>
      <c r="C213" s="317"/>
      <c r="D213" s="317"/>
      <c r="E213" s="317"/>
      <c r="F213" s="340" t="s">
        <v>14733</v>
      </c>
      <c r="G213" s="378"/>
      <c r="H213" s="369" t="s">
        <v>13725</v>
      </c>
      <c r="I213" s="369"/>
      <c r="J213" s="369"/>
      <c r="K213" s="390"/>
    </row>
    <row r="214" s="1" customFormat="1" ht="15" customHeight="1">
      <c r="B214" s="389"/>
      <c r="C214" s="317"/>
      <c r="D214" s="317"/>
      <c r="E214" s="317"/>
      <c r="F214" s="340"/>
      <c r="G214" s="378"/>
      <c r="H214" s="369"/>
      <c r="I214" s="369"/>
      <c r="J214" s="369"/>
      <c r="K214" s="390"/>
    </row>
    <row r="215" s="1" customFormat="1" ht="15" customHeight="1">
      <c r="B215" s="389"/>
      <c r="C215" s="317" t="s">
        <v>14856</v>
      </c>
      <c r="D215" s="317"/>
      <c r="E215" s="317"/>
      <c r="F215" s="340">
        <v>1</v>
      </c>
      <c r="G215" s="378"/>
      <c r="H215" s="369" t="s">
        <v>14896</v>
      </c>
      <c r="I215" s="369"/>
      <c r="J215" s="369"/>
      <c r="K215" s="390"/>
    </row>
    <row r="216" s="1" customFormat="1" ht="15" customHeight="1">
      <c r="B216" s="389"/>
      <c r="C216" s="317"/>
      <c r="D216" s="317"/>
      <c r="E216" s="317"/>
      <c r="F216" s="340">
        <v>2</v>
      </c>
      <c r="G216" s="378"/>
      <c r="H216" s="369" t="s">
        <v>14897</v>
      </c>
      <c r="I216" s="369"/>
      <c r="J216" s="369"/>
      <c r="K216" s="390"/>
    </row>
    <row r="217" s="1" customFormat="1" ht="15" customHeight="1">
      <c r="B217" s="389"/>
      <c r="C217" s="317"/>
      <c r="D217" s="317"/>
      <c r="E217" s="317"/>
      <c r="F217" s="340">
        <v>3</v>
      </c>
      <c r="G217" s="378"/>
      <c r="H217" s="369" t="s">
        <v>14898</v>
      </c>
      <c r="I217" s="369"/>
      <c r="J217" s="369"/>
      <c r="K217" s="390"/>
    </row>
    <row r="218" s="1" customFormat="1" ht="15" customHeight="1">
      <c r="B218" s="389"/>
      <c r="C218" s="317"/>
      <c r="D218" s="317"/>
      <c r="E218" s="317"/>
      <c r="F218" s="340">
        <v>4</v>
      </c>
      <c r="G218" s="378"/>
      <c r="H218" s="369" t="s">
        <v>14899</v>
      </c>
      <c r="I218" s="369"/>
      <c r="J218" s="369"/>
      <c r="K218" s="390"/>
    </row>
    <row r="219" s="1" customFormat="1" ht="12.75" customHeight="1">
      <c r="B219" s="391"/>
      <c r="C219" s="392"/>
      <c r="D219" s="392"/>
      <c r="E219" s="392"/>
      <c r="F219" s="392"/>
      <c r="G219" s="392"/>
      <c r="H219" s="392"/>
      <c r="I219" s="392"/>
      <c r="J219" s="392"/>
      <c r="K219" s="393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149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7019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ROUND((SUM(BE106:BE720)),  2)</f>
        <v>0</v>
      </c>
      <c r="G35" s="41"/>
      <c r="H35" s="41"/>
      <c r="I35" s="161">
        <v>0.20999999999999999</v>
      </c>
      <c r="J35" s="160">
        <f>ROUND(((SUM(BE106:BE720))*I35),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ROUND((SUM(BF106:BF720)),  2)</f>
        <v>0</v>
      </c>
      <c r="G36" s="41"/>
      <c r="H36" s="41"/>
      <c r="I36" s="161">
        <v>0.12</v>
      </c>
      <c r="J36" s="160">
        <f>ROUND(((SUM(BF106:BF720))*I36),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ROUND((SUM(BG106:BG720)),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ROUND((SUM(BH106:BH720)),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ROUND((SUM(BI106:BI720)),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01.2 -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156</v>
      </c>
      <c r="E64" s="181"/>
      <c r="F64" s="181"/>
      <c r="G64" s="181"/>
      <c r="H64" s="181"/>
      <c r="I64" s="181"/>
      <c r="J64" s="182">
        <f>J107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157</v>
      </c>
      <c r="E65" s="186"/>
      <c r="F65" s="186"/>
      <c r="G65" s="186"/>
      <c r="H65" s="186"/>
      <c r="I65" s="186"/>
      <c r="J65" s="187">
        <f>J108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158</v>
      </c>
      <c r="E66" s="186"/>
      <c r="F66" s="186"/>
      <c r="G66" s="186"/>
      <c r="H66" s="186"/>
      <c r="I66" s="186"/>
      <c r="J66" s="187">
        <f>J175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159</v>
      </c>
      <c r="E67" s="186"/>
      <c r="F67" s="186"/>
      <c r="G67" s="186"/>
      <c r="H67" s="186"/>
      <c r="I67" s="186"/>
      <c r="J67" s="187">
        <f>J195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160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162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7020</v>
      </c>
      <c r="E70" s="186"/>
      <c r="F70" s="186"/>
      <c r="G70" s="186"/>
      <c r="H70" s="186"/>
      <c r="I70" s="186"/>
      <c r="J70" s="187">
        <f>J214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7021</v>
      </c>
      <c r="E71" s="186"/>
      <c r="F71" s="186"/>
      <c r="G71" s="186"/>
      <c r="H71" s="186"/>
      <c r="I71" s="186"/>
      <c r="J71" s="187">
        <f>J217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168</v>
      </c>
      <c r="E72" s="186"/>
      <c r="F72" s="186"/>
      <c r="G72" s="186"/>
      <c r="H72" s="186"/>
      <c r="I72" s="186"/>
      <c r="J72" s="187">
        <f>J265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169</v>
      </c>
      <c r="E73" s="186"/>
      <c r="F73" s="186"/>
      <c r="G73" s="186"/>
      <c r="H73" s="186"/>
      <c r="I73" s="186"/>
      <c r="J73" s="187">
        <f>J287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170</v>
      </c>
      <c r="E74" s="181"/>
      <c r="F74" s="181"/>
      <c r="G74" s="181"/>
      <c r="H74" s="181"/>
      <c r="I74" s="181"/>
      <c r="J74" s="182">
        <f>J290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172</v>
      </c>
      <c r="E75" s="186"/>
      <c r="F75" s="186"/>
      <c r="G75" s="186"/>
      <c r="H75" s="186"/>
      <c r="I75" s="186"/>
      <c r="J75" s="187">
        <f>J291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7022</v>
      </c>
      <c r="E76" s="186"/>
      <c r="F76" s="186"/>
      <c r="G76" s="186"/>
      <c r="H76" s="186"/>
      <c r="I76" s="186"/>
      <c r="J76" s="187">
        <f>J305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7023</v>
      </c>
      <c r="E77" s="186"/>
      <c r="F77" s="186"/>
      <c r="G77" s="186"/>
      <c r="H77" s="186"/>
      <c r="I77" s="186"/>
      <c r="J77" s="187">
        <f>J413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7024</v>
      </c>
      <c r="E78" s="186"/>
      <c r="F78" s="186"/>
      <c r="G78" s="186"/>
      <c r="H78" s="186"/>
      <c r="I78" s="186"/>
      <c r="J78" s="187">
        <f>J534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7025</v>
      </c>
      <c r="E79" s="186"/>
      <c r="F79" s="186"/>
      <c r="G79" s="186"/>
      <c r="H79" s="186"/>
      <c r="I79" s="186"/>
      <c r="J79" s="187">
        <f>J538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7026</v>
      </c>
      <c r="E80" s="186"/>
      <c r="F80" s="186"/>
      <c r="G80" s="186"/>
      <c r="H80" s="186"/>
      <c r="I80" s="186"/>
      <c r="J80" s="187">
        <f>J692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173</v>
      </c>
      <c r="E81" s="186"/>
      <c r="F81" s="186"/>
      <c r="G81" s="186"/>
      <c r="H81" s="186"/>
      <c r="I81" s="186"/>
      <c r="J81" s="187">
        <f>J697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186</v>
      </c>
      <c r="E82" s="186"/>
      <c r="F82" s="186"/>
      <c r="G82" s="186"/>
      <c r="H82" s="186"/>
      <c r="I82" s="186"/>
      <c r="J82" s="187">
        <f>J708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7027</v>
      </c>
      <c r="E83" s="181"/>
      <c r="F83" s="181"/>
      <c r="G83" s="181"/>
      <c r="H83" s="181"/>
      <c r="I83" s="181"/>
      <c r="J83" s="182">
        <f>J716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7028</v>
      </c>
      <c r="E84" s="186"/>
      <c r="F84" s="186"/>
      <c r="G84" s="186"/>
      <c r="H84" s="186"/>
      <c r="I84" s="186"/>
      <c r="J84" s="187">
        <f>J717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2" customFormat="1" ht="21.84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190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173" t="str">
        <f>E7</f>
        <v>Dominikán - stěhování ZUŠ</v>
      </c>
      <c r="F94" s="35"/>
      <c r="G94" s="35"/>
      <c r="H94" s="35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4"/>
      <c r="C95" s="35" t="s">
        <v>148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3" t="s">
        <v>149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150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E11</f>
        <v>01.2 - ZTI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F14</f>
        <v>Cheb</v>
      </c>
      <c r="G100" s="43"/>
      <c r="H100" s="43"/>
      <c r="I100" s="35" t="s">
        <v>23</v>
      </c>
      <c r="J100" s="75" t="str">
        <f>IF(J14="","",J14)</f>
        <v>24. 10. 2025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E17</f>
        <v>město Cheb</v>
      </c>
      <c r="G102" s="43"/>
      <c r="H102" s="43"/>
      <c r="I102" s="35" t="s">
        <v>31</v>
      </c>
      <c r="J102" s="39" t="str">
        <f>E23</f>
        <v>Atelier Stöeckl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3"/>
      <c r="E103" s="43"/>
      <c r="F103" s="30" t="str">
        <f>IF(E20="","",E20)</f>
        <v>Vyplň údaj</v>
      </c>
      <c r="G103" s="43"/>
      <c r="H103" s="43"/>
      <c r="I103" s="35" t="s">
        <v>33</v>
      </c>
      <c r="J103" s="39" t="str">
        <f>E26</f>
        <v xml:space="preserve"> </v>
      </c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89"/>
      <c r="B105" s="190"/>
      <c r="C105" s="191" t="s">
        <v>191</v>
      </c>
      <c r="D105" s="192" t="s">
        <v>56</v>
      </c>
      <c r="E105" s="192" t="s">
        <v>52</v>
      </c>
      <c r="F105" s="192" t="s">
        <v>53</v>
      </c>
      <c r="G105" s="192" t="s">
        <v>192</v>
      </c>
      <c r="H105" s="192" t="s">
        <v>193</v>
      </c>
      <c r="I105" s="192" t="s">
        <v>194</v>
      </c>
      <c r="J105" s="192" t="s">
        <v>154</v>
      </c>
      <c r="K105" s="193" t="s">
        <v>195</v>
      </c>
      <c r="L105" s="194"/>
      <c r="M105" s="95" t="s">
        <v>19</v>
      </c>
      <c r="N105" s="96" t="s">
        <v>41</v>
      </c>
      <c r="O105" s="96" t="s">
        <v>196</v>
      </c>
      <c r="P105" s="96" t="s">
        <v>197</v>
      </c>
      <c r="Q105" s="96" t="s">
        <v>198</v>
      </c>
      <c r="R105" s="96" t="s">
        <v>199</v>
      </c>
      <c r="S105" s="96" t="s">
        <v>200</v>
      </c>
      <c r="T105" s="97" t="s">
        <v>201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1"/>
      <c r="B106" s="42"/>
      <c r="C106" s="102" t="s">
        <v>202</v>
      </c>
      <c r="D106" s="43"/>
      <c r="E106" s="43"/>
      <c r="F106" s="43"/>
      <c r="G106" s="43"/>
      <c r="H106" s="43"/>
      <c r="I106" s="43"/>
      <c r="J106" s="195">
        <f>BK106</f>
        <v>0</v>
      </c>
      <c r="K106" s="43"/>
      <c r="L106" s="47"/>
      <c r="M106" s="98"/>
      <c r="N106" s="196"/>
      <c r="O106" s="99"/>
      <c r="P106" s="197">
        <f>P107+P290+P716</f>
        <v>0</v>
      </c>
      <c r="Q106" s="99"/>
      <c r="R106" s="197">
        <f>R107+R290+R716</f>
        <v>120.2683609138</v>
      </c>
      <c r="S106" s="99"/>
      <c r="T106" s="198">
        <f>T107+T290+T716</f>
        <v>69.358778999999998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70</v>
      </c>
      <c r="AU106" s="20" t="s">
        <v>155</v>
      </c>
      <c r="BK106" s="199">
        <f>BK107+BK290+BK716</f>
        <v>0</v>
      </c>
    </row>
    <row r="107" s="12" customFormat="1" ht="25.92" customHeight="1">
      <c r="A107" s="12"/>
      <c r="B107" s="200"/>
      <c r="C107" s="201"/>
      <c r="D107" s="202" t="s">
        <v>70</v>
      </c>
      <c r="E107" s="203" t="s">
        <v>203</v>
      </c>
      <c r="F107" s="203" t="s">
        <v>204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P108+P175+P195+P203+P207+P214+P217+P265+P287</f>
        <v>0</v>
      </c>
      <c r="Q107" s="208"/>
      <c r="R107" s="209">
        <f>R108+R175+R195+R203+R207+R214+R217+R265+R287</f>
        <v>110.75922487999999</v>
      </c>
      <c r="S107" s="208"/>
      <c r="T107" s="210">
        <f>T108+T175+T195+T203+T207+T214+T217+T265+T287</f>
        <v>66.663104000000004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71</v>
      </c>
      <c r="AY107" s="211" t="s">
        <v>205</v>
      </c>
      <c r="BK107" s="213">
        <f>BK108+BK175+BK195+BK203+BK207+BK214+BK217+BK265+BK287</f>
        <v>0</v>
      </c>
    </row>
    <row r="108" s="12" customFormat="1" ht="22.8" customHeight="1">
      <c r="A108" s="12"/>
      <c r="B108" s="200"/>
      <c r="C108" s="201"/>
      <c r="D108" s="202" t="s">
        <v>70</v>
      </c>
      <c r="E108" s="214" t="s">
        <v>78</v>
      </c>
      <c r="F108" s="214" t="s">
        <v>206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SUM(P109:P174)</f>
        <v>0</v>
      </c>
      <c r="Q108" s="208"/>
      <c r="R108" s="209">
        <f>SUM(R109:R174)</f>
        <v>68.359081349999997</v>
      </c>
      <c r="S108" s="208"/>
      <c r="T108" s="210">
        <f>SUM(T109:T174)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78</v>
      </c>
      <c r="AY108" s="211" t="s">
        <v>205</v>
      </c>
      <c r="BK108" s="213">
        <f>SUM(BK109:BK174)</f>
        <v>0</v>
      </c>
    </row>
    <row r="109" s="2" customFormat="1" ht="49.05" customHeight="1">
      <c r="A109" s="41"/>
      <c r="B109" s="42"/>
      <c r="C109" s="216" t="s">
        <v>78</v>
      </c>
      <c r="D109" s="216" t="s">
        <v>207</v>
      </c>
      <c r="E109" s="217" t="s">
        <v>7029</v>
      </c>
      <c r="F109" s="218" t="s">
        <v>7030</v>
      </c>
      <c r="G109" s="219" t="s">
        <v>210</v>
      </c>
      <c r="H109" s="220">
        <v>91.665000000000006</v>
      </c>
      <c r="I109" s="221"/>
      <c r="J109" s="222">
        <f>ROUND(I109*H109,2)</f>
        <v>0</v>
      </c>
      <c r="K109" s="218" t="s">
        <v>211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212</v>
      </c>
      <c r="AT109" s="227" t="s">
        <v>207</v>
      </c>
      <c r="AU109" s="227" t="s">
        <v>80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212</v>
      </c>
      <c r="BM109" s="227" t="s">
        <v>7031</v>
      </c>
    </row>
    <row r="110" s="2" customFormat="1">
      <c r="A110" s="41"/>
      <c r="B110" s="42"/>
      <c r="C110" s="43"/>
      <c r="D110" s="229" t="s">
        <v>214</v>
      </c>
      <c r="E110" s="43"/>
      <c r="F110" s="230" t="s">
        <v>7032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214</v>
      </c>
      <c r="AU110" s="20" t="s">
        <v>80</v>
      </c>
    </row>
    <row r="111" s="14" customFormat="1">
      <c r="A111" s="14"/>
      <c r="B111" s="245"/>
      <c r="C111" s="246"/>
      <c r="D111" s="236" t="s">
        <v>216</v>
      </c>
      <c r="E111" s="247" t="s">
        <v>19</v>
      </c>
      <c r="F111" s="248" t="s">
        <v>7033</v>
      </c>
      <c r="G111" s="246"/>
      <c r="H111" s="249">
        <v>91.665000000000006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216</v>
      </c>
      <c r="AU111" s="255" t="s">
        <v>80</v>
      </c>
      <c r="AV111" s="14" t="s">
        <v>80</v>
      </c>
      <c r="AW111" s="14" t="s">
        <v>218</v>
      </c>
      <c r="AX111" s="14" t="s">
        <v>71</v>
      </c>
      <c r="AY111" s="255" t="s">
        <v>205</v>
      </c>
    </row>
    <row r="112" s="2" customFormat="1" ht="24.15" customHeight="1">
      <c r="A112" s="41"/>
      <c r="B112" s="42"/>
      <c r="C112" s="216" t="s">
        <v>80</v>
      </c>
      <c r="D112" s="216" t="s">
        <v>207</v>
      </c>
      <c r="E112" s="217" t="s">
        <v>224</v>
      </c>
      <c r="F112" s="218" t="s">
        <v>225</v>
      </c>
      <c r="G112" s="219" t="s">
        <v>210</v>
      </c>
      <c r="H112" s="220">
        <v>85.799999999999997</v>
      </c>
      <c r="I112" s="221"/>
      <c r="J112" s="222">
        <f>ROUND(I112*H112,2)</f>
        <v>0</v>
      </c>
      <c r="K112" s="218" t="s">
        <v>211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212</v>
      </c>
      <c r="AT112" s="227" t="s">
        <v>207</v>
      </c>
      <c r="AU112" s="227" t="s">
        <v>80</v>
      </c>
      <c r="AY112" s="20" t="s">
        <v>205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212</v>
      </c>
      <c r="BM112" s="227" t="s">
        <v>7034</v>
      </c>
    </row>
    <row r="113" s="2" customFormat="1">
      <c r="A113" s="41"/>
      <c r="B113" s="42"/>
      <c r="C113" s="43"/>
      <c r="D113" s="229" t="s">
        <v>214</v>
      </c>
      <c r="E113" s="43"/>
      <c r="F113" s="230" t="s">
        <v>227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214</v>
      </c>
      <c r="AU113" s="20" t="s">
        <v>80</v>
      </c>
    </row>
    <row r="114" s="14" customFormat="1">
      <c r="A114" s="14"/>
      <c r="B114" s="245"/>
      <c r="C114" s="246"/>
      <c r="D114" s="236" t="s">
        <v>216</v>
      </c>
      <c r="E114" s="247" t="s">
        <v>19</v>
      </c>
      <c r="F114" s="248" t="s">
        <v>7035</v>
      </c>
      <c r="G114" s="246"/>
      <c r="H114" s="249">
        <v>56.879999999999995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216</v>
      </c>
      <c r="AU114" s="255" t="s">
        <v>80</v>
      </c>
      <c r="AV114" s="14" t="s">
        <v>80</v>
      </c>
      <c r="AW114" s="14" t="s">
        <v>218</v>
      </c>
      <c r="AX114" s="14" t="s">
        <v>71</v>
      </c>
      <c r="AY114" s="255" t="s">
        <v>205</v>
      </c>
    </row>
    <row r="115" s="14" customFormat="1">
      <c r="A115" s="14"/>
      <c r="B115" s="245"/>
      <c r="C115" s="246"/>
      <c r="D115" s="236" t="s">
        <v>216</v>
      </c>
      <c r="E115" s="247" t="s">
        <v>19</v>
      </c>
      <c r="F115" s="248" t="s">
        <v>7036</v>
      </c>
      <c r="G115" s="246"/>
      <c r="H115" s="249">
        <v>28.919999999999998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216</v>
      </c>
      <c r="AU115" s="255" t="s">
        <v>80</v>
      </c>
      <c r="AV115" s="14" t="s">
        <v>80</v>
      </c>
      <c r="AW115" s="14" t="s">
        <v>218</v>
      </c>
      <c r="AX115" s="14" t="s">
        <v>71</v>
      </c>
      <c r="AY115" s="255" t="s">
        <v>205</v>
      </c>
    </row>
    <row r="116" s="2" customFormat="1" ht="37.8" customHeight="1">
      <c r="A116" s="41"/>
      <c r="B116" s="42"/>
      <c r="C116" s="216" t="s">
        <v>97</v>
      </c>
      <c r="D116" s="216" t="s">
        <v>207</v>
      </c>
      <c r="E116" s="217" t="s">
        <v>7037</v>
      </c>
      <c r="F116" s="218" t="s">
        <v>7038</v>
      </c>
      <c r="G116" s="219" t="s">
        <v>306</v>
      </c>
      <c r="H116" s="220">
        <v>91.665000000000006</v>
      </c>
      <c r="I116" s="221"/>
      <c r="J116" s="222">
        <f>ROUND(I116*H116,2)</f>
        <v>0</v>
      </c>
      <c r="K116" s="218" t="s">
        <v>211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0.0011900000000000001</v>
      </c>
      <c r="R116" s="225">
        <f>Q116*H116</f>
        <v>0.10908135000000002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212</v>
      </c>
      <c r="AT116" s="227" t="s">
        <v>207</v>
      </c>
      <c r="AU116" s="227" t="s">
        <v>80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212</v>
      </c>
      <c r="BM116" s="227" t="s">
        <v>7039</v>
      </c>
    </row>
    <row r="117" s="2" customFormat="1">
      <c r="A117" s="41"/>
      <c r="B117" s="42"/>
      <c r="C117" s="43"/>
      <c r="D117" s="229" t="s">
        <v>214</v>
      </c>
      <c r="E117" s="43"/>
      <c r="F117" s="230" t="s">
        <v>7040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214</v>
      </c>
      <c r="AU117" s="20" t="s">
        <v>80</v>
      </c>
    </row>
    <row r="118" s="14" customFormat="1">
      <c r="A118" s="14"/>
      <c r="B118" s="245"/>
      <c r="C118" s="246"/>
      <c r="D118" s="236" t="s">
        <v>216</v>
      </c>
      <c r="E118" s="247" t="s">
        <v>19</v>
      </c>
      <c r="F118" s="248" t="s">
        <v>7041</v>
      </c>
      <c r="G118" s="246"/>
      <c r="H118" s="249">
        <v>91.665000000000006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216</v>
      </c>
      <c r="AU118" s="255" t="s">
        <v>80</v>
      </c>
      <c r="AV118" s="14" t="s">
        <v>80</v>
      </c>
      <c r="AW118" s="14" t="s">
        <v>218</v>
      </c>
      <c r="AX118" s="14" t="s">
        <v>71</v>
      </c>
      <c r="AY118" s="255" t="s">
        <v>205</v>
      </c>
    </row>
    <row r="119" s="2" customFormat="1" ht="44.25" customHeight="1">
      <c r="A119" s="41"/>
      <c r="B119" s="42"/>
      <c r="C119" s="216" t="s">
        <v>212</v>
      </c>
      <c r="D119" s="216" t="s">
        <v>207</v>
      </c>
      <c r="E119" s="217" t="s">
        <v>7042</v>
      </c>
      <c r="F119" s="218" t="s">
        <v>7043</v>
      </c>
      <c r="G119" s="219" t="s">
        <v>306</v>
      </c>
      <c r="H119" s="220">
        <v>91.665000000000006</v>
      </c>
      <c r="I119" s="221"/>
      <c r="J119" s="222">
        <f>ROUND(I119*H119,2)</f>
        <v>0</v>
      </c>
      <c r="K119" s="218" t="s">
        <v>211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212</v>
      </c>
      <c r="AT119" s="227" t="s">
        <v>207</v>
      </c>
      <c r="AU119" s="227" t="s">
        <v>80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212</v>
      </c>
      <c r="BM119" s="227" t="s">
        <v>7044</v>
      </c>
    </row>
    <row r="120" s="2" customFormat="1">
      <c r="A120" s="41"/>
      <c r="B120" s="42"/>
      <c r="C120" s="43"/>
      <c r="D120" s="229" t="s">
        <v>214</v>
      </c>
      <c r="E120" s="43"/>
      <c r="F120" s="230" t="s">
        <v>7045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214</v>
      </c>
      <c r="AU120" s="20" t="s">
        <v>80</v>
      </c>
    </row>
    <row r="121" s="2" customFormat="1" ht="55.5" customHeight="1">
      <c r="A121" s="41"/>
      <c r="B121" s="42"/>
      <c r="C121" s="216" t="s">
        <v>255</v>
      </c>
      <c r="D121" s="216" t="s">
        <v>207</v>
      </c>
      <c r="E121" s="217" t="s">
        <v>244</v>
      </c>
      <c r="F121" s="218" t="s">
        <v>245</v>
      </c>
      <c r="G121" s="219" t="s">
        <v>210</v>
      </c>
      <c r="H121" s="220">
        <v>203.108</v>
      </c>
      <c r="I121" s="221"/>
      <c r="J121" s="222">
        <f>ROUND(I121*H121,2)</f>
        <v>0</v>
      </c>
      <c r="K121" s="218" t="s">
        <v>211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212</v>
      </c>
      <c r="AT121" s="227" t="s">
        <v>207</v>
      </c>
      <c r="AU121" s="227" t="s">
        <v>80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212</v>
      </c>
      <c r="BM121" s="227" t="s">
        <v>7046</v>
      </c>
    </row>
    <row r="122" s="2" customFormat="1">
      <c r="A122" s="41"/>
      <c r="B122" s="42"/>
      <c r="C122" s="43"/>
      <c r="D122" s="229" t="s">
        <v>214</v>
      </c>
      <c r="E122" s="43"/>
      <c r="F122" s="230" t="s">
        <v>247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214</v>
      </c>
      <c r="AU122" s="20" t="s">
        <v>80</v>
      </c>
    </row>
    <row r="123" s="14" customFormat="1">
      <c r="A123" s="14"/>
      <c r="B123" s="245"/>
      <c r="C123" s="246"/>
      <c r="D123" s="236" t="s">
        <v>216</v>
      </c>
      <c r="E123" s="247" t="s">
        <v>19</v>
      </c>
      <c r="F123" s="248" t="s">
        <v>7047</v>
      </c>
      <c r="G123" s="246"/>
      <c r="H123" s="249">
        <v>85.799999999999997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216</v>
      </c>
      <c r="AU123" s="255" t="s">
        <v>80</v>
      </c>
      <c r="AV123" s="14" t="s">
        <v>80</v>
      </c>
      <c r="AW123" s="14" t="s">
        <v>218</v>
      </c>
      <c r="AX123" s="14" t="s">
        <v>71</v>
      </c>
      <c r="AY123" s="255" t="s">
        <v>205</v>
      </c>
    </row>
    <row r="124" s="14" customFormat="1">
      <c r="A124" s="14"/>
      <c r="B124" s="245"/>
      <c r="C124" s="246"/>
      <c r="D124" s="236" t="s">
        <v>216</v>
      </c>
      <c r="E124" s="247" t="s">
        <v>19</v>
      </c>
      <c r="F124" s="248" t="s">
        <v>7048</v>
      </c>
      <c r="G124" s="246"/>
      <c r="H124" s="249">
        <v>44.826000000000001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216</v>
      </c>
      <c r="AU124" s="255" t="s">
        <v>80</v>
      </c>
      <c r="AV124" s="14" t="s">
        <v>80</v>
      </c>
      <c r="AW124" s="14" t="s">
        <v>218</v>
      </c>
      <c r="AX124" s="14" t="s">
        <v>71</v>
      </c>
      <c r="AY124" s="255" t="s">
        <v>205</v>
      </c>
    </row>
    <row r="125" s="14" customFormat="1">
      <c r="A125" s="14"/>
      <c r="B125" s="245"/>
      <c r="C125" s="246"/>
      <c r="D125" s="236" t="s">
        <v>216</v>
      </c>
      <c r="E125" s="247" t="s">
        <v>19</v>
      </c>
      <c r="F125" s="248" t="s">
        <v>7049</v>
      </c>
      <c r="G125" s="246"/>
      <c r="H125" s="249">
        <v>72.481999999999999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216</v>
      </c>
      <c r="AU125" s="255" t="s">
        <v>80</v>
      </c>
      <c r="AV125" s="14" t="s">
        <v>80</v>
      </c>
      <c r="AW125" s="14" t="s">
        <v>218</v>
      </c>
      <c r="AX125" s="14" t="s">
        <v>71</v>
      </c>
      <c r="AY125" s="255" t="s">
        <v>205</v>
      </c>
    </row>
    <row r="126" s="2" customFormat="1" ht="62.7" customHeight="1">
      <c r="A126" s="41"/>
      <c r="B126" s="42"/>
      <c r="C126" s="216" t="s">
        <v>261</v>
      </c>
      <c r="D126" s="216" t="s">
        <v>207</v>
      </c>
      <c r="E126" s="217" t="s">
        <v>250</v>
      </c>
      <c r="F126" s="218" t="s">
        <v>251</v>
      </c>
      <c r="G126" s="219" t="s">
        <v>210</v>
      </c>
      <c r="H126" s="220">
        <v>406.21600000000001</v>
      </c>
      <c r="I126" s="221"/>
      <c r="J126" s="222">
        <f>ROUND(I126*H126,2)</f>
        <v>0</v>
      </c>
      <c r="K126" s="218" t="s">
        <v>211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212</v>
      </c>
      <c r="AT126" s="227" t="s">
        <v>207</v>
      </c>
      <c r="AU126" s="227" t="s">
        <v>80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212</v>
      </c>
      <c r="BM126" s="227" t="s">
        <v>7050</v>
      </c>
    </row>
    <row r="127" s="2" customFormat="1">
      <c r="A127" s="41"/>
      <c r="B127" s="42"/>
      <c r="C127" s="43"/>
      <c r="D127" s="229" t="s">
        <v>214</v>
      </c>
      <c r="E127" s="43"/>
      <c r="F127" s="230" t="s">
        <v>253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214</v>
      </c>
      <c r="AU127" s="20" t="s">
        <v>80</v>
      </c>
    </row>
    <row r="128" s="14" customFormat="1">
      <c r="A128" s="14"/>
      <c r="B128" s="245"/>
      <c r="C128" s="246"/>
      <c r="D128" s="236" t="s">
        <v>216</v>
      </c>
      <c r="E128" s="247" t="s">
        <v>19</v>
      </c>
      <c r="F128" s="248" t="s">
        <v>7047</v>
      </c>
      <c r="G128" s="246"/>
      <c r="H128" s="249">
        <v>85.799999999999997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216</v>
      </c>
      <c r="AU128" s="255" t="s">
        <v>80</v>
      </c>
      <c r="AV128" s="14" t="s">
        <v>80</v>
      </c>
      <c r="AW128" s="14" t="s">
        <v>218</v>
      </c>
      <c r="AX128" s="14" t="s">
        <v>71</v>
      </c>
      <c r="AY128" s="255" t="s">
        <v>205</v>
      </c>
    </row>
    <row r="129" s="14" customFormat="1">
      <c r="A129" s="14"/>
      <c r="B129" s="245"/>
      <c r="C129" s="246"/>
      <c r="D129" s="236" t="s">
        <v>216</v>
      </c>
      <c r="E129" s="247" t="s">
        <v>19</v>
      </c>
      <c r="F129" s="248" t="s">
        <v>7048</v>
      </c>
      <c r="G129" s="246"/>
      <c r="H129" s="249">
        <v>44.826000000000001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216</v>
      </c>
      <c r="AU129" s="255" t="s">
        <v>80</v>
      </c>
      <c r="AV129" s="14" t="s">
        <v>80</v>
      </c>
      <c r="AW129" s="14" t="s">
        <v>218</v>
      </c>
      <c r="AX129" s="14" t="s">
        <v>71</v>
      </c>
      <c r="AY129" s="255" t="s">
        <v>205</v>
      </c>
    </row>
    <row r="130" s="14" customFormat="1">
      <c r="A130" s="14"/>
      <c r="B130" s="245"/>
      <c r="C130" s="246"/>
      <c r="D130" s="236" t="s">
        <v>216</v>
      </c>
      <c r="E130" s="247" t="s">
        <v>19</v>
      </c>
      <c r="F130" s="248" t="s">
        <v>7049</v>
      </c>
      <c r="G130" s="246"/>
      <c r="H130" s="249">
        <v>72.481999999999999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216</v>
      </c>
      <c r="AU130" s="255" t="s">
        <v>80</v>
      </c>
      <c r="AV130" s="14" t="s">
        <v>80</v>
      </c>
      <c r="AW130" s="14" t="s">
        <v>218</v>
      </c>
      <c r="AX130" s="14" t="s">
        <v>71</v>
      </c>
      <c r="AY130" s="255" t="s">
        <v>205</v>
      </c>
    </row>
    <row r="131" s="14" customFormat="1">
      <c r="A131" s="14"/>
      <c r="B131" s="245"/>
      <c r="C131" s="246"/>
      <c r="D131" s="236" t="s">
        <v>216</v>
      </c>
      <c r="E131" s="246"/>
      <c r="F131" s="248" t="s">
        <v>7051</v>
      </c>
      <c r="G131" s="246"/>
      <c r="H131" s="249">
        <v>406.21600000000001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216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205</v>
      </c>
    </row>
    <row r="132" s="2" customFormat="1" ht="62.7" customHeight="1">
      <c r="A132" s="41"/>
      <c r="B132" s="42"/>
      <c r="C132" s="216" t="s">
        <v>269</v>
      </c>
      <c r="D132" s="216" t="s">
        <v>207</v>
      </c>
      <c r="E132" s="217" t="s">
        <v>256</v>
      </c>
      <c r="F132" s="218" t="s">
        <v>257</v>
      </c>
      <c r="G132" s="219" t="s">
        <v>210</v>
      </c>
      <c r="H132" s="220">
        <v>420.858</v>
      </c>
      <c r="I132" s="221"/>
      <c r="J132" s="222">
        <f>ROUND(I132*H132,2)</f>
        <v>0</v>
      </c>
      <c r="K132" s="218" t="s">
        <v>211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212</v>
      </c>
      <c r="AT132" s="227" t="s">
        <v>207</v>
      </c>
      <c r="AU132" s="227" t="s">
        <v>80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212</v>
      </c>
      <c r="BM132" s="227" t="s">
        <v>7052</v>
      </c>
    </row>
    <row r="133" s="2" customFormat="1">
      <c r="A133" s="41"/>
      <c r="B133" s="42"/>
      <c r="C133" s="43"/>
      <c r="D133" s="229" t="s">
        <v>214</v>
      </c>
      <c r="E133" s="43"/>
      <c r="F133" s="230" t="s">
        <v>259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214</v>
      </c>
      <c r="AU133" s="20" t="s">
        <v>80</v>
      </c>
    </row>
    <row r="134" s="14" customFormat="1">
      <c r="A134" s="14"/>
      <c r="B134" s="245"/>
      <c r="C134" s="246"/>
      <c r="D134" s="236" t="s">
        <v>216</v>
      </c>
      <c r="E134" s="247" t="s">
        <v>19</v>
      </c>
      <c r="F134" s="248" t="s">
        <v>7053</v>
      </c>
      <c r="G134" s="246"/>
      <c r="H134" s="249">
        <v>348.37599999999998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216</v>
      </c>
      <c r="AU134" s="255" t="s">
        <v>80</v>
      </c>
      <c r="AV134" s="14" t="s">
        <v>80</v>
      </c>
      <c r="AW134" s="14" t="s">
        <v>218</v>
      </c>
      <c r="AX134" s="14" t="s">
        <v>71</v>
      </c>
      <c r="AY134" s="255" t="s">
        <v>205</v>
      </c>
    </row>
    <row r="135" s="14" customFormat="1">
      <c r="A135" s="14"/>
      <c r="B135" s="245"/>
      <c r="C135" s="246"/>
      <c r="D135" s="236" t="s">
        <v>216</v>
      </c>
      <c r="E135" s="247" t="s">
        <v>19</v>
      </c>
      <c r="F135" s="248" t="s">
        <v>7054</v>
      </c>
      <c r="G135" s="246"/>
      <c r="H135" s="249">
        <v>72.481999999999999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216</v>
      </c>
      <c r="AU135" s="255" t="s">
        <v>80</v>
      </c>
      <c r="AV135" s="14" t="s">
        <v>80</v>
      </c>
      <c r="AW135" s="14" t="s">
        <v>218</v>
      </c>
      <c r="AX135" s="14" t="s">
        <v>71</v>
      </c>
      <c r="AY135" s="255" t="s">
        <v>205</v>
      </c>
    </row>
    <row r="136" s="2" customFormat="1" ht="62.7" customHeight="1">
      <c r="A136" s="41"/>
      <c r="B136" s="42"/>
      <c r="C136" s="216" t="s">
        <v>276</v>
      </c>
      <c r="D136" s="216" t="s">
        <v>207</v>
      </c>
      <c r="E136" s="217" t="s">
        <v>262</v>
      </c>
      <c r="F136" s="218" t="s">
        <v>263</v>
      </c>
      <c r="G136" s="219" t="s">
        <v>210</v>
      </c>
      <c r="H136" s="220">
        <v>34.817</v>
      </c>
      <c r="I136" s="221"/>
      <c r="J136" s="222">
        <f>ROUND(I136*H136,2)</f>
        <v>0</v>
      </c>
      <c r="K136" s="218" t="s">
        <v>211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212</v>
      </c>
      <c r="AT136" s="227" t="s">
        <v>207</v>
      </c>
      <c r="AU136" s="227" t="s">
        <v>80</v>
      </c>
      <c r="AY136" s="20" t="s">
        <v>205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212</v>
      </c>
      <c r="BM136" s="227" t="s">
        <v>7055</v>
      </c>
    </row>
    <row r="137" s="2" customFormat="1">
      <c r="A137" s="41"/>
      <c r="B137" s="42"/>
      <c r="C137" s="43"/>
      <c r="D137" s="229" t="s">
        <v>214</v>
      </c>
      <c r="E137" s="43"/>
      <c r="F137" s="230" t="s">
        <v>265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214</v>
      </c>
      <c r="AU137" s="20" t="s">
        <v>80</v>
      </c>
    </row>
    <row r="138" s="13" customFormat="1">
      <c r="A138" s="13"/>
      <c r="B138" s="234"/>
      <c r="C138" s="235"/>
      <c r="D138" s="236" t="s">
        <v>216</v>
      </c>
      <c r="E138" s="237" t="s">
        <v>19</v>
      </c>
      <c r="F138" s="238" t="s">
        <v>266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216</v>
      </c>
      <c r="AU138" s="244" t="s">
        <v>80</v>
      </c>
      <c r="AV138" s="13" t="s">
        <v>78</v>
      </c>
      <c r="AW138" s="13" t="s">
        <v>218</v>
      </c>
      <c r="AX138" s="13" t="s">
        <v>71</v>
      </c>
      <c r="AY138" s="244" t="s">
        <v>205</v>
      </c>
    </row>
    <row r="139" s="14" customFormat="1">
      <c r="A139" s="14"/>
      <c r="B139" s="245"/>
      <c r="C139" s="246"/>
      <c r="D139" s="236" t="s">
        <v>216</v>
      </c>
      <c r="E139" s="247" t="s">
        <v>19</v>
      </c>
      <c r="F139" s="248" t="s">
        <v>7056</v>
      </c>
      <c r="G139" s="246"/>
      <c r="H139" s="249">
        <v>177.465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216</v>
      </c>
      <c r="AU139" s="255" t="s">
        <v>80</v>
      </c>
      <c r="AV139" s="14" t="s">
        <v>80</v>
      </c>
      <c r="AW139" s="14" t="s">
        <v>218</v>
      </c>
      <c r="AX139" s="14" t="s">
        <v>71</v>
      </c>
      <c r="AY139" s="255" t="s">
        <v>205</v>
      </c>
    </row>
    <row r="140" s="14" customFormat="1">
      <c r="A140" s="14"/>
      <c r="B140" s="245"/>
      <c r="C140" s="246"/>
      <c r="D140" s="236" t="s">
        <v>216</v>
      </c>
      <c r="E140" s="247" t="s">
        <v>19</v>
      </c>
      <c r="F140" s="248" t="s">
        <v>7057</v>
      </c>
      <c r="G140" s="246"/>
      <c r="H140" s="249">
        <v>-142.648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216</v>
      </c>
      <c r="AU140" s="255" t="s">
        <v>80</v>
      </c>
      <c r="AV140" s="14" t="s">
        <v>80</v>
      </c>
      <c r="AW140" s="14" t="s">
        <v>218</v>
      </c>
      <c r="AX140" s="14" t="s">
        <v>71</v>
      </c>
      <c r="AY140" s="255" t="s">
        <v>205</v>
      </c>
    </row>
    <row r="141" s="2" customFormat="1" ht="37.8" customHeight="1">
      <c r="A141" s="41"/>
      <c r="B141" s="42"/>
      <c r="C141" s="216" t="s">
        <v>283</v>
      </c>
      <c r="D141" s="216" t="s">
        <v>207</v>
      </c>
      <c r="E141" s="217" t="s">
        <v>7058</v>
      </c>
      <c r="F141" s="218" t="s">
        <v>7059</v>
      </c>
      <c r="G141" s="219" t="s">
        <v>210</v>
      </c>
      <c r="H141" s="220">
        <v>117.30800000000001</v>
      </c>
      <c r="I141" s="221"/>
      <c r="J141" s="222">
        <f>ROUND(I141*H141,2)</f>
        <v>0</v>
      </c>
      <c r="K141" s="218" t="s">
        <v>211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212</v>
      </c>
      <c r="AT141" s="227" t="s">
        <v>207</v>
      </c>
      <c r="AU141" s="227" t="s">
        <v>80</v>
      </c>
      <c r="AY141" s="20" t="s">
        <v>205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212</v>
      </c>
      <c r="BM141" s="227" t="s">
        <v>7060</v>
      </c>
    </row>
    <row r="142" s="2" customFormat="1">
      <c r="A142" s="41"/>
      <c r="B142" s="42"/>
      <c r="C142" s="43"/>
      <c r="D142" s="229" t="s">
        <v>214</v>
      </c>
      <c r="E142" s="43"/>
      <c r="F142" s="230" t="s">
        <v>7061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214</v>
      </c>
      <c r="AU142" s="20" t="s">
        <v>80</v>
      </c>
    </row>
    <row r="143" s="14" customFormat="1">
      <c r="A143" s="14"/>
      <c r="B143" s="245"/>
      <c r="C143" s="246"/>
      <c r="D143" s="236" t="s">
        <v>216</v>
      </c>
      <c r="E143" s="247" t="s">
        <v>19</v>
      </c>
      <c r="F143" s="248" t="s">
        <v>7048</v>
      </c>
      <c r="G143" s="246"/>
      <c r="H143" s="249">
        <v>44.826000000000001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216</v>
      </c>
      <c r="AU143" s="255" t="s">
        <v>80</v>
      </c>
      <c r="AV143" s="14" t="s">
        <v>80</v>
      </c>
      <c r="AW143" s="14" t="s">
        <v>218</v>
      </c>
      <c r="AX143" s="14" t="s">
        <v>71</v>
      </c>
      <c r="AY143" s="255" t="s">
        <v>205</v>
      </c>
    </row>
    <row r="144" s="14" customFormat="1">
      <c r="A144" s="14"/>
      <c r="B144" s="245"/>
      <c r="C144" s="246"/>
      <c r="D144" s="236" t="s">
        <v>216</v>
      </c>
      <c r="E144" s="247" t="s">
        <v>19</v>
      </c>
      <c r="F144" s="248" t="s">
        <v>7049</v>
      </c>
      <c r="G144" s="246"/>
      <c r="H144" s="249">
        <v>72.481999999999999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216</v>
      </c>
      <c r="AU144" s="255" t="s">
        <v>80</v>
      </c>
      <c r="AV144" s="14" t="s">
        <v>80</v>
      </c>
      <c r="AW144" s="14" t="s">
        <v>218</v>
      </c>
      <c r="AX144" s="14" t="s">
        <v>71</v>
      </c>
      <c r="AY144" s="255" t="s">
        <v>205</v>
      </c>
    </row>
    <row r="145" s="2" customFormat="1" ht="44.25" customHeight="1">
      <c r="A145" s="41"/>
      <c r="B145" s="42"/>
      <c r="C145" s="216" t="s">
        <v>289</v>
      </c>
      <c r="D145" s="216" t="s">
        <v>207</v>
      </c>
      <c r="E145" s="217" t="s">
        <v>270</v>
      </c>
      <c r="F145" s="218" t="s">
        <v>271</v>
      </c>
      <c r="G145" s="219" t="s">
        <v>210</v>
      </c>
      <c r="H145" s="220">
        <v>332.47000000000003</v>
      </c>
      <c r="I145" s="221"/>
      <c r="J145" s="222">
        <f>ROUND(I145*H145,2)</f>
        <v>0</v>
      </c>
      <c r="K145" s="218" t="s">
        <v>211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212</v>
      </c>
      <c r="AT145" s="227" t="s">
        <v>207</v>
      </c>
      <c r="AU145" s="227" t="s">
        <v>80</v>
      </c>
      <c r="AY145" s="20" t="s">
        <v>205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212</v>
      </c>
      <c r="BM145" s="227" t="s">
        <v>7062</v>
      </c>
    </row>
    <row r="146" s="2" customFormat="1">
      <c r="A146" s="41"/>
      <c r="B146" s="42"/>
      <c r="C146" s="43"/>
      <c r="D146" s="229" t="s">
        <v>214</v>
      </c>
      <c r="E146" s="43"/>
      <c r="F146" s="230" t="s">
        <v>273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214</v>
      </c>
      <c r="AU146" s="20" t="s">
        <v>80</v>
      </c>
    </row>
    <row r="147" s="14" customFormat="1">
      <c r="A147" s="14"/>
      <c r="B147" s="245"/>
      <c r="C147" s="246"/>
      <c r="D147" s="236" t="s">
        <v>216</v>
      </c>
      <c r="E147" s="247" t="s">
        <v>19</v>
      </c>
      <c r="F147" s="248" t="s">
        <v>7063</v>
      </c>
      <c r="G147" s="246"/>
      <c r="H147" s="249">
        <v>174.18799999999999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216</v>
      </c>
      <c r="AU147" s="255" t="s">
        <v>80</v>
      </c>
      <c r="AV147" s="14" t="s">
        <v>80</v>
      </c>
      <c r="AW147" s="14" t="s">
        <v>218</v>
      </c>
      <c r="AX147" s="14" t="s">
        <v>71</v>
      </c>
      <c r="AY147" s="255" t="s">
        <v>205</v>
      </c>
    </row>
    <row r="148" s="14" customFormat="1">
      <c r="A148" s="14"/>
      <c r="B148" s="245"/>
      <c r="C148" s="246"/>
      <c r="D148" s="236" t="s">
        <v>216</v>
      </c>
      <c r="E148" s="247" t="s">
        <v>19</v>
      </c>
      <c r="F148" s="248" t="s">
        <v>7064</v>
      </c>
      <c r="G148" s="246"/>
      <c r="H148" s="249">
        <v>85.799999999999997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216</v>
      </c>
      <c r="AU148" s="255" t="s">
        <v>80</v>
      </c>
      <c r="AV148" s="14" t="s">
        <v>80</v>
      </c>
      <c r="AW148" s="14" t="s">
        <v>218</v>
      </c>
      <c r="AX148" s="14" t="s">
        <v>71</v>
      </c>
      <c r="AY148" s="255" t="s">
        <v>205</v>
      </c>
    </row>
    <row r="149" s="14" customFormat="1">
      <c r="A149" s="14"/>
      <c r="B149" s="245"/>
      <c r="C149" s="246"/>
      <c r="D149" s="236" t="s">
        <v>216</v>
      </c>
      <c r="E149" s="247" t="s">
        <v>19</v>
      </c>
      <c r="F149" s="248" t="s">
        <v>7054</v>
      </c>
      <c r="G149" s="246"/>
      <c r="H149" s="249">
        <v>72.481999999999999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216</v>
      </c>
      <c r="AU149" s="255" t="s">
        <v>80</v>
      </c>
      <c r="AV149" s="14" t="s">
        <v>80</v>
      </c>
      <c r="AW149" s="14" t="s">
        <v>218</v>
      </c>
      <c r="AX149" s="14" t="s">
        <v>71</v>
      </c>
      <c r="AY149" s="255" t="s">
        <v>205</v>
      </c>
    </row>
    <row r="150" s="2" customFormat="1" ht="44.25" customHeight="1">
      <c r="A150" s="41"/>
      <c r="B150" s="42"/>
      <c r="C150" s="216" t="s">
        <v>296</v>
      </c>
      <c r="D150" s="216" t="s">
        <v>207</v>
      </c>
      <c r="E150" s="217" t="s">
        <v>277</v>
      </c>
      <c r="F150" s="218" t="s">
        <v>278</v>
      </c>
      <c r="G150" s="219" t="s">
        <v>279</v>
      </c>
      <c r="H150" s="220">
        <v>66.152000000000001</v>
      </c>
      <c r="I150" s="221"/>
      <c r="J150" s="222">
        <f>ROUND(I150*H150,2)</f>
        <v>0</v>
      </c>
      <c r="K150" s="218" t="s">
        <v>211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212</v>
      </c>
      <c r="AT150" s="227" t="s">
        <v>207</v>
      </c>
      <c r="AU150" s="227" t="s">
        <v>80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212</v>
      </c>
      <c r="BM150" s="227" t="s">
        <v>7065</v>
      </c>
    </row>
    <row r="151" s="2" customFormat="1">
      <c r="A151" s="41"/>
      <c r="B151" s="42"/>
      <c r="C151" s="43"/>
      <c r="D151" s="229" t="s">
        <v>214</v>
      </c>
      <c r="E151" s="43"/>
      <c r="F151" s="230" t="s">
        <v>281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214</v>
      </c>
      <c r="AU151" s="20" t="s">
        <v>80</v>
      </c>
    </row>
    <row r="152" s="14" customFormat="1">
      <c r="A152" s="14"/>
      <c r="B152" s="245"/>
      <c r="C152" s="246"/>
      <c r="D152" s="236" t="s">
        <v>216</v>
      </c>
      <c r="E152" s="247" t="s">
        <v>19</v>
      </c>
      <c r="F152" s="248" t="s">
        <v>7066</v>
      </c>
      <c r="G152" s="246"/>
      <c r="H152" s="249">
        <v>34.817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216</v>
      </c>
      <c r="AU152" s="255" t="s">
        <v>80</v>
      </c>
      <c r="AV152" s="14" t="s">
        <v>80</v>
      </c>
      <c r="AW152" s="14" t="s">
        <v>218</v>
      </c>
      <c r="AX152" s="14" t="s">
        <v>71</v>
      </c>
      <c r="AY152" s="255" t="s">
        <v>205</v>
      </c>
    </row>
    <row r="153" s="14" customFormat="1">
      <c r="A153" s="14"/>
      <c r="B153" s="245"/>
      <c r="C153" s="246"/>
      <c r="D153" s="236" t="s">
        <v>216</v>
      </c>
      <c r="E153" s="246"/>
      <c r="F153" s="248" t="s">
        <v>7067</v>
      </c>
      <c r="G153" s="246"/>
      <c r="H153" s="249">
        <v>66.152000000000001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216</v>
      </c>
      <c r="AU153" s="255" t="s">
        <v>80</v>
      </c>
      <c r="AV153" s="14" t="s">
        <v>80</v>
      </c>
      <c r="AW153" s="14" t="s">
        <v>4</v>
      </c>
      <c r="AX153" s="14" t="s">
        <v>78</v>
      </c>
      <c r="AY153" s="255" t="s">
        <v>205</v>
      </c>
    </row>
    <row r="154" s="2" customFormat="1" ht="44.25" customHeight="1">
      <c r="A154" s="41"/>
      <c r="B154" s="42"/>
      <c r="C154" s="216" t="s">
        <v>8</v>
      </c>
      <c r="D154" s="216" t="s">
        <v>207</v>
      </c>
      <c r="E154" s="217" t="s">
        <v>290</v>
      </c>
      <c r="F154" s="218" t="s">
        <v>291</v>
      </c>
      <c r="G154" s="219" t="s">
        <v>210</v>
      </c>
      <c r="H154" s="220">
        <v>44.826000000000001</v>
      </c>
      <c r="I154" s="221"/>
      <c r="J154" s="222">
        <f>ROUND(I154*H154,2)</f>
        <v>0</v>
      </c>
      <c r="K154" s="218" t="s">
        <v>211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212</v>
      </c>
      <c r="AT154" s="227" t="s">
        <v>207</v>
      </c>
      <c r="AU154" s="227" t="s">
        <v>80</v>
      </c>
      <c r="AY154" s="20" t="s">
        <v>205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212</v>
      </c>
      <c r="BM154" s="227" t="s">
        <v>7068</v>
      </c>
    </row>
    <row r="155" s="2" customFormat="1">
      <c r="A155" s="41"/>
      <c r="B155" s="42"/>
      <c r="C155" s="43"/>
      <c r="D155" s="229" t="s">
        <v>214</v>
      </c>
      <c r="E155" s="43"/>
      <c r="F155" s="230" t="s">
        <v>293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214</v>
      </c>
      <c r="AU155" s="20" t="s">
        <v>80</v>
      </c>
    </row>
    <row r="156" s="13" customFormat="1">
      <c r="A156" s="13"/>
      <c r="B156" s="234"/>
      <c r="C156" s="235"/>
      <c r="D156" s="236" t="s">
        <v>216</v>
      </c>
      <c r="E156" s="237" t="s">
        <v>19</v>
      </c>
      <c r="F156" s="238" t="s">
        <v>7069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216</v>
      </c>
      <c r="AU156" s="244" t="s">
        <v>80</v>
      </c>
      <c r="AV156" s="13" t="s">
        <v>78</v>
      </c>
      <c r="AW156" s="13" t="s">
        <v>218</v>
      </c>
      <c r="AX156" s="13" t="s">
        <v>71</v>
      </c>
      <c r="AY156" s="244" t="s">
        <v>205</v>
      </c>
    </row>
    <row r="157" s="14" customFormat="1">
      <c r="A157" s="14"/>
      <c r="B157" s="245"/>
      <c r="C157" s="246"/>
      <c r="D157" s="236" t="s">
        <v>216</v>
      </c>
      <c r="E157" s="247" t="s">
        <v>19</v>
      </c>
      <c r="F157" s="248" t="s">
        <v>7070</v>
      </c>
      <c r="G157" s="246"/>
      <c r="H157" s="249">
        <v>85.799999999999997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216</v>
      </c>
      <c r="AU157" s="255" t="s">
        <v>80</v>
      </c>
      <c r="AV157" s="14" t="s">
        <v>80</v>
      </c>
      <c r="AW157" s="14" t="s">
        <v>218</v>
      </c>
      <c r="AX157" s="14" t="s">
        <v>71</v>
      </c>
      <c r="AY157" s="255" t="s">
        <v>205</v>
      </c>
    </row>
    <row r="158" s="14" customFormat="1">
      <c r="A158" s="14"/>
      <c r="B158" s="245"/>
      <c r="C158" s="246"/>
      <c r="D158" s="236" t="s">
        <v>216</v>
      </c>
      <c r="E158" s="247" t="s">
        <v>19</v>
      </c>
      <c r="F158" s="248" t="s">
        <v>7071</v>
      </c>
      <c r="G158" s="246"/>
      <c r="H158" s="249">
        <v>-9.4339999999999993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216</v>
      </c>
      <c r="AU158" s="255" t="s">
        <v>80</v>
      </c>
      <c r="AV158" s="14" t="s">
        <v>80</v>
      </c>
      <c r="AW158" s="14" t="s">
        <v>218</v>
      </c>
      <c r="AX158" s="14" t="s">
        <v>71</v>
      </c>
      <c r="AY158" s="255" t="s">
        <v>205</v>
      </c>
    </row>
    <row r="159" s="14" customFormat="1">
      <c r="A159" s="14"/>
      <c r="B159" s="245"/>
      <c r="C159" s="246"/>
      <c r="D159" s="236" t="s">
        <v>216</v>
      </c>
      <c r="E159" s="247" t="s">
        <v>19</v>
      </c>
      <c r="F159" s="248" t="s">
        <v>7072</v>
      </c>
      <c r="G159" s="246"/>
      <c r="H159" s="249">
        <v>-31.539999999999999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216</v>
      </c>
      <c r="AU159" s="255" t="s">
        <v>80</v>
      </c>
      <c r="AV159" s="14" t="s">
        <v>80</v>
      </c>
      <c r="AW159" s="14" t="s">
        <v>218</v>
      </c>
      <c r="AX159" s="14" t="s">
        <v>71</v>
      </c>
      <c r="AY159" s="255" t="s">
        <v>205</v>
      </c>
    </row>
    <row r="160" s="2" customFormat="1" ht="44.25" customHeight="1">
      <c r="A160" s="41"/>
      <c r="B160" s="42"/>
      <c r="C160" s="216" t="s">
        <v>312</v>
      </c>
      <c r="D160" s="216" t="s">
        <v>207</v>
      </c>
      <c r="E160" s="217" t="s">
        <v>297</v>
      </c>
      <c r="F160" s="218" t="s">
        <v>298</v>
      </c>
      <c r="G160" s="219" t="s">
        <v>210</v>
      </c>
      <c r="H160" s="220">
        <v>97.822000000000003</v>
      </c>
      <c r="I160" s="221"/>
      <c r="J160" s="222">
        <f>ROUND(I160*H160,2)</f>
        <v>0</v>
      </c>
      <c r="K160" s="218" t="s">
        <v>211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212</v>
      </c>
      <c r="AT160" s="227" t="s">
        <v>207</v>
      </c>
      <c r="AU160" s="227" t="s">
        <v>80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212</v>
      </c>
      <c r="BM160" s="227" t="s">
        <v>7073</v>
      </c>
    </row>
    <row r="161" s="2" customFormat="1">
      <c r="A161" s="41"/>
      <c r="B161" s="42"/>
      <c r="C161" s="43"/>
      <c r="D161" s="229" t="s">
        <v>214</v>
      </c>
      <c r="E161" s="43"/>
      <c r="F161" s="230" t="s">
        <v>300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214</v>
      </c>
      <c r="AU161" s="20" t="s">
        <v>80</v>
      </c>
    </row>
    <row r="162" s="13" customFormat="1">
      <c r="A162" s="13"/>
      <c r="B162" s="234"/>
      <c r="C162" s="235"/>
      <c r="D162" s="236" t="s">
        <v>216</v>
      </c>
      <c r="E162" s="237" t="s">
        <v>19</v>
      </c>
      <c r="F162" s="238" t="s">
        <v>7074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216</v>
      </c>
      <c r="AU162" s="244" t="s">
        <v>80</v>
      </c>
      <c r="AV162" s="13" t="s">
        <v>78</v>
      </c>
      <c r="AW162" s="13" t="s">
        <v>218</v>
      </c>
      <c r="AX162" s="13" t="s">
        <v>71</v>
      </c>
      <c r="AY162" s="244" t="s">
        <v>205</v>
      </c>
    </row>
    <row r="163" s="14" customFormat="1">
      <c r="A163" s="14"/>
      <c r="B163" s="245"/>
      <c r="C163" s="246"/>
      <c r="D163" s="236" t="s">
        <v>216</v>
      </c>
      <c r="E163" s="247" t="s">
        <v>19</v>
      </c>
      <c r="F163" s="248" t="s">
        <v>7075</v>
      </c>
      <c r="G163" s="246"/>
      <c r="H163" s="249">
        <v>91.665000000000006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216</v>
      </c>
      <c r="AU163" s="255" t="s">
        <v>80</v>
      </c>
      <c r="AV163" s="14" t="s">
        <v>80</v>
      </c>
      <c r="AW163" s="14" t="s">
        <v>218</v>
      </c>
      <c r="AX163" s="14" t="s">
        <v>71</v>
      </c>
      <c r="AY163" s="255" t="s">
        <v>205</v>
      </c>
    </row>
    <row r="164" s="14" customFormat="1">
      <c r="A164" s="14"/>
      <c r="B164" s="245"/>
      <c r="C164" s="246"/>
      <c r="D164" s="236" t="s">
        <v>216</v>
      </c>
      <c r="E164" s="247" t="s">
        <v>19</v>
      </c>
      <c r="F164" s="248" t="s">
        <v>7076</v>
      </c>
      <c r="G164" s="246"/>
      <c r="H164" s="249">
        <v>-7.1295000000000002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216</v>
      </c>
      <c r="AU164" s="255" t="s">
        <v>80</v>
      </c>
      <c r="AV164" s="14" t="s">
        <v>80</v>
      </c>
      <c r="AW164" s="14" t="s">
        <v>218</v>
      </c>
      <c r="AX164" s="14" t="s">
        <v>71</v>
      </c>
      <c r="AY164" s="255" t="s">
        <v>205</v>
      </c>
    </row>
    <row r="165" s="13" customFormat="1">
      <c r="A165" s="13"/>
      <c r="B165" s="234"/>
      <c r="C165" s="235"/>
      <c r="D165" s="236" t="s">
        <v>216</v>
      </c>
      <c r="E165" s="237" t="s">
        <v>19</v>
      </c>
      <c r="F165" s="238" t="s">
        <v>7069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216</v>
      </c>
      <c r="AU165" s="244" t="s">
        <v>80</v>
      </c>
      <c r="AV165" s="13" t="s">
        <v>78</v>
      </c>
      <c r="AW165" s="13" t="s">
        <v>218</v>
      </c>
      <c r="AX165" s="13" t="s">
        <v>71</v>
      </c>
      <c r="AY165" s="244" t="s">
        <v>205</v>
      </c>
    </row>
    <row r="166" s="14" customFormat="1">
      <c r="A166" s="14"/>
      <c r="B166" s="245"/>
      <c r="C166" s="246"/>
      <c r="D166" s="236" t="s">
        <v>216</v>
      </c>
      <c r="E166" s="247" t="s">
        <v>19</v>
      </c>
      <c r="F166" s="248" t="s">
        <v>7070</v>
      </c>
      <c r="G166" s="246"/>
      <c r="H166" s="249">
        <v>85.799999999999997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216</v>
      </c>
      <c r="AU166" s="255" t="s">
        <v>80</v>
      </c>
      <c r="AV166" s="14" t="s">
        <v>80</v>
      </c>
      <c r="AW166" s="14" t="s">
        <v>218</v>
      </c>
      <c r="AX166" s="14" t="s">
        <v>71</v>
      </c>
      <c r="AY166" s="255" t="s">
        <v>205</v>
      </c>
    </row>
    <row r="167" s="14" customFormat="1">
      <c r="A167" s="14"/>
      <c r="B167" s="245"/>
      <c r="C167" s="246"/>
      <c r="D167" s="236" t="s">
        <v>216</v>
      </c>
      <c r="E167" s="247" t="s">
        <v>19</v>
      </c>
      <c r="F167" s="248" t="s">
        <v>7071</v>
      </c>
      <c r="G167" s="246"/>
      <c r="H167" s="249">
        <v>-9.4339999999999993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216</v>
      </c>
      <c r="AU167" s="255" t="s">
        <v>80</v>
      </c>
      <c r="AV167" s="14" t="s">
        <v>80</v>
      </c>
      <c r="AW167" s="14" t="s">
        <v>218</v>
      </c>
      <c r="AX167" s="14" t="s">
        <v>71</v>
      </c>
      <c r="AY167" s="255" t="s">
        <v>205</v>
      </c>
    </row>
    <row r="168" s="14" customFormat="1">
      <c r="A168" s="14"/>
      <c r="B168" s="245"/>
      <c r="C168" s="246"/>
      <c r="D168" s="236" t="s">
        <v>216</v>
      </c>
      <c r="E168" s="247" t="s">
        <v>19</v>
      </c>
      <c r="F168" s="248" t="s">
        <v>7077</v>
      </c>
      <c r="G168" s="246"/>
      <c r="H168" s="249">
        <v>-63.079999999999998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216</v>
      </c>
      <c r="AU168" s="255" t="s">
        <v>80</v>
      </c>
      <c r="AV168" s="14" t="s">
        <v>80</v>
      </c>
      <c r="AW168" s="14" t="s">
        <v>218</v>
      </c>
      <c r="AX168" s="14" t="s">
        <v>71</v>
      </c>
      <c r="AY168" s="255" t="s">
        <v>205</v>
      </c>
    </row>
    <row r="169" s="2" customFormat="1" ht="66.75" customHeight="1">
      <c r="A169" s="41"/>
      <c r="B169" s="42"/>
      <c r="C169" s="216" t="s">
        <v>318</v>
      </c>
      <c r="D169" s="216" t="s">
        <v>207</v>
      </c>
      <c r="E169" s="217" t="s">
        <v>7078</v>
      </c>
      <c r="F169" s="218" t="s">
        <v>7079</v>
      </c>
      <c r="G169" s="219" t="s">
        <v>210</v>
      </c>
      <c r="H169" s="220">
        <v>63.048000000000002</v>
      </c>
      <c r="I169" s="221"/>
      <c r="J169" s="222">
        <f>ROUND(I169*H169,2)</f>
        <v>0</v>
      </c>
      <c r="K169" s="218" t="s">
        <v>211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212</v>
      </c>
      <c r="AT169" s="227" t="s">
        <v>207</v>
      </c>
      <c r="AU169" s="227" t="s">
        <v>80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212</v>
      </c>
      <c r="BM169" s="227" t="s">
        <v>7080</v>
      </c>
    </row>
    <row r="170" s="2" customFormat="1">
      <c r="A170" s="41"/>
      <c r="B170" s="42"/>
      <c r="C170" s="43"/>
      <c r="D170" s="229" t="s">
        <v>214</v>
      </c>
      <c r="E170" s="43"/>
      <c r="F170" s="230" t="s">
        <v>7081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214</v>
      </c>
      <c r="AU170" s="20" t="s">
        <v>80</v>
      </c>
    </row>
    <row r="171" s="14" customFormat="1">
      <c r="A171" s="14"/>
      <c r="B171" s="245"/>
      <c r="C171" s="246"/>
      <c r="D171" s="236" t="s">
        <v>216</v>
      </c>
      <c r="E171" s="247" t="s">
        <v>19</v>
      </c>
      <c r="F171" s="248" t="s">
        <v>7082</v>
      </c>
      <c r="G171" s="246"/>
      <c r="H171" s="249">
        <v>28.919999999999998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216</v>
      </c>
      <c r="AU171" s="255" t="s">
        <v>80</v>
      </c>
      <c r="AV171" s="14" t="s">
        <v>80</v>
      </c>
      <c r="AW171" s="14" t="s">
        <v>218</v>
      </c>
      <c r="AX171" s="14" t="s">
        <v>71</v>
      </c>
      <c r="AY171" s="255" t="s">
        <v>205</v>
      </c>
    </row>
    <row r="172" s="14" customFormat="1">
      <c r="A172" s="14"/>
      <c r="B172" s="245"/>
      <c r="C172" s="246"/>
      <c r="D172" s="236" t="s">
        <v>216</v>
      </c>
      <c r="E172" s="247" t="s">
        <v>19</v>
      </c>
      <c r="F172" s="248" t="s">
        <v>7083</v>
      </c>
      <c r="G172" s="246"/>
      <c r="H172" s="249">
        <v>34.127999999999993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216</v>
      </c>
      <c r="AU172" s="255" t="s">
        <v>80</v>
      </c>
      <c r="AV172" s="14" t="s">
        <v>80</v>
      </c>
      <c r="AW172" s="14" t="s">
        <v>218</v>
      </c>
      <c r="AX172" s="14" t="s">
        <v>71</v>
      </c>
      <c r="AY172" s="255" t="s">
        <v>205</v>
      </c>
    </row>
    <row r="173" s="2" customFormat="1" ht="16.5" customHeight="1">
      <c r="A173" s="41"/>
      <c r="B173" s="42"/>
      <c r="C173" s="278" t="s">
        <v>324</v>
      </c>
      <c r="D173" s="278" t="s">
        <v>319</v>
      </c>
      <c r="E173" s="279" t="s">
        <v>7084</v>
      </c>
      <c r="F173" s="280" t="s">
        <v>7085</v>
      </c>
      <c r="G173" s="281" t="s">
        <v>279</v>
      </c>
      <c r="H173" s="282">
        <v>68.25</v>
      </c>
      <c r="I173" s="283"/>
      <c r="J173" s="284">
        <f>ROUND(I173*H173,2)</f>
        <v>0</v>
      </c>
      <c r="K173" s="280" t="s">
        <v>211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1</v>
      </c>
      <c r="R173" s="225">
        <f>Q173*H173</f>
        <v>68.25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276</v>
      </c>
      <c r="AT173" s="227" t="s">
        <v>319</v>
      </c>
      <c r="AU173" s="227" t="s">
        <v>80</v>
      </c>
      <c r="AY173" s="20" t="s">
        <v>205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212</v>
      </c>
      <c r="BM173" s="227" t="s">
        <v>7086</v>
      </c>
    </row>
    <row r="174" s="14" customFormat="1">
      <c r="A174" s="14"/>
      <c r="B174" s="245"/>
      <c r="C174" s="246"/>
      <c r="D174" s="236" t="s">
        <v>216</v>
      </c>
      <c r="E174" s="246"/>
      <c r="F174" s="248" t="s">
        <v>7087</v>
      </c>
      <c r="G174" s="246"/>
      <c r="H174" s="249">
        <v>68.25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216</v>
      </c>
      <c r="AU174" s="255" t="s">
        <v>80</v>
      </c>
      <c r="AV174" s="14" t="s">
        <v>80</v>
      </c>
      <c r="AW174" s="14" t="s">
        <v>4</v>
      </c>
      <c r="AX174" s="14" t="s">
        <v>78</v>
      </c>
      <c r="AY174" s="255" t="s">
        <v>205</v>
      </c>
    </row>
    <row r="175" s="12" customFormat="1" ht="22.8" customHeight="1">
      <c r="A175" s="12"/>
      <c r="B175" s="200"/>
      <c r="C175" s="201"/>
      <c r="D175" s="202" t="s">
        <v>70</v>
      </c>
      <c r="E175" s="214" t="s">
        <v>80</v>
      </c>
      <c r="F175" s="214" t="s">
        <v>311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SUM(P176:P194)</f>
        <v>0</v>
      </c>
      <c r="Q175" s="208"/>
      <c r="R175" s="209">
        <f>SUM(R176:R194)</f>
        <v>5.4209215999999989</v>
      </c>
      <c r="S175" s="208"/>
      <c r="T175" s="210">
        <f>SUM(T176:T194)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78</v>
      </c>
      <c r="AT175" s="212" t="s">
        <v>70</v>
      </c>
      <c r="AU175" s="212" t="s">
        <v>78</v>
      </c>
      <c r="AY175" s="211" t="s">
        <v>205</v>
      </c>
      <c r="BK175" s="213">
        <f>SUM(BK176:BK194)</f>
        <v>0</v>
      </c>
    </row>
    <row r="176" s="2" customFormat="1" ht="44.25" customHeight="1">
      <c r="A176" s="41"/>
      <c r="B176" s="42"/>
      <c r="C176" s="216" t="s">
        <v>331</v>
      </c>
      <c r="D176" s="216" t="s">
        <v>207</v>
      </c>
      <c r="E176" s="217" t="s">
        <v>7088</v>
      </c>
      <c r="F176" s="218" t="s">
        <v>7089</v>
      </c>
      <c r="G176" s="219" t="s">
        <v>210</v>
      </c>
      <c r="H176" s="220">
        <v>8.25</v>
      </c>
      <c r="I176" s="221"/>
      <c r="J176" s="222">
        <f>ROUND(I176*H176,2)</f>
        <v>0</v>
      </c>
      <c r="K176" s="218" t="s">
        <v>211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212</v>
      </c>
      <c r="AT176" s="227" t="s">
        <v>207</v>
      </c>
      <c r="AU176" s="227" t="s">
        <v>80</v>
      </c>
      <c r="AY176" s="20" t="s">
        <v>205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212</v>
      </c>
      <c r="BM176" s="227" t="s">
        <v>7090</v>
      </c>
    </row>
    <row r="177" s="2" customFormat="1">
      <c r="A177" s="41"/>
      <c r="B177" s="42"/>
      <c r="C177" s="43"/>
      <c r="D177" s="229" t="s">
        <v>214</v>
      </c>
      <c r="E177" s="43"/>
      <c r="F177" s="230" t="s">
        <v>7091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214</v>
      </c>
      <c r="AU177" s="20" t="s">
        <v>80</v>
      </c>
    </row>
    <row r="178" s="14" customFormat="1">
      <c r="A178" s="14"/>
      <c r="B178" s="245"/>
      <c r="C178" s="246"/>
      <c r="D178" s="236" t="s">
        <v>216</v>
      </c>
      <c r="E178" s="247" t="s">
        <v>19</v>
      </c>
      <c r="F178" s="248" t="s">
        <v>7092</v>
      </c>
      <c r="G178" s="246"/>
      <c r="H178" s="249">
        <v>8.25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216</v>
      </c>
      <c r="AU178" s="255" t="s">
        <v>80</v>
      </c>
      <c r="AV178" s="14" t="s">
        <v>80</v>
      </c>
      <c r="AW178" s="14" t="s">
        <v>218</v>
      </c>
      <c r="AX178" s="14" t="s">
        <v>71</v>
      </c>
      <c r="AY178" s="255" t="s">
        <v>205</v>
      </c>
    </row>
    <row r="179" s="2" customFormat="1" ht="37.8" customHeight="1">
      <c r="A179" s="41"/>
      <c r="B179" s="42"/>
      <c r="C179" s="216" t="s">
        <v>337</v>
      </c>
      <c r="D179" s="216" t="s">
        <v>207</v>
      </c>
      <c r="E179" s="217" t="s">
        <v>7093</v>
      </c>
      <c r="F179" s="218" t="s">
        <v>7094</v>
      </c>
      <c r="G179" s="219" t="s">
        <v>306</v>
      </c>
      <c r="H179" s="220">
        <v>16.5</v>
      </c>
      <c r="I179" s="221"/>
      <c r="J179" s="222">
        <f>ROUND(I179*H179,2)</f>
        <v>0</v>
      </c>
      <c r="K179" s="218" t="s">
        <v>211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0.00017000000000000001</v>
      </c>
      <c r="R179" s="225">
        <f>Q179*H179</f>
        <v>0.0028050000000000002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212</v>
      </c>
      <c r="AT179" s="227" t="s">
        <v>207</v>
      </c>
      <c r="AU179" s="227" t="s">
        <v>80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212</v>
      </c>
      <c r="BM179" s="227" t="s">
        <v>7095</v>
      </c>
    </row>
    <row r="180" s="2" customFormat="1">
      <c r="A180" s="41"/>
      <c r="B180" s="42"/>
      <c r="C180" s="43"/>
      <c r="D180" s="229" t="s">
        <v>214</v>
      </c>
      <c r="E180" s="43"/>
      <c r="F180" s="230" t="s">
        <v>7096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214</v>
      </c>
      <c r="AU180" s="20" t="s">
        <v>80</v>
      </c>
    </row>
    <row r="181" s="14" customFormat="1">
      <c r="A181" s="14"/>
      <c r="B181" s="245"/>
      <c r="C181" s="246"/>
      <c r="D181" s="236" t="s">
        <v>216</v>
      </c>
      <c r="E181" s="247" t="s">
        <v>19</v>
      </c>
      <c r="F181" s="248" t="s">
        <v>7097</v>
      </c>
      <c r="G181" s="246"/>
      <c r="H181" s="249">
        <v>16.5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216</v>
      </c>
      <c r="AU181" s="255" t="s">
        <v>80</v>
      </c>
      <c r="AV181" s="14" t="s">
        <v>80</v>
      </c>
      <c r="AW181" s="14" t="s">
        <v>218</v>
      </c>
      <c r="AX181" s="14" t="s">
        <v>71</v>
      </c>
      <c r="AY181" s="255" t="s">
        <v>205</v>
      </c>
    </row>
    <row r="182" s="2" customFormat="1" ht="24.15" customHeight="1">
      <c r="A182" s="41"/>
      <c r="B182" s="42"/>
      <c r="C182" s="278" t="s">
        <v>342</v>
      </c>
      <c r="D182" s="278" t="s">
        <v>319</v>
      </c>
      <c r="E182" s="279" t="s">
        <v>7098</v>
      </c>
      <c r="F182" s="280" t="s">
        <v>7099</v>
      </c>
      <c r="G182" s="281" t="s">
        <v>306</v>
      </c>
      <c r="H182" s="282">
        <v>19.544</v>
      </c>
      <c r="I182" s="283"/>
      <c r="J182" s="284">
        <f>ROUND(I182*H182,2)</f>
        <v>0</v>
      </c>
      <c r="K182" s="280" t="s">
        <v>211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0.00020000000000000001</v>
      </c>
      <c r="R182" s="225">
        <f>Q182*H182</f>
        <v>0.0039088000000000005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276</v>
      </c>
      <c r="AT182" s="227" t="s">
        <v>319</v>
      </c>
      <c r="AU182" s="227" t="s">
        <v>80</v>
      </c>
      <c r="AY182" s="20" t="s">
        <v>205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212</v>
      </c>
      <c r="BM182" s="227" t="s">
        <v>7100</v>
      </c>
    </row>
    <row r="183" s="14" customFormat="1">
      <c r="A183" s="14"/>
      <c r="B183" s="245"/>
      <c r="C183" s="246"/>
      <c r="D183" s="236" t="s">
        <v>216</v>
      </c>
      <c r="E183" s="246"/>
      <c r="F183" s="248" t="s">
        <v>7101</v>
      </c>
      <c r="G183" s="246"/>
      <c r="H183" s="249">
        <v>19.544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216</v>
      </c>
      <c r="AU183" s="255" t="s">
        <v>80</v>
      </c>
      <c r="AV183" s="14" t="s">
        <v>80</v>
      </c>
      <c r="AW183" s="14" t="s">
        <v>4</v>
      </c>
      <c r="AX183" s="14" t="s">
        <v>78</v>
      </c>
      <c r="AY183" s="255" t="s">
        <v>205</v>
      </c>
    </row>
    <row r="184" s="2" customFormat="1" ht="16.5" customHeight="1">
      <c r="A184" s="41"/>
      <c r="B184" s="42"/>
      <c r="C184" s="216" t="s">
        <v>351</v>
      </c>
      <c r="D184" s="216" t="s">
        <v>207</v>
      </c>
      <c r="E184" s="217" t="s">
        <v>7102</v>
      </c>
      <c r="F184" s="218" t="s">
        <v>7103</v>
      </c>
      <c r="G184" s="219" t="s">
        <v>210</v>
      </c>
      <c r="H184" s="220">
        <v>3.2999999999999998</v>
      </c>
      <c r="I184" s="221"/>
      <c r="J184" s="222">
        <f>ROUND(I184*H184,2)</f>
        <v>0</v>
      </c>
      <c r="K184" s="218" t="s">
        <v>211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1.6299999999999999</v>
      </c>
      <c r="R184" s="225">
        <f>Q184*H184</f>
        <v>5.3789999999999996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212</v>
      </c>
      <c r="AT184" s="227" t="s">
        <v>207</v>
      </c>
      <c r="AU184" s="227" t="s">
        <v>80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212</v>
      </c>
      <c r="BM184" s="227" t="s">
        <v>7104</v>
      </c>
    </row>
    <row r="185" s="2" customFormat="1">
      <c r="A185" s="41"/>
      <c r="B185" s="42"/>
      <c r="C185" s="43"/>
      <c r="D185" s="229" t="s">
        <v>214</v>
      </c>
      <c r="E185" s="43"/>
      <c r="F185" s="230" t="s">
        <v>7105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214</v>
      </c>
      <c r="AU185" s="20" t="s">
        <v>80</v>
      </c>
    </row>
    <row r="186" s="14" customFormat="1">
      <c r="A186" s="14"/>
      <c r="B186" s="245"/>
      <c r="C186" s="246"/>
      <c r="D186" s="236" t="s">
        <v>216</v>
      </c>
      <c r="E186" s="247" t="s">
        <v>19</v>
      </c>
      <c r="F186" s="248" t="s">
        <v>7106</v>
      </c>
      <c r="G186" s="246"/>
      <c r="H186" s="249">
        <v>3.2999999999999998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216</v>
      </c>
      <c r="AU186" s="255" t="s">
        <v>80</v>
      </c>
      <c r="AV186" s="14" t="s">
        <v>80</v>
      </c>
      <c r="AW186" s="14" t="s">
        <v>218</v>
      </c>
      <c r="AX186" s="14" t="s">
        <v>71</v>
      </c>
      <c r="AY186" s="255" t="s">
        <v>205</v>
      </c>
    </row>
    <row r="187" s="2" customFormat="1" ht="24.15" customHeight="1">
      <c r="A187" s="41"/>
      <c r="B187" s="42"/>
      <c r="C187" s="216" t="s">
        <v>357</v>
      </c>
      <c r="D187" s="216" t="s">
        <v>207</v>
      </c>
      <c r="E187" s="217" t="s">
        <v>7107</v>
      </c>
      <c r="F187" s="218" t="s">
        <v>7108</v>
      </c>
      <c r="G187" s="219" t="s">
        <v>327</v>
      </c>
      <c r="H187" s="220">
        <v>33</v>
      </c>
      <c r="I187" s="221"/>
      <c r="J187" s="222">
        <f>ROUND(I187*H187,2)</f>
        <v>0</v>
      </c>
      <c r="K187" s="218" t="s">
        <v>211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0.00072999999999999996</v>
      </c>
      <c r="R187" s="225">
        <f>Q187*H187</f>
        <v>0.02409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212</v>
      </c>
      <c r="AT187" s="227" t="s">
        <v>207</v>
      </c>
      <c r="AU187" s="227" t="s">
        <v>80</v>
      </c>
      <c r="AY187" s="20" t="s">
        <v>205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212</v>
      </c>
      <c r="BM187" s="227" t="s">
        <v>7109</v>
      </c>
    </row>
    <row r="188" s="2" customFormat="1">
      <c r="A188" s="41"/>
      <c r="B188" s="42"/>
      <c r="C188" s="43"/>
      <c r="D188" s="229" t="s">
        <v>214</v>
      </c>
      <c r="E188" s="43"/>
      <c r="F188" s="230" t="s">
        <v>7110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214</v>
      </c>
      <c r="AU188" s="20" t="s">
        <v>80</v>
      </c>
    </row>
    <row r="189" s="14" customFormat="1">
      <c r="A189" s="14"/>
      <c r="B189" s="245"/>
      <c r="C189" s="246"/>
      <c r="D189" s="236" t="s">
        <v>216</v>
      </c>
      <c r="E189" s="247" t="s">
        <v>19</v>
      </c>
      <c r="F189" s="248" t="s">
        <v>7111</v>
      </c>
      <c r="G189" s="246"/>
      <c r="H189" s="249">
        <v>33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216</v>
      </c>
      <c r="AU189" s="255" t="s">
        <v>80</v>
      </c>
      <c r="AV189" s="14" t="s">
        <v>80</v>
      </c>
      <c r="AW189" s="14" t="s">
        <v>218</v>
      </c>
      <c r="AX189" s="14" t="s">
        <v>71</v>
      </c>
      <c r="AY189" s="255" t="s">
        <v>205</v>
      </c>
    </row>
    <row r="190" s="2" customFormat="1" ht="37.8" customHeight="1">
      <c r="A190" s="41"/>
      <c r="B190" s="42"/>
      <c r="C190" s="216" t="s">
        <v>7</v>
      </c>
      <c r="D190" s="216" t="s">
        <v>207</v>
      </c>
      <c r="E190" s="217" t="s">
        <v>313</v>
      </c>
      <c r="F190" s="218" t="s">
        <v>314</v>
      </c>
      <c r="G190" s="219" t="s">
        <v>306</v>
      </c>
      <c r="H190" s="220">
        <v>33</v>
      </c>
      <c r="I190" s="221"/>
      <c r="J190" s="222">
        <f>ROUND(I190*H190,2)</f>
        <v>0</v>
      </c>
      <c r="K190" s="218" t="s">
        <v>211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0.0033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212</v>
      </c>
      <c r="AT190" s="227" t="s">
        <v>207</v>
      </c>
      <c r="AU190" s="227" t="s">
        <v>80</v>
      </c>
      <c r="AY190" s="20" t="s">
        <v>205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212</v>
      </c>
      <c r="BM190" s="227" t="s">
        <v>7112</v>
      </c>
    </row>
    <row r="191" s="2" customFormat="1">
      <c r="A191" s="41"/>
      <c r="B191" s="42"/>
      <c r="C191" s="43"/>
      <c r="D191" s="229" t="s">
        <v>214</v>
      </c>
      <c r="E191" s="43"/>
      <c r="F191" s="230" t="s">
        <v>316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214</v>
      </c>
      <c r="AU191" s="20" t="s">
        <v>80</v>
      </c>
    </row>
    <row r="192" s="14" customFormat="1">
      <c r="A192" s="14"/>
      <c r="B192" s="245"/>
      <c r="C192" s="246"/>
      <c r="D192" s="236" t="s">
        <v>216</v>
      </c>
      <c r="E192" s="247" t="s">
        <v>19</v>
      </c>
      <c r="F192" s="248" t="s">
        <v>7113</v>
      </c>
      <c r="G192" s="246"/>
      <c r="H192" s="249">
        <v>33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216</v>
      </c>
      <c r="AU192" s="255" t="s">
        <v>80</v>
      </c>
      <c r="AV192" s="14" t="s">
        <v>80</v>
      </c>
      <c r="AW192" s="14" t="s">
        <v>218</v>
      </c>
      <c r="AX192" s="14" t="s">
        <v>71</v>
      </c>
      <c r="AY192" s="255" t="s">
        <v>205</v>
      </c>
    </row>
    <row r="193" s="2" customFormat="1" ht="24.15" customHeight="1">
      <c r="A193" s="41"/>
      <c r="B193" s="42"/>
      <c r="C193" s="278" t="s">
        <v>370</v>
      </c>
      <c r="D193" s="278" t="s">
        <v>319</v>
      </c>
      <c r="E193" s="279" t="s">
        <v>7098</v>
      </c>
      <c r="F193" s="280" t="s">
        <v>7099</v>
      </c>
      <c r="G193" s="281" t="s">
        <v>306</v>
      </c>
      <c r="H193" s="282">
        <v>39.088999999999999</v>
      </c>
      <c r="I193" s="283"/>
      <c r="J193" s="284">
        <f>ROUND(I193*H193,2)</f>
        <v>0</v>
      </c>
      <c r="K193" s="280" t="s">
        <v>211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0.00020000000000000001</v>
      </c>
      <c r="R193" s="225">
        <f>Q193*H193</f>
        <v>0.0078177999999999997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276</v>
      </c>
      <c r="AT193" s="227" t="s">
        <v>319</v>
      </c>
      <c r="AU193" s="227" t="s">
        <v>80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212</v>
      </c>
      <c r="BM193" s="227" t="s">
        <v>7114</v>
      </c>
    </row>
    <row r="194" s="14" customFormat="1">
      <c r="A194" s="14"/>
      <c r="B194" s="245"/>
      <c r="C194" s="246"/>
      <c r="D194" s="236" t="s">
        <v>216</v>
      </c>
      <c r="E194" s="246"/>
      <c r="F194" s="248" t="s">
        <v>7115</v>
      </c>
      <c r="G194" s="246"/>
      <c r="H194" s="249">
        <v>39.088999999999999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216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205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97</v>
      </c>
      <c r="F195" s="214" t="s">
        <v>439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SUM(P196:P202)</f>
        <v>0</v>
      </c>
      <c r="Q195" s="208"/>
      <c r="R195" s="209">
        <f>SUM(R196:R202)</f>
        <v>2.1213232499999997</v>
      </c>
      <c r="S195" s="208"/>
      <c r="T195" s="210">
        <f>SUM(T196:T202)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205</v>
      </c>
      <c r="BK195" s="213">
        <f>SUM(BK196:BK202)</f>
        <v>0</v>
      </c>
    </row>
    <row r="196" s="2" customFormat="1" ht="37.8" customHeight="1">
      <c r="A196" s="41"/>
      <c r="B196" s="42"/>
      <c r="C196" s="216" t="s">
        <v>377</v>
      </c>
      <c r="D196" s="216" t="s">
        <v>207</v>
      </c>
      <c r="E196" s="217" t="s">
        <v>455</v>
      </c>
      <c r="F196" s="218" t="s">
        <v>456</v>
      </c>
      <c r="G196" s="219" t="s">
        <v>448</v>
      </c>
      <c r="H196" s="220">
        <v>14</v>
      </c>
      <c r="I196" s="221"/>
      <c r="J196" s="222">
        <f>ROUND(I196*H196,2)</f>
        <v>0</v>
      </c>
      <c r="K196" s="218" t="s">
        <v>211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0.12021</v>
      </c>
      <c r="R196" s="225">
        <f>Q196*H196</f>
        <v>1.6829399999999999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212</v>
      </c>
      <c r="AT196" s="227" t="s">
        <v>207</v>
      </c>
      <c r="AU196" s="227" t="s">
        <v>80</v>
      </c>
      <c r="AY196" s="20" t="s">
        <v>205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212</v>
      </c>
      <c r="BM196" s="227" t="s">
        <v>7116</v>
      </c>
    </row>
    <row r="197" s="2" customFormat="1">
      <c r="A197" s="41"/>
      <c r="B197" s="42"/>
      <c r="C197" s="43"/>
      <c r="D197" s="229" t="s">
        <v>214</v>
      </c>
      <c r="E197" s="43"/>
      <c r="F197" s="230" t="s">
        <v>458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214</v>
      </c>
      <c r="AU197" s="20" t="s">
        <v>80</v>
      </c>
    </row>
    <row r="198" s="14" customFormat="1">
      <c r="A198" s="14"/>
      <c r="B198" s="245"/>
      <c r="C198" s="246"/>
      <c r="D198" s="236" t="s">
        <v>216</v>
      </c>
      <c r="E198" s="247" t="s">
        <v>19</v>
      </c>
      <c r="F198" s="248" t="s">
        <v>7117</v>
      </c>
      <c r="G198" s="246"/>
      <c r="H198" s="249">
        <v>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216</v>
      </c>
      <c r="AU198" s="255" t="s">
        <v>80</v>
      </c>
      <c r="AV198" s="14" t="s">
        <v>80</v>
      </c>
      <c r="AW198" s="14" t="s">
        <v>218</v>
      </c>
      <c r="AX198" s="14" t="s">
        <v>71</v>
      </c>
      <c r="AY198" s="255" t="s">
        <v>205</v>
      </c>
    </row>
    <row r="199" s="14" customFormat="1">
      <c r="A199" s="14"/>
      <c r="B199" s="245"/>
      <c r="C199" s="246"/>
      <c r="D199" s="236" t="s">
        <v>216</v>
      </c>
      <c r="E199" s="247" t="s">
        <v>19</v>
      </c>
      <c r="F199" s="248" t="s">
        <v>7118</v>
      </c>
      <c r="G199" s="246"/>
      <c r="H199" s="249">
        <v>12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216</v>
      </c>
      <c r="AU199" s="255" t="s">
        <v>80</v>
      </c>
      <c r="AV199" s="14" t="s">
        <v>80</v>
      </c>
      <c r="AW199" s="14" t="s">
        <v>218</v>
      </c>
      <c r="AX199" s="14" t="s">
        <v>71</v>
      </c>
      <c r="AY199" s="255" t="s">
        <v>205</v>
      </c>
    </row>
    <row r="200" s="2" customFormat="1" ht="44.25" customHeight="1">
      <c r="A200" s="41"/>
      <c r="B200" s="42"/>
      <c r="C200" s="216" t="s">
        <v>383</v>
      </c>
      <c r="D200" s="216" t="s">
        <v>207</v>
      </c>
      <c r="E200" s="217" t="s">
        <v>7119</v>
      </c>
      <c r="F200" s="218" t="s">
        <v>7120</v>
      </c>
      <c r="G200" s="219" t="s">
        <v>306</v>
      </c>
      <c r="H200" s="220">
        <v>55.844999999999999</v>
      </c>
      <c r="I200" s="221"/>
      <c r="J200" s="222">
        <f>ROUND(I200*H200,2)</f>
        <v>0</v>
      </c>
      <c r="K200" s="218" t="s">
        <v>211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0.0078499999999999993</v>
      </c>
      <c r="R200" s="225">
        <f>Q200*H200</f>
        <v>0.43838324999999995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212</v>
      </c>
      <c r="AT200" s="227" t="s">
        <v>207</v>
      </c>
      <c r="AU200" s="227" t="s">
        <v>80</v>
      </c>
      <c r="AY200" s="20" t="s">
        <v>205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212</v>
      </c>
      <c r="BM200" s="227" t="s">
        <v>7121</v>
      </c>
    </row>
    <row r="201" s="2" customFormat="1">
      <c r="A201" s="41"/>
      <c r="B201" s="42"/>
      <c r="C201" s="43"/>
      <c r="D201" s="229" t="s">
        <v>214</v>
      </c>
      <c r="E201" s="43"/>
      <c r="F201" s="230" t="s">
        <v>7122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214</v>
      </c>
      <c r="AU201" s="20" t="s">
        <v>80</v>
      </c>
    </row>
    <row r="202" s="14" customFormat="1">
      <c r="A202" s="14"/>
      <c r="B202" s="245"/>
      <c r="C202" s="246"/>
      <c r="D202" s="236" t="s">
        <v>216</v>
      </c>
      <c r="E202" s="247" t="s">
        <v>19</v>
      </c>
      <c r="F202" s="248" t="s">
        <v>7123</v>
      </c>
      <c r="G202" s="246"/>
      <c r="H202" s="249">
        <v>55.845000000000013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216</v>
      </c>
      <c r="AU202" s="255" t="s">
        <v>80</v>
      </c>
      <c r="AV202" s="14" t="s">
        <v>80</v>
      </c>
      <c r="AW202" s="14" t="s">
        <v>218</v>
      </c>
      <c r="AX202" s="14" t="s">
        <v>71</v>
      </c>
      <c r="AY202" s="255" t="s">
        <v>205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212</v>
      </c>
      <c r="F203" s="214" t="s">
        <v>876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SUM(P204:P206)</f>
        <v>0</v>
      </c>
      <c r="Q203" s="208"/>
      <c r="R203" s="209">
        <f>SUM(R204:R206)</f>
        <v>0</v>
      </c>
      <c r="S203" s="208"/>
      <c r="T203" s="210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78</v>
      </c>
      <c r="AT203" s="212" t="s">
        <v>70</v>
      </c>
      <c r="AU203" s="212" t="s">
        <v>78</v>
      </c>
      <c r="AY203" s="211" t="s">
        <v>205</v>
      </c>
      <c r="BK203" s="213">
        <f>SUM(BK204:BK206)</f>
        <v>0</v>
      </c>
    </row>
    <row r="204" s="2" customFormat="1" ht="33" customHeight="1">
      <c r="A204" s="41"/>
      <c r="B204" s="42"/>
      <c r="C204" s="216" t="s">
        <v>388</v>
      </c>
      <c r="D204" s="216" t="s">
        <v>207</v>
      </c>
      <c r="E204" s="217" t="s">
        <v>7124</v>
      </c>
      <c r="F204" s="218" t="s">
        <v>7125</v>
      </c>
      <c r="G204" s="219" t="s">
        <v>210</v>
      </c>
      <c r="H204" s="220">
        <v>9.4339999999999993</v>
      </c>
      <c r="I204" s="221"/>
      <c r="J204" s="222">
        <f>ROUND(I204*H204,2)</f>
        <v>0</v>
      </c>
      <c r="K204" s="218" t="s">
        <v>211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212</v>
      </c>
      <c r="AT204" s="227" t="s">
        <v>207</v>
      </c>
      <c r="AU204" s="227" t="s">
        <v>80</v>
      </c>
      <c r="AY204" s="20" t="s">
        <v>205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212</v>
      </c>
      <c r="BM204" s="227" t="s">
        <v>7126</v>
      </c>
    </row>
    <row r="205" s="2" customFormat="1">
      <c r="A205" s="41"/>
      <c r="B205" s="42"/>
      <c r="C205" s="43"/>
      <c r="D205" s="229" t="s">
        <v>214</v>
      </c>
      <c r="E205" s="43"/>
      <c r="F205" s="230" t="s">
        <v>7127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214</v>
      </c>
      <c r="AU205" s="20" t="s">
        <v>80</v>
      </c>
    </row>
    <row r="206" s="14" customFormat="1">
      <c r="A206" s="14"/>
      <c r="B206" s="245"/>
      <c r="C206" s="246"/>
      <c r="D206" s="236" t="s">
        <v>216</v>
      </c>
      <c r="E206" s="247" t="s">
        <v>19</v>
      </c>
      <c r="F206" s="248" t="s">
        <v>7128</v>
      </c>
      <c r="G206" s="246"/>
      <c r="H206" s="249">
        <v>9.4336000000000002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216</v>
      </c>
      <c r="AU206" s="255" t="s">
        <v>80</v>
      </c>
      <c r="AV206" s="14" t="s">
        <v>80</v>
      </c>
      <c r="AW206" s="14" t="s">
        <v>218</v>
      </c>
      <c r="AX206" s="14" t="s">
        <v>78</v>
      </c>
      <c r="AY206" s="255" t="s">
        <v>205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261</v>
      </c>
      <c r="F207" s="214" t="s">
        <v>1159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34.306165679999999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78</v>
      </c>
      <c r="AT207" s="212" t="s">
        <v>70</v>
      </c>
      <c r="AU207" s="212" t="s">
        <v>78</v>
      </c>
      <c r="AY207" s="211" t="s">
        <v>205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395</v>
      </c>
      <c r="D208" s="216" t="s">
        <v>207</v>
      </c>
      <c r="E208" s="217" t="s">
        <v>7129</v>
      </c>
      <c r="F208" s="218" t="s">
        <v>7130</v>
      </c>
      <c r="G208" s="219" t="s">
        <v>306</v>
      </c>
      <c r="H208" s="220">
        <v>55.844999999999999</v>
      </c>
      <c r="I208" s="221"/>
      <c r="J208" s="222">
        <f>ROUND(I208*H208,2)</f>
        <v>0</v>
      </c>
      <c r="K208" s="218" t="s">
        <v>211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0.037999999999999999</v>
      </c>
      <c r="R208" s="225">
        <f>Q208*H208</f>
        <v>2.1221099999999997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212</v>
      </c>
      <c r="AT208" s="227" t="s">
        <v>207</v>
      </c>
      <c r="AU208" s="227" t="s">
        <v>80</v>
      </c>
      <c r="AY208" s="20" t="s">
        <v>205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212</v>
      </c>
      <c r="BM208" s="227" t="s">
        <v>7131</v>
      </c>
    </row>
    <row r="209" s="2" customFormat="1">
      <c r="A209" s="41"/>
      <c r="B209" s="42"/>
      <c r="C209" s="43"/>
      <c r="D209" s="229" t="s">
        <v>214</v>
      </c>
      <c r="E209" s="43"/>
      <c r="F209" s="230" t="s">
        <v>7132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214</v>
      </c>
      <c r="AU209" s="20" t="s">
        <v>80</v>
      </c>
    </row>
    <row r="210" s="14" customFormat="1">
      <c r="A210" s="14"/>
      <c r="B210" s="245"/>
      <c r="C210" s="246"/>
      <c r="D210" s="236" t="s">
        <v>216</v>
      </c>
      <c r="E210" s="247" t="s">
        <v>19</v>
      </c>
      <c r="F210" s="248" t="s">
        <v>7123</v>
      </c>
      <c r="G210" s="246"/>
      <c r="H210" s="249">
        <v>55.845000000000013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216</v>
      </c>
      <c r="AU210" s="255" t="s">
        <v>80</v>
      </c>
      <c r="AV210" s="14" t="s">
        <v>80</v>
      </c>
      <c r="AW210" s="14" t="s">
        <v>218</v>
      </c>
      <c r="AX210" s="14" t="s">
        <v>71</v>
      </c>
      <c r="AY210" s="255" t="s">
        <v>205</v>
      </c>
    </row>
    <row r="211" s="2" customFormat="1" ht="37.8" customHeight="1">
      <c r="A211" s="41"/>
      <c r="B211" s="42"/>
      <c r="C211" s="216" t="s">
        <v>403</v>
      </c>
      <c r="D211" s="216" t="s">
        <v>207</v>
      </c>
      <c r="E211" s="217" t="s">
        <v>7133</v>
      </c>
      <c r="F211" s="218" t="s">
        <v>7134</v>
      </c>
      <c r="G211" s="219" t="s">
        <v>210</v>
      </c>
      <c r="H211" s="220">
        <v>12.864000000000001</v>
      </c>
      <c r="I211" s="221"/>
      <c r="J211" s="222">
        <f>ROUND(I211*H211,2)</f>
        <v>0</v>
      </c>
      <c r="K211" s="218" t="s">
        <v>211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32.18405568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212</v>
      </c>
      <c r="AT211" s="227" t="s">
        <v>207</v>
      </c>
      <c r="AU211" s="227" t="s">
        <v>80</v>
      </c>
      <c r="AY211" s="20" t="s">
        <v>205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212</v>
      </c>
      <c r="BM211" s="227" t="s">
        <v>7135</v>
      </c>
    </row>
    <row r="212" s="2" customFormat="1">
      <c r="A212" s="41"/>
      <c r="B212" s="42"/>
      <c r="C212" s="43"/>
      <c r="D212" s="229" t="s">
        <v>214</v>
      </c>
      <c r="E212" s="43"/>
      <c r="F212" s="230" t="s">
        <v>7136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214</v>
      </c>
      <c r="AU212" s="20" t="s">
        <v>80</v>
      </c>
    </row>
    <row r="213" s="14" customFormat="1">
      <c r="A213" s="14"/>
      <c r="B213" s="245"/>
      <c r="C213" s="246"/>
      <c r="D213" s="236" t="s">
        <v>216</v>
      </c>
      <c r="E213" s="247" t="s">
        <v>19</v>
      </c>
      <c r="F213" s="248" t="s">
        <v>7137</v>
      </c>
      <c r="G213" s="246"/>
      <c r="H213" s="249">
        <v>12.863999999999999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216</v>
      </c>
      <c r="AU213" s="255" t="s">
        <v>80</v>
      </c>
      <c r="AV213" s="14" t="s">
        <v>80</v>
      </c>
      <c r="AW213" s="14" t="s">
        <v>218</v>
      </c>
      <c r="AX213" s="14" t="s">
        <v>71</v>
      </c>
      <c r="AY213" s="255" t="s">
        <v>205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276</v>
      </c>
      <c r="F214" s="214" t="s">
        <v>7138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0.48690800000000001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78</v>
      </c>
      <c r="AT214" s="212" t="s">
        <v>70</v>
      </c>
      <c r="AU214" s="212" t="s">
        <v>78</v>
      </c>
      <c r="AY214" s="211" t="s">
        <v>205</v>
      </c>
      <c r="BK214" s="213">
        <f>SUM(BK215:BK216)</f>
        <v>0</v>
      </c>
    </row>
    <row r="215" s="2" customFormat="1" ht="24.15" customHeight="1">
      <c r="A215" s="41"/>
      <c r="B215" s="42"/>
      <c r="C215" s="216" t="s">
        <v>409</v>
      </c>
      <c r="D215" s="216" t="s">
        <v>207</v>
      </c>
      <c r="E215" s="217" t="s">
        <v>7139</v>
      </c>
      <c r="F215" s="218" t="s">
        <v>7140</v>
      </c>
      <c r="G215" s="219" t="s">
        <v>448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0.36190800000000001</v>
      </c>
      <c r="R215" s="225">
        <f>Q215*H215</f>
        <v>0.36190800000000001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212</v>
      </c>
      <c r="AT215" s="227" t="s">
        <v>207</v>
      </c>
      <c r="AU215" s="227" t="s">
        <v>80</v>
      </c>
      <c r="AY215" s="20" t="s">
        <v>205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212</v>
      </c>
      <c r="BM215" s="227" t="s">
        <v>7141</v>
      </c>
    </row>
    <row r="216" s="2" customFormat="1" ht="24.15" customHeight="1">
      <c r="A216" s="41"/>
      <c r="B216" s="42"/>
      <c r="C216" s="278" t="s">
        <v>415</v>
      </c>
      <c r="D216" s="278" t="s">
        <v>319</v>
      </c>
      <c r="E216" s="279" t="s">
        <v>7142</v>
      </c>
      <c r="F216" s="280" t="s">
        <v>7143</v>
      </c>
      <c r="G216" s="281" t="s">
        <v>448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0.125</v>
      </c>
      <c r="R216" s="225">
        <f>Q216*H216</f>
        <v>0.125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276</v>
      </c>
      <c r="AT216" s="227" t="s">
        <v>319</v>
      </c>
      <c r="AU216" s="227" t="s">
        <v>80</v>
      </c>
      <c r="AY216" s="20" t="s">
        <v>205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212</v>
      </c>
      <c r="BM216" s="227" t="s">
        <v>7144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283</v>
      </c>
      <c r="F217" s="214" t="s">
        <v>7145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SUM(P218:P264)</f>
        <v>0</v>
      </c>
      <c r="Q217" s="208"/>
      <c r="R217" s="209">
        <f>SUM(R218:R264)</f>
        <v>0.064824999999999994</v>
      </c>
      <c r="S217" s="208"/>
      <c r="T217" s="210">
        <f>SUM(T218:T264)</f>
        <v>66.663104000000004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78</v>
      </c>
      <c r="AT217" s="212" t="s">
        <v>70</v>
      </c>
      <c r="AU217" s="212" t="s">
        <v>78</v>
      </c>
      <c r="AY217" s="211" t="s">
        <v>205</v>
      </c>
      <c r="BK217" s="213">
        <f>SUM(BK218:BK264)</f>
        <v>0</v>
      </c>
    </row>
    <row r="218" s="2" customFormat="1" ht="24.15" customHeight="1">
      <c r="A218" s="41"/>
      <c r="B218" s="42"/>
      <c r="C218" s="216" t="s">
        <v>421</v>
      </c>
      <c r="D218" s="216" t="s">
        <v>207</v>
      </c>
      <c r="E218" s="217" t="s">
        <v>2591</v>
      </c>
      <c r="F218" s="218" t="s">
        <v>2592</v>
      </c>
      <c r="G218" s="219" t="s">
        <v>210</v>
      </c>
      <c r="H218" s="220">
        <v>12.864000000000001</v>
      </c>
      <c r="I218" s="221"/>
      <c r="J218" s="222">
        <f>ROUND(I218*H218,2)</f>
        <v>0</v>
      </c>
      <c r="K218" s="218" t="s">
        <v>211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2.2000000000000002</v>
      </c>
      <c r="T218" s="226">
        <f>S218*H218</f>
        <v>28.300800000000002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212</v>
      </c>
      <c r="AT218" s="227" t="s">
        <v>207</v>
      </c>
      <c r="AU218" s="227" t="s">
        <v>80</v>
      </c>
      <c r="AY218" s="20" t="s">
        <v>205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212</v>
      </c>
      <c r="BM218" s="227" t="s">
        <v>7146</v>
      </c>
    </row>
    <row r="219" s="2" customFormat="1">
      <c r="A219" s="41"/>
      <c r="B219" s="42"/>
      <c r="C219" s="43"/>
      <c r="D219" s="229" t="s">
        <v>214</v>
      </c>
      <c r="E219" s="43"/>
      <c r="F219" s="230" t="s">
        <v>2594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214</v>
      </c>
      <c r="AU219" s="20" t="s">
        <v>80</v>
      </c>
    </row>
    <row r="220" s="14" customFormat="1">
      <c r="A220" s="14"/>
      <c r="B220" s="245"/>
      <c r="C220" s="246"/>
      <c r="D220" s="236" t="s">
        <v>216</v>
      </c>
      <c r="E220" s="247" t="s">
        <v>19</v>
      </c>
      <c r="F220" s="248" t="s">
        <v>7137</v>
      </c>
      <c r="G220" s="246"/>
      <c r="H220" s="249">
        <v>12.863999999999999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216</v>
      </c>
      <c r="AU220" s="255" t="s">
        <v>80</v>
      </c>
      <c r="AV220" s="14" t="s">
        <v>80</v>
      </c>
      <c r="AW220" s="14" t="s">
        <v>218</v>
      </c>
      <c r="AX220" s="14" t="s">
        <v>71</v>
      </c>
      <c r="AY220" s="255" t="s">
        <v>205</v>
      </c>
    </row>
    <row r="221" s="2" customFormat="1" ht="33" customHeight="1">
      <c r="A221" s="41"/>
      <c r="B221" s="42"/>
      <c r="C221" s="216" t="s">
        <v>427</v>
      </c>
      <c r="D221" s="216" t="s">
        <v>207</v>
      </c>
      <c r="E221" s="217" t="s">
        <v>2666</v>
      </c>
      <c r="F221" s="218" t="s">
        <v>2667</v>
      </c>
      <c r="G221" s="219" t="s">
        <v>210</v>
      </c>
      <c r="H221" s="220">
        <v>4.016</v>
      </c>
      <c r="I221" s="221"/>
      <c r="J221" s="222">
        <f>ROUND(I221*H221,2)</f>
        <v>0</v>
      </c>
      <c r="K221" s="218" t="s">
        <v>211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1.3999999999999999</v>
      </c>
      <c r="T221" s="226">
        <f>S221*H221</f>
        <v>5.6223999999999998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212</v>
      </c>
      <c r="AT221" s="227" t="s">
        <v>207</v>
      </c>
      <c r="AU221" s="227" t="s">
        <v>80</v>
      </c>
      <c r="AY221" s="20" t="s">
        <v>205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212</v>
      </c>
      <c r="BM221" s="227" t="s">
        <v>7147</v>
      </c>
    </row>
    <row r="222" s="2" customFormat="1">
      <c r="A222" s="41"/>
      <c r="B222" s="42"/>
      <c r="C222" s="43"/>
      <c r="D222" s="229" t="s">
        <v>214</v>
      </c>
      <c r="E222" s="43"/>
      <c r="F222" s="230" t="s">
        <v>2669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214</v>
      </c>
      <c r="AU222" s="20" t="s">
        <v>80</v>
      </c>
    </row>
    <row r="223" s="14" customFormat="1">
      <c r="A223" s="14"/>
      <c r="B223" s="245"/>
      <c r="C223" s="246"/>
      <c r="D223" s="236" t="s">
        <v>216</v>
      </c>
      <c r="E223" s="247" t="s">
        <v>19</v>
      </c>
      <c r="F223" s="248" t="s">
        <v>7148</v>
      </c>
      <c r="G223" s="246"/>
      <c r="H223" s="249">
        <v>4.0160000000000009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216</v>
      </c>
      <c r="AU223" s="255" t="s">
        <v>80</v>
      </c>
      <c r="AV223" s="14" t="s">
        <v>80</v>
      </c>
      <c r="AW223" s="14" t="s">
        <v>218</v>
      </c>
      <c r="AX223" s="14" t="s">
        <v>71</v>
      </c>
      <c r="AY223" s="255" t="s">
        <v>205</v>
      </c>
    </row>
    <row r="224" s="2" customFormat="1" ht="33" customHeight="1">
      <c r="A224" s="41"/>
      <c r="B224" s="42"/>
      <c r="C224" s="216" t="s">
        <v>433</v>
      </c>
      <c r="D224" s="216" t="s">
        <v>207</v>
      </c>
      <c r="E224" s="217" t="s">
        <v>7149</v>
      </c>
      <c r="F224" s="218" t="s">
        <v>7150</v>
      </c>
      <c r="G224" s="219" t="s">
        <v>210</v>
      </c>
      <c r="H224" s="220">
        <v>12.864000000000001</v>
      </c>
      <c r="I224" s="221"/>
      <c r="J224" s="222">
        <f>ROUND(I224*H224,2)</f>
        <v>0</v>
      </c>
      <c r="K224" s="218" t="s">
        <v>211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1.3999999999999999</v>
      </c>
      <c r="T224" s="226">
        <f>S224*H224</f>
        <v>18.009599999999999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212</v>
      </c>
      <c r="AT224" s="227" t="s">
        <v>207</v>
      </c>
      <c r="AU224" s="227" t="s">
        <v>80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212</v>
      </c>
      <c r="BM224" s="227" t="s">
        <v>7151</v>
      </c>
    </row>
    <row r="225" s="2" customFormat="1">
      <c r="A225" s="41"/>
      <c r="B225" s="42"/>
      <c r="C225" s="43"/>
      <c r="D225" s="229" t="s">
        <v>214</v>
      </c>
      <c r="E225" s="43"/>
      <c r="F225" s="230" t="s">
        <v>7152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214</v>
      </c>
      <c r="AU225" s="20" t="s">
        <v>80</v>
      </c>
    </row>
    <row r="226" s="14" customFormat="1">
      <c r="A226" s="14"/>
      <c r="B226" s="245"/>
      <c r="C226" s="246"/>
      <c r="D226" s="236" t="s">
        <v>216</v>
      </c>
      <c r="E226" s="247" t="s">
        <v>19</v>
      </c>
      <c r="F226" s="248" t="s">
        <v>7153</v>
      </c>
      <c r="G226" s="246"/>
      <c r="H226" s="249">
        <v>12.864000000000001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216</v>
      </c>
      <c r="AU226" s="255" t="s">
        <v>80</v>
      </c>
      <c r="AV226" s="14" t="s">
        <v>80</v>
      </c>
      <c r="AW226" s="14" t="s">
        <v>218</v>
      </c>
      <c r="AX226" s="14" t="s">
        <v>71</v>
      </c>
      <c r="AY226" s="255" t="s">
        <v>205</v>
      </c>
    </row>
    <row r="227" s="2" customFormat="1" ht="55.5" customHeight="1">
      <c r="A227" s="41"/>
      <c r="B227" s="42"/>
      <c r="C227" s="216" t="s">
        <v>440</v>
      </c>
      <c r="D227" s="216" t="s">
        <v>207</v>
      </c>
      <c r="E227" s="217" t="s">
        <v>7154</v>
      </c>
      <c r="F227" s="218" t="s">
        <v>7155</v>
      </c>
      <c r="G227" s="219" t="s">
        <v>448</v>
      </c>
      <c r="H227" s="220">
        <v>14</v>
      </c>
      <c r="I227" s="221"/>
      <c r="J227" s="222">
        <f>ROUND(I227*H227,2)</f>
        <v>0</v>
      </c>
      <c r="K227" s="218" t="s">
        <v>211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0.13800000000000001</v>
      </c>
      <c r="T227" s="226">
        <f>S227*H227</f>
        <v>1.9320000000000002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212</v>
      </c>
      <c r="AT227" s="227" t="s">
        <v>207</v>
      </c>
      <c r="AU227" s="227" t="s">
        <v>80</v>
      </c>
      <c r="AY227" s="20" t="s">
        <v>205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212</v>
      </c>
      <c r="BM227" s="227" t="s">
        <v>7156</v>
      </c>
    </row>
    <row r="228" s="2" customFormat="1">
      <c r="A228" s="41"/>
      <c r="B228" s="42"/>
      <c r="C228" s="43"/>
      <c r="D228" s="229" t="s">
        <v>214</v>
      </c>
      <c r="E228" s="43"/>
      <c r="F228" s="230" t="s">
        <v>7157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214</v>
      </c>
      <c r="AU228" s="20" t="s">
        <v>80</v>
      </c>
    </row>
    <row r="229" s="14" customFormat="1">
      <c r="A229" s="14"/>
      <c r="B229" s="245"/>
      <c r="C229" s="246"/>
      <c r="D229" s="236" t="s">
        <v>216</v>
      </c>
      <c r="E229" s="247" t="s">
        <v>19</v>
      </c>
      <c r="F229" s="248" t="s">
        <v>7117</v>
      </c>
      <c r="G229" s="246"/>
      <c r="H229" s="249">
        <v>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216</v>
      </c>
      <c r="AU229" s="255" t="s">
        <v>80</v>
      </c>
      <c r="AV229" s="14" t="s">
        <v>80</v>
      </c>
      <c r="AW229" s="14" t="s">
        <v>218</v>
      </c>
      <c r="AX229" s="14" t="s">
        <v>71</v>
      </c>
      <c r="AY229" s="255" t="s">
        <v>205</v>
      </c>
    </row>
    <row r="230" s="14" customFormat="1">
      <c r="A230" s="14"/>
      <c r="B230" s="245"/>
      <c r="C230" s="246"/>
      <c r="D230" s="236" t="s">
        <v>216</v>
      </c>
      <c r="E230" s="247" t="s">
        <v>19</v>
      </c>
      <c r="F230" s="248" t="s">
        <v>7118</v>
      </c>
      <c r="G230" s="246"/>
      <c r="H230" s="249">
        <v>12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216</v>
      </c>
      <c r="AU230" s="255" t="s">
        <v>80</v>
      </c>
      <c r="AV230" s="14" t="s">
        <v>80</v>
      </c>
      <c r="AW230" s="14" t="s">
        <v>218</v>
      </c>
      <c r="AX230" s="14" t="s">
        <v>71</v>
      </c>
      <c r="AY230" s="255" t="s">
        <v>205</v>
      </c>
    </row>
    <row r="231" s="2" customFormat="1" ht="37.8" customHeight="1">
      <c r="A231" s="41"/>
      <c r="B231" s="42"/>
      <c r="C231" s="216" t="s">
        <v>445</v>
      </c>
      <c r="D231" s="216" t="s">
        <v>207</v>
      </c>
      <c r="E231" s="217" t="s">
        <v>7158</v>
      </c>
      <c r="F231" s="218" t="s">
        <v>7159</v>
      </c>
      <c r="G231" s="219" t="s">
        <v>210</v>
      </c>
      <c r="H231" s="220">
        <v>0.51500000000000001</v>
      </c>
      <c r="I231" s="221"/>
      <c r="J231" s="222">
        <f>ROUND(I231*H231,2)</f>
        <v>0</v>
      </c>
      <c r="K231" s="218" t="s">
        <v>211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1.8</v>
      </c>
      <c r="T231" s="226">
        <f>S231*H231</f>
        <v>0.92700000000000005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212</v>
      </c>
      <c r="AT231" s="227" t="s">
        <v>207</v>
      </c>
      <c r="AU231" s="227" t="s">
        <v>80</v>
      </c>
      <c r="AY231" s="20" t="s">
        <v>205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212</v>
      </c>
      <c r="BM231" s="227" t="s">
        <v>7160</v>
      </c>
    </row>
    <row r="232" s="2" customFormat="1">
      <c r="A232" s="41"/>
      <c r="B232" s="42"/>
      <c r="C232" s="43"/>
      <c r="D232" s="229" t="s">
        <v>214</v>
      </c>
      <c r="E232" s="43"/>
      <c r="F232" s="230" t="s">
        <v>7161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214</v>
      </c>
      <c r="AU232" s="20" t="s">
        <v>80</v>
      </c>
    </row>
    <row r="233" s="14" customFormat="1">
      <c r="A233" s="14"/>
      <c r="B233" s="245"/>
      <c r="C233" s="246"/>
      <c r="D233" s="236" t="s">
        <v>216</v>
      </c>
      <c r="E233" s="247" t="s">
        <v>19</v>
      </c>
      <c r="F233" s="248" t="s">
        <v>7162</v>
      </c>
      <c r="G233" s="246"/>
      <c r="H233" s="249">
        <v>0.51449999999999985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216</v>
      </c>
      <c r="AU233" s="255" t="s">
        <v>80</v>
      </c>
      <c r="AV233" s="14" t="s">
        <v>80</v>
      </c>
      <c r="AW233" s="14" t="s">
        <v>218</v>
      </c>
      <c r="AX233" s="14" t="s">
        <v>71</v>
      </c>
      <c r="AY233" s="255" t="s">
        <v>205</v>
      </c>
    </row>
    <row r="234" s="2" customFormat="1" ht="24.15" customHeight="1">
      <c r="A234" s="41"/>
      <c r="B234" s="42"/>
      <c r="C234" s="216" t="s">
        <v>454</v>
      </c>
      <c r="D234" s="216" t="s">
        <v>207</v>
      </c>
      <c r="E234" s="217" t="s">
        <v>7163</v>
      </c>
      <c r="F234" s="218" t="s">
        <v>7164</v>
      </c>
      <c r="G234" s="219" t="s">
        <v>327</v>
      </c>
      <c r="H234" s="220">
        <v>116.90000000000001</v>
      </c>
      <c r="I234" s="221"/>
      <c r="J234" s="222">
        <f>ROUND(I234*H234,2)</f>
        <v>0</v>
      </c>
      <c r="K234" s="218" t="s">
        <v>211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0.023</v>
      </c>
      <c r="T234" s="226">
        <f>S234*H234</f>
        <v>2.6886999999999999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212</v>
      </c>
      <c r="AT234" s="227" t="s">
        <v>207</v>
      </c>
      <c r="AU234" s="227" t="s">
        <v>80</v>
      </c>
      <c r="AY234" s="20" t="s">
        <v>205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212</v>
      </c>
      <c r="BM234" s="227" t="s">
        <v>7165</v>
      </c>
    </row>
    <row r="235" s="2" customFormat="1">
      <c r="A235" s="41"/>
      <c r="B235" s="42"/>
      <c r="C235" s="43"/>
      <c r="D235" s="229" t="s">
        <v>214</v>
      </c>
      <c r="E235" s="43"/>
      <c r="F235" s="230" t="s">
        <v>7166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214</v>
      </c>
      <c r="AU235" s="20" t="s">
        <v>80</v>
      </c>
    </row>
    <row r="236" s="14" customFormat="1">
      <c r="A236" s="14"/>
      <c r="B236" s="245"/>
      <c r="C236" s="246"/>
      <c r="D236" s="236" t="s">
        <v>216</v>
      </c>
      <c r="E236" s="247" t="s">
        <v>19</v>
      </c>
      <c r="F236" s="248" t="s">
        <v>7167</v>
      </c>
      <c r="G236" s="246"/>
      <c r="H236" s="249">
        <v>116.90000000000002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216</v>
      </c>
      <c r="AU236" s="255" t="s">
        <v>80</v>
      </c>
      <c r="AV236" s="14" t="s">
        <v>80</v>
      </c>
      <c r="AW236" s="14" t="s">
        <v>218</v>
      </c>
      <c r="AX236" s="14" t="s">
        <v>71</v>
      </c>
      <c r="AY236" s="255" t="s">
        <v>205</v>
      </c>
    </row>
    <row r="237" s="2" customFormat="1" ht="24.15" customHeight="1">
      <c r="A237" s="41"/>
      <c r="B237" s="42"/>
      <c r="C237" s="216" t="s">
        <v>460</v>
      </c>
      <c r="D237" s="216" t="s">
        <v>207</v>
      </c>
      <c r="E237" s="217" t="s">
        <v>7168</v>
      </c>
      <c r="F237" s="218" t="s">
        <v>7169</v>
      </c>
      <c r="G237" s="219" t="s">
        <v>327</v>
      </c>
      <c r="H237" s="220">
        <v>16.766999999999999</v>
      </c>
      <c r="I237" s="221"/>
      <c r="J237" s="222">
        <f>ROUND(I237*H237,2)</f>
        <v>0</v>
      </c>
      <c r="K237" s="218" t="s">
        <v>211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0.051999999999999998</v>
      </c>
      <c r="T237" s="226">
        <f>S237*H237</f>
        <v>0.87188399999999988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212</v>
      </c>
      <c r="AT237" s="227" t="s">
        <v>207</v>
      </c>
      <c r="AU237" s="227" t="s">
        <v>80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212</v>
      </c>
      <c r="BM237" s="227" t="s">
        <v>7170</v>
      </c>
    </row>
    <row r="238" s="2" customFormat="1">
      <c r="A238" s="41"/>
      <c r="B238" s="42"/>
      <c r="C238" s="43"/>
      <c r="D238" s="229" t="s">
        <v>214</v>
      </c>
      <c r="E238" s="43"/>
      <c r="F238" s="230" t="s">
        <v>7171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214</v>
      </c>
      <c r="AU238" s="20" t="s">
        <v>80</v>
      </c>
    </row>
    <row r="239" s="14" customFormat="1">
      <c r="A239" s="14"/>
      <c r="B239" s="245"/>
      <c r="C239" s="246"/>
      <c r="D239" s="236" t="s">
        <v>216</v>
      </c>
      <c r="E239" s="247" t="s">
        <v>19</v>
      </c>
      <c r="F239" s="248" t="s">
        <v>7172</v>
      </c>
      <c r="G239" s="246"/>
      <c r="H239" s="249">
        <v>6.7666666666666666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216</v>
      </c>
      <c r="AU239" s="255" t="s">
        <v>80</v>
      </c>
      <c r="AV239" s="14" t="s">
        <v>80</v>
      </c>
      <c r="AW239" s="14" t="s">
        <v>218</v>
      </c>
      <c r="AX239" s="14" t="s">
        <v>71</v>
      </c>
      <c r="AY239" s="255" t="s">
        <v>205</v>
      </c>
    </row>
    <row r="240" s="14" customFormat="1">
      <c r="A240" s="14"/>
      <c r="B240" s="245"/>
      <c r="C240" s="246"/>
      <c r="D240" s="236" t="s">
        <v>216</v>
      </c>
      <c r="E240" s="247" t="s">
        <v>19</v>
      </c>
      <c r="F240" s="248" t="s">
        <v>7173</v>
      </c>
      <c r="G240" s="246"/>
      <c r="H240" s="249">
        <v>10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216</v>
      </c>
      <c r="AU240" s="255" t="s">
        <v>80</v>
      </c>
      <c r="AV240" s="14" t="s">
        <v>80</v>
      </c>
      <c r="AW240" s="14" t="s">
        <v>218</v>
      </c>
      <c r="AX240" s="14" t="s">
        <v>71</v>
      </c>
      <c r="AY240" s="255" t="s">
        <v>205</v>
      </c>
    </row>
    <row r="241" s="2" customFormat="1" ht="37.8" customHeight="1">
      <c r="A241" s="41"/>
      <c r="B241" s="42"/>
      <c r="C241" s="216" t="s">
        <v>466</v>
      </c>
      <c r="D241" s="216" t="s">
        <v>207</v>
      </c>
      <c r="E241" s="217" t="s">
        <v>7174</v>
      </c>
      <c r="F241" s="218" t="s">
        <v>7175</v>
      </c>
      <c r="G241" s="219" t="s">
        <v>327</v>
      </c>
      <c r="H241" s="220">
        <v>189</v>
      </c>
      <c r="I241" s="221"/>
      <c r="J241" s="222">
        <f>ROUND(I241*H241,2)</f>
        <v>0</v>
      </c>
      <c r="K241" s="218" t="s">
        <v>211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0.0089999999999999993</v>
      </c>
      <c r="T241" s="226">
        <f>S241*H241</f>
        <v>1.7009999999999999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212</v>
      </c>
      <c r="AT241" s="227" t="s">
        <v>207</v>
      </c>
      <c r="AU241" s="227" t="s">
        <v>80</v>
      </c>
      <c r="AY241" s="20" t="s">
        <v>205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212</v>
      </c>
      <c r="BM241" s="227" t="s">
        <v>7176</v>
      </c>
    </row>
    <row r="242" s="2" customFormat="1">
      <c r="A242" s="41"/>
      <c r="B242" s="42"/>
      <c r="C242" s="43"/>
      <c r="D242" s="229" t="s">
        <v>214</v>
      </c>
      <c r="E242" s="43"/>
      <c r="F242" s="230" t="s">
        <v>7177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214</v>
      </c>
      <c r="AU242" s="20" t="s">
        <v>80</v>
      </c>
    </row>
    <row r="243" s="14" customFormat="1">
      <c r="A243" s="14"/>
      <c r="B243" s="245"/>
      <c r="C243" s="246"/>
      <c r="D243" s="236" t="s">
        <v>216</v>
      </c>
      <c r="E243" s="247" t="s">
        <v>19</v>
      </c>
      <c r="F243" s="248" t="s">
        <v>7178</v>
      </c>
      <c r="G243" s="246"/>
      <c r="H243" s="249">
        <v>9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216</v>
      </c>
      <c r="AU243" s="255" t="s">
        <v>80</v>
      </c>
      <c r="AV243" s="14" t="s">
        <v>80</v>
      </c>
      <c r="AW243" s="14" t="s">
        <v>218</v>
      </c>
      <c r="AX243" s="14" t="s">
        <v>71</v>
      </c>
      <c r="AY243" s="255" t="s">
        <v>205</v>
      </c>
    </row>
    <row r="244" s="14" customFormat="1">
      <c r="A244" s="14"/>
      <c r="B244" s="245"/>
      <c r="C244" s="246"/>
      <c r="D244" s="236" t="s">
        <v>216</v>
      </c>
      <c r="E244" s="247" t="s">
        <v>19</v>
      </c>
      <c r="F244" s="248" t="s">
        <v>7179</v>
      </c>
      <c r="G244" s="246"/>
      <c r="H244" s="249">
        <v>180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216</v>
      </c>
      <c r="AU244" s="255" t="s">
        <v>80</v>
      </c>
      <c r="AV244" s="14" t="s">
        <v>80</v>
      </c>
      <c r="AW244" s="14" t="s">
        <v>218</v>
      </c>
      <c r="AX244" s="14" t="s">
        <v>71</v>
      </c>
      <c r="AY244" s="255" t="s">
        <v>205</v>
      </c>
    </row>
    <row r="245" s="2" customFormat="1" ht="37.8" customHeight="1">
      <c r="A245" s="41"/>
      <c r="B245" s="42"/>
      <c r="C245" s="216" t="s">
        <v>473</v>
      </c>
      <c r="D245" s="216" t="s">
        <v>207</v>
      </c>
      <c r="E245" s="217" t="s">
        <v>7180</v>
      </c>
      <c r="F245" s="218" t="s">
        <v>7181</v>
      </c>
      <c r="G245" s="219" t="s">
        <v>327</v>
      </c>
      <c r="H245" s="220">
        <v>233.80000000000001</v>
      </c>
      <c r="I245" s="221"/>
      <c r="J245" s="222">
        <f>ROUND(I245*H245,2)</f>
        <v>0</v>
      </c>
      <c r="K245" s="218" t="s">
        <v>211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0.017999999999999999</v>
      </c>
      <c r="T245" s="226">
        <f>S245*H245</f>
        <v>4.2084000000000001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212</v>
      </c>
      <c r="AT245" s="227" t="s">
        <v>207</v>
      </c>
      <c r="AU245" s="227" t="s">
        <v>80</v>
      </c>
      <c r="AY245" s="20" t="s">
        <v>205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212</v>
      </c>
      <c r="BM245" s="227" t="s">
        <v>7182</v>
      </c>
    </row>
    <row r="246" s="2" customFormat="1">
      <c r="A246" s="41"/>
      <c r="B246" s="42"/>
      <c r="C246" s="43"/>
      <c r="D246" s="229" t="s">
        <v>214</v>
      </c>
      <c r="E246" s="43"/>
      <c r="F246" s="230" t="s">
        <v>7183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214</v>
      </c>
      <c r="AU246" s="20" t="s">
        <v>80</v>
      </c>
    </row>
    <row r="247" s="14" customFormat="1">
      <c r="A247" s="14"/>
      <c r="B247" s="245"/>
      <c r="C247" s="246"/>
      <c r="D247" s="236" t="s">
        <v>216</v>
      </c>
      <c r="E247" s="247" t="s">
        <v>19</v>
      </c>
      <c r="F247" s="248" t="s">
        <v>7184</v>
      </c>
      <c r="G247" s="246"/>
      <c r="H247" s="249">
        <v>233.80000000000004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216</v>
      </c>
      <c r="AU247" s="255" t="s">
        <v>80</v>
      </c>
      <c r="AV247" s="14" t="s">
        <v>80</v>
      </c>
      <c r="AW247" s="14" t="s">
        <v>218</v>
      </c>
      <c r="AX247" s="14" t="s">
        <v>71</v>
      </c>
      <c r="AY247" s="255" t="s">
        <v>205</v>
      </c>
    </row>
    <row r="248" s="2" customFormat="1" ht="37.8" customHeight="1">
      <c r="A248" s="41"/>
      <c r="B248" s="42"/>
      <c r="C248" s="216" t="s">
        <v>491</v>
      </c>
      <c r="D248" s="216" t="s">
        <v>207</v>
      </c>
      <c r="E248" s="217" t="s">
        <v>2904</v>
      </c>
      <c r="F248" s="218" t="s">
        <v>2905</v>
      </c>
      <c r="G248" s="219" t="s">
        <v>327</v>
      </c>
      <c r="H248" s="220">
        <v>33.533000000000001</v>
      </c>
      <c r="I248" s="221"/>
      <c r="J248" s="222">
        <f>ROUND(I248*H248,2)</f>
        <v>0</v>
      </c>
      <c r="K248" s="218" t="s">
        <v>211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0.040000000000000001</v>
      </c>
      <c r="T248" s="226">
        <f>S248*H248</f>
        <v>1.3413200000000001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212</v>
      </c>
      <c r="AT248" s="227" t="s">
        <v>207</v>
      </c>
      <c r="AU248" s="227" t="s">
        <v>80</v>
      </c>
      <c r="AY248" s="20" t="s">
        <v>205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212</v>
      </c>
      <c r="BM248" s="227" t="s">
        <v>7185</v>
      </c>
    </row>
    <row r="249" s="2" customFormat="1">
      <c r="A249" s="41"/>
      <c r="B249" s="42"/>
      <c r="C249" s="43"/>
      <c r="D249" s="229" t="s">
        <v>214</v>
      </c>
      <c r="E249" s="43"/>
      <c r="F249" s="230" t="s">
        <v>2907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214</v>
      </c>
      <c r="AU249" s="20" t="s">
        <v>80</v>
      </c>
    </row>
    <row r="250" s="14" customFormat="1">
      <c r="A250" s="14"/>
      <c r="B250" s="245"/>
      <c r="C250" s="246"/>
      <c r="D250" s="236" t="s">
        <v>216</v>
      </c>
      <c r="E250" s="247" t="s">
        <v>19</v>
      </c>
      <c r="F250" s="248" t="s">
        <v>7186</v>
      </c>
      <c r="G250" s="246"/>
      <c r="H250" s="249">
        <v>13.533333333333333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216</v>
      </c>
      <c r="AU250" s="255" t="s">
        <v>80</v>
      </c>
      <c r="AV250" s="14" t="s">
        <v>80</v>
      </c>
      <c r="AW250" s="14" t="s">
        <v>218</v>
      </c>
      <c r="AX250" s="14" t="s">
        <v>71</v>
      </c>
      <c r="AY250" s="255" t="s">
        <v>205</v>
      </c>
    </row>
    <row r="251" s="14" customFormat="1">
      <c r="A251" s="14"/>
      <c r="B251" s="245"/>
      <c r="C251" s="246"/>
      <c r="D251" s="236" t="s">
        <v>216</v>
      </c>
      <c r="E251" s="247" t="s">
        <v>19</v>
      </c>
      <c r="F251" s="248" t="s">
        <v>7187</v>
      </c>
      <c r="G251" s="246"/>
      <c r="H251" s="249">
        <v>20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216</v>
      </c>
      <c r="AU251" s="255" t="s">
        <v>80</v>
      </c>
      <c r="AV251" s="14" t="s">
        <v>80</v>
      </c>
      <c r="AW251" s="14" t="s">
        <v>218</v>
      </c>
      <c r="AX251" s="14" t="s">
        <v>71</v>
      </c>
      <c r="AY251" s="255" t="s">
        <v>205</v>
      </c>
    </row>
    <row r="252" s="2" customFormat="1" ht="44.25" customHeight="1">
      <c r="A252" s="41"/>
      <c r="B252" s="42"/>
      <c r="C252" s="216" t="s">
        <v>499</v>
      </c>
      <c r="D252" s="216" t="s">
        <v>207</v>
      </c>
      <c r="E252" s="217" t="s">
        <v>7188</v>
      </c>
      <c r="F252" s="218" t="s">
        <v>7189</v>
      </c>
      <c r="G252" s="219" t="s">
        <v>327</v>
      </c>
      <c r="H252" s="220">
        <v>32.5</v>
      </c>
      <c r="I252" s="221"/>
      <c r="J252" s="222">
        <f>ROUND(I252*H252,2)</f>
        <v>0</v>
      </c>
      <c r="K252" s="218" t="s">
        <v>211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0.00123</v>
      </c>
      <c r="R252" s="225">
        <f>Q252*H252</f>
        <v>0.039974999999999997</v>
      </c>
      <c r="S252" s="225">
        <v>0.017000000000000001</v>
      </c>
      <c r="T252" s="226">
        <f>S252*H252</f>
        <v>0.55249999999999999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212</v>
      </c>
      <c r="AT252" s="227" t="s">
        <v>207</v>
      </c>
      <c r="AU252" s="227" t="s">
        <v>80</v>
      </c>
      <c r="AY252" s="20" t="s">
        <v>205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212</v>
      </c>
      <c r="BM252" s="227" t="s">
        <v>7190</v>
      </c>
    </row>
    <row r="253" s="2" customFormat="1">
      <c r="A253" s="41"/>
      <c r="B253" s="42"/>
      <c r="C253" s="43"/>
      <c r="D253" s="229" t="s">
        <v>214</v>
      </c>
      <c r="E253" s="43"/>
      <c r="F253" s="230" t="s">
        <v>7191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214</v>
      </c>
      <c r="AU253" s="20" t="s">
        <v>80</v>
      </c>
    </row>
    <row r="254" s="14" customFormat="1">
      <c r="A254" s="14"/>
      <c r="B254" s="245"/>
      <c r="C254" s="246"/>
      <c r="D254" s="236" t="s">
        <v>216</v>
      </c>
      <c r="E254" s="247" t="s">
        <v>19</v>
      </c>
      <c r="F254" s="248" t="s">
        <v>7192</v>
      </c>
      <c r="G254" s="246"/>
      <c r="H254" s="249">
        <v>12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216</v>
      </c>
      <c r="AU254" s="255" t="s">
        <v>80</v>
      </c>
      <c r="AV254" s="14" t="s">
        <v>80</v>
      </c>
      <c r="AW254" s="14" t="s">
        <v>218</v>
      </c>
      <c r="AX254" s="14" t="s">
        <v>71</v>
      </c>
      <c r="AY254" s="255" t="s">
        <v>205</v>
      </c>
    </row>
    <row r="255" s="14" customFormat="1">
      <c r="A255" s="14"/>
      <c r="B255" s="245"/>
      <c r="C255" s="246"/>
      <c r="D255" s="236" t="s">
        <v>216</v>
      </c>
      <c r="E255" s="247" t="s">
        <v>19</v>
      </c>
      <c r="F255" s="248" t="s">
        <v>7193</v>
      </c>
      <c r="G255" s="246"/>
      <c r="H255" s="249">
        <v>11.5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216</v>
      </c>
      <c r="AU255" s="255" t="s">
        <v>80</v>
      </c>
      <c r="AV255" s="14" t="s">
        <v>80</v>
      </c>
      <c r="AW255" s="14" t="s">
        <v>218</v>
      </c>
      <c r="AX255" s="14" t="s">
        <v>71</v>
      </c>
      <c r="AY255" s="255" t="s">
        <v>205</v>
      </c>
    </row>
    <row r="256" s="14" customFormat="1">
      <c r="A256" s="14"/>
      <c r="B256" s="245"/>
      <c r="C256" s="246"/>
      <c r="D256" s="236" t="s">
        <v>216</v>
      </c>
      <c r="E256" s="247" t="s">
        <v>19</v>
      </c>
      <c r="F256" s="248" t="s">
        <v>7194</v>
      </c>
      <c r="G256" s="246"/>
      <c r="H256" s="249">
        <v>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216</v>
      </c>
      <c r="AU256" s="255" t="s">
        <v>80</v>
      </c>
      <c r="AV256" s="14" t="s">
        <v>80</v>
      </c>
      <c r="AW256" s="14" t="s">
        <v>218</v>
      </c>
      <c r="AX256" s="14" t="s">
        <v>71</v>
      </c>
      <c r="AY256" s="255" t="s">
        <v>205</v>
      </c>
    </row>
    <row r="257" s="2" customFormat="1" ht="44.25" customHeight="1">
      <c r="A257" s="41"/>
      <c r="B257" s="42"/>
      <c r="C257" s="216" t="s">
        <v>506</v>
      </c>
      <c r="D257" s="216" t="s">
        <v>207</v>
      </c>
      <c r="E257" s="217" t="s">
        <v>2975</v>
      </c>
      <c r="F257" s="218" t="s">
        <v>2976</v>
      </c>
      <c r="G257" s="219" t="s">
        <v>327</v>
      </c>
      <c r="H257" s="220">
        <v>17.5</v>
      </c>
      <c r="I257" s="221"/>
      <c r="J257" s="222">
        <f>ROUND(I257*H257,2)</f>
        <v>0</v>
      </c>
      <c r="K257" s="218" t="s">
        <v>211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0.00142</v>
      </c>
      <c r="R257" s="225">
        <f>Q257*H257</f>
        <v>0.024850000000000001</v>
      </c>
      <c r="S257" s="225">
        <v>0.029000000000000001</v>
      </c>
      <c r="T257" s="226">
        <f>S257*H257</f>
        <v>0.50750000000000006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212</v>
      </c>
      <c r="AT257" s="227" t="s">
        <v>207</v>
      </c>
      <c r="AU257" s="227" t="s">
        <v>80</v>
      </c>
      <c r="AY257" s="20" t="s">
        <v>205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212</v>
      </c>
      <c r="BM257" s="227" t="s">
        <v>7195</v>
      </c>
    </row>
    <row r="258" s="2" customFormat="1">
      <c r="A258" s="41"/>
      <c r="B258" s="42"/>
      <c r="C258" s="43"/>
      <c r="D258" s="229" t="s">
        <v>214</v>
      </c>
      <c r="E258" s="43"/>
      <c r="F258" s="230" t="s">
        <v>2978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214</v>
      </c>
      <c r="AU258" s="20" t="s">
        <v>80</v>
      </c>
    </row>
    <row r="259" s="14" customFormat="1">
      <c r="A259" s="14"/>
      <c r="B259" s="245"/>
      <c r="C259" s="246"/>
      <c r="D259" s="236" t="s">
        <v>216</v>
      </c>
      <c r="E259" s="247" t="s">
        <v>19</v>
      </c>
      <c r="F259" s="248" t="s">
        <v>7196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216</v>
      </c>
      <c r="AU259" s="255" t="s">
        <v>80</v>
      </c>
      <c r="AV259" s="14" t="s">
        <v>80</v>
      </c>
      <c r="AW259" s="14" t="s">
        <v>218</v>
      </c>
      <c r="AX259" s="14" t="s">
        <v>71</v>
      </c>
      <c r="AY259" s="255" t="s">
        <v>205</v>
      </c>
    </row>
    <row r="260" s="14" customFormat="1">
      <c r="A260" s="14"/>
      <c r="B260" s="245"/>
      <c r="C260" s="246"/>
      <c r="D260" s="236" t="s">
        <v>216</v>
      </c>
      <c r="E260" s="247" t="s">
        <v>19</v>
      </c>
      <c r="F260" s="248" t="s">
        <v>7197</v>
      </c>
      <c r="G260" s="246"/>
      <c r="H260" s="249">
        <v>2.5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216</v>
      </c>
      <c r="AU260" s="255" t="s">
        <v>80</v>
      </c>
      <c r="AV260" s="14" t="s">
        <v>80</v>
      </c>
      <c r="AW260" s="14" t="s">
        <v>218</v>
      </c>
      <c r="AX260" s="14" t="s">
        <v>71</v>
      </c>
      <c r="AY260" s="255" t="s">
        <v>205</v>
      </c>
    </row>
    <row r="261" s="2" customFormat="1" ht="24.15" customHeight="1">
      <c r="A261" s="41"/>
      <c r="B261" s="42"/>
      <c r="C261" s="216" t="s">
        <v>511</v>
      </c>
      <c r="D261" s="216" t="s">
        <v>207</v>
      </c>
      <c r="E261" s="217" t="s">
        <v>2998</v>
      </c>
      <c r="F261" s="218" t="s">
        <v>2999</v>
      </c>
      <c r="G261" s="219" t="s">
        <v>327</v>
      </c>
      <c r="H261" s="220">
        <v>428.80000000000001</v>
      </c>
      <c r="I261" s="221"/>
      <c r="J261" s="222">
        <f>ROUND(I261*H261,2)</f>
        <v>0</v>
      </c>
      <c r="K261" s="218" t="s">
        <v>211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212</v>
      </c>
      <c r="AT261" s="227" t="s">
        <v>207</v>
      </c>
      <c r="AU261" s="227" t="s">
        <v>80</v>
      </c>
      <c r="AY261" s="20" t="s">
        <v>205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212</v>
      </c>
      <c r="BM261" s="227" t="s">
        <v>7198</v>
      </c>
    </row>
    <row r="262" s="2" customFormat="1">
      <c r="A262" s="41"/>
      <c r="B262" s="42"/>
      <c r="C262" s="43"/>
      <c r="D262" s="229" t="s">
        <v>214</v>
      </c>
      <c r="E262" s="43"/>
      <c r="F262" s="230" t="s">
        <v>3001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214</v>
      </c>
      <c r="AU262" s="20" t="s">
        <v>80</v>
      </c>
    </row>
    <row r="263" s="14" customFormat="1">
      <c r="A263" s="14"/>
      <c r="B263" s="245"/>
      <c r="C263" s="246"/>
      <c r="D263" s="236" t="s">
        <v>216</v>
      </c>
      <c r="E263" s="247" t="s">
        <v>19</v>
      </c>
      <c r="F263" s="248" t="s">
        <v>7199</v>
      </c>
      <c r="G263" s="246"/>
      <c r="H263" s="249">
        <v>228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216</v>
      </c>
      <c r="AU263" s="255" t="s">
        <v>80</v>
      </c>
      <c r="AV263" s="14" t="s">
        <v>80</v>
      </c>
      <c r="AW263" s="14" t="s">
        <v>218</v>
      </c>
      <c r="AX263" s="14" t="s">
        <v>71</v>
      </c>
      <c r="AY263" s="255" t="s">
        <v>205</v>
      </c>
    </row>
    <row r="264" s="14" customFormat="1">
      <c r="A264" s="14"/>
      <c r="B264" s="245"/>
      <c r="C264" s="246"/>
      <c r="D264" s="236" t="s">
        <v>216</v>
      </c>
      <c r="E264" s="247" t="s">
        <v>19</v>
      </c>
      <c r="F264" s="248" t="s">
        <v>7200</v>
      </c>
      <c r="G264" s="246"/>
      <c r="H264" s="249">
        <v>200.80000000000001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216</v>
      </c>
      <c r="AU264" s="255" t="s">
        <v>80</v>
      </c>
      <c r="AV264" s="14" t="s">
        <v>80</v>
      </c>
      <c r="AW264" s="14" t="s">
        <v>218</v>
      </c>
      <c r="AX264" s="14" t="s">
        <v>71</v>
      </c>
      <c r="AY264" s="255" t="s">
        <v>205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3166</v>
      </c>
      <c r="F265" s="214" t="s">
        <v>3167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SUM(P266:P286)</f>
        <v>0</v>
      </c>
      <c r="Q265" s="208"/>
      <c r="R265" s="209">
        <f>SUM(R266:R286)</f>
        <v>0</v>
      </c>
      <c r="S265" s="208"/>
      <c r="T265" s="210">
        <f>SUM(T266:T286)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70</v>
      </c>
      <c r="AU265" s="212" t="s">
        <v>78</v>
      </c>
      <c r="AY265" s="211" t="s">
        <v>205</v>
      </c>
      <c r="BK265" s="213">
        <f>SUM(BK266:BK286)</f>
        <v>0</v>
      </c>
    </row>
    <row r="266" s="2" customFormat="1" ht="37.8" customHeight="1">
      <c r="A266" s="41"/>
      <c r="B266" s="42"/>
      <c r="C266" s="216" t="s">
        <v>519</v>
      </c>
      <c r="D266" s="216" t="s">
        <v>207</v>
      </c>
      <c r="E266" s="217" t="s">
        <v>3169</v>
      </c>
      <c r="F266" s="218" t="s">
        <v>3170</v>
      </c>
      <c r="G266" s="219" t="s">
        <v>279</v>
      </c>
      <c r="H266" s="220">
        <v>56.664000000000001</v>
      </c>
      <c r="I266" s="221"/>
      <c r="J266" s="222">
        <f>ROUND(I266*H266,2)</f>
        <v>0</v>
      </c>
      <c r="K266" s="218" t="s">
        <v>211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212</v>
      </c>
      <c r="AT266" s="227" t="s">
        <v>207</v>
      </c>
      <c r="AU266" s="227" t="s">
        <v>80</v>
      </c>
      <c r="AY266" s="20" t="s">
        <v>205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212</v>
      </c>
      <c r="BM266" s="227" t="s">
        <v>7201</v>
      </c>
    </row>
    <row r="267" s="2" customFormat="1">
      <c r="A267" s="41"/>
      <c r="B267" s="42"/>
      <c r="C267" s="43"/>
      <c r="D267" s="229" t="s">
        <v>214</v>
      </c>
      <c r="E267" s="43"/>
      <c r="F267" s="230" t="s">
        <v>3172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214</v>
      </c>
      <c r="AU267" s="20" t="s">
        <v>80</v>
      </c>
    </row>
    <row r="268" s="14" customFormat="1">
      <c r="A268" s="14"/>
      <c r="B268" s="245"/>
      <c r="C268" s="246"/>
      <c r="D268" s="236" t="s">
        <v>216</v>
      </c>
      <c r="E268" s="247" t="s">
        <v>19</v>
      </c>
      <c r="F268" s="248" t="s">
        <v>7202</v>
      </c>
      <c r="G268" s="246"/>
      <c r="H268" s="249">
        <v>56.663999999999994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216</v>
      </c>
      <c r="AU268" s="255" t="s">
        <v>80</v>
      </c>
      <c r="AV268" s="14" t="s">
        <v>80</v>
      </c>
      <c r="AW268" s="14" t="s">
        <v>218</v>
      </c>
      <c r="AX268" s="14" t="s">
        <v>71</v>
      </c>
      <c r="AY268" s="255" t="s">
        <v>205</v>
      </c>
    </row>
    <row r="269" s="2" customFormat="1" ht="37.8" customHeight="1">
      <c r="A269" s="41"/>
      <c r="B269" s="42"/>
      <c r="C269" s="216" t="s">
        <v>525</v>
      </c>
      <c r="D269" s="216" t="s">
        <v>207</v>
      </c>
      <c r="E269" s="217" t="s">
        <v>3181</v>
      </c>
      <c r="F269" s="218" t="s">
        <v>3182</v>
      </c>
      <c r="G269" s="219" t="s">
        <v>279</v>
      </c>
      <c r="H269" s="220">
        <v>9.9990000000000006</v>
      </c>
      <c r="I269" s="221"/>
      <c r="J269" s="222">
        <f>ROUND(I269*H269,2)</f>
        <v>0</v>
      </c>
      <c r="K269" s="218" t="s">
        <v>211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212</v>
      </c>
      <c r="AT269" s="227" t="s">
        <v>207</v>
      </c>
      <c r="AU269" s="227" t="s">
        <v>80</v>
      </c>
      <c r="AY269" s="20" t="s">
        <v>205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212</v>
      </c>
      <c r="BM269" s="227" t="s">
        <v>7203</v>
      </c>
    </row>
    <row r="270" s="2" customFormat="1">
      <c r="A270" s="41"/>
      <c r="B270" s="42"/>
      <c r="C270" s="43"/>
      <c r="D270" s="229" t="s">
        <v>214</v>
      </c>
      <c r="E270" s="43"/>
      <c r="F270" s="230" t="s">
        <v>3184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214</v>
      </c>
      <c r="AU270" s="20" t="s">
        <v>80</v>
      </c>
    </row>
    <row r="271" s="14" customFormat="1">
      <c r="A271" s="14"/>
      <c r="B271" s="245"/>
      <c r="C271" s="246"/>
      <c r="D271" s="236" t="s">
        <v>216</v>
      </c>
      <c r="E271" s="247" t="s">
        <v>19</v>
      </c>
      <c r="F271" s="248" t="s">
        <v>7204</v>
      </c>
      <c r="G271" s="246"/>
      <c r="H271" s="249">
        <v>9.9994499999999995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216</v>
      </c>
      <c r="AU271" s="255" t="s">
        <v>80</v>
      </c>
      <c r="AV271" s="14" t="s">
        <v>80</v>
      </c>
      <c r="AW271" s="14" t="s">
        <v>218</v>
      </c>
      <c r="AX271" s="14" t="s">
        <v>71</v>
      </c>
      <c r="AY271" s="255" t="s">
        <v>205</v>
      </c>
    </row>
    <row r="272" s="2" customFormat="1" ht="37.8" customHeight="1">
      <c r="A272" s="41"/>
      <c r="B272" s="42"/>
      <c r="C272" s="216" t="s">
        <v>531</v>
      </c>
      <c r="D272" s="216" t="s">
        <v>207</v>
      </c>
      <c r="E272" s="217" t="s">
        <v>7205</v>
      </c>
      <c r="F272" s="218" t="s">
        <v>7206</v>
      </c>
      <c r="G272" s="219" t="s">
        <v>279</v>
      </c>
      <c r="H272" s="220">
        <v>2.6960000000000002</v>
      </c>
      <c r="I272" s="221"/>
      <c r="J272" s="222">
        <f>ROUND(I272*H272,2)</f>
        <v>0</v>
      </c>
      <c r="K272" s="218" t="s">
        <v>211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212</v>
      </c>
      <c r="AT272" s="227" t="s">
        <v>207</v>
      </c>
      <c r="AU272" s="227" t="s">
        <v>80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212</v>
      </c>
      <c r="BM272" s="227" t="s">
        <v>7207</v>
      </c>
    </row>
    <row r="273" s="2" customFormat="1">
      <c r="A273" s="41"/>
      <c r="B273" s="42"/>
      <c r="C273" s="43"/>
      <c r="D273" s="229" t="s">
        <v>214</v>
      </c>
      <c r="E273" s="43"/>
      <c r="F273" s="230" t="s">
        <v>7208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214</v>
      </c>
      <c r="AU273" s="20" t="s">
        <v>80</v>
      </c>
    </row>
    <row r="274" s="14" customFormat="1">
      <c r="A274" s="14"/>
      <c r="B274" s="245"/>
      <c r="C274" s="246"/>
      <c r="D274" s="236" t="s">
        <v>216</v>
      </c>
      <c r="E274" s="247" t="s">
        <v>19</v>
      </c>
      <c r="F274" s="248" t="s">
        <v>7209</v>
      </c>
      <c r="G274" s="246"/>
      <c r="H274" s="249">
        <v>2.6960000000000002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216</v>
      </c>
      <c r="AU274" s="255" t="s">
        <v>80</v>
      </c>
      <c r="AV274" s="14" t="s">
        <v>80</v>
      </c>
      <c r="AW274" s="14" t="s">
        <v>218</v>
      </c>
      <c r="AX274" s="14" t="s">
        <v>71</v>
      </c>
      <c r="AY274" s="255" t="s">
        <v>205</v>
      </c>
    </row>
    <row r="275" s="2" customFormat="1" ht="33" customHeight="1">
      <c r="A275" s="41"/>
      <c r="B275" s="42"/>
      <c r="C275" s="216" t="s">
        <v>537</v>
      </c>
      <c r="D275" s="216" t="s">
        <v>207</v>
      </c>
      <c r="E275" s="217" t="s">
        <v>3214</v>
      </c>
      <c r="F275" s="218" t="s">
        <v>3215</v>
      </c>
      <c r="G275" s="219" t="s">
        <v>279</v>
      </c>
      <c r="H275" s="220">
        <v>69.358999999999995</v>
      </c>
      <c r="I275" s="221"/>
      <c r="J275" s="222">
        <f>ROUND(I275*H275,2)</f>
        <v>0</v>
      </c>
      <c r="K275" s="218" t="s">
        <v>3216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212</v>
      </c>
      <c r="AT275" s="227" t="s">
        <v>207</v>
      </c>
      <c r="AU275" s="227" t="s">
        <v>80</v>
      </c>
      <c r="AY275" s="20" t="s">
        <v>205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212</v>
      </c>
      <c r="BM275" s="227" t="s">
        <v>7210</v>
      </c>
    </row>
    <row r="276" s="2" customFormat="1" ht="44.25" customHeight="1">
      <c r="A276" s="41"/>
      <c r="B276" s="42"/>
      <c r="C276" s="216" t="s">
        <v>545</v>
      </c>
      <c r="D276" s="216" t="s">
        <v>207</v>
      </c>
      <c r="E276" s="217" t="s">
        <v>3220</v>
      </c>
      <c r="F276" s="218" t="s">
        <v>3221</v>
      </c>
      <c r="G276" s="219" t="s">
        <v>279</v>
      </c>
      <c r="H276" s="220">
        <v>416.154</v>
      </c>
      <c r="I276" s="221"/>
      <c r="J276" s="222">
        <f>ROUND(I276*H276,2)</f>
        <v>0</v>
      </c>
      <c r="K276" s="218" t="s">
        <v>211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212</v>
      </c>
      <c r="AT276" s="227" t="s">
        <v>207</v>
      </c>
      <c r="AU276" s="227" t="s">
        <v>80</v>
      </c>
      <c r="AY276" s="20" t="s">
        <v>205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212</v>
      </c>
      <c r="BM276" s="227" t="s">
        <v>7211</v>
      </c>
    </row>
    <row r="277" s="2" customFormat="1">
      <c r="A277" s="41"/>
      <c r="B277" s="42"/>
      <c r="C277" s="43"/>
      <c r="D277" s="229" t="s">
        <v>214</v>
      </c>
      <c r="E277" s="43"/>
      <c r="F277" s="230" t="s">
        <v>3223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214</v>
      </c>
      <c r="AU277" s="20" t="s">
        <v>80</v>
      </c>
    </row>
    <row r="278" s="14" customFormat="1">
      <c r="A278" s="14"/>
      <c r="B278" s="245"/>
      <c r="C278" s="246"/>
      <c r="D278" s="236" t="s">
        <v>216</v>
      </c>
      <c r="E278" s="246"/>
      <c r="F278" s="248" t="s">
        <v>7212</v>
      </c>
      <c r="G278" s="246"/>
      <c r="H278" s="249">
        <v>416.154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216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205</v>
      </c>
    </row>
    <row r="279" s="2" customFormat="1" ht="44.25" customHeight="1">
      <c r="A279" s="41"/>
      <c r="B279" s="42"/>
      <c r="C279" s="216" t="s">
        <v>553</v>
      </c>
      <c r="D279" s="216" t="s">
        <v>207</v>
      </c>
      <c r="E279" s="217" t="s">
        <v>3252</v>
      </c>
      <c r="F279" s="218" t="s">
        <v>3253</v>
      </c>
      <c r="G279" s="219" t="s">
        <v>279</v>
      </c>
      <c r="H279" s="220">
        <v>28.300999999999998</v>
      </c>
      <c r="I279" s="221"/>
      <c r="J279" s="222">
        <f>ROUND(I279*H279,2)</f>
        <v>0</v>
      </c>
      <c r="K279" s="218" t="s">
        <v>211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212</v>
      </c>
      <c r="AT279" s="227" t="s">
        <v>207</v>
      </c>
      <c r="AU279" s="227" t="s">
        <v>80</v>
      </c>
      <c r="AY279" s="20" t="s">
        <v>205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212</v>
      </c>
      <c r="BM279" s="227" t="s">
        <v>7213</v>
      </c>
    </row>
    <row r="280" s="2" customFormat="1">
      <c r="A280" s="41"/>
      <c r="B280" s="42"/>
      <c r="C280" s="43"/>
      <c r="D280" s="229" t="s">
        <v>214</v>
      </c>
      <c r="E280" s="43"/>
      <c r="F280" s="230" t="s">
        <v>3255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214</v>
      </c>
      <c r="AU280" s="20" t="s">
        <v>80</v>
      </c>
    </row>
    <row r="281" s="2" customFormat="1" ht="44.25" customHeight="1">
      <c r="A281" s="41"/>
      <c r="B281" s="42"/>
      <c r="C281" s="216" t="s">
        <v>559</v>
      </c>
      <c r="D281" s="216" t="s">
        <v>207</v>
      </c>
      <c r="E281" s="217" t="s">
        <v>3262</v>
      </c>
      <c r="F281" s="218" t="s">
        <v>3263</v>
      </c>
      <c r="G281" s="219" t="s">
        <v>279</v>
      </c>
      <c r="H281" s="220">
        <v>7.25</v>
      </c>
      <c r="I281" s="221"/>
      <c r="J281" s="222">
        <f>ROUND(I281*H281,2)</f>
        <v>0</v>
      </c>
      <c r="K281" s="218" t="s">
        <v>211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212</v>
      </c>
      <c r="AT281" s="227" t="s">
        <v>207</v>
      </c>
      <c r="AU281" s="227" t="s">
        <v>80</v>
      </c>
      <c r="AY281" s="20" t="s">
        <v>205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212</v>
      </c>
      <c r="BM281" s="227" t="s">
        <v>7214</v>
      </c>
    </row>
    <row r="282" s="2" customFormat="1">
      <c r="A282" s="41"/>
      <c r="B282" s="42"/>
      <c r="C282" s="43"/>
      <c r="D282" s="229" t="s">
        <v>214</v>
      </c>
      <c r="E282" s="43"/>
      <c r="F282" s="230" t="s">
        <v>3265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214</v>
      </c>
      <c r="AU282" s="20" t="s">
        <v>80</v>
      </c>
    </row>
    <row r="283" s="14" customFormat="1">
      <c r="A283" s="14"/>
      <c r="B283" s="245"/>
      <c r="C283" s="246"/>
      <c r="D283" s="236" t="s">
        <v>216</v>
      </c>
      <c r="E283" s="247" t="s">
        <v>19</v>
      </c>
      <c r="F283" s="248" t="s">
        <v>7215</v>
      </c>
      <c r="G283" s="246"/>
      <c r="H283" s="249">
        <v>7.2500000000000009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216</v>
      </c>
      <c r="AU283" s="255" t="s">
        <v>80</v>
      </c>
      <c r="AV283" s="14" t="s">
        <v>80</v>
      </c>
      <c r="AW283" s="14" t="s">
        <v>218</v>
      </c>
      <c r="AX283" s="14" t="s">
        <v>71</v>
      </c>
      <c r="AY283" s="255" t="s">
        <v>205</v>
      </c>
    </row>
    <row r="284" s="2" customFormat="1" ht="49.05" customHeight="1">
      <c r="A284" s="41"/>
      <c r="B284" s="42"/>
      <c r="C284" s="216" t="s">
        <v>123</v>
      </c>
      <c r="D284" s="216" t="s">
        <v>207</v>
      </c>
      <c r="E284" s="217" t="s">
        <v>3267</v>
      </c>
      <c r="F284" s="218" t="s">
        <v>3268</v>
      </c>
      <c r="G284" s="219" t="s">
        <v>279</v>
      </c>
      <c r="H284" s="220">
        <v>33.603000000000002</v>
      </c>
      <c r="I284" s="221"/>
      <c r="J284" s="222">
        <f>ROUND(I284*H284,2)</f>
        <v>0</v>
      </c>
      <c r="K284" s="218" t="s">
        <v>211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212</v>
      </c>
      <c r="AT284" s="227" t="s">
        <v>207</v>
      </c>
      <c r="AU284" s="227" t="s">
        <v>80</v>
      </c>
      <c r="AY284" s="20" t="s">
        <v>205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212</v>
      </c>
      <c r="BM284" s="227" t="s">
        <v>7216</v>
      </c>
    </row>
    <row r="285" s="2" customFormat="1">
      <c r="A285" s="41"/>
      <c r="B285" s="42"/>
      <c r="C285" s="43"/>
      <c r="D285" s="229" t="s">
        <v>214</v>
      </c>
      <c r="E285" s="43"/>
      <c r="F285" s="230" t="s">
        <v>3270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214</v>
      </c>
      <c r="AU285" s="20" t="s">
        <v>80</v>
      </c>
    </row>
    <row r="286" s="14" customFormat="1">
      <c r="A286" s="14"/>
      <c r="B286" s="245"/>
      <c r="C286" s="246"/>
      <c r="D286" s="236" t="s">
        <v>216</v>
      </c>
      <c r="E286" s="247" t="s">
        <v>19</v>
      </c>
      <c r="F286" s="248" t="s">
        <v>7217</v>
      </c>
      <c r="G286" s="246"/>
      <c r="H286" s="249">
        <v>33.602999999999994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216</v>
      </c>
      <c r="AU286" s="255" t="s">
        <v>80</v>
      </c>
      <c r="AV286" s="14" t="s">
        <v>80</v>
      </c>
      <c r="AW286" s="14" t="s">
        <v>218</v>
      </c>
      <c r="AX286" s="14" t="s">
        <v>71</v>
      </c>
      <c r="AY286" s="255" t="s">
        <v>205</v>
      </c>
    </row>
    <row r="287" s="12" customFormat="1" ht="22.8" customHeight="1">
      <c r="A287" s="12"/>
      <c r="B287" s="200"/>
      <c r="C287" s="201"/>
      <c r="D287" s="202" t="s">
        <v>70</v>
      </c>
      <c r="E287" s="214" t="s">
        <v>3272</v>
      </c>
      <c r="F287" s="214" t="s">
        <v>3273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SUM(P288:P289)</f>
        <v>0</v>
      </c>
      <c r="Q287" s="208"/>
      <c r="R287" s="209">
        <f>SUM(R288:R289)</f>
        <v>0</v>
      </c>
      <c r="S287" s="208"/>
      <c r="T287" s="210">
        <f>SUM(T288:T289)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70</v>
      </c>
      <c r="AU287" s="212" t="s">
        <v>78</v>
      </c>
      <c r="AY287" s="211" t="s">
        <v>205</v>
      </c>
      <c r="BK287" s="213">
        <f>SUM(BK288:BK289)</f>
        <v>0</v>
      </c>
    </row>
    <row r="288" s="2" customFormat="1" ht="66.75" customHeight="1">
      <c r="A288" s="41"/>
      <c r="B288" s="42"/>
      <c r="C288" s="216" t="s">
        <v>568</v>
      </c>
      <c r="D288" s="216" t="s">
        <v>207</v>
      </c>
      <c r="E288" s="217" t="s">
        <v>3275</v>
      </c>
      <c r="F288" s="218" t="s">
        <v>3276</v>
      </c>
      <c r="G288" s="219" t="s">
        <v>279</v>
      </c>
      <c r="H288" s="220">
        <v>110.759</v>
      </c>
      <c r="I288" s="221"/>
      <c r="J288" s="222">
        <f>ROUND(I288*H288,2)</f>
        <v>0</v>
      </c>
      <c r="K288" s="218" t="s">
        <v>211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212</v>
      </c>
      <c r="AT288" s="227" t="s">
        <v>207</v>
      </c>
      <c r="AU288" s="227" t="s">
        <v>80</v>
      </c>
      <c r="AY288" s="20" t="s">
        <v>205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212</v>
      </c>
      <c r="BM288" s="227" t="s">
        <v>7218</v>
      </c>
    </row>
    <row r="289" s="2" customFormat="1">
      <c r="A289" s="41"/>
      <c r="B289" s="42"/>
      <c r="C289" s="43"/>
      <c r="D289" s="229" t="s">
        <v>214</v>
      </c>
      <c r="E289" s="43"/>
      <c r="F289" s="230" t="s">
        <v>3278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214</v>
      </c>
      <c r="AU289" s="20" t="s">
        <v>80</v>
      </c>
    </row>
    <row r="290" s="12" customFormat="1" ht="25.92" customHeight="1">
      <c r="A290" s="12"/>
      <c r="B290" s="200"/>
      <c r="C290" s="201"/>
      <c r="D290" s="202" t="s">
        <v>70</v>
      </c>
      <c r="E290" s="203" t="s">
        <v>3292</v>
      </c>
      <c r="F290" s="203" t="s">
        <v>3293</v>
      </c>
      <c r="G290" s="201"/>
      <c r="H290" s="201"/>
      <c r="I290" s="204"/>
      <c r="J290" s="205">
        <f>BK290</f>
        <v>0</v>
      </c>
      <c r="K290" s="201"/>
      <c r="L290" s="206"/>
      <c r="M290" s="207"/>
      <c r="N290" s="208"/>
      <c r="O290" s="208"/>
      <c r="P290" s="209">
        <f>P291+P305+P413+P534+P538+P692+P697+P708</f>
        <v>0</v>
      </c>
      <c r="Q290" s="208"/>
      <c r="R290" s="209">
        <f>R291+R305+R413+R534+R538+R692+R697+R708</f>
        <v>9.4415760338000005</v>
      </c>
      <c r="S290" s="208"/>
      <c r="T290" s="210">
        <f>T291+T305+T413+T534+T538+T692+T697+T708</f>
        <v>2.695675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80</v>
      </c>
      <c r="AT290" s="212" t="s">
        <v>70</v>
      </c>
      <c r="AU290" s="212" t="s">
        <v>71</v>
      </c>
      <c r="AY290" s="211" t="s">
        <v>205</v>
      </c>
      <c r="BK290" s="213">
        <f>BK291+BK305+BK413+BK534+BK538+BK692+BK697+BK708</f>
        <v>0</v>
      </c>
    </row>
    <row r="291" s="12" customFormat="1" ht="22.8" customHeight="1">
      <c r="A291" s="12"/>
      <c r="B291" s="200"/>
      <c r="C291" s="201"/>
      <c r="D291" s="202" t="s">
        <v>70</v>
      </c>
      <c r="E291" s="214" t="s">
        <v>3444</v>
      </c>
      <c r="F291" s="214" t="s">
        <v>3445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SUM(P292:P304)</f>
        <v>0</v>
      </c>
      <c r="Q291" s="208"/>
      <c r="R291" s="209">
        <f>SUM(R292:R304)</f>
        <v>0.07655300000000001</v>
      </c>
      <c r="S291" s="208"/>
      <c r="T291" s="210">
        <f>SUM(T292:T304)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80</v>
      </c>
      <c r="AT291" s="212" t="s">
        <v>70</v>
      </c>
      <c r="AU291" s="212" t="s">
        <v>78</v>
      </c>
      <c r="AY291" s="211" t="s">
        <v>205</v>
      </c>
      <c r="BK291" s="213">
        <f>SUM(BK292:BK304)</f>
        <v>0</v>
      </c>
    </row>
    <row r="292" s="2" customFormat="1" ht="49.05" customHeight="1">
      <c r="A292" s="41"/>
      <c r="B292" s="42"/>
      <c r="C292" s="216" t="s">
        <v>574</v>
      </c>
      <c r="D292" s="216" t="s">
        <v>207</v>
      </c>
      <c r="E292" s="217" t="s">
        <v>7219</v>
      </c>
      <c r="F292" s="218" t="s">
        <v>7220</v>
      </c>
      <c r="G292" s="219" t="s">
        <v>306</v>
      </c>
      <c r="H292" s="220">
        <v>14</v>
      </c>
      <c r="I292" s="221"/>
      <c r="J292" s="222">
        <f>ROUND(I292*H292,2)</f>
        <v>0</v>
      </c>
      <c r="K292" s="218" t="s">
        <v>211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0.00036000000000000002</v>
      </c>
      <c r="R292" s="225">
        <f>Q292*H292</f>
        <v>0.0050400000000000002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331</v>
      </c>
      <c r="AT292" s="227" t="s">
        <v>207</v>
      </c>
      <c r="AU292" s="227" t="s">
        <v>80</v>
      </c>
      <c r="AY292" s="20" t="s">
        <v>205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331</v>
      </c>
      <c r="BM292" s="227" t="s">
        <v>7221</v>
      </c>
    </row>
    <row r="293" s="2" customFormat="1">
      <c r="A293" s="41"/>
      <c r="B293" s="42"/>
      <c r="C293" s="43"/>
      <c r="D293" s="229" t="s">
        <v>214</v>
      </c>
      <c r="E293" s="43"/>
      <c r="F293" s="230" t="s">
        <v>7222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214</v>
      </c>
      <c r="AU293" s="20" t="s">
        <v>80</v>
      </c>
    </row>
    <row r="294" s="14" customFormat="1">
      <c r="A294" s="14"/>
      <c r="B294" s="245"/>
      <c r="C294" s="246"/>
      <c r="D294" s="236" t="s">
        <v>216</v>
      </c>
      <c r="E294" s="247" t="s">
        <v>19</v>
      </c>
      <c r="F294" s="248" t="s">
        <v>7223</v>
      </c>
      <c r="G294" s="246"/>
      <c r="H294" s="249">
        <v>14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216</v>
      </c>
      <c r="AU294" s="255" t="s">
        <v>80</v>
      </c>
      <c r="AV294" s="14" t="s">
        <v>80</v>
      </c>
      <c r="AW294" s="14" t="s">
        <v>218</v>
      </c>
      <c r="AX294" s="14" t="s">
        <v>71</v>
      </c>
      <c r="AY294" s="255" t="s">
        <v>205</v>
      </c>
    </row>
    <row r="295" s="2" customFormat="1" ht="24.15" customHeight="1">
      <c r="A295" s="41"/>
      <c r="B295" s="42"/>
      <c r="C295" s="278" t="s">
        <v>580</v>
      </c>
      <c r="D295" s="278" t="s">
        <v>319</v>
      </c>
      <c r="E295" s="279" t="s">
        <v>7224</v>
      </c>
      <c r="F295" s="280" t="s">
        <v>7225</v>
      </c>
      <c r="G295" s="281" t="s">
        <v>306</v>
      </c>
      <c r="H295" s="282">
        <v>13.393000000000001</v>
      </c>
      <c r="I295" s="283"/>
      <c r="J295" s="284">
        <f>ROUND(I295*H295,2)</f>
        <v>0</v>
      </c>
      <c r="K295" s="280" t="s">
        <v>211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0.0025999999999999999</v>
      </c>
      <c r="R295" s="225">
        <f>Q295*H295</f>
        <v>0.0348218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433</v>
      </c>
      <c r="AT295" s="227" t="s">
        <v>319</v>
      </c>
      <c r="AU295" s="227" t="s">
        <v>80</v>
      </c>
      <c r="AY295" s="20" t="s">
        <v>205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331</v>
      </c>
      <c r="BM295" s="227" t="s">
        <v>7226</v>
      </c>
    </row>
    <row r="296" s="14" customFormat="1">
      <c r="A296" s="14"/>
      <c r="B296" s="245"/>
      <c r="C296" s="246"/>
      <c r="D296" s="236" t="s">
        <v>216</v>
      </c>
      <c r="E296" s="247" t="s">
        <v>19</v>
      </c>
      <c r="F296" s="248" t="s">
        <v>7227</v>
      </c>
      <c r="G296" s="246"/>
      <c r="H296" s="249">
        <v>12.754866173575399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216</v>
      </c>
      <c r="AU296" s="255" t="s">
        <v>80</v>
      </c>
      <c r="AV296" s="14" t="s">
        <v>80</v>
      </c>
      <c r="AW296" s="14" t="s">
        <v>218</v>
      </c>
      <c r="AX296" s="14" t="s">
        <v>78</v>
      </c>
      <c r="AY296" s="255" t="s">
        <v>205</v>
      </c>
    </row>
    <row r="297" s="14" customFormat="1">
      <c r="A297" s="14"/>
      <c r="B297" s="245"/>
      <c r="C297" s="246"/>
      <c r="D297" s="236" t="s">
        <v>216</v>
      </c>
      <c r="E297" s="246"/>
      <c r="F297" s="248" t="s">
        <v>7228</v>
      </c>
      <c r="G297" s="246"/>
      <c r="H297" s="249">
        <v>13.393000000000001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216</v>
      </c>
      <c r="AU297" s="255" t="s">
        <v>80</v>
      </c>
      <c r="AV297" s="14" t="s">
        <v>80</v>
      </c>
      <c r="AW297" s="14" t="s">
        <v>4</v>
      </c>
      <c r="AX297" s="14" t="s">
        <v>78</v>
      </c>
      <c r="AY297" s="255" t="s">
        <v>205</v>
      </c>
    </row>
    <row r="298" s="2" customFormat="1" ht="66.75" customHeight="1">
      <c r="A298" s="41"/>
      <c r="B298" s="42"/>
      <c r="C298" s="216" t="s">
        <v>588</v>
      </c>
      <c r="D298" s="216" t="s">
        <v>207</v>
      </c>
      <c r="E298" s="217" t="s">
        <v>7229</v>
      </c>
      <c r="F298" s="218" t="s">
        <v>7230</v>
      </c>
      <c r="G298" s="219" t="s">
        <v>327</v>
      </c>
      <c r="H298" s="220">
        <v>28</v>
      </c>
      <c r="I298" s="221"/>
      <c r="J298" s="222">
        <f>ROUND(I298*H298,2)</f>
        <v>0</v>
      </c>
      <c r="K298" s="218" t="s">
        <v>211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0.00027</v>
      </c>
      <c r="R298" s="225">
        <f>Q298*H298</f>
        <v>0.0075599999999999999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331</v>
      </c>
      <c r="AT298" s="227" t="s">
        <v>207</v>
      </c>
      <c r="AU298" s="227" t="s">
        <v>80</v>
      </c>
      <c r="AY298" s="20" t="s">
        <v>205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331</v>
      </c>
      <c r="BM298" s="227" t="s">
        <v>7231</v>
      </c>
    </row>
    <row r="299" s="2" customFormat="1">
      <c r="A299" s="41"/>
      <c r="B299" s="42"/>
      <c r="C299" s="43"/>
      <c r="D299" s="229" t="s">
        <v>214</v>
      </c>
      <c r="E299" s="43"/>
      <c r="F299" s="230" t="s">
        <v>7232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214</v>
      </c>
      <c r="AU299" s="20" t="s">
        <v>80</v>
      </c>
    </row>
    <row r="300" s="14" customFormat="1">
      <c r="A300" s="14"/>
      <c r="B300" s="245"/>
      <c r="C300" s="246"/>
      <c r="D300" s="236" t="s">
        <v>216</v>
      </c>
      <c r="E300" s="247" t="s">
        <v>19</v>
      </c>
      <c r="F300" s="248" t="s">
        <v>7233</v>
      </c>
      <c r="G300" s="246"/>
      <c r="H300" s="249">
        <v>28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216</v>
      </c>
      <c r="AU300" s="255" t="s">
        <v>80</v>
      </c>
      <c r="AV300" s="14" t="s">
        <v>80</v>
      </c>
      <c r="AW300" s="14" t="s">
        <v>218</v>
      </c>
      <c r="AX300" s="14" t="s">
        <v>71</v>
      </c>
      <c r="AY300" s="255" t="s">
        <v>205</v>
      </c>
    </row>
    <row r="301" s="2" customFormat="1" ht="24.15" customHeight="1">
      <c r="A301" s="41"/>
      <c r="B301" s="42"/>
      <c r="C301" s="278" t="s">
        <v>596</v>
      </c>
      <c r="D301" s="278" t="s">
        <v>319</v>
      </c>
      <c r="E301" s="279" t="s">
        <v>7234</v>
      </c>
      <c r="F301" s="280" t="s">
        <v>7235</v>
      </c>
      <c r="G301" s="281" t="s">
        <v>327</v>
      </c>
      <c r="H301" s="282">
        <v>28.559999999999999</v>
      </c>
      <c r="I301" s="283"/>
      <c r="J301" s="284">
        <f>ROUND(I301*H301,2)</f>
        <v>0</v>
      </c>
      <c r="K301" s="280" t="s">
        <v>211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0.0010200000000000001</v>
      </c>
      <c r="R301" s="225">
        <f>Q301*H301</f>
        <v>0.029131199999999999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433</v>
      </c>
      <c r="AT301" s="227" t="s">
        <v>319</v>
      </c>
      <c r="AU301" s="227" t="s">
        <v>80</v>
      </c>
      <c r="AY301" s="20" t="s">
        <v>205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331</v>
      </c>
      <c r="BM301" s="227" t="s">
        <v>7236</v>
      </c>
    </row>
    <row r="302" s="14" customFormat="1">
      <c r="A302" s="14"/>
      <c r="B302" s="245"/>
      <c r="C302" s="246"/>
      <c r="D302" s="236" t="s">
        <v>216</v>
      </c>
      <c r="E302" s="246"/>
      <c r="F302" s="248" t="s">
        <v>7237</v>
      </c>
      <c r="G302" s="246"/>
      <c r="H302" s="249">
        <v>28.559999999999999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216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205</v>
      </c>
    </row>
    <row r="303" s="2" customFormat="1" ht="49.05" customHeight="1">
      <c r="A303" s="41"/>
      <c r="B303" s="42"/>
      <c r="C303" s="216" t="s">
        <v>602</v>
      </c>
      <c r="D303" s="216" t="s">
        <v>207</v>
      </c>
      <c r="E303" s="217" t="s">
        <v>7238</v>
      </c>
      <c r="F303" s="218" t="s">
        <v>7239</v>
      </c>
      <c r="G303" s="219" t="s">
        <v>279</v>
      </c>
      <c r="H303" s="220">
        <v>0.076999999999999999</v>
      </c>
      <c r="I303" s="221"/>
      <c r="J303" s="222">
        <f>ROUND(I303*H303,2)</f>
        <v>0</v>
      </c>
      <c r="K303" s="218" t="s">
        <v>211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331</v>
      </c>
      <c r="AT303" s="227" t="s">
        <v>207</v>
      </c>
      <c r="AU303" s="227" t="s">
        <v>80</v>
      </c>
      <c r="AY303" s="20" t="s">
        <v>205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331</v>
      </c>
      <c r="BM303" s="227" t="s">
        <v>7240</v>
      </c>
    </row>
    <row r="304" s="2" customFormat="1">
      <c r="A304" s="41"/>
      <c r="B304" s="42"/>
      <c r="C304" s="43"/>
      <c r="D304" s="229" t="s">
        <v>214</v>
      </c>
      <c r="E304" s="43"/>
      <c r="F304" s="230" t="s">
        <v>7241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214</v>
      </c>
      <c r="AU304" s="20" t="s">
        <v>80</v>
      </c>
    </row>
    <row r="305" s="12" customFormat="1" ht="22.8" customHeight="1">
      <c r="A305" s="12"/>
      <c r="B305" s="200"/>
      <c r="C305" s="201"/>
      <c r="D305" s="202" t="s">
        <v>70</v>
      </c>
      <c r="E305" s="214" t="s">
        <v>4943</v>
      </c>
      <c r="F305" s="214" t="s">
        <v>7242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SUM(P306:P412)</f>
        <v>0</v>
      </c>
      <c r="Q305" s="208"/>
      <c r="R305" s="209">
        <f>SUM(R306:R412)</f>
        <v>1.4365514000000001</v>
      </c>
      <c r="S305" s="208"/>
      <c r="T305" s="210">
        <f>SUM(T306:T412)</f>
        <v>0.27737499999999998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80</v>
      </c>
      <c r="AT305" s="212" t="s">
        <v>70</v>
      </c>
      <c r="AU305" s="212" t="s">
        <v>78</v>
      </c>
      <c r="AY305" s="211" t="s">
        <v>205</v>
      </c>
      <c r="BK305" s="213">
        <f>SUM(BK306:BK412)</f>
        <v>0</v>
      </c>
    </row>
    <row r="306" s="2" customFormat="1" ht="24.15" customHeight="1">
      <c r="A306" s="41"/>
      <c r="B306" s="42"/>
      <c r="C306" s="216" t="s">
        <v>607</v>
      </c>
      <c r="D306" s="216" t="s">
        <v>207</v>
      </c>
      <c r="E306" s="217" t="s">
        <v>7243</v>
      </c>
      <c r="F306" s="218" t="s">
        <v>7244</v>
      </c>
      <c r="G306" s="219" t="s">
        <v>327</v>
      </c>
      <c r="H306" s="220">
        <v>6.5</v>
      </c>
      <c r="I306" s="221"/>
      <c r="J306" s="222">
        <f>ROUND(I306*H306,2)</f>
        <v>0</v>
      </c>
      <c r="K306" s="218" t="s">
        <v>211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0.03065</v>
      </c>
      <c r="T306" s="226">
        <f>S306*H306</f>
        <v>0.19922500000000001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331</v>
      </c>
      <c r="AT306" s="227" t="s">
        <v>207</v>
      </c>
      <c r="AU306" s="227" t="s">
        <v>80</v>
      </c>
      <c r="AY306" s="20" t="s">
        <v>205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331</v>
      </c>
      <c r="BM306" s="227" t="s">
        <v>7245</v>
      </c>
    </row>
    <row r="307" s="2" customFormat="1">
      <c r="A307" s="41"/>
      <c r="B307" s="42"/>
      <c r="C307" s="43"/>
      <c r="D307" s="229" t="s">
        <v>214</v>
      </c>
      <c r="E307" s="43"/>
      <c r="F307" s="230" t="s">
        <v>7246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214</v>
      </c>
      <c r="AU307" s="20" t="s">
        <v>80</v>
      </c>
    </row>
    <row r="308" s="14" customFormat="1">
      <c r="A308" s="14"/>
      <c r="B308" s="245"/>
      <c r="C308" s="246"/>
      <c r="D308" s="236" t="s">
        <v>216</v>
      </c>
      <c r="E308" s="247" t="s">
        <v>19</v>
      </c>
      <c r="F308" s="248" t="s">
        <v>7247</v>
      </c>
      <c r="G308" s="246"/>
      <c r="H308" s="249">
        <v>6.5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216</v>
      </c>
      <c r="AU308" s="255" t="s">
        <v>80</v>
      </c>
      <c r="AV308" s="14" t="s">
        <v>80</v>
      </c>
      <c r="AW308" s="14" t="s">
        <v>218</v>
      </c>
      <c r="AX308" s="14" t="s">
        <v>71</v>
      </c>
      <c r="AY308" s="255" t="s">
        <v>205</v>
      </c>
    </row>
    <row r="309" s="2" customFormat="1" ht="24.15" customHeight="1">
      <c r="A309" s="41"/>
      <c r="B309" s="42"/>
      <c r="C309" s="216" t="s">
        <v>615</v>
      </c>
      <c r="D309" s="216" t="s">
        <v>207</v>
      </c>
      <c r="E309" s="217" t="s">
        <v>7248</v>
      </c>
      <c r="F309" s="218" t="s">
        <v>7249</v>
      </c>
      <c r="G309" s="219" t="s">
        <v>327</v>
      </c>
      <c r="H309" s="220">
        <v>32.5</v>
      </c>
      <c r="I309" s="221"/>
      <c r="J309" s="222">
        <f>ROUND(I309*H309,2)</f>
        <v>0</v>
      </c>
      <c r="K309" s="218" t="s">
        <v>211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0.0020999999999999999</v>
      </c>
      <c r="T309" s="226">
        <f>S309*H309</f>
        <v>0.068249999999999991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331</v>
      </c>
      <c r="AT309" s="227" t="s">
        <v>207</v>
      </c>
      <c r="AU309" s="227" t="s">
        <v>80</v>
      </c>
      <c r="AY309" s="20" t="s">
        <v>205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331</v>
      </c>
      <c r="BM309" s="227" t="s">
        <v>7250</v>
      </c>
    </row>
    <row r="310" s="2" customFormat="1">
      <c r="A310" s="41"/>
      <c r="B310" s="42"/>
      <c r="C310" s="43"/>
      <c r="D310" s="229" t="s">
        <v>214</v>
      </c>
      <c r="E310" s="43"/>
      <c r="F310" s="230" t="s">
        <v>7251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214</v>
      </c>
      <c r="AU310" s="20" t="s">
        <v>80</v>
      </c>
    </row>
    <row r="311" s="14" customFormat="1">
      <c r="A311" s="14"/>
      <c r="B311" s="245"/>
      <c r="C311" s="246"/>
      <c r="D311" s="236" t="s">
        <v>216</v>
      </c>
      <c r="E311" s="247" t="s">
        <v>19</v>
      </c>
      <c r="F311" s="248" t="s">
        <v>7252</v>
      </c>
      <c r="G311" s="246"/>
      <c r="H311" s="249">
        <v>3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216</v>
      </c>
      <c r="AU311" s="255" t="s">
        <v>80</v>
      </c>
      <c r="AV311" s="14" t="s">
        <v>80</v>
      </c>
      <c r="AW311" s="14" t="s">
        <v>218</v>
      </c>
      <c r="AX311" s="14" t="s">
        <v>71</v>
      </c>
      <c r="AY311" s="255" t="s">
        <v>205</v>
      </c>
    </row>
    <row r="312" s="14" customFormat="1">
      <c r="A312" s="14"/>
      <c r="B312" s="245"/>
      <c r="C312" s="246"/>
      <c r="D312" s="236" t="s">
        <v>216</v>
      </c>
      <c r="E312" s="247" t="s">
        <v>19</v>
      </c>
      <c r="F312" s="248" t="s">
        <v>7253</v>
      </c>
      <c r="G312" s="246"/>
      <c r="H312" s="249">
        <v>17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216</v>
      </c>
      <c r="AU312" s="255" t="s">
        <v>80</v>
      </c>
      <c r="AV312" s="14" t="s">
        <v>80</v>
      </c>
      <c r="AW312" s="14" t="s">
        <v>218</v>
      </c>
      <c r="AX312" s="14" t="s">
        <v>71</v>
      </c>
      <c r="AY312" s="255" t="s">
        <v>205</v>
      </c>
    </row>
    <row r="313" s="14" customFormat="1">
      <c r="A313" s="14"/>
      <c r="B313" s="245"/>
      <c r="C313" s="246"/>
      <c r="D313" s="236" t="s">
        <v>216</v>
      </c>
      <c r="E313" s="247" t="s">
        <v>19</v>
      </c>
      <c r="F313" s="248" t="s">
        <v>7254</v>
      </c>
      <c r="G313" s="246"/>
      <c r="H313" s="249">
        <v>6.5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216</v>
      </c>
      <c r="AU313" s="255" t="s">
        <v>80</v>
      </c>
      <c r="AV313" s="14" t="s">
        <v>80</v>
      </c>
      <c r="AW313" s="14" t="s">
        <v>218</v>
      </c>
      <c r="AX313" s="14" t="s">
        <v>71</v>
      </c>
      <c r="AY313" s="255" t="s">
        <v>205</v>
      </c>
    </row>
    <row r="314" s="14" customFormat="1">
      <c r="A314" s="14"/>
      <c r="B314" s="245"/>
      <c r="C314" s="246"/>
      <c r="D314" s="236" t="s">
        <v>216</v>
      </c>
      <c r="E314" s="247" t="s">
        <v>19</v>
      </c>
      <c r="F314" s="248" t="s">
        <v>7255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216</v>
      </c>
      <c r="AU314" s="255" t="s">
        <v>80</v>
      </c>
      <c r="AV314" s="14" t="s">
        <v>80</v>
      </c>
      <c r="AW314" s="14" t="s">
        <v>218</v>
      </c>
      <c r="AX314" s="14" t="s">
        <v>71</v>
      </c>
      <c r="AY314" s="255" t="s">
        <v>205</v>
      </c>
    </row>
    <row r="315" s="2" customFormat="1" ht="24.15" customHeight="1">
      <c r="A315" s="41"/>
      <c r="B315" s="42"/>
      <c r="C315" s="216" t="s">
        <v>621</v>
      </c>
      <c r="D315" s="216" t="s">
        <v>207</v>
      </c>
      <c r="E315" s="217" t="s">
        <v>7256</v>
      </c>
      <c r="F315" s="218" t="s">
        <v>7257</v>
      </c>
      <c r="G315" s="219" t="s">
        <v>327</v>
      </c>
      <c r="H315" s="220">
        <v>5</v>
      </c>
      <c r="I315" s="221"/>
      <c r="J315" s="222">
        <f>ROUND(I315*H315,2)</f>
        <v>0</v>
      </c>
      <c r="K315" s="218" t="s">
        <v>211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0.00198</v>
      </c>
      <c r="T315" s="226">
        <f>S315*H315</f>
        <v>0.0098999999999999991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331</v>
      </c>
      <c r="AT315" s="227" t="s">
        <v>207</v>
      </c>
      <c r="AU315" s="227" t="s">
        <v>80</v>
      </c>
      <c r="AY315" s="20" t="s">
        <v>205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331</v>
      </c>
      <c r="BM315" s="227" t="s">
        <v>7258</v>
      </c>
    </row>
    <row r="316" s="2" customFormat="1">
      <c r="A316" s="41"/>
      <c r="B316" s="42"/>
      <c r="C316" s="43"/>
      <c r="D316" s="229" t="s">
        <v>214</v>
      </c>
      <c r="E316" s="43"/>
      <c r="F316" s="230" t="s">
        <v>7259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214</v>
      </c>
      <c r="AU316" s="20" t="s">
        <v>80</v>
      </c>
    </row>
    <row r="317" s="14" customFormat="1">
      <c r="A317" s="14"/>
      <c r="B317" s="245"/>
      <c r="C317" s="246"/>
      <c r="D317" s="236" t="s">
        <v>216</v>
      </c>
      <c r="E317" s="247" t="s">
        <v>19</v>
      </c>
      <c r="F317" s="248" t="s">
        <v>7260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216</v>
      </c>
      <c r="AU317" s="255" t="s">
        <v>80</v>
      </c>
      <c r="AV317" s="14" t="s">
        <v>80</v>
      </c>
      <c r="AW317" s="14" t="s">
        <v>218</v>
      </c>
      <c r="AX317" s="14" t="s">
        <v>71</v>
      </c>
      <c r="AY317" s="255" t="s">
        <v>205</v>
      </c>
    </row>
    <row r="318" s="14" customFormat="1">
      <c r="A318" s="14"/>
      <c r="B318" s="245"/>
      <c r="C318" s="246"/>
      <c r="D318" s="236" t="s">
        <v>216</v>
      </c>
      <c r="E318" s="247" t="s">
        <v>19</v>
      </c>
      <c r="F318" s="248" t="s">
        <v>7261</v>
      </c>
      <c r="G318" s="246"/>
      <c r="H318" s="249">
        <v>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216</v>
      </c>
      <c r="AU318" s="255" t="s">
        <v>80</v>
      </c>
      <c r="AV318" s="14" t="s">
        <v>80</v>
      </c>
      <c r="AW318" s="14" t="s">
        <v>218</v>
      </c>
      <c r="AX318" s="14" t="s">
        <v>71</v>
      </c>
      <c r="AY318" s="255" t="s">
        <v>205</v>
      </c>
    </row>
    <row r="319" s="2" customFormat="1" ht="21.75" customHeight="1">
      <c r="A319" s="41"/>
      <c r="B319" s="42"/>
      <c r="C319" s="216" t="s">
        <v>627</v>
      </c>
      <c r="D319" s="216" t="s">
        <v>207</v>
      </c>
      <c r="E319" s="217" t="s">
        <v>7262</v>
      </c>
      <c r="F319" s="218" t="s">
        <v>7263</v>
      </c>
      <c r="G319" s="219" t="s">
        <v>327</v>
      </c>
      <c r="H319" s="220">
        <v>60</v>
      </c>
      <c r="I319" s="221"/>
      <c r="J319" s="222">
        <f>ROUND(I319*H319,2)</f>
        <v>0</v>
      </c>
      <c r="K319" s="218" t="s">
        <v>211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0.00142</v>
      </c>
      <c r="R319" s="225">
        <f>Q319*H319</f>
        <v>0.085199999999999998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331</v>
      </c>
      <c r="AT319" s="227" t="s">
        <v>207</v>
      </c>
      <c r="AU319" s="227" t="s">
        <v>80</v>
      </c>
      <c r="AY319" s="20" t="s">
        <v>205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331</v>
      </c>
      <c r="BM319" s="227" t="s">
        <v>7264</v>
      </c>
    </row>
    <row r="320" s="2" customFormat="1">
      <c r="A320" s="41"/>
      <c r="B320" s="42"/>
      <c r="C320" s="43"/>
      <c r="D320" s="229" t="s">
        <v>214</v>
      </c>
      <c r="E320" s="43"/>
      <c r="F320" s="230" t="s">
        <v>7265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214</v>
      </c>
      <c r="AU320" s="20" t="s">
        <v>80</v>
      </c>
    </row>
    <row r="321" s="2" customFormat="1" ht="21.75" customHeight="1">
      <c r="A321" s="41"/>
      <c r="B321" s="42"/>
      <c r="C321" s="216" t="s">
        <v>633</v>
      </c>
      <c r="D321" s="216" t="s">
        <v>207</v>
      </c>
      <c r="E321" s="217" t="s">
        <v>7266</v>
      </c>
      <c r="F321" s="218" t="s">
        <v>7267</v>
      </c>
      <c r="G321" s="219" t="s">
        <v>327</v>
      </c>
      <c r="H321" s="220">
        <v>71</v>
      </c>
      <c r="I321" s="221"/>
      <c r="J321" s="222">
        <f>ROUND(I321*H321,2)</f>
        <v>0</v>
      </c>
      <c r="K321" s="218" t="s">
        <v>211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0.00197</v>
      </c>
      <c r="R321" s="225">
        <f>Q321*H321</f>
        <v>0.13986999999999999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331</v>
      </c>
      <c r="AT321" s="227" t="s">
        <v>207</v>
      </c>
      <c r="AU321" s="227" t="s">
        <v>80</v>
      </c>
      <c r="AY321" s="20" t="s">
        <v>205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331</v>
      </c>
      <c r="BM321" s="227" t="s">
        <v>7268</v>
      </c>
    </row>
    <row r="322" s="2" customFormat="1">
      <c r="A322" s="41"/>
      <c r="B322" s="42"/>
      <c r="C322" s="43"/>
      <c r="D322" s="229" t="s">
        <v>214</v>
      </c>
      <c r="E322" s="43"/>
      <c r="F322" s="230" t="s">
        <v>7269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214</v>
      </c>
      <c r="AU322" s="20" t="s">
        <v>80</v>
      </c>
    </row>
    <row r="323" s="2" customFormat="1" ht="21.75" customHeight="1">
      <c r="A323" s="41"/>
      <c r="B323" s="42"/>
      <c r="C323" s="278" t="s">
        <v>638</v>
      </c>
      <c r="D323" s="278" t="s">
        <v>319</v>
      </c>
      <c r="E323" s="279" t="s">
        <v>7270</v>
      </c>
      <c r="F323" s="280" t="s">
        <v>7271</v>
      </c>
      <c r="G323" s="281" t="s">
        <v>448</v>
      </c>
      <c r="H323" s="282">
        <v>2</v>
      </c>
      <c r="I323" s="283"/>
      <c r="J323" s="284">
        <f>ROUND(I323*H323,2)</f>
        <v>0</v>
      </c>
      <c r="K323" s="280" t="s">
        <v>211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0.00116</v>
      </c>
      <c r="R323" s="225">
        <f>Q323*H323</f>
        <v>0.00232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433</v>
      </c>
      <c r="AT323" s="227" t="s">
        <v>319</v>
      </c>
      <c r="AU323" s="227" t="s">
        <v>80</v>
      </c>
      <c r="AY323" s="20" t="s">
        <v>205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331</v>
      </c>
      <c r="BM323" s="227" t="s">
        <v>7272</v>
      </c>
    </row>
    <row r="324" s="2" customFormat="1" ht="21.75" customHeight="1">
      <c r="A324" s="41"/>
      <c r="B324" s="42"/>
      <c r="C324" s="216" t="s">
        <v>651</v>
      </c>
      <c r="D324" s="216" t="s">
        <v>207</v>
      </c>
      <c r="E324" s="217" t="s">
        <v>7273</v>
      </c>
      <c r="F324" s="218" t="s">
        <v>7274</v>
      </c>
      <c r="G324" s="219" t="s">
        <v>327</v>
      </c>
      <c r="H324" s="220">
        <v>28</v>
      </c>
      <c r="I324" s="221"/>
      <c r="J324" s="222">
        <f>ROUND(I324*H324,2)</f>
        <v>0</v>
      </c>
      <c r="K324" s="218" t="s">
        <v>211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0.0030400000000000002</v>
      </c>
      <c r="R324" s="225">
        <f>Q324*H324</f>
        <v>0.085120000000000001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331</v>
      </c>
      <c r="AT324" s="227" t="s">
        <v>207</v>
      </c>
      <c r="AU324" s="227" t="s">
        <v>80</v>
      </c>
      <c r="AY324" s="20" t="s">
        <v>205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331</v>
      </c>
      <c r="BM324" s="227" t="s">
        <v>7275</v>
      </c>
    </row>
    <row r="325" s="2" customFormat="1">
      <c r="A325" s="41"/>
      <c r="B325" s="42"/>
      <c r="C325" s="43"/>
      <c r="D325" s="229" t="s">
        <v>214</v>
      </c>
      <c r="E325" s="43"/>
      <c r="F325" s="230" t="s">
        <v>7276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214</v>
      </c>
      <c r="AU325" s="20" t="s">
        <v>80</v>
      </c>
    </row>
    <row r="326" s="2" customFormat="1" ht="21.75" customHeight="1">
      <c r="A326" s="41"/>
      <c r="B326" s="42"/>
      <c r="C326" s="216" t="s">
        <v>657</v>
      </c>
      <c r="D326" s="216" t="s">
        <v>207</v>
      </c>
      <c r="E326" s="217" t="s">
        <v>7277</v>
      </c>
      <c r="F326" s="218" t="s">
        <v>7278</v>
      </c>
      <c r="G326" s="219" t="s">
        <v>327</v>
      </c>
      <c r="H326" s="220">
        <v>69</v>
      </c>
      <c r="I326" s="221"/>
      <c r="J326" s="222">
        <f>ROUND(I326*H326,2)</f>
        <v>0</v>
      </c>
      <c r="K326" s="218" t="s">
        <v>211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0.0049199999999999999</v>
      </c>
      <c r="R326" s="225">
        <f>Q326*H326</f>
        <v>0.33948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331</v>
      </c>
      <c r="AT326" s="227" t="s">
        <v>207</v>
      </c>
      <c r="AU326" s="227" t="s">
        <v>80</v>
      </c>
      <c r="AY326" s="20" t="s">
        <v>205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331</v>
      </c>
      <c r="BM326" s="227" t="s">
        <v>7279</v>
      </c>
    </row>
    <row r="327" s="2" customFormat="1">
      <c r="A327" s="41"/>
      <c r="B327" s="42"/>
      <c r="C327" s="43"/>
      <c r="D327" s="229" t="s">
        <v>214</v>
      </c>
      <c r="E327" s="43"/>
      <c r="F327" s="230" t="s">
        <v>7280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214</v>
      </c>
      <c r="AU327" s="20" t="s">
        <v>80</v>
      </c>
    </row>
    <row r="328" s="14" customFormat="1">
      <c r="A328" s="14"/>
      <c r="B328" s="245"/>
      <c r="C328" s="246"/>
      <c r="D328" s="236" t="s">
        <v>216</v>
      </c>
      <c r="E328" s="247" t="s">
        <v>19</v>
      </c>
      <c r="F328" s="248" t="s">
        <v>7281</v>
      </c>
      <c r="G328" s="246"/>
      <c r="H328" s="249">
        <v>69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216</v>
      </c>
      <c r="AU328" s="255" t="s">
        <v>80</v>
      </c>
      <c r="AV328" s="14" t="s">
        <v>80</v>
      </c>
      <c r="AW328" s="14" t="s">
        <v>218</v>
      </c>
      <c r="AX328" s="14" t="s">
        <v>71</v>
      </c>
      <c r="AY328" s="255" t="s">
        <v>205</v>
      </c>
    </row>
    <row r="329" s="2" customFormat="1" ht="21.75" customHeight="1">
      <c r="A329" s="41"/>
      <c r="B329" s="42"/>
      <c r="C329" s="278" t="s">
        <v>663</v>
      </c>
      <c r="D329" s="278" t="s">
        <v>319</v>
      </c>
      <c r="E329" s="279" t="s">
        <v>7282</v>
      </c>
      <c r="F329" s="280" t="s">
        <v>7283</v>
      </c>
      <c r="G329" s="281" t="s">
        <v>448</v>
      </c>
      <c r="H329" s="282">
        <v>4</v>
      </c>
      <c r="I329" s="283"/>
      <c r="J329" s="284">
        <f>ROUND(I329*H329,2)</f>
        <v>0</v>
      </c>
      <c r="K329" s="280" t="s">
        <v>211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0.0023999999999999998</v>
      </c>
      <c r="R329" s="225">
        <f>Q329*H329</f>
        <v>0.0095999999999999992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433</v>
      </c>
      <c r="AT329" s="227" t="s">
        <v>319</v>
      </c>
      <c r="AU329" s="227" t="s">
        <v>80</v>
      </c>
      <c r="AY329" s="20" t="s">
        <v>205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331</v>
      </c>
      <c r="BM329" s="227" t="s">
        <v>7284</v>
      </c>
    </row>
    <row r="330" s="2" customFormat="1" ht="21.75" customHeight="1">
      <c r="A330" s="41"/>
      <c r="B330" s="42"/>
      <c r="C330" s="216" t="s">
        <v>668</v>
      </c>
      <c r="D330" s="216" t="s">
        <v>207</v>
      </c>
      <c r="E330" s="217" t="s">
        <v>7285</v>
      </c>
      <c r="F330" s="218" t="s">
        <v>7286</v>
      </c>
      <c r="G330" s="219" t="s">
        <v>327</v>
      </c>
      <c r="H330" s="220">
        <v>17</v>
      </c>
      <c r="I330" s="221"/>
      <c r="J330" s="222">
        <f>ROUND(I330*H330,2)</f>
        <v>0</v>
      </c>
      <c r="K330" s="218" t="s">
        <v>211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0.0084799999999999997</v>
      </c>
      <c r="R330" s="225">
        <f>Q330*H330</f>
        <v>0.14415999999999998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331</v>
      </c>
      <c r="AT330" s="227" t="s">
        <v>207</v>
      </c>
      <c r="AU330" s="227" t="s">
        <v>80</v>
      </c>
      <c r="AY330" s="20" t="s">
        <v>205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331</v>
      </c>
      <c r="BM330" s="227" t="s">
        <v>7287</v>
      </c>
    </row>
    <row r="331" s="2" customFormat="1">
      <c r="A331" s="41"/>
      <c r="B331" s="42"/>
      <c r="C331" s="43"/>
      <c r="D331" s="229" t="s">
        <v>214</v>
      </c>
      <c r="E331" s="43"/>
      <c r="F331" s="230" t="s">
        <v>7288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214</v>
      </c>
      <c r="AU331" s="20" t="s">
        <v>80</v>
      </c>
    </row>
    <row r="332" s="2" customFormat="1" ht="21.75" customHeight="1">
      <c r="A332" s="41"/>
      <c r="B332" s="42"/>
      <c r="C332" s="278" t="s">
        <v>680</v>
      </c>
      <c r="D332" s="278" t="s">
        <v>319</v>
      </c>
      <c r="E332" s="279" t="s">
        <v>7289</v>
      </c>
      <c r="F332" s="280" t="s">
        <v>7290</v>
      </c>
      <c r="G332" s="281" t="s">
        <v>448</v>
      </c>
      <c r="H332" s="282">
        <v>2</v>
      </c>
      <c r="I332" s="283"/>
      <c r="J332" s="284">
        <f>ROUND(I332*H332,2)</f>
        <v>0</v>
      </c>
      <c r="K332" s="280" t="s">
        <v>211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0.0030000000000000001</v>
      </c>
      <c r="R332" s="225">
        <f>Q332*H332</f>
        <v>0.0060000000000000001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433</v>
      </c>
      <c r="AT332" s="227" t="s">
        <v>319</v>
      </c>
      <c r="AU332" s="227" t="s">
        <v>80</v>
      </c>
      <c r="AY332" s="20" t="s">
        <v>205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331</v>
      </c>
      <c r="BM332" s="227" t="s">
        <v>7291</v>
      </c>
    </row>
    <row r="333" s="2" customFormat="1" ht="24.15" customHeight="1">
      <c r="A333" s="41"/>
      <c r="B333" s="42"/>
      <c r="C333" s="216" t="s">
        <v>686</v>
      </c>
      <c r="D333" s="216" t="s">
        <v>207</v>
      </c>
      <c r="E333" s="217" t="s">
        <v>7292</v>
      </c>
      <c r="F333" s="218" t="s">
        <v>7293</v>
      </c>
      <c r="G333" s="219" t="s">
        <v>327</v>
      </c>
      <c r="H333" s="220">
        <v>25.399999999999999</v>
      </c>
      <c r="I333" s="221"/>
      <c r="J333" s="222">
        <f>ROUND(I333*H333,2)</f>
        <v>0</v>
      </c>
      <c r="K333" s="218" t="s">
        <v>211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0.0013699999999999999</v>
      </c>
      <c r="R333" s="225">
        <f>Q333*H333</f>
        <v>0.034797999999999996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331</v>
      </c>
      <c r="AT333" s="227" t="s">
        <v>207</v>
      </c>
      <c r="AU333" s="227" t="s">
        <v>80</v>
      </c>
      <c r="AY333" s="20" t="s">
        <v>205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331</v>
      </c>
      <c r="BM333" s="227" t="s">
        <v>7294</v>
      </c>
    </row>
    <row r="334" s="2" customFormat="1">
      <c r="A334" s="41"/>
      <c r="B334" s="42"/>
      <c r="C334" s="43"/>
      <c r="D334" s="229" t="s">
        <v>214</v>
      </c>
      <c r="E334" s="43"/>
      <c r="F334" s="230" t="s">
        <v>7295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214</v>
      </c>
      <c r="AU334" s="20" t="s">
        <v>80</v>
      </c>
    </row>
    <row r="335" s="14" customFormat="1">
      <c r="A335" s="14"/>
      <c r="B335" s="245"/>
      <c r="C335" s="246"/>
      <c r="D335" s="236" t="s">
        <v>216</v>
      </c>
      <c r="E335" s="247" t="s">
        <v>19</v>
      </c>
      <c r="F335" s="248" t="s">
        <v>7296</v>
      </c>
      <c r="G335" s="246"/>
      <c r="H335" s="249">
        <v>25.400000000000006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216</v>
      </c>
      <c r="AU335" s="255" t="s">
        <v>80</v>
      </c>
      <c r="AV335" s="14" t="s">
        <v>80</v>
      </c>
      <c r="AW335" s="14" t="s">
        <v>218</v>
      </c>
      <c r="AX335" s="14" t="s">
        <v>71</v>
      </c>
      <c r="AY335" s="255" t="s">
        <v>205</v>
      </c>
    </row>
    <row r="336" s="2" customFormat="1" ht="24.15" customHeight="1">
      <c r="A336" s="41"/>
      <c r="B336" s="42"/>
      <c r="C336" s="216" t="s">
        <v>692</v>
      </c>
      <c r="D336" s="216" t="s">
        <v>207</v>
      </c>
      <c r="E336" s="217" t="s">
        <v>7297</v>
      </c>
      <c r="F336" s="218" t="s">
        <v>7298</v>
      </c>
      <c r="G336" s="219" t="s">
        <v>327</v>
      </c>
      <c r="H336" s="220">
        <v>14</v>
      </c>
      <c r="I336" s="221"/>
      <c r="J336" s="222">
        <f>ROUND(I336*H336,2)</f>
        <v>0</v>
      </c>
      <c r="K336" s="218" t="s">
        <v>211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0.00141</v>
      </c>
      <c r="R336" s="225">
        <f>Q336*H336</f>
        <v>0.019740000000000001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331</v>
      </c>
      <c r="AT336" s="227" t="s">
        <v>207</v>
      </c>
      <c r="AU336" s="227" t="s">
        <v>80</v>
      </c>
      <c r="AY336" s="20" t="s">
        <v>205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331</v>
      </c>
      <c r="BM336" s="227" t="s">
        <v>7299</v>
      </c>
    </row>
    <row r="337" s="2" customFormat="1">
      <c r="A337" s="41"/>
      <c r="B337" s="42"/>
      <c r="C337" s="43"/>
      <c r="D337" s="229" t="s">
        <v>214</v>
      </c>
      <c r="E337" s="43"/>
      <c r="F337" s="230" t="s">
        <v>7300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214</v>
      </c>
      <c r="AU337" s="20" t="s">
        <v>80</v>
      </c>
    </row>
    <row r="338" s="2" customFormat="1" ht="24.15" customHeight="1">
      <c r="A338" s="41"/>
      <c r="B338" s="42"/>
      <c r="C338" s="216" t="s">
        <v>699</v>
      </c>
      <c r="D338" s="216" t="s">
        <v>207</v>
      </c>
      <c r="E338" s="217" t="s">
        <v>7301</v>
      </c>
      <c r="F338" s="218" t="s">
        <v>7302</v>
      </c>
      <c r="G338" s="219" t="s">
        <v>327</v>
      </c>
      <c r="H338" s="220">
        <v>73.799999999999997</v>
      </c>
      <c r="I338" s="221"/>
      <c r="J338" s="222">
        <f>ROUND(I338*H338,2)</f>
        <v>0</v>
      </c>
      <c r="K338" s="218" t="s">
        <v>211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0.00063000000000000003</v>
      </c>
      <c r="R338" s="225">
        <f>Q338*H338</f>
        <v>0.046494000000000001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331</v>
      </c>
      <c r="AT338" s="227" t="s">
        <v>207</v>
      </c>
      <c r="AU338" s="227" t="s">
        <v>80</v>
      </c>
      <c r="AY338" s="20" t="s">
        <v>205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331</v>
      </c>
      <c r="BM338" s="227" t="s">
        <v>7303</v>
      </c>
    </row>
    <row r="339" s="2" customFormat="1">
      <c r="A339" s="41"/>
      <c r="B339" s="42"/>
      <c r="C339" s="43"/>
      <c r="D339" s="229" t="s">
        <v>214</v>
      </c>
      <c r="E339" s="43"/>
      <c r="F339" s="230" t="s">
        <v>7304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214</v>
      </c>
      <c r="AU339" s="20" t="s">
        <v>80</v>
      </c>
    </row>
    <row r="340" s="14" customFormat="1">
      <c r="A340" s="14"/>
      <c r="B340" s="245"/>
      <c r="C340" s="246"/>
      <c r="D340" s="236" t="s">
        <v>216</v>
      </c>
      <c r="E340" s="247" t="s">
        <v>19</v>
      </c>
      <c r="F340" s="248" t="s">
        <v>7305</v>
      </c>
      <c r="G340" s="246"/>
      <c r="H340" s="249">
        <v>26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216</v>
      </c>
      <c r="AU340" s="255" t="s">
        <v>80</v>
      </c>
      <c r="AV340" s="14" t="s">
        <v>80</v>
      </c>
      <c r="AW340" s="14" t="s">
        <v>218</v>
      </c>
      <c r="AX340" s="14" t="s">
        <v>71</v>
      </c>
      <c r="AY340" s="255" t="s">
        <v>205</v>
      </c>
    </row>
    <row r="341" s="14" customFormat="1">
      <c r="A341" s="14"/>
      <c r="B341" s="245"/>
      <c r="C341" s="246"/>
      <c r="D341" s="236" t="s">
        <v>216</v>
      </c>
      <c r="E341" s="247" t="s">
        <v>19</v>
      </c>
      <c r="F341" s="248" t="s">
        <v>7306</v>
      </c>
      <c r="G341" s="246"/>
      <c r="H341" s="249">
        <v>25.300000000000001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216</v>
      </c>
      <c r="AU341" s="255" t="s">
        <v>80</v>
      </c>
      <c r="AV341" s="14" t="s">
        <v>80</v>
      </c>
      <c r="AW341" s="14" t="s">
        <v>218</v>
      </c>
      <c r="AX341" s="14" t="s">
        <v>71</v>
      </c>
      <c r="AY341" s="255" t="s">
        <v>205</v>
      </c>
    </row>
    <row r="342" s="14" customFormat="1">
      <c r="A342" s="14"/>
      <c r="B342" s="245"/>
      <c r="C342" s="246"/>
      <c r="D342" s="236" t="s">
        <v>216</v>
      </c>
      <c r="E342" s="247" t="s">
        <v>19</v>
      </c>
      <c r="F342" s="248" t="s">
        <v>7307</v>
      </c>
      <c r="G342" s="246"/>
      <c r="H342" s="249">
        <v>8.5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216</v>
      </c>
      <c r="AU342" s="255" t="s">
        <v>80</v>
      </c>
      <c r="AV342" s="14" t="s">
        <v>80</v>
      </c>
      <c r="AW342" s="14" t="s">
        <v>218</v>
      </c>
      <c r="AX342" s="14" t="s">
        <v>71</v>
      </c>
      <c r="AY342" s="255" t="s">
        <v>205</v>
      </c>
    </row>
    <row r="343" s="14" customFormat="1">
      <c r="A343" s="14"/>
      <c r="B343" s="245"/>
      <c r="C343" s="246"/>
      <c r="D343" s="236" t="s">
        <v>216</v>
      </c>
      <c r="E343" s="247" t="s">
        <v>19</v>
      </c>
      <c r="F343" s="248" t="s">
        <v>7308</v>
      </c>
      <c r="G343" s="246"/>
      <c r="H343" s="249">
        <v>7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216</v>
      </c>
      <c r="AU343" s="255" t="s">
        <v>80</v>
      </c>
      <c r="AV343" s="14" t="s">
        <v>80</v>
      </c>
      <c r="AW343" s="14" t="s">
        <v>218</v>
      </c>
      <c r="AX343" s="14" t="s">
        <v>71</v>
      </c>
      <c r="AY343" s="255" t="s">
        <v>205</v>
      </c>
    </row>
    <row r="344" s="14" customFormat="1">
      <c r="A344" s="14"/>
      <c r="B344" s="245"/>
      <c r="C344" s="246"/>
      <c r="D344" s="236" t="s">
        <v>216</v>
      </c>
      <c r="E344" s="247" t="s">
        <v>19</v>
      </c>
      <c r="F344" s="248" t="s">
        <v>7309</v>
      </c>
      <c r="G344" s="246"/>
      <c r="H344" s="249">
        <v>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216</v>
      </c>
      <c r="AU344" s="255" t="s">
        <v>80</v>
      </c>
      <c r="AV344" s="14" t="s">
        <v>80</v>
      </c>
      <c r="AW344" s="14" t="s">
        <v>218</v>
      </c>
      <c r="AX344" s="14" t="s">
        <v>71</v>
      </c>
      <c r="AY344" s="255" t="s">
        <v>205</v>
      </c>
    </row>
    <row r="345" s="2" customFormat="1" ht="21.75" customHeight="1">
      <c r="A345" s="41"/>
      <c r="B345" s="42"/>
      <c r="C345" s="278" t="s">
        <v>713</v>
      </c>
      <c r="D345" s="278" t="s">
        <v>319</v>
      </c>
      <c r="E345" s="279" t="s">
        <v>7310</v>
      </c>
      <c r="F345" s="280" t="s">
        <v>7311</v>
      </c>
      <c r="G345" s="281" t="s">
        <v>448</v>
      </c>
      <c r="H345" s="282">
        <v>13</v>
      </c>
      <c r="I345" s="283"/>
      <c r="J345" s="284">
        <f>ROUND(I345*H345,2)</f>
        <v>0</v>
      </c>
      <c r="K345" s="280" t="s">
        <v>211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0.0018199999999999998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433</v>
      </c>
      <c r="AT345" s="227" t="s">
        <v>319</v>
      </c>
      <c r="AU345" s="227" t="s">
        <v>80</v>
      </c>
      <c r="AY345" s="20" t="s">
        <v>205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331</v>
      </c>
      <c r="BM345" s="227" t="s">
        <v>7312</v>
      </c>
    </row>
    <row r="346" s="2" customFormat="1" ht="24.15" customHeight="1">
      <c r="A346" s="41"/>
      <c r="B346" s="42"/>
      <c r="C346" s="216" t="s">
        <v>734</v>
      </c>
      <c r="D346" s="216" t="s">
        <v>207</v>
      </c>
      <c r="E346" s="217" t="s">
        <v>7313</v>
      </c>
      <c r="F346" s="218" t="s">
        <v>7314</v>
      </c>
      <c r="G346" s="219" t="s">
        <v>327</v>
      </c>
      <c r="H346" s="220">
        <v>62.799999999999997</v>
      </c>
      <c r="I346" s="221"/>
      <c r="J346" s="222">
        <f>ROUND(I346*H346,2)</f>
        <v>0</v>
      </c>
      <c r="K346" s="218" t="s">
        <v>211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0.0012999999999999999</v>
      </c>
      <c r="R346" s="225">
        <f>Q346*H346</f>
        <v>0.08163999999999999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331</v>
      </c>
      <c r="AT346" s="227" t="s">
        <v>207</v>
      </c>
      <c r="AU346" s="227" t="s">
        <v>80</v>
      </c>
      <c r="AY346" s="20" t="s">
        <v>205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331</v>
      </c>
      <c r="BM346" s="227" t="s">
        <v>7315</v>
      </c>
    </row>
    <row r="347" s="2" customFormat="1">
      <c r="A347" s="41"/>
      <c r="B347" s="42"/>
      <c r="C347" s="43"/>
      <c r="D347" s="229" t="s">
        <v>214</v>
      </c>
      <c r="E347" s="43"/>
      <c r="F347" s="230" t="s">
        <v>7316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214</v>
      </c>
      <c r="AU347" s="20" t="s">
        <v>80</v>
      </c>
    </row>
    <row r="348" s="14" customFormat="1">
      <c r="A348" s="14"/>
      <c r="B348" s="245"/>
      <c r="C348" s="246"/>
      <c r="D348" s="236" t="s">
        <v>216</v>
      </c>
      <c r="E348" s="247" t="s">
        <v>19</v>
      </c>
      <c r="F348" s="248" t="s">
        <v>7317</v>
      </c>
      <c r="G348" s="246"/>
      <c r="H348" s="249">
        <v>9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216</v>
      </c>
      <c r="AU348" s="255" t="s">
        <v>80</v>
      </c>
      <c r="AV348" s="14" t="s">
        <v>80</v>
      </c>
      <c r="AW348" s="14" t="s">
        <v>218</v>
      </c>
      <c r="AX348" s="14" t="s">
        <v>71</v>
      </c>
      <c r="AY348" s="255" t="s">
        <v>205</v>
      </c>
    </row>
    <row r="349" s="14" customFormat="1">
      <c r="A349" s="14"/>
      <c r="B349" s="245"/>
      <c r="C349" s="246"/>
      <c r="D349" s="236" t="s">
        <v>216</v>
      </c>
      <c r="E349" s="247" t="s">
        <v>19</v>
      </c>
      <c r="F349" s="248" t="s">
        <v>7318</v>
      </c>
      <c r="G349" s="246"/>
      <c r="H349" s="249">
        <v>4.2999999999999998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216</v>
      </c>
      <c r="AU349" s="255" t="s">
        <v>80</v>
      </c>
      <c r="AV349" s="14" t="s">
        <v>80</v>
      </c>
      <c r="AW349" s="14" t="s">
        <v>218</v>
      </c>
      <c r="AX349" s="14" t="s">
        <v>71</v>
      </c>
      <c r="AY349" s="255" t="s">
        <v>205</v>
      </c>
    </row>
    <row r="350" s="14" customFormat="1">
      <c r="A350" s="14"/>
      <c r="B350" s="245"/>
      <c r="C350" s="246"/>
      <c r="D350" s="236" t="s">
        <v>216</v>
      </c>
      <c r="E350" s="247" t="s">
        <v>19</v>
      </c>
      <c r="F350" s="248" t="s">
        <v>7319</v>
      </c>
      <c r="G350" s="246"/>
      <c r="H350" s="249">
        <v>4.5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216</v>
      </c>
      <c r="AU350" s="255" t="s">
        <v>80</v>
      </c>
      <c r="AV350" s="14" t="s">
        <v>80</v>
      </c>
      <c r="AW350" s="14" t="s">
        <v>218</v>
      </c>
      <c r="AX350" s="14" t="s">
        <v>71</v>
      </c>
      <c r="AY350" s="255" t="s">
        <v>205</v>
      </c>
    </row>
    <row r="351" s="14" customFormat="1">
      <c r="A351" s="14"/>
      <c r="B351" s="245"/>
      <c r="C351" s="246"/>
      <c r="D351" s="236" t="s">
        <v>216</v>
      </c>
      <c r="E351" s="247" t="s">
        <v>19</v>
      </c>
      <c r="F351" s="248" t="s">
        <v>7320</v>
      </c>
      <c r="G351" s="246"/>
      <c r="H351" s="249">
        <v>10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216</v>
      </c>
      <c r="AU351" s="255" t="s">
        <v>80</v>
      </c>
      <c r="AV351" s="14" t="s">
        <v>80</v>
      </c>
      <c r="AW351" s="14" t="s">
        <v>218</v>
      </c>
      <c r="AX351" s="14" t="s">
        <v>71</v>
      </c>
      <c r="AY351" s="255" t="s">
        <v>205</v>
      </c>
    </row>
    <row r="352" s="14" customFormat="1">
      <c r="A352" s="14"/>
      <c r="B352" s="245"/>
      <c r="C352" s="246"/>
      <c r="D352" s="236" t="s">
        <v>216</v>
      </c>
      <c r="E352" s="247" t="s">
        <v>19</v>
      </c>
      <c r="F352" s="248" t="s">
        <v>7321</v>
      </c>
      <c r="G352" s="246"/>
      <c r="H352" s="249">
        <v>7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216</v>
      </c>
      <c r="AU352" s="255" t="s">
        <v>80</v>
      </c>
      <c r="AV352" s="14" t="s">
        <v>80</v>
      </c>
      <c r="AW352" s="14" t="s">
        <v>218</v>
      </c>
      <c r="AX352" s="14" t="s">
        <v>71</v>
      </c>
      <c r="AY352" s="255" t="s">
        <v>205</v>
      </c>
    </row>
    <row r="353" s="14" customFormat="1">
      <c r="A353" s="14"/>
      <c r="B353" s="245"/>
      <c r="C353" s="246"/>
      <c r="D353" s="236" t="s">
        <v>216</v>
      </c>
      <c r="E353" s="247" t="s">
        <v>19</v>
      </c>
      <c r="F353" s="248" t="s">
        <v>7322</v>
      </c>
      <c r="G353" s="246"/>
      <c r="H353" s="249">
        <v>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216</v>
      </c>
      <c r="AU353" s="255" t="s">
        <v>80</v>
      </c>
      <c r="AV353" s="14" t="s">
        <v>80</v>
      </c>
      <c r="AW353" s="14" t="s">
        <v>218</v>
      </c>
      <c r="AX353" s="14" t="s">
        <v>71</v>
      </c>
      <c r="AY353" s="255" t="s">
        <v>205</v>
      </c>
    </row>
    <row r="354" s="14" customFormat="1">
      <c r="A354" s="14"/>
      <c r="B354" s="245"/>
      <c r="C354" s="246"/>
      <c r="D354" s="236" t="s">
        <v>216</v>
      </c>
      <c r="E354" s="247" t="s">
        <v>19</v>
      </c>
      <c r="F354" s="248" t="s">
        <v>7323</v>
      </c>
      <c r="G354" s="246"/>
      <c r="H354" s="249">
        <v>21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216</v>
      </c>
      <c r="AU354" s="255" t="s">
        <v>80</v>
      </c>
      <c r="AV354" s="14" t="s">
        <v>80</v>
      </c>
      <c r="AW354" s="14" t="s">
        <v>218</v>
      </c>
      <c r="AX354" s="14" t="s">
        <v>71</v>
      </c>
      <c r="AY354" s="255" t="s">
        <v>205</v>
      </c>
    </row>
    <row r="355" s="2" customFormat="1" ht="24.15" customHeight="1">
      <c r="A355" s="41"/>
      <c r="B355" s="42"/>
      <c r="C355" s="278" t="s">
        <v>743</v>
      </c>
      <c r="D355" s="278" t="s">
        <v>319</v>
      </c>
      <c r="E355" s="279" t="s">
        <v>7324</v>
      </c>
      <c r="F355" s="280" t="s">
        <v>7325</v>
      </c>
      <c r="G355" s="281" t="s">
        <v>448</v>
      </c>
      <c r="H355" s="282">
        <v>10</v>
      </c>
      <c r="I355" s="283"/>
      <c r="J355" s="284">
        <f>ROUND(I355*H355,2)</f>
        <v>0</v>
      </c>
      <c r="K355" s="280" t="s">
        <v>211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0.00033</v>
      </c>
      <c r="R355" s="225">
        <f>Q355*H355</f>
        <v>0.0033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433</v>
      </c>
      <c r="AT355" s="227" t="s">
        <v>319</v>
      </c>
      <c r="AU355" s="227" t="s">
        <v>80</v>
      </c>
      <c r="AY355" s="20" t="s">
        <v>205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331</v>
      </c>
      <c r="BM355" s="227" t="s">
        <v>7326</v>
      </c>
    </row>
    <row r="356" s="2" customFormat="1" ht="24.15" customHeight="1">
      <c r="A356" s="41"/>
      <c r="B356" s="42"/>
      <c r="C356" s="216" t="s">
        <v>749</v>
      </c>
      <c r="D356" s="216" t="s">
        <v>207</v>
      </c>
      <c r="E356" s="217" t="s">
        <v>7327</v>
      </c>
      <c r="F356" s="218" t="s">
        <v>7328</v>
      </c>
      <c r="G356" s="219" t="s">
        <v>327</v>
      </c>
      <c r="H356" s="220">
        <v>8</v>
      </c>
      <c r="I356" s="221"/>
      <c r="J356" s="222">
        <f>ROUND(I356*H356,2)</f>
        <v>0</v>
      </c>
      <c r="K356" s="218" t="s">
        <v>211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0.00131</v>
      </c>
      <c r="R356" s="225">
        <f>Q356*H356</f>
        <v>0.01048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331</v>
      </c>
      <c r="AT356" s="227" t="s">
        <v>207</v>
      </c>
      <c r="AU356" s="227" t="s">
        <v>80</v>
      </c>
      <c r="AY356" s="20" t="s">
        <v>205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331</v>
      </c>
      <c r="BM356" s="227" t="s">
        <v>7329</v>
      </c>
    </row>
    <row r="357" s="2" customFormat="1">
      <c r="A357" s="41"/>
      <c r="B357" s="42"/>
      <c r="C357" s="43"/>
      <c r="D357" s="229" t="s">
        <v>214</v>
      </c>
      <c r="E357" s="43"/>
      <c r="F357" s="230" t="s">
        <v>7330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214</v>
      </c>
      <c r="AU357" s="20" t="s">
        <v>80</v>
      </c>
    </row>
    <row r="358" s="14" customFormat="1">
      <c r="A358" s="14"/>
      <c r="B358" s="245"/>
      <c r="C358" s="246"/>
      <c r="D358" s="236" t="s">
        <v>216</v>
      </c>
      <c r="E358" s="247" t="s">
        <v>19</v>
      </c>
      <c r="F358" s="248" t="s">
        <v>7331</v>
      </c>
      <c r="G358" s="246"/>
      <c r="H358" s="249">
        <v>8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216</v>
      </c>
      <c r="AU358" s="255" t="s">
        <v>80</v>
      </c>
      <c r="AV358" s="14" t="s">
        <v>80</v>
      </c>
      <c r="AW358" s="14" t="s">
        <v>218</v>
      </c>
      <c r="AX358" s="14" t="s">
        <v>71</v>
      </c>
      <c r="AY358" s="255" t="s">
        <v>205</v>
      </c>
    </row>
    <row r="359" s="2" customFormat="1" ht="24.15" customHeight="1">
      <c r="A359" s="41"/>
      <c r="B359" s="42"/>
      <c r="C359" s="278" t="s">
        <v>757</v>
      </c>
      <c r="D359" s="278" t="s">
        <v>319</v>
      </c>
      <c r="E359" s="279" t="s">
        <v>7332</v>
      </c>
      <c r="F359" s="280" t="s">
        <v>7333</v>
      </c>
      <c r="G359" s="281" t="s">
        <v>448</v>
      </c>
      <c r="H359" s="282">
        <v>3</v>
      </c>
      <c r="I359" s="283"/>
      <c r="J359" s="284">
        <f>ROUND(I359*H359,2)</f>
        <v>0</v>
      </c>
      <c r="K359" s="280" t="s">
        <v>211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0.00040000000000000002</v>
      </c>
      <c r="R359" s="225">
        <f>Q359*H359</f>
        <v>0.0012000000000000001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433</v>
      </c>
      <c r="AT359" s="227" t="s">
        <v>319</v>
      </c>
      <c r="AU359" s="227" t="s">
        <v>80</v>
      </c>
      <c r="AY359" s="20" t="s">
        <v>205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331</v>
      </c>
      <c r="BM359" s="227" t="s">
        <v>7334</v>
      </c>
    </row>
    <row r="360" s="2" customFormat="1" ht="24.15" customHeight="1">
      <c r="A360" s="41"/>
      <c r="B360" s="42"/>
      <c r="C360" s="278" t="s">
        <v>763</v>
      </c>
      <c r="D360" s="278" t="s">
        <v>319</v>
      </c>
      <c r="E360" s="279" t="s">
        <v>7335</v>
      </c>
      <c r="F360" s="280" t="s">
        <v>7336</v>
      </c>
      <c r="G360" s="281" t="s">
        <v>448</v>
      </c>
      <c r="H360" s="282">
        <v>3</v>
      </c>
      <c r="I360" s="283"/>
      <c r="J360" s="284">
        <f>ROUND(I360*H360,2)</f>
        <v>0</v>
      </c>
      <c r="K360" s="280" t="s">
        <v>211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0.00069999999999999999</v>
      </c>
      <c r="R360" s="225">
        <f>Q360*H360</f>
        <v>0.0020999999999999999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433</v>
      </c>
      <c r="AT360" s="227" t="s">
        <v>319</v>
      </c>
      <c r="AU360" s="227" t="s">
        <v>80</v>
      </c>
      <c r="AY360" s="20" t="s">
        <v>205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331</v>
      </c>
      <c r="BM360" s="227" t="s">
        <v>7337</v>
      </c>
    </row>
    <row r="361" s="2" customFormat="1" ht="21.75" customHeight="1">
      <c r="A361" s="41"/>
      <c r="B361" s="42"/>
      <c r="C361" s="216" t="s">
        <v>774</v>
      </c>
      <c r="D361" s="216" t="s">
        <v>207</v>
      </c>
      <c r="E361" s="217" t="s">
        <v>7338</v>
      </c>
      <c r="F361" s="218" t="s">
        <v>7339</v>
      </c>
      <c r="G361" s="219" t="s">
        <v>327</v>
      </c>
      <c r="H361" s="220">
        <v>9</v>
      </c>
      <c r="I361" s="221"/>
      <c r="J361" s="222">
        <f>ROUND(I361*H361,2)</f>
        <v>0</v>
      </c>
      <c r="K361" s="218" t="s">
        <v>211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0.00042999999999999999</v>
      </c>
      <c r="R361" s="225">
        <f>Q361*H361</f>
        <v>0.0038699999999999997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331</v>
      </c>
      <c r="AT361" s="227" t="s">
        <v>207</v>
      </c>
      <c r="AU361" s="227" t="s">
        <v>80</v>
      </c>
      <c r="AY361" s="20" t="s">
        <v>205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331</v>
      </c>
      <c r="BM361" s="227" t="s">
        <v>7340</v>
      </c>
    </row>
    <row r="362" s="2" customFormat="1">
      <c r="A362" s="41"/>
      <c r="B362" s="42"/>
      <c r="C362" s="43"/>
      <c r="D362" s="229" t="s">
        <v>214</v>
      </c>
      <c r="E362" s="43"/>
      <c r="F362" s="230" t="s">
        <v>7341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214</v>
      </c>
      <c r="AU362" s="20" t="s">
        <v>80</v>
      </c>
    </row>
    <row r="363" s="2" customFormat="1" ht="21.75" customHeight="1">
      <c r="A363" s="41"/>
      <c r="B363" s="42"/>
      <c r="C363" s="216" t="s">
        <v>784</v>
      </c>
      <c r="D363" s="216" t="s">
        <v>207</v>
      </c>
      <c r="E363" s="217" t="s">
        <v>7342</v>
      </c>
      <c r="F363" s="218" t="s">
        <v>7343</v>
      </c>
      <c r="G363" s="219" t="s">
        <v>327</v>
      </c>
      <c r="H363" s="220">
        <v>191</v>
      </c>
      <c r="I363" s="221"/>
      <c r="J363" s="222">
        <f>ROUND(I363*H363,2)</f>
        <v>0</v>
      </c>
      <c r="K363" s="218" t="s">
        <v>211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0.00050000000000000001</v>
      </c>
      <c r="R363" s="225">
        <f>Q363*H363</f>
        <v>0.095500000000000002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331</v>
      </c>
      <c r="AT363" s="227" t="s">
        <v>207</v>
      </c>
      <c r="AU363" s="227" t="s">
        <v>80</v>
      </c>
      <c r="AY363" s="20" t="s">
        <v>205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331</v>
      </c>
      <c r="BM363" s="227" t="s">
        <v>7344</v>
      </c>
    </row>
    <row r="364" s="2" customFormat="1">
      <c r="A364" s="41"/>
      <c r="B364" s="42"/>
      <c r="C364" s="43"/>
      <c r="D364" s="229" t="s">
        <v>214</v>
      </c>
      <c r="E364" s="43"/>
      <c r="F364" s="230" t="s">
        <v>7345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214</v>
      </c>
      <c r="AU364" s="20" t="s">
        <v>80</v>
      </c>
    </row>
    <row r="365" s="2" customFormat="1" ht="21.75" customHeight="1">
      <c r="A365" s="41"/>
      <c r="B365" s="42"/>
      <c r="C365" s="216" t="s">
        <v>790</v>
      </c>
      <c r="D365" s="216" t="s">
        <v>207</v>
      </c>
      <c r="E365" s="217" t="s">
        <v>7346</v>
      </c>
      <c r="F365" s="218" t="s">
        <v>7347</v>
      </c>
      <c r="G365" s="219" t="s">
        <v>327</v>
      </c>
      <c r="H365" s="220">
        <v>127.40000000000001</v>
      </c>
      <c r="I365" s="221"/>
      <c r="J365" s="222">
        <f>ROUND(I365*H365,2)</f>
        <v>0</v>
      </c>
      <c r="K365" s="218" t="s">
        <v>211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0.00076000000000000004</v>
      </c>
      <c r="R365" s="225">
        <f>Q365*H365</f>
        <v>0.096824000000000007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331</v>
      </c>
      <c r="AT365" s="227" t="s">
        <v>207</v>
      </c>
      <c r="AU365" s="227" t="s">
        <v>80</v>
      </c>
      <c r="AY365" s="20" t="s">
        <v>205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331</v>
      </c>
      <c r="BM365" s="227" t="s">
        <v>7348</v>
      </c>
    </row>
    <row r="366" s="2" customFormat="1">
      <c r="A366" s="41"/>
      <c r="B366" s="42"/>
      <c r="C366" s="43"/>
      <c r="D366" s="229" t="s">
        <v>214</v>
      </c>
      <c r="E366" s="43"/>
      <c r="F366" s="230" t="s">
        <v>7349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214</v>
      </c>
      <c r="AU366" s="20" t="s">
        <v>80</v>
      </c>
    </row>
    <row r="367" s="14" customFormat="1">
      <c r="A367" s="14"/>
      <c r="B367" s="245"/>
      <c r="C367" s="246"/>
      <c r="D367" s="236" t="s">
        <v>216</v>
      </c>
      <c r="E367" s="247" t="s">
        <v>19</v>
      </c>
      <c r="F367" s="248" t="s">
        <v>7350</v>
      </c>
      <c r="G367" s="246"/>
      <c r="H367" s="249">
        <v>127.40000000000001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216</v>
      </c>
      <c r="AU367" s="255" t="s">
        <v>80</v>
      </c>
      <c r="AV367" s="14" t="s">
        <v>80</v>
      </c>
      <c r="AW367" s="14" t="s">
        <v>218</v>
      </c>
      <c r="AX367" s="14" t="s">
        <v>71</v>
      </c>
      <c r="AY367" s="255" t="s">
        <v>205</v>
      </c>
    </row>
    <row r="368" s="2" customFormat="1" ht="21.75" customHeight="1">
      <c r="A368" s="41"/>
      <c r="B368" s="42"/>
      <c r="C368" s="216" t="s">
        <v>806</v>
      </c>
      <c r="D368" s="216" t="s">
        <v>207</v>
      </c>
      <c r="E368" s="217" t="s">
        <v>7351</v>
      </c>
      <c r="F368" s="218" t="s">
        <v>7352</v>
      </c>
      <c r="G368" s="219" t="s">
        <v>327</v>
      </c>
      <c r="H368" s="220">
        <v>58</v>
      </c>
      <c r="I368" s="221"/>
      <c r="J368" s="222">
        <f>ROUND(I368*H368,2)</f>
        <v>0</v>
      </c>
      <c r="K368" s="218" t="s">
        <v>211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0.0015299999999999999</v>
      </c>
      <c r="R368" s="225">
        <f>Q368*H368</f>
        <v>0.088739999999999999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331</v>
      </c>
      <c r="AT368" s="227" t="s">
        <v>207</v>
      </c>
      <c r="AU368" s="227" t="s">
        <v>80</v>
      </c>
      <c r="AY368" s="20" t="s">
        <v>205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331</v>
      </c>
      <c r="BM368" s="227" t="s">
        <v>7353</v>
      </c>
    </row>
    <row r="369" s="2" customFormat="1">
      <c r="A369" s="41"/>
      <c r="B369" s="42"/>
      <c r="C369" s="43"/>
      <c r="D369" s="229" t="s">
        <v>214</v>
      </c>
      <c r="E369" s="43"/>
      <c r="F369" s="230" t="s">
        <v>7354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214</v>
      </c>
      <c r="AU369" s="20" t="s">
        <v>80</v>
      </c>
    </row>
    <row r="370" s="2" customFormat="1" ht="21.75" customHeight="1">
      <c r="A370" s="41"/>
      <c r="B370" s="42"/>
      <c r="C370" s="216" t="s">
        <v>820</v>
      </c>
      <c r="D370" s="216" t="s">
        <v>207</v>
      </c>
      <c r="E370" s="217" t="s">
        <v>7355</v>
      </c>
      <c r="F370" s="218" t="s">
        <v>7356</v>
      </c>
      <c r="G370" s="219" t="s">
        <v>327</v>
      </c>
      <c r="H370" s="220">
        <v>5</v>
      </c>
      <c r="I370" s="221"/>
      <c r="J370" s="222">
        <f>ROUND(I370*H370,2)</f>
        <v>0</v>
      </c>
      <c r="K370" s="218" t="s">
        <v>211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0.00122</v>
      </c>
      <c r="R370" s="225">
        <f>Q370*H370</f>
        <v>0.0060999999999999995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331</v>
      </c>
      <c r="AT370" s="227" t="s">
        <v>207</v>
      </c>
      <c r="AU370" s="227" t="s">
        <v>80</v>
      </c>
      <c r="AY370" s="20" t="s">
        <v>205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331</v>
      </c>
      <c r="BM370" s="227" t="s">
        <v>7357</v>
      </c>
    </row>
    <row r="371" s="2" customFormat="1">
      <c r="A371" s="41"/>
      <c r="B371" s="42"/>
      <c r="C371" s="43"/>
      <c r="D371" s="229" t="s">
        <v>214</v>
      </c>
      <c r="E371" s="43"/>
      <c r="F371" s="230" t="s">
        <v>7358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214</v>
      </c>
      <c r="AU371" s="20" t="s">
        <v>80</v>
      </c>
    </row>
    <row r="372" s="14" customFormat="1">
      <c r="A372" s="14"/>
      <c r="B372" s="245"/>
      <c r="C372" s="246"/>
      <c r="D372" s="236" t="s">
        <v>216</v>
      </c>
      <c r="E372" s="247" t="s">
        <v>19</v>
      </c>
      <c r="F372" s="248" t="s">
        <v>7359</v>
      </c>
      <c r="G372" s="246"/>
      <c r="H372" s="249">
        <v>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216</v>
      </c>
      <c r="AU372" s="255" t="s">
        <v>80</v>
      </c>
      <c r="AV372" s="14" t="s">
        <v>80</v>
      </c>
      <c r="AW372" s="14" t="s">
        <v>218</v>
      </c>
      <c r="AX372" s="14" t="s">
        <v>71</v>
      </c>
      <c r="AY372" s="255" t="s">
        <v>205</v>
      </c>
    </row>
    <row r="373" s="2" customFormat="1" ht="21.75" customHeight="1">
      <c r="A373" s="41"/>
      <c r="B373" s="42"/>
      <c r="C373" s="216" t="s">
        <v>833</v>
      </c>
      <c r="D373" s="216" t="s">
        <v>207</v>
      </c>
      <c r="E373" s="217" t="s">
        <v>7360</v>
      </c>
      <c r="F373" s="218" t="s">
        <v>7361</v>
      </c>
      <c r="G373" s="219" t="s">
        <v>327</v>
      </c>
      <c r="H373" s="220">
        <v>9.5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0.0047651999999999998</v>
      </c>
      <c r="R373" s="225">
        <f>Q373*H373</f>
        <v>0.045269400000000001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331</v>
      </c>
      <c r="AT373" s="227" t="s">
        <v>207</v>
      </c>
      <c r="AU373" s="227" t="s">
        <v>80</v>
      </c>
      <c r="AY373" s="20" t="s">
        <v>205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331</v>
      </c>
      <c r="BM373" s="227" t="s">
        <v>7362</v>
      </c>
    </row>
    <row r="374" s="14" customFormat="1">
      <c r="A374" s="14"/>
      <c r="B374" s="245"/>
      <c r="C374" s="246"/>
      <c r="D374" s="236" t="s">
        <v>216</v>
      </c>
      <c r="E374" s="247" t="s">
        <v>19</v>
      </c>
      <c r="F374" s="248" t="s">
        <v>7363</v>
      </c>
      <c r="G374" s="246"/>
      <c r="H374" s="249">
        <v>9.5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216</v>
      </c>
      <c r="AU374" s="255" t="s">
        <v>80</v>
      </c>
      <c r="AV374" s="14" t="s">
        <v>80</v>
      </c>
      <c r="AW374" s="14" t="s">
        <v>218</v>
      </c>
      <c r="AX374" s="14" t="s">
        <v>71</v>
      </c>
      <c r="AY374" s="255" t="s">
        <v>205</v>
      </c>
    </row>
    <row r="375" s="2" customFormat="1" ht="16.5" customHeight="1">
      <c r="A375" s="41"/>
      <c r="B375" s="42"/>
      <c r="C375" s="216" t="s">
        <v>839</v>
      </c>
      <c r="D375" s="216" t="s">
        <v>207</v>
      </c>
      <c r="E375" s="217" t="s">
        <v>7364</v>
      </c>
      <c r="F375" s="218" t="s">
        <v>7365</v>
      </c>
      <c r="G375" s="219" t="s">
        <v>327</v>
      </c>
      <c r="H375" s="220">
        <v>18.800000000000001</v>
      </c>
      <c r="I375" s="221"/>
      <c r="J375" s="222">
        <f>ROUND(I375*H375,2)</f>
        <v>0</v>
      </c>
      <c r="K375" s="218" t="s">
        <v>211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0.00058</v>
      </c>
      <c r="R375" s="225">
        <f>Q375*H375</f>
        <v>0.010904000000000001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331</v>
      </c>
      <c r="AT375" s="227" t="s">
        <v>207</v>
      </c>
      <c r="AU375" s="227" t="s">
        <v>80</v>
      </c>
      <c r="AY375" s="20" t="s">
        <v>205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331</v>
      </c>
      <c r="BM375" s="227" t="s">
        <v>7366</v>
      </c>
    </row>
    <row r="376" s="2" customFormat="1">
      <c r="A376" s="41"/>
      <c r="B376" s="42"/>
      <c r="C376" s="43"/>
      <c r="D376" s="229" t="s">
        <v>214</v>
      </c>
      <c r="E376" s="43"/>
      <c r="F376" s="230" t="s">
        <v>7367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214</v>
      </c>
      <c r="AU376" s="20" t="s">
        <v>80</v>
      </c>
    </row>
    <row r="377" s="14" customFormat="1">
      <c r="A377" s="14"/>
      <c r="B377" s="245"/>
      <c r="C377" s="246"/>
      <c r="D377" s="236" t="s">
        <v>216</v>
      </c>
      <c r="E377" s="247" t="s">
        <v>19</v>
      </c>
      <c r="F377" s="248" t="s">
        <v>7368</v>
      </c>
      <c r="G377" s="246"/>
      <c r="H377" s="249">
        <v>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216</v>
      </c>
      <c r="AU377" s="255" t="s">
        <v>80</v>
      </c>
      <c r="AV377" s="14" t="s">
        <v>80</v>
      </c>
      <c r="AW377" s="14" t="s">
        <v>218</v>
      </c>
      <c r="AX377" s="14" t="s">
        <v>71</v>
      </c>
      <c r="AY377" s="255" t="s">
        <v>205</v>
      </c>
    </row>
    <row r="378" s="14" customFormat="1">
      <c r="A378" s="14"/>
      <c r="B378" s="245"/>
      <c r="C378" s="246"/>
      <c r="D378" s="236" t="s">
        <v>216</v>
      </c>
      <c r="E378" s="247" t="s">
        <v>19</v>
      </c>
      <c r="F378" s="248" t="s">
        <v>7369</v>
      </c>
      <c r="G378" s="246"/>
      <c r="H378" s="249">
        <v>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216</v>
      </c>
      <c r="AU378" s="255" t="s">
        <v>80</v>
      </c>
      <c r="AV378" s="14" t="s">
        <v>80</v>
      </c>
      <c r="AW378" s="14" t="s">
        <v>218</v>
      </c>
      <c r="AX378" s="14" t="s">
        <v>71</v>
      </c>
      <c r="AY378" s="255" t="s">
        <v>205</v>
      </c>
    </row>
    <row r="379" s="14" customFormat="1">
      <c r="A379" s="14"/>
      <c r="B379" s="245"/>
      <c r="C379" s="246"/>
      <c r="D379" s="236" t="s">
        <v>216</v>
      </c>
      <c r="E379" s="247" t="s">
        <v>19</v>
      </c>
      <c r="F379" s="248" t="s">
        <v>7370</v>
      </c>
      <c r="G379" s="246"/>
      <c r="H379" s="249">
        <v>2.7999999999999998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216</v>
      </c>
      <c r="AU379" s="255" t="s">
        <v>80</v>
      </c>
      <c r="AV379" s="14" t="s">
        <v>80</v>
      </c>
      <c r="AW379" s="14" t="s">
        <v>218</v>
      </c>
      <c r="AX379" s="14" t="s">
        <v>71</v>
      </c>
      <c r="AY379" s="255" t="s">
        <v>205</v>
      </c>
    </row>
    <row r="380" s="2" customFormat="1" ht="16.5" customHeight="1">
      <c r="A380" s="41"/>
      <c r="B380" s="42"/>
      <c r="C380" s="216" t="s">
        <v>845</v>
      </c>
      <c r="D380" s="216" t="s">
        <v>207</v>
      </c>
      <c r="E380" s="217" t="s">
        <v>7371</v>
      </c>
      <c r="F380" s="218" t="s">
        <v>7372</v>
      </c>
      <c r="G380" s="219" t="s">
        <v>327</v>
      </c>
      <c r="H380" s="220">
        <v>19.800000000000001</v>
      </c>
      <c r="I380" s="221"/>
      <c r="J380" s="222">
        <f>ROUND(I380*H380,2)</f>
        <v>0</v>
      </c>
      <c r="K380" s="218" t="s">
        <v>211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0.0011900000000000001</v>
      </c>
      <c r="R380" s="225">
        <f>Q380*H380</f>
        <v>0.023562000000000003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331</v>
      </c>
      <c r="AT380" s="227" t="s">
        <v>207</v>
      </c>
      <c r="AU380" s="227" t="s">
        <v>80</v>
      </c>
      <c r="AY380" s="20" t="s">
        <v>205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331</v>
      </c>
      <c r="BM380" s="227" t="s">
        <v>7373</v>
      </c>
    </row>
    <row r="381" s="2" customFormat="1">
      <c r="A381" s="41"/>
      <c r="B381" s="42"/>
      <c r="C381" s="43"/>
      <c r="D381" s="229" t="s">
        <v>214</v>
      </c>
      <c r="E381" s="43"/>
      <c r="F381" s="230" t="s">
        <v>7374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214</v>
      </c>
      <c r="AU381" s="20" t="s">
        <v>80</v>
      </c>
    </row>
    <row r="382" s="14" customFormat="1">
      <c r="A382" s="14"/>
      <c r="B382" s="245"/>
      <c r="C382" s="246"/>
      <c r="D382" s="236" t="s">
        <v>216</v>
      </c>
      <c r="E382" s="247" t="s">
        <v>19</v>
      </c>
      <c r="F382" s="248" t="s">
        <v>7375</v>
      </c>
      <c r="G382" s="246"/>
      <c r="H382" s="249">
        <v>5.7999999999999998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216</v>
      </c>
      <c r="AU382" s="255" t="s">
        <v>80</v>
      </c>
      <c r="AV382" s="14" t="s">
        <v>80</v>
      </c>
      <c r="AW382" s="14" t="s">
        <v>218</v>
      </c>
      <c r="AX382" s="14" t="s">
        <v>71</v>
      </c>
      <c r="AY382" s="255" t="s">
        <v>205</v>
      </c>
    </row>
    <row r="383" s="14" customFormat="1">
      <c r="A383" s="14"/>
      <c r="B383" s="245"/>
      <c r="C383" s="246"/>
      <c r="D383" s="236" t="s">
        <v>216</v>
      </c>
      <c r="E383" s="247" t="s">
        <v>19</v>
      </c>
      <c r="F383" s="248" t="s">
        <v>7376</v>
      </c>
      <c r="G383" s="246"/>
      <c r="H383" s="249">
        <v>14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216</v>
      </c>
      <c r="AU383" s="255" t="s">
        <v>80</v>
      </c>
      <c r="AV383" s="14" t="s">
        <v>80</v>
      </c>
      <c r="AW383" s="14" t="s">
        <v>218</v>
      </c>
      <c r="AX383" s="14" t="s">
        <v>71</v>
      </c>
      <c r="AY383" s="255" t="s">
        <v>205</v>
      </c>
    </row>
    <row r="384" s="2" customFormat="1" ht="24.15" customHeight="1">
      <c r="A384" s="41"/>
      <c r="B384" s="42"/>
      <c r="C384" s="216" t="s">
        <v>854</v>
      </c>
      <c r="D384" s="216" t="s">
        <v>207</v>
      </c>
      <c r="E384" s="217" t="s">
        <v>7377</v>
      </c>
      <c r="F384" s="218" t="s">
        <v>7378</v>
      </c>
      <c r="G384" s="219" t="s">
        <v>448</v>
      </c>
      <c r="H384" s="220">
        <v>75</v>
      </c>
      <c r="I384" s="221"/>
      <c r="J384" s="222">
        <f>ROUND(I384*H384,2)</f>
        <v>0</v>
      </c>
      <c r="K384" s="218" t="s">
        <v>211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331</v>
      </c>
      <c r="AT384" s="227" t="s">
        <v>207</v>
      </c>
      <c r="AU384" s="227" t="s">
        <v>80</v>
      </c>
      <c r="AY384" s="20" t="s">
        <v>205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331</v>
      </c>
      <c r="BM384" s="227" t="s">
        <v>7379</v>
      </c>
    </row>
    <row r="385" s="2" customFormat="1">
      <c r="A385" s="41"/>
      <c r="B385" s="42"/>
      <c r="C385" s="43"/>
      <c r="D385" s="229" t="s">
        <v>214</v>
      </c>
      <c r="E385" s="43"/>
      <c r="F385" s="230" t="s">
        <v>7380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214</v>
      </c>
      <c r="AU385" s="20" t="s">
        <v>80</v>
      </c>
    </row>
    <row r="386" s="2" customFormat="1" ht="24.15" customHeight="1">
      <c r="A386" s="41"/>
      <c r="B386" s="42"/>
      <c r="C386" s="216" t="s">
        <v>860</v>
      </c>
      <c r="D386" s="216" t="s">
        <v>207</v>
      </c>
      <c r="E386" s="217" t="s">
        <v>7381</v>
      </c>
      <c r="F386" s="218" t="s">
        <v>7382</v>
      </c>
      <c r="G386" s="219" t="s">
        <v>448</v>
      </c>
      <c r="H386" s="220">
        <v>3</v>
      </c>
      <c r="I386" s="221"/>
      <c r="J386" s="222">
        <f>ROUND(I386*H386,2)</f>
        <v>0</v>
      </c>
      <c r="K386" s="218" t="s">
        <v>211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331</v>
      </c>
      <c r="AT386" s="227" t="s">
        <v>207</v>
      </c>
      <c r="AU386" s="227" t="s">
        <v>80</v>
      </c>
      <c r="AY386" s="20" t="s">
        <v>205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331</v>
      </c>
      <c r="BM386" s="227" t="s">
        <v>7383</v>
      </c>
    </row>
    <row r="387" s="2" customFormat="1">
      <c r="A387" s="41"/>
      <c r="B387" s="42"/>
      <c r="C387" s="43"/>
      <c r="D387" s="229" t="s">
        <v>214</v>
      </c>
      <c r="E387" s="43"/>
      <c r="F387" s="230" t="s">
        <v>7384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214</v>
      </c>
      <c r="AU387" s="20" t="s">
        <v>80</v>
      </c>
    </row>
    <row r="388" s="2" customFormat="1" ht="24.15" customHeight="1">
      <c r="A388" s="41"/>
      <c r="B388" s="42"/>
      <c r="C388" s="216" t="s">
        <v>869</v>
      </c>
      <c r="D388" s="216" t="s">
        <v>207</v>
      </c>
      <c r="E388" s="217" t="s">
        <v>7385</v>
      </c>
      <c r="F388" s="218" t="s">
        <v>7386</v>
      </c>
      <c r="G388" s="219" t="s">
        <v>448</v>
      </c>
      <c r="H388" s="220">
        <v>13</v>
      </c>
      <c r="I388" s="221"/>
      <c r="J388" s="222">
        <f>ROUND(I388*H388,2)</f>
        <v>0</v>
      </c>
      <c r="K388" s="218" t="s">
        <v>211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331</v>
      </c>
      <c r="AT388" s="227" t="s">
        <v>207</v>
      </c>
      <c r="AU388" s="227" t="s">
        <v>80</v>
      </c>
      <c r="AY388" s="20" t="s">
        <v>205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331</v>
      </c>
      <c r="BM388" s="227" t="s">
        <v>7387</v>
      </c>
    </row>
    <row r="389" s="2" customFormat="1">
      <c r="A389" s="41"/>
      <c r="B389" s="42"/>
      <c r="C389" s="43"/>
      <c r="D389" s="229" t="s">
        <v>214</v>
      </c>
      <c r="E389" s="43"/>
      <c r="F389" s="230" t="s">
        <v>7388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214</v>
      </c>
      <c r="AU389" s="20" t="s">
        <v>80</v>
      </c>
    </row>
    <row r="390" s="2" customFormat="1" ht="24.15" customHeight="1">
      <c r="A390" s="41"/>
      <c r="B390" s="42"/>
      <c r="C390" s="216" t="s">
        <v>877</v>
      </c>
      <c r="D390" s="216" t="s">
        <v>207</v>
      </c>
      <c r="E390" s="217" t="s">
        <v>7389</v>
      </c>
      <c r="F390" s="218" t="s">
        <v>7390</v>
      </c>
      <c r="G390" s="219" t="s">
        <v>448</v>
      </c>
      <c r="H390" s="220">
        <v>34</v>
      </c>
      <c r="I390" s="221"/>
      <c r="J390" s="222">
        <f>ROUND(I390*H390,2)</f>
        <v>0</v>
      </c>
      <c r="K390" s="218" t="s">
        <v>211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331</v>
      </c>
      <c r="AT390" s="227" t="s">
        <v>207</v>
      </c>
      <c r="AU390" s="227" t="s">
        <v>80</v>
      </c>
      <c r="AY390" s="20" t="s">
        <v>205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331</v>
      </c>
      <c r="BM390" s="227" t="s">
        <v>7391</v>
      </c>
    </row>
    <row r="391" s="2" customFormat="1">
      <c r="A391" s="41"/>
      <c r="B391" s="42"/>
      <c r="C391" s="43"/>
      <c r="D391" s="229" t="s">
        <v>214</v>
      </c>
      <c r="E391" s="43"/>
      <c r="F391" s="230" t="s">
        <v>7392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214</v>
      </c>
      <c r="AU391" s="20" t="s">
        <v>80</v>
      </c>
    </row>
    <row r="392" s="2" customFormat="1" ht="24.15" customHeight="1">
      <c r="A392" s="41"/>
      <c r="B392" s="42"/>
      <c r="C392" s="216" t="s">
        <v>883</v>
      </c>
      <c r="D392" s="216" t="s">
        <v>207</v>
      </c>
      <c r="E392" s="217" t="s">
        <v>7393</v>
      </c>
      <c r="F392" s="218" t="s">
        <v>7394</v>
      </c>
      <c r="G392" s="219" t="s">
        <v>448</v>
      </c>
      <c r="H392" s="220">
        <v>6</v>
      </c>
      <c r="I392" s="221"/>
      <c r="J392" s="222">
        <f>ROUND(I392*H392,2)</f>
        <v>0</v>
      </c>
      <c r="K392" s="218" t="s">
        <v>211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0.00148</v>
      </c>
      <c r="R392" s="225">
        <f>Q392*H392</f>
        <v>0.008879999999999999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331</v>
      </c>
      <c r="AT392" s="227" t="s">
        <v>207</v>
      </c>
      <c r="AU392" s="227" t="s">
        <v>80</v>
      </c>
      <c r="AY392" s="20" t="s">
        <v>205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331</v>
      </c>
      <c r="BM392" s="227" t="s">
        <v>7395</v>
      </c>
    </row>
    <row r="393" s="2" customFormat="1">
      <c r="A393" s="41"/>
      <c r="B393" s="42"/>
      <c r="C393" s="43"/>
      <c r="D393" s="229" t="s">
        <v>214</v>
      </c>
      <c r="E393" s="43"/>
      <c r="F393" s="230" t="s">
        <v>7396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214</v>
      </c>
      <c r="AU393" s="20" t="s">
        <v>80</v>
      </c>
    </row>
    <row r="394" s="2" customFormat="1" ht="24.15" customHeight="1">
      <c r="A394" s="41"/>
      <c r="B394" s="42"/>
      <c r="C394" s="216" t="s">
        <v>887</v>
      </c>
      <c r="D394" s="216" t="s">
        <v>207</v>
      </c>
      <c r="E394" s="217" t="s">
        <v>7397</v>
      </c>
      <c r="F394" s="218" t="s">
        <v>7398</v>
      </c>
      <c r="G394" s="219" t="s">
        <v>448</v>
      </c>
      <c r="H394" s="220">
        <v>1</v>
      </c>
      <c r="I394" s="221"/>
      <c r="J394" s="222">
        <f>ROUND(I394*H394,2)</f>
        <v>0</v>
      </c>
      <c r="K394" s="218" t="s">
        <v>211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0.00022000000000000001</v>
      </c>
      <c r="R394" s="225">
        <f>Q394*H394</f>
        <v>0.00022000000000000001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331</v>
      </c>
      <c r="AT394" s="227" t="s">
        <v>207</v>
      </c>
      <c r="AU394" s="227" t="s">
        <v>80</v>
      </c>
      <c r="AY394" s="20" t="s">
        <v>205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331</v>
      </c>
      <c r="BM394" s="227" t="s">
        <v>7399</v>
      </c>
    </row>
    <row r="395" s="2" customFormat="1">
      <c r="A395" s="41"/>
      <c r="B395" s="42"/>
      <c r="C395" s="43"/>
      <c r="D395" s="229" t="s">
        <v>214</v>
      </c>
      <c r="E395" s="43"/>
      <c r="F395" s="230" t="s">
        <v>7400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214</v>
      </c>
      <c r="AU395" s="20" t="s">
        <v>80</v>
      </c>
    </row>
    <row r="396" s="2" customFormat="1" ht="16.5" customHeight="1">
      <c r="A396" s="41"/>
      <c r="B396" s="42"/>
      <c r="C396" s="216" t="s">
        <v>893</v>
      </c>
      <c r="D396" s="216" t="s">
        <v>207</v>
      </c>
      <c r="E396" s="217" t="s">
        <v>7401</v>
      </c>
      <c r="F396" s="218" t="s">
        <v>7402</v>
      </c>
      <c r="G396" s="219" t="s">
        <v>448</v>
      </c>
      <c r="H396" s="220">
        <v>9</v>
      </c>
      <c r="I396" s="221"/>
      <c r="J396" s="222">
        <f>ROUND(I396*H396,2)</f>
        <v>0</v>
      </c>
      <c r="K396" s="218" t="s">
        <v>211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0.00016000000000000001</v>
      </c>
      <c r="R396" s="225">
        <f>Q396*H396</f>
        <v>0.0014400000000000001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331</v>
      </c>
      <c r="AT396" s="227" t="s">
        <v>207</v>
      </c>
      <c r="AU396" s="227" t="s">
        <v>80</v>
      </c>
      <c r="AY396" s="20" t="s">
        <v>205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331</v>
      </c>
      <c r="BM396" s="227" t="s">
        <v>7403</v>
      </c>
    </row>
    <row r="397" s="2" customFormat="1">
      <c r="A397" s="41"/>
      <c r="B397" s="42"/>
      <c r="C397" s="43"/>
      <c r="D397" s="229" t="s">
        <v>214</v>
      </c>
      <c r="E397" s="43"/>
      <c r="F397" s="230" t="s">
        <v>7404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214</v>
      </c>
      <c r="AU397" s="20" t="s">
        <v>80</v>
      </c>
    </row>
    <row r="398" s="2" customFormat="1" ht="16.5" customHeight="1">
      <c r="A398" s="41"/>
      <c r="B398" s="42"/>
      <c r="C398" s="216" t="s">
        <v>899</v>
      </c>
      <c r="D398" s="216" t="s">
        <v>207</v>
      </c>
      <c r="E398" s="217" t="s">
        <v>7405</v>
      </c>
      <c r="F398" s="218" t="s">
        <v>7406</v>
      </c>
      <c r="G398" s="219" t="s">
        <v>448</v>
      </c>
      <c r="H398" s="220">
        <v>6</v>
      </c>
      <c r="I398" s="221"/>
      <c r="J398" s="222">
        <f>ROUND(I398*H398,2)</f>
        <v>0</v>
      </c>
      <c r="K398" s="218" t="s">
        <v>211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0.00029</v>
      </c>
      <c r="R398" s="225">
        <f>Q398*H398</f>
        <v>0.00174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331</v>
      </c>
      <c r="AT398" s="227" t="s">
        <v>207</v>
      </c>
      <c r="AU398" s="227" t="s">
        <v>80</v>
      </c>
      <c r="AY398" s="20" t="s">
        <v>205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331</v>
      </c>
      <c r="BM398" s="227" t="s">
        <v>7407</v>
      </c>
    </row>
    <row r="399" s="2" customFormat="1">
      <c r="A399" s="41"/>
      <c r="B399" s="42"/>
      <c r="C399" s="43"/>
      <c r="D399" s="229" t="s">
        <v>214</v>
      </c>
      <c r="E399" s="43"/>
      <c r="F399" s="230" t="s">
        <v>7408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214</v>
      </c>
      <c r="AU399" s="20" t="s">
        <v>80</v>
      </c>
    </row>
    <row r="400" s="2" customFormat="1" ht="21.75" customHeight="1">
      <c r="A400" s="41"/>
      <c r="B400" s="42"/>
      <c r="C400" s="216" t="s">
        <v>905</v>
      </c>
      <c r="D400" s="216" t="s">
        <v>207</v>
      </c>
      <c r="E400" s="217" t="s">
        <v>7409</v>
      </c>
      <c r="F400" s="218" t="s">
        <v>7410</v>
      </c>
      <c r="G400" s="219" t="s">
        <v>448</v>
      </c>
      <c r="H400" s="220">
        <v>2</v>
      </c>
      <c r="I400" s="221"/>
      <c r="J400" s="222">
        <f>ROUND(I400*H400,2)</f>
        <v>0</v>
      </c>
      <c r="K400" s="218" t="s">
        <v>211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9.0000000000000006E-05</v>
      </c>
      <c r="R400" s="225">
        <f>Q400*H400</f>
        <v>0.00018000000000000001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331</v>
      </c>
      <c r="AT400" s="227" t="s">
        <v>207</v>
      </c>
      <c r="AU400" s="227" t="s">
        <v>80</v>
      </c>
      <c r="AY400" s="20" t="s">
        <v>205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331</v>
      </c>
      <c r="BM400" s="227" t="s">
        <v>7411</v>
      </c>
    </row>
    <row r="401" s="2" customFormat="1">
      <c r="A401" s="41"/>
      <c r="B401" s="42"/>
      <c r="C401" s="43"/>
      <c r="D401" s="229" t="s">
        <v>214</v>
      </c>
      <c r="E401" s="43"/>
      <c r="F401" s="230" t="s">
        <v>7412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214</v>
      </c>
      <c r="AU401" s="20" t="s">
        <v>80</v>
      </c>
    </row>
    <row r="402" s="2" customFormat="1" ht="24.15" customHeight="1">
      <c r="A402" s="41"/>
      <c r="B402" s="42"/>
      <c r="C402" s="216" t="s">
        <v>912</v>
      </c>
      <c r="D402" s="216" t="s">
        <v>207</v>
      </c>
      <c r="E402" s="217" t="s">
        <v>7413</v>
      </c>
      <c r="F402" s="218" t="s">
        <v>7414</v>
      </c>
      <c r="G402" s="219" t="s">
        <v>327</v>
      </c>
      <c r="H402" s="220">
        <v>309</v>
      </c>
      <c r="I402" s="221"/>
      <c r="J402" s="222">
        <f>ROUND(I402*H402,2)</f>
        <v>0</v>
      </c>
      <c r="K402" s="218" t="s">
        <v>211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331</v>
      </c>
      <c r="AT402" s="227" t="s">
        <v>207</v>
      </c>
      <c r="AU402" s="227" t="s">
        <v>80</v>
      </c>
      <c r="AY402" s="20" t="s">
        <v>205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331</v>
      </c>
      <c r="BM402" s="227" t="s">
        <v>7415</v>
      </c>
    </row>
    <row r="403" s="2" customFormat="1">
      <c r="A403" s="41"/>
      <c r="B403" s="42"/>
      <c r="C403" s="43"/>
      <c r="D403" s="229" t="s">
        <v>214</v>
      </c>
      <c r="E403" s="43"/>
      <c r="F403" s="230" t="s">
        <v>7416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214</v>
      </c>
      <c r="AU403" s="20" t="s">
        <v>80</v>
      </c>
    </row>
    <row r="404" s="14" customFormat="1">
      <c r="A404" s="14"/>
      <c r="B404" s="245"/>
      <c r="C404" s="246"/>
      <c r="D404" s="236" t="s">
        <v>216</v>
      </c>
      <c r="E404" s="247" t="s">
        <v>19</v>
      </c>
      <c r="F404" s="248" t="s">
        <v>7417</v>
      </c>
      <c r="G404" s="246"/>
      <c r="H404" s="249">
        <v>309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216</v>
      </c>
      <c r="AU404" s="255" t="s">
        <v>80</v>
      </c>
      <c r="AV404" s="14" t="s">
        <v>80</v>
      </c>
      <c r="AW404" s="14" t="s">
        <v>218</v>
      </c>
      <c r="AX404" s="14" t="s">
        <v>71</v>
      </c>
      <c r="AY404" s="255" t="s">
        <v>205</v>
      </c>
    </row>
    <row r="405" s="2" customFormat="1" ht="24.15" customHeight="1">
      <c r="A405" s="41"/>
      <c r="B405" s="42"/>
      <c r="C405" s="216" t="s">
        <v>918</v>
      </c>
      <c r="D405" s="216" t="s">
        <v>207</v>
      </c>
      <c r="E405" s="217" t="s">
        <v>7418</v>
      </c>
      <c r="F405" s="218" t="s">
        <v>7419</v>
      </c>
      <c r="G405" s="219" t="s">
        <v>327</v>
      </c>
      <c r="H405" s="220">
        <v>97</v>
      </c>
      <c r="I405" s="221"/>
      <c r="J405" s="222">
        <f>ROUND(I405*H405,2)</f>
        <v>0</v>
      </c>
      <c r="K405" s="218" t="s">
        <v>211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331</v>
      </c>
      <c r="AT405" s="227" t="s">
        <v>207</v>
      </c>
      <c r="AU405" s="227" t="s">
        <v>80</v>
      </c>
      <c r="AY405" s="20" t="s">
        <v>205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331</v>
      </c>
      <c r="BM405" s="227" t="s">
        <v>7420</v>
      </c>
    </row>
    <row r="406" s="2" customFormat="1">
      <c r="A406" s="41"/>
      <c r="B406" s="42"/>
      <c r="C406" s="43"/>
      <c r="D406" s="229" t="s">
        <v>214</v>
      </c>
      <c r="E406" s="43"/>
      <c r="F406" s="230" t="s">
        <v>7421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214</v>
      </c>
      <c r="AU406" s="20" t="s">
        <v>80</v>
      </c>
    </row>
    <row r="407" s="14" customFormat="1">
      <c r="A407" s="14"/>
      <c r="B407" s="245"/>
      <c r="C407" s="246"/>
      <c r="D407" s="236" t="s">
        <v>216</v>
      </c>
      <c r="E407" s="247" t="s">
        <v>19</v>
      </c>
      <c r="F407" s="248" t="s">
        <v>7422</v>
      </c>
      <c r="G407" s="246"/>
      <c r="H407" s="249">
        <v>97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216</v>
      </c>
      <c r="AU407" s="255" t="s">
        <v>80</v>
      </c>
      <c r="AV407" s="14" t="s">
        <v>80</v>
      </c>
      <c r="AW407" s="14" t="s">
        <v>218</v>
      </c>
      <c r="AX407" s="14" t="s">
        <v>71</v>
      </c>
      <c r="AY407" s="255" t="s">
        <v>205</v>
      </c>
    </row>
    <row r="408" s="2" customFormat="1" ht="24.15" customHeight="1">
      <c r="A408" s="41"/>
      <c r="B408" s="42"/>
      <c r="C408" s="216" t="s">
        <v>923</v>
      </c>
      <c r="D408" s="216" t="s">
        <v>207</v>
      </c>
      <c r="E408" s="217" t="s">
        <v>7423</v>
      </c>
      <c r="F408" s="218" t="s">
        <v>7424</v>
      </c>
      <c r="G408" s="219" t="s">
        <v>327</v>
      </c>
      <c r="H408" s="220">
        <v>17</v>
      </c>
      <c r="I408" s="221"/>
      <c r="J408" s="222">
        <f>ROUND(I408*H408,2)</f>
        <v>0</v>
      </c>
      <c r="K408" s="218" t="s">
        <v>211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331</v>
      </c>
      <c r="AT408" s="227" t="s">
        <v>207</v>
      </c>
      <c r="AU408" s="227" t="s">
        <v>80</v>
      </c>
      <c r="AY408" s="20" t="s">
        <v>205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331</v>
      </c>
      <c r="BM408" s="227" t="s">
        <v>7425</v>
      </c>
    </row>
    <row r="409" s="2" customFormat="1">
      <c r="A409" s="41"/>
      <c r="B409" s="42"/>
      <c r="C409" s="43"/>
      <c r="D409" s="229" t="s">
        <v>214</v>
      </c>
      <c r="E409" s="43"/>
      <c r="F409" s="230" t="s">
        <v>7426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214</v>
      </c>
      <c r="AU409" s="20" t="s">
        <v>80</v>
      </c>
    </row>
    <row r="410" s="2" customFormat="1" ht="24.15" customHeight="1">
      <c r="A410" s="41"/>
      <c r="B410" s="42"/>
      <c r="C410" s="216" t="s">
        <v>929</v>
      </c>
      <c r="D410" s="216" t="s">
        <v>207</v>
      </c>
      <c r="E410" s="217" t="s">
        <v>7427</v>
      </c>
      <c r="F410" s="218" t="s">
        <v>7428</v>
      </c>
      <c r="G410" s="219" t="s">
        <v>448</v>
      </c>
      <c r="H410" s="220">
        <v>2</v>
      </c>
      <c r="I410" s="221"/>
      <c r="J410" s="222">
        <f>ROUND(I410*H410,2)</f>
        <v>0</v>
      </c>
      <c r="K410" s="218" t="s">
        <v>19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0.02</v>
      </c>
      <c r="R410" s="225">
        <f>Q410*H410</f>
        <v>0.040000000000000001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331</v>
      </c>
      <c r="AT410" s="227" t="s">
        <v>207</v>
      </c>
      <c r="AU410" s="227" t="s">
        <v>80</v>
      </c>
      <c r="AY410" s="20" t="s">
        <v>205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331</v>
      </c>
      <c r="BM410" s="227" t="s">
        <v>7429</v>
      </c>
    </row>
    <row r="411" s="2" customFormat="1" ht="55.5" customHeight="1">
      <c r="A411" s="41"/>
      <c r="B411" s="42"/>
      <c r="C411" s="216" t="s">
        <v>937</v>
      </c>
      <c r="D411" s="216" t="s">
        <v>207</v>
      </c>
      <c r="E411" s="217" t="s">
        <v>7430</v>
      </c>
      <c r="F411" s="218" t="s">
        <v>7431</v>
      </c>
      <c r="G411" s="219" t="s">
        <v>279</v>
      </c>
      <c r="H411" s="220">
        <v>1.4370000000000001</v>
      </c>
      <c r="I411" s="221"/>
      <c r="J411" s="222">
        <f>ROUND(I411*H411,2)</f>
        <v>0</v>
      </c>
      <c r="K411" s="218" t="s">
        <v>211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331</v>
      </c>
      <c r="AT411" s="227" t="s">
        <v>207</v>
      </c>
      <c r="AU411" s="227" t="s">
        <v>80</v>
      </c>
      <c r="AY411" s="20" t="s">
        <v>205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331</v>
      </c>
      <c r="BM411" s="227" t="s">
        <v>7432</v>
      </c>
    </row>
    <row r="412" s="2" customFormat="1">
      <c r="A412" s="41"/>
      <c r="B412" s="42"/>
      <c r="C412" s="43"/>
      <c r="D412" s="229" t="s">
        <v>214</v>
      </c>
      <c r="E412" s="43"/>
      <c r="F412" s="230" t="s">
        <v>7433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214</v>
      </c>
      <c r="AU412" s="20" t="s">
        <v>80</v>
      </c>
    </row>
    <row r="413" s="12" customFormat="1" ht="22.8" customHeight="1">
      <c r="A413" s="12"/>
      <c r="B413" s="200"/>
      <c r="C413" s="201"/>
      <c r="D413" s="202" t="s">
        <v>70</v>
      </c>
      <c r="E413" s="214" t="s">
        <v>4948</v>
      </c>
      <c r="F413" s="214" t="s">
        <v>7434</v>
      </c>
      <c r="G413" s="201"/>
      <c r="H413" s="201"/>
      <c r="I413" s="204"/>
      <c r="J413" s="215">
        <f>BK413</f>
        <v>0</v>
      </c>
      <c r="K413" s="201"/>
      <c r="L413" s="206"/>
      <c r="M413" s="207"/>
      <c r="N413" s="208"/>
      <c r="O413" s="208"/>
      <c r="P413" s="209">
        <f>SUM(P414:P533)</f>
        <v>0</v>
      </c>
      <c r="Q413" s="208"/>
      <c r="R413" s="209">
        <f>SUM(R414:R533)</f>
        <v>3.4313859500000001</v>
      </c>
      <c r="S413" s="208"/>
      <c r="T413" s="210">
        <f>SUM(T414:T533)</f>
        <v>0.22039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11" t="s">
        <v>80</v>
      </c>
      <c r="AT413" s="212" t="s">
        <v>70</v>
      </c>
      <c r="AU413" s="212" t="s">
        <v>78</v>
      </c>
      <c r="AY413" s="211" t="s">
        <v>205</v>
      </c>
      <c r="BK413" s="213">
        <f>SUM(BK414:BK533)</f>
        <v>0</v>
      </c>
    </row>
    <row r="414" s="2" customFormat="1" ht="44.25" customHeight="1">
      <c r="A414" s="41"/>
      <c r="B414" s="42"/>
      <c r="C414" s="216" t="s">
        <v>942</v>
      </c>
      <c r="D414" s="216" t="s">
        <v>207</v>
      </c>
      <c r="E414" s="217" t="s">
        <v>7435</v>
      </c>
      <c r="F414" s="218" t="s">
        <v>7436</v>
      </c>
      <c r="G414" s="219" t="s">
        <v>327</v>
      </c>
      <c r="H414" s="220">
        <v>59</v>
      </c>
      <c r="I414" s="221"/>
      <c r="J414" s="222">
        <f>ROUND(I414*H414,2)</f>
        <v>0</v>
      </c>
      <c r="K414" s="218" t="s">
        <v>211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0.0011299999999999999</v>
      </c>
      <c r="R414" s="225">
        <f>Q414*H414</f>
        <v>0.066669999999999993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331</v>
      </c>
      <c r="AT414" s="227" t="s">
        <v>207</v>
      </c>
      <c r="AU414" s="227" t="s">
        <v>80</v>
      </c>
      <c r="AY414" s="20" t="s">
        <v>205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331</v>
      </c>
      <c r="BM414" s="227" t="s">
        <v>7437</v>
      </c>
    </row>
    <row r="415" s="2" customFormat="1">
      <c r="A415" s="41"/>
      <c r="B415" s="42"/>
      <c r="C415" s="43"/>
      <c r="D415" s="229" t="s">
        <v>214</v>
      </c>
      <c r="E415" s="43"/>
      <c r="F415" s="230" t="s">
        <v>7438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214</v>
      </c>
      <c r="AU415" s="20" t="s">
        <v>80</v>
      </c>
    </row>
    <row r="416" s="2" customFormat="1" ht="44.25" customHeight="1">
      <c r="A416" s="41"/>
      <c r="B416" s="42"/>
      <c r="C416" s="216" t="s">
        <v>949</v>
      </c>
      <c r="D416" s="216" t="s">
        <v>207</v>
      </c>
      <c r="E416" s="217" t="s">
        <v>7439</v>
      </c>
      <c r="F416" s="218" t="s">
        <v>7440</v>
      </c>
      <c r="G416" s="219" t="s">
        <v>327</v>
      </c>
      <c r="H416" s="220">
        <v>73</v>
      </c>
      <c r="I416" s="221"/>
      <c r="J416" s="222">
        <f>ROUND(I416*H416,2)</f>
        <v>0</v>
      </c>
      <c r="K416" s="218" t="s">
        <v>211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0.00142</v>
      </c>
      <c r="R416" s="225">
        <f>Q416*H416</f>
        <v>0.10366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331</v>
      </c>
      <c r="AT416" s="227" t="s">
        <v>207</v>
      </c>
      <c r="AU416" s="227" t="s">
        <v>80</v>
      </c>
      <c r="AY416" s="20" t="s">
        <v>205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331</v>
      </c>
      <c r="BM416" s="227" t="s">
        <v>7441</v>
      </c>
    </row>
    <row r="417" s="2" customFormat="1">
      <c r="A417" s="41"/>
      <c r="B417" s="42"/>
      <c r="C417" s="43"/>
      <c r="D417" s="229" t="s">
        <v>214</v>
      </c>
      <c r="E417" s="43"/>
      <c r="F417" s="230" t="s">
        <v>7442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214</v>
      </c>
      <c r="AU417" s="20" t="s">
        <v>80</v>
      </c>
    </row>
    <row r="418" s="2" customFormat="1" ht="44.25" customHeight="1">
      <c r="A418" s="41"/>
      <c r="B418" s="42"/>
      <c r="C418" s="216" t="s">
        <v>954</v>
      </c>
      <c r="D418" s="216" t="s">
        <v>207</v>
      </c>
      <c r="E418" s="217" t="s">
        <v>7443</v>
      </c>
      <c r="F418" s="218" t="s">
        <v>7444</v>
      </c>
      <c r="G418" s="219" t="s">
        <v>327</v>
      </c>
      <c r="H418" s="220">
        <v>106</v>
      </c>
      <c r="I418" s="221"/>
      <c r="J418" s="222">
        <f>ROUND(I418*H418,2)</f>
        <v>0</v>
      </c>
      <c r="K418" s="218" t="s">
        <v>211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0.0016999999999999999</v>
      </c>
      <c r="R418" s="225">
        <f>Q418*H418</f>
        <v>0.1802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331</v>
      </c>
      <c r="AT418" s="227" t="s">
        <v>207</v>
      </c>
      <c r="AU418" s="227" t="s">
        <v>80</v>
      </c>
      <c r="AY418" s="20" t="s">
        <v>205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331</v>
      </c>
      <c r="BM418" s="227" t="s">
        <v>7445</v>
      </c>
    </row>
    <row r="419" s="2" customFormat="1">
      <c r="A419" s="41"/>
      <c r="B419" s="42"/>
      <c r="C419" s="43"/>
      <c r="D419" s="229" t="s">
        <v>214</v>
      </c>
      <c r="E419" s="43"/>
      <c r="F419" s="230" t="s">
        <v>7446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214</v>
      </c>
      <c r="AU419" s="20" t="s">
        <v>80</v>
      </c>
    </row>
    <row r="420" s="2" customFormat="1" ht="44.25" customHeight="1">
      <c r="A420" s="41"/>
      <c r="B420" s="42"/>
      <c r="C420" s="216" t="s">
        <v>962</v>
      </c>
      <c r="D420" s="216" t="s">
        <v>207</v>
      </c>
      <c r="E420" s="217" t="s">
        <v>7447</v>
      </c>
      <c r="F420" s="218" t="s">
        <v>7448</v>
      </c>
      <c r="G420" s="219" t="s">
        <v>327</v>
      </c>
      <c r="H420" s="220">
        <v>62</v>
      </c>
      <c r="I420" s="221"/>
      <c r="J420" s="222">
        <f>ROUND(I420*H420,2)</f>
        <v>0</v>
      </c>
      <c r="K420" s="218" t="s">
        <v>211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0.0022699999999999999</v>
      </c>
      <c r="R420" s="225">
        <f>Q420*H420</f>
        <v>0.14074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331</v>
      </c>
      <c r="AT420" s="227" t="s">
        <v>207</v>
      </c>
      <c r="AU420" s="227" t="s">
        <v>80</v>
      </c>
      <c r="AY420" s="20" t="s">
        <v>205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331</v>
      </c>
      <c r="BM420" s="227" t="s">
        <v>7449</v>
      </c>
    </row>
    <row r="421" s="2" customFormat="1">
      <c r="A421" s="41"/>
      <c r="B421" s="42"/>
      <c r="C421" s="43"/>
      <c r="D421" s="229" t="s">
        <v>214</v>
      </c>
      <c r="E421" s="43"/>
      <c r="F421" s="230" t="s">
        <v>7450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214</v>
      </c>
      <c r="AU421" s="20" t="s">
        <v>80</v>
      </c>
    </row>
    <row r="422" s="2" customFormat="1" ht="37.8" customHeight="1">
      <c r="A422" s="41"/>
      <c r="B422" s="42"/>
      <c r="C422" s="216" t="s">
        <v>968</v>
      </c>
      <c r="D422" s="216" t="s">
        <v>207</v>
      </c>
      <c r="E422" s="217" t="s">
        <v>7451</v>
      </c>
      <c r="F422" s="218" t="s">
        <v>7452</v>
      </c>
      <c r="G422" s="219" t="s">
        <v>327</v>
      </c>
      <c r="H422" s="220">
        <v>14</v>
      </c>
      <c r="I422" s="221"/>
      <c r="J422" s="222">
        <f>ROUND(I422*H422,2)</f>
        <v>0</v>
      </c>
      <c r="K422" s="218" t="s">
        <v>211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0.0035100000000000001</v>
      </c>
      <c r="R422" s="225">
        <f>Q422*H422</f>
        <v>0.049140000000000003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331</v>
      </c>
      <c r="AT422" s="227" t="s">
        <v>207</v>
      </c>
      <c r="AU422" s="227" t="s">
        <v>80</v>
      </c>
      <c r="AY422" s="20" t="s">
        <v>205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331</v>
      </c>
      <c r="BM422" s="227" t="s">
        <v>7453</v>
      </c>
    </row>
    <row r="423" s="2" customFormat="1">
      <c r="A423" s="41"/>
      <c r="B423" s="42"/>
      <c r="C423" s="43"/>
      <c r="D423" s="229" t="s">
        <v>214</v>
      </c>
      <c r="E423" s="43"/>
      <c r="F423" s="230" t="s">
        <v>7454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214</v>
      </c>
      <c r="AU423" s="20" t="s">
        <v>80</v>
      </c>
    </row>
    <row r="424" s="2" customFormat="1" ht="24.15" customHeight="1">
      <c r="A424" s="41"/>
      <c r="B424" s="42"/>
      <c r="C424" s="216" t="s">
        <v>973</v>
      </c>
      <c r="D424" s="216" t="s">
        <v>207</v>
      </c>
      <c r="E424" s="217" t="s">
        <v>7455</v>
      </c>
      <c r="F424" s="218" t="s">
        <v>7456</v>
      </c>
      <c r="G424" s="219" t="s">
        <v>327</v>
      </c>
      <c r="H424" s="220">
        <v>99</v>
      </c>
      <c r="I424" s="221"/>
      <c r="J424" s="222">
        <f>ROUND(I424*H424,2)</f>
        <v>0</v>
      </c>
      <c r="K424" s="218" t="s">
        <v>211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0.0021299999999999999</v>
      </c>
      <c r="T424" s="226">
        <f>S424*H424</f>
        <v>0.21087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331</v>
      </c>
      <c r="AT424" s="227" t="s">
        <v>207</v>
      </c>
      <c r="AU424" s="227" t="s">
        <v>80</v>
      </c>
      <c r="AY424" s="20" t="s">
        <v>205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331</v>
      </c>
      <c r="BM424" s="227" t="s">
        <v>7457</v>
      </c>
    </row>
    <row r="425" s="2" customFormat="1">
      <c r="A425" s="41"/>
      <c r="B425" s="42"/>
      <c r="C425" s="43"/>
      <c r="D425" s="229" t="s">
        <v>214</v>
      </c>
      <c r="E425" s="43"/>
      <c r="F425" s="230" t="s">
        <v>7458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214</v>
      </c>
      <c r="AU425" s="20" t="s">
        <v>80</v>
      </c>
    </row>
    <row r="426" s="14" customFormat="1">
      <c r="A426" s="14"/>
      <c r="B426" s="245"/>
      <c r="C426" s="246"/>
      <c r="D426" s="236" t="s">
        <v>216</v>
      </c>
      <c r="E426" s="247" t="s">
        <v>19</v>
      </c>
      <c r="F426" s="248" t="s">
        <v>7459</v>
      </c>
      <c r="G426" s="246"/>
      <c r="H426" s="249">
        <v>56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216</v>
      </c>
      <c r="AU426" s="255" t="s">
        <v>80</v>
      </c>
      <c r="AV426" s="14" t="s">
        <v>80</v>
      </c>
      <c r="AW426" s="14" t="s">
        <v>218</v>
      </c>
      <c r="AX426" s="14" t="s">
        <v>71</v>
      </c>
      <c r="AY426" s="255" t="s">
        <v>205</v>
      </c>
    </row>
    <row r="427" s="14" customFormat="1">
      <c r="A427" s="14"/>
      <c r="B427" s="245"/>
      <c r="C427" s="246"/>
      <c r="D427" s="236" t="s">
        <v>216</v>
      </c>
      <c r="E427" s="247" t="s">
        <v>19</v>
      </c>
      <c r="F427" s="248" t="s">
        <v>7460</v>
      </c>
      <c r="G427" s="246"/>
      <c r="H427" s="249">
        <v>15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216</v>
      </c>
      <c r="AU427" s="255" t="s">
        <v>80</v>
      </c>
      <c r="AV427" s="14" t="s">
        <v>80</v>
      </c>
      <c r="AW427" s="14" t="s">
        <v>218</v>
      </c>
      <c r="AX427" s="14" t="s">
        <v>71</v>
      </c>
      <c r="AY427" s="255" t="s">
        <v>205</v>
      </c>
    </row>
    <row r="428" s="14" customFormat="1">
      <c r="A428" s="14"/>
      <c r="B428" s="245"/>
      <c r="C428" s="246"/>
      <c r="D428" s="236" t="s">
        <v>216</v>
      </c>
      <c r="E428" s="247" t="s">
        <v>19</v>
      </c>
      <c r="F428" s="248" t="s">
        <v>7461</v>
      </c>
      <c r="G428" s="246"/>
      <c r="H428" s="249">
        <v>14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216</v>
      </c>
      <c r="AU428" s="255" t="s">
        <v>80</v>
      </c>
      <c r="AV428" s="14" t="s">
        <v>80</v>
      </c>
      <c r="AW428" s="14" t="s">
        <v>218</v>
      </c>
      <c r="AX428" s="14" t="s">
        <v>71</v>
      </c>
      <c r="AY428" s="255" t="s">
        <v>205</v>
      </c>
    </row>
    <row r="429" s="14" customFormat="1">
      <c r="A429" s="14"/>
      <c r="B429" s="245"/>
      <c r="C429" s="246"/>
      <c r="D429" s="236" t="s">
        <v>216</v>
      </c>
      <c r="E429" s="247" t="s">
        <v>19</v>
      </c>
      <c r="F429" s="248" t="s">
        <v>7462</v>
      </c>
      <c r="G429" s="246"/>
      <c r="H429" s="249">
        <v>14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216</v>
      </c>
      <c r="AU429" s="255" t="s">
        <v>80</v>
      </c>
      <c r="AV429" s="14" t="s">
        <v>80</v>
      </c>
      <c r="AW429" s="14" t="s">
        <v>218</v>
      </c>
      <c r="AX429" s="14" t="s">
        <v>71</v>
      </c>
      <c r="AY429" s="255" t="s">
        <v>205</v>
      </c>
    </row>
    <row r="430" s="2" customFormat="1" ht="16.5" customHeight="1">
      <c r="A430" s="41"/>
      <c r="B430" s="42"/>
      <c r="C430" s="216" t="s">
        <v>979</v>
      </c>
      <c r="D430" s="216" t="s">
        <v>207</v>
      </c>
      <c r="E430" s="217" t="s">
        <v>7463</v>
      </c>
      <c r="F430" s="218" t="s">
        <v>7464</v>
      </c>
      <c r="G430" s="219" t="s">
        <v>327</v>
      </c>
      <c r="H430" s="220">
        <v>34</v>
      </c>
      <c r="I430" s="221"/>
      <c r="J430" s="222">
        <f>ROUND(I430*H430,2)</f>
        <v>0</v>
      </c>
      <c r="K430" s="218" t="s">
        <v>211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0.00027999999999999998</v>
      </c>
      <c r="T430" s="226">
        <f>S430*H430</f>
        <v>0.0095199999999999989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331</v>
      </c>
      <c r="AT430" s="227" t="s">
        <v>207</v>
      </c>
      <c r="AU430" s="227" t="s">
        <v>80</v>
      </c>
      <c r="AY430" s="20" t="s">
        <v>205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331</v>
      </c>
      <c r="BM430" s="227" t="s">
        <v>7465</v>
      </c>
    </row>
    <row r="431" s="2" customFormat="1">
      <c r="A431" s="41"/>
      <c r="B431" s="42"/>
      <c r="C431" s="43"/>
      <c r="D431" s="229" t="s">
        <v>214</v>
      </c>
      <c r="E431" s="43"/>
      <c r="F431" s="230" t="s">
        <v>7466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214</v>
      </c>
      <c r="AU431" s="20" t="s">
        <v>80</v>
      </c>
    </row>
    <row r="432" s="14" customFormat="1">
      <c r="A432" s="14"/>
      <c r="B432" s="245"/>
      <c r="C432" s="246"/>
      <c r="D432" s="236" t="s">
        <v>216</v>
      </c>
      <c r="E432" s="247" t="s">
        <v>19</v>
      </c>
      <c r="F432" s="248" t="s">
        <v>7467</v>
      </c>
      <c r="G432" s="246"/>
      <c r="H432" s="249">
        <v>34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216</v>
      </c>
      <c r="AU432" s="255" t="s">
        <v>80</v>
      </c>
      <c r="AV432" s="14" t="s">
        <v>80</v>
      </c>
      <c r="AW432" s="14" t="s">
        <v>218</v>
      </c>
      <c r="AX432" s="14" t="s">
        <v>71</v>
      </c>
      <c r="AY432" s="255" t="s">
        <v>205</v>
      </c>
    </row>
    <row r="433" s="2" customFormat="1" ht="33" customHeight="1">
      <c r="A433" s="41"/>
      <c r="B433" s="42"/>
      <c r="C433" s="216" t="s">
        <v>985</v>
      </c>
      <c r="D433" s="216" t="s">
        <v>207</v>
      </c>
      <c r="E433" s="217" t="s">
        <v>7468</v>
      </c>
      <c r="F433" s="218" t="s">
        <v>7469</v>
      </c>
      <c r="G433" s="219" t="s">
        <v>327</v>
      </c>
      <c r="H433" s="220">
        <v>16</v>
      </c>
      <c r="I433" s="221"/>
      <c r="J433" s="222">
        <f>ROUND(I433*H433,2)</f>
        <v>0</v>
      </c>
      <c r="K433" s="218" t="s">
        <v>19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0.014456800000000001</v>
      </c>
      <c r="R433" s="225">
        <f>Q433*H433</f>
        <v>0.23130880000000001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331</v>
      </c>
      <c r="AT433" s="227" t="s">
        <v>207</v>
      </c>
      <c r="AU433" s="227" t="s">
        <v>80</v>
      </c>
      <c r="AY433" s="20" t="s">
        <v>205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331</v>
      </c>
      <c r="BM433" s="227" t="s">
        <v>7470</v>
      </c>
    </row>
    <row r="434" s="2" customFormat="1" ht="33" customHeight="1">
      <c r="A434" s="41"/>
      <c r="B434" s="42"/>
      <c r="C434" s="216" t="s">
        <v>991</v>
      </c>
      <c r="D434" s="216" t="s">
        <v>207</v>
      </c>
      <c r="E434" s="217" t="s">
        <v>7471</v>
      </c>
      <c r="F434" s="218" t="s">
        <v>7472</v>
      </c>
      <c r="G434" s="219" t="s">
        <v>327</v>
      </c>
      <c r="H434" s="220">
        <v>53</v>
      </c>
      <c r="I434" s="221"/>
      <c r="J434" s="222">
        <f>ROUND(I434*H434,2)</f>
        <v>0</v>
      </c>
      <c r="K434" s="218" t="s">
        <v>19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0.0061022400000000001</v>
      </c>
      <c r="R434" s="225">
        <f>Q434*H434</f>
        <v>0.32341871999999999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331</v>
      </c>
      <c r="AT434" s="227" t="s">
        <v>207</v>
      </c>
      <c r="AU434" s="227" t="s">
        <v>80</v>
      </c>
      <c r="AY434" s="20" t="s">
        <v>205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331</v>
      </c>
      <c r="BM434" s="227" t="s">
        <v>7473</v>
      </c>
    </row>
    <row r="435" s="2" customFormat="1" ht="33" customHeight="1">
      <c r="A435" s="41"/>
      <c r="B435" s="42"/>
      <c r="C435" s="216" t="s">
        <v>997</v>
      </c>
      <c r="D435" s="216" t="s">
        <v>207</v>
      </c>
      <c r="E435" s="217" t="s">
        <v>7474</v>
      </c>
      <c r="F435" s="218" t="s">
        <v>7475</v>
      </c>
      <c r="G435" s="219" t="s">
        <v>327</v>
      </c>
      <c r="H435" s="220">
        <v>496</v>
      </c>
      <c r="I435" s="221"/>
      <c r="J435" s="222">
        <f>ROUND(I435*H435,2)</f>
        <v>0</v>
      </c>
      <c r="K435" s="218" t="s">
        <v>211</v>
      </c>
      <c r="L435" s="47"/>
      <c r="M435" s="223" t="s">
        <v>19</v>
      </c>
      <c r="N435" s="224" t="s">
        <v>42</v>
      </c>
      <c r="O435" s="87"/>
      <c r="P435" s="225">
        <f>O435*H435</f>
        <v>0</v>
      </c>
      <c r="Q435" s="225">
        <v>0.00080000000000000004</v>
      </c>
      <c r="R435" s="225">
        <f>Q435*H435</f>
        <v>0.39680000000000004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331</v>
      </c>
      <c r="AT435" s="227" t="s">
        <v>207</v>
      </c>
      <c r="AU435" s="227" t="s">
        <v>80</v>
      </c>
      <c r="AY435" s="20" t="s">
        <v>205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331</v>
      </c>
      <c r="BM435" s="227" t="s">
        <v>7476</v>
      </c>
    </row>
    <row r="436" s="2" customFormat="1">
      <c r="A436" s="41"/>
      <c r="B436" s="42"/>
      <c r="C436" s="43"/>
      <c r="D436" s="229" t="s">
        <v>214</v>
      </c>
      <c r="E436" s="43"/>
      <c r="F436" s="230" t="s">
        <v>7477</v>
      </c>
      <c r="G436" s="43"/>
      <c r="H436" s="43"/>
      <c r="I436" s="231"/>
      <c r="J436" s="43"/>
      <c r="K436" s="43"/>
      <c r="L436" s="47"/>
      <c r="M436" s="232"/>
      <c r="N436" s="233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214</v>
      </c>
      <c r="AU436" s="20" t="s">
        <v>80</v>
      </c>
    </row>
    <row r="437" s="2" customFormat="1" ht="33" customHeight="1">
      <c r="A437" s="41"/>
      <c r="B437" s="42"/>
      <c r="C437" s="216" t="s">
        <v>1003</v>
      </c>
      <c r="D437" s="216" t="s">
        <v>207</v>
      </c>
      <c r="E437" s="217" t="s">
        <v>7478</v>
      </c>
      <c r="F437" s="218" t="s">
        <v>7479</v>
      </c>
      <c r="G437" s="219" t="s">
        <v>327</v>
      </c>
      <c r="H437" s="220">
        <v>247</v>
      </c>
      <c r="I437" s="221"/>
      <c r="J437" s="222">
        <f>ROUND(I437*H437,2)</f>
        <v>0</v>
      </c>
      <c r="K437" s="218" t="s">
        <v>211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0.0012600000000000001</v>
      </c>
      <c r="R437" s="225">
        <f>Q437*H437</f>
        <v>0.31122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331</v>
      </c>
      <c r="AT437" s="227" t="s">
        <v>207</v>
      </c>
      <c r="AU437" s="227" t="s">
        <v>80</v>
      </c>
      <c r="AY437" s="20" t="s">
        <v>205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331</v>
      </c>
      <c r="BM437" s="227" t="s">
        <v>7480</v>
      </c>
    </row>
    <row r="438" s="2" customFormat="1">
      <c r="A438" s="41"/>
      <c r="B438" s="42"/>
      <c r="C438" s="43"/>
      <c r="D438" s="229" t="s">
        <v>214</v>
      </c>
      <c r="E438" s="43"/>
      <c r="F438" s="230" t="s">
        <v>7481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214</v>
      </c>
      <c r="AU438" s="20" t="s">
        <v>80</v>
      </c>
    </row>
    <row r="439" s="2" customFormat="1" ht="33" customHeight="1">
      <c r="A439" s="41"/>
      <c r="B439" s="42"/>
      <c r="C439" s="216" t="s">
        <v>1009</v>
      </c>
      <c r="D439" s="216" t="s">
        <v>207</v>
      </c>
      <c r="E439" s="217" t="s">
        <v>7482</v>
      </c>
      <c r="F439" s="218" t="s">
        <v>7483</v>
      </c>
      <c r="G439" s="219" t="s">
        <v>327</v>
      </c>
      <c r="H439" s="220">
        <v>195</v>
      </c>
      <c r="I439" s="221"/>
      <c r="J439" s="222">
        <f>ROUND(I439*H439,2)</f>
        <v>0</v>
      </c>
      <c r="K439" s="218" t="s">
        <v>211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0.0013799999999999999</v>
      </c>
      <c r="R439" s="225">
        <f>Q439*H439</f>
        <v>0.26910000000000001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331</v>
      </c>
      <c r="AT439" s="227" t="s">
        <v>207</v>
      </c>
      <c r="AU439" s="227" t="s">
        <v>80</v>
      </c>
      <c r="AY439" s="20" t="s">
        <v>205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331</v>
      </c>
      <c r="BM439" s="227" t="s">
        <v>7484</v>
      </c>
    </row>
    <row r="440" s="2" customFormat="1">
      <c r="A440" s="41"/>
      <c r="B440" s="42"/>
      <c r="C440" s="43"/>
      <c r="D440" s="229" t="s">
        <v>214</v>
      </c>
      <c r="E440" s="43"/>
      <c r="F440" s="230" t="s">
        <v>7485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214</v>
      </c>
      <c r="AU440" s="20" t="s">
        <v>80</v>
      </c>
    </row>
    <row r="441" s="2" customFormat="1" ht="33" customHeight="1">
      <c r="A441" s="41"/>
      <c r="B441" s="42"/>
      <c r="C441" s="216" t="s">
        <v>1015</v>
      </c>
      <c r="D441" s="216" t="s">
        <v>207</v>
      </c>
      <c r="E441" s="217" t="s">
        <v>7486</v>
      </c>
      <c r="F441" s="218" t="s">
        <v>7487</v>
      </c>
      <c r="G441" s="219" t="s">
        <v>327</v>
      </c>
      <c r="H441" s="220">
        <v>152</v>
      </c>
      <c r="I441" s="221"/>
      <c r="J441" s="222">
        <f>ROUND(I441*H441,2)</f>
        <v>0</v>
      </c>
      <c r="K441" s="218" t="s">
        <v>211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0.0026199999999999999</v>
      </c>
      <c r="R441" s="225">
        <f>Q441*H441</f>
        <v>0.39823999999999998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331</v>
      </c>
      <c r="AT441" s="227" t="s">
        <v>207</v>
      </c>
      <c r="AU441" s="227" t="s">
        <v>80</v>
      </c>
      <c r="AY441" s="20" t="s">
        <v>205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331</v>
      </c>
      <c r="BM441" s="227" t="s">
        <v>7488</v>
      </c>
    </row>
    <row r="442" s="2" customFormat="1">
      <c r="A442" s="41"/>
      <c r="B442" s="42"/>
      <c r="C442" s="43"/>
      <c r="D442" s="229" t="s">
        <v>214</v>
      </c>
      <c r="E442" s="43"/>
      <c r="F442" s="230" t="s">
        <v>7489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214</v>
      </c>
      <c r="AU442" s="20" t="s">
        <v>80</v>
      </c>
    </row>
    <row r="443" s="2" customFormat="1" ht="33" customHeight="1">
      <c r="A443" s="41"/>
      <c r="B443" s="42"/>
      <c r="C443" s="216" t="s">
        <v>1020</v>
      </c>
      <c r="D443" s="216" t="s">
        <v>207</v>
      </c>
      <c r="E443" s="217" t="s">
        <v>7490</v>
      </c>
      <c r="F443" s="218" t="s">
        <v>7491</v>
      </c>
      <c r="G443" s="219" t="s">
        <v>327</v>
      </c>
      <c r="H443" s="220">
        <v>96</v>
      </c>
      <c r="I443" s="221"/>
      <c r="J443" s="222">
        <f>ROUND(I443*H443,2)</f>
        <v>0</v>
      </c>
      <c r="K443" s="218" t="s">
        <v>211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0.0037299999999999998</v>
      </c>
      <c r="R443" s="225">
        <f>Q443*H443</f>
        <v>0.35807999999999995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331</v>
      </c>
      <c r="AT443" s="227" t="s">
        <v>207</v>
      </c>
      <c r="AU443" s="227" t="s">
        <v>80</v>
      </c>
      <c r="AY443" s="20" t="s">
        <v>205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331</v>
      </c>
      <c r="BM443" s="227" t="s">
        <v>7492</v>
      </c>
    </row>
    <row r="444" s="2" customFormat="1">
      <c r="A444" s="41"/>
      <c r="B444" s="42"/>
      <c r="C444" s="43"/>
      <c r="D444" s="229" t="s">
        <v>214</v>
      </c>
      <c r="E444" s="43"/>
      <c r="F444" s="230" t="s">
        <v>7493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214</v>
      </c>
      <c r="AU444" s="20" t="s">
        <v>80</v>
      </c>
    </row>
    <row r="445" s="2" customFormat="1" ht="55.5" customHeight="1">
      <c r="A445" s="41"/>
      <c r="B445" s="42"/>
      <c r="C445" s="216" t="s">
        <v>1025</v>
      </c>
      <c r="D445" s="216" t="s">
        <v>207</v>
      </c>
      <c r="E445" s="217" t="s">
        <v>7494</v>
      </c>
      <c r="F445" s="218" t="s">
        <v>7495</v>
      </c>
      <c r="G445" s="219" t="s">
        <v>327</v>
      </c>
      <c r="H445" s="220">
        <v>496</v>
      </c>
      <c r="I445" s="221"/>
      <c r="J445" s="222">
        <f>ROUND(I445*H445,2)</f>
        <v>0</v>
      </c>
      <c r="K445" s="218" t="s">
        <v>211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4.0000000000000003E-05</v>
      </c>
      <c r="R445" s="225">
        <f>Q445*H445</f>
        <v>0.01984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331</v>
      </c>
      <c r="AT445" s="227" t="s">
        <v>207</v>
      </c>
      <c r="AU445" s="227" t="s">
        <v>80</v>
      </c>
      <c r="AY445" s="20" t="s">
        <v>205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331</v>
      </c>
      <c r="BM445" s="227" t="s">
        <v>7496</v>
      </c>
    </row>
    <row r="446" s="2" customFormat="1">
      <c r="A446" s="41"/>
      <c r="B446" s="42"/>
      <c r="C446" s="43"/>
      <c r="D446" s="229" t="s">
        <v>214</v>
      </c>
      <c r="E446" s="43"/>
      <c r="F446" s="230" t="s">
        <v>7497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214</v>
      </c>
      <c r="AU446" s="20" t="s">
        <v>80</v>
      </c>
    </row>
    <row r="447" s="14" customFormat="1">
      <c r="A447" s="14"/>
      <c r="B447" s="245"/>
      <c r="C447" s="246"/>
      <c r="D447" s="236" t="s">
        <v>216</v>
      </c>
      <c r="E447" s="247" t="s">
        <v>19</v>
      </c>
      <c r="F447" s="248" t="s">
        <v>7498</v>
      </c>
      <c r="G447" s="246"/>
      <c r="H447" s="249">
        <v>496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216</v>
      </c>
      <c r="AU447" s="255" t="s">
        <v>80</v>
      </c>
      <c r="AV447" s="14" t="s">
        <v>80</v>
      </c>
      <c r="AW447" s="14" t="s">
        <v>218</v>
      </c>
      <c r="AX447" s="14" t="s">
        <v>71</v>
      </c>
      <c r="AY447" s="255" t="s">
        <v>205</v>
      </c>
    </row>
    <row r="448" s="2" customFormat="1" ht="55.5" customHeight="1">
      <c r="A448" s="41"/>
      <c r="B448" s="42"/>
      <c r="C448" s="216" t="s">
        <v>1031</v>
      </c>
      <c r="D448" s="216" t="s">
        <v>207</v>
      </c>
      <c r="E448" s="217" t="s">
        <v>7499</v>
      </c>
      <c r="F448" s="218" t="s">
        <v>7500</v>
      </c>
      <c r="G448" s="219" t="s">
        <v>327</v>
      </c>
      <c r="H448" s="220">
        <v>691</v>
      </c>
      <c r="I448" s="221"/>
      <c r="J448" s="222">
        <f>ROUND(I448*H448,2)</f>
        <v>0</v>
      </c>
      <c r="K448" s="218" t="s">
        <v>211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8.0000000000000007E-05</v>
      </c>
      <c r="R448" s="225">
        <f>Q448*H448</f>
        <v>0.055280000000000003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331</v>
      </c>
      <c r="AT448" s="227" t="s">
        <v>207</v>
      </c>
      <c r="AU448" s="227" t="s">
        <v>80</v>
      </c>
      <c r="AY448" s="20" t="s">
        <v>205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331</v>
      </c>
      <c r="BM448" s="227" t="s">
        <v>7501</v>
      </c>
    </row>
    <row r="449" s="2" customFormat="1">
      <c r="A449" s="41"/>
      <c r="B449" s="42"/>
      <c r="C449" s="43"/>
      <c r="D449" s="229" t="s">
        <v>214</v>
      </c>
      <c r="E449" s="43"/>
      <c r="F449" s="230" t="s">
        <v>7502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214</v>
      </c>
      <c r="AU449" s="20" t="s">
        <v>80</v>
      </c>
    </row>
    <row r="450" s="14" customFormat="1">
      <c r="A450" s="14"/>
      <c r="B450" s="245"/>
      <c r="C450" s="246"/>
      <c r="D450" s="236" t="s">
        <v>216</v>
      </c>
      <c r="E450" s="247" t="s">
        <v>19</v>
      </c>
      <c r="F450" s="248" t="s">
        <v>7503</v>
      </c>
      <c r="G450" s="246"/>
      <c r="H450" s="249">
        <v>691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216</v>
      </c>
      <c r="AU450" s="255" t="s">
        <v>80</v>
      </c>
      <c r="AV450" s="14" t="s">
        <v>80</v>
      </c>
      <c r="AW450" s="14" t="s">
        <v>218</v>
      </c>
      <c r="AX450" s="14" t="s">
        <v>71</v>
      </c>
      <c r="AY450" s="255" t="s">
        <v>205</v>
      </c>
    </row>
    <row r="451" s="2" customFormat="1" ht="55.5" customHeight="1">
      <c r="A451" s="41"/>
      <c r="B451" s="42"/>
      <c r="C451" s="216" t="s">
        <v>1036</v>
      </c>
      <c r="D451" s="216" t="s">
        <v>207</v>
      </c>
      <c r="E451" s="217" t="s">
        <v>7504</v>
      </c>
      <c r="F451" s="218" t="s">
        <v>7505</v>
      </c>
      <c r="G451" s="219" t="s">
        <v>327</v>
      </c>
      <c r="H451" s="220">
        <v>76</v>
      </c>
      <c r="I451" s="221"/>
      <c r="J451" s="222">
        <f>ROUND(I451*H451,2)</f>
        <v>0</v>
      </c>
      <c r="K451" s="218" t="s">
        <v>211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0.00011</v>
      </c>
      <c r="R451" s="225">
        <f>Q451*H451</f>
        <v>0.0083600000000000011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331</v>
      </c>
      <c r="AT451" s="227" t="s">
        <v>207</v>
      </c>
      <c r="AU451" s="227" t="s">
        <v>80</v>
      </c>
      <c r="AY451" s="20" t="s">
        <v>205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331</v>
      </c>
      <c r="BM451" s="227" t="s">
        <v>7506</v>
      </c>
    </row>
    <row r="452" s="2" customFormat="1">
      <c r="A452" s="41"/>
      <c r="B452" s="42"/>
      <c r="C452" s="43"/>
      <c r="D452" s="229" t="s">
        <v>214</v>
      </c>
      <c r="E452" s="43"/>
      <c r="F452" s="230" t="s">
        <v>7507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214</v>
      </c>
      <c r="AU452" s="20" t="s">
        <v>80</v>
      </c>
    </row>
    <row r="453" s="14" customFormat="1">
      <c r="A453" s="14"/>
      <c r="B453" s="245"/>
      <c r="C453" s="246"/>
      <c r="D453" s="236" t="s">
        <v>216</v>
      </c>
      <c r="E453" s="247" t="s">
        <v>19</v>
      </c>
      <c r="F453" s="248" t="s">
        <v>7508</v>
      </c>
      <c r="G453" s="246"/>
      <c r="H453" s="249">
        <v>76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216</v>
      </c>
      <c r="AU453" s="255" t="s">
        <v>80</v>
      </c>
      <c r="AV453" s="14" t="s">
        <v>80</v>
      </c>
      <c r="AW453" s="14" t="s">
        <v>218</v>
      </c>
      <c r="AX453" s="14" t="s">
        <v>71</v>
      </c>
      <c r="AY453" s="255" t="s">
        <v>205</v>
      </c>
    </row>
    <row r="454" s="2" customFormat="1" ht="55.5" customHeight="1">
      <c r="A454" s="41"/>
      <c r="B454" s="42"/>
      <c r="C454" s="216" t="s">
        <v>1047</v>
      </c>
      <c r="D454" s="216" t="s">
        <v>207</v>
      </c>
      <c r="E454" s="217" t="s">
        <v>7509</v>
      </c>
      <c r="F454" s="218" t="s">
        <v>7510</v>
      </c>
      <c r="G454" s="219" t="s">
        <v>327</v>
      </c>
      <c r="H454" s="220">
        <v>139</v>
      </c>
      <c r="I454" s="221"/>
      <c r="J454" s="222">
        <f>ROUND(I454*H454,2)</f>
        <v>0</v>
      </c>
      <c r="K454" s="218" t="s">
        <v>211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0.00016000000000000001</v>
      </c>
      <c r="R454" s="225">
        <f>Q454*H454</f>
        <v>0.022240000000000003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331</v>
      </c>
      <c r="AT454" s="227" t="s">
        <v>207</v>
      </c>
      <c r="AU454" s="227" t="s">
        <v>80</v>
      </c>
      <c r="AY454" s="20" t="s">
        <v>205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331</v>
      </c>
      <c r="BM454" s="227" t="s">
        <v>7511</v>
      </c>
    </row>
    <row r="455" s="2" customFormat="1">
      <c r="A455" s="41"/>
      <c r="B455" s="42"/>
      <c r="C455" s="43"/>
      <c r="D455" s="229" t="s">
        <v>214</v>
      </c>
      <c r="E455" s="43"/>
      <c r="F455" s="230" t="s">
        <v>7512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214</v>
      </c>
      <c r="AU455" s="20" t="s">
        <v>80</v>
      </c>
    </row>
    <row r="456" s="14" customFormat="1">
      <c r="A456" s="14"/>
      <c r="B456" s="245"/>
      <c r="C456" s="246"/>
      <c r="D456" s="236" t="s">
        <v>216</v>
      </c>
      <c r="E456" s="247" t="s">
        <v>19</v>
      </c>
      <c r="F456" s="248" t="s">
        <v>7513</v>
      </c>
      <c r="G456" s="246"/>
      <c r="H456" s="249">
        <v>139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216</v>
      </c>
      <c r="AU456" s="255" t="s">
        <v>80</v>
      </c>
      <c r="AV456" s="14" t="s">
        <v>80</v>
      </c>
      <c r="AW456" s="14" t="s">
        <v>218</v>
      </c>
      <c r="AX456" s="14" t="s">
        <v>71</v>
      </c>
      <c r="AY456" s="255" t="s">
        <v>205</v>
      </c>
    </row>
    <row r="457" s="2" customFormat="1" ht="55.5" customHeight="1">
      <c r="A457" s="41"/>
      <c r="B457" s="42"/>
      <c r="C457" s="216" t="s">
        <v>1052</v>
      </c>
      <c r="D457" s="216" t="s">
        <v>207</v>
      </c>
      <c r="E457" s="217" t="s">
        <v>7514</v>
      </c>
      <c r="F457" s="218" t="s">
        <v>7515</v>
      </c>
      <c r="G457" s="219" t="s">
        <v>327</v>
      </c>
      <c r="H457" s="220">
        <v>86</v>
      </c>
      <c r="I457" s="221"/>
      <c r="J457" s="222">
        <f>ROUND(I457*H457,2)</f>
        <v>0</v>
      </c>
      <c r="K457" s="218" t="s">
        <v>211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0.00021000000000000001</v>
      </c>
      <c r="R457" s="225">
        <f>Q457*H457</f>
        <v>0.01806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331</v>
      </c>
      <c r="AT457" s="227" t="s">
        <v>207</v>
      </c>
      <c r="AU457" s="227" t="s">
        <v>80</v>
      </c>
      <c r="AY457" s="20" t="s">
        <v>205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331</v>
      </c>
      <c r="BM457" s="227" t="s">
        <v>7516</v>
      </c>
    </row>
    <row r="458" s="2" customFormat="1">
      <c r="A458" s="41"/>
      <c r="B458" s="42"/>
      <c r="C458" s="43"/>
      <c r="D458" s="229" t="s">
        <v>214</v>
      </c>
      <c r="E458" s="43"/>
      <c r="F458" s="230" t="s">
        <v>7517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214</v>
      </c>
      <c r="AU458" s="20" t="s">
        <v>80</v>
      </c>
    </row>
    <row r="459" s="14" customFormat="1">
      <c r="A459" s="14"/>
      <c r="B459" s="245"/>
      <c r="C459" s="246"/>
      <c r="D459" s="236" t="s">
        <v>216</v>
      </c>
      <c r="E459" s="247" t="s">
        <v>19</v>
      </c>
      <c r="F459" s="248" t="s">
        <v>7518</v>
      </c>
      <c r="G459" s="246"/>
      <c r="H459" s="249">
        <v>86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216</v>
      </c>
      <c r="AU459" s="255" t="s">
        <v>80</v>
      </c>
      <c r="AV459" s="14" t="s">
        <v>80</v>
      </c>
      <c r="AW459" s="14" t="s">
        <v>218</v>
      </c>
      <c r="AX459" s="14" t="s">
        <v>71</v>
      </c>
      <c r="AY459" s="255" t="s">
        <v>205</v>
      </c>
    </row>
    <row r="460" s="2" customFormat="1" ht="55.5" customHeight="1">
      <c r="A460" s="41"/>
      <c r="B460" s="42"/>
      <c r="C460" s="216" t="s">
        <v>1058</v>
      </c>
      <c r="D460" s="216" t="s">
        <v>207</v>
      </c>
      <c r="E460" s="217" t="s">
        <v>7519</v>
      </c>
      <c r="F460" s="218" t="s">
        <v>7520</v>
      </c>
      <c r="G460" s="219" t="s">
        <v>327</v>
      </c>
      <c r="H460" s="220">
        <v>69</v>
      </c>
      <c r="I460" s="221"/>
      <c r="J460" s="222">
        <f>ROUND(I460*H460,2)</f>
        <v>0</v>
      </c>
      <c r="K460" s="218" t="s">
        <v>211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0.00025000000000000001</v>
      </c>
      <c r="R460" s="225">
        <f>Q460*H460</f>
        <v>0.017250000000000001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331</v>
      </c>
      <c r="AT460" s="227" t="s">
        <v>207</v>
      </c>
      <c r="AU460" s="227" t="s">
        <v>80</v>
      </c>
      <c r="AY460" s="20" t="s">
        <v>205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331</v>
      </c>
      <c r="BM460" s="227" t="s">
        <v>7521</v>
      </c>
    </row>
    <row r="461" s="2" customFormat="1">
      <c r="A461" s="41"/>
      <c r="B461" s="42"/>
      <c r="C461" s="43"/>
      <c r="D461" s="229" t="s">
        <v>214</v>
      </c>
      <c r="E461" s="43"/>
      <c r="F461" s="230" t="s">
        <v>7522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214</v>
      </c>
      <c r="AU461" s="20" t="s">
        <v>80</v>
      </c>
    </row>
    <row r="462" s="14" customFormat="1">
      <c r="A462" s="14"/>
      <c r="B462" s="245"/>
      <c r="C462" s="246"/>
      <c r="D462" s="236" t="s">
        <v>216</v>
      </c>
      <c r="E462" s="247" t="s">
        <v>19</v>
      </c>
      <c r="F462" s="248" t="s">
        <v>7523</v>
      </c>
      <c r="G462" s="246"/>
      <c r="H462" s="249">
        <v>69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216</v>
      </c>
      <c r="AU462" s="255" t="s">
        <v>80</v>
      </c>
      <c r="AV462" s="14" t="s">
        <v>80</v>
      </c>
      <c r="AW462" s="14" t="s">
        <v>218</v>
      </c>
      <c r="AX462" s="14" t="s">
        <v>71</v>
      </c>
      <c r="AY462" s="255" t="s">
        <v>205</v>
      </c>
    </row>
    <row r="463" s="2" customFormat="1" ht="24.15" customHeight="1">
      <c r="A463" s="41"/>
      <c r="B463" s="42"/>
      <c r="C463" s="216" t="s">
        <v>1065</v>
      </c>
      <c r="D463" s="216" t="s">
        <v>207</v>
      </c>
      <c r="E463" s="217" t="s">
        <v>7524</v>
      </c>
      <c r="F463" s="218" t="s">
        <v>7525</v>
      </c>
      <c r="G463" s="219" t="s">
        <v>448</v>
      </c>
      <c r="H463" s="220">
        <v>214</v>
      </c>
      <c r="I463" s="221"/>
      <c r="J463" s="222">
        <f>ROUND(I463*H463,2)</f>
        <v>0</v>
      </c>
      <c r="K463" s="218" t="s">
        <v>211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0.00012999999999999999</v>
      </c>
      <c r="R463" s="225">
        <f>Q463*H463</f>
        <v>0.027819999999999998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331</v>
      </c>
      <c r="AT463" s="227" t="s">
        <v>207</v>
      </c>
      <c r="AU463" s="227" t="s">
        <v>80</v>
      </c>
      <c r="AY463" s="20" t="s">
        <v>205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331</v>
      </c>
      <c r="BM463" s="227" t="s">
        <v>7526</v>
      </c>
    </row>
    <row r="464" s="2" customFormat="1">
      <c r="A464" s="41"/>
      <c r="B464" s="42"/>
      <c r="C464" s="43"/>
      <c r="D464" s="229" t="s">
        <v>214</v>
      </c>
      <c r="E464" s="43"/>
      <c r="F464" s="230" t="s">
        <v>7527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214</v>
      </c>
      <c r="AU464" s="20" t="s">
        <v>80</v>
      </c>
    </row>
    <row r="465" s="14" customFormat="1">
      <c r="A465" s="14"/>
      <c r="B465" s="245"/>
      <c r="C465" s="246"/>
      <c r="D465" s="236" t="s">
        <v>216</v>
      </c>
      <c r="E465" s="247" t="s">
        <v>19</v>
      </c>
      <c r="F465" s="248" t="s">
        <v>7528</v>
      </c>
      <c r="G465" s="246"/>
      <c r="H465" s="249">
        <v>214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216</v>
      </c>
      <c r="AU465" s="255" t="s">
        <v>80</v>
      </c>
      <c r="AV465" s="14" t="s">
        <v>80</v>
      </c>
      <c r="AW465" s="14" t="s">
        <v>218</v>
      </c>
      <c r="AX465" s="14" t="s">
        <v>71</v>
      </c>
      <c r="AY465" s="255" t="s">
        <v>205</v>
      </c>
    </row>
    <row r="466" s="2" customFormat="1" ht="33" customHeight="1">
      <c r="A466" s="41"/>
      <c r="B466" s="42"/>
      <c r="C466" s="216" t="s">
        <v>1073</v>
      </c>
      <c r="D466" s="216" t="s">
        <v>207</v>
      </c>
      <c r="E466" s="217" t="s">
        <v>7529</v>
      </c>
      <c r="F466" s="218" t="s">
        <v>7530</v>
      </c>
      <c r="G466" s="219" t="s">
        <v>7531</v>
      </c>
      <c r="H466" s="220">
        <v>14</v>
      </c>
      <c r="I466" s="221"/>
      <c r="J466" s="222">
        <f>ROUND(I466*H466,2)</f>
        <v>0</v>
      </c>
      <c r="K466" s="218" t="s">
        <v>211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0.00021000000000000001</v>
      </c>
      <c r="R466" s="225">
        <f>Q466*H466</f>
        <v>0.0029399999999999999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331</v>
      </c>
      <c r="AT466" s="227" t="s">
        <v>207</v>
      </c>
      <c r="AU466" s="227" t="s">
        <v>80</v>
      </c>
      <c r="AY466" s="20" t="s">
        <v>205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331</v>
      </c>
      <c r="BM466" s="227" t="s">
        <v>7532</v>
      </c>
    </row>
    <row r="467" s="2" customFormat="1">
      <c r="A467" s="41"/>
      <c r="B467" s="42"/>
      <c r="C467" s="43"/>
      <c r="D467" s="229" t="s">
        <v>214</v>
      </c>
      <c r="E467" s="43"/>
      <c r="F467" s="230" t="s">
        <v>7533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214</v>
      </c>
      <c r="AU467" s="20" t="s">
        <v>80</v>
      </c>
    </row>
    <row r="468" s="2" customFormat="1" ht="24.15" customHeight="1">
      <c r="A468" s="41"/>
      <c r="B468" s="42"/>
      <c r="C468" s="216" t="s">
        <v>1078</v>
      </c>
      <c r="D468" s="216" t="s">
        <v>207</v>
      </c>
      <c r="E468" s="217" t="s">
        <v>7534</v>
      </c>
      <c r="F468" s="218" t="s">
        <v>7535</v>
      </c>
      <c r="G468" s="219" t="s">
        <v>448</v>
      </c>
      <c r="H468" s="220">
        <v>6</v>
      </c>
      <c r="I468" s="221"/>
      <c r="J468" s="222">
        <f>ROUND(I468*H468,2)</f>
        <v>0</v>
      </c>
      <c r="K468" s="218" t="s">
        <v>211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0.00050000000000000001</v>
      </c>
      <c r="R468" s="225">
        <f>Q468*H468</f>
        <v>0.0030000000000000001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331</v>
      </c>
      <c r="AT468" s="227" t="s">
        <v>207</v>
      </c>
      <c r="AU468" s="227" t="s">
        <v>80</v>
      </c>
      <c r="AY468" s="20" t="s">
        <v>205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331</v>
      </c>
      <c r="BM468" s="227" t="s">
        <v>7536</v>
      </c>
    </row>
    <row r="469" s="2" customFormat="1">
      <c r="A469" s="41"/>
      <c r="B469" s="42"/>
      <c r="C469" s="43"/>
      <c r="D469" s="229" t="s">
        <v>214</v>
      </c>
      <c r="E469" s="43"/>
      <c r="F469" s="230" t="s">
        <v>7537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214</v>
      </c>
      <c r="AU469" s="20" t="s">
        <v>80</v>
      </c>
    </row>
    <row r="470" s="2" customFormat="1" ht="16.5" customHeight="1">
      <c r="A470" s="41"/>
      <c r="B470" s="42"/>
      <c r="C470" s="216" t="s">
        <v>1083</v>
      </c>
      <c r="D470" s="216" t="s">
        <v>207</v>
      </c>
      <c r="E470" s="217" t="s">
        <v>7538</v>
      </c>
      <c r="F470" s="218" t="s">
        <v>7539</v>
      </c>
      <c r="G470" s="219" t="s">
        <v>448</v>
      </c>
      <c r="H470" s="220">
        <v>1</v>
      </c>
      <c r="I470" s="221"/>
      <c r="J470" s="222">
        <f>ROUND(I470*H470,2)</f>
        <v>0</v>
      </c>
      <c r="K470" s="218" t="s">
        <v>19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0.00068000000000000005</v>
      </c>
      <c r="R470" s="225">
        <f>Q470*H470</f>
        <v>0.00068000000000000005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331</v>
      </c>
      <c r="AT470" s="227" t="s">
        <v>207</v>
      </c>
      <c r="AU470" s="227" t="s">
        <v>80</v>
      </c>
      <c r="AY470" s="20" t="s">
        <v>205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331</v>
      </c>
      <c r="BM470" s="227" t="s">
        <v>7540</v>
      </c>
    </row>
    <row r="471" s="2" customFormat="1" ht="16.5" customHeight="1">
      <c r="A471" s="41"/>
      <c r="B471" s="42"/>
      <c r="C471" s="216" t="s">
        <v>1089</v>
      </c>
      <c r="D471" s="216" t="s">
        <v>207</v>
      </c>
      <c r="E471" s="217" t="s">
        <v>7541</v>
      </c>
      <c r="F471" s="218" t="s">
        <v>7542</v>
      </c>
      <c r="G471" s="219" t="s">
        <v>448</v>
      </c>
      <c r="H471" s="220">
        <v>1</v>
      </c>
      <c r="I471" s="221"/>
      <c r="J471" s="222">
        <f>ROUND(I471*H471,2)</f>
        <v>0</v>
      </c>
      <c r="K471" s="218" t="s">
        <v>19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0.00042000000000000002</v>
      </c>
      <c r="R471" s="225">
        <f>Q471*H471</f>
        <v>0.00042000000000000002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331</v>
      </c>
      <c r="AT471" s="227" t="s">
        <v>207</v>
      </c>
      <c r="AU471" s="227" t="s">
        <v>80</v>
      </c>
      <c r="AY471" s="20" t="s">
        <v>205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331</v>
      </c>
      <c r="BM471" s="227" t="s">
        <v>7543</v>
      </c>
    </row>
    <row r="472" s="2" customFormat="1" ht="16.5" customHeight="1">
      <c r="A472" s="41"/>
      <c r="B472" s="42"/>
      <c r="C472" s="216" t="s">
        <v>1093</v>
      </c>
      <c r="D472" s="216" t="s">
        <v>207</v>
      </c>
      <c r="E472" s="217" t="s">
        <v>7544</v>
      </c>
      <c r="F472" s="218" t="s">
        <v>7545</v>
      </c>
      <c r="G472" s="219" t="s">
        <v>448</v>
      </c>
      <c r="H472" s="220">
        <v>3</v>
      </c>
      <c r="I472" s="221"/>
      <c r="J472" s="222">
        <f>ROUND(I472*H472,2)</f>
        <v>0</v>
      </c>
      <c r="K472" s="218" t="s">
        <v>19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0.00032000000000000003</v>
      </c>
      <c r="R472" s="225">
        <f>Q472*H472</f>
        <v>0.00096000000000000013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331</v>
      </c>
      <c r="AT472" s="227" t="s">
        <v>207</v>
      </c>
      <c r="AU472" s="227" t="s">
        <v>80</v>
      </c>
      <c r="AY472" s="20" t="s">
        <v>205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331</v>
      </c>
      <c r="BM472" s="227" t="s">
        <v>7546</v>
      </c>
    </row>
    <row r="473" s="2" customFormat="1" ht="16.5" customHeight="1">
      <c r="A473" s="41"/>
      <c r="B473" s="42"/>
      <c r="C473" s="216" t="s">
        <v>1099</v>
      </c>
      <c r="D473" s="216" t="s">
        <v>207</v>
      </c>
      <c r="E473" s="217" t="s">
        <v>7547</v>
      </c>
      <c r="F473" s="218" t="s">
        <v>7548</v>
      </c>
      <c r="G473" s="219" t="s">
        <v>448</v>
      </c>
      <c r="H473" s="220">
        <v>1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0.00020000000000000001</v>
      </c>
      <c r="R473" s="225">
        <f>Q473*H473</f>
        <v>0.00020000000000000001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331</v>
      </c>
      <c r="AT473" s="227" t="s">
        <v>207</v>
      </c>
      <c r="AU473" s="227" t="s">
        <v>80</v>
      </c>
      <c r="AY473" s="20" t="s">
        <v>205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331</v>
      </c>
      <c r="BM473" s="227" t="s">
        <v>7549</v>
      </c>
    </row>
    <row r="474" s="2" customFormat="1" ht="24.15" customHeight="1">
      <c r="A474" s="41"/>
      <c r="B474" s="42"/>
      <c r="C474" s="216" t="s">
        <v>1108</v>
      </c>
      <c r="D474" s="216" t="s">
        <v>207</v>
      </c>
      <c r="E474" s="217" t="s">
        <v>7550</v>
      </c>
      <c r="F474" s="218" t="s">
        <v>7551</v>
      </c>
      <c r="G474" s="219" t="s">
        <v>448</v>
      </c>
      <c r="H474" s="220">
        <v>2</v>
      </c>
      <c r="I474" s="221"/>
      <c r="J474" s="222">
        <f>ROUND(I474*H474,2)</f>
        <v>0</v>
      </c>
      <c r="K474" s="218" t="s">
        <v>211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0.0011000000000000001</v>
      </c>
      <c r="R474" s="225">
        <f>Q474*H474</f>
        <v>0.0022000000000000001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331</v>
      </c>
      <c r="AT474" s="227" t="s">
        <v>207</v>
      </c>
      <c r="AU474" s="227" t="s">
        <v>80</v>
      </c>
      <c r="AY474" s="20" t="s">
        <v>205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331</v>
      </c>
      <c r="BM474" s="227" t="s">
        <v>7552</v>
      </c>
    </row>
    <row r="475" s="2" customFormat="1">
      <c r="A475" s="41"/>
      <c r="B475" s="42"/>
      <c r="C475" s="43"/>
      <c r="D475" s="229" t="s">
        <v>214</v>
      </c>
      <c r="E475" s="43"/>
      <c r="F475" s="230" t="s">
        <v>7553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214</v>
      </c>
      <c r="AU475" s="20" t="s">
        <v>80</v>
      </c>
    </row>
    <row r="476" s="14" customFormat="1">
      <c r="A476" s="14"/>
      <c r="B476" s="245"/>
      <c r="C476" s="246"/>
      <c r="D476" s="236" t="s">
        <v>216</v>
      </c>
      <c r="E476" s="247" t="s">
        <v>19</v>
      </c>
      <c r="F476" s="248" t="s">
        <v>7554</v>
      </c>
      <c r="G476" s="246"/>
      <c r="H476" s="249">
        <v>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216</v>
      </c>
      <c r="AU476" s="255" t="s">
        <v>80</v>
      </c>
      <c r="AV476" s="14" t="s">
        <v>80</v>
      </c>
      <c r="AW476" s="14" t="s">
        <v>218</v>
      </c>
      <c r="AX476" s="14" t="s">
        <v>71</v>
      </c>
      <c r="AY476" s="255" t="s">
        <v>205</v>
      </c>
    </row>
    <row r="477" s="2" customFormat="1" ht="24.15" customHeight="1">
      <c r="A477" s="41"/>
      <c r="B477" s="42"/>
      <c r="C477" s="216" t="s">
        <v>1118</v>
      </c>
      <c r="D477" s="216" t="s">
        <v>207</v>
      </c>
      <c r="E477" s="217" t="s">
        <v>7555</v>
      </c>
      <c r="F477" s="218" t="s">
        <v>7556</v>
      </c>
      <c r="G477" s="219" t="s">
        <v>448</v>
      </c>
      <c r="H477" s="220">
        <v>2</v>
      </c>
      <c r="I477" s="221"/>
      <c r="J477" s="222">
        <f>ROUND(I477*H477,2)</f>
        <v>0</v>
      </c>
      <c r="K477" s="218" t="s">
        <v>211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2.0000000000000002E-05</v>
      </c>
      <c r="R477" s="225">
        <f>Q477*H477</f>
        <v>4.0000000000000003E-05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331</v>
      </c>
      <c r="AT477" s="227" t="s">
        <v>207</v>
      </c>
      <c r="AU477" s="227" t="s">
        <v>80</v>
      </c>
      <c r="AY477" s="20" t="s">
        <v>205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331</v>
      </c>
      <c r="BM477" s="227" t="s">
        <v>7557</v>
      </c>
    </row>
    <row r="478" s="2" customFormat="1">
      <c r="A478" s="41"/>
      <c r="B478" s="42"/>
      <c r="C478" s="43"/>
      <c r="D478" s="229" t="s">
        <v>214</v>
      </c>
      <c r="E478" s="43"/>
      <c r="F478" s="230" t="s">
        <v>7558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214</v>
      </c>
      <c r="AU478" s="20" t="s">
        <v>80</v>
      </c>
    </row>
    <row r="479" s="2" customFormat="1" ht="16.5" customHeight="1">
      <c r="A479" s="41"/>
      <c r="B479" s="42"/>
      <c r="C479" s="278" t="s">
        <v>1123</v>
      </c>
      <c r="D479" s="278" t="s">
        <v>319</v>
      </c>
      <c r="E479" s="279" t="s">
        <v>7559</v>
      </c>
      <c r="F479" s="280" t="s">
        <v>7560</v>
      </c>
      <c r="G479" s="281" t="s">
        <v>448</v>
      </c>
      <c r="H479" s="282">
        <v>2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9.0000000000000006E-05</v>
      </c>
      <c r="R479" s="225">
        <f>Q479*H479</f>
        <v>0.00018000000000000001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433</v>
      </c>
      <c r="AT479" s="227" t="s">
        <v>319</v>
      </c>
      <c r="AU479" s="227" t="s">
        <v>80</v>
      </c>
      <c r="AY479" s="20" t="s">
        <v>205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331</v>
      </c>
      <c r="BM479" s="227" t="s">
        <v>7561</v>
      </c>
    </row>
    <row r="480" s="2" customFormat="1" ht="24.15" customHeight="1">
      <c r="A480" s="41"/>
      <c r="B480" s="42"/>
      <c r="C480" s="216" t="s">
        <v>1130</v>
      </c>
      <c r="D480" s="216" t="s">
        <v>207</v>
      </c>
      <c r="E480" s="217" t="s">
        <v>7562</v>
      </c>
      <c r="F480" s="218" t="s">
        <v>7563</v>
      </c>
      <c r="G480" s="219" t="s">
        <v>448</v>
      </c>
      <c r="H480" s="220">
        <v>1</v>
      </c>
      <c r="I480" s="221"/>
      <c r="J480" s="222">
        <f>ROUND(I480*H480,2)</f>
        <v>0</v>
      </c>
      <c r="K480" s="218" t="s">
        <v>211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2.0000000000000002E-05</v>
      </c>
      <c r="R480" s="225">
        <f>Q480*H480</f>
        <v>2.0000000000000002E-05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331</v>
      </c>
      <c r="AT480" s="227" t="s">
        <v>207</v>
      </c>
      <c r="AU480" s="227" t="s">
        <v>80</v>
      </c>
      <c r="AY480" s="20" t="s">
        <v>205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331</v>
      </c>
      <c r="BM480" s="227" t="s">
        <v>7564</v>
      </c>
    </row>
    <row r="481" s="2" customFormat="1">
      <c r="A481" s="41"/>
      <c r="B481" s="42"/>
      <c r="C481" s="43"/>
      <c r="D481" s="229" t="s">
        <v>214</v>
      </c>
      <c r="E481" s="43"/>
      <c r="F481" s="230" t="s">
        <v>7565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214</v>
      </c>
      <c r="AU481" s="20" t="s">
        <v>80</v>
      </c>
    </row>
    <row r="482" s="2" customFormat="1" ht="16.5" customHeight="1">
      <c r="A482" s="41"/>
      <c r="B482" s="42"/>
      <c r="C482" s="278" t="s">
        <v>1135</v>
      </c>
      <c r="D482" s="278" t="s">
        <v>319</v>
      </c>
      <c r="E482" s="279" t="s">
        <v>7566</v>
      </c>
      <c r="F482" s="280" t="s">
        <v>7567</v>
      </c>
      <c r="G482" s="281" t="s">
        <v>448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0.00014999999999999999</v>
      </c>
      <c r="R482" s="225">
        <f>Q482*H482</f>
        <v>0.00014999999999999999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433</v>
      </c>
      <c r="AT482" s="227" t="s">
        <v>319</v>
      </c>
      <c r="AU482" s="227" t="s">
        <v>80</v>
      </c>
      <c r="AY482" s="20" t="s">
        <v>205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331</v>
      </c>
      <c r="BM482" s="227" t="s">
        <v>7568</v>
      </c>
    </row>
    <row r="483" s="2" customFormat="1" ht="24.15" customHeight="1">
      <c r="A483" s="41"/>
      <c r="B483" s="42"/>
      <c r="C483" s="216" t="s">
        <v>1141</v>
      </c>
      <c r="D483" s="216" t="s">
        <v>207</v>
      </c>
      <c r="E483" s="217" t="s">
        <v>7569</v>
      </c>
      <c r="F483" s="218" t="s">
        <v>7570</v>
      </c>
      <c r="G483" s="219" t="s">
        <v>448</v>
      </c>
      <c r="H483" s="220">
        <v>2</v>
      </c>
      <c r="I483" s="221"/>
      <c r="J483" s="222">
        <f>ROUND(I483*H483,2)</f>
        <v>0</v>
      </c>
      <c r="K483" s="218" t="s">
        <v>211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0.00051999999999999995</v>
      </c>
      <c r="R483" s="225">
        <f>Q483*H483</f>
        <v>0.0010399999999999999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331</v>
      </c>
      <c r="AT483" s="227" t="s">
        <v>207</v>
      </c>
      <c r="AU483" s="227" t="s">
        <v>80</v>
      </c>
      <c r="AY483" s="20" t="s">
        <v>205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331</v>
      </c>
      <c r="BM483" s="227" t="s">
        <v>7571</v>
      </c>
    </row>
    <row r="484" s="2" customFormat="1">
      <c r="A484" s="41"/>
      <c r="B484" s="42"/>
      <c r="C484" s="43"/>
      <c r="D484" s="229" t="s">
        <v>214</v>
      </c>
      <c r="E484" s="43"/>
      <c r="F484" s="230" t="s">
        <v>7572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214</v>
      </c>
      <c r="AU484" s="20" t="s">
        <v>80</v>
      </c>
    </row>
    <row r="485" s="2" customFormat="1" ht="24.15" customHeight="1">
      <c r="A485" s="41"/>
      <c r="B485" s="42"/>
      <c r="C485" s="216" t="s">
        <v>1149</v>
      </c>
      <c r="D485" s="216" t="s">
        <v>207</v>
      </c>
      <c r="E485" s="217" t="s">
        <v>7573</v>
      </c>
      <c r="F485" s="218" t="s">
        <v>7574</v>
      </c>
      <c r="G485" s="219" t="s">
        <v>448</v>
      </c>
      <c r="H485" s="220">
        <v>2</v>
      </c>
      <c r="I485" s="221"/>
      <c r="J485" s="222">
        <f>ROUND(I485*H485,2)</f>
        <v>0</v>
      </c>
      <c r="K485" s="218" t="s">
        <v>211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0.00132</v>
      </c>
      <c r="R485" s="225">
        <f>Q485*H485</f>
        <v>0.00264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331</v>
      </c>
      <c r="AT485" s="227" t="s">
        <v>207</v>
      </c>
      <c r="AU485" s="227" t="s">
        <v>80</v>
      </c>
      <c r="AY485" s="20" t="s">
        <v>205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331</v>
      </c>
      <c r="BM485" s="227" t="s">
        <v>7575</v>
      </c>
    </row>
    <row r="486" s="2" customFormat="1">
      <c r="A486" s="41"/>
      <c r="B486" s="42"/>
      <c r="C486" s="43"/>
      <c r="D486" s="229" t="s">
        <v>214</v>
      </c>
      <c r="E486" s="43"/>
      <c r="F486" s="230" t="s">
        <v>7576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214</v>
      </c>
      <c r="AU486" s="20" t="s">
        <v>80</v>
      </c>
    </row>
    <row r="487" s="14" customFormat="1">
      <c r="A487" s="14"/>
      <c r="B487" s="245"/>
      <c r="C487" s="246"/>
      <c r="D487" s="236" t="s">
        <v>216</v>
      </c>
      <c r="E487" s="247" t="s">
        <v>19</v>
      </c>
      <c r="F487" s="248" t="s">
        <v>4670</v>
      </c>
      <c r="G487" s="246"/>
      <c r="H487" s="249">
        <v>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216</v>
      </c>
      <c r="AU487" s="255" t="s">
        <v>80</v>
      </c>
      <c r="AV487" s="14" t="s">
        <v>80</v>
      </c>
      <c r="AW487" s="14" t="s">
        <v>218</v>
      </c>
      <c r="AX487" s="14" t="s">
        <v>71</v>
      </c>
      <c r="AY487" s="255" t="s">
        <v>205</v>
      </c>
    </row>
    <row r="488" s="2" customFormat="1" ht="33" customHeight="1">
      <c r="A488" s="41"/>
      <c r="B488" s="42"/>
      <c r="C488" s="216" t="s">
        <v>1154</v>
      </c>
      <c r="D488" s="216" t="s">
        <v>207</v>
      </c>
      <c r="E488" s="217" t="s">
        <v>7577</v>
      </c>
      <c r="F488" s="218" t="s">
        <v>7578</v>
      </c>
      <c r="G488" s="219" t="s">
        <v>448</v>
      </c>
      <c r="H488" s="220">
        <v>1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0.00512957</v>
      </c>
      <c r="R488" s="225">
        <f>Q488*H488</f>
        <v>0.00512957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331</v>
      </c>
      <c r="AT488" s="227" t="s">
        <v>207</v>
      </c>
      <c r="AU488" s="227" t="s">
        <v>80</v>
      </c>
      <c r="AY488" s="20" t="s">
        <v>205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331</v>
      </c>
      <c r="BM488" s="227" t="s">
        <v>7579</v>
      </c>
    </row>
    <row r="489" s="14" customFormat="1">
      <c r="A489" s="14"/>
      <c r="B489" s="245"/>
      <c r="C489" s="246"/>
      <c r="D489" s="236" t="s">
        <v>216</v>
      </c>
      <c r="E489" s="247" t="s">
        <v>19</v>
      </c>
      <c r="F489" s="248" t="s">
        <v>7580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216</v>
      </c>
      <c r="AU489" s="255" t="s">
        <v>80</v>
      </c>
      <c r="AV489" s="14" t="s">
        <v>80</v>
      </c>
      <c r="AW489" s="14" t="s">
        <v>218</v>
      </c>
      <c r="AX489" s="14" t="s">
        <v>71</v>
      </c>
      <c r="AY489" s="255" t="s">
        <v>205</v>
      </c>
    </row>
    <row r="490" s="2" customFormat="1" ht="24.15" customHeight="1">
      <c r="A490" s="41"/>
      <c r="B490" s="42"/>
      <c r="C490" s="216" t="s">
        <v>1160</v>
      </c>
      <c r="D490" s="216" t="s">
        <v>207</v>
      </c>
      <c r="E490" s="217" t="s">
        <v>7581</v>
      </c>
      <c r="F490" s="218" t="s">
        <v>7582</v>
      </c>
      <c r="G490" s="219" t="s">
        <v>448</v>
      </c>
      <c r="H490" s="220">
        <v>2</v>
      </c>
      <c r="I490" s="221"/>
      <c r="J490" s="222">
        <f>ROUND(I490*H490,2)</f>
        <v>0</v>
      </c>
      <c r="K490" s="218" t="s">
        <v>211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0.00050000000000000001</v>
      </c>
      <c r="R490" s="225">
        <f>Q490*H490</f>
        <v>0.001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331</v>
      </c>
      <c r="AT490" s="227" t="s">
        <v>207</v>
      </c>
      <c r="AU490" s="227" t="s">
        <v>80</v>
      </c>
      <c r="AY490" s="20" t="s">
        <v>205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331</v>
      </c>
      <c r="BM490" s="227" t="s">
        <v>7583</v>
      </c>
    </row>
    <row r="491" s="2" customFormat="1">
      <c r="A491" s="41"/>
      <c r="B491" s="42"/>
      <c r="C491" s="43"/>
      <c r="D491" s="229" t="s">
        <v>214</v>
      </c>
      <c r="E491" s="43"/>
      <c r="F491" s="230" t="s">
        <v>7584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214</v>
      </c>
      <c r="AU491" s="20" t="s">
        <v>80</v>
      </c>
    </row>
    <row r="492" s="2" customFormat="1" ht="24.15" customHeight="1">
      <c r="A492" s="41"/>
      <c r="B492" s="42"/>
      <c r="C492" s="216" t="s">
        <v>1166</v>
      </c>
      <c r="D492" s="216" t="s">
        <v>207</v>
      </c>
      <c r="E492" s="217" t="s">
        <v>7585</v>
      </c>
      <c r="F492" s="218" t="s">
        <v>7586</v>
      </c>
      <c r="G492" s="219" t="s">
        <v>448</v>
      </c>
      <c r="H492" s="220">
        <v>1</v>
      </c>
      <c r="I492" s="221"/>
      <c r="J492" s="222">
        <f>ROUND(I492*H492,2)</f>
        <v>0</v>
      </c>
      <c r="K492" s="218" t="s">
        <v>211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0.00315</v>
      </c>
      <c r="R492" s="225">
        <f>Q492*H492</f>
        <v>0.00315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331</v>
      </c>
      <c r="AT492" s="227" t="s">
        <v>207</v>
      </c>
      <c r="AU492" s="227" t="s">
        <v>80</v>
      </c>
      <c r="AY492" s="20" t="s">
        <v>205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331</v>
      </c>
      <c r="BM492" s="227" t="s">
        <v>7587</v>
      </c>
    </row>
    <row r="493" s="2" customFormat="1">
      <c r="A493" s="41"/>
      <c r="B493" s="42"/>
      <c r="C493" s="43"/>
      <c r="D493" s="229" t="s">
        <v>214</v>
      </c>
      <c r="E493" s="43"/>
      <c r="F493" s="230" t="s">
        <v>7588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214</v>
      </c>
      <c r="AU493" s="20" t="s">
        <v>80</v>
      </c>
    </row>
    <row r="494" s="14" customFormat="1">
      <c r="A494" s="14"/>
      <c r="B494" s="245"/>
      <c r="C494" s="246"/>
      <c r="D494" s="236" t="s">
        <v>216</v>
      </c>
      <c r="E494" s="247" t="s">
        <v>19</v>
      </c>
      <c r="F494" s="248" t="s">
        <v>7580</v>
      </c>
      <c r="G494" s="246"/>
      <c r="H494" s="249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216</v>
      </c>
      <c r="AU494" s="255" t="s">
        <v>80</v>
      </c>
      <c r="AV494" s="14" t="s">
        <v>80</v>
      </c>
      <c r="AW494" s="14" t="s">
        <v>218</v>
      </c>
      <c r="AX494" s="14" t="s">
        <v>71</v>
      </c>
      <c r="AY494" s="255" t="s">
        <v>205</v>
      </c>
    </row>
    <row r="495" s="2" customFormat="1" ht="33" customHeight="1">
      <c r="A495" s="41"/>
      <c r="B495" s="42"/>
      <c r="C495" s="216" t="s">
        <v>1173</v>
      </c>
      <c r="D495" s="216" t="s">
        <v>207</v>
      </c>
      <c r="E495" s="217" t="s">
        <v>7589</v>
      </c>
      <c r="F495" s="218" t="s">
        <v>7590</v>
      </c>
      <c r="G495" s="219" t="s">
        <v>448</v>
      </c>
      <c r="H495" s="220">
        <v>2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0.00181957</v>
      </c>
      <c r="R495" s="225">
        <f>Q495*H495</f>
        <v>0.0036391399999999999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331</v>
      </c>
      <c r="AT495" s="227" t="s">
        <v>207</v>
      </c>
      <c r="AU495" s="227" t="s">
        <v>80</v>
      </c>
      <c r="AY495" s="20" t="s">
        <v>205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331</v>
      </c>
      <c r="BM495" s="227" t="s">
        <v>7591</v>
      </c>
    </row>
    <row r="496" s="14" customFormat="1">
      <c r="A496" s="14"/>
      <c r="B496" s="245"/>
      <c r="C496" s="246"/>
      <c r="D496" s="236" t="s">
        <v>216</v>
      </c>
      <c r="E496" s="247" t="s">
        <v>19</v>
      </c>
      <c r="F496" s="248" t="s">
        <v>4670</v>
      </c>
      <c r="G496" s="246"/>
      <c r="H496" s="249">
        <v>2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216</v>
      </c>
      <c r="AU496" s="255" t="s">
        <v>80</v>
      </c>
      <c r="AV496" s="14" t="s">
        <v>80</v>
      </c>
      <c r="AW496" s="14" t="s">
        <v>218</v>
      </c>
      <c r="AX496" s="14" t="s">
        <v>71</v>
      </c>
      <c r="AY496" s="255" t="s">
        <v>205</v>
      </c>
    </row>
    <row r="497" s="2" customFormat="1" ht="33" customHeight="1">
      <c r="A497" s="41"/>
      <c r="B497" s="42"/>
      <c r="C497" s="216" t="s">
        <v>1193</v>
      </c>
      <c r="D497" s="216" t="s">
        <v>207</v>
      </c>
      <c r="E497" s="217" t="s">
        <v>7592</v>
      </c>
      <c r="F497" s="218" t="s">
        <v>7593</v>
      </c>
      <c r="G497" s="219" t="s">
        <v>448</v>
      </c>
      <c r="H497" s="220">
        <v>8</v>
      </c>
      <c r="I497" s="221"/>
      <c r="J497" s="222">
        <f>ROUND(I497*H497,2)</f>
        <v>0</v>
      </c>
      <c r="K497" s="218" t="s">
        <v>211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0.00056999999999999998</v>
      </c>
      <c r="R497" s="225">
        <f>Q497*H497</f>
        <v>0.0045599999999999998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331</v>
      </c>
      <c r="AT497" s="227" t="s">
        <v>207</v>
      </c>
      <c r="AU497" s="227" t="s">
        <v>80</v>
      </c>
      <c r="AY497" s="20" t="s">
        <v>205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331</v>
      </c>
      <c r="BM497" s="227" t="s">
        <v>7594</v>
      </c>
    </row>
    <row r="498" s="2" customFormat="1">
      <c r="A498" s="41"/>
      <c r="B498" s="42"/>
      <c r="C498" s="43"/>
      <c r="D498" s="229" t="s">
        <v>214</v>
      </c>
      <c r="E498" s="43"/>
      <c r="F498" s="230" t="s">
        <v>7595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214</v>
      </c>
      <c r="AU498" s="20" t="s">
        <v>80</v>
      </c>
    </row>
    <row r="499" s="14" customFormat="1">
      <c r="A499" s="14"/>
      <c r="B499" s="245"/>
      <c r="C499" s="246"/>
      <c r="D499" s="236" t="s">
        <v>216</v>
      </c>
      <c r="E499" s="247" t="s">
        <v>19</v>
      </c>
      <c r="F499" s="248" t="s">
        <v>7596</v>
      </c>
      <c r="G499" s="246"/>
      <c r="H499" s="249">
        <v>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216</v>
      </c>
      <c r="AU499" s="255" t="s">
        <v>80</v>
      </c>
      <c r="AV499" s="14" t="s">
        <v>80</v>
      </c>
      <c r="AW499" s="14" t="s">
        <v>218</v>
      </c>
      <c r="AX499" s="14" t="s">
        <v>71</v>
      </c>
      <c r="AY499" s="255" t="s">
        <v>205</v>
      </c>
    </row>
    <row r="500" s="2" customFormat="1" ht="33" customHeight="1">
      <c r="A500" s="41"/>
      <c r="B500" s="42"/>
      <c r="C500" s="216" t="s">
        <v>1199</v>
      </c>
      <c r="D500" s="216" t="s">
        <v>207</v>
      </c>
      <c r="E500" s="217" t="s">
        <v>7597</v>
      </c>
      <c r="F500" s="218" t="s">
        <v>7598</v>
      </c>
      <c r="G500" s="219" t="s">
        <v>448</v>
      </c>
      <c r="H500" s="220">
        <v>3</v>
      </c>
      <c r="I500" s="221"/>
      <c r="J500" s="222">
        <f>ROUND(I500*H500,2)</f>
        <v>0</v>
      </c>
      <c r="K500" s="218" t="s">
        <v>211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0.00080000000000000004</v>
      </c>
      <c r="R500" s="225">
        <f>Q500*H500</f>
        <v>0.0024000000000000002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331</v>
      </c>
      <c r="AT500" s="227" t="s">
        <v>207</v>
      </c>
      <c r="AU500" s="227" t="s">
        <v>80</v>
      </c>
      <c r="AY500" s="20" t="s">
        <v>205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331</v>
      </c>
      <c r="BM500" s="227" t="s">
        <v>7599</v>
      </c>
    </row>
    <row r="501" s="2" customFormat="1">
      <c r="A501" s="41"/>
      <c r="B501" s="42"/>
      <c r="C501" s="43"/>
      <c r="D501" s="229" t="s">
        <v>214</v>
      </c>
      <c r="E501" s="43"/>
      <c r="F501" s="230" t="s">
        <v>7600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214</v>
      </c>
      <c r="AU501" s="20" t="s">
        <v>80</v>
      </c>
    </row>
    <row r="502" s="2" customFormat="1" ht="33" customHeight="1">
      <c r="A502" s="41"/>
      <c r="B502" s="42"/>
      <c r="C502" s="216" t="s">
        <v>1213</v>
      </c>
      <c r="D502" s="216" t="s">
        <v>207</v>
      </c>
      <c r="E502" s="217" t="s">
        <v>7601</v>
      </c>
      <c r="F502" s="218" t="s">
        <v>7602</v>
      </c>
      <c r="G502" s="219" t="s">
        <v>448</v>
      </c>
      <c r="H502" s="220">
        <v>2</v>
      </c>
      <c r="I502" s="221"/>
      <c r="J502" s="222">
        <f>ROUND(I502*H502,2)</f>
        <v>0</v>
      </c>
      <c r="K502" s="218" t="s">
        <v>211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0.0011999999999999999</v>
      </c>
      <c r="R502" s="225">
        <f>Q502*H502</f>
        <v>0.0023999999999999998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331</v>
      </c>
      <c r="AT502" s="227" t="s">
        <v>207</v>
      </c>
      <c r="AU502" s="227" t="s">
        <v>80</v>
      </c>
      <c r="AY502" s="20" t="s">
        <v>205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331</v>
      </c>
      <c r="BM502" s="227" t="s">
        <v>7603</v>
      </c>
    </row>
    <row r="503" s="2" customFormat="1">
      <c r="A503" s="41"/>
      <c r="B503" s="42"/>
      <c r="C503" s="43"/>
      <c r="D503" s="229" t="s">
        <v>214</v>
      </c>
      <c r="E503" s="43"/>
      <c r="F503" s="230" t="s">
        <v>7604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214</v>
      </c>
      <c r="AU503" s="20" t="s">
        <v>80</v>
      </c>
    </row>
    <row r="504" s="2" customFormat="1" ht="24.15" customHeight="1">
      <c r="A504" s="41"/>
      <c r="B504" s="42"/>
      <c r="C504" s="216" t="s">
        <v>1219</v>
      </c>
      <c r="D504" s="216" t="s">
        <v>207</v>
      </c>
      <c r="E504" s="217" t="s">
        <v>7605</v>
      </c>
      <c r="F504" s="218" t="s">
        <v>7606</v>
      </c>
      <c r="G504" s="219" t="s">
        <v>448</v>
      </c>
      <c r="H504" s="220">
        <v>1</v>
      </c>
      <c r="I504" s="221"/>
      <c r="J504" s="222">
        <f>ROUND(I504*H504,2)</f>
        <v>0</v>
      </c>
      <c r="K504" s="218" t="s">
        <v>211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0.0019200000000000001</v>
      </c>
      <c r="R504" s="225">
        <f>Q504*H504</f>
        <v>0.0019200000000000001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331</v>
      </c>
      <c r="AT504" s="227" t="s">
        <v>207</v>
      </c>
      <c r="AU504" s="227" t="s">
        <v>80</v>
      </c>
      <c r="AY504" s="20" t="s">
        <v>205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331</v>
      </c>
      <c r="BM504" s="227" t="s">
        <v>7607</v>
      </c>
    </row>
    <row r="505" s="2" customFormat="1">
      <c r="A505" s="41"/>
      <c r="B505" s="42"/>
      <c r="C505" s="43"/>
      <c r="D505" s="229" t="s">
        <v>214</v>
      </c>
      <c r="E505" s="43"/>
      <c r="F505" s="230" t="s">
        <v>7608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214</v>
      </c>
      <c r="AU505" s="20" t="s">
        <v>80</v>
      </c>
    </row>
    <row r="506" s="14" customFormat="1">
      <c r="A506" s="14"/>
      <c r="B506" s="245"/>
      <c r="C506" s="246"/>
      <c r="D506" s="236" t="s">
        <v>216</v>
      </c>
      <c r="E506" s="247" t="s">
        <v>19</v>
      </c>
      <c r="F506" s="248" t="s">
        <v>7580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216</v>
      </c>
      <c r="AU506" s="255" t="s">
        <v>80</v>
      </c>
      <c r="AV506" s="14" t="s">
        <v>80</v>
      </c>
      <c r="AW506" s="14" t="s">
        <v>218</v>
      </c>
      <c r="AX506" s="14" t="s">
        <v>71</v>
      </c>
      <c r="AY506" s="255" t="s">
        <v>205</v>
      </c>
    </row>
    <row r="507" s="2" customFormat="1" ht="24.15" customHeight="1">
      <c r="A507" s="41"/>
      <c r="B507" s="42"/>
      <c r="C507" s="216" t="s">
        <v>1224</v>
      </c>
      <c r="D507" s="216" t="s">
        <v>207</v>
      </c>
      <c r="E507" s="217" t="s">
        <v>7609</v>
      </c>
      <c r="F507" s="218" t="s">
        <v>7610</v>
      </c>
      <c r="G507" s="219" t="s">
        <v>448</v>
      </c>
      <c r="H507" s="220">
        <v>1</v>
      </c>
      <c r="I507" s="221"/>
      <c r="J507" s="222">
        <f>ROUND(I507*H507,2)</f>
        <v>0</v>
      </c>
      <c r="K507" s="218" t="s">
        <v>211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2.0000000000000002E-05</v>
      </c>
      <c r="R507" s="225">
        <f>Q507*H507</f>
        <v>2.0000000000000002E-05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331</v>
      </c>
      <c r="AT507" s="227" t="s">
        <v>207</v>
      </c>
      <c r="AU507" s="227" t="s">
        <v>80</v>
      </c>
      <c r="AY507" s="20" t="s">
        <v>205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331</v>
      </c>
      <c r="BM507" s="227" t="s">
        <v>7611</v>
      </c>
    </row>
    <row r="508" s="2" customFormat="1">
      <c r="A508" s="41"/>
      <c r="B508" s="42"/>
      <c r="C508" s="43"/>
      <c r="D508" s="229" t="s">
        <v>214</v>
      </c>
      <c r="E508" s="43"/>
      <c r="F508" s="230" t="s">
        <v>7612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214</v>
      </c>
      <c r="AU508" s="20" t="s">
        <v>80</v>
      </c>
    </row>
    <row r="509" s="14" customFormat="1">
      <c r="A509" s="14"/>
      <c r="B509" s="245"/>
      <c r="C509" s="246"/>
      <c r="D509" s="236" t="s">
        <v>216</v>
      </c>
      <c r="E509" s="247" t="s">
        <v>19</v>
      </c>
      <c r="F509" s="248" t="s">
        <v>7613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216</v>
      </c>
      <c r="AU509" s="255" t="s">
        <v>80</v>
      </c>
      <c r="AV509" s="14" t="s">
        <v>80</v>
      </c>
      <c r="AW509" s="14" t="s">
        <v>218</v>
      </c>
      <c r="AX509" s="14" t="s">
        <v>71</v>
      </c>
      <c r="AY509" s="255" t="s">
        <v>205</v>
      </c>
    </row>
    <row r="510" s="2" customFormat="1" ht="16.5" customHeight="1">
      <c r="A510" s="41"/>
      <c r="B510" s="42"/>
      <c r="C510" s="278" t="s">
        <v>1230</v>
      </c>
      <c r="D510" s="278" t="s">
        <v>319</v>
      </c>
      <c r="E510" s="279" t="s">
        <v>7614</v>
      </c>
      <c r="F510" s="280" t="s">
        <v>7615</v>
      </c>
      <c r="G510" s="281" t="s">
        <v>448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0.0071999999999999998</v>
      </c>
      <c r="R510" s="225">
        <f>Q510*H510</f>
        <v>0.0071999999999999998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433</v>
      </c>
      <c r="AT510" s="227" t="s">
        <v>319</v>
      </c>
      <c r="AU510" s="227" t="s">
        <v>80</v>
      </c>
      <c r="AY510" s="20" t="s">
        <v>205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331</v>
      </c>
      <c r="BM510" s="227" t="s">
        <v>7616</v>
      </c>
    </row>
    <row r="511" s="2" customFormat="1" ht="33" customHeight="1">
      <c r="A511" s="41"/>
      <c r="B511" s="42"/>
      <c r="C511" s="216" t="s">
        <v>1236</v>
      </c>
      <c r="D511" s="216" t="s">
        <v>207</v>
      </c>
      <c r="E511" s="217" t="s">
        <v>7617</v>
      </c>
      <c r="F511" s="218" t="s">
        <v>7618</v>
      </c>
      <c r="G511" s="219" t="s">
        <v>448</v>
      </c>
      <c r="H511" s="220">
        <v>1</v>
      </c>
      <c r="I511" s="221"/>
      <c r="J511" s="222">
        <f>ROUND(I511*H511,2)</f>
        <v>0</v>
      </c>
      <c r="K511" s="218" t="s">
        <v>211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0.0019</v>
      </c>
      <c r="R511" s="225">
        <f>Q511*H511</f>
        <v>0.0019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331</v>
      </c>
      <c r="AT511" s="227" t="s">
        <v>207</v>
      </c>
      <c r="AU511" s="227" t="s">
        <v>80</v>
      </c>
      <c r="AY511" s="20" t="s">
        <v>205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331</v>
      </c>
      <c r="BM511" s="227" t="s">
        <v>7619</v>
      </c>
    </row>
    <row r="512" s="2" customFormat="1">
      <c r="A512" s="41"/>
      <c r="B512" s="42"/>
      <c r="C512" s="43"/>
      <c r="D512" s="229" t="s">
        <v>214</v>
      </c>
      <c r="E512" s="43"/>
      <c r="F512" s="230" t="s">
        <v>7620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214</v>
      </c>
      <c r="AU512" s="20" t="s">
        <v>80</v>
      </c>
    </row>
    <row r="513" s="2" customFormat="1" ht="21.75" customHeight="1">
      <c r="A513" s="41"/>
      <c r="B513" s="42"/>
      <c r="C513" s="278" t="s">
        <v>1296</v>
      </c>
      <c r="D513" s="278" t="s">
        <v>319</v>
      </c>
      <c r="E513" s="279" t="s">
        <v>7621</v>
      </c>
      <c r="F513" s="280" t="s">
        <v>7622</v>
      </c>
      <c r="G513" s="281" t="s">
        <v>448</v>
      </c>
      <c r="H513" s="282">
        <v>1</v>
      </c>
      <c r="I513" s="283"/>
      <c r="J513" s="284">
        <f>ROUND(I513*H513,2)</f>
        <v>0</v>
      </c>
      <c r="K513" s="280" t="s">
        <v>211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0.0011000000000000001</v>
      </c>
      <c r="R513" s="225">
        <f>Q513*H513</f>
        <v>0.0011000000000000001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433</v>
      </c>
      <c r="AT513" s="227" t="s">
        <v>319</v>
      </c>
      <c r="AU513" s="227" t="s">
        <v>80</v>
      </c>
      <c r="AY513" s="20" t="s">
        <v>205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331</v>
      </c>
      <c r="BM513" s="227" t="s">
        <v>7623</v>
      </c>
    </row>
    <row r="514" s="2" customFormat="1" ht="33" customHeight="1">
      <c r="A514" s="41"/>
      <c r="B514" s="42"/>
      <c r="C514" s="216" t="s">
        <v>1308</v>
      </c>
      <c r="D514" s="216" t="s">
        <v>207</v>
      </c>
      <c r="E514" s="217" t="s">
        <v>7624</v>
      </c>
      <c r="F514" s="218" t="s">
        <v>7625</v>
      </c>
      <c r="G514" s="219" t="s">
        <v>7531</v>
      </c>
      <c r="H514" s="220">
        <v>9</v>
      </c>
      <c r="I514" s="221"/>
      <c r="J514" s="222">
        <f>ROUND(I514*H514,2)</f>
        <v>0</v>
      </c>
      <c r="K514" s="218" t="s">
        <v>211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0.02913</v>
      </c>
      <c r="R514" s="225">
        <f>Q514*H514</f>
        <v>0.26217000000000001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331</v>
      </c>
      <c r="AT514" s="227" t="s">
        <v>207</v>
      </c>
      <c r="AU514" s="227" t="s">
        <v>80</v>
      </c>
      <c r="AY514" s="20" t="s">
        <v>205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331</v>
      </c>
      <c r="BM514" s="227" t="s">
        <v>7626</v>
      </c>
    </row>
    <row r="515" s="2" customFormat="1">
      <c r="A515" s="41"/>
      <c r="B515" s="42"/>
      <c r="C515" s="43"/>
      <c r="D515" s="229" t="s">
        <v>214</v>
      </c>
      <c r="E515" s="43"/>
      <c r="F515" s="230" t="s">
        <v>7627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214</v>
      </c>
      <c r="AU515" s="20" t="s">
        <v>80</v>
      </c>
    </row>
    <row r="516" s="2" customFormat="1" ht="33" customHeight="1">
      <c r="A516" s="41"/>
      <c r="B516" s="42"/>
      <c r="C516" s="216" t="s">
        <v>1315</v>
      </c>
      <c r="D516" s="216" t="s">
        <v>207</v>
      </c>
      <c r="E516" s="217" t="s">
        <v>7628</v>
      </c>
      <c r="F516" s="218" t="s">
        <v>7629</v>
      </c>
      <c r="G516" s="219" t="s">
        <v>448</v>
      </c>
      <c r="H516" s="220">
        <v>2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0.00184486</v>
      </c>
      <c r="R516" s="225">
        <f>Q516*H516</f>
        <v>0.0036897200000000001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331</v>
      </c>
      <c r="AT516" s="227" t="s">
        <v>207</v>
      </c>
      <c r="AU516" s="227" t="s">
        <v>80</v>
      </c>
      <c r="AY516" s="20" t="s">
        <v>205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331</v>
      </c>
      <c r="BM516" s="227" t="s">
        <v>7630</v>
      </c>
    </row>
    <row r="517" s="2" customFormat="1" ht="37.8" customHeight="1">
      <c r="A517" s="41"/>
      <c r="B517" s="42"/>
      <c r="C517" s="216" t="s">
        <v>1343</v>
      </c>
      <c r="D517" s="216" t="s">
        <v>207</v>
      </c>
      <c r="E517" s="217" t="s">
        <v>7631</v>
      </c>
      <c r="F517" s="218" t="s">
        <v>7632</v>
      </c>
      <c r="G517" s="219" t="s">
        <v>327</v>
      </c>
      <c r="H517" s="220">
        <v>238</v>
      </c>
      <c r="I517" s="221"/>
      <c r="J517" s="222">
        <f>ROUND(I517*H517,2)</f>
        <v>0</v>
      </c>
      <c r="K517" s="218" t="s">
        <v>211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0.045220000000000003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331</v>
      </c>
      <c r="AT517" s="227" t="s">
        <v>207</v>
      </c>
      <c r="AU517" s="227" t="s">
        <v>80</v>
      </c>
      <c r="AY517" s="20" t="s">
        <v>205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331</v>
      </c>
      <c r="BM517" s="227" t="s">
        <v>7633</v>
      </c>
    </row>
    <row r="518" s="2" customFormat="1">
      <c r="A518" s="41"/>
      <c r="B518" s="42"/>
      <c r="C518" s="43"/>
      <c r="D518" s="229" t="s">
        <v>214</v>
      </c>
      <c r="E518" s="43"/>
      <c r="F518" s="230" t="s">
        <v>7634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214</v>
      </c>
      <c r="AU518" s="20" t="s">
        <v>80</v>
      </c>
    </row>
    <row r="519" s="14" customFormat="1">
      <c r="A519" s="14"/>
      <c r="B519" s="245"/>
      <c r="C519" s="246"/>
      <c r="D519" s="236" t="s">
        <v>216</v>
      </c>
      <c r="E519" s="247" t="s">
        <v>19</v>
      </c>
      <c r="F519" s="248" t="s">
        <v>7635</v>
      </c>
      <c r="G519" s="246"/>
      <c r="H519" s="249">
        <v>238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216</v>
      </c>
      <c r="AU519" s="255" t="s">
        <v>80</v>
      </c>
      <c r="AV519" s="14" t="s">
        <v>80</v>
      </c>
      <c r="AW519" s="14" t="s">
        <v>218</v>
      </c>
      <c r="AX519" s="14" t="s">
        <v>71</v>
      </c>
      <c r="AY519" s="255" t="s">
        <v>205</v>
      </c>
    </row>
    <row r="520" s="2" customFormat="1" ht="37.8" customHeight="1">
      <c r="A520" s="41"/>
      <c r="B520" s="42"/>
      <c r="C520" s="216" t="s">
        <v>1355</v>
      </c>
      <c r="D520" s="216" t="s">
        <v>207</v>
      </c>
      <c r="E520" s="217" t="s">
        <v>7636</v>
      </c>
      <c r="F520" s="218" t="s">
        <v>7637</v>
      </c>
      <c r="G520" s="219" t="s">
        <v>327</v>
      </c>
      <c r="H520" s="220">
        <v>76</v>
      </c>
      <c r="I520" s="221"/>
      <c r="J520" s="222">
        <f>ROUND(I520*H520,2)</f>
        <v>0</v>
      </c>
      <c r="K520" s="218" t="s">
        <v>211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0.00035</v>
      </c>
      <c r="R520" s="225">
        <f>Q520*H520</f>
        <v>0.026599999999999999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331</v>
      </c>
      <c r="AT520" s="227" t="s">
        <v>207</v>
      </c>
      <c r="AU520" s="227" t="s">
        <v>80</v>
      </c>
      <c r="AY520" s="20" t="s">
        <v>205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331</v>
      </c>
      <c r="BM520" s="227" t="s">
        <v>7638</v>
      </c>
    </row>
    <row r="521" s="2" customFormat="1">
      <c r="A521" s="41"/>
      <c r="B521" s="42"/>
      <c r="C521" s="43"/>
      <c r="D521" s="229" t="s">
        <v>214</v>
      </c>
      <c r="E521" s="43"/>
      <c r="F521" s="230" t="s">
        <v>7639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214</v>
      </c>
      <c r="AU521" s="20" t="s">
        <v>80</v>
      </c>
    </row>
    <row r="522" s="14" customFormat="1">
      <c r="A522" s="14"/>
      <c r="B522" s="245"/>
      <c r="C522" s="246"/>
      <c r="D522" s="236" t="s">
        <v>216</v>
      </c>
      <c r="E522" s="247" t="s">
        <v>19</v>
      </c>
      <c r="F522" s="248" t="s">
        <v>7640</v>
      </c>
      <c r="G522" s="246"/>
      <c r="H522" s="249">
        <v>76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216</v>
      </c>
      <c r="AU522" s="255" t="s">
        <v>80</v>
      </c>
      <c r="AV522" s="14" t="s">
        <v>80</v>
      </c>
      <c r="AW522" s="14" t="s">
        <v>218</v>
      </c>
      <c r="AX522" s="14" t="s">
        <v>71</v>
      </c>
      <c r="AY522" s="255" t="s">
        <v>205</v>
      </c>
    </row>
    <row r="523" s="2" customFormat="1" ht="33" customHeight="1">
      <c r="A523" s="41"/>
      <c r="B523" s="42"/>
      <c r="C523" s="216" t="s">
        <v>1361</v>
      </c>
      <c r="D523" s="216" t="s">
        <v>207</v>
      </c>
      <c r="E523" s="217" t="s">
        <v>7641</v>
      </c>
      <c r="F523" s="218" t="s">
        <v>7642</v>
      </c>
      <c r="G523" s="219" t="s">
        <v>327</v>
      </c>
      <c r="H523" s="220">
        <v>1569</v>
      </c>
      <c r="I523" s="221"/>
      <c r="J523" s="222">
        <f>ROUND(I523*H523,2)</f>
        <v>0</v>
      </c>
      <c r="K523" s="218" t="s">
        <v>211</v>
      </c>
      <c r="L523" s="47"/>
      <c r="M523" s="223" t="s">
        <v>19</v>
      </c>
      <c r="N523" s="224" t="s">
        <v>42</v>
      </c>
      <c r="O523" s="87"/>
      <c r="P523" s="225">
        <f>O523*H523</f>
        <v>0</v>
      </c>
      <c r="Q523" s="225">
        <v>1.0000000000000001E-05</v>
      </c>
      <c r="R523" s="225">
        <f>Q523*H523</f>
        <v>0.015690000000000003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331</v>
      </c>
      <c r="AT523" s="227" t="s">
        <v>207</v>
      </c>
      <c r="AU523" s="227" t="s">
        <v>80</v>
      </c>
      <c r="AY523" s="20" t="s">
        <v>205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331</v>
      </c>
      <c r="BM523" s="227" t="s">
        <v>7643</v>
      </c>
    </row>
    <row r="524" s="2" customFormat="1">
      <c r="A524" s="41"/>
      <c r="B524" s="42"/>
      <c r="C524" s="43"/>
      <c r="D524" s="229" t="s">
        <v>214</v>
      </c>
      <c r="E524" s="43"/>
      <c r="F524" s="230" t="s">
        <v>7644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214</v>
      </c>
      <c r="AU524" s="20" t="s">
        <v>80</v>
      </c>
    </row>
    <row r="525" s="14" customFormat="1">
      <c r="A525" s="14"/>
      <c r="B525" s="245"/>
      <c r="C525" s="246"/>
      <c r="D525" s="236" t="s">
        <v>216</v>
      </c>
      <c r="E525" s="247" t="s">
        <v>19</v>
      </c>
      <c r="F525" s="248" t="s">
        <v>7645</v>
      </c>
      <c r="G525" s="246"/>
      <c r="H525" s="249">
        <v>1569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216</v>
      </c>
      <c r="AU525" s="255" t="s">
        <v>80</v>
      </c>
      <c r="AV525" s="14" t="s">
        <v>80</v>
      </c>
      <c r="AW525" s="14" t="s">
        <v>218</v>
      </c>
      <c r="AX525" s="14" t="s">
        <v>71</v>
      </c>
      <c r="AY525" s="255" t="s">
        <v>205</v>
      </c>
    </row>
    <row r="526" s="2" customFormat="1" ht="37.8" customHeight="1">
      <c r="A526" s="41"/>
      <c r="B526" s="42"/>
      <c r="C526" s="216" t="s">
        <v>1376</v>
      </c>
      <c r="D526" s="216" t="s">
        <v>207</v>
      </c>
      <c r="E526" s="217" t="s">
        <v>7646</v>
      </c>
      <c r="F526" s="218" t="s">
        <v>7647</v>
      </c>
      <c r="G526" s="219" t="s">
        <v>327</v>
      </c>
      <c r="H526" s="220">
        <v>1090</v>
      </c>
      <c r="I526" s="221"/>
      <c r="J526" s="222">
        <f>ROUND(I526*H526,2)</f>
        <v>0</v>
      </c>
      <c r="K526" s="218" t="s">
        <v>211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2.0000000000000002E-05</v>
      </c>
      <c r="R526" s="225">
        <f>Q526*H526</f>
        <v>0.021800000000000003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331</v>
      </c>
      <c r="AT526" s="227" t="s">
        <v>207</v>
      </c>
      <c r="AU526" s="227" t="s">
        <v>80</v>
      </c>
      <c r="AY526" s="20" t="s">
        <v>205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331</v>
      </c>
      <c r="BM526" s="227" t="s">
        <v>7648</v>
      </c>
    </row>
    <row r="527" s="2" customFormat="1">
      <c r="A527" s="41"/>
      <c r="B527" s="42"/>
      <c r="C527" s="43"/>
      <c r="D527" s="229" t="s">
        <v>214</v>
      </c>
      <c r="E527" s="43"/>
      <c r="F527" s="230" t="s">
        <v>7649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214</v>
      </c>
      <c r="AU527" s="20" t="s">
        <v>80</v>
      </c>
    </row>
    <row r="528" s="14" customFormat="1">
      <c r="A528" s="14"/>
      <c r="B528" s="245"/>
      <c r="C528" s="246"/>
      <c r="D528" s="236" t="s">
        <v>216</v>
      </c>
      <c r="E528" s="247" t="s">
        <v>19</v>
      </c>
      <c r="F528" s="248" t="s">
        <v>7650</v>
      </c>
      <c r="G528" s="246"/>
      <c r="H528" s="249">
        <v>1090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216</v>
      </c>
      <c r="AU528" s="255" t="s">
        <v>80</v>
      </c>
      <c r="AV528" s="14" t="s">
        <v>80</v>
      </c>
      <c r="AW528" s="14" t="s">
        <v>218</v>
      </c>
      <c r="AX528" s="14" t="s">
        <v>71</v>
      </c>
      <c r="AY528" s="255" t="s">
        <v>205</v>
      </c>
    </row>
    <row r="529" s="2" customFormat="1" ht="37.8" customHeight="1">
      <c r="A529" s="41"/>
      <c r="B529" s="42"/>
      <c r="C529" s="216" t="s">
        <v>1385</v>
      </c>
      <c r="D529" s="216" t="s">
        <v>207</v>
      </c>
      <c r="E529" s="217" t="s">
        <v>7651</v>
      </c>
      <c r="F529" s="218" t="s">
        <v>7652</v>
      </c>
      <c r="G529" s="219" t="s">
        <v>327</v>
      </c>
      <c r="H529" s="220">
        <v>165</v>
      </c>
      <c r="I529" s="221"/>
      <c r="J529" s="222">
        <f>ROUND(I529*H529,2)</f>
        <v>0</v>
      </c>
      <c r="K529" s="218" t="s">
        <v>211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6.0000000000000002E-05</v>
      </c>
      <c r="R529" s="225">
        <f>Q529*H529</f>
        <v>0.0099000000000000008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331</v>
      </c>
      <c r="AT529" s="227" t="s">
        <v>207</v>
      </c>
      <c r="AU529" s="227" t="s">
        <v>80</v>
      </c>
      <c r="AY529" s="20" t="s">
        <v>205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331</v>
      </c>
      <c r="BM529" s="227" t="s">
        <v>7653</v>
      </c>
    </row>
    <row r="530" s="2" customFormat="1">
      <c r="A530" s="41"/>
      <c r="B530" s="42"/>
      <c r="C530" s="43"/>
      <c r="D530" s="229" t="s">
        <v>214</v>
      </c>
      <c r="E530" s="43"/>
      <c r="F530" s="230" t="s">
        <v>7654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214</v>
      </c>
      <c r="AU530" s="20" t="s">
        <v>80</v>
      </c>
    </row>
    <row r="531" s="14" customFormat="1">
      <c r="A531" s="14"/>
      <c r="B531" s="245"/>
      <c r="C531" s="246"/>
      <c r="D531" s="236" t="s">
        <v>216</v>
      </c>
      <c r="E531" s="247" t="s">
        <v>19</v>
      </c>
      <c r="F531" s="248" t="s">
        <v>7655</v>
      </c>
      <c r="G531" s="246"/>
      <c r="H531" s="249">
        <v>165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216</v>
      </c>
      <c r="AU531" s="255" t="s">
        <v>80</v>
      </c>
      <c r="AV531" s="14" t="s">
        <v>80</v>
      </c>
      <c r="AW531" s="14" t="s">
        <v>218</v>
      </c>
      <c r="AX531" s="14" t="s">
        <v>71</v>
      </c>
      <c r="AY531" s="255" t="s">
        <v>205</v>
      </c>
    </row>
    <row r="532" s="2" customFormat="1" ht="55.5" customHeight="1">
      <c r="A532" s="41"/>
      <c r="B532" s="42"/>
      <c r="C532" s="216" t="s">
        <v>1428</v>
      </c>
      <c r="D532" s="216" t="s">
        <v>207</v>
      </c>
      <c r="E532" s="217" t="s">
        <v>7656</v>
      </c>
      <c r="F532" s="218" t="s">
        <v>7657</v>
      </c>
      <c r="G532" s="219" t="s">
        <v>279</v>
      </c>
      <c r="H532" s="220">
        <v>3.431</v>
      </c>
      <c r="I532" s="221"/>
      <c r="J532" s="222">
        <f>ROUND(I532*H532,2)</f>
        <v>0</v>
      </c>
      <c r="K532" s="218" t="s">
        <v>211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331</v>
      </c>
      <c r="AT532" s="227" t="s">
        <v>207</v>
      </c>
      <c r="AU532" s="227" t="s">
        <v>80</v>
      </c>
      <c r="AY532" s="20" t="s">
        <v>205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331</v>
      </c>
      <c r="BM532" s="227" t="s">
        <v>7658</v>
      </c>
    </row>
    <row r="533" s="2" customFormat="1">
      <c r="A533" s="41"/>
      <c r="B533" s="42"/>
      <c r="C533" s="43"/>
      <c r="D533" s="229" t="s">
        <v>214</v>
      </c>
      <c r="E533" s="43"/>
      <c r="F533" s="230" t="s">
        <v>7659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214</v>
      </c>
      <c r="AU533" s="20" t="s">
        <v>80</v>
      </c>
    </row>
    <row r="534" s="12" customFormat="1" ht="22.8" customHeight="1">
      <c r="A534" s="12"/>
      <c r="B534" s="200"/>
      <c r="C534" s="201"/>
      <c r="D534" s="202" t="s">
        <v>70</v>
      </c>
      <c r="E534" s="214" t="s">
        <v>4952</v>
      </c>
      <c r="F534" s="214" t="s">
        <v>7660</v>
      </c>
      <c r="G534" s="201"/>
      <c r="H534" s="201"/>
      <c r="I534" s="204"/>
      <c r="J534" s="215">
        <f>BK534</f>
        <v>0</v>
      </c>
      <c r="K534" s="201"/>
      <c r="L534" s="206"/>
      <c r="M534" s="207"/>
      <c r="N534" s="208"/>
      <c r="O534" s="208"/>
      <c r="P534" s="209">
        <f>SUM(P535:P537)</f>
        <v>0</v>
      </c>
      <c r="Q534" s="208"/>
      <c r="R534" s="209">
        <f>SUM(R535:R537)</f>
        <v>0.00165</v>
      </c>
      <c r="S534" s="208"/>
      <c r="T534" s="210">
        <f>SUM(T535:T537)</f>
        <v>0.032250000000000001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1" t="s">
        <v>80</v>
      </c>
      <c r="AT534" s="212" t="s">
        <v>70</v>
      </c>
      <c r="AU534" s="212" t="s">
        <v>78</v>
      </c>
      <c r="AY534" s="211" t="s">
        <v>205</v>
      </c>
      <c r="BK534" s="213">
        <f>SUM(BK535:BK537)</f>
        <v>0</v>
      </c>
    </row>
    <row r="535" s="2" customFormat="1" ht="24.15" customHeight="1">
      <c r="A535" s="41"/>
      <c r="B535" s="42"/>
      <c r="C535" s="216" t="s">
        <v>1434</v>
      </c>
      <c r="D535" s="216" t="s">
        <v>207</v>
      </c>
      <c r="E535" s="217" t="s">
        <v>7661</v>
      </c>
      <c r="F535" s="218" t="s">
        <v>7662</v>
      </c>
      <c r="G535" s="219" t="s">
        <v>327</v>
      </c>
      <c r="H535" s="220">
        <v>15</v>
      </c>
      <c r="I535" s="221"/>
      <c r="J535" s="222">
        <f>ROUND(I535*H535,2)</f>
        <v>0</v>
      </c>
      <c r="K535" s="218" t="s">
        <v>211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0.00011</v>
      </c>
      <c r="R535" s="225">
        <f>Q535*H535</f>
        <v>0.00165</v>
      </c>
      <c r="S535" s="225">
        <v>0.00215</v>
      </c>
      <c r="T535" s="226">
        <f>S535*H535</f>
        <v>0.032250000000000001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331</v>
      </c>
      <c r="AT535" s="227" t="s">
        <v>207</v>
      </c>
      <c r="AU535" s="227" t="s">
        <v>80</v>
      </c>
      <c r="AY535" s="20" t="s">
        <v>205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331</v>
      </c>
      <c r="BM535" s="227" t="s">
        <v>7663</v>
      </c>
    </row>
    <row r="536" s="2" customFormat="1">
      <c r="A536" s="41"/>
      <c r="B536" s="42"/>
      <c r="C536" s="43"/>
      <c r="D536" s="229" t="s">
        <v>214</v>
      </c>
      <c r="E536" s="43"/>
      <c r="F536" s="230" t="s">
        <v>7664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214</v>
      </c>
      <c r="AU536" s="20" t="s">
        <v>80</v>
      </c>
    </row>
    <row r="537" s="14" customFormat="1">
      <c r="A537" s="14"/>
      <c r="B537" s="245"/>
      <c r="C537" s="246"/>
      <c r="D537" s="236" t="s">
        <v>216</v>
      </c>
      <c r="E537" s="247" t="s">
        <v>19</v>
      </c>
      <c r="F537" s="248" t="s">
        <v>7665</v>
      </c>
      <c r="G537" s="246"/>
      <c r="H537" s="249">
        <v>15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216</v>
      </c>
      <c r="AU537" s="255" t="s">
        <v>80</v>
      </c>
      <c r="AV537" s="14" t="s">
        <v>80</v>
      </c>
      <c r="AW537" s="14" t="s">
        <v>218</v>
      </c>
      <c r="AX537" s="14" t="s">
        <v>71</v>
      </c>
      <c r="AY537" s="255" t="s">
        <v>205</v>
      </c>
    </row>
    <row r="538" s="12" customFormat="1" ht="22.8" customHeight="1">
      <c r="A538" s="12"/>
      <c r="B538" s="200"/>
      <c r="C538" s="201"/>
      <c r="D538" s="202" t="s">
        <v>70</v>
      </c>
      <c r="E538" s="214" t="s">
        <v>4961</v>
      </c>
      <c r="F538" s="214" t="s">
        <v>7666</v>
      </c>
      <c r="G538" s="201"/>
      <c r="H538" s="201"/>
      <c r="I538" s="204"/>
      <c r="J538" s="215">
        <f>BK538</f>
        <v>0</v>
      </c>
      <c r="K538" s="201"/>
      <c r="L538" s="206"/>
      <c r="M538" s="207"/>
      <c r="N538" s="208"/>
      <c r="O538" s="208"/>
      <c r="P538" s="209">
        <f>SUM(P539:P691)</f>
        <v>0</v>
      </c>
      <c r="Q538" s="208"/>
      <c r="R538" s="209">
        <f>SUM(R539:R691)</f>
        <v>3.9701565837999997</v>
      </c>
      <c r="S538" s="208"/>
      <c r="T538" s="210">
        <f>SUM(T539:T691)</f>
        <v>2.06446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11" t="s">
        <v>80</v>
      </c>
      <c r="AT538" s="212" t="s">
        <v>70</v>
      </c>
      <c r="AU538" s="212" t="s">
        <v>78</v>
      </c>
      <c r="AY538" s="211" t="s">
        <v>205</v>
      </c>
      <c r="BK538" s="213">
        <f>SUM(BK539:BK691)</f>
        <v>0</v>
      </c>
    </row>
    <row r="539" s="2" customFormat="1" ht="24.15" customHeight="1">
      <c r="A539" s="41"/>
      <c r="B539" s="42"/>
      <c r="C539" s="216" t="s">
        <v>1441</v>
      </c>
      <c r="D539" s="216" t="s">
        <v>207</v>
      </c>
      <c r="E539" s="217" t="s">
        <v>7667</v>
      </c>
      <c r="F539" s="218" t="s">
        <v>7668</v>
      </c>
      <c r="G539" s="219" t="s">
        <v>7531</v>
      </c>
      <c r="H539" s="220">
        <v>30</v>
      </c>
      <c r="I539" s="221"/>
      <c r="J539" s="222">
        <f>ROUND(I539*H539,2)</f>
        <v>0</v>
      </c>
      <c r="K539" s="218" t="s">
        <v>211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0.01933</v>
      </c>
      <c r="T539" s="226">
        <f>S539*H539</f>
        <v>0.57989999999999997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331</v>
      </c>
      <c r="AT539" s="227" t="s">
        <v>207</v>
      </c>
      <c r="AU539" s="227" t="s">
        <v>80</v>
      </c>
      <c r="AY539" s="20" t="s">
        <v>205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331</v>
      </c>
      <c r="BM539" s="227" t="s">
        <v>7669</v>
      </c>
    </row>
    <row r="540" s="2" customFormat="1">
      <c r="A540" s="41"/>
      <c r="B540" s="42"/>
      <c r="C540" s="43"/>
      <c r="D540" s="229" t="s">
        <v>214</v>
      </c>
      <c r="E540" s="43"/>
      <c r="F540" s="230" t="s">
        <v>7670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214</v>
      </c>
      <c r="AU540" s="20" t="s">
        <v>80</v>
      </c>
    </row>
    <row r="541" s="14" customFormat="1">
      <c r="A541" s="14"/>
      <c r="B541" s="245"/>
      <c r="C541" s="246"/>
      <c r="D541" s="236" t="s">
        <v>216</v>
      </c>
      <c r="E541" s="247" t="s">
        <v>19</v>
      </c>
      <c r="F541" s="248" t="s">
        <v>7671</v>
      </c>
      <c r="G541" s="246"/>
      <c r="H541" s="249">
        <v>12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216</v>
      </c>
      <c r="AU541" s="255" t="s">
        <v>80</v>
      </c>
      <c r="AV541" s="14" t="s">
        <v>80</v>
      </c>
      <c r="AW541" s="14" t="s">
        <v>218</v>
      </c>
      <c r="AX541" s="14" t="s">
        <v>71</v>
      </c>
      <c r="AY541" s="255" t="s">
        <v>205</v>
      </c>
    </row>
    <row r="542" s="14" customFormat="1">
      <c r="A542" s="14"/>
      <c r="B542" s="245"/>
      <c r="C542" s="246"/>
      <c r="D542" s="236" t="s">
        <v>216</v>
      </c>
      <c r="E542" s="247" t="s">
        <v>19</v>
      </c>
      <c r="F542" s="248" t="s">
        <v>7672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216</v>
      </c>
      <c r="AU542" s="255" t="s">
        <v>80</v>
      </c>
      <c r="AV542" s="14" t="s">
        <v>80</v>
      </c>
      <c r="AW542" s="14" t="s">
        <v>218</v>
      </c>
      <c r="AX542" s="14" t="s">
        <v>71</v>
      </c>
      <c r="AY542" s="255" t="s">
        <v>205</v>
      </c>
    </row>
    <row r="543" s="14" customFormat="1">
      <c r="A543" s="14"/>
      <c r="B543" s="245"/>
      <c r="C543" s="246"/>
      <c r="D543" s="236" t="s">
        <v>216</v>
      </c>
      <c r="E543" s="247" t="s">
        <v>19</v>
      </c>
      <c r="F543" s="248" t="s">
        <v>7673</v>
      </c>
      <c r="G543" s="246"/>
      <c r="H543" s="249">
        <v>5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216</v>
      </c>
      <c r="AU543" s="255" t="s">
        <v>80</v>
      </c>
      <c r="AV543" s="14" t="s">
        <v>80</v>
      </c>
      <c r="AW543" s="14" t="s">
        <v>218</v>
      </c>
      <c r="AX543" s="14" t="s">
        <v>71</v>
      </c>
      <c r="AY543" s="255" t="s">
        <v>205</v>
      </c>
    </row>
    <row r="544" s="14" customFormat="1">
      <c r="A544" s="14"/>
      <c r="B544" s="245"/>
      <c r="C544" s="246"/>
      <c r="D544" s="236" t="s">
        <v>216</v>
      </c>
      <c r="E544" s="247" t="s">
        <v>19</v>
      </c>
      <c r="F544" s="248" t="s">
        <v>7674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216</v>
      </c>
      <c r="AU544" s="255" t="s">
        <v>80</v>
      </c>
      <c r="AV544" s="14" t="s">
        <v>80</v>
      </c>
      <c r="AW544" s="14" t="s">
        <v>218</v>
      </c>
      <c r="AX544" s="14" t="s">
        <v>71</v>
      </c>
      <c r="AY544" s="255" t="s">
        <v>205</v>
      </c>
    </row>
    <row r="545" s="14" customFormat="1">
      <c r="A545" s="14"/>
      <c r="B545" s="245"/>
      <c r="C545" s="246"/>
      <c r="D545" s="236" t="s">
        <v>216</v>
      </c>
      <c r="E545" s="247" t="s">
        <v>19</v>
      </c>
      <c r="F545" s="248" t="s">
        <v>7675</v>
      </c>
      <c r="G545" s="246"/>
      <c r="H545" s="249">
        <v>3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216</v>
      </c>
      <c r="AU545" s="255" t="s">
        <v>80</v>
      </c>
      <c r="AV545" s="14" t="s">
        <v>80</v>
      </c>
      <c r="AW545" s="14" t="s">
        <v>218</v>
      </c>
      <c r="AX545" s="14" t="s">
        <v>71</v>
      </c>
      <c r="AY545" s="255" t="s">
        <v>205</v>
      </c>
    </row>
    <row r="546" s="14" customFormat="1">
      <c r="A546" s="14"/>
      <c r="B546" s="245"/>
      <c r="C546" s="246"/>
      <c r="D546" s="236" t="s">
        <v>216</v>
      </c>
      <c r="E546" s="247" t="s">
        <v>19</v>
      </c>
      <c r="F546" s="248" t="s">
        <v>7676</v>
      </c>
      <c r="G546" s="246"/>
      <c r="H546" s="249">
        <v>2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216</v>
      </c>
      <c r="AU546" s="255" t="s">
        <v>80</v>
      </c>
      <c r="AV546" s="14" t="s">
        <v>80</v>
      </c>
      <c r="AW546" s="14" t="s">
        <v>218</v>
      </c>
      <c r="AX546" s="14" t="s">
        <v>71</v>
      </c>
      <c r="AY546" s="255" t="s">
        <v>205</v>
      </c>
    </row>
    <row r="547" s="14" customFormat="1">
      <c r="A547" s="14"/>
      <c r="B547" s="245"/>
      <c r="C547" s="246"/>
      <c r="D547" s="236" t="s">
        <v>216</v>
      </c>
      <c r="E547" s="247" t="s">
        <v>19</v>
      </c>
      <c r="F547" s="248" t="s">
        <v>7677</v>
      </c>
      <c r="G547" s="246"/>
      <c r="H547" s="249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216</v>
      </c>
      <c r="AU547" s="255" t="s">
        <v>80</v>
      </c>
      <c r="AV547" s="14" t="s">
        <v>80</v>
      </c>
      <c r="AW547" s="14" t="s">
        <v>218</v>
      </c>
      <c r="AX547" s="14" t="s">
        <v>71</v>
      </c>
      <c r="AY547" s="255" t="s">
        <v>205</v>
      </c>
    </row>
    <row r="548" s="2" customFormat="1" ht="33" customHeight="1">
      <c r="A548" s="41"/>
      <c r="B548" s="42"/>
      <c r="C548" s="216" t="s">
        <v>1449</v>
      </c>
      <c r="D548" s="216" t="s">
        <v>207</v>
      </c>
      <c r="E548" s="217" t="s">
        <v>7678</v>
      </c>
      <c r="F548" s="218" t="s">
        <v>7679</v>
      </c>
      <c r="G548" s="219" t="s">
        <v>7531</v>
      </c>
      <c r="H548" s="220">
        <v>27</v>
      </c>
      <c r="I548" s="221"/>
      <c r="J548" s="222">
        <f>ROUND(I548*H548,2)</f>
        <v>0</v>
      </c>
      <c r="K548" s="218" t="s">
        <v>211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0.017469999999999999</v>
      </c>
      <c r="R548" s="225">
        <f>Q548*H548</f>
        <v>0.47169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331</v>
      </c>
      <c r="AT548" s="227" t="s">
        <v>207</v>
      </c>
      <c r="AU548" s="227" t="s">
        <v>80</v>
      </c>
      <c r="AY548" s="20" t="s">
        <v>205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331</v>
      </c>
      <c r="BM548" s="227" t="s">
        <v>7680</v>
      </c>
    </row>
    <row r="549" s="2" customFormat="1">
      <c r="A549" s="41"/>
      <c r="B549" s="42"/>
      <c r="C549" s="43"/>
      <c r="D549" s="229" t="s">
        <v>214</v>
      </c>
      <c r="E549" s="43"/>
      <c r="F549" s="230" t="s">
        <v>7681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214</v>
      </c>
      <c r="AU549" s="20" t="s">
        <v>80</v>
      </c>
    </row>
    <row r="550" s="2" customFormat="1" ht="37.8" customHeight="1">
      <c r="A550" s="41"/>
      <c r="B550" s="42"/>
      <c r="C550" s="216" t="s">
        <v>1458</v>
      </c>
      <c r="D550" s="216" t="s">
        <v>207</v>
      </c>
      <c r="E550" s="217" t="s">
        <v>7682</v>
      </c>
      <c r="F550" s="218" t="s">
        <v>7683</v>
      </c>
      <c r="G550" s="219" t="s">
        <v>7531</v>
      </c>
      <c r="H550" s="220">
        <v>2</v>
      </c>
      <c r="I550" s="221"/>
      <c r="J550" s="222">
        <f>ROUND(I550*H550,2)</f>
        <v>0</v>
      </c>
      <c r="K550" s="218" t="s">
        <v>211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0.025489999999999999</v>
      </c>
      <c r="R550" s="225">
        <f>Q550*H550</f>
        <v>0.050979999999999998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331</v>
      </c>
      <c r="AT550" s="227" t="s">
        <v>207</v>
      </c>
      <c r="AU550" s="227" t="s">
        <v>80</v>
      </c>
      <c r="AY550" s="20" t="s">
        <v>205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331</v>
      </c>
      <c r="BM550" s="227" t="s">
        <v>7684</v>
      </c>
    </row>
    <row r="551" s="2" customFormat="1">
      <c r="A551" s="41"/>
      <c r="B551" s="42"/>
      <c r="C551" s="43"/>
      <c r="D551" s="229" t="s">
        <v>214</v>
      </c>
      <c r="E551" s="43"/>
      <c r="F551" s="230" t="s">
        <v>7685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214</v>
      </c>
      <c r="AU551" s="20" t="s">
        <v>80</v>
      </c>
    </row>
    <row r="552" s="2" customFormat="1" ht="24.15" customHeight="1">
      <c r="A552" s="41"/>
      <c r="B552" s="42"/>
      <c r="C552" s="216" t="s">
        <v>1473</v>
      </c>
      <c r="D552" s="216" t="s">
        <v>207</v>
      </c>
      <c r="E552" s="217" t="s">
        <v>7686</v>
      </c>
      <c r="F552" s="218" t="s">
        <v>7687</v>
      </c>
      <c r="G552" s="219" t="s">
        <v>7531</v>
      </c>
      <c r="H552" s="220">
        <v>8</v>
      </c>
      <c r="I552" s="221"/>
      <c r="J552" s="222">
        <f>ROUND(I552*H552,2)</f>
        <v>0</v>
      </c>
      <c r="K552" s="218" t="s">
        <v>211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0.016080000000000001</v>
      </c>
      <c r="R552" s="225">
        <f>Q552*H552</f>
        <v>0.12864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331</v>
      </c>
      <c r="AT552" s="227" t="s">
        <v>207</v>
      </c>
      <c r="AU552" s="227" t="s">
        <v>80</v>
      </c>
      <c r="AY552" s="20" t="s">
        <v>205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331</v>
      </c>
      <c r="BM552" s="227" t="s">
        <v>7688</v>
      </c>
    </row>
    <row r="553" s="2" customFormat="1">
      <c r="A553" s="41"/>
      <c r="B553" s="42"/>
      <c r="C553" s="43"/>
      <c r="D553" s="229" t="s">
        <v>214</v>
      </c>
      <c r="E553" s="43"/>
      <c r="F553" s="230" t="s">
        <v>7689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214</v>
      </c>
      <c r="AU553" s="20" t="s">
        <v>80</v>
      </c>
    </row>
    <row r="554" s="2" customFormat="1" ht="24.15" customHeight="1">
      <c r="A554" s="41"/>
      <c r="B554" s="42"/>
      <c r="C554" s="216" t="s">
        <v>1488</v>
      </c>
      <c r="D554" s="216" t="s">
        <v>207</v>
      </c>
      <c r="E554" s="217" t="s">
        <v>7690</v>
      </c>
      <c r="F554" s="218" t="s">
        <v>7691</v>
      </c>
      <c r="G554" s="219" t="s">
        <v>7531</v>
      </c>
      <c r="H554" s="220">
        <v>11</v>
      </c>
      <c r="I554" s="221"/>
      <c r="J554" s="222">
        <f>ROUND(I554*H554,2)</f>
        <v>0</v>
      </c>
      <c r="K554" s="218" t="s">
        <v>211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0.01107</v>
      </c>
      <c r="T554" s="226">
        <f>S554*H554</f>
        <v>0.12177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331</v>
      </c>
      <c r="AT554" s="227" t="s">
        <v>207</v>
      </c>
      <c r="AU554" s="227" t="s">
        <v>80</v>
      </c>
      <c r="AY554" s="20" t="s">
        <v>205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331</v>
      </c>
      <c r="BM554" s="227" t="s">
        <v>7692</v>
      </c>
    </row>
    <row r="555" s="2" customFormat="1">
      <c r="A555" s="41"/>
      <c r="B555" s="42"/>
      <c r="C555" s="43"/>
      <c r="D555" s="229" t="s">
        <v>214</v>
      </c>
      <c r="E555" s="43"/>
      <c r="F555" s="230" t="s">
        <v>7693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214</v>
      </c>
      <c r="AU555" s="20" t="s">
        <v>80</v>
      </c>
    </row>
    <row r="556" s="14" customFormat="1">
      <c r="A556" s="14"/>
      <c r="B556" s="245"/>
      <c r="C556" s="246"/>
      <c r="D556" s="236" t="s">
        <v>216</v>
      </c>
      <c r="E556" s="247" t="s">
        <v>19</v>
      </c>
      <c r="F556" s="248" t="s">
        <v>7694</v>
      </c>
      <c r="G556" s="246"/>
      <c r="H556" s="249">
        <v>7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216</v>
      </c>
      <c r="AU556" s="255" t="s">
        <v>80</v>
      </c>
      <c r="AV556" s="14" t="s">
        <v>80</v>
      </c>
      <c r="AW556" s="14" t="s">
        <v>218</v>
      </c>
      <c r="AX556" s="14" t="s">
        <v>71</v>
      </c>
      <c r="AY556" s="255" t="s">
        <v>205</v>
      </c>
    </row>
    <row r="557" s="14" customFormat="1">
      <c r="A557" s="14"/>
      <c r="B557" s="245"/>
      <c r="C557" s="246"/>
      <c r="D557" s="236" t="s">
        <v>216</v>
      </c>
      <c r="E557" s="247" t="s">
        <v>19</v>
      </c>
      <c r="F557" s="248" t="s">
        <v>7695</v>
      </c>
      <c r="G557" s="246"/>
      <c r="H557" s="249">
        <v>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216</v>
      </c>
      <c r="AU557" s="255" t="s">
        <v>80</v>
      </c>
      <c r="AV557" s="14" t="s">
        <v>80</v>
      </c>
      <c r="AW557" s="14" t="s">
        <v>218</v>
      </c>
      <c r="AX557" s="14" t="s">
        <v>71</v>
      </c>
      <c r="AY557" s="255" t="s">
        <v>205</v>
      </c>
    </row>
    <row r="558" s="14" customFormat="1">
      <c r="A558" s="14"/>
      <c r="B558" s="245"/>
      <c r="C558" s="246"/>
      <c r="D558" s="236" t="s">
        <v>216</v>
      </c>
      <c r="E558" s="247" t="s">
        <v>19</v>
      </c>
      <c r="F558" s="248" t="s">
        <v>7696</v>
      </c>
      <c r="G558" s="246"/>
      <c r="H558" s="249">
        <v>2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216</v>
      </c>
      <c r="AU558" s="255" t="s">
        <v>80</v>
      </c>
      <c r="AV558" s="14" t="s">
        <v>80</v>
      </c>
      <c r="AW558" s="14" t="s">
        <v>218</v>
      </c>
      <c r="AX558" s="14" t="s">
        <v>71</v>
      </c>
      <c r="AY558" s="255" t="s">
        <v>205</v>
      </c>
    </row>
    <row r="559" s="2" customFormat="1" ht="21.75" customHeight="1">
      <c r="A559" s="41"/>
      <c r="B559" s="42"/>
      <c r="C559" s="216" t="s">
        <v>1494</v>
      </c>
      <c r="D559" s="216" t="s">
        <v>207</v>
      </c>
      <c r="E559" s="217" t="s">
        <v>7697</v>
      </c>
      <c r="F559" s="218" t="s">
        <v>7698</v>
      </c>
      <c r="G559" s="219" t="s">
        <v>7531</v>
      </c>
      <c r="H559" s="220">
        <v>25</v>
      </c>
      <c r="I559" s="221"/>
      <c r="J559" s="222">
        <f>ROUND(I559*H559,2)</f>
        <v>0</v>
      </c>
      <c r="K559" s="218" t="s">
        <v>211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0.019460000000000002</v>
      </c>
      <c r="T559" s="226">
        <f>S559*H559</f>
        <v>0.48650000000000004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331</v>
      </c>
      <c r="AT559" s="227" t="s">
        <v>207</v>
      </c>
      <c r="AU559" s="227" t="s">
        <v>80</v>
      </c>
      <c r="AY559" s="20" t="s">
        <v>205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331</v>
      </c>
      <c r="BM559" s="227" t="s">
        <v>7699</v>
      </c>
    </row>
    <row r="560" s="2" customFormat="1">
      <c r="A560" s="41"/>
      <c r="B560" s="42"/>
      <c r="C560" s="43"/>
      <c r="D560" s="229" t="s">
        <v>214</v>
      </c>
      <c r="E560" s="43"/>
      <c r="F560" s="230" t="s">
        <v>7700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214</v>
      </c>
      <c r="AU560" s="20" t="s">
        <v>80</v>
      </c>
    </row>
    <row r="561" s="14" customFormat="1">
      <c r="A561" s="14"/>
      <c r="B561" s="245"/>
      <c r="C561" s="246"/>
      <c r="D561" s="236" t="s">
        <v>216</v>
      </c>
      <c r="E561" s="247" t="s">
        <v>19</v>
      </c>
      <c r="F561" s="248" t="s">
        <v>7701</v>
      </c>
      <c r="G561" s="246"/>
      <c r="H561" s="249">
        <v>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216</v>
      </c>
      <c r="AU561" s="255" t="s">
        <v>80</v>
      </c>
      <c r="AV561" s="14" t="s">
        <v>80</v>
      </c>
      <c r="AW561" s="14" t="s">
        <v>218</v>
      </c>
      <c r="AX561" s="14" t="s">
        <v>71</v>
      </c>
      <c r="AY561" s="255" t="s">
        <v>205</v>
      </c>
    </row>
    <row r="562" s="14" customFormat="1">
      <c r="A562" s="14"/>
      <c r="B562" s="245"/>
      <c r="C562" s="246"/>
      <c r="D562" s="236" t="s">
        <v>216</v>
      </c>
      <c r="E562" s="247" t="s">
        <v>19</v>
      </c>
      <c r="F562" s="248" t="s">
        <v>7702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216</v>
      </c>
      <c r="AU562" s="255" t="s">
        <v>80</v>
      </c>
      <c r="AV562" s="14" t="s">
        <v>80</v>
      </c>
      <c r="AW562" s="14" t="s">
        <v>218</v>
      </c>
      <c r="AX562" s="14" t="s">
        <v>71</v>
      </c>
      <c r="AY562" s="255" t="s">
        <v>205</v>
      </c>
    </row>
    <row r="563" s="14" customFormat="1">
      <c r="A563" s="14"/>
      <c r="B563" s="245"/>
      <c r="C563" s="246"/>
      <c r="D563" s="236" t="s">
        <v>216</v>
      </c>
      <c r="E563" s="247" t="s">
        <v>19</v>
      </c>
      <c r="F563" s="248" t="s">
        <v>7703</v>
      </c>
      <c r="G563" s="246"/>
      <c r="H563" s="249">
        <v>4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216</v>
      </c>
      <c r="AU563" s="255" t="s">
        <v>80</v>
      </c>
      <c r="AV563" s="14" t="s">
        <v>80</v>
      </c>
      <c r="AW563" s="14" t="s">
        <v>218</v>
      </c>
      <c r="AX563" s="14" t="s">
        <v>71</v>
      </c>
      <c r="AY563" s="255" t="s">
        <v>205</v>
      </c>
    </row>
    <row r="564" s="14" customFormat="1">
      <c r="A564" s="14"/>
      <c r="B564" s="245"/>
      <c r="C564" s="246"/>
      <c r="D564" s="236" t="s">
        <v>216</v>
      </c>
      <c r="E564" s="247" t="s">
        <v>19</v>
      </c>
      <c r="F564" s="248" t="s">
        <v>7674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216</v>
      </c>
      <c r="AU564" s="255" t="s">
        <v>80</v>
      </c>
      <c r="AV564" s="14" t="s">
        <v>80</v>
      </c>
      <c r="AW564" s="14" t="s">
        <v>218</v>
      </c>
      <c r="AX564" s="14" t="s">
        <v>71</v>
      </c>
      <c r="AY564" s="255" t="s">
        <v>205</v>
      </c>
    </row>
    <row r="565" s="14" customFormat="1">
      <c r="A565" s="14"/>
      <c r="B565" s="245"/>
      <c r="C565" s="246"/>
      <c r="D565" s="236" t="s">
        <v>216</v>
      </c>
      <c r="E565" s="247" t="s">
        <v>19</v>
      </c>
      <c r="F565" s="248" t="s">
        <v>7675</v>
      </c>
      <c r="G565" s="246"/>
      <c r="H565" s="249">
        <v>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216</v>
      </c>
      <c r="AU565" s="255" t="s">
        <v>80</v>
      </c>
      <c r="AV565" s="14" t="s">
        <v>80</v>
      </c>
      <c r="AW565" s="14" t="s">
        <v>218</v>
      </c>
      <c r="AX565" s="14" t="s">
        <v>71</v>
      </c>
      <c r="AY565" s="255" t="s">
        <v>205</v>
      </c>
    </row>
    <row r="566" s="14" customFormat="1">
      <c r="A566" s="14"/>
      <c r="B566" s="245"/>
      <c r="C566" s="246"/>
      <c r="D566" s="236" t="s">
        <v>216</v>
      </c>
      <c r="E566" s="247" t="s">
        <v>19</v>
      </c>
      <c r="F566" s="248" t="s">
        <v>7676</v>
      </c>
      <c r="G566" s="246"/>
      <c r="H566" s="249">
        <v>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216</v>
      </c>
      <c r="AU566" s="255" t="s">
        <v>80</v>
      </c>
      <c r="AV566" s="14" t="s">
        <v>80</v>
      </c>
      <c r="AW566" s="14" t="s">
        <v>218</v>
      </c>
      <c r="AX566" s="14" t="s">
        <v>71</v>
      </c>
      <c r="AY566" s="255" t="s">
        <v>205</v>
      </c>
    </row>
    <row r="567" s="14" customFormat="1">
      <c r="A567" s="14"/>
      <c r="B567" s="245"/>
      <c r="C567" s="246"/>
      <c r="D567" s="236" t="s">
        <v>216</v>
      </c>
      <c r="E567" s="247" t="s">
        <v>19</v>
      </c>
      <c r="F567" s="248" t="s">
        <v>7677</v>
      </c>
      <c r="G567" s="246"/>
      <c r="H567" s="249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216</v>
      </c>
      <c r="AU567" s="255" t="s">
        <v>80</v>
      </c>
      <c r="AV567" s="14" t="s">
        <v>80</v>
      </c>
      <c r="AW567" s="14" t="s">
        <v>218</v>
      </c>
      <c r="AX567" s="14" t="s">
        <v>71</v>
      </c>
      <c r="AY567" s="255" t="s">
        <v>205</v>
      </c>
    </row>
    <row r="568" s="2" customFormat="1" ht="44.25" customHeight="1">
      <c r="A568" s="41"/>
      <c r="B568" s="42"/>
      <c r="C568" s="216" t="s">
        <v>1506</v>
      </c>
      <c r="D568" s="216" t="s">
        <v>207</v>
      </c>
      <c r="E568" s="217" t="s">
        <v>7704</v>
      </c>
      <c r="F568" s="218" t="s">
        <v>7705</v>
      </c>
      <c r="G568" s="219" t="s">
        <v>7531</v>
      </c>
      <c r="H568" s="220">
        <v>69</v>
      </c>
      <c r="I568" s="221"/>
      <c r="J568" s="222">
        <f>ROUND(I568*H568,2)</f>
        <v>0</v>
      </c>
      <c r="K568" s="218" t="s">
        <v>211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0.016070530199999999</v>
      </c>
      <c r="R568" s="225">
        <f>Q568*H568</f>
        <v>1.1088665837999998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331</v>
      </c>
      <c r="AT568" s="227" t="s">
        <v>207</v>
      </c>
      <c r="AU568" s="227" t="s">
        <v>80</v>
      </c>
      <c r="AY568" s="20" t="s">
        <v>205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331</v>
      </c>
      <c r="BM568" s="227" t="s">
        <v>7706</v>
      </c>
    </row>
    <row r="569" s="2" customFormat="1">
      <c r="A569" s="41"/>
      <c r="B569" s="42"/>
      <c r="C569" s="43"/>
      <c r="D569" s="229" t="s">
        <v>214</v>
      </c>
      <c r="E569" s="43"/>
      <c r="F569" s="230" t="s">
        <v>7707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214</v>
      </c>
      <c r="AU569" s="20" t="s">
        <v>80</v>
      </c>
    </row>
    <row r="570" s="2" customFormat="1" ht="37.8" customHeight="1">
      <c r="A570" s="41"/>
      <c r="B570" s="42"/>
      <c r="C570" s="216" t="s">
        <v>1519</v>
      </c>
      <c r="D570" s="216" t="s">
        <v>207</v>
      </c>
      <c r="E570" s="217" t="s">
        <v>7708</v>
      </c>
      <c r="F570" s="218" t="s">
        <v>7709</v>
      </c>
      <c r="G570" s="219" t="s">
        <v>7531</v>
      </c>
      <c r="H570" s="220">
        <v>2</v>
      </c>
      <c r="I570" s="221"/>
      <c r="J570" s="222">
        <f>ROUND(I570*H570,2)</f>
        <v>0</v>
      </c>
      <c r="K570" s="218" t="s">
        <v>211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0.019709999999999998</v>
      </c>
      <c r="R570" s="225">
        <f>Q570*H570</f>
        <v>0.039419999999999997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331</v>
      </c>
      <c r="AT570" s="227" t="s">
        <v>207</v>
      </c>
      <c r="AU570" s="227" t="s">
        <v>80</v>
      </c>
      <c r="AY570" s="20" t="s">
        <v>205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331</v>
      </c>
      <c r="BM570" s="227" t="s">
        <v>7710</v>
      </c>
    </row>
    <row r="571" s="2" customFormat="1">
      <c r="A571" s="41"/>
      <c r="B571" s="42"/>
      <c r="C571" s="43"/>
      <c r="D571" s="229" t="s">
        <v>214</v>
      </c>
      <c r="E571" s="43"/>
      <c r="F571" s="230" t="s">
        <v>7711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214</v>
      </c>
      <c r="AU571" s="20" t="s">
        <v>80</v>
      </c>
    </row>
    <row r="572" s="2" customFormat="1" ht="16.5" customHeight="1">
      <c r="A572" s="41"/>
      <c r="B572" s="42"/>
      <c r="C572" s="216" t="s">
        <v>1575</v>
      </c>
      <c r="D572" s="216" t="s">
        <v>207</v>
      </c>
      <c r="E572" s="217" t="s">
        <v>7712</v>
      </c>
      <c r="F572" s="218" t="s">
        <v>7713</v>
      </c>
      <c r="G572" s="219" t="s">
        <v>7531</v>
      </c>
      <c r="H572" s="220">
        <v>1</v>
      </c>
      <c r="I572" s="221"/>
      <c r="J572" s="222">
        <f>ROUND(I572*H572,2)</f>
        <v>0</v>
      </c>
      <c r="K572" s="218" t="s">
        <v>211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0.032899999999999999</v>
      </c>
      <c r="T572" s="226">
        <f>S572*H572</f>
        <v>0.032899999999999999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331</v>
      </c>
      <c r="AT572" s="227" t="s">
        <v>207</v>
      </c>
      <c r="AU572" s="227" t="s">
        <v>80</v>
      </c>
      <c r="AY572" s="20" t="s">
        <v>205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331</v>
      </c>
      <c r="BM572" s="227" t="s">
        <v>7714</v>
      </c>
    </row>
    <row r="573" s="2" customFormat="1">
      <c r="A573" s="41"/>
      <c r="B573" s="42"/>
      <c r="C573" s="43"/>
      <c r="D573" s="229" t="s">
        <v>214</v>
      </c>
      <c r="E573" s="43"/>
      <c r="F573" s="230" t="s">
        <v>7715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214</v>
      </c>
      <c r="AU573" s="20" t="s">
        <v>80</v>
      </c>
    </row>
    <row r="574" s="14" customFormat="1">
      <c r="A574" s="14"/>
      <c r="B574" s="245"/>
      <c r="C574" s="246"/>
      <c r="D574" s="236" t="s">
        <v>216</v>
      </c>
      <c r="E574" s="247" t="s">
        <v>19</v>
      </c>
      <c r="F574" s="248" t="s">
        <v>7716</v>
      </c>
      <c r="G574" s="246"/>
      <c r="H574" s="249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216</v>
      </c>
      <c r="AU574" s="255" t="s">
        <v>80</v>
      </c>
      <c r="AV574" s="14" t="s">
        <v>80</v>
      </c>
      <c r="AW574" s="14" t="s">
        <v>218</v>
      </c>
      <c r="AX574" s="14" t="s">
        <v>71</v>
      </c>
      <c r="AY574" s="255" t="s">
        <v>205</v>
      </c>
    </row>
    <row r="575" s="2" customFormat="1" ht="24.15" customHeight="1">
      <c r="A575" s="41"/>
      <c r="B575" s="42"/>
      <c r="C575" s="216" t="s">
        <v>1618</v>
      </c>
      <c r="D575" s="216" t="s">
        <v>207</v>
      </c>
      <c r="E575" s="217" t="s">
        <v>7717</v>
      </c>
      <c r="F575" s="218" t="s">
        <v>7718</v>
      </c>
      <c r="G575" s="219" t="s">
        <v>7531</v>
      </c>
      <c r="H575" s="220">
        <v>3</v>
      </c>
      <c r="I575" s="221"/>
      <c r="J575" s="222">
        <f>ROUND(I575*H575,2)</f>
        <v>0</v>
      </c>
      <c r="K575" s="218" t="s">
        <v>211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0.087999999999999995</v>
      </c>
      <c r="T575" s="226">
        <f>S575*H575</f>
        <v>0.26400000000000001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331</v>
      </c>
      <c r="AT575" s="227" t="s">
        <v>207</v>
      </c>
      <c r="AU575" s="227" t="s">
        <v>80</v>
      </c>
      <c r="AY575" s="20" t="s">
        <v>205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331</v>
      </c>
      <c r="BM575" s="227" t="s">
        <v>7719</v>
      </c>
    </row>
    <row r="576" s="2" customFormat="1">
      <c r="A576" s="41"/>
      <c r="B576" s="42"/>
      <c r="C576" s="43"/>
      <c r="D576" s="229" t="s">
        <v>214</v>
      </c>
      <c r="E576" s="43"/>
      <c r="F576" s="230" t="s">
        <v>7720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214</v>
      </c>
      <c r="AU576" s="20" t="s">
        <v>80</v>
      </c>
    </row>
    <row r="577" s="14" customFormat="1">
      <c r="A577" s="14"/>
      <c r="B577" s="245"/>
      <c r="C577" s="246"/>
      <c r="D577" s="236" t="s">
        <v>216</v>
      </c>
      <c r="E577" s="247" t="s">
        <v>19</v>
      </c>
      <c r="F577" s="248" t="s">
        <v>7721</v>
      </c>
      <c r="G577" s="246"/>
      <c r="H577" s="249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216</v>
      </c>
      <c r="AU577" s="255" t="s">
        <v>80</v>
      </c>
      <c r="AV577" s="14" t="s">
        <v>80</v>
      </c>
      <c r="AW577" s="14" t="s">
        <v>218</v>
      </c>
      <c r="AX577" s="14" t="s">
        <v>71</v>
      </c>
      <c r="AY577" s="255" t="s">
        <v>205</v>
      </c>
    </row>
    <row r="578" s="14" customFormat="1">
      <c r="A578" s="14"/>
      <c r="B578" s="245"/>
      <c r="C578" s="246"/>
      <c r="D578" s="236" t="s">
        <v>216</v>
      </c>
      <c r="E578" s="247" t="s">
        <v>19</v>
      </c>
      <c r="F578" s="248" t="s">
        <v>7722</v>
      </c>
      <c r="G578" s="246"/>
      <c r="H578" s="249">
        <v>2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216</v>
      </c>
      <c r="AU578" s="255" t="s">
        <v>80</v>
      </c>
      <c r="AV578" s="14" t="s">
        <v>80</v>
      </c>
      <c r="AW578" s="14" t="s">
        <v>218</v>
      </c>
      <c r="AX578" s="14" t="s">
        <v>71</v>
      </c>
      <c r="AY578" s="255" t="s">
        <v>205</v>
      </c>
    </row>
    <row r="579" s="2" customFormat="1" ht="24.15" customHeight="1">
      <c r="A579" s="41"/>
      <c r="B579" s="42"/>
      <c r="C579" s="216" t="s">
        <v>1631</v>
      </c>
      <c r="D579" s="216" t="s">
        <v>207</v>
      </c>
      <c r="E579" s="217" t="s">
        <v>7723</v>
      </c>
      <c r="F579" s="218" t="s">
        <v>7724</v>
      </c>
      <c r="G579" s="219" t="s">
        <v>7531</v>
      </c>
      <c r="H579" s="220">
        <v>4</v>
      </c>
      <c r="I579" s="221"/>
      <c r="J579" s="222">
        <f>ROUND(I579*H579,2)</f>
        <v>0</v>
      </c>
      <c r="K579" s="218" t="s">
        <v>211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0.024500000000000001</v>
      </c>
      <c r="T579" s="226">
        <f>S579*H579</f>
        <v>0.098000000000000004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331</v>
      </c>
      <c r="AT579" s="227" t="s">
        <v>207</v>
      </c>
      <c r="AU579" s="227" t="s">
        <v>80</v>
      </c>
      <c r="AY579" s="20" t="s">
        <v>205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331</v>
      </c>
      <c r="BM579" s="227" t="s">
        <v>7725</v>
      </c>
    </row>
    <row r="580" s="2" customFormat="1">
      <c r="A580" s="41"/>
      <c r="B580" s="42"/>
      <c r="C580" s="43"/>
      <c r="D580" s="229" t="s">
        <v>214</v>
      </c>
      <c r="E580" s="43"/>
      <c r="F580" s="230" t="s">
        <v>7726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214</v>
      </c>
      <c r="AU580" s="20" t="s">
        <v>80</v>
      </c>
    </row>
    <row r="581" s="14" customFormat="1">
      <c r="A581" s="14"/>
      <c r="B581" s="245"/>
      <c r="C581" s="246"/>
      <c r="D581" s="236" t="s">
        <v>216</v>
      </c>
      <c r="E581" s="247" t="s">
        <v>19</v>
      </c>
      <c r="F581" s="248" t="s">
        <v>7727</v>
      </c>
      <c r="G581" s="246"/>
      <c r="H581" s="249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216</v>
      </c>
      <c r="AU581" s="255" t="s">
        <v>80</v>
      </c>
      <c r="AV581" s="14" t="s">
        <v>80</v>
      </c>
      <c r="AW581" s="14" t="s">
        <v>218</v>
      </c>
      <c r="AX581" s="14" t="s">
        <v>71</v>
      </c>
      <c r="AY581" s="255" t="s">
        <v>205</v>
      </c>
    </row>
    <row r="582" s="14" customFormat="1">
      <c r="A582" s="14"/>
      <c r="B582" s="245"/>
      <c r="C582" s="246"/>
      <c r="D582" s="236" t="s">
        <v>216</v>
      </c>
      <c r="E582" s="247" t="s">
        <v>19</v>
      </c>
      <c r="F582" s="248" t="s">
        <v>7721</v>
      </c>
      <c r="G582" s="246"/>
      <c r="H582" s="249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216</v>
      </c>
      <c r="AU582" s="255" t="s">
        <v>80</v>
      </c>
      <c r="AV582" s="14" t="s">
        <v>80</v>
      </c>
      <c r="AW582" s="14" t="s">
        <v>218</v>
      </c>
      <c r="AX582" s="14" t="s">
        <v>71</v>
      </c>
      <c r="AY582" s="255" t="s">
        <v>205</v>
      </c>
    </row>
    <row r="583" s="14" customFormat="1">
      <c r="A583" s="14"/>
      <c r="B583" s="245"/>
      <c r="C583" s="246"/>
      <c r="D583" s="236" t="s">
        <v>216</v>
      </c>
      <c r="E583" s="247" t="s">
        <v>19</v>
      </c>
      <c r="F583" s="248" t="s">
        <v>7722</v>
      </c>
      <c r="G583" s="246"/>
      <c r="H583" s="249">
        <v>2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216</v>
      </c>
      <c r="AU583" s="255" t="s">
        <v>80</v>
      </c>
      <c r="AV583" s="14" t="s">
        <v>80</v>
      </c>
      <c r="AW583" s="14" t="s">
        <v>218</v>
      </c>
      <c r="AX583" s="14" t="s">
        <v>71</v>
      </c>
      <c r="AY583" s="255" t="s">
        <v>205</v>
      </c>
    </row>
    <row r="584" s="2" customFormat="1" ht="24.15" customHeight="1">
      <c r="A584" s="41"/>
      <c r="B584" s="42"/>
      <c r="C584" s="216" t="s">
        <v>1637</v>
      </c>
      <c r="D584" s="216" t="s">
        <v>207</v>
      </c>
      <c r="E584" s="217" t="s">
        <v>7728</v>
      </c>
      <c r="F584" s="218" t="s">
        <v>7729</v>
      </c>
      <c r="G584" s="219" t="s">
        <v>7531</v>
      </c>
      <c r="H584" s="220">
        <v>5</v>
      </c>
      <c r="I584" s="221"/>
      <c r="J584" s="222">
        <f>ROUND(I584*H584,2)</f>
        <v>0</v>
      </c>
      <c r="K584" s="218" t="s">
        <v>211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0.035479999999999998</v>
      </c>
      <c r="R584" s="225">
        <f>Q584*H584</f>
        <v>0.1774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331</v>
      </c>
      <c r="AT584" s="227" t="s">
        <v>207</v>
      </c>
      <c r="AU584" s="227" t="s">
        <v>80</v>
      </c>
      <c r="AY584" s="20" t="s">
        <v>205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331</v>
      </c>
      <c r="BM584" s="227" t="s">
        <v>7730</v>
      </c>
    </row>
    <row r="585" s="2" customFormat="1">
      <c r="A585" s="41"/>
      <c r="B585" s="42"/>
      <c r="C585" s="43"/>
      <c r="D585" s="229" t="s">
        <v>214</v>
      </c>
      <c r="E585" s="43"/>
      <c r="F585" s="230" t="s">
        <v>7731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214</v>
      </c>
      <c r="AU585" s="20" t="s">
        <v>80</v>
      </c>
    </row>
    <row r="586" s="2" customFormat="1" ht="49.05" customHeight="1">
      <c r="A586" s="41"/>
      <c r="B586" s="42"/>
      <c r="C586" s="216" t="s">
        <v>1649</v>
      </c>
      <c r="D586" s="216" t="s">
        <v>207</v>
      </c>
      <c r="E586" s="217" t="s">
        <v>7732</v>
      </c>
      <c r="F586" s="218" t="s">
        <v>7733</v>
      </c>
      <c r="G586" s="219" t="s">
        <v>7531</v>
      </c>
      <c r="H586" s="220">
        <v>5</v>
      </c>
      <c r="I586" s="221"/>
      <c r="J586" s="222">
        <f>ROUND(I586*H586,2)</f>
        <v>0</v>
      </c>
      <c r="K586" s="218" t="s">
        <v>211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0.06522</v>
      </c>
      <c r="R586" s="225">
        <f>Q586*H586</f>
        <v>0.3261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331</v>
      </c>
      <c r="AT586" s="227" t="s">
        <v>207</v>
      </c>
      <c r="AU586" s="227" t="s">
        <v>80</v>
      </c>
      <c r="AY586" s="20" t="s">
        <v>205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331</v>
      </c>
      <c r="BM586" s="227" t="s">
        <v>7734</v>
      </c>
    </row>
    <row r="587" s="2" customFormat="1">
      <c r="A587" s="41"/>
      <c r="B587" s="42"/>
      <c r="C587" s="43"/>
      <c r="D587" s="229" t="s">
        <v>214</v>
      </c>
      <c r="E587" s="43"/>
      <c r="F587" s="230" t="s">
        <v>7735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214</v>
      </c>
      <c r="AU587" s="20" t="s">
        <v>80</v>
      </c>
    </row>
    <row r="588" s="2" customFormat="1" ht="24.15" customHeight="1">
      <c r="A588" s="41"/>
      <c r="B588" s="42"/>
      <c r="C588" s="216" t="s">
        <v>1655</v>
      </c>
      <c r="D588" s="216" t="s">
        <v>207</v>
      </c>
      <c r="E588" s="217" t="s">
        <v>7736</v>
      </c>
      <c r="F588" s="218" t="s">
        <v>7737</v>
      </c>
      <c r="G588" s="219" t="s">
        <v>448</v>
      </c>
      <c r="H588" s="220">
        <v>75</v>
      </c>
      <c r="I588" s="221"/>
      <c r="J588" s="222">
        <f>ROUND(I588*H588,2)</f>
        <v>0</v>
      </c>
      <c r="K588" s="218" t="s">
        <v>211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331</v>
      </c>
      <c r="AT588" s="227" t="s">
        <v>207</v>
      </c>
      <c r="AU588" s="227" t="s">
        <v>80</v>
      </c>
      <c r="AY588" s="20" t="s">
        <v>205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331</v>
      </c>
      <c r="BM588" s="227" t="s">
        <v>7738</v>
      </c>
    </row>
    <row r="589" s="2" customFormat="1">
      <c r="A589" s="41"/>
      <c r="B589" s="42"/>
      <c r="C589" s="43"/>
      <c r="D589" s="229" t="s">
        <v>214</v>
      </c>
      <c r="E589" s="43"/>
      <c r="F589" s="230" t="s">
        <v>7739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214</v>
      </c>
      <c r="AU589" s="20" t="s">
        <v>80</v>
      </c>
    </row>
    <row r="590" s="2" customFormat="1" ht="16.5" customHeight="1">
      <c r="A590" s="41"/>
      <c r="B590" s="42"/>
      <c r="C590" s="278" t="s">
        <v>1661</v>
      </c>
      <c r="D590" s="278" t="s">
        <v>319</v>
      </c>
      <c r="E590" s="279" t="s">
        <v>7740</v>
      </c>
      <c r="F590" s="280" t="s">
        <v>7741</v>
      </c>
      <c r="G590" s="281" t="s">
        <v>448</v>
      </c>
      <c r="H590" s="282">
        <v>75</v>
      </c>
      <c r="I590" s="283"/>
      <c r="J590" s="284">
        <f>ROUND(I590*H590,2)</f>
        <v>0</v>
      </c>
      <c r="K590" s="280" t="s">
        <v>211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0.00050000000000000001</v>
      </c>
      <c r="R590" s="225">
        <f>Q590*H590</f>
        <v>0.037499999999999999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433</v>
      </c>
      <c r="AT590" s="227" t="s">
        <v>319</v>
      </c>
      <c r="AU590" s="227" t="s">
        <v>80</v>
      </c>
      <c r="AY590" s="20" t="s">
        <v>205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331</v>
      </c>
      <c r="BM590" s="227" t="s">
        <v>7742</v>
      </c>
    </row>
    <row r="591" s="2" customFormat="1" ht="24.15" customHeight="1">
      <c r="A591" s="41"/>
      <c r="B591" s="42"/>
      <c r="C591" s="216" t="s">
        <v>1668</v>
      </c>
      <c r="D591" s="216" t="s">
        <v>207</v>
      </c>
      <c r="E591" s="217" t="s">
        <v>7743</v>
      </c>
      <c r="F591" s="218" t="s">
        <v>7744</v>
      </c>
      <c r="G591" s="219" t="s">
        <v>448</v>
      </c>
      <c r="H591" s="220">
        <v>29</v>
      </c>
      <c r="I591" s="221"/>
      <c r="J591" s="222">
        <f>ROUND(I591*H591,2)</f>
        <v>0</v>
      </c>
      <c r="K591" s="218" t="s">
        <v>211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331</v>
      </c>
      <c r="AT591" s="227" t="s">
        <v>207</v>
      </c>
      <c r="AU591" s="227" t="s">
        <v>80</v>
      </c>
      <c r="AY591" s="20" t="s">
        <v>205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331</v>
      </c>
      <c r="BM591" s="227" t="s">
        <v>7745</v>
      </c>
    </row>
    <row r="592" s="2" customFormat="1">
      <c r="A592" s="41"/>
      <c r="B592" s="42"/>
      <c r="C592" s="43"/>
      <c r="D592" s="229" t="s">
        <v>214</v>
      </c>
      <c r="E592" s="43"/>
      <c r="F592" s="230" t="s">
        <v>7746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214</v>
      </c>
      <c r="AU592" s="20" t="s">
        <v>80</v>
      </c>
    </row>
    <row r="593" s="2" customFormat="1" ht="16.5" customHeight="1">
      <c r="A593" s="41"/>
      <c r="B593" s="42"/>
      <c r="C593" s="278" t="s">
        <v>1682</v>
      </c>
      <c r="D593" s="278" t="s">
        <v>319</v>
      </c>
      <c r="E593" s="279" t="s">
        <v>7747</v>
      </c>
      <c r="F593" s="280" t="s">
        <v>7748</v>
      </c>
      <c r="G593" s="281" t="s">
        <v>448</v>
      </c>
      <c r="H593" s="282">
        <v>29</v>
      </c>
      <c r="I593" s="283"/>
      <c r="J593" s="284">
        <f>ROUND(I593*H593,2)</f>
        <v>0</v>
      </c>
      <c r="K593" s="280" t="s">
        <v>211</v>
      </c>
      <c r="L593" s="285"/>
      <c r="M593" s="286" t="s">
        <v>19</v>
      </c>
      <c r="N593" s="287" t="s">
        <v>42</v>
      </c>
      <c r="O593" s="87"/>
      <c r="P593" s="225">
        <f>O593*H593</f>
        <v>0</v>
      </c>
      <c r="Q593" s="225">
        <v>0.00050000000000000001</v>
      </c>
      <c r="R593" s="225">
        <f>Q593*H593</f>
        <v>0.014500000000000001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433</v>
      </c>
      <c r="AT593" s="227" t="s">
        <v>319</v>
      </c>
      <c r="AU593" s="227" t="s">
        <v>80</v>
      </c>
      <c r="AY593" s="20" t="s">
        <v>205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331</v>
      </c>
      <c r="BM593" s="227" t="s">
        <v>7749</v>
      </c>
    </row>
    <row r="594" s="2" customFormat="1" ht="24.15" customHeight="1">
      <c r="A594" s="41"/>
      <c r="B594" s="42"/>
      <c r="C594" s="216" t="s">
        <v>1688</v>
      </c>
      <c r="D594" s="216" t="s">
        <v>207</v>
      </c>
      <c r="E594" s="217" t="s">
        <v>7750</v>
      </c>
      <c r="F594" s="218" t="s">
        <v>7751</v>
      </c>
      <c r="G594" s="219" t="s">
        <v>448</v>
      </c>
      <c r="H594" s="220">
        <v>75</v>
      </c>
      <c r="I594" s="221"/>
      <c r="J594" s="222">
        <f>ROUND(I594*H594,2)</f>
        <v>0</v>
      </c>
      <c r="K594" s="218" t="s">
        <v>211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331</v>
      </c>
      <c r="AT594" s="227" t="s">
        <v>207</v>
      </c>
      <c r="AU594" s="227" t="s">
        <v>80</v>
      </c>
      <c r="AY594" s="20" t="s">
        <v>205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331</v>
      </c>
      <c r="BM594" s="227" t="s">
        <v>7752</v>
      </c>
    </row>
    <row r="595" s="2" customFormat="1">
      <c r="A595" s="41"/>
      <c r="B595" s="42"/>
      <c r="C595" s="43"/>
      <c r="D595" s="229" t="s">
        <v>214</v>
      </c>
      <c r="E595" s="43"/>
      <c r="F595" s="230" t="s">
        <v>7753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214</v>
      </c>
      <c r="AU595" s="20" t="s">
        <v>80</v>
      </c>
    </row>
    <row r="596" s="2" customFormat="1" ht="24.15" customHeight="1">
      <c r="A596" s="41"/>
      <c r="B596" s="42"/>
      <c r="C596" s="278" t="s">
        <v>1694</v>
      </c>
      <c r="D596" s="278" t="s">
        <v>319</v>
      </c>
      <c r="E596" s="279" t="s">
        <v>7754</v>
      </c>
      <c r="F596" s="280" t="s">
        <v>7755</v>
      </c>
      <c r="G596" s="281" t="s">
        <v>448</v>
      </c>
      <c r="H596" s="282">
        <v>75</v>
      </c>
      <c r="I596" s="283"/>
      <c r="J596" s="284">
        <f>ROUND(I596*H596,2)</f>
        <v>0</v>
      </c>
      <c r="K596" s="280" t="s">
        <v>211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0.00050000000000000001</v>
      </c>
      <c r="R596" s="225">
        <f>Q596*H596</f>
        <v>0.037499999999999999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433</v>
      </c>
      <c r="AT596" s="227" t="s">
        <v>319</v>
      </c>
      <c r="AU596" s="227" t="s">
        <v>80</v>
      </c>
      <c r="AY596" s="20" t="s">
        <v>205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331</v>
      </c>
      <c r="BM596" s="227" t="s">
        <v>7756</v>
      </c>
    </row>
    <row r="597" s="2" customFormat="1" ht="24.15" customHeight="1">
      <c r="A597" s="41"/>
      <c r="B597" s="42"/>
      <c r="C597" s="216" t="s">
        <v>1700</v>
      </c>
      <c r="D597" s="216" t="s">
        <v>207</v>
      </c>
      <c r="E597" s="217" t="s">
        <v>7757</v>
      </c>
      <c r="F597" s="218" t="s">
        <v>7758</v>
      </c>
      <c r="G597" s="219" t="s">
        <v>448</v>
      </c>
      <c r="H597" s="220">
        <v>29</v>
      </c>
      <c r="I597" s="221"/>
      <c r="J597" s="222">
        <f>ROUND(I597*H597,2)</f>
        <v>0</v>
      </c>
      <c r="K597" s="218" t="s">
        <v>211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331</v>
      </c>
      <c r="AT597" s="227" t="s">
        <v>207</v>
      </c>
      <c r="AU597" s="227" t="s">
        <v>80</v>
      </c>
      <c r="AY597" s="20" t="s">
        <v>205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331</v>
      </c>
      <c r="BM597" s="227" t="s">
        <v>7759</v>
      </c>
    </row>
    <row r="598" s="2" customFormat="1">
      <c r="A598" s="41"/>
      <c r="B598" s="42"/>
      <c r="C598" s="43"/>
      <c r="D598" s="229" t="s">
        <v>214</v>
      </c>
      <c r="E598" s="43"/>
      <c r="F598" s="230" t="s">
        <v>7760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214</v>
      </c>
      <c r="AU598" s="20" t="s">
        <v>80</v>
      </c>
    </row>
    <row r="599" s="2" customFormat="1" ht="24.15" customHeight="1">
      <c r="A599" s="41"/>
      <c r="B599" s="42"/>
      <c r="C599" s="278" t="s">
        <v>1706</v>
      </c>
      <c r="D599" s="278" t="s">
        <v>319</v>
      </c>
      <c r="E599" s="279" t="s">
        <v>7761</v>
      </c>
      <c r="F599" s="280" t="s">
        <v>7762</v>
      </c>
      <c r="G599" s="281" t="s">
        <v>448</v>
      </c>
      <c r="H599" s="282">
        <v>29</v>
      </c>
      <c r="I599" s="283"/>
      <c r="J599" s="284">
        <f>ROUND(I599*H599,2)</f>
        <v>0</v>
      </c>
      <c r="K599" s="280" t="s">
        <v>211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0.0012999999999999999</v>
      </c>
      <c r="R599" s="225">
        <f>Q599*H599</f>
        <v>0.037699999999999997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433</v>
      </c>
      <c r="AT599" s="227" t="s">
        <v>319</v>
      </c>
      <c r="AU599" s="227" t="s">
        <v>80</v>
      </c>
      <c r="AY599" s="20" t="s">
        <v>205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331</v>
      </c>
      <c r="BM599" s="227" t="s">
        <v>7763</v>
      </c>
    </row>
    <row r="600" s="2" customFormat="1" ht="21.75" customHeight="1">
      <c r="A600" s="41"/>
      <c r="B600" s="42"/>
      <c r="C600" s="216" t="s">
        <v>1713</v>
      </c>
      <c r="D600" s="216" t="s">
        <v>207</v>
      </c>
      <c r="E600" s="217" t="s">
        <v>7764</v>
      </c>
      <c r="F600" s="218" t="s">
        <v>7765</v>
      </c>
      <c r="G600" s="219" t="s">
        <v>448</v>
      </c>
      <c r="H600" s="220">
        <v>58</v>
      </c>
      <c r="I600" s="221"/>
      <c r="J600" s="222">
        <f>ROUND(I600*H600,2)</f>
        <v>0</v>
      </c>
      <c r="K600" s="218" t="s">
        <v>211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331</v>
      </c>
      <c r="AT600" s="227" t="s">
        <v>207</v>
      </c>
      <c r="AU600" s="227" t="s">
        <v>80</v>
      </c>
      <c r="AY600" s="20" t="s">
        <v>205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331</v>
      </c>
      <c r="BM600" s="227" t="s">
        <v>7766</v>
      </c>
    </row>
    <row r="601" s="2" customFormat="1">
      <c r="A601" s="41"/>
      <c r="B601" s="42"/>
      <c r="C601" s="43"/>
      <c r="D601" s="229" t="s">
        <v>214</v>
      </c>
      <c r="E601" s="43"/>
      <c r="F601" s="230" t="s">
        <v>7767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214</v>
      </c>
      <c r="AU601" s="20" t="s">
        <v>80</v>
      </c>
    </row>
    <row r="602" s="14" customFormat="1">
      <c r="A602" s="14"/>
      <c r="B602" s="245"/>
      <c r="C602" s="246"/>
      <c r="D602" s="236" t="s">
        <v>216</v>
      </c>
      <c r="E602" s="247" t="s">
        <v>19</v>
      </c>
      <c r="F602" s="248" t="s">
        <v>7768</v>
      </c>
      <c r="G602" s="246"/>
      <c r="H602" s="249">
        <v>58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216</v>
      </c>
      <c r="AU602" s="255" t="s">
        <v>80</v>
      </c>
      <c r="AV602" s="14" t="s">
        <v>80</v>
      </c>
      <c r="AW602" s="14" t="s">
        <v>218</v>
      </c>
      <c r="AX602" s="14" t="s">
        <v>71</v>
      </c>
      <c r="AY602" s="255" t="s">
        <v>205</v>
      </c>
    </row>
    <row r="603" s="2" customFormat="1" ht="16.5" customHeight="1">
      <c r="A603" s="41"/>
      <c r="B603" s="42"/>
      <c r="C603" s="278" t="s">
        <v>1719</v>
      </c>
      <c r="D603" s="278" t="s">
        <v>319</v>
      </c>
      <c r="E603" s="279" t="s">
        <v>7769</v>
      </c>
      <c r="F603" s="280" t="s">
        <v>7770</v>
      </c>
      <c r="G603" s="281" t="s">
        <v>448</v>
      </c>
      <c r="H603" s="282">
        <v>58</v>
      </c>
      <c r="I603" s="283"/>
      <c r="J603" s="284">
        <f>ROUND(I603*H603,2)</f>
        <v>0</v>
      </c>
      <c r="K603" s="280" t="s">
        <v>211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0.00012</v>
      </c>
      <c r="R603" s="225">
        <f>Q603*H603</f>
        <v>0.00696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433</v>
      </c>
      <c r="AT603" s="227" t="s">
        <v>319</v>
      </c>
      <c r="AU603" s="227" t="s">
        <v>80</v>
      </c>
      <c r="AY603" s="20" t="s">
        <v>205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331</v>
      </c>
      <c r="BM603" s="227" t="s">
        <v>7771</v>
      </c>
    </row>
    <row r="604" s="2" customFormat="1" ht="24.15" customHeight="1">
      <c r="A604" s="41"/>
      <c r="B604" s="42"/>
      <c r="C604" s="216" t="s">
        <v>1745</v>
      </c>
      <c r="D604" s="216" t="s">
        <v>207</v>
      </c>
      <c r="E604" s="217" t="s">
        <v>7772</v>
      </c>
      <c r="F604" s="218" t="s">
        <v>7773</v>
      </c>
      <c r="G604" s="219" t="s">
        <v>448</v>
      </c>
      <c r="H604" s="220">
        <v>2</v>
      </c>
      <c r="I604" s="221"/>
      <c r="J604" s="222">
        <f>ROUND(I604*H604,2)</f>
        <v>0</v>
      </c>
      <c r="K604" s="218" t="s">
        <v>211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331</v>
      </c>
      <c r="AT604" s="227" t="s">
        <v>207</v>
      </c>
      <c r="AU604" s="227" t="s">
        <v>80</v>
      </c>
      <c r="AY604" s="20" t="s">
        <v>205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331</v>
      </c>
      <c r="BM604" s="227" t="s">
        <v>7774</v>
      </c>
    </row>
    <row r="605" s="2" customFormat="1">
      <c r="A605" s="41"/>
      <c r="B605" s="42"/>
      <c r="C605" s="43"/>
      <c r="D605" s="229" t="s">
        <v>214</v>
      </c>
      <c r="E605" s="43"/>
      <c r="F605" s="230" t="s">
        <v>7775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214</v>
      </c>
      <c r="AU605" s="20" t="s">
        <v>80</v>
      </c>
    </row>
    <row r="606" s="2" customFormat="1" ht="16.5" customHeight="1">
      <c r="A606" s="41"/>
      <c r="B606" s="42"/>
      <c r="C606" s="278" t="s">
        <v>1751</v>
      </c>
      <c r="D606" s="278" t="s">
        <v>319</v>
      </c>
      <c r="E606" s="279" t="s">
        <v>7776</v>
      </c>
      <c r="F606" s="280" t="s">
        <v>7777</v>
      </c>
      <c r="G606" s="281" t="s">
        <v>448</v>
      </c>
      <c r="H606" s="282">
        <v>2</v>
      </c>
      <c r="I606" s="283"/>
      <c r="J606" s="284">
        <f>ROUND(I606*H606,2)</f>
        <v>0</v>
      </c>
      <c r="K606" s="280" t="s">
        <v>211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0.00084999999999999995</v>
      </c>
      <c r="R606" s="225">
        <f>Q606*H606</f>
        <v>0.0016999999999999999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433</v>
      </c>
      <c r="AT606" s="227" t="s">
        <v>319</v>
      </c>
      <c r="AU606" s="227" t="s">
        <v>80</v>
      </c>
      <c r="AY606" s="20" t="s">
        <v>205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331</v>
      </c>
      <c r="BM606" s="227" t="s">
        <v>7778</v>
      </c>
    </row>
    <row r="607" s="2" customFormat="1" ht="24.15" customHeight="1">
      <c r="A607" s="41"/>
      <c r="B607" s="42"/>
      <c r="C607" s="216" t="s">
        <v>1757</v>
      </c>
      <c r="D607" s="216" t="s">
        <v>207</v>
      </c>
      <c r="E607" s="217" t="s">
        <v>7779</v>
      </c>
      <c r="F607" s="218" t="s">
        <v>7780</v>
      </c>
      <c r="G607" s="219" t="s">
        <v>448</v>
      </c>
      <c r="H607" s="220">
        <v>2</v>
      </c>
      <c r="I607" s="221"/>
      <c r="J607" s="222">
        <f>ROUND(I607*H607,2)</f>
        <v>0</v>
      </c>
      <c r="K607" s="218" t="s">
        <v>211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331</v>
      </c>
      <c r="AT607" s="227" t="s">
        <v>207</v>
      </c>
      <c r="AU607" s="227" t="s">
        <v>80</v>
      </c>
      <c r="AY607" s="20" t="s">
        <v>205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331</v>
      </c>
      <c r="BM607" s="227" t="s">
        <v>7781</v>
      </c>
    </row>
    <row r="608" s="2" customFormat="1">
      <c r="A608" s="41"/>
      <c r="B608" s="42"/>
      <c r="C608" s="43"/>
      <c r="D608" s="229" t="s">
        <v>214</v>
      </c>
      <c r="E608" s="43"/>
      <c r="F608" s="230" t="s">
        <v>7782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214</v>
      </c>
      <c r="AU608" s="20" t="s">
        <v>80</v>
      </c>
    </row>
    <row r="609" s="14" customFormat="1">
      <c r="A609" s="14"/>
      <c r="B609" s="245"/>
      <c r="C609" s="246"/>
      <c r="D609" s="236" t="s">
        <v>216</v>
      </c>
      <c r="E609" s="247" t="s">
        <v>19</v>
      </c>
      <c r="F609" s="248" t="s">
        <v>7783</v>
      </c>
      <c r="G609" s="246"/>
      <c r="H609" s="249">
        <v>2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216</v>
      </c>
      <c r="AU609" s="255" t="s">
        <v>80</v>
      </c>
      <c r="AV609" s="14" t="s">
        <v>80</v>
      </c>
      <c r="AW609" s="14" t="s">
        <v>218</v>
      </c>
      <c r="AX609" s="14" t="s">
        <v>71</v>
      </c>
      <c r="AY609" s="255" t="s">
        <v>205</v>
      </c>
    </row>
    <row r="610" s="2" customFormat="1" ht="21.75" customHeight="1">
      <c r="A610" s="41"/>
      <c r="B610" s="42"/>
      <c r="C610" s="278" t="s">
        <v>1766</v>
      </c>
      <c r="D610" s="278" t="s">
        <v>319</v>
      </c>
      <c r="E610" s="279" t="s">
        <v>7784</v>
      </c>
      <c r="F610" s="280" t="s">
        <v>7785</v>
      </c>
      <c r="G610" s="281" t="s">
        <v>448</v>
      </c>
      <c r="H610" s="282">
        <v>2</v>
      </c>
      <c r="I610" s="283"/>
      <c r="J610" s="284">
        <f>ROUND(I610*H610,2)</f>
        <v>0</v>
      </c>
      <c r="K610" s="280" t="s">
        <v>211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0.00084999999999999995</v>
      </c>
      <c r="R610" s="225">
        <f>Q610*H610</f>
        <v>0.0016999999999999999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433</v>
      </c>
      <c r="AT610" s="227" t="s">
        <v>319</v>
      </c>
      <c r="AU610" s="227" t="s">
        <v>80</v>
      </c>
      <c r="AY610" s="20" t="s">
        <v>205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331</v>
      </c>
      <c r="BM610" s="227" t="s">
        <v>7786</v>
      </c>
    </row>
    <row r="611" s="2" customFormat="1" ht="24.15" customHeight="1">
      <c r="A611" s="41"/>
      <c r="B611" s="42"/>
      <c r="C611" s="216" t="s">
        <v>1772</v>
      </c>
      <c r="D611" s="216" t="s">
        <v>207</v>
      </c>
      <c r="E611" s="217" t="s">
        <v>7787</v>
      </c>
      <c r="F611" s="218" t="s">
        <v>7788</v>
      </c>
      <c r="G611" s="219" t="s">
        <v>448</v>
      </c>
      <c r="H611" s="220">
        <v>2</v>
      </c>
      <c r="I611" s="221"/>
      <c r="J611" s="222">
        <f>ROUND(I611*H611,2)</f>
        <v>0</v>
      </c>
      <c r="K611" s="218" t="s">
        <v>211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331</v>
      </c>
      <c r="AT611" s="227" t="s">
        <v>207</v>
      </c>
      <c r="AU611" s="227" t="s">
        <v>80</v>
      </c>
      <c r="AY611" s="20" t="s">
        <v>205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331</v>
      </c>
      <c r="BM611" s="227" t="s">
        <v>7789</v>
      </c>
    </row>
    <row r="612" s="2" customFormat="1">
      <c r="A612" s="41"/>
      <c r="B612" s="42"/>
      <c r="C612" s="43"/>
      <c r="D612" s="229" t="s">
        <v>214</v>
      </c>
      <c r="E612" s="43"/>
      <c r="F612" s="230" t="s">
        <v>7790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214</v>
      </c>
      <c r="AU612" s="20" t="s">
        <v>80</v>
      </c>
    </row>
    <row r="613" s="2" customFormat="1" ht="21.75" customHeight="1">
      <c r="A613" s="41"/>
      <c r="B613" s="42"/>
      <c r="C613" s="278" t="s">
        <v>1779</v>
      </c>
      <c r="D613" s="278" t="s">
        <v>319</v>
      </c>
      <c r="E613" s="279" t="s">
        <v>7791</v>
      </c>
      <c r="F613" s="280" t="s">
        <v>7792</v>
      </c>
      <c r="G613" s="281" t="s">
        <v>448</v>
      </c>
      <c r="H613" s="282">
        <v>2</v>
      </c>
      <c r="I613" s="283"/>
      <c r="J613" s="284">
        <f>ROUND(I613*H613,2)</f>
        <v>0</v>
      </c>
      <c r="K613" s="280" t="s">
        <v>211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0.001</v>
      </c>
      <c r="R613" s="225">
        <f>Q613*H613</f>
        <v>0.002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433</v>
      </c>
      <c r="AT613" s="227" t="s">
        <v>319</v>
      </c>
      <c r="AU613" s="227" t="s">
        <v>80</v>
      </c>
      <c r="AY613" s="20" t="s">
        <v>205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331</v>
      </c>
      <c r="BM613" s="227" t="s">
        <v>7793</v>
      </c>
    </row>
    <row r="614" s="2" customFormat="1" ht="24.15" customHeight="1">
      <c r="A614" s="41"/>
      <c r="B614" s="42"/>
      <c r="C614" s="216" t="s">
        <v>1787</v>
      </c>
      <c r="D614" s="216" t="s">
        <v>207</v>
      </c>
      <c r="E614" s="217" t="s">
        <v>7794</v>
      </c>
      <c r="F614" s="218" t="s">
        <v>7795</v>
      </c>
      <c r="G614" s="219" t="s">
        <v>7531</v>
      </c>
      <c r="H614" s="220">
        <v>1</v>
      </c>
      <c r="I614" s="221"/>
      <c r="J614" s="222">
        <f>ROUND(I614*H614,2)</f>
        <v>0</v>
      </c>
      <c r="K614" s="218" t="s">
        <v>211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0.017069999999999998</v>
      </c>
      <c r="T614" s="226">
        <f>S614*H614</f>
        <v>0.017069999999999998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331</v>
      </c>
      <c r="AT614" s="227" t="s">
        <v>207</v>
      </c>
      <c r="AU614" s="227" t="s">
        <v>80</v>
      </c>
      <c r="AY614" s="20" t="s">
        <v>205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331</v>
      </c>
      <c r="BM614" s="227" t="s">
        <v>7796</v>
      </c>
    </row>
    <row r="615" s="2" customFormat="1">
      <c r="A615" s="41"/>
      <c r="B615" s="42"/>
      <c r="C615" s="43"/>
      <c r="D615" s="229" t="s">
        <v>214</v>
      </c>
      <c r="E615" s="43"/>
      <c r="F615" s="230" t="s">
        <v>7797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214</v>
      </c>
      <c r="AU615" s="20" t="s">
        <v>80</v>
      </c>
    </row>
    <row r="616" s="14" customFormat="1">
      <c r="A616" s="14"/>
      <c r="B616" s="245"/>
      <c r="C616" s="246"/>
      <c r="D616" s="236" t="s">
        <v>216</v>
      </c>
      <c r="E616" s="247" t="s">
        <v>19</v>
      </c>
      <c r="F616" s="248" t="s">
        <v>7798</v>
      </c>
      <c r="G616" s="246"/>
      <c r="H616" s="249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216</v>
      </c>
      <c r="AU616" s="255" t="s">
        <v>80</v>
      </c>
      <c r="AV616" s="14" t="s">
        <v>80</v>
      </c>
      <c r="AW616" s="14" t="s">
        <v>218</v>
      </c>
      <c r="AX616" s="14" t="s">
        <v>71</v>
      </c>
      <c r="AY616" s="255" t="s">
        <v>205</v>
      </c>
    </row>
    <row r="617" s="2" customFormat="1" ht="24.15" customHeight="1">
      <c r="A617" s="41"/>
      <c r="B617" s="42"/>
      <c r="C617" s="216" t="s">
        <v>1796</v>
      </c>
      <c r="D617" s="216" t="s">
        <v>207</v>
      </c>
      <c r="E617" s="217" t="s">
        <v>7799</v>
      </c>
      <c r="F617" s="218" t="s">
        <v>7800</v>
      </c>
      <c r="G617" s="219" t="s">
        <v>7531</v>
      </c>
      <c r="H617" s="220">
        <v>2</v>
      </c>
      <c r="I617" s="221"/>
      <c r="J617" s="222">
        <f>ROUND(I617*H617,2)</f>
        <v>0</v>
      </c>
      <c r="K617" s="218" t="s">
        <v>211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0.0091999999999999998</v>
      </c>
      <c r="T617" s="226">
        <f>S617*H617</f>
        <v>0.0184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331</v>
      </c>
      <c r="AT617" s="227" t="s">
        <v>207</v>
      </c>
      <c r="AU617" s="227" t="s">
        <v>80</v>
      </c>
      <c r="AY617" s="20" t="s">
        <v>205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331</v>
      </c>
      <c r="BM617" s="227" t="s">
        <v>7801</v>
      </c>
    </row>
    <row r="618" s="2" customFormat="1">
      <c r="A618" s="41"/>
      <c r="B618" s="42"/>
      <c r="C618" s="43"/>
      <c r="D618" s="229" t="s">
        <v>214</v>
      </c>
      <c r="E618" s="43"/>
      <c r="F618" s="230" t="s">
        <v>7802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214</v>
      </c>
      <c r="AU618" s="20" t="s">
        <v>80</v>
      </c>
    </row>
    <row r="619" s="14" customFormat="1">
      <c r="A619" s="14"/>
      <c r="B619" s="245"/>
      <c r="C619" s="246"/>
      <c r="D619" s="236" t="s">
        <v>216</v>
      </c>
      <c r="E619" s="247" t="s">
        <v>19</v>
      </c>
      <c r="F619" s="248" t="s">
        <v>7803</v>
      </c>
      <c r="G619" s="246"/>
      <c r="H619" s="249">
        <v>2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216</v>
      </c>
      <c r="AU619" s="255" t="s">
        <v>80</v>
      </c>
      <c r="AV619" s="14" t="s">
        <v>80</v>
      </c>
      <c r="AW619" s="14" t="s">
        <v>218</v>
      </c>
      <c r="AX619" s="14" t="s">
        <v>71</v>
      </c>
      <c r="AY619" s="255" t="s">
        <v>205</v>
      </c>
    </row>
    <row r="620" s="2" customFormat="1" ht="24.15" customHeight="1">
      <c r="A620" s="41"/>
      <c r="B620" s="42"/>
      <c r="C620" s="216" t="s">
        <v>1803</v>
      </c>
      <c r="D620" s="216" t="s">
        <v>207</v>
      </c>
      <c r="E620" s="217" t="s">
        <v>7804</v>
      </c>
      <c r="F620" s="218" t="s">
        <v>7805</v>
      </c>
      <c r="G620" s="219" t="s">
        <v>7531</v>
      </c>
      <c r="H620" s="220">
        <v>1</v>
      </c>
      <c r="I620" s="221"/>
      <c r="J620" s="222">
        <f>ROUND(I620*H620,2)</f>
        <v>0</v>
      </c>
      <c r="K620" s="218" t="s">
        <v>211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</v>
      </c>
      <c r="R620" s="225">
        <f>Q620*H620</f>
        <v>0</v>
      </c>
      <c r="S620" s="225">
        <v>0.040500000000000001</v>
      </c>
      <c r="T620" s="226">
        <f>S620*H620</f>
        <v>0.040500000000000001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331</v>
      </c>
      <c r="AT620" s="227" t="s">
        <v>207</v>
      </c>
      <c r="AU620" s="227" t="s">
        <v>80</v>
      </c>
      <c r="AY620" s="20" t="s">
        <v>205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331</v>
      </c>
      <c r="BM620" s="227" t="s">
        <v>7806</v>
      </c>
    </row>
    <row r="621" s="2" customFormat="1">
      <c r="A621" s="41"/>
      <c r="B621" s="42"/>
      <c r="C621" s="43"/>
      <c r="D621" s="229" t="s">
        <v>214</v>
      </c>
      <c r="E621" s="43"/>
      <c r="F621" s="230" t="s">
        <v>7807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214</v>
      </c>
      <c r="AU621" s="20" t="s">
        <v>80</v>
      </c>
    </row>
    <row r="622" s="14" customFormat="1">
      <c r="A622" s="14"/>
      <c r="B622" s="245"/>
      <c r="C622" s="246"/>
      <c r="D622" s="236" t="s">
        <v>216</v>
      </c>
      <c r="E622" s="247" t="s">
        <v>19</v>
      </c>
      <c r="F622" s="248" t="s">
        <v>4194</v>
      </c>
      <c r="G622" s="246"/>
      <c r="H622" s="249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216</v>
      </c>
      <c r="AU622" s="255" t="s">
        <v>80</v>
      </c>
      <c r="AV622" s="14" t="s">
        <v>80</v>
      </c>
      <c r="AW622" s="14" t="s">
        <v>218</v>
      </c>
      <c r="AX622" s="14" t="s">
        <v>71</v>
      </c>
      <c r="AY622" s="255" t="s">
        <v>205</v>
      </c>
    </row>
    <row r="623" s="2" customFormat="1" ht="37.8" customHeight="1">
      <c r="A623" s="41"/>
      <c r="B623" s="42"/>
      <c r="C623" s="216" t="s">
        <v>1810</v>
      </c>
      <c r="D623" s="216" t="s">
        <v>207</v>
      </c>
      <c r="E623" s="217" t="s">
        <v>7808</v>
      </c>
      <c r="F623" s="218" t="s">
        <v>7809</v>
      </c>
      <c r="G623" s="219" t="s">
        <v>7531</v>
      </c>
      <c r="H623" s="220">
        <v>3</v>
      </c>
      <c r="I623" s="221"/>
      <c r="J623" s="222">
        <f>ROUND(I623*H623,2)</f>
        <v>0</v>
      </c>
      <c r="K623" s="218" t="s">
        <v>211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0.0050600000000000003</v>
      </c>
      <c r="R623" s="225">
        <f>Q623*H623</f>
        <v>0.015180000000000001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331</v>
      </c>
      <c r="AT623" s="227" t="s">
        <v>207</v>
      </c>
      <c r="AU623" s="227" t="s">
        <v>80</v>
      </c>
      <c r="AY623" s="20" t="s">
        <v>205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331</v>
      </c>
      <c r="BM623" s="227" t="s">
        <v>7810</v>
      </c>
    </row>
    <row r="624" s="2" customFormat="1">
      <c r="A624" s="41"/>
      <c r="B624" s="42"/>
      <c r="C624" s="43"/>
      <c r="D624" s="229" t="s">
        <v>214</v>
      </c>
      <c r="E624" s="43"/>
      <c r="F624" s="230" t="s">
        <v>7811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214</v>
      </c>
      <c r="AU624" s="20" t="s">
        <v>80</v>
      </c>
    </row>
    <row r="625" s="2" customFormat="1" ht="24.15" customHeight="1">
      <c r="A625" s="41"/>
      <c r="B625" s="42"/>
      <c r="C625" s="216" t="s">
        <v>1816</v>
      </c>
      <c r="D625" s="216" t="s">
        <v>207</v>
      </c>
      <c r="E625" s="217" t="s">
        <v>7812</v>
      </c>
      <c r="F625" s="218" t="s">
        <v>7813</v>
      </c>
      <c r="G625" s="219" t="s">
        <v>7531</v>
      </c>
      <c r="H625" s="220">
        <v>4</v>
      </c>
      <c r="I625" s="221"/>
      <c r="J625" s="222">
        <f>ROUND(I625*H625,2)</f>
        <v>0</v>
      </c>
      <c r="K625" s="218" t="s">
        <v>211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0.00055999999999999995</v>
      </c>
      <c r="R625" s="225">
        <f>Q625*H625</f>
        <v>0.0022399999999999998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331</v>
      </c>
      <c r="AT625" s="227" t="s">
        <v>207</v>
      </c>
      <c r="AU625" s="227" t="s">
        <v>80</v>
      </c>
      <c r="AY625" s="20" t="s">
        <v>205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331</v>
      </c>
      <c r="BM625" s="227" t="s">
        <v>7814</v>
      </c>
    </row>
    <row r="626" s="2" customFormat="1">
      <c r="A626" s="41"/>
      <c r="B626" s="42"/>
      <c r="C626" s="43"/>
      <c r="D626" s="229" t="s">
        <v>214</v>
      </c>
      <c r="E626" s="43"/>
      <c r="F626" s="230" t="s">
        <v>7815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214</v>
      </c>
      <c r="AU626" s="20" t="s">
        <v>80</v>
      </c>
    </row>
    <row r="627" s="2" customFormat="1" ht="16.5" customHeight="1">
      <c r="A627" s="41"/>
      <c r="B627" s="42"/>
      <c r="C627" s="278" t="s">
        <v>1822</v>
      </c>
      <c r="D627" s="278" t="s">
        <v>319</v>
      </c>
      <c r="E627" s="279" t="s">
        <v>7816</v>
      </c>
      <c r="F627" s="280" t="s">
        <v>7817</v>
      </c>
      <c r="G627" s="281" t="s">
        <v>448</v>
      </c>
      <c r="H627" s="282">
        <v>4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0.025999999999999999</v>
      </c>
      <c r="R627" s="225">
        <f>Q627*H627</f>
        <v>0.104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433</v>
      </c>
      <c r="AT627" s="227" t="s">
        <v>319</v>
      </c>
      <c r="AU627" s="227" t="s">
        <v>80</v>
      </c>
      <c r="AY627" s="20" t="s">
        <v>205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331</v>
      </c>
      <c r="BM627" s="227" t="s">
        <v>7818</v>
      </c>
    </row>
    <row r="628" s="2" customFormat="1" ht="24.15" customHeight="1">
      <c r="A628" s="41"/>
      <c r="B628" s="42"/>
      <c r="C628" s="216" t="s">
        <v>1832</v>
      </c>
      <c r="D628" s="216" t="s">
        <v>207</v>
      </c>
      <c r="E628" s="217" t="s">
        <v>7819</v>
      </c>
      <c r="F628" s="218" t="s">
        <v>7820</v>
      </c>
      <c r="G628" s="219" t="s">
        <v>7531</v>
      </c>
      <c r="H628" s="220">
        <v>3</v>
      </c>
      <c r="I628" s="221"/>
      <c r="J628" s="222">
        <f>ROUND(I628*H628,2)</f>
        <v>0</v>
      </c>
      <c r="K628" s="218" t="s">
        <v>211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0.027199999999999998</v>
      </c>
      <c r="T628" s="226">
        <f>S628*H628</f>
        <v>0.081599999999999992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331</v>
      </c>
      <c r="AT628" s="227" t="s">
        <v>207</v>
      </c>
      <c r="AU628" s="227" t="s">
        <v>80</v>
      </c>
      <c r="AY628" s="20" t="s">
        <v>205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331</v>
      </c>
      <c r="BM628" s="227" t="s">
        <v>7821</v>
      </c>
    </row>
    <row r="629" s="2" customFormat="1">
      <c r="A629" s="41"/>
      <c r="B629" s="42"/>
      <c r="C629" s="43"/>
      <c r="D629" s="229" t="s">
        <v>214</v>
      </c>
      <c r="E629" s="43"/>
      <c r="F629" s="230" t="s">
        <v>7822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214</v>
      </c>
      <c r="AU629" s="20" t="s">
        <v>80</v>
      </c>
    </row>
    <row r="630" s="14" customFormat="1">
      <c r="A630" s="14"/>
      <c r="B630" s="245"/>
      <c r="C630" s="246"/>
      <c r="D630" s="236" t="s">
        <v>216</v>
      </c>
      <c r="E630" s="247" t="s">
        <v>19</v>
      </c>
      <c r="F630" s="248" t="s">
        <v>7823</v>
      </c>
      <c r="G630" s="246"/>
      <c r="H630" s="249">
        <v>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216</v>
      </c>
      <c r="AU630" s="255" t="s">
        <v>80</v>
      </c>
      <c r="AV630" s="14" t="s">
        <v>80</v>
      </c>
      <c r="AW630" s="14" t="s">
        <v>218</v>
      </c>
      <c r="AX630" s="14" t="s">
        <v>71</v>
      </c>
      <c r="AY630" s="255" t="s">
        <v>205</v>
      </c>
    </row>
    <row r="631" s="14" customFormat="1">
      <c r="A631" s="14"/>
      <c r="B631" s="245"/>
      <c r="C631" s="246"/>
      <c r="D631" s="236" t="s">
        <v>216</v>
      </c>
      <c r="E631" s="247" t="s">
        <v>19</v>
      </c>
      <c r="F631" s="248" t="s">
        <v>4194</v>
      </c>
      <c r="G631" s="246"/>
      <c r="H631" s="249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216</v>
      </c>
      <c r="AU631" s="255" t="s">
        <v>80</v>
      </c>
      <c r="AV631" s="14" t="s">
        <v>80</v>
      </c>
      <c r="AW631" s="14" t="s">
        <v>218</v>
      </c>
      <c r="AX631" s="14" t="s">
        <v>71</v>
      </c>
      <c r="AY631" s="255" t="s">
        <v>205</v>
      </c>
    </row>
    <row r="632" s="2" customFormat="1" ht="33" customHeight="1">
      <c r="A632" s="41"/>
      <c r="B632" s="42"/>
      <c r="C632" s="216" t="s">
        <v>1838</v>
      </c>
      <c r="D632" s="216" t="s">
        <v>207</v>
      </c>
      <c r="E632" s="217" t="s">
        <v>7824</v>
      </c>
      <c r="F632" s="218" t="s">
        <v>7825</v>
      </c>
      <c r="G632" s="219" t="s">
        <v>7531</v>
      </c>
      <c r="H632" s="220">
        <v>2</v>
      </c>
      <c r="I632" s="221"/>
      <c r="J632" s="222">
        <f>ROUND(I632*H632,2)</f>
        <v>0</v>
      </c>
      <c r="K632" s="218" t="s">
        <v>211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0.018800000000000001</v>
      </c>
      <c r="T632" s="226">
        <f>S632*H632</f>
        <v>0.037600000000000001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331</v>
      </c>
      <c r="AT632" s="227" t="s">
        <v>207</v>
      </c>
      <c r="AU632" s="227" t="s">
        <v>80</v>
      </c>
      <c r="AY632" s="20" t="s">
        <v>205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331</v>
      </c>
      <c r="BM632" s="227" t="s">
        <v>7826</v>
      </c>
    </row>
    <row r="633" s="2" customFormat="1">
      <c r="A633" s="41"/>
      <c r="B633" s="42"/>
      <c r="C633" s="43"/>
      <c r="D633" s="229" t="s">
        <v>214</v>
      </c>
      <c r="E633" s="43"/>
      <c r="F633" s="230" t="s">
        <v>7827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214</v>
      </c>
      <c r="AU633" s="20" t="s">
        <v>80</v>
      </c>
    </row>
    <row r="634" s="14" customFormat="1">
      <c r="A634" s="14"/>
      <c r="B634" s="245"/>
      <c r="C634" s="246"/>
      <c r="D634" s="236" t="s">
        <v>216</v>
      </c>
      <c r="E634" s="247" t="s">
        <v>19</v>
      </c>
      <c r="F634" s="248" t="s">
        <v>7828</v>
      </c>
      <c r="G634" s="246"/>
      <c r="H634" s="249">
        <v>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216</v>
      </c>
      <c r="AU634" s="255" t="s">
        <v>80</v>
      </c>
      <c r="AV634" s="14" t="s">
        <v>80</v>
      </c>
      <c r="AW634" s="14" t="s">
        <v>218</v>
      </c>
      <c r="AX634" s="14" t="s">
        <v>71</v>
      </c>
      <c r="AY634" s="255" t="s">
        <v>205</v>
      </c>
    </row>
    <row r="635" s="14" customFormat="1">
      <c r="A635" s="14"/>
      <c r="B635" s="245"/>
      <c r="C635" s="246"/>
      <c r="D635" s="236" t="s">
        <v>216</v>
      </c>
      <c r="E635" s="247" t="s">
        <v>19</v>
      </c>
      <c r="F635" s="248" t="s">
        <v>7829</v>
      </c>
      <c r="G635" s="246"/>
      <c r="H635" s="249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216</v>
      </c>
      <c r="AU635" s="255" t="s">
        <v>80</v>
      </c>
      <c r="AV635" s="14" t="s">
        <v>80</v>
      </c>
      <c r="AW635" s="14" t="s">
        <v>218</v>
      </c>
      <c r="AX635" s="14" t="s">
        <v>71</v>
      </c>
      <c r="AY635" s="255" t="s">
        <v>205</v>
      </c>
    </row>
    <row r="636" s="2" customFormat="1" ht="37.8" customHeight="1">
      <c r="A636" s="41"/>
      <c r="B636" s="42"/>
      <c r="C636" s="216" t="s">
        <v>1843</v>
      </c>
      <c r="D636" s="216" t="s">
        <v>207</v>
      </c>
      <c r="E636" s="217" t="s">
        <v>7830</v>
      </c>
      <c r="F636" s="218" t="s">
        <v>7831</v>
      </c>
      <c r="G636" s="219" t="s">
        <v>7531</v>
      </c>
      <c r="H636" s="220">
        <v>5</v>
      </c>
      <c r="I636" s="221"/>
      <c r="J636" s="222">
        <f>ROUND(I636*H636,2)</f>
        <v>0</v>
      </c>
      <c r="K636" s="218" t="s">
        <v>211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0.01525</v>
      </c>
      <c r="R636" s="225">
        <f>Q636*H636</f>
        <v>0.076249999999999998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331</v>
      </c>
      <c r="AT636" s="227" t="s">
        <v>207</v>
      </c>
      <c r="AU636" s="227" t="s">
        <v>80</v>
      </c>
      <c r="AY636" s="20" t="s">
        <v>205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331</v>
      </c>
      <c r="BM636" s="227" t="s">
        <v>7832</v>
      </c>
    </row>
    <row r="637" s="2" customFormat="1">
      <c r="A637" s="41"/>
      <c r="B637" s="42"/>
      <c r="C637" s="43"/>
      <c r="D637" s="229" t="s">
        <v>214</v>
      </c>
      <c r="E637" s="43"/>
      <c r="F637" s="230" t="s">
        <v>7833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214</v>
      </c>
      <c r="AU637" s="20" t="s">
        <v>80</v>
      </c>
    </row>
    <row r="638" s="2" customFormat="1" ht="24.15" customHeight="1">
      <c r="A638" s="41"/>
      <c r="B638" s="42"/>
      <c r="C638" s="216" t="s">
        <v>1849</v>
      </c>
      <c r="D638" s="216" t="s">
        <v>207</v>
      </c>
      <c r="E638" s="217" t="s">
        <v>7834</v>
      </c>
      <c r="F638" s="218" t="s">
        <v>7835</v>
      </c>
      <c r="G638" s="219" t="s">
        <v>7531</v>
      </c>
      <c r="H638" s="220">
        <v>1</v>
      </c>
      <c r="I638" s="221"/>
      <c r="J638" s="222">
        <f>ROUND(I638*H638,2)</f>
        <v>0</v>
      </c>
      <c r="K638" s="218" t="s">
        <v>211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</v>
      </c>
      <c r="R638" s="225">
        <f>Q638*H638</f>
        <v>0</v>
      </c>
      <c r="S638" s="225">
        <v>0.155</v>
      </c>
      <c r="T638" s="226">
        <f>S638*H638</f>
        <v>0.155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331</v>
      </c>
      <c r="AT638" s="227" t="s">
        <v>207</v>
      </c>
      <c r="AU638" s="227" t="s">
        <v>80</v>
      </c>
      <c r="AY638" s="20" t="s">
        <v>205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331</v>
      </c>
      <c r="BM638" s="227" t="s">
        <v>7836</v>
      </c>
    </row>
    <row r="639" s="2" customFormat="1">
      <c r="A639" s="41"/>
      <c r="B639" s="42"/>
      <c r="C639" s="43"/>
      <c r="D639" s="229" t="s">
        <v>214</v>
      </c>
      <c r="E639" s="43"/>
      <c r="F639" s="230" t="s">
        <v>7837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214</v>
      </c>
      <c r="AU639" s="20" t="s">
        <v>80</v>
      </c>
    </row>
    <row r="640" s="14" customFormat="1">
      <c r="A640" s="14"/>
      <c r="B640" s="245"/>
      <c r="C640" s="246"/>
      <c r="D640" s="236" t="s">
        <v>216</v>
      </c>
      <c r="E640" s="247" t="s">
        <v>19</v>
      </c>
      <c r="F640" s="248" t="s">
        <v>7838</v>
      </c>
      <c r="G640" s="246"/>
      <c r="H640" s="249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216</v>
      </c>
      <c r="AU640" s="255" t="s">
        <v>80</v>
      </c>
      <c r="AV640" s="14" t="s">
        <v>80</v>
      </c>
      <c r="AW640" s="14" t="s">
        <v>218</v>
      </c>
      <c r="AX640" s="14" t="s">
        <v>71</v>
      </c>
      <c r="AY640" s="255" t="s">
        <v>205</v>
      </c>
    </row>
    <row r="641" s="2" customFormat="1" ht="24.15" customHeight="1">
      <c r="A641" s="41"/>
      <c r="B641" s="42"/>
      <c r="C641" s="216" t="s">
        <v>1857</v>
      </c>
      <c r="D641" s="216" t="s">
        <v>207</v>
      </c>
      <c r="E641" s="217" t="s">
        <v>7839</v>
      </c>
      <c r="F641" s="218" t="s">
        <v>7840</v>
      </c>
      <c r="G641" s="219" t="s">
        <v>7531</v>
      </c>
      <c r="H641" s="220">
        <v>41</v>
      </c>
      <c r="I641" s="221"/>
      <c r="J641" s="222">
        <f>ROUND(I641*H641,2)</f>
        <v>0</v>
      </c>
      <c r="K641" s="218" t="s">
        <v>211</v>
      </c>
      <c r="L641" s="47"/>
      <c r="M641" s="223" t="s">
        <v>19</v>
      </c>
      <c r="N641" s="224" t="s">
        <v>42</v>
      </c>
      <c r="O641" s="87"/>
      <c r="P641" s="225">
        <f>O641*H641</f>
        <v>0</v>
      </c>
      <c r="Q641" s="225">
        <v>0.010659999999999999</v>
      </c>
      <c r="R641" s="225">
        <f>Q641*H641</f>
        <v>0.43705999999999995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331</v>
      </c>
      <c r="AT641" s="227" t="s">
        <v>207</v>
      </c>
      <c r="AU641" s="227" t="s">
        <v>80</v>
      </c>
      <c r="AY641" s="20" t="s">
        <v>205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331</v>
      </c>
      <c r="BM641" s="227" t="s">
        <v>7841</v>
      </c>
    </row>
    <row r="642" s="2" customFormat="1">
      <c r="A642" s="41"/>
      <c r="B642" s="42"/>
      <c r="C642" s="43"/>
      <c r="D642" s="229" t="s">
        <v>214</v>
      </c>
      <c r="E642" s="43"/>
      <c r="F642" s="230" t="s">
        <v>7842</v>
      </c>
      <c r="G642" s="43"/>
      <c r="H642" s="43"/>
      <c r="I642" s="231"/>
      <c r="J642" s="43"/>
      <c r="K642" s="43"/>
      <c r="L642" s="47"/>
      <c r="M642" s="232"/>
      <c r="N642" s="233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214</v>
      </c>
      <c r="AU642" s="20" t="s">
        <v>80</v>
      </c>
    </row>
    <row r="643" s="2" customFormat="1" ht="44.25" customHeight="1">
      <c r="A643" s="41"/>
      <c r="B643" s="42"/>
      <c r="C643" s="216" t="s">
        <v>1862</v>
      </c>
      <c r="D643" s="216" t="s">
        <v>207</v>
      </c>
      <c r="E643" s="217" t="s">
        <v>7843</v>
      </c>
      <c r="F643" s="218" t="s">
        <v>7844</v>
      </c>
      <c r="G643" s="219" t="s">
        <v>7531</v>
      </c>
      <c r="H643" s="220">
        <v>2</v>
      </c>
      <c r="I643" s="221"/>
      <c r="J643" s="222">
        <f>ROUND(I643*H643,2)</f>
        <v>0</v>
      </c>
      <c r="K643" s="218" t="s">
        <v>211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0.05534</v>
      </c>
      <c r="R643" s="225">
        <f>Q643*H643</f>
        <v>0.11068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331</v>
      </c>
      <c r="AT643" s="227" t="s">
        <v>207</v>
      </c>
      <c r="AU643" s="227" t="s">
        <v>80</v>
      </c>
      <c r="AY643" s="20" t="s">
        <v>205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331</v>
      </c>
      <c r="BM643" s="227" t="s">
        <v>7845</v>
      </c>
    </row>
    <row r="644" s="2" customFormat="1">
      <c r="A644" s="41"/>
      <c r="B644" s="42"/>
      <c r="C644" s="43"/>
      <c r="D644" s="229" t="s">
        <v>214</v>
      </c>
      <c r="E644" s="43"/>
      <c r="F644" s="230" t="s">
        <v>7846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214</v>
      </c>
      <c r="AU644" s="20" t="s">
        <v>80</v>
      </c>
    </row>
    <row r="645" s="2" customFormat="1" ht="44.25" customHeight="1">
      <c r="A645" s="41"/>
      <c r="B645" s="42"/>
      <c r="C645" s="216" t="s">
        <v>1873</v>
      </c>
      <c r="D645" s="216" t="s">
        <v>207</v>
      </c>
      <c r="E645" s="217" t="s">
        <v>7847</v>
      </c>
      <c r="F645" s="218" t="s">
        <v>7848</v>
      </c>
      <c r="G645" s="219" t="s">
        <v>7531</v>
      </c>
      <c r="H645" s="220">
        <v>4</v>
      </c>
      <c r="I645" s="221"/>
      <c r="J645" s="222">
        <f>ROUND(I645*H645,2)</f>
        <v>0</v>
      </c>
      <c r="K645" s="218" t="s">
        <v>211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0.063339999999999994</v>
      </c>
      <c r="R645" s="225">
        <f>Q645*H645</f>
        <v>0.25335999999999997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331</v>
      </c>
      <c r="AT645" s="227" t="s">
        <v>207</v>
      </c>
      <c r="AU645" s="227" t="s">
        <v>80</v>
      </c>
      <c r="AY645" s="20" t="s">
        <v>205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331</v>
      </c>
      <c r="BM645" s="227" t="s">
        <v>7849</v>
      </c>
    </row>
    <row r="646" s="2" customFormat="1">
      <c r="A646" s="41"/>
      <c r="B646" s="42"/>
      <c r="C646" s="43"/>
      <c r="D646" s="229" t="s">
        <v>214</v>
      </c>
      <c r="E646" s="43"/>
      <c r="F646" s="230" t="s">
        <v>7850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214</v>
      </c>
      <c r="AU646" s="20" t="s">
        <v>80</v>
      </c>
    </row>
    <row r="647" s="2" customFormat="1" ht="44.25" customHeight="1">
      <c r="A647" s="41"/>
      <c r="B647" s="42"/>
      <c r="C647" s="216" t="s">
        <v>1882</v>
      </c>
      <c r="D647" s="216" t="s">
        <v>207</v>
      </c>
      <c r="E647" s="217" t="s">
        <v>7851</v>
      </c>
      <c r="F647" s="218" t="s">
        <v>7852</v>
      </c>
      <c r="G647" s="219" t="s">
        <v>7531</v>
      </c>
      <c r="H647" s="220">
        <v>3</v>
      </c>
      <c r="I647" s="221"/>
      <c r="J647" s="222">
        <f>ROUND(I647*H647,2)</f>
        <v>0</v>
      </c>
      <c r="K647" s="218" t="s">
        <v>211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0.072340000000000002</v>
      </c>
      <c r="R647" s="225">
        <f>Q647*H647</f>
        <v>0.21701999999999999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331</v>
      </c>
      <c r="AT647" s="227" t="s">
        <v>207</v>
      </c>
      <c r="AU647" s="227" t="s">
        <v>80</v>
      </c>
      <c r="AY647" s="20" t="s">
        <v>205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331</v>
      </c>
      <c r="BM647" s="227" t="s">
        <v>7853</v>
      </c>
    </row>
    <row r="648" s="2" customFormat="1">
      <c r="A648" s="41"/>
      <c r="B648" s="42"/>
      <c r="C648" s="43"/>
      <c r="D648" s="229" t="s">
        <v>214</v>
      </c>
      <c r="E648" s="43"/>
      <c r="F648" s="230" t="s">
        <v>7854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214</v>
      </c>
      <c r="AU648" s="20" t="s">
        <v>80</v>
      </c>
    </row>
    <row r="649" s="2" customFormat="1" ht="24.15" customHeight="1">
      <c r="A649" s="41"/>
      <c r="B649" s="42"/>
      <c r="C649" s="216" t="s">
        <v>1888</v>
      </c>
      <c r="D649" s="216" t="s">
        <v>207</v>
      </c>
      <c r="E649" s="217" t="s">
        <v>7855</v>
      </c>
      <c r="F649" s="218" t="s">
        <v>7856</v>
      </c>
      <c r="G649" s="219" t="s">
        <v>7531</v>
      </c>
      <c r="H649" s="220">
        <v>1</v>
      </c>
      <c r="I649" s="221"/>
      <c r="J649" s="222">
        <f>ROUND(I649*H649,2)</f>
        <v>0</v>
      </c>
      <c r="K649" s="218" t="s">
        <v>211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0</v>
      </c>
      <c r="R649" s="225">
        <f>Q649*H649</f>
        <v>0</v>
      </c>
      <c r="S649" s="225">
        <v>0.067000000000000004</v>
      </c>
      <c r="T649" s="226">
        <f>S649*H649</f>
        <v>0.067000000000000004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331</v>
      </c>
      <c r="AT649" s="227" t="s">
        <v>207</v>
      </c>
      <c r="AU649" s="227" t="s">
        <v>80</v>
      </c>
      <c r="AY649" s="20" t="s">
        <v>205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331</v>
      </c>
      <c r="BM649" s="227" t="s">
        <v>7857</v>
      </c>
    </row>
    <row r="650" s="2" customFormat="1">
      <c r="A650" s="41"/>
      <c r="B650" s="42"/>
      <c r="C650" s="43"/>
      <c r="D650" s="229" t="s">
        <v>214</v>
      </c>
      <c r="E650" s="43"/>
      <c r="F650" s="230" t="s">
        <v>7858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214</v>
      </c>
      <c r="AU650" s="20" t="s">
        <v>80</v>
      </c>
    </row>
    <row r="651" s="14" customFormat="1">
      <c r="A651" s="14"/>
      <c r="B651" s="245"/>
      <c r="C651" s="246"/>
      <c r="D651" s="236" t="s">
        <v>216</v>
      </c>
      <c r="E651" s="247" t="s">
        <v>19</v>
      </c>
      <c r="F651" s="248" t="s">
        <v>5464</v>
      </c>
      <c r="G651" s="246"/>
      <c r="H651" s="249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216</v>
      </c>
      <c r="AU651" s="255" t="s">
        <v>80</v>
      </c>
      <c r="AV651" s="14" t="s">
        <v>80</v>
      </c>
      <c r="AW651" s="14" t="s">
        <v>218</v>
      </c>
      <c r="AX651" s="14" t="s">
        <v>71</v>
      </c>
      <c r="AY651" s="255" t="s">
        <v>205</v>
      </c>
    </row>
    <row r="652" s="2" customFormat="1" ht="16.5" customHeight="1">
      <c r="A652" s="41"/>
      <c r="B652" s="42"/>
      <c r="C652" s="216" t="s">
        <v>1894</v>
      </c>
      <c r="D652" s="216" t="s">
        <v>207</v>
      </c>
      <c r="E652" s="217" t="s">
        <v>7859</v>
      </c>
      <c r="F652" s="218" t="s">
        <v>7860</v>
      </c>
      <c r="G652" s="219" t="s">
        <v>448</v>
      </c>
      <c r="H652" s="220">
        <v>26</v>
      </c>
      <c r="I652" s="221"/>
      <c r="J652" s="222">
        <f>ROUND(I652*H652,2)</f>
        <v>0</v>
      </c>
      <c r="K652" s="218" t="s">
        <v>211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0.00048999999999999998</v>
      </c>
      <c r="T652" s="226">
        <f>S652*H652</f>
        <v>0.01274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331</v>
      </c>
      <c r="AT652" s="227" t="s">
        <v>207</v>
      </c>
      <c r="AU652" s="227" t="s">
        <v>80</v>
      </c>
      <c r="AY652" s="20" t="s">
        <v>205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331</v>
      </c>
      <c r="BM652" s="227" t="s">
        <v>7861</v>
      </c>
    </row>
    <row r="653" s="2" customFormat="1">
      <c r="A653" s="41"/>
      <c r="B653" s="42"/>
      <c r="C653" s="43"/>
      <c r="D653" s="229" t="s">
        <v>214</v>
      </c>
      <c r="E653" s="43"/>
      <c r="F653" s="230" t="s">
        <v>7862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214</v>
      </c>
      <c r="AU653" s="20" t="s">
        <v>80</v>
      </c>
    </row>
    <row r="654" s="14" customFormat="1">
      <c r="A654" s="14"/>
      <c r="B654" s="245"/>
      <c r="C654" s="246"/>
      <c r="D654" s="236" t="s">
        <v>216</v>
      </c>
      <c r="E654" s="247" t="s">
        <v>19</v>
      </c>
      <c r="F654" s="248" t="s">
        <v>7863</v>
      </c>
      <c r="G654" s="246"/>
      <c r="H654" s="249">
        <v>10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216</v>
      </c>
      <c r="AU654" s="255" t="s">
        <v>80</v>
      </c>
      <c r="AV654" s="14" t="s">
        <v>80</v>
      </c>
      <c r="AW654" s="14" t="s">
        <v>218</v>
      </c>
      <c r="AX654" s="14" t="s">
        <v>71</v>
      </c>
      <c r="AY654" s="255" t="s">
        <v>205</v>
      </c>
    </row>
    <row r="655" s="14" customFormat="1">
      <c r="A655" s="14"/>
      <c r="B655" s="245"/>
      <c r="C655" s="246"/>
      <c r="D655" s="236" t="s">
        <v>216</v>
      </c>
      <c r="E655" s="247" t="s">
        <v>19</v>
      </c>
      <c r="F655" s="248" t="s">
        <v>7864</v>
      </c>
      <c r="G655" s="246"/>
      <c r="H655" s="249">
        <v>7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216</v>
      </c>
      <c r="AU655" s="255" t="s">
        <v>80</v>
      </c>
      <c r="AV655" s="14" t="s">
        <v>80</v>
      </c>
      <c r="AW655" s="14" t="s">
        <v>218</v>
      </c>
      <c r="AX655" s="14" t="s">
        <v>71</v>
      </c>
      <c r="AY655" s="255" t="s">
        <v>205</v>
      </c>
    </row>
    <row r="656" s="14" customFormat="1">
      <c r="A656" s="14"/>
      <c r="B656" s="245"/>
      <c r="C656" s="246"/>
      <c r="D656" s="236" t="s">
        <v>216</v>
      </c>
      <c r="E656" s="247" t="s">
        <v>19</v>
      </c>
      <c r="F656" s="248" t="s">
        <v>7865</v>
      </c>
      <c r="G656" s="246"/>
      <c r="H656" s="249">
        <v>3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216</v>
      </c>
      <c r="AU656" s="255" t="s">
        <v>80</v>
      </c>
      <c r="AV656" s="14" t="s">
        <v>80</v>
      </c>
      <c r="AW656" s="14" t="s">
        <v>218</v>
      </c>
      <c r="AX656" s="14" t="s">
        <v>71</v>
      </c>
      <c r="AY656" s="255" t="s">
        <v>205</v>
      </c>
    </row>
    <row r="657" s="14" customFormat="1">
      <c r="A657" s="14"/>
      <c r="B657" s="245"/>
      <c r="C657" s="246"/>
      <c r="D657" s="236" t="s">
        <v>216</v>
      </c>
      <c r="E657" s="247" t="s">
        <v>19</v>
      </c>
      <c r="F657" s="248" t="s">
        <v>7866</v>
      </c>
      <c r="G657" s="246"/>
      <c r="H657" s="249">
        <v>3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216</v>
      </c>
      <c r="AU657" s="255" t="s">
        <v>80</v>
      </c>
      <c r="AV657" s="14" t="s">
        <v>80</v>
      </c>
      <c r="AW657" s="14" t="s">
        <v>218</v>
      </c>
      <c r="AX657" s="14" t="s">
        <v>71</v>
      </c>
      <c r="AY657" s="255" t="s">
        <v>205</v>
      </c>
    </row>
    <row r="658" s="14" customFormat="1">
      <c r="A658" s="14"/>
      <c r="B658" s="245"/>
      <c r="C658" s="246"/>
      <c r="D658" s="236" t="s">
        <v>216</v>
      </c>
      <c r="E658" s="247" t="s">
        <v>19</v>
      </c>
      <c r="F658" s="248" t="s">
        <v>7676</v>
      </c>
      <c r="G658" s="246"/>
      <c r="H658" s="249">
        <v>2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216</v>
      </c>
      <c r="AU658" s="255" t="s">
        <v>80</v>
      </c>
      <c r="AV658" s="14" t="s">
        <v>80</v>
      </c>
      <c r="AW658" s="14" t="s">
        <v>218</v>
      </c>
      <c r="AX658" s="14" t="s">
        <v>71</v>
      </c>
      <c r="AY658" s="255" t="s">
        <v>205</v>
      </c>
    </row>
    <row r="659" s="14" customFormat="1">
      <c r="A659" s="14"/>
      <c r="B659" s="245"/>
      <c r="C659" s="246"/>
      <c r="D659" s="236" t="s">
        <v>216</v>
      </c>
      <c r="E659" s="247" t="s">
        <v>19</v>
      </c>
      <c r="F659" s="248" t="s">
        <v>7677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216</v>
      </c>
      <c r="AU659" s="255" t="s">
        <v>80</v>
      </c>
      <c r="AV659" s="14" t="s">
        <v>80</v>
      </c>
      <c r="AW659" s="14" t="s">
        <v>218</v>
      </c>
      <c r="AX659" s="14" t="s">
        <v>71</v>
      </c>
      <c r="AY659" s="255" t="s">
        <v>205</v>
      </c>
    </row>
    <row r="660" s="2" customFormat="1" ht="24.15" customHeight="1">
      <c r="A660" s="41"/>
      <c r="B660" s="42"/>
      <c r="C660" s="216" t="s">
        <v>1900</v>
      </c>
      <c r="D660" s="216" t="s">
        <v>207</v>
      </c>
      <c r="E660" s="217" t="s">
        <v>7867</v>
      </c>
      <c r="F660" s="218" t="s">
        <v>7868</v>
      </c>
      <c r="G660" s="219" t="s">
        <v>7531</v>
      </c>
      <c r="H660" s="220">
        <v>242</v>
      </c>
      <c r="I660" s="221"/>
      <c r="J660" s="222">
        <f>ROUND(I660*H660,2)</f>
        <v>0</v>
      </c>
      <c r="K660" s="218" t="s">
        <v>211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0.00024000000000000001</v>
      </c>
      <c r="R660" s="225">
        <f>Q660*H660</f>
        <v>0.05808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331</v>
      </c>
      <c r="AT660" s="227" t="s">
        <v>207</v>
      </c>
      <c r="AU660" s="227" t="s">
        <v>80</v>
      </c>
      <c r="AY660" s="20" t="s">
        <v>205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331</v>
      </c>
      <c r="BM660" s="227" t="s">
        <v>7869</v>
      </c>
    </row>
    <row r="661" s="2" customFormat="1">
      <c r="A661" s="41"/>
      <c r="B661" s="42"/>
      <c r="C661" s="43"/>
      <c r="D661" s="229" t="s">
        <v>214</v>
      </c>
      <c r="E661" s="43"/>
      <c r="F661" s="230" t="s">
        <v>7870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214</v>
      </c>
      <c r="AU661" s="20" t="s">
        <v>80</v>
      </c>
    </row>
    <row r="662" s="2" customFormat="1" ht="24.15" customHeight="1">
      <c r="A662" s="41"/>
      <c r="B662" s="42"/>
      <c r="C662" s="278" t="s">
        <v>1906</v>
      </c>
      <c r="D662" s="278" t="s">
        <v>319</v>
      </c>
      <c r="E662" s="279" t="s">
        <v>7871</v>
      </c>
      <c r="F662" s="280" t="s">
        <v>7872</v>
      </c>
      <c r="G662" s="281" t="s">
        <v>448</v>
      </c>
      <c r="H662" s="282">
        <v>29</v>
      </c>
      <c r="I662" s="283"/>
      <c r="J662" s="284">
        <f>ROUND(I662*H662,2)</f>
        <v>0</v>
      </c>
      <c r="K662" s="280" t="s">
        <v>19</v>
      </c>
      <c r="L662" s="285"/>
      <c r="M662" s="286" t="s">
        <v>19</v>
      </c>
      <c r="N662" s="287" t="s">
        <v>42</v>
      </c>
      <c r="O662" s="87"/>
      <c r="P662" s="225">
        <f>O662*H662</f>
        <v>0</v>
      </c>
      <c r="Q662" s="225">
        <v>0.00011</v>
      </c>
      <c r="R662" s="225">
        <f>Q662*H662</f>
        <v>0.0031900000000000001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433</v>
      </c>
      <c r="AT662" s="227" t="s">
        <v>319</v>
      </c>
      <c r="AU662" s="227" t="s">
        <v>80</v>
      </c>
      <c r="AY662" s="20" t="s">
        <v>205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331</v>
      </c>
      <c r="BM662" s="227" t="s">
        <v>7873</v>
      </c>
    </row>
    <row r="663" s="14" customFormat="1">
      <c r="A663" s="14"/>
      <c r="B663" s="245"/>
      <c r="C663" s="246"/>
      <c r="D663" s="236" t="s">
        <v>216</v>
      </c>
      <c r="E663" s="247" t="s">
        <v>19</v>
      </c>
      <c r="F663" s="248" t="s">
        <v>7874</v>
      </c>
      <c r="G663" s="246"/>
      <c r="H663" s="249">
        <v>29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216</v>
      </c>
      <c r="AU663" s="255" t="s">
        <v>80</v>
      </c>
      <c r="AV663" s="14" t="s">
        <v>80</v>
      </c>
      <c r="AW663" s="14" t="s">
        <v>218</v>
      </c>
      <c r="AX663" s="14" t="s">
        <v>71</v>
      </c>
      <c r="AY663" s="255" t="s">
        <v>205</v>
      </c>
    </row>
    <row r="664" s="2" customFormat="1" ht="24.15" customHeight="1">
      <c r="A664" s="41"/>
      <c r="B664" s="42"/>
      <c r="C664" s="216" t="s">
        <v>1922</v>
      </c>
      <c r="D664" s="216" t="s">
        <v>207</v>
      </c>
      <c r="E664" s="217" t="s">
        <v>7875</v>
      </c>
      <c r="F664" s="218" t="s">
        <v>7876</v>
      </c>
      <c r="G664" s="219" t="s">
        <v>448</v>
      </c>
      <c r="H664" s="220">
        <v>1</v>
      </c>
      <c r="I664" s="221"/>
      <c r="J664" s="222">
        <f>ROUND(I664*H664,2)</f>
        <v>0</v>
      </c>
      <c r="K664" s="218" t="s">
        <v>211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0.00059000000000000003</v>
      </c>
      <c r="R664" s="225">
        <f>Q664*H664</f>
        <v>0.00059000000000000003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331</v>
      </c>
      <c r="AT664" s="227" t="s">
        <v>207</v>
      </c>
      <c r="AU664" s="227" t="s">
        <v>80</v>
      </c>
      <c r="AY664" s="20" t="s">
        <v>205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331</v>
      </c>
      <c r="BM664" s="227" t="s">
        <v>7877</v>
      </c>
    </row>
    <row r="665" s="2" customFormat="1">
      <c r="A665" s="41"/>
      <c r="B665" s="42"/>
      <c r="C665" s="43"/>
      <c r="D665" s="229" t="s">
        <v>214</v>
      </c>
      <c r="E665" s="43"/>
      <c r="F665" s="230" t="s">
        <v>7878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214</v>
      </c>
      <c r="AU665" s="20" t="s">
        <v>80</v>
      </c>
    </row>
    <row r="666" s="2" customFormat="1" ht="16.5" customHeight="1">
      <c r="A666" s="41"/>
      <c r="B666" s="42"/>
      <c r="C666" s="216" t="s">
        <v>1927</v>
      </c>
      <c r="D666" s="216" t="s">
        <v>207</v>
      </c>
      <c r="E666" s="217" t="s">
        <v>7879</v>
      </c>
      <c r="F666" s="218" t="s">
        <v>7880</v>
      </c>
      <c r="G666" s="219" t="s">
        <v>7531</v>
      </c>
      <c r="H666" s="220">
        <v>33</v>
      </c>
      <c r="I666" s="221"/>
      <c r="J666" s="222">
        <f>ROUND(I666*H666,2)</f>
        <v>0</v>
      </c>
      <c r="K666" s="218" t="s">
        <v>211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</v>
      </c>
      <c r="R666" s="225">
        <f>Q666*H666</f>
        <v>0</v>
      </c>
      <c r="S666" s="225">
        <v>0.00156</v>
      </c>
      <c r="T666" s="226">
        <f>S666*H666</f>
        <v>0.051479999999999998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331</v>
      </c>
      <c r="AT666" s="227" t="s">
        <v>207</v>
      </c>
      <c r="AU666" s="227" t="s">
        <v>80</v>
      </c>
      <c r="AY666" s="20" t="s">
        <v>205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331</v>
      </c>
      <c r="BM666" s="227" t="s">
        <v>7881</v>
      </c>
    </row>
    <row r="667" s="2" customFormat="1">
      <c r="A667" s="41"/>
      <c r="B667" s="42"/>
      <c r="C667" s="43"/>
      <c r="D667" s="229" t="s">
        <v>214</v>
      </c>
      <c r="E667" s="43"/>
      <c r="F667" s="230" t="s">
        <v>7882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214</v>
      </c>
      <c r="AU667" s="20" t="s">
        <v>80</v>
      </c>
    </row>
    <row r="668" s="14" customFormat="1">
      <c r="A668" s="14"/>
      <c r="B668" s="245"/>
      <c r="C668" s="246"/>
      <c r="D668" s="236" t="s">
        <v>216</v>
      </c>
      <c r="E668" s="247" t="s">
        <v>19</v>
      </c>
      <c r="F668" s="248" t="s">
        <v>7883</v>
      </c>
      <c r="G668" s="246"/>
      <c r="H668" s="249">
        <v>11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216</v>
      </c>
      <c r="AU668" s="255" t="s">
        <v>80</v>
      </c>
      <c r="AV668" s="14" t="s">
        <v>80</v>
      </c>
      <c r="AW668" s="14" t="s">
        <v>218</v>
      </c>
      <c r="AX668" s="14" t="s">
        <v>71</v>
      </c>
      <c r="AY668" s="255" t="s">
        <v>205</v>
      </c>
    </row>
    <row r="669" s="14" customFormat="1">
      <c r="A669" s="14"/>
      <c r="B669" s="245"/>
      <c r="C669" s="246"/>
      <c r="D669" s="236" t="s">
        <v>216</v>
      </c>
      <c r="E669" s="247" t="s">
        <v>19</v>
      </c>
      <c r="F669" s="248" t="s">
        <v>7884</v>
      </c>
      <c r="G669" s="246"/>
      <c r="H669" s="249">
        <v>5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216</v>
      </c>
      <c r="AU669" s="255" t="s">
        <v>80</v>
      </c>
      <c r="AV669" s="14" t="s">
        <v>80</v>
      </c>
      <c r="AW669" s="14" t="s">
        <v>218</v>
      </c>
      <c r="AX669" s="14" t="s">
        <v>71</v>
      </c>
      <c r="AY669" s="255" t="s">
        <v>205</v>
      </c>
    </row>
    <row r="670" s="14" customFormat="1">
      <c r="A670" s="14"/>
      <c r="B670" s="245"/>
      <c r="C670" s="246"/>
      <c r="D670" s="236" t="s">
        <v>216</v>
      </c>
      <c r="E670" s="247" t="s">
        <v>19</v>
      </c>
      <c r="F670" s="248" t="s">
        <v>7885</v>
      </c>
      <c r="G670" s="246"/>
      <c r="H670" s="249">
        <v>5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216</v>
      </c>
      <c r="AU670" s="255" t="s">
        <v>80</v>
      </c>
      <c r="AV670" s="14" t="s">
        <v>80</v>
      </c>
      <c r="AW670" s="14" t="s">
        <v>218</v>
      </c>
      <c r="AX670" s="14" t="s">
        <v>71</v>
      </c>
      <c r="AY670" s="255" t="s">
        <v>205</v>
      </c>
    </row>
    <row r="671" s="14" customFormat="1">
      <c r="A671" s="14"/>
      <c r="B671" s="245"/>
      <c r="C671" s="246"/>
      <c r="D671" s="236" t="s">
        <v>216</v>
      </c>
      <c r="E671" s="247" t="s">
        <v>19</v>
      </c>
      <c r="F671" s="248" t="s">
        <v>7886</v>
      </c>
      <c r="G671" s="246"/>
      <c r="H671" s="249">
        <v>3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216</v>
      </c>
      <c r="AU671" s="255" t="s">
        <v>80</v>
      </c>
      <c r="AV671" s="14" t="s">
        <v>80</v>
      </c>
      <c r="AW671" s="14" t="s">
        <v>218</v>
      </c>
      <c r="AX671" s="14" t="s">
        <v>71</v>
      </c>
      <c r="AY671" s="255" t="s">
        <v>205</v>
      </c>
    </row>
    <row r="672" s="14" customFormat="1">
      <c r="A672" s="14"/>
      <c r="B672" s="245"/>
      <c r="C672" s="246"/>
      <c r="D672" s="236" t="s">
        <v>216</v>
      </c>
      <c r="E672" s="247" t="s">
        <v>19</v>
      </c>
      <c r="F672" s="248" t="s">
        <v>7887</v>
      </c>
      <c r="G672" s="246"/>
      <c r="H672" s="249">
        <v>4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216</v>
      </c>
      <c r="AU672" s="255" t="s">
        <v>80</v>
      </c>
      <c r="AV672" s="14" t="s">
        <v>80</v>
      </c>
      <c r="AW672" s="14" t="s">
        <v>218</v>
      </c>
      <c r="AX672" s="14" t="s">
        <v>71</v>
      </c>
      <c r="AY672" s="255" t="s">
        <v>205</v>
      </c>
    </row>
    <row r="673" s="14" customFormat="1">
      <c r="A673" s="14"/>
      <c r="B673" s="245"/>
      <c r="C673" s="246"/>
      <c r="D673" s="236" t="s">
        <v>216</v>
      </c>
      <c r="E673" s="247" t="s">
        <v>19</v>
      </c>
      <c r="F673" s="248" t="s">
        <v>7888</v>
      </c>
      <c r="G673" s="246"/>
      <c r="H673" s="249">
        <v>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216</v>
      </c>
      <c r="AU673" s="255" t="s">
        <v>80</v>
      </c>
      <c r="AV673" s="14" t="s">
        <v>80</v>
      </c>
      <c r="AW673" s="14" t="s">
        <v>218</v>
      </c>
      <c r="AX673" s="14" t="s">
        <v>71</v>
      </c>
      <c r="AY673" s="255" t="s">
        <v>205</v>
      </c>
    </row>
    <row r="674" s="14" customFormat="1">
      <c r="A674" s="14"/>
      <c r="B674" s="245"/>
      <c r="C674" s="246"/>
      <c r="D674" s="236" t="s">
        <v>216</v>
      </c>
      <c r="E674" s="247" t="s">
        <v>19</v>
      </c>
      <c r="F674" s="248" t="s">
        <v>7677</v>
      </c>
      <c r="G674" s="246"/>
      <c r="H674" s="249">
        <v>1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216</v>
      </c>
      <c r="AU674" s="255" t="s">
        <v>80</v>
      </c>
      <c r="AV674" s="14" t="s">
        <v>80</v>
      </c>
      <c r="AW674" s="14" t="s">
        <v>218</v>
      </c>
      <c r="AX674" s="14" t="s">
        <v>71</v>
      </c>
      <c r="AY674" s="255" t="s">
        <v>205</v>
      </c>
    </row>
    <row r="675" s="2" customFormat="1" ht="24.15" customHeight="1">
      <c r="A675" s="41"/>
      <c r="B675" s="42"/>
      <c r="C675" s="216" t="s">
        <v>1933</v>
      </c>
      <c r="D675" s="216" t="s">
        <v>207</v>
      </c>
      <c r="E675" s="217" t="s">
        <v>7889</v>
      </c>
      <c r="F675" s="218" t="s">
        <v>7890</v>
      </c>
      <c r="G675" s="219" t="s">
        <v>7531</v>
      </c>
      <c r="H675" s="220">
        <v>9</v>
      </c>
      <c r="I675" s="221"/>
      <c r="J675" s="222">
        <f>ROUND(I675*H675,2)</f>
        <v>0</v>
      </c>
      <c r="K675" s="218" t="s">
        <v>211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0.00172</v>
      </c>
      <c r="R675" s="225">
        <f>Q675*H675</f>
        <v>0.015479999999999999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331</v>
      </c>
      <c r="AT675" s="227" t="s">
        <v>207</v>
      </c>
      <c r="AU675" s="227" t="s">
        <v>80</v>
      </c>
      <c r="AY675" s="20" t="s">
        <v>205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331</v>
      </c>
      <c r="BM675" s="227" t="s">
        <v>7891</v>
      </c>
    </row>
    <row r="676" s="2" customFormat="1">
      <c r="A676" s="41"/>
      <c r="B676" s="42"/>
      <c r="C676" s="43"/>
      <c r="D676" s="229" t="s">
        <v>214</v>
      </c>
      <c r="E676" s="43"/>
      <c r="F676" s="230" t="s">
        <v>7892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214</v>
      </c>
      <c r="AU676" s="20" t="s">
        <v>80</v>
      </c>
    </row>
    <row r="677" s="14" customFormat="1">
      <c r="A677" s="14"/>
      <c r="B677" s="245"/>
      <c r="C677" s="246"/>
      <c r="D677" s="236" t="s">
        <v>216</v>
      </c>
      <c r="E677" s="247" t="s">
        <v>19</v>
      </c>
      <c r="F677" s="248" t="s">
        <v>7893</v>
      </c>
      <c r="G677" s="246"/>
      <c r="H677" s="249">
        <v>9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216</v>
      </c>
      <c r="AU677" s="255" t="s">
        <v>80</v>
      </c>
      <c r="AV677" s="14" t="s">
        <v>80</v>
      </c>
      <c r="AW677" s="14" t="s">
        <v>218</v>
      </c>
      <c r="AX677" s="14" t="s">
        <v>71</v>
      </c>
      <c r="AY677" s="255" t="s">
        <v>205</v>
      </c>
    </row>
    <row r="678" s="2" customFormat="1" ht="24.15" customHeight="1">
      <c r="A678" s="41"/>
      <c r="B678" s="42"/>
      <c r="C678" s="216" t="s">
        <v>1940</v>
      </c>
      <c r="D678" s="216" t="s">
        <v>207</v>
      </c>
      <c r="E678" s="217" t="s">
        <v>7894</v>
      </c>
      <c r="F678" s="218" t="s">
        <v>7895</v>
      </c>
      <c r="G678" s="219" t="s">
        <v>7531</v>
      </c>
      <c r="H678" s="220">
        <v>3</v>
      </c>
      <c r="I678" s="221"/>
      <c r="J678" s="222">
        <f>ROUND(I678*H678,2)</f>
        <v>0</v>
      </c>
      <c r="K678" s="218" t="s">
        <v>211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0.0018</v>
      </c>
      <c r="R678" s="225">
        <f>Q678*H678</f>
        <v>0.0054000000000000003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331</v>
      </c>
      <c r="AT678" s="227" t="s">
        <v>207</v>
      </c>
      <c r="AU678" s="227" t="s">
        <v>80</v>
      </c>
      <c r="AY678" s="20" t="s">
        <v>205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331</v>
      </c>
      <c r="BM678" s="227" t="s">
        <v>7896</v>
      </c>
    </row>
    <row r="679" s="2" customFormat="1">
      <c r="A679" s="41"/>
      <c r="B679" s="42"/>
      <c r="C679" s="43"/>
      <c r="D679" s="229" t="s">
        <v>214</v>
      </c>
      <c r="E679" s="43"/>
      <c r="F679" s="230" t="s">
        <v>7897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214</v>
      </c>
      <c r="AU679" s="20" t="s">
        <v>80</v>
      </c>
    </row>
    <row r="680" s="2" customFormat="1" ht="16.5" customHeight="1">
      <c r="A680" s="41"/>
      <c r="B680" s="42"/>
      <c r="C680" s="216" t="s">
        <v>1946</v>
      </c>
      <c r="D680" s="216" t="s">
        <v>207</v>
      </c>
      <c r="E680" s="217" t="s">
        <v>7898</v>
      </c>
      <c r="F680" s="218" t="s">
        <v>7899</v>
      </c>
      <c r="G680" s="219" t="s">
        <v>7531</v>
      </c>
      <c r="H680" s="220">
        <v>71</v>
      </c>
      <c r="I680" s="221"/>
      <c r="J680" s="222">
        <f>ROUND(I680*H680,2)</f>
        <v>0</v>
      </c>
      <c r="K680" s="218" t="s">
        <v>211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0.0018400000000000001</v>
      </c>
      <c r="R680" s="225">
        <f>Q680*H680</f>
        <v>0.13064000000000001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331</v>
      </c>
      <c r="AT680" s="227" t="s">
        <v>207</v>
      </c>
      <c r="AU680" s="227" t="s">
        <v>80</v>
      </c>
      <c r="AY680" s="20" t="s">
        <v>205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331</v>
      </c>
      <c r="BM680" s="227" t="s">
        <v>7900</v>
      </c>
    </row>
    <row r="681" s="2" customFormat="1">
      <c r="A681" s="41"/>
      <c r="B681" s="42"/>
      <c r="C681" s="43"/>
      <c r="D681" s="229" t="s">
        <v>214</v>
      </c>
      <c r="E681" s="43"/>
      <c r="F681" s="230" t="s">
        <v>7901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214</v>
      </c>
      <c r="AU681" s="20" t="s">
        <v>80</v>
      </c>
    </row>
    <row r="682" s="2" customFormat="1" ht="16.5" customHeight="1">
      <c r="A682" s="41"/>
      <c r="B682" s="42"/>
      <c r="C682" s="216" t="s">
        <v>1952</v>
      </c>
      <c r="D682" s="216" t="s">
        <v>207</v>
      </c>
      <c r="E682" s="217" t="s">
        <v>7902</v>
      </c>
      <c r="F682" s="218" t="s">
        <v>7903</v>
      </c>
      <c r="G682" s="219" t="s">
        <v>7531</v>
      </c>
      <c r="H682" s="220">
        <v>5</v>
      </c>
      <c r="I682" s="221"/>
      <c r="J682" s="222">
        <f>ROUND(I682*H682,2)</f>
        <v>0</v>
      </c>
      <c r="K682" s="218" t="s">
        <v>211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0.0018400000000000001</v>
      </c>
      <c r="R682" s="225">
        <f>Q682*H682</f>
        <v>0.0091999999999999998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331</v>
      </c>
      <c r="AT682" s="227" t="s">
        <v>207</v>
      </c>
      <c r="AU682" s="227" t="s">
        <v>80</v>
      </c>
      <c r="AY682" s="20" t="s">
        <v>205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331</v>
      </c>
      <c r="BM682" s="227" t="s">
        <v>7904</v>
      </c>
    </row>
    <row r="683" s="2" customFormat="1">
      <c r="A683" s="41"/>
      <c r="B683" s="42"/>
      <c r="C683" s="43"/>
      <c r="D683" s="229" t="s">
        <v>214</v>
      </c>
      <c r="E683" s="43"/>
      <c r="F683" s="230" t="s">
        <v>7905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214</v>
      </c>
      <c r="AU683" s="20" t="s">
        <v>80</v>
      </c>
    </row>
    <row r="684" s="2" customFormat="1" ht="16.5" customHeight="1">
      <c r="A684" s="41"/>
      <c r="B684" s="42"/>
      <c r="C684" s="278" t="s">
        <v>1957</v>
      </c>
      <c r="D684" s="278" t="s">
        <v>319</v>
      </c>
      <c r="E684" s="279" t="s">
        <v>7906</v>
      </c>
      <c r="F684" s="280" t="s">
        <v>7907</v>
      </c>
      <c r="G684" s="281" t="s">
        <v>448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0.002</v>
      </c>
      <c r="R684" s="225">
        <f>Q684*H684</f>
        <v>0.01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433</v>
      </c>
      <c r="AT684" s="227" t="s">
        <v>319</v>
      </c>
      <c r="AU684" s="227" t="s">
        <v>80</v>
      </c>
      <c r="AY684" s="20" t="s">
        <v>205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331</v>
      </c>
      <c r="BM684" s="227" t="s">
        <v>7908</v>
      </c>
    </row>
    <row r="685" s="2" customFormat="1" ht="33" customHeight="1">
      <c r="A685" s="41"/>
      <c r="B685" s="42"/>
      <c r="C685" s="216" t="s">
        <v>1963</v>
      </c>
      <c r="D685" s="216" t="s">
        <v>207</v>
      </c>
      <c r="E685" s="217" t="s">
        <v>7909</v>
      </c>
      <c r="F685" s="218" t="s">
        <v>7910</v>
      </c>
      <c r="G685" s="219" t="s">
        <v>448</v>
      </c>
      <c r="H685" s="220">
        <v>1</v>
      </c>
      <c r="I685" s="221"/>
      <c r="J685" s="222">
        <f>ROUND(I685*H685,2)</f>
        <v>0</v>
      </c>
      <c r="K685" s="218" t="s">
        <v>211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0.00038000000000000002</v>
      </c>
      <c r="R685" s="225">
        <f>Q685*H685</f>
        <v>0.00038000000000000002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331</v>
      </c>
      <c r="AT685" s="227" t="s">
        <v>207</v>
      </c>
      <c r="AU685" s="227" t="s">
        <v>80</v>
      </c>
      <c r="AY685" s="20" t="s">
        <v>205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331</v>
      </c>
      <c r="BM685" s="227" t="s">
        <v>7911</v>
      </c>
    </row>
    <row r="686" s="2" customFormat="1">
      <c r="A686" s="41"/>
      <c r="B686" s="42"/>
      <c r="C686" s="43"/>
      <c r="D686" s="229" t="s">
        <v>214</v>
      </c>
      <c r="E686" s="43"/>
      <c r="F686" s="230" t="s">
        <v>7912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214</v>
      </c>
      <c r="AU686" s="20" t="s">
        <v>80</v>
      </c>
    </row>
    <row r="687" s="2" customFormat="1" ht="33" customHeight="1">
      <c r="A687" s="41"/>
      <c r="B687" s="42"/>
      <c r="C687" s="216" t="s">
        <v>1970</v>
      </c>
      <c r="D687" s="216" t="s">
        <v>207</v>
      </c>
      <c r="E687" s="217" t="s">
        <v>7913</v>
      </c>
      <c r="F687" s="218" t="s">
        <v>7914</v>
      </c>
      <c r="G687" s="219" t="s">
        <v>448</v>
      </c>
      <c r="H687" s="220">
        <v>75</v>
      </c>
      <c r="I687" s="221"/>
      <c r="J687" s="222">
        <f>ROUND(I687*H687,2)</f>
        <v>0</v>
      </c>
      <c r="K687" s="218" t="s">
        <v>211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0.00014999999999999999</v>
      </c>
      <c r="R687" s="225">
        <f>Q687*H687</f>
        <v>0.01125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331</v>
      </c>
      <c r="AT687" s="227" t="s">
        <v>207</v>
      </c>
      <c r="AU687" s="227" t="s">
        <v>80</v>
      </c>
      <c r="AY687" s="20" t="s">
        <v>205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331</v>
      </c>
      <c r="BM687" s="227" t="s">
        <v>7915</v>
      </c>
    </row>
    <row r="688" s="2" customFormat="1">
      <c r="A688" s="41"/>
      <c r="B688" s="42"/>
      <c r="C688" s="43"/>
      <c r="D688" s="229" t="s">
        <v>214</v>
      </c>
      <c r="E688" s="43"/>
      <c r="F688" s="230" t="s">
        <v>7916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214</v>
      </c>
      <c r="AU688" s="20" t="s">
        <v>80</v>
      </c>
    </row>
    <row r="689" s="2" customFormat="1" ht="24.15" customHeight="1">
      <c r="A689" s="41"/>
      <c r="B689" s="42"/>
      <c r="C689" s="278" t="s">
        <v>1976</v>
      </c>
      <c r="D689" s="278" t="s">
        <v>319</v>
      </c>
      <c r="E689" s="279" t="s">
        <v>7917</v>
      </c>
      <c r="F689" s="280" t="s">
        <v>7918</v>
      </c>
      <c r="G689" s="281" t="s">
        <v>448</v>
      </c>
      <c r="H689" s="282">
        <v>75</v>
      </c>
      <c r="I689" s="283"/>
      <c r="J689" s="284">
        <f>ROUND(I689*H689,2)</f>
        <v>0</v>
      </c>
      <c r="K689" s="280" t="s">
        <v>211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0.00089999999999999998</v>
      </c>
      <c r="R689" s="225">
        <f>Q689*H689</f>
        <v>0.067500000000000004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433</v>
      </c>
      <c r="AT689" s="227" t="s">
        <v>319</v>
      </c>
      <c r="AU689" s="227" t="s">
        <v>80</v>
      </c>
      <c r="AY689" s="20" t="s">
        <v>205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331</v>
      </c>
      <c r="BM689" s="227" t="s">
        <v>7919</v>
      </c>
    </row>
    <row r="690" s="2" customFormat="1" ht="55.5" customHeight="1">
      <c r="A690" s="41"/>
      <c r="B690" s="42"/>
      <c r="C690" s="216" t="s">
        <v>1982</v>
      </c>
      <c r="D690" s="216" t="s">
        <v>207</v>
      </c>
      <c r="E690" s="217" t="s">
        <v>7920</v>
      </c>
      <c r="F690" s="218" t="s">
        <v>7921</v>
      </c>
      <c r="G690" s="219" t="s">
        <v>279</v>
      </c>
      <c r="H690" s="220">
        <v>3.9700000000000002</v>
      </c>
      <c r="I690" s="221"/>
      <c r="J690" s="222">
        <f>ROUND(I690*H690,2)</f>
        <v>0</v>
      </c>
      <c r="K690" s="218" t="s">
        <v>211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331</v>
      </c>
      <c r="AT690" s="227" t="s">
        <v>207</v>
      </c>
      <c r="AU690" s="227" t="s">
        <v>80</v>
      </c>
      <c r="AY690" s="20" t="s">
        <v>205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331</v>
      </c>
      <c r="BM690" s="227" t="s">
        <v>7922</v>
      </c>
    </row>
    <row r="691" s="2" customFormat="1">
      <c r="A691" s="41"/>
      <c r="B691" s="42"/>
      <c r="C691" s="43"/>
      <c r="D691" s="229" t="s">
        <v>214</v>
      </c>
      <c r="E691" s="43"/>
      <c r="F691" s="230" t="s">
        <v>7923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214</v>
      </c>
      <c r="AU691" s="20" t="s">
        <v>80</v>
      </c>
    </row>
    <row r="692" s="12" customFormat="1" ht="22.8" customHeight="1">
      <c r="A692" s="12"/>
      <c r="B692" s="200"/>
      <c r="C692" s="201"/>
      <c r="D692" s="202" t="s">
        <v>70</v>
      </c>
      <c r="E692" s="214" t="s">
        <v>4965</v>
      </c>
      <c r="F692" s="214" t="s">
        <v>7924</v>
      </c>
      <c r="G692" s="201"/>
      <c r="H692" s="201"/>
      <c r="I692" s="204"/>
      <c r="J692" s="215">
        <f>BK692</f>
        <v>0</v>
      </c>
      <c r="K692" s="201"/>
      <c r="L692" s="206"/>
      <c r="M692" s="207"/>
      <c r="N692" s="208"/>
      <c r="O692" s="208"/>
      <c r="P692" s="209">
        <f>SUM(P693:P696)</f>
        <v>0</v>
      </c>
      <c r="Q692" s="208"/>
      <c r="R692" s="209">
        <f>SUM(R693:R696)</f>
        <v>0.26679999999999998</v>
      </c>
      <c r="S692" s="208"/>
      <c r="T692" s="210">
        <f>SUM(T693:T696)</f>
        <v>0</v>
      </c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R692" s="211" t="s">
        <v>80</v>
      </c>
      <c r="AT692" s="212" t="s">
        <v>70</v>
      </c>
      <c r="AU692" s="212" t="s">
        <v>78</v>
      </c>
      <c r="AY692" s="211" t="s">
        <v>205</v>
      </c>
      <c r="BK692" s="213">
        <f>SUM(BK693:BK696)</f>
        <v>0</v>
      </c>
    </row>
    <row r="693" s="2" customFormat="1" ht="37.8" customHeight="1">
      <c r="A693" s="41"/>
      <c r="B693" s="42"/>
      <c r="C693" s="216" t="s">
        <v>1988</v>
      </c>
      <c r="D693" s="216" t="s">
        <v>207</v>
      </c>
      <c r="E693" s="217" t="s">
        <v>7925</v>
      </c>
      <c r="F693" s="218" t="s">
        <v>7926</v>
      </c>
      <c r="G693" s="219" t="s">
        <v>7531</v>
      </c>
      <c r="H693" s="220">
        <v>29</v>
      </c>
      <c r="I693" s="221"/>
      <c r="J693" s="222">
        <f>ROUND(I693*H693,2)</f>
        <v>0</v>
      </c>
      <c r="K693" s="218" t="s">
        <v>211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0.0091999999999999998</v>
      </c>
      <c r="R693" s="225">
        <f>Q693*H693</f>
        <v>0.26679999999999998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331</v>
      </c>
      <c r="AT693" s="227" t="s">
        <v>207</v>
      </c>
      <c r="AU693" s="227" t="s">
        <v>80</v>
      </c>
      <c r="AY693" s="20" t="s">
        <v>205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331</v>
      </c>
      <c r="BM693" s="227" t="s">
        <v>7927</v>
      </c>
    </row>
    <row r="694" s="2" customFormat="1">
      <c r="A694" s="41"/>
      <c r="B694" s="42"/>
      <c r="C694" s="43"/>
      <c r="D694" s="229" t="s">
        <v>214</v>
      </c>
      <c r="E694" s="43"/>
      <c r="F694" s="230" t="s">
        <v>7928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214</v>
      </c>
      <c r="AU694" s="20" t="s">
        <v>80</v>
      </c>
    </row>
    <row r="695" s="2" customFormat="1" ht="55.5" customHeight="1">
      <c r="A695" s="41"/>
      <c r="B695" s="42"/>
      <c r="C695" s="216" t="s">
        <v>1993</v>
      </c>
      <c r="D695" s="216" t="s">
        <v>207</v>
      </c>
      <c r="E695" s="217" t="s">
        <v>7929</v>
      </c>
      <c r="F695" s="218" t="s">
        <v>7930</v>
      </c>
      <c r="G695" s="219" t="s">
        <v>279</v>
      </c>
      <c r="H695" s="220">
        <v>0.26700000000000002</v>
      </c>
      <c r="I695" s="221"/>
      <c r="J695" s="222">
        <f>ROUND(I695*H695,2)</f>
        <v>0</v>
      </c>
      <c r="K695" s="218" t="s">
        <v>211</v>
      </c>
      <c r="L695" s="47"/>
      <c r="M695" s="223" t="s">
        <v>19</v>
      </c>
      <c r="N695" s="224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331</v>
      </c>
      <c r="AT695" s="227" t="s">
        <v>207</v>
      </c>
      <c r="AU695" s="227" t="s">
        <v>80</v>
      </c>
      <c r="AY695" s="20" t="s">
        <v>205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331</v>
      </c>
      <c r="BM695" s="227" t="s">
        <v>7931</v>
      </c>
    </row>
    <row r="696" s="2" customFormat="1">
      <c r="A696" s="41"/>
      <c r="B696" s="42"/>
      <c r="C696" s="43"/>
      <c r="D696" s="229" t="s">
        <v>214</v>
      </c>
      <c r="E696" s="43"/>
      <c r="F696" s="230" t="s">
        <v>7932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214</v>
      </c>
      <c r="AU696" s="20" t="s">
        <v>80</v>
      </c>
    </row>
    <row r="697" s="12" customFormat="1" ht="22.8" customHeight="1">
      <c r="A697" s="12"/>
      <c r="B697" s="200"/>
      <c r="C697" s="201"/>
      <c r="D697" s="202" t="s">
        <v>70</v>
      </c>
      <c r="E697" s="214" t="s">
        <v>3560</v>
      </c>
      <c r="F697" s="214" t="s">
        <v>3561</v>
      </c>
      <c r="G697" s="201"/>
      <c r="H697" s="201"/>
      <c r="I697" s="204"/>
      <c r="J697" s="215">
        <f>BK697</f>
        <v>0</v>
      </c>
      <c r="K697" s="201"/>
      <c r="L697" s="206"/>
      <c r="M697" s="207"/>
      <c r="N697" s="208"/>
      <c r="O697" s="208"/>
      <c r="P697" s="209">
        <f>SUM(P698:P707)</f>
        <v>0</v>
      </c>
      <c r="Q697" s="208"/>
      <c r="R697" s="209">
        <f>SUM(R698:R707)</f>
        <v>0</v>
      </c>
      <c r="S697" s="208"/>
      <c r="T697" s="210">
        <f>SUM(T698:T707)</f>
        <v>0.10120000000000001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11" t="s">
        <v>80</v>
      </c>
      <c r="AT697" s="212" t="s">
        <v>70</v>
      </c>
      <c r="AU697" s="212" t="s">
        <v>78</v>
      </c>
      <c r="AY697" s="211" t="s">
        <v>205</v>
      </c>
      <c r="BK697" s="213">
        <f>SUM(BK698:BK707)</f>
        <v>0</v>
      </c>
    </row>
    <row r="698" s="2" customFormat="1" ht="24.15" customHeight="1">
      <c r="A698" s="41"/>
      <c r="B698" s="42"/>
      <c r="C698" s="216" t="s">
        <v>1998</v>
      </c>
      <c r="D698" s="216" t="s">
        <v>207</v>
      </c>
      <c r="E698" s="217" t="s">
        <v>7933</v>
      </c>
      <c r="F698" s="218" t="s">
        <v>7934</v>
      </c>
      <c r="G698" s="219" t="s">
        <v>448</v>
      </c>
      <c r="H698" s="220">
        <v>2</v>
      </c>
      <c r="I698" s="221"/>
      <c r="J698" s="222">
        <f>ROUND(I698*H698,2)</f>
        <v>0</v>
      </c>
      <c r="K698" s="218" t="s">
        <v>211</v>
      </c>
      <c r="L698" s="47"/>
      <c r="M698" s="223" t="s">
        <v>19</v>
      </c>
      <c r="N698" s="224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0.0074999999999999997</v>
      </c>
      <c r="T698" s="226">
        <f>S698*H698</f>
        <v>0.014999999999999999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331</v>
      </c>
      <c r="AT698" s="227" t="s">
        <v>207</v>
      </c>
      <c r="AU698" s="227" t="s">
        <v>80</v>
      </c>
      <c r="AY698" s="20" t="s">
        <v>205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331</v>
      </c>
      <c r="BM698" s="227" t="s">
        <v>7935</v>
      </c>
    </row>
    <row r="699" s="2" customFormat="1">
      <c r="A699" s="41"/>
      <c r="B699" s="42"/>
      <c r="C699" s="43"/>
      <c r="D699" s="229" t="s">
        <v>214</v>
      </c>
      <c r="E699" s="43"/>
      <c r="F699" s="230" t="s">
        <v>7936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214</v>
      </c>
      <c r="AU699" s="20" t="s">
        <v>80</v>
      </c>
    </row>
    <row r="700" s="14" customFormat="1">
      <c r="A700" s="14"/>
      <c r="B700" s="245"/>
      <c r="C700" s="246"/>
      <c r="D700" s="236" t="s">
        <v>216</v>
      </c>
      <c r="E700" s="247" t="s">
        <v>19</v>
      </c>
      <c r="F700" s="248" t="s">
        <v>7937</v>
      </c>
      <c r="G700" s="246"/>
      <c r="H700" s="249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216</v>
      </c>
      <c r="AU700" s="255" t="s">
        <v>80</v>
      </c>
      <c r="AV700" s="14" t="s">
        <v>80</v>
      </c>
      <c r="AW700" s="14" t="s">
        <v>218</v>
      </c>
      <c r="AX700" s="14" t="s">
        <v>71</v>
      </c>
      <c r="AY700" s="255" t="s">
        <v>205</v>
      </c>
    </row>
    <row r="701" s="14" customFormat="1">
      <c r="A701" s="14"/>
      <c r="B701" s="245"/>
      <c r="C701" s="246"/>
      <c r="D701" s="236" t="s">
        <v>216</v>
      </c>
      <c r="E701" s="247" t="s">
        <v>19</v>
      </c>
      <c r="F701" s="248" t="s">
        <v>7938</v>
      </c>
      <c r="G701" s="246"/>
      <c r="H701" s="249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216</v>
      </c>
      <c r="AU701" s="255" t="s">
        <v>80</v>
      </c>
      <c r="AV701" s="14" t="s">
        <v>80</v>
      </c>
      <c r="AW701" s="14" t="s">
        <v>218</v>
      </c>
      <c r="AX701" s="14" t="s">
        <v>71</v>
      </c>
      <c r="AY701" s="255" t="s">
        <v>205</v>
      </c>
    </row>
    <row r="702" s="2" customFormat="1" ht="37.8" customHeight="1">
      <c r="A702" s="41"/>
      <c r="B702" s="42"/>
      <c r="C702" s="216" t="s">
        <v>2003</v>
      </c>
      <c r="D702" s="216" t="s">
        <v>207</v>
      </c>
      <c r="E702" s="217" t="s">
        <v>7939</v>
      </c>
      <c r="F702" s="218" t="s">
        <v>7940</v>
      </c>
      <c r="G702" s="219" t="s">
        <v>448</v>
      </c>
      <c r="H702" s="220">
        <v>1</v>
      </c>
      <c r="I702" s="221"/>
      <c r="J702" s="222">
        <f>ROUND(I702*H702,2)</f>
        <v>0</v>
      </c>
      <c r="K702" s="218" t="s">
        <v>211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0.051999999999999998</v>
      </c>
      <c r="T702" s="226">
        <f>S702*H702</f>
        <v>0.051999999999999998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331</v>
      </c>
      <c r="AT702" s="227" t="s">
        <v>207</v>
      </c>
      <c r="AU702" s="227" t="s">
        <v>80</v>
      </c>
      <c r="AY702" s="20" t="s">
        <v>205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331</v>
      </c>
      <c r="BM702" s="227" t="s">
        <v>7941</v>
      </c>
    </row>
    <row r="703" s="2" customFormat="1">
      <c r="A703" s="41"/>
      <c r="B703" s="42"/>
      <c r="C703" s="43"/>
      <c r="D703" s="229" t="s">
        <v>214</v>
      </c>
      <c r="E703" s="43"/>
      <c r="F703" s="230" t="s">
        <v>7942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214</v>
      </c>
      <c r="AU703" s="20" t="s">
        <v>80</v>
      </c>
    </row>
    <row r="704" s="14" customFormat="1">
      <c r="A704" s="14"/>
      <c r="B704" s="245"/>
      <c r="C704" s="246"/>
      <c r="D704" s="236" t="s">
        <v>216</v>
      </c>
      <c r="E704" s="247" t="s">
        <v>19</v>
      </c>
      <c r="F704" s="248" t="s">
        <v>7937</v>
      </c>
      <c r="G704" s="246"/>
      <c r="H704" s="249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216</v>
      </c>
      <c r="AU704" s="255" t="s">
        <v>80</v>
      </c>
      <c r="AV704" s="14" t="s">
        <v>80</v>
      </c>
      <c r="AW704" s="14" t="s">
        <v>218</v>
      </c>
      <c r="AX704" s="14" t="s">
        <v>71</v>
      </c>
      <c r="AY704" s="255" t="s">
        <v>205</v>
      </c>
    </row>
    <row r="705" s="2" customFormat="1" ht="37.8" customHeight="1">
      <c r="A705" s="41"/>
      <c r="B705" s="42"/>
      <c r="C705" s="216" t="s">
        <v>2008</v>
      </c>
      <c r="D705" s="216" t="s">
        <v>207</v>
      </c>
      <c r="E705" s="217" t="s">
        <v>7943</v>
      </c>
      <c r="F705" s="218" t="s">
        <v>7944</v>
      </c>
      <c r="G705" s="219" t="s">
        <v>327</v>
      </c>
      <c r="H705" s="220">
        <v>10</v>
      </c>
      <c r="I705" s="221"/>
      <c r="J705" s="222">
        <f>ROUND(I705*H705,2)</f>
        <v>0</v>
      </c>
      <c r="K705" s="218" t="s">
        <v>211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0.0034199999999999999</v>
      </c>
      <c r="T705" s="226">
        <f>S705*H705</f>
        <v>0.034200000000000001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331</v>
      </c>
      <c r="AT705" s="227" t="s">
        <v>207</v>
      </c>
      <c r="AU705" s="227" t="s">
        <v>80</v>
      </c>
      <c r="AY705" s="20" t="s">
        <v>205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331</v>
      </c>
      <c r="BM705" s="227" t="s">
        <v>7945</v>
      </c>
    </row>
    <row r="706" s="2" customFormat="1">
      <c r="A706" s="41"/>
      <c r="B706" s="42"/>
      <c r="C706" s="43"/>
      <c r="D706" s="229" t="s">
        <v>214</v>
      </c>
      <c r="E706" s="43"/>
      <c r="F706" s="230" t="s">
        <v>7946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214</v>
      </c>
      <c r="AU706" s="20" t="s">
        <v>80</v>
      </c>
    </row>
    <row r="707" s="14" customFormat="1">
      <c r="A707" s="14"/>
      <c r="B707" s="245"/>
      <c r="C707" s="246"/>
      <c r="D707" s="236" t="s">
        <v>216</v>
      </c>
      <c r="E707" s="247" t="s">
        <v>19</v>
      </c>
      <c r="F707" s="248" t="s">
        <v>7947</v>
      </c>
      <c r="G707" s="246"/>
      <c r="H707" s="249">
        <v>10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216</v>
      </c>
      <c r="AU707" s="255" t="s">
        <v>80</v>
      </c>
      <c r="AV707" s="14" t="s">
        <v>80</v>
      </c>
      <c r="AW707" s="14" t="s">
        <v>218</v>
      </c>
      <c r="AX707" s="14" t="s">
        <v>71</v>
      </c>
      <c r="AY707" s="255" t="s">
        <v>205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5214</v>
      </c>
      <c r="F708" s="214" t="s">
        <v>6586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SUM(P709:P715)</f>
        <v>0</v>
      </c>
      <c r="Q708" s="208"/>
      <c r="R708" s="209">
        <f>SUM(R709:R715)</f>
        <v>0.25847909999999996</v>
      </c>
      <c r="S708" s="208"/>
      <c r="T708" s="210">
        <f>SUM(T709:T715)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80</v>
      </c>
      <c r="AT708" s="212" t="s">
        <v>70</v>
      </c>
      <c r="AU708" s="212" t="s">
        <v>78</v>
      </c>
      <c r="AY708" s="211" t="s">
        <v>205</v>
      </c>
      <c r="BK708" s="213">
        <f>SUM(BK709:BK715)</f>
        <v>0</v>
      </c>
    </row>
    <row r="709" s="2" customFormat="1" ht="24.15" customHeight="1">
      <c r="A709" s="41"/>
      <c r="B709" s="42"/>
      <c r="C709" s="216" t="s">
        <v>2013</v>
      </c>
      <c r="D709" s="216" t="s">
        <v>207</v>
      </c>
      <c r="E709" s="217" t="s">
        <v>7948</v>
      </c>
      <c r="F709" s="218" t="s">
        <v>7949</v>
      </c>
      <c r="G709" s="219" t="s">
        <v>306</v>
      </c>
      <c r="H709" s="220">
        <v>26.73</v>
      </c>
      <c r="I709" s="221"/>
      <c r="J709" s="222">
        <f>ROUND(I709*H709,2)</f>
        <v>0</v>
      </c>
      <c r="K709" s="218" t="s">
        <v>211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0.00142</v>
      </c>
      <c r="R709" s="225">
        <f>Q709*H709</f>
        <v>0.0379566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331</v>
      </c>
      <c r="AT709" s="227" t="s">
        <v>207</v>
      </c>
      <c r="AU709" s="227" t="s">
        <v>80</v>
      </c>
      <c r="AY709" s="20" t="s">
        <v>205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331</v>
      </c>
      <c r="BM709" s="227" t="s">
        <v>7950</v>
      </c>
    </row>
    <row r="710" s="2" customFormat="1">
      <c r="A710" s="41"/>
      <c r="B710" s="42"/>
      <c r="C710" s="43"/>
      <c r="D710" s="229" t="s">
        <v>214</v>
      </c>
      <c r="E710" s="43"/>
      <c r="F710" s="230" t="s">
        <v>7951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214</v>
      </c>
      <c r="AU710" s="20" t="s">
        <v>80</v>
      </c>
    </row>
    <row r="711" s="14" customFormat="1">
      <c r="A711" s="14"/>
      <c r="B711" s="245"/>
      <c r="C711" s="246"/>
      <c r="D711" s="236" t="s">
        <v>216</v>
      </c>
      <c r="E711" s="247" t="s">
        <v>19</v>
      </c>
      <c r="F711" s="248" t="s">
        <v>7952</v>
      </c>
      <c r="G711" s="246"/>
      <c r="H711" s="249">
        <v>26.73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216</v>
      </c>
      <c r="AU711" s="255" t="s">
        <v>80</v>
      </c>
      <c r="AV711" s="14" t="s">
        <v>80</v>
      </c>
      <c r="AW711" s="14" t="s">
        <v>218</v>
      </c>
      <c r="AX711" s="14" t="s">
        <v>71</v>
      </c>
      <c r="AY711" s="255" t="s">
        <v>205</v>
      </c>
    </row>
    <row r="712" s="2" customFormat="1" ht="24.15" customHeight="1">
      <c r="A712" s="41"/>
      <c r="B712" s="42"/>
      <c r="C712" s="278" t="s">
        <v>2018</v>
      </c>
      <c r="D712" s="278" t="s">
        <v>319</v>
      </c>
      <c r="E712" s="279" t="s">
        <v>7953</v>
      </c>
      <c r="F712" s="280" t="s">
        <v>7954</v>
      </c>
      <c r="G712" s="281" t="s">
        <v>306</v>
      </c>
      <c r="H712" s="282">
        <v>29.402999999999999</v>
      </c>
      <c r="I712" s="283"/>
      <c r="J712" s="284">
        <f>ROUND(I712*H712,2)</f>
        <v>0</v>
      </c>
      <c r="K712" s="280" t="s">
        <v>211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0.0074999999999999997</v>
      </c>
      <c r="R712" s="225">
        <f>Q712*H712</f>
        <v>0.22052249999999998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433</v>
      </c>
      <c r="AT712" s="227" t="s">
        <v>319</v>
      </c>
      <c r="AU712" s="227" t="s">
        <v>80</v>
      </c>
      <c r="AY712" s="20" t="s">
        <v>205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331</v>
      </c>
      <c r="BM712" s="227" t="s">
        <v>7955</v>
      </c>
    </row>
    <row r="713" s="14" customFormat="1">
      <c r="A713" s="14"/>
      <c r="B713" s="245"/>
      <c r="C713" s="246"/>
      <c r="D713" s="236" t="s">
        <v>216</v>
      </c>
      <c r="E713" s="246"/>
      <c r="F713" s="248" t="s">
        <v>7956</v>
      </c>
      <c r="G713" s="246"/>
      <c r="H713" s="249">
        <v>29.402999999999999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216</v>
      </c>
      <c r="AU713" s="255" t="s">
        <v>80</v>
      </c>
      <c r="AV713" s="14" t="s">
        <v>80</v>
      </c>
      <c r="AW713" s="14" t="s">
        <v>4</v>
      </c>
      <c r="AX713" s="14" t="s">
        <v>78</v>
      </c>
      <c r="AY713" s="255" t="s">
        <v>205</v>
      </c>
    </row>
    <row r="714" s="2" customFormat="1" ht="55.5" customHeight="1">
      <c r="A714" s="41"/>
      <c r="B714" s="42"/>
      <c r="C714" s="216" t="s">
        <v>2023</v>
      </c>
      <c r="D714" s="216" t="s">
        <v>207</v>
      </c>
      <c r="E714" s="217" t="s">
        <v>7957</v>
      </c>
      <c r="F714" s="218" t="s">
        <v>7958</v>
      </c>
      <c r="G714" s="219" t="s">
        <v>279</v>
      </c>
      <c r="H714" s="220">
        <v>0.25800000000000001</v>
      </c>
      <c r="I714" s="221"/>
      <c r="J714" s="222">
        <f>ROUND(I714*H714,2)</f>
        <v>0</v>
      </c>
      <c r="K714" s="218" t="s">
        <v>211</v>
      </c>
      <c r="L714" s="47"/>
      <c r="M714" s="223" t="s">
        <v>19</v>
      </c>
      <c r="N714" s="224" t="s">
        <v>42</v>
      </c>
      <c r="O714" s="87"/>
      <c r="P714" s="225">
        <f>O714*H714</f>
        <v>0</v>
      </c>
      <c r="Q714" s="225">
        <v>0</v>
      </c>
      <c r="R714" s="225">
        <f>Q714*H714</f>
        <v>0</v>
      </c>
      <c r="S714" s="225">
        <v>0</v>
      </c>
      <c r="T714" s="226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7" t="s">
        <v>331</v>
      </c>
      <c r="AT714" s="227" t="s">
        <v>207</v>
      </c>
      <c r="AU714" s="227" t="s">
        <v>80</v>
      </c>
      <c r="AY714" s="20" t="s">
        <v>205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20" t="s">
        <v>78</v>
      </c>
      <c r="BK714" s="228">
        <f>ROUND(I714*H714,2)</f>
        <v>0</v>
      </c>
      <c r="BL714" s="20" t="s">
        <v>331</v>
      </c>
      <c r="BM714" s="227" t="s">
        <v>7959</v>
      </c>
    </row>
    <row r="715" s="2" customFormat="1">
      <c r="A715" s="41"/>
      <c r="B715" s="42"/>
      <c r="C715" s="43"/>
      <c r="D715" s="229" t="s">
        <v>214</v>
      </c>
      <c r="E715" s="43"/>
      <c r="F715" s="230" t="s">
        <v>7960</v>
      </c>
      <c r="G715" s="43"/>
      <c r="H715" s="43"/>
      <c r="I715" s="231"/>
      <c r="J715" s="43"/>
      <c r="K715" s="43"/>
      <c r="L715" s="47"/>
      <c r="M715" s="232"/>
      <c r="N715" s="233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214</v>
      </c>
      <c r="AU715" s="20" t="s">
        <v>80</v>
      </c>
    </row>
    <row r="716" s="12" customFormat="1" ht="25.92" customHeight="1">
      <c r="A716" s="12"/>
      <c r="B716" s="200"/>
      <c r="C716" s="201"/>
      <c r="D716" s="202" t="s">
        <v>70</v>
      </c>
      <c r="E716" s="203" t="s">
        <v>319</v>
      </c>
      <c r="F716" s="203" t="s">
        <v>7961</v>
      </c>
      <c r="G716" s="201"/>
      <c r="H716" s="201"/>
      <c r="I716" s="204"/>
      <c r="J716" s="205">
        <f>BK716</f>
        <v>0</v>
      </c>
      <c r="K716" s="201"/>
      <c r="L716" s="206"/>
      <c r="M716" s="207"/>
      <c r="N716" s="208"/>
      <c r="O716" s="208"/>
      <c r="P716" s="209">
        <f>P717</f>
        <v>0</v>
      </c>
      <c r="Q716" s="208"/>
      <c r="R716" s="209">
        <f>R717</f>
        <v>0.067559999999999995</v>
      </c>
      <c r="S716" s="208"/>
      <c r="T716" s="210">
        <f>T717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11" t="s">
        <v>97</v>
      </c>
      <c r="AT716" s="212" t="s">
        <v>70</v>
      </c>
      <c r="AU716" s="212" t="s">
        <v>71</v>
      </c>
      <c r="AY716" s="211" t="s">
        <v>205</v>
      </c>
      <c r="BK716" s="213">
        <f>BK717</f>
        <v>0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7962</v>
      </c>
      <c r="F717" s="214" t="s">
        <v>7963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SUM(P718:P720)</f>
        <v>0</v>
      </c>
      <c r="Q717" s="208"/>
      <c r="R717" s="209">
        <f>SUM(R718:R720)</f>
        <v>0.067559999999999995</v>
      </c>
      <c r="S717" s="208"/>
      <c r="T717" s="210">
        <f>SUM(T718:T720)</f>
        <v>0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97</v>
      </c>
      <c r="AT717" s="212" t="s">
        <v>70</v>
      </c>
      <c r="AU717" s="212" t="s">
        <v>78</v>
      </c>
      <c r="AY717" s="211" t="s">
        <v>205</v>
      </c>
      <c r="BK717" s="213">
        <f>SUM(BK718:BK720)</f>
        <v>0</v>
      </c>
    </row>
    <row r="718" s="2" customFormat="1" ht="55.5" customHeight="1">
      <c r="A718" s="41"/>
      <c r="B718" s="42"/>
      <c r="C718" s="216" t="s">
        <v>2028</v>
      </c>
      <c r="D718" s="216" t="s">
        <v>207</v>
      </c>
      <c r="E718" s="217" t="s">
        <v>7964</v>
      </c>
      <c r="F718" s="218" t="s">
        <v>7965</v>
      </c>
      <c r="G718" s="219" t="s">
        <v>448</v>
      </c>
      <c r="H718" s="220">
        <v>3</v>
      </c>
      <c r="I718" s="221"/>
      <c r="J718" s="222">
        <f>ROUND(I718*H718,2)</f>
        <v>0</v>
      </c>
      <c r="K718" s="218" t="s">
        <v>211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0.022519999999999998</v>
      </c>
      <c r="R718" s="225">
        <f>Q718*H718</f>
        <v>0.067559999999999995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657</v>
      </c>
      <c r="AT718" s="227" t="s">
        <v>207</v>
      </c>
      <c r="AU718" s="227" t="s">
        <v>80</v>
      </c>
      <c r="AY718" s="20" t="s">
        <v>205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657</v>
      </c>
      <c r="BM718" s="227" t="s">
        <v>7966</v>
      </c>
    </row>
    <row r="719" s="2" customFormat="1">
      <c r="A719" s="41"/>
      <c r="B719" s="42"/>
      <c r="C719" s="43"/>
      <c r="D719" s="229" t="s">
        <v>214</v>
      </c>
      <c r="E719" s="43"/>
      <c r="F719" s="230" t="s">
        <v>7967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214</v>
      </c>
      <c r="AU719" s="20" t="s">
        <v>80</v>
      </c>
    </row>
    <row r="720" s="14" customFormat="1">
      <c r="A720" s="14"/>
      <c r="B720" s="245"/>
      <c r="C720" s="246"/>
      <c r="D720" s="236" t="s">
        <v>216</v>
      </c>
      <c r="E720" s="247" t="s">
        <v>19</v>
      </c>
      <c r="F720" s="248" t="s">
        <v>7968</v>
      </c>
      <c r="G720" s="246"/>
      <c r="H720" s="249">
        <v>3</v>
      </c>
      <c r="I720" s="250"/>
      <c r="J720" s="246"/>
      <c r="K720" s="246"/>
      <c r="L720" s="251"/>
      <c r="M720" s="293"/>
      <c r="N720" s="294"/>
      <c r="O720" s="294"/>
      <c r="P720" s="294"/>
      <c r="Q720" s="294"/>
      <c r="R720" s="294"/>
      <c r="S720" s="294"/>
      <c r="T720" s="29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216</v>
      </c>
      <c r="AU720" s="255" t="s">
        <v>80</v>
      </c>
      <c r="AV720" s="14" t="s">
        <v>80</v>
      </c>
      <c r="AW720" s="14" t="s">
        <v>218</v>
      </c>
      <c r="AX720" s="14" t="s">
        <v>71</v>
      </c>
      <c r="AY720" s="255" t="s">
        <v>205</v>
      </c>
    </row>
    <row r="721" s="2" customFormat="1" ht="6.96" customHeight="1">
      <c r="A721" s="41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47"/>
      <c r="M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</row>
  </sheetData>
  <sheetProtection sheet="1" autoFilter="0" formatColumns="0" formatRows="0" objects="1" scenarios="1" spinCount="100000" saltValue="C1KDZfmjjzpQfNNjRcgrnzqqotg0bTGRS8GYyDQEE35UjlebU7krpVtj4fPbFR9vvh9IxtAgR9U8nKyLssC1JA==" hashValue="fF1vjqrnMO1fGthZBliuV5XDDcLOBviSwu2NYqWt8pUSkuUMRBV947wVu5WBuheBp/vnJ+LOvgg8v86yF7dmUA==" algorithmName="SHA-512" password="CC35"/>
  <autoFilter ref="C105:K7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5_01/132254203"/>
    <hyperlink ref="F113" r:id="rId2" display="https://podminky.urs.cz/item/CS_URS_2025_01/139711111"/>
    <hyperlink ref="F117" r:id="rId3" display="https://podminky.urs.cz/item/CS_URS_2025_01/151101103"/>
    <hyperlink ref="F120" r:id="rId4" display="https://podminky.urs.cz/item/CS_URS_2025_01/151101113"/>
    <hyperlink ref="F122" r:id="rId5" display="https://podminky.urs.cz/item/CS_URS_2025_01/162211311"/>
    <hyperlink ref="F127" r:id="rId6" display="https://podminky.urs.cz/item/CS_URS_2025_01/162211319"/>
    <hyperlink ref="F133" r:id="rId7" display="https://podminky.urs.cz/item/CS_URS_2025_01/162651111"/>
    <hyperlink ref="F137" r:id="rId8" display="https://podminky.urs.cz/item/CS_URS_2025_01/162751114"/>
    <hyperlink ref="F142" r:id="rId9" display="https://podminky.urs.cz/item/CS_URS_2025_01/167111101"/>
    <hyperlink ref="F146" r:id="rId10" display="https://podminky.urs.cz/item/CS_URS_2025_01/167151101"/>
    <hyperlink ref="F151" r:id="rId11" display="https://podminky.urs.cz/item/CS_URS_2025_01/171201231"/>
    <hyperlink ref="F155" r:id="rId12" display="https://podminky.urs.cz/item/CS_URS_2025_01/174111102"/>
    <hyperlink ref="F161" r:id="rId13" display="https://podminky.urs.cz/item/CS_URS_2025_01/174151101"/>
    <hyperlink ref="F170" r:id="rId14" display="https://podminky.urs.cz/item/CS_URS_2025_01/175111101"/>
    <hyperlink ref="F177" r:id="rId15" display="https://podminky.urs.cz/item/CS_URS_2025_01/211561111"/>
    <hyperlink ref="F180" r:id="rId16" display="https://podminky.urs.cz/item/CS_URS_2025_01/211971110"/>
    <hyperlink ref="F185" r:id="rId17" display="https://podminky.urs.cz/item/CS_URS_2025_01/212532111"/>
    <hyperlink ref="F188" r:id="rId18" display="https://podminky.urs.cz/item/CS_URS_2025_01/212755215"/>
    <hyperlink ref="F191" r:id="rId19" display="https://podminky.urs.cz/item/CS_URS_2025_01/213141111"/>
    <hyperlink ref="F197" r:id="rId20" display="https://podminky.urs.cz/item/CS_URS_2025_01/310237241"/>
    <hyperlink ref="F201" r:id="rId21" display="https://podminky.urs.cz/item/CS_URS_2025_01/346481111"/>
    <hyperlink ref="F205" r:id="rId22" display="https://podminky.urs.cz/item/CS_URS_2025_01/451573111"/>
    <hyperlink ref="F209" r:id="rId23" display="https://podminky.urs.cz/item/CS_URS_2025_01/612315111"/>
    <hyperlink ref="F212" r:id="rId24" display="https://podminky.urs.cz/item/CS_URS_2025_01/631312141"/>
    <hyperlink ref="F219" r:id="rId25" display="https://podminky.urs.cz/item/CS_URS_2025_01/965042231"/>
    <hyperlink ref="F222" r:id="rId26" display="https://podminky.urs.cz/item/CS_URS_2025_01/965082923"/>
    <hyperlink ref="F225" r:id="rId27" display="https://podminky.urs.cz/item/CS_URS_2025_01/965082933"/>
    <hyperlink ref="F228" r:id="rId28" display="https://podminky.urs.cz/item/CS_URS_2025_01/971033441"/>
    <hyperlink ref="F232" r:id="rId29" display="https://podminky.urs.cz/item/CS_URS_2025_01/973031151"/>
    <hyperlink ref="F235" r:id="rId30" display="https://podminky.urs.cz/item/CS_URS_2025_01/974029153"/>
    <hyperlink ref="F238" r:id="rId31" display="https://podminky.urs.cz/item/CS_URS_2025_01/974029164"/>
    <hyperlink ref="F242" r:id="rId32" display="https://podminky.urs.cz/item/CS_URS_2025_01/974031142"/>
    <hyperlink ref="F246" r:id="rId33" display="https://podminky.urs.cz/item/CS_URS_2025_01/974031153"/>
    <hyperlink ref="F249" r:id="rId34" display="https://podminky.urs.cz/item/CS_URS_2025_01/974031164"/>
    <hyperlink ref="F253" r:id="rId35" display="https://podminky.urs.cz/item/CS_URS_2025_01/977151118"/>
    <hyperlink ref="F258" r:id="rId36" display="https://podminky.urs.cz/item/CS_URS_2025_01/977151122"/>
    <hyperlink ref="F262" r:id="rId37" display="https://podminky.urs.cz/item/CS_URS_2025_01/977311113"/>
    <hyperlink ref="F267" r:id="rId38" display="https://podminky.urs.cz/item/CS_URS_2025_01/997013111"/>
    <hyperlink ref="F270" r:id="rId39" display="https://podminky.urs.cz/item/CS_URS_2025_01/997013211"/>
    <hyperlink ref="F273" r:id="rId40" display="https://podminky.urs.cz/item/CS_URS_2025_01/997013213"/>
    <hyperlink ref="F277" r:id="rId41" display="https://podminky.urs.cz/item/CS_URS_2025_01/997013509"/>
    <hyperlink ref="F280" r:id="rId42" display="https://podminky.urs.cz/item/CS_URS_2025_01/997013861"/>
    <hyperlink ref="F282" r:id="rId43" display="https://podminky.urs.cz/item/CS_URS_2025_01/997013863"/>
    <hyperlink ref="F285" r:id="rId44" display="https://podminky.urs.cz/item/CS_URS_2025_01/997013871"/>
    <hyperlink ref="F289" r:id="rId45" display="https://podminky.urs.cz/item/CS_URS_2025_01/998011010"/>
    <hyperlink ref="F293" r:id="rId46" display="https://podminky.urs.cz/item/CS_URS_2025_01/713411141"/>
    <hyperlink ref="F299" r:id="rId47" display="https://podminky.urs.cz/item/CS_URS_2025_01/713463212"/>
    <hyperlink ref="F304" r:id="rId48" display="https://podminky.urs.cz/item/CS_URS_2025_01/998713111"/>
    <hyperlink ref="F307" r:id="rId49" display="https://podminky.urs.cz/item/CS_URS_2025_01/721140806"/>
    <hyperlink ref="F310" r:id="rId50" display="https://podminky.urs.cz/item/CS_URS_2025_01/721171803"/>
    <hyperlink ref="F316" r:id="rId51" display="https://podminky.urs.cz/item/CS_URS_2025_01/721171808"/>
    <hyperlink ref="F320" r:id="rId52" display="https://podminky.urs.cz/item/CS_URS_2025_01/721173401"/>
    <hyperlink ref="F322" r:id="rId53" display="https://podminky.urs.cz/item/CS_URS_2025_01/721173402"/>
    <hyperlink ref="F325" r:id="rId54" display="https://podminky.urs.cz/item/CS_URS_2025_01/721173403"/>
    <hyperlink ref="F327" r:id="rId55" display="https://podminky.urs.cz/item/CS_URS_2025_01/721173404"/>
    <hyperlink ref="F331" r:id="rId56" display="https://podminky.urs.cz/item/CS_URS_2025_01/721173405"/>
    <hyperlink ref="F334" r:id="rId57" display="https://podminky.urs.cz/item/CS_URS_2025_01/721174005"/>
    <hyperlink ref="F337" r:id="rId58" display="https://podminky.urs.cz/item/CS_URS_2025_01/721174006"/>
    <hyperlink ref="F339" r:id="rId59" display="https://podminky.urs.cz/item/CS_URS_2025_01/721174024"/>
    <hyperlink ref="F347" r:id="rId60" display="https://podminky.urs.cz/item/CS_URS_2025_01/721174025"/>
    <hyperlink ref="F357" r:id="rId61" display="https://podminky.urs.cz/item/CS_URS_2025_01/721174026"/>
    <hyperlink ref="F362" r:id="rId62" display="https://podminky.urs.cz/item/CS_URS_2025_01/721174042"/>
    <hyperlink ref="F364" r:id="rId63" display="https://podminky.urs.cz/item/CS_URS_2025_01/721174043"/>
    <hyperlink ref="F366" r:id="rId64" display="https://podminky.urs.cz/item/CS_URS_2025_01/721174044"/>
    <hyperlink ref="F369" r:id="rId65" display="https://podminky.urs.cz/item/CS_URS_2025_01/721174045"/>
    <hyperlink ref="F371" r:id="rId66" display="https://podminky.urs.cz/item/CS_URS_2025_01/721174055"/>
    <hyperlink ref="F376" r:id="rId67" display="https://podminky.urs.cz/item/CS_URS_2025_01/721174062"/>
    <hyperlink ref="F381" r:id="rId68" display="https://podminky.urs.cz/item/CS_URS_2025_01/721174063"/>
    <hyperlink ref="F385" r:id="rId69" display="https://podminky.urs.cz/item/CS_URS_2025_01/721194104"/>
    <hyperlink ref="F387" r:id="rId70" display="https://podminky.urs.cz/item/CS_URS_2025_01/721194105"/>
    <hyperlink ref="F389" r:id="rId71" display="https://podminky.urs.cz/item/CS_URS_2025_01/721194107"/>
    <hyperlink ref="F391" r:id="rId72" display="https://podminky.urs.cz/item/CS_URS_2025_01/721194109"/>
    <hyperlink ref="F393" r:id="rId73" display="https://podminky.urs.cz/item/CS_URS_2025_01/721211422"/>
    <hyperlink ref="F395" r:id="rId74" display="https://podminky.urs.cz/item/CS_URS_2025_01/721226512"/>
    <hyperlink ref="F397" r:id="rId75" display="https://podminky.urs.cz/item/CS_URS_2025_01/721273152"/>
    <hyperlink ref="F399" r:id="rId76" display="https://podminky.urs.cz/item/CS_URS_2025_01/721273153"/>
    <hyperlink ref="F401" r:id="rId77" display="https://podminky.urs.cz/item/CS_URS_2025_01/721274122"/>
    <hyperlink ref="F403" r:id="rId78" display="https://podminky.urs.cz/item/CS_URS_2025_01/721290111"/>
    <hyperlink ref="F406" r:id="rId79" display="https://podminky.urs.cz/item/CS_URS_2025_01/721290112"/>
    <hyperlink ref="F409" r:id="rId80" display="https://podminky.urs.cz/item/CS_URS_2025_01/721290113"/>
    <hyperlink ref="F412" r:id="rId81" display="https://podminky.urs.cz/item/CS_URS_2025_01/998721122"/>
    <hyperlink ref="F415" r:id="rId82" display="https://podminky.urs.cz/item/CS_URS_2025_01/722130104"/>
    <hyperlink ref="F417" r:id="rId83" display="https://podminky.urs.cz/item/CS_URS_2025_01/722130105"/>
    <hyperlink ref="F419" r:id="rId84" display="https://podminky.urs.cz/item/CS_URS_2025_01/722130106"/>
    <hyperlink ref="F421" r:id="rId85" display="https://podminky.urs.cz/item/CS_URS_2025_01/722130107"/>
    <hyperlink ref="F423" r:id="rId86" display="https://podminky.urs.cz/item/CS_URS_2025_01/722130108"/>
    <hyperlink ref="F425" r:id="rId87" display="https://podminky.urs.cz/item/CS_URS_2025_01/722130801"/>
    <hyperlink ref="F431" r:id="rId88" display="https://podminky.urs.cz/item/CS_URS_2025_01/722170801"/>
    <hyperlink ref="F436" r:id="rId89" display="https://podminky.urs.cz/item/CS_URS_2025_01/722174022"/>
    <hyperlink ref="F438" r:id="rId90" display="https://podminky.urs.cz/item/CS_URS_2025_01/722174023"/>
    <hyperlink ref="F440" r:id="rId91" display="https://podminky.urs.cz/item/CS_URS_2025_01/722174024"/>
    <hyperlink ref="F442" r:id="rId92" display="https://podminky.urs.cz/item/CS_URS_2025_01/722174025"/>
    <hyperlink ref="F444" r:id="rId93" display="https://podminky.urs.cz/item/CS_URS_2025_01/722174026"/>
    <hyperlink ref="F446" r:id="rId94" display="https://podminky.urs.cz/item/CS_URS_2025_01/722181221"/>
    <hyperlink ref="F449" r:id="rId95" display="https://podminky.urs.cz/item/CS_URS_2025_01/722181222"/>
    <hyperlink ref="F452" r:id="rId96" display="https://podminky.urs.cz/item/CS_URS_2025_01/722181223"/>
    <hyperlink ref="F455" r:id="rId97" display="https://podminky.urs.cz/item/CS_URS_2025_01/722181242"/>
    <hyperlink ref="F458" r:id="rId98" display="https://podminky.urs.cz/item/CS_URS_2025_01/722181243"/>
    <hyperlink ref="F461" r:id="rId99" display="https://podminky.urs.cz/item/CS_URS_2025_01/722181244"/>
    <hyperlink ref="F464" r:id="rId100" display="https://podminky.urs.cz/item/CS_URS_2025_01/722220111"/>
    <hyperlink ref="F467" r:id="rId101" display="https://podminky.urs.cz/item/CS_URS_2025_01/722220161"/>
    <hyperlink ref="F469" r:id="rId102" display="https://podminky.urs.cz/item/CS_URS_2025_01/722224154"/>
    <hyperlink ref="F475" r:id="rId103" display="https://podminky.urs.cz/item/CS_URS_2025_01/722225307"/>
    <hyperlink ref="F478" r:id="rId104" display="https://podminky.urs.cz/item/CS_URS_2025_01/722229103"/>
    <hyperlink ref="F481" r:id="rId105" display="https://podminky.urs.cz/item/CS_URS_2025_01/722229105"/>
    <hyperlink ref="F484" r:id="rId106" display="https://podminky.urs.cz/item/CS_URS_2025_01/722231074"/>
    <hyperlink ref="F486" r:id="rId107" display="https://podminky.urs.cz/item/CS_URS_2025_01/722231078"/>
    <hyperlink ref="F491" r:id="rId108" display="https://podminky.urs.cz/item/CS_URS_2025_01/722232045"/>
    <hyperlink ref="F493" r:id="rId109" display="https://podminky.urs.cz/item/CS_URS_2025_01/722232049"/>
    <hyperlink ref="F498" r:id="rId110" display="https://podminky.urs.cz/item/CS_URS_2025_01/722232063"/>
    <hyperlink ref="F501" r:id="rId111" display="https://podminky.urs.cz/item/CS_URS_2025_01/722232064"/>
    <hyperlink ref="F503" r:id="rId112" display="https://podminky.urs.cz/item/CS_URS_2025_01/722232065"/>
    <hyperlink ref="F505" r:id="rId113" display="https://podminky.urs.cz/item/CS_URS_2025_01/722234269"/>
    <hyperlink ref="F508" r:id="rId114" display="https://podminky.urs.cz/item/CS_URS_2025_01/722239106"/>
    <hyperlink ref="F512" r:id="rId115" display="https://podminky.urs.cz/item/CS_URS_2025_01/722249127"/>
    <hyperlink ref="F515" r:id="rId116" display="https://podminky.urs.cz/item/CS_URS_2025_01/722250133"/>
    <hyperlink ref="F518" r:id="rId117" display="https://podminky.urs.cz/item/CS_URS_2025_01/722290226"/>
    <hyperlink ref="F521" r:id="rId118" display="https://podminky.urs.cz/item/CS_URS_2025_01/722290229"/>
    <hyperlink ref="F524" r:id="rId119" display="https://podminky.urs.cz/item/CS_URS_2025_01/722290234"/>
    <hyperlink ref="F527" r:id="rId120" display="https://podminky.urs.cz/item/CS_URS_2025_01/722290246"/>
    <hyperlink ref="F530" r:id="rId121" display="https://podminky.urs.cz/item/CS_URS_2025_01/722290249"/>
    <hyperlink ref="F533" r:id="rId122" display="https://podminky.urs.cz/item/CS_URS_2025_01/998722122"/>
    <hyperlink ref="F536" r:id="rId123" display="https://podminky.urs.cz/item/CS_URS_2025_01/723120804"/>
    <hyperlink ref="F540" r:id="rId124" display="https://podminky.urs.cz/item/CS_URS_2025_01/725110811"/>
    <hyperlink ref="F549" r:id="rId125" display="https://podminky.urs.cz/item/CS_URS_2025_01/725112022"/>
    <hyperlink ref="F551" r:id="rId126" display="https://podminky.urs.cz/item/CS_URS_2025_01/725112023"/>
    <hyperlink ref="F553" r:id="rId127" display="https://podminky.urs.cz/item/CS_URS_2025_01/725121521"/>
    <hyperlink ref="F555" r:id="rId128" display="https://podminky.urs.cz/item/CS_URS_2025_01/725122817"/>
    <hyperlink ref="F560" r:id="rId129" display="https://podminky.urs.cz/item/CS_URS_2025_01/725210821"/>
    <hyperlink ref="F569" r:id="rId130" display="https://podminky.urs.cz/item/CS_URS_2025_01/725211603"/>
    <hyperlink ref="F571" r:id="rId131" display="https://podminky.urs.cz/item/CS_URS_2025_01/725211681"/>
    <hyperlink ref="F573" r:id="rId132" display="https://podminky.urs.cz/item/CS_URS_2025_01/725220841"/>
    <hyperlink ref="F576" r:id="rId133" display="https://podminky.urs.cz/item/CS_URS_2025_01/725240811"/>
    <hyperlink ref="F580" r:id="rId134" display="https://podminky.urs.cz/item/CS_URS_2025_01/725240812"/>
    <hyperlink ref="F585" r:id="rId135" display="https://podminky.urs.cz/item/CS_URS_2025_01/725241213"/>
    <hyperlink ref="F587" r:id="rId136" display="https://podminky.urs.cz/item/CS_URS_2025_01/725244624"/>
    <hyperlink ref="F589" r:id="rId137" display="https://podminky.urs.cz/item/CS_URS_2025_01/725291652"/>
    <hyperlink ref="F592" r:id="rId138" display="https://podminky.urs.cz/item/CS_URS_2025_01/725291653"/>
    <hyperlink ref="F595" r:id="rId139" display="https://podminky.urs.cz/item/CS_URS_2025_01/725291654"/>
    <hyperlink ref="F598" r:id="rId140" display="https://podminky.urs.cz/item/CS_URS_2025_01/725291664"/>
    <hyperlink ref="F601" r:id="rId141" display="https://podminky.urs.cz/item/CS_URS_2025_01/725291666"/>
    <hyperlink ref="F605" r:id="rId142" display="https://podminky.urs.cz/item/CS_URS_2025_01/725291669"/>
    <hyperlink ref="F608" r:id="rId143" display="https://podminky.urs.cz/item/CS_URS_2025_01/725291670"/>
    <hyperlink ref="F612" r:id="rId144" display="https://podminky.urs.cz/item/CS_URS_2025_01/725291674"/>
    <hyperlink ref="F615" r:id="rId145" display="https://podminky.urs.cz/item/CS_URS_2025_01/725310821"/>
    <hyperlink ref="F618" r:id="rId146" display="https://podminky.urs.cz/item/CS_URS_2025_01/725310823"/>
    <hyperlink ref="F621" r:id="rId147" display="https://podminky.urs.cz/item/CS_URS_2025_01/725310828"/>
    <hyperlink ref="F624" r:id="rId148" display="https://podminky.urs.cz/item/CS_URS_2025_01/725311121"/>
    <hyperlink ref="F626" r:id="rId149" display="https://podminky.urs.cz/item/CS_URS_2025_01/725319111"/>
    <hyperlink ref="F629" r:id="rId150" display="https://podminky.urs.cz/item/CS_URS_2025_01/725320821"/>
    <hyperlink ref="F633" r:id="rId151" display="https://podminky.urs.cz/item/CS_URS_2025_01/725330840"/>
    <hyperlink ref="F637" r:id="rId152" display="https://podminky.urs.cz/item/CS_URS_2025_01/725331111"/>
    <hyperlink ref="F639" r:id="rId153" display="https://podminky.urs.cz/item/CS_URS_2025_01/725530823"/>
    <hyperlink ref="F642" r:id="rId154" display="https://podminky.urs.cz/item/CS_URS_2025_01/725531101"/>
    <hyperlink ref="F644" r:id="rId155" display="https://podminky.urs.cz/item/CS_URS_2025_01/725532116"/>
    <hyperlink ref="F646" r:id="rId156" display="https://podminky.urs.cz/item/CS_URS_2025_01/725532120"/>
    <hyperlink ref="F648" r:id="rId157" display="https://podminky.urs.cz/item/CS_URS_2025_01/725532124"/>
    <hyperlink ref="F650" r:id="rId158" display="https://podminky.urs.cz/item/CS_URS_2025_01/725610810"/>
    <hyperlink ref="F653" r:id="rId159" display="https://podminky.urs.cz/item/CS_URS_2025_01/725810811"/>
    <hyperlink ref="F661" r:id="rId160" display="https://podminky.urs.cz/item/CS_URS_2025_01/725813111"/>
    <hyperlink ref="F665" r:id="rId161" display="https://podminky.urs.cz/item/CS_URS_2025_01/725813112"/>
    <hyperlink ref="F667" r:id="rId162" display="https://podminky.urs.cz/item/CS_URS_2025_01/725820801"/>
    <hyperlink ref="F676" r:id="rId163" display="https://podminky.urs.cz/item/CS_URS_2025_01/725821312"/>
    <hyperlink ref="F679" r:id="rId164" display="https://podminky.urs.cz/item/CS_URS_2025_01/725821325"/>
    <hyperlink ref="F681" r:id="rId165" display="https://podminky.urs.cz/item/CS_URS_2025_01/725822613"/>
    <hyperlink ref="F683" r:id="rId166" display="https://podminky.urs.cz/item/CS_URS_2025_01/725841312"/>
    <hyperlink ref="F686" r:id="rId167" display="https://podminky.urs.cz/item/CS_URS_2025_01/725861311"/>
    <hyperlink ref="F688" r:id="rId168" display="https://podminky.urs.cz/item/CS_URS_2025_01/725869101"/>
    <hyperlink ref="F691" r:id="rId169" display="https://podminky.urs.cz/item/CS_URS_2025_01/998725122"/>
    <hyperlink ref="F694" r:id="rId170" display="https://podminky.urs.cz/item/CS_URS_2025_01/726111031"/>
    <hyperlink ref="F696" r:id="rId171" display="https://podminky.urs.cz/item/CS_URS_2025_01/998726132"/>
    <hyperlink ref="F699" r:id="rId172" display="https://podminky.urs.cz/item/CS_URS_2025_01/751377812"/>
    <hyperlink ref="F703" r:id="rId173" display="https://podminky.urs.cz/item/CS_URS_2025_01/751377842"/>
    <hyperlink ref="F706" r:id="rId174" display="https://podminky.urs.cz/item/CS_URS_2025_01/751511815"/>
    <hyperlink ref="F710" r:id="rId175" display="https://podminky.urs.cz/item/CS_URS_2025_01/781491021"/>
    <hyperlink ref="F715" r:id="rId176" display="https://podminky.urs.cz/item/CS_URS_2025_01/998781122"/>
    <hyperlink ref="F719" r:id="rId177" display="https://podminky.urs.cz/item/CS_URS_2025_01/460903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149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7969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ROUND((SUM(BE104:BE397)),  2)</f>
        <v>0</v>
      </c>
      <c r="G35" s="41"/>
      <c r="H35" s="41"/>
      <c r="I35" s="161">
        <v>0.20999999999999999</v>
      </c>
      <c r="J35" s="160">
        <f>ROUND(((SUM(BE104:BE397))*I35),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ROUND((SUM(BF104:BF397)),  2)</f>
        <v>0</v>
      </c>
      <c r="G36" s="41"/>
      <c r="H36" s="41"/>
      <c r="I36" s="161">
        <v>0.12</v>
      </c>
      <c r="J36" s="160">
        <f>ROUND(((SUM(BF104:BF397))*I36),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ROUND((SUM(BG104:BG397)),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ROUND((SUM(BH104:BH397)),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ROUND((SUM(BI104:BI397)),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01.3 - ústřední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156</v>
      </c>
      <c r="E64" s="181"/>
      <c r="F64" s="181"/>
      <c r="G64" s="181"/>
      <c r="H64" s="181"/>
      <c r="I64" s="181"/>
      <c r="J64" s="182">
        <f>J105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157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159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160</v>
      </c>
      <c r="E67" s="186"/>
      <c r="F67" s="186"/>
      <c r="G67" s="186"/>
      <c r="H67" s="186"/>
      <c r="I67" s="186"/>
      <c r="J67" s="187">
        <f>J143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162</v>
      </c>
      <c r="E68" s="186"/>
      <c r="F68" s="186"/>
      <c r="G68" s="186"/>
      <c r="H68" s="186"/>
      <c r="I68" s="186"/>
      <c r="J68" s="187">
        <f>J147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7020</v>
      </c>
      <c r="E69" s="186"/>
      <c r="F69" s="186"/>
      <c r="G69" s="186"/>
      <c r="H69" s="186"/>
      <c r="I69" s="186"/>
      <c r="J69" s="187">
        <f>J151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7021</v>
      </c>
      <c r="E70" s="186"/>
      <c r="F70" s="186"/>
      <c r="G70" s="186"/>
      <c r="H70" s="186"/>
      <c r="I70" s="186"/>
      <c r="J70" s="187">
        <f>J154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168</v>
      </c>
      <c r="E71" s="186"/>
      <c r="F71" s="186"/>
      <c r="G71" s="186"/>
      <c r="H71" s="186"/>
      <c r="I71" s="186"/>
      <c r="J71" s="187">
        <f>J178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169</v>
      </c>
      <c r="E72" s="186"/>
      <c r="F72" s="186"/>
      <c r="G72" s="186"/>
      <c r="H72" s="186"/>
      <c r="I72" s="186"/>
      <c r="J72" s="187">
        <f>J201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170</v>
      </c>
      <c r="E73" s="181"/>
      <c r="F73" s="181"/>
      <c r="G73" s="181"/>
      <c r="H73" s="181"/>
      <c r="I73" s="181"/>
      <c r="J73" s="182">
        <f>J204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172</v>
      </c>
      <c r="E74" s="186"/>
      <c r="F74" s="186"/>
      <c r="G74" s="186"/>
      <c r="H74" s="186"/>
      <c r="I74" s="186"/>
      <c r="J74" s="187">
        <f>J205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7970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7971</v>
      </c>
      <c r="E76" s="186"/>
      <c r="F76" s="186"/>
      <c r="G76" s="186"/>
      <c r="H76" s="186"/>
      <c r="I76" s="186"/>
      <c r="J76" s="187">
        <f>J244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7972</v>
      </c>
      <c r="E77" s="186"/>
      <c r="F77" s="186"/>
      <c r="G77" s="186"/>
      <c r="H77" s="186"/>
      <c r="I77" s="186"/>
      <c r="J77" s="187">
        <f>J277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7973</v>
      </c>
      <c r="E78" s="186"/>
      <c r="F78" s="186"/>
      <c r="G78" s="186"/>
      <c r="H78" s="186"/>
      <c r="I78" s="186"/>
      <c r="J78" s="187">
        <f>J323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187</v>
      </c>
      <c r="E79" s="186"/>
      <c r="F79" s="186"/>
      <c r="G79" s="186"/>
      <c r="H79" s="186"/>
      <c r="I79" s="186"/>
      <c r="J79" s="187">
        <f>J376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7027</v>
      </c>
      <c r="E80" s="181"/>
      <c r="F80" s="181"/>
      <c r="G80" s="181"/>
      <c r="H80" s="181"/>
      <c r="I80" s="181"/>
      <c r="J80" s="182">
        <f>J382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7974</v>
      </c>
      <c r="E81" s="186"/>
      <c r="F81" s="186"/>
      <c r="G81" s="186"/>
      <c r="H81" s="186"/>
      <c r="I81" s="186"/>
      <c r="J81" s="187">
        <f>J383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8"/>
      <c r="C82" s="179"/>
      <c r="D82" s="180" t="s">
        <v>7975</v>
      </c>
      <c r="E82" s="181"/>
      <c r="F82" s="181"/>
      <c r="G82" s="181"/>
      <c r="H82" s="181"/>
      <c r="I82" s="181"/>
      <c r="J82" s="182">
        <f>J395</f>
        <v>0</v>
      </c>
      <c r="K82" s="179"/>
      <c r="L82" s="183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2" customFormat="1" ht="21.84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8" s="2" customFormat="1" ht="6.96" customHeight="1">
      <c r="A88" s="41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4.96" customHeight="1">
      <c r="A89" s="41"/>
      <c r="B89" s="42"/>
      <c r="C89" s="26" t="s">
        <v>190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16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173" t="str">
        <f>E7</f>
        <v>Dominikán - stěhování ZUŠ</v>
      </c>
      <c r="F92" s="35"/>
      <c r="G92" s="35"/>
      <c r="H92" s="35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" customFormat="1" ht="12" customHeight="1">
      <c r="B93" s="24"/>
      <c r="C93" s="35" t="s">
        <v>148</v>
      </c>
      <c r="D93" s="25"/>
      <c r="E93" s="25"/>
      <c r="F93" s="25"/>
      <c r="G93" s="25"/>
      <c r="H93" s="25"/>
      <c r="I93" s="25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73" t="s">
        <v>149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150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E11</f>
        <v>01.3 - ústřední vytápění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21</v>
      </c>
      <c r="D98" s="43"/>
      <c r="E98" s="43"/>
      <c r="F98" s="30" t="str">
        <f>F14</f>
        <v>Cheb</v>
      </c>
      <c r="G98" s="43"/>
      <c r="H98" s="43"/>
      <c r="I98" s="35" t="s">
        <v>23</v>
      </c>
      <c r="J98" s="75" t="str">
        <f>IF(J14="","",J14)</f>
        <v>24. 10. 2025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25</v>
      </c>
      <c r="D100" s="43"/>
      <c r="E100" s="43"/>
      <c r="F100" s="30" t="str">
        <f>E17</f>
        <v>město Cheb</v>
      </c>
      <c r="G100" s="43"/>
      <c r="H100" s="43"/>
      <c r="I100" s="35" t="s">
        <v>31</v>
      </c>
      <c r="J100" s="39" t="str">
        <f>E23</f>
        <v>Atelier Stöeckl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29</v>
      </c>
      <c r="D101" s="43"/>
      <c r="E101" s="43"/>
      <c r="F101" s="30" t="str">
        <f>IF(E20="","",E20)</f>
        <v>Vyplň údaj</v>
      </c>
      <c r="G101" s="43"/>
      <c r="H101" s="43"/>
      <c r="I101" s="35" t="s">
        <v>33</v>
      </c>
      <c r="J101" s="39" t="str">
        <f>E26</f>
        <v xml:space="preserve"> </v>
      </c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189"/>
      <c r="B103" s="190"/>
      <c r="C103" s="191" t="s">
        <v>191</v>
      </c>
      <c r="D103" s="192" t="s">
        <v>56</v>
      </c>
      <c r="E103" s="192" t="s">
        <v>52</v>
      </c>
      <c r="F103" s="192" t="s">
        <v>53</v>
      </c>
      <c r="G103" s="192" t="s">
        <v>192</v>
      </c>
      <c r="H103" s="192" t="s">
        <v>193</v>
      </c>
      <c r="I103" s="192" t="s">
        <v>194</v>
      </c>
      <c r="J103" s="192" t="s">
        <v>154</v>
      </c>
      <c r="K103" s="193" t="s">
        <v>195</v>
      </c>
      <c r="L103" s="194"/>
      <c r="M103" s="95" t="s">
        <v>19</v>
      </c>
      <c r="N103" s="96" t="s">
        <v>41</v>
      </c>
      <c r="O103" s="96" t="s">
        <v>196</v>
      </c>
      <c r="P103" s="96" t="s">
        <v>197</v>
      </c>
      <c r="Q103" s="96" t="s">
        <v>198</v>
      </c>
      <c r="R103" s="96" t="s">
        <v>199</v>
      </c>
      <c r="S103" s="96" t="s">
        <v>200</v>
      </c>
      <c r="T103" s="97" t="s">
        <v>201</v>
      </c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</row>
    <row r="104" s="2" customFormat="1" ht="22.8" customHeight="1">
      <c r="A104" s="41"/>
      <c r="B104" s="42"/>
      <c r="C104" s="102" t="s">
        <v>202</v>
      </c>
      <c r="D104" s="43"/>
      <c r="E104" s="43"/>
      <c r="F104" s="43"/>
      <c r="G104" s="43"/>
      <c r="H104" s="43"/>
      <c r="I104" s="43"/>
      <c r="J104" s="195">
        <f>BK104</f>
        <v>0</v>
      </c>
      <c r="K104" s="43"/>
      <c r="L104" s="47"/>
      <c r="M104" s="98"/>
      <c r="N104" s="196"/>
      <c r="O104" s="99"/>
      <c r="P104" s="197">
        <f>P105+P204+P382+P395</f>
        <v>0</v>
      </c>
      <c r="Q104" s="99"/>
      <c r="R104" s="197">
        <f>R105+R204+R382+R395</f>
        <v>54.249783313249999</v>
      </c>
      <c r="S104" s="99"/>
      <c r="T104" s="198">
        <f>T105+T204+T382+T395</f>
        <v>68.849200199999999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70</v>
      </c>
      <c r="AU104" s="20" t="s">
        <v>155</v>
      </c>
      <c r="BK104" s="199">
        <f>BK105+BK204+BK382+BK395</f>
        <v>0</v>
      </c>
    </row>
    <row r="105" s="12" customFormat="1" ht="25.92" customHeight="1">
      <c r="A105" s="12"/>
      <c r="B105" s="200"/>
      <c r="C105" s="201"/>
      <c r="D105" s="202" t="s">
        <v>70</v>
      </c>
      <c r="E105" s="203" t="s">
        <v>203</v>
      </c>
      <c r="F105" s="203" t="s">
        <v>204</v>
      </c>
      <c r="G105" s="201"/>
      <c r="H105" s="201"/>
      <c r="I105" s="204"/>
      <c r="J105" s="205">
        <f>BK105</f>
        <v>0</v>
      </c>
      <c r="K105" s="201"/>
      <c r="L105" s="206"/>
      <c r="M105" s="207"/>
      <c r="N105" s="208"/>
      <c r="O105" s="208"/>
      <c r="P105" s="209">
        <f>P106+P136+P143+P147+P151+P154+P178+P201</f>
        <v>0</v>
      </c>
      <c r="Q105" s="208"/>
      <c r="R105" s="209">
        <f>R106+R136+R143+R147+R151+R154+R178+R201</f>
        <v>28.752546250000002</v>
      </c>
      <c r="S105" s="208"/>
      <c r="T105" s="210">
        <f>T106+T136+T143+T147+T151+T154+T178+T201</f>
        <v>40.905899999999995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71</v>
      </c>
      <c r="AY105" s="211" t="s">
        <v>205</v>
      </c>
      <c r="BK105" s="213">
        <f>BK106+BK136+BK143+BK147+BK151+BK154+BK178+BK201</f>
        <v>0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78</v>
      </c>
      <c r="F106" s="214" t="s">
        <v>206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SUM(P107:P135)</f>
        <v>0</v>
      </c>
      <c r="Q106" s="208"/>
      <c r="R106" s="209">
        <f>SUM(R107:R135)</f>
        <v>3.7799999999999998</v>
      </c>
      <c r="S106" s="208"/>
      <c r="T106" s="210">
        <f>SUM(T107:T135)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78</v>
      </c>
      <c r="AY106" s="211" t="s">
        <v>205</v>
      </c>
      <c r="BK106" s="213">
        <f>SUM(BK107:BK135)</f>
        <v>0</v>
      </c>
    </row>
    <row r="107" s="2" customFormat="1" ht="44.25" customHeight="1">
      <c r="A107" s="41"/>
      <c r="B107" s="42"/>
      <c r="C107" s="216" t="s">
        <v>78</v>
      </c>
      <c r="D107" s="216" t="s">
        <v>207</v>
      </c>
      <c r="E107" s="217" t="s">
        <v>7976</v>
      </c>
      <c r="F107" s="218" t="s">
        <v>7977</v>
      </c>
      <c r="G107" s="219" t="s">
        <v>210</v>
      </c>
      <c r="H107" s="220">
        <v>6.9299999999999997</v>
      </c>
      <c r="I107" s="221"/>
      <c r="J107" s="222">
        <f>ROUND(I107*H107,2)</f>
        <v>0</v>
      </c>
      <c r="K107" s="218" t="s">
        <v>211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212</v>
      </c>
      <c r="AT107" s="227" t="s">
        <v>207</v>
      </c>
      <c r="AU107" s="227" t="s">
        <v>80</v>
      </c>
      <c r="AY107" s="20" t="s">
        <v>205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212</v>
      </c>
      <c r="BM107" s="227" t="s">
        <v>7978</v>
      </c>
    </row>
    <row r="108" s="2" customFormat="1">
      <c r="A108" s="41"/>
      <c r="B108" s="42"/>
      <c r="C108" s="43"/>
      <c r="D108" s="229" t="s">
        <v>214</v>
      </c>
      <c r="E108" s="43"/>
      <c r="F108" s="230" t="s">
        <v>7979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214</v>
      </c>
      <c r="AU108" s="20" t="s">
        <v>80</v>
      </c>
    </row>
    <row r="109" s="14" customFormat="1">
      <c r="A109" s="14"/>
      <c r="B109" s="245"/>
      <c r="C109" s="246"/>
      <c r="D109" s="236" t="s">
        <v>216</v>
      </c>
      <c r="E109" s="247" t="s">
        <v>19</v>
      </c>
      <c r="F109" s="248" t="s">
        <v>7980</v>
      </c>
      <c r="G109" s="246"/>
      <c r="H109" s="249">
        <v>6.9300000000000006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216</v>
      </c>
      <c r="AU109" s="255" t="s">
        <v>80</v>
      </c>
      <c r="AV109" s="14" t="s">
        <v>80</v>
      </c>
      <c r="AW109" s="14" t="s">
        <v>218</v>
      </c>
      <c r="AX109" s="14" t="s">
        <v>78</v>
      </c>
      <c r="AY109" s="255" t="s">
        <v>205</v>
      </c>
    </row>
    <row r="110" s="2" customFormat="1" ht="62.7" customHeight="1">
      <c r="A110" s="41"/>
      <c r="B110" s="42"/>
      <c r="C110" s="216" t="s">
        <v>80</v>
      </c>
      <c r="D110" s="216" t="s">
        <v>207</v>
      </c>
      <c r="E110" s="217" t="s">
        <v>256</v>
      </c>
      <c r="F110" s="218" t="s">
        <v>257</v>
      </c>
      <c r="G110" s="219" t="s">
        <v>210</v>
      </c>
      <c r="H110" s="220">
        <v>8.8200000000000003</v>
      </c>
      <c r="I110" s="221"/>
      <c r="J110" s="222">
        <f>ROUND(I110*H110,2)</f>
        <v>0</v>
      </c>
      <c r="K110" s="218" t="s">
        <v>211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212</v>
      </c>
      <c r="AT110" s="227" t="s">
        <v>207</v>
      </c>
      <c r="AU110" s="227" t="s">
        <v>80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212</v>
      </c>
      <c r="BM110" s="227" t="s">
        <v>7981</v>
      </c>
    </row>
    <row r="111" s="2" customFormat="1">
      <c r="A111" s="41"/>
      <c r="B111" s="42"/>
      <c r="C111" s="43"/>
      <c r="D111" s="229" t="s">
        <v>214</v>
      </c>
      <c r="E111" s="43"/>
      <c r="F111" s="230" t="s">
        <v>259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214</v>
      </c>
      <c r="AU111" s="20" t="s">
        <v>80</v>
      </c>
    </row>
    <row r="112" s="14" customFormat="1">
      <c r="A112" s="14"/>
      <c r="B112" s="245"/>
      <c r="C112" s="246"/>
      <c r="D112" s="236" t="s">
        <v>216</v>
      </c>
      <c r="E112" s="247" t="s">
        <v>19</v>
      </c>
      <c r="F112" s="248" t="s">
        <v>7982</v>
      </c>
      <c r="G112" s="246"/>
      <c r="H112" s="249">
        <v>8.8200000000000003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216</v>
      </c>
      <c r="AU112" s="255" t="s">
        <v>80</v>
      </c>
      <c r="AV112" s="14" t="s">
        <v>80</v>
      </c>
      <c r="AW112" s="14" t="s">
        <v>218</v>
      </c>
      <c r="AX112" s="14" t="s">
        <v>71</v>
      </c>
      <c r="AY112" s="255" t="s">
        <v>205</v>
      </c>
    </row>
    <row r="113" s="2" customFormat="1" ht="62.7" customHeight="1">
      <c r="A113" s="41"/>
      <c r="B113" s="42"/>
      <c r="C113" s="216" t="s">
        <v>97</v>
      </c>
      <c r="D113" s="216" t="s">
        <v>207</v>
      </c>
      <c r="E113" s="217" t="s">
        <v>262</v>
      </c>
      <c r="F113" s="218" t="s">
        <v>263</v>
      </c>
      <c r="G113" s="219" t="s">
        <v>210</v>
      </c>
      <c r="H113" s="220">
        <v>2.52</v>
      </c>
      <c r="I113" s="221"/>
      <c r="J113" s="222">
        <f>ROUND(I113*H113,2)</f>
        <v>0</v>
      </c>
      <c r="K113" s="218" t="s">
        <v>211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212</v>
      </c>
      <c r="AT113" s="227" t="s">
        <v>207</v>
      </c>
      <c r="AU113" s="227" t="s">
        <v>80</v>
      </c>
      <c r="AY113" s="20" t="s">
        <v>205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212</v>
      </c>
      <c r="BM113" s="227" t="s">
        <v>7983</v>
      </c>
    </row>
    <row r="114" s="2" customFormat="1">
      <c r="A114" s="41"/>
      <c r="B114" s="42"/>
      <c r="C114" s="43"/>
      <c r="D114" s="229" t="s">
        <v>214</v>
      </c>
      <c r="E114" s="43"/>
      <c r="F114" s="230" t="s">
        <v>265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214</v>
      </c>
      <c r="AU114" s="20" t="s">
        <v>80</v>
      </c>
    </row>
    <row r="115" s="14" customFormat="1">
      <c r="A115" s="14"/>
      <c r="B115" s="245"/>
      <c r="C115" s="246"/>
      <c r="D115" s="236" t="s">
        <v>216</v>
      </c>
      <c r="E115" s="247" t="s">
        <v>19</v>
      </c>
      <c r="F115" s="248" t="s">
        <v>7984</v>
      </c>
      <c r="G115" s="246"/>
      <c r="H115" s="249">
        <v>2.5199999999999996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216</v>
      </c>
      <c r="AU115" s="255" t="s">
        <v>80</v>
      </c>
      <c r="AV115" s="14" t="s">
        <v>80</v>
      </c>
      <c r="AW115" s="14" t="s">
        <v>218</v>
      </c>
      <c r="AX115" s="14" t="s">
        <v>71</v>
      </c>
      <c r="AY115" s="255" t="s">
        <v>205</v>
      </c>
    </row>
    <row r="116" s="2" customFormat="1" ht="44.25" customHeight="1">
      <c r="A116" s="41"/>
      <c r="B116" s="42"/>
      <c r="C116" s="216" t="s">
        <v>212</v>
      </c>
      <c r="D116" s="216" t="s">
        <v>207</v>
      </c>
      <c r="E116" s="217" t="s">
        <v>270</v>
      </c>
      <c r="F116" s="218" t="s">
        <v>271</v>
      </c>
      <c r="G116" s="219" t="s">
        <v>210</v>
      </c>
      <c r="H116" s="220">
        <v>4.4100000000000001</v>
      </c>
      <c r="I116" s="221"/>
      <c r="J116" s="222">
        <f>ROUND(I116*H116,2)</f>
        <v>0</v>
      </c>
      <c r="K116" s="218" t="s">
        <v>211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212</v>
      </c>
      <c r="AT116" s="227" t="s">
        <v>207</v>
      </c>
      <c r="AU116" s="227" t="s">
        <v>80</v>
      </c>
      <c r="AY116" s="20" t="s">
        <v>205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212</v>
      </c>
      <c r="BM116" s="227" t="s">
        <v>7985</v>
      </c>
    </row>
    <row r="117" s="2" customFormat="1">
      <c r="A117" s="41"/>
      <c r="B117" s="42"/>
      <c r="C117" s="43"/>
      <c r="D117" s="229" t="s">
        <v>214</v>
      </c>
      <c r="E117" s="43"/>
      <c r="F117" s="230" t="s">
        <v>273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214</v>
      </c>
      <c r="AU117" s="20" t="s">
        <v>80</v>
      </c>
    </row>
    <row r="118" s="14" customFormat="1">
      <c r="A118" s="14"/>
      <c r="B118" s="245"/>
      <c r="C118" s="246"/>
      <c r="D118" s="236" t="s">
        <v>216</v>
      </c>
      <c r="E118" s="247" t="s">
        <v>19</v>
      </c>
      <c r="F118" s="248" t="s">
        <v>7986</v>
      </c>
      <c r="G118" s="246"/>
      <c r="H118" s="249">
        <v>4.4100000000000001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216</v>
      </c>
      <c r="AU118" s="255" t="s">
        <v>80</v>
      </c>
      <c r="AV118" s="14" t="s">
        <v>80</v>
      </c>
      <c r="AW118" s="14" t="s">
        <v>218</v>
      </c>
      <c r="AX118" s="14" t="s">
        <v>71</v>
      </c>
      <c r="AY118" s="255" t="s">
        <v>205</v>
      </c>
    </row>
    <row r="119" s="2" customFormat="1" ht="44.25" customHeight="1">
      <c r="A119" s="41"/>
      <c r="B119" s="42"/>
      <c r="C119" s="216" t="s">
        <v>255</v>
      </c>
      <c r="D119" s="216" t="s">
        <v>207</v>
      </c>
      <c r="E119" s="217" t="s">
        <v>277</v>
      </c>
      <c r="F119" s="218" t="s">
        <v>278</v>
      </c>
      <c r="G119" s="219" t="s">
        <v>279</v>
      </c>
      <c r="H119" s="220">
        <v>4.7880000000000003</v>
      </c>
      <c r="I119" s="221"/>
      <c r="J119" s="222">
        <f>ROUND(I119*H119,2)</f>
        <v>0</v>
      </c>
      <c r="K119" s="218" t="s">
        <v>211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212</v>
      </c>
      <c r="AT119" s="227" t="s">
        <v>207</v>
      </c>
      <c r="AU119" s="227" t="s">
        <v>80</v>
      </c>
      <c r="AY119" s="20" t="s">
        <v>205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212</v>
      </c>
      <c r="BM119" s="227" t="s">
        <v>7987</v>
      </c>
    </row>
    <row r="120" s="2" customFormat="1">
      <c r="A120" s="41"/>
      <c r="B120" s="42"/>
      <c r="C120" s="43"/>
      <c r="D120" s="229" t="s">
        <v>214</v>
      </c>
      <c r="E120" s="43"/>
      <c r="F120" s="230" t="s">
        <v>281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214</v>
      </c>
      <c r="AU120" s="20" t="s">
        <v>80</v>
      </c>
    </row>
    <row r="121" s="14" customFormat="1">
      <c r="A121" s="14"/>
      <c r="B121" s="245"/>
      <c r="C121" s="246"/>
      <c r="D121" s="236" t="s">
        <v>216</v>
      </c>
      <c r="E121" s="247" t="s">
        <v>19</v>
      </c>
      <c r="F121" s="248" t="s">
        <v>7988</v>
      </c>
      <c r="G121" s="246"/>
      <c r="H121" s="249">
        <v>2.52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216</v>
      </c>
      <c r="AU121" s="255" t="s">
        <v>80</v>
      </c>
      <c r="AV121" s="14" t="s">
        <v>80</v>
      </c>
      <c r="AW121" s="14" t="s">
        <v>218</v>
      </c>
      <c r="AX121" s="14" t="s">
        <v>71</v>
      </c>
      <c r="AY121" s="255" t="s">
        <v>205</v>
      </c>
    </row>
    <row r="122" s="14" customFormat="1">
      <c r="A122" s="14"/>
      <c r="B122" s="245"/>
      <c r="C122" s="246"/>
      <c r="D122" s="236" t="s">
        <v>216</v>
      </c>
      <c r="E122" s="246"/>
      <c r="F122" s="248" t="s">
        <v>7989</v>
      </c>
      <c r="G122" s="246"/>
      <c r="H122" s="249">
        <v>4.7880000000000003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216</v>
      </c>
      <c r="AU122" s="255" t="s">
        <v>80</v>
      </c>
      <c r="AV122" s="14" t="s">
        <v>80</v>
      </c>
      <c r="AW122" s="14" t="s">
        <v>4</v>
      </c>
      <c r="AX122" s="14" t="s">
        <v>78</v>
      </c>
      <c r="AY122" s="255" t="s">
        <v>205</v>
      </c>
    </row>
    <row r="123" s="2" customFormat="1" ht="37.8" customHeight="1">
      <c r="A123" s="41"/>
      <c r="B123" s="42"/>
      <c r="C123" s="216" t="s">
        <v>261</v>
      </c>
      <c r="D123" s="216" t="s">
        <v>207</v>
      </c>
      <c r="E123" s="217" t="s">
        <v>284</v>
      </c>
      <c r="F123" s="218" t="s">
        <v>285</v>
      </c>
      <c r="G123" s="219" t="s">
        <v>210</v>
      </c>
      <c r="H123" s="220">
        <v>4.4100000000000001</v>
      </c>
      <c r="I123" s="221"/>
      <c r="J123" s="222">
        <f>ROUND(I123*H123,2)</f>
        <v>0</v>
      </c>
      <c r="K123" s="218" t="s">
        <v>211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212</v>
      </c>
      <c r="AT123" s="227" t="s">
        <v>207</v>
      </c>
      <c r="AU123" s="227" t="s">
        <v>80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212</v>
      </c>
      <c r="BM123" s="227" t="s">
        <v>7990</v>
      </c>
    </row>
    <row r="124" s="2" customFormat="1">
      <c r="A124" s="41"/>
      <c r="B124" s="42"/>
      <c r="C124" s="43"/>
      <c r="D124" s="229" t="s">
        <v>214</v>
      </c>
      <c r="E124" s="43"/>
      <c r="F124" s="230" t="s">
        <v>287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214</v>
      </c>
      <c r="AU124" s="20" t="s">
        <v>80</v>
      </c>
    </row>
    <row r="125" s="14" customFormat="1">
      <c r="A125" s="14"/>
      <c r="B125" s="245"/>
      <c r="C125" s="246"/>
      <c r="D125" s="236" t="s">
        <v>216</v>
      </c>
      <c r="E125" s="247" t="s">
        <v>19</v>
      </c>
      <c r="F125" s="248" t="s">
        <v>7991</v>
      </c>
      <c r="G125" s="246"/>
      <c r="H125" s="249">
        <v>4.4100000000000001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216</v>
      </c>
      <c r="AU125" s="255" t="s">
        <v>80</v>
      </c>
      <c r="AV125" s="14" t="s">
        <v>80</v>
      </c>
      <c r="AW125" s="14" t="s">
        <v>218</v>
      </c>
      <c r="AX125" s="14" t="s">
        <v>71</v>
      </c>
      <c r="AY125" s="255" t="s">
        <v>205</v>
      </c>
    </row>
    <row r="126" s="2" customFormat="1" ht="44.25" customHeight="1">
      <c r="A126" s="41"/>
      <c r="B126" s="42"/>
      <c r="C126" s="216" t="s">
        <v>269</v>
      </c>
      <c r="D126" s="216" t="s">
        <v>207</v>
      </c>
      <c r="E126" s="217" t="s">
        <v>297</v>
      </c>
      <c r="F126" s="218" t="s">
        <v>298</v>
      </c>
      <c r="G126" s="219" t="s">
        <v>210</v>
      </c>
      <c r="H126" s="220">
        <v>4.4100000000000001</v>
      </c>
      <c r="I126" s="221"/>
      <c r="J126" s="222">
        <f>ROUND(I126*H126,2)</f>
        <v>0</v>
      </c>
      <c r="K126" s="218" t="s">
        <v>211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212</v>
      </c>
      <c r="AT126" s="227" t="s">
        <v>207</v>
      </c>
      <c r="AU126" s="227" t="s">
        <v>80</v>
      </c>
      <c r="AY126" s="20" t="s">
        <v>205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212</v>
      </c>
      <c r="BM126" s="227" t="s">
        <v>7992</v>
      </c>
    </row>
    <row r="127" s="2" customFormat="1">
      <c r="A127" s="41"/>
      <c r="B127" s="42"/>
      <c r="C127" s="43"/>
      <c r="D127" s="229" t="s">
        <v>214</v>
      </c>
      <c r="E127" s="43"/>
      <c r="F127" s="230" t="s">
        <v>300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214</v>
      </c>
      <c r="AU127" s="20" t="s">
        <v>80</v>
      </c>
    </row>
    <row r="128" s="13" customFormat="1">
      <c r="A128" s="13"/>
      <c r="B128" s="234"/>
      <c r="C128" s="235"/>
      <c r="D128" s="236" t="s">
        <v>216</v>
      </c>
      <c r="E128" s="237" t="s">
        <v>19</v>
      </c>
      <c r="F128" s="238" t="s">
        <v>7993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216</v>
      </c>
      <c r="AU128" s="244" t="s">
        <v>80</v>
      </c>
      <c r="AV128" s="13" t="s">
        <v>78</v>
      </c>
      <c r="AW128" s="13" t="s">
        <v>218</v>
      </c>
      <c r="AX128" s="13" t="s">
        <v>71</v>
      </c>
      <c r="AY128" s="244" t="s">
        <v>205</v>
      </c>
    </row>
    <row r="129" s="14" customFormat="1">
      <c r="A129" s="14"/>
      <c r="B129" s="245"/>
      <c r="C129" s="246"/>
      <c r="D129" s="236" t="s">
        <v>216</v>
      </c>
      <c r="E129" s="247" t="s">
        <v>19</v>
      </c>
      <c r="F129" s="248" t="s">
        <v>7994</v>
      </c>
      <c r="G129" s="246"/>
      <c r="H129" s="249">
        <v>6.9299999999999997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216</v>
      </c>
      <c r="AU129" s="255" t="s">
        <v>80</v>
      </c>
      <c r="AV129" s="14" t="s">
        <v>80</v>
      </c>
      <c r="AW129" s="14" t="s">
        <v>218</v>
      </c>
      <c r="AX129" s="14" t="s">
        <v>71</v>
      </c>
      <c r="AY129" s="255" t="s">
        <v>205</v>
      </c>
    </row>
    <row r="130" s="14" customFormat="1">
      <c r="A130" s="14"/>
      <c r="B130" s="245"/>
      <c r="C130" s="246"/>
      <c r="D130" s="236" t="s">
        <v>216</v>
      </c>
      <c r="E130" s="247" t="s">
        <v>19</v>
      </c>
      <c r="F130" s="248" t="s">
        <v>7995</v>
      </c>
      <c r="G130" s="246"/>
      <c r="H130" s="249">
        <v>-2.52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216</v>
      </c>
      <c r="AU130" s="255" t="s">
        <v>80</v>
      </c>
      <c r="AV130" s="14" t="s">
        <v>80</v>
      </c>
      <c r="AW130" s="14" t="s">
        <v>218</v>
      </c>
      <c r="AX130" s="14" t="s">
        <v>71</v>
      </c>
      <c r="AY130" s="255" t="s">
        <v>205</v>
      </c>
    </row>
    <row r="131" s="2" customFormat="1" ht="66.75" customHeight="1">
      <c r="A131" s="41"/>
      <c r="B131" s="42"/>
      <c r="C131" s="216" t="s">
        <v>276</v>
      </c>
      <c r="D131" s="216" t="s">
        <v>207</v>
      </c>
      <c r="E131" s="217" t="s">
        <v>7996</v>
      </c>
      <c r="F131" s="218" t="s">
        <v>7997</v>
      </c>
      <c r="G131" s="219" t="s">
        <v>210</v>
      </c>
      <c r="H131" s="220">
        <v>1.8899999999999999</v>
      </c>
      <c r="I131" s="221"/>
      <c r="J131" s="222">
        <f>ROUND(I131*H131,2)</f>
        <v>0</v>
      </c>
      <c r="K131" s="218" t="s">
        <v>211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212</v>
      </c>
      <c r="AT131" s="227" t="s">
        <v>207</v>
      </c>
      <c r="AU131" s="227" t="s">
        <v>80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212</v>
      </c>
      <c r="BM131" s="227" t="s">
        <v>7998</v>
      </c>
    </row>
    <row r="132" s="2" customFormat="1">
      <c r="A132" s="41"/>
      <c r="B132" s="42"/>
      <c r="C132" s="43"/>
      <c r="D132" s="229" t="s">
        <v>214</v>
      </c>
      <c r="E132" s="43"/>
      <c r="F132" s="230" t="s">
        <v>7999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214</v>
      </c>
      <c r="AU132" s="20" t="s">
        <v>80</v>
      </c>
    </row>
    <row r="133" s="14" customFormat="1">
      <c r="A133" s="14"/>
      <c r="B133" s="245"/>
      <c r="C133" s="246"/>
      <c r="D133" s="236" t="s">
        <v>216</v>
      </c>
      <c r="E133" s="247" t="s">
        <v>19</v>
      </c>
      <c r="F133" s="248" t="s">
        <v>8000</v>
      </c>
      <c r="G133" s="246"/>
      <c r="H133" s="249">
        <v>1.8899999999999999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216</v>
      </c>
      <c r="AU133" s="255" t="s">
        <v>80</v>
      </c>
      <c r="AV133" s="14" t="s">
        <v>80</v>
      </c>
      <c r="AW133" s="14" t="s">
        <v>218</v>
      </c>
      <c r="AX133" s="14" t="s">
        <v>71</v>
      </c>
      <c r="AY133" s="255" t="s">
        <v>205</v>
      </c>
    </row>
    <row r="134" s="2" customFormat="1" ht="16.5" customHeight="1">
      <c r="A134" s="41"/>
      <c r="B134" s="42"/>
      <c r="C134" s="278" t="s">
        <v>283</v>
      </c>
      <c r="D134" s="278" t="s">
        <v>319</v>
      </c>
      <c r="E134" s="279" t="s">
        <v>7084</v>
      </c>
      <c r="F134" s="280" t="s">
        <v>7085</v>
      </c>
      <c r="G134" s="281" t="s">
        <v>279</v>
      </c>
      <c r="H134" s="282">
        <v>3.7799999999999998</v>
      </c>
      <c r="I134" s="283"/>
      <c r="J134" s="284">
        <f>ROUND(I134*H134,2)</f>
        <v>0</v>
      </c>
      <c r="K134" s="280" t="s">
        <v>211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1</v>
      </c>
      <c r="R134" s="225">
        <f>Q134*H134</f>
        <v>3.7799999999999998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276</v>
      </c>
      <c r="AT134" s="227" t="s">
        <v>319</v>
      </c>
      <c r="AU134" s="227" t="s">
        <v>80</v>
      </c>
      <c r="AY134" s="20" t="s">
        <v>205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212</v>
      </c>
      <c r="BM134" s="227" t="s">
        <v>8001</v>
      </c>
    </row>
    <row r="135" s="14" customFormat="1">
      <c r="A135" s="14"/>
      <c r="B135" s="245"/>
      <c r="C135" s="246"/>
      <c r="D135" s="236" t="s">
        <v>216</v>
      </c>
      <c r="E135" s="246"/>
      <c r="F135" s="248" t="s">
        <v>8002</v>
      </c>
      <c r="G135" s="246"/>
      <c r="H135" s="249">
        <v>3.7799999999999998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216</v>
      </c>
      <c r="AU135" s="255" t="s">
        <v>80</v>
      </c>
      <c r="AV135" s="14" t="s">
        <v>80</v>
      </c>
      <c r="AW135" s="14" t="s">
        <v>4</v>
      </c>
      <c r="AX135" s="14" t="s">
        <v>78</v>
      </c>
      <c r="AY135" s="255" t="s">
        <v>205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97</v>
      </c>
      <c r="F136" s="214" t="s">
        <v>439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SUM(P137:P142)</f>
        <v>0</v>
      </c>
      <c r="Q136" s="208"/>
      <c r="R136" s="209">
        <f>SUM(R137:R142)</f>
        <v>3.7404312499999999</v>
      </c>
      <c r="S136" s="208"/>
      <c r="T136" s="210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205</v>
      </c>
      <c r="BK136" s="213">
        <f>SUM(BK137:BK142)</f>
        <v>0</v>
      </c>
    </row>
    <row r="137" s="2" customFormat="1" ht="33" customHeight="1">
      <c r="A137" s="41"/>
      <c r="B137" s="42"/>
      <c r="C137" s="216" t="s">
        <v>289</v>
      </c>
      <c r="D137" s="216" t="s">
        <v>207</v>
      </c>
      <c r="E137" s="217" t="s">
        <v>8003</v>
      </c>
      <c r="F137" s="218" t="s">
        <v>8004</v>
      </c>
      <c r="G137" s="219" t="s">
        <v>448</v>
      </c>
      <c r="H137" s="220">
        <v>1</v>
      </c>
      <c r="I137" s="221"/>
      <c r="J137" s="222">
        <f>ROUND(I137*H137,2)</f>
        <v>0</v>
      </c>
      <c r="K137" s="218" t="s">
        <v>211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0.38750000000000001</v>
      </c>
      <c r="R137" s="225">
        <f>Q137*H137</f>
        <v>0.38750000000000001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212</v>
      </c>
      <c r="AT137" s="227" t="s">
        <v>207</v>
      </c>
      <c r="AU137" s="227" t="s">
        <v>80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212</v>
      </c>
      <c r="BM137" s="227" t="s">
        <v>8005</v>
      </c>
    </row>
    <row r="138" s="2" customFormat="1">
      <c r="A138" s="41"/>
      <c r="B138" s="42"/>
      <c r="C138" s="43"/>
      <c r="D138" s="229" t="s">
        <v>214</v>
      </c>
      <c r="E138" s="43"/>
      <c r="F138" s="230" t="s">
        <v>8006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214</v>
      </c>
      <c r="AU138" s="20" t="s">
        <v>80</v>
      </c>
    </row>
    <row r="139" s="14" customFormat="1">
      <c r="A139" s="14"/>
      <c r="B139" s="245"/>
      <c r="C139" s="246"/>
      <c r="D139" s="236" t="s">
        <v>216</v>
      </c>
      <c r="E139" s="247" t="s">
        <v>19</v>
      </c>
      <c r="F139" s="248" t="s">
        <v>8007</v>
      </c>
      <c r="G139" s="246"/>
      <c r="H139" s="249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216</v>
      </c>
      <c r="AU139" s="255" t="s">
        <v>80</v>
      </c>
      <c r="AV139" s="14" t="s">
        <v>80</v>
      </c>
      <c r="AW139" s="14" t="s">
        <v>218</v>
      </c>
      <c r="AX139" s="14" t="s">
        <v>71</v>
      </c>
      <c r="AY139" s="255" t="s">
        <v>205</v>
      </c>
    </row>
    <row r="140" s="2" customFormat="1" ht="44.25" customHeight="1">
      <c r="A140" s="41"/>
      <c r="B140" s="42"/>
      <c r="C140" s="216" t="s">
        <v>296</v>
      </c>
      <c r="D140" s="216" t="s">
        <v>207</v>
      </c>
      <c r="E140" s="217" t="s">
        <v>7119</v>
      </c>
      <c r="F140" s="218" t="s">
        <v>7120</v>
      </c>
      <c r="G140" s="219" t="s">
        <v>306</v>
      </c>
      <c r="H140" s="220">
        <v>427.125</v>
      </c>
      <c r="I140" s="221"/>
      <c r="J140" s="222">
        <f>ROUND(I140*H140,2)</f>
        <v>0</v>
      </c>
      <c r="K140" s="218" t="s">
        <v>211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0.0078499999999999993</v>
      </c>
      <c r="R140" s="225">
        <f>Q140*H140</f>
        <v>3.3529312499999997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212</v>
      </c>
      <c r="AT140" s="227" t="s">
        <v>207</v>
      </c>
      <c r="AU140" s="227" t="s">
        <v>80</v>
      </c>
      <c r="AY140" s="20" t="s">
        <v>205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212</v>
      </c>
      <c r="BM140" s="227" t="s">
        <v>8008</v>
      </c>
    </row>
    <row r="141" s="2" customFormat="1">
      <c r="A141" s="41"/>
      <c r="B141" s="42"/>
      <c r="C141" s="43"/>
      <c r="D141" s="229" t="s">
        <v>214</v>
      </c>
      <c r="E141" s="43"/>
      <c r="F141" s="230" t="s">
        <v>7122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214</v>
      </c>
      <c r="AU141" s="20" t="s">
        <v>80</v>
      </c>
    </row>
    <row r="142" s="14" customFormat="1">
      <c r="A142" s="14"/>
      <c r="B142" s="245"/>
      <c r="C142" s="246"/>
      <c r="D142" s="236" t="s">
        <v>216</v>
      </c>
      <c r="E142" s="247" t="s">
        <v>19</v>
      </c>
      <c r="F142" s="248" t="s">
        <v>8009</v>
      </c>
      <c r="G142" s="246"/>
      <c r="H142" s="249">
        <v>427.125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216</v>
      </c>
      <c r="AU142" s="255" t="s">
        <v>80</v>
      </c>
      <c r="AV142" s="14" t="s">
        <v>80</v>
      </c>
      <c r="AW142" s="14" t="s">
        <v>218</v>
      </c>
      <c r="AX142" s="14" t="s">
        <v>71</v>
      </c>
      <c r="AY142" s="255" t="s">
        <v>205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212</v>
      </c>
      <c r="F143" s="214" t="s">
        <v>876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SUM(P144:P146)</f>
        <v>0</v>
      </c>
      <c r="Q143" s="208"/>
      <c r="R143" s="209">
        <f>SUM(R144:R146)</f>
        <v>0</v>
      </c>
      <c r="S143" s="208"/>
      <c r="T143" s="210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205</v>
      </c>
      <c r="BK143" s="213">
        <f>SUM(BK144:BK146)</f>
        <v>0</v>
      </c>
    </row>
    <row r="144" s="2" customFormat="1" ht="33" customHeight="1">
      <c r="A144" s="41"/>
      <c r="B144" s="42"/>
      <c r="C144" s="216" t="s">
        <v>8</v>
      </c>
      <c r="D144" s="216" t="s">
        <v>207</v>
      </c>
      <c r="E144" s="217" t="s">
        <v>7124</v>
      </c>
      <c r="F144" s="218" t="s">
        <v>7125</v>
      </c>
      <c r="G144" s="219" t="s">
        <v>210</v>
      </c>
      <c r="H144" s="220">
        <v>0.63</v>
      </c>
      <c r="I144" s="221"/>
      <c r="J144" s="222">
        <f>ROUND(I144*H144,2)</f>
        <v>0</v>
      </c>
      <c r="K144" s="218" t="s">
        <v>211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212</v>
      </c>
      <c r="AT144" s="227" t="s">
        <v>207</v>
      </c>
      <c r="AU144" s="227" t="s">
        <v>80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212</v>
      </c>
      <c r="BM144" s="227" t="s">
        <v>8010</v>
      </c>
    </row>
    <row r="145" s="2" customFormat="1">
      <c r="A145" s="41"/>
      <c r="B145" s="42"/>
      <c r="C145" s="43"/>
      <c r="D145" s="229" t="s">
        <v>214</v>
      </c>
      <c r="E145" s="43"/>
      <c r="F145" s="230" t="s">
        <v>7127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214</v>
      </c>
      <c r="AU145" s="20" t="s">
        <v>80</v>
      </c>
    </row>
    <row r="146" s="14" customFormat="1">
      <c r="A146" s="14"/>
      <c r="B146" s="245"/>
      <c r="C146" s="246"/>
      <c r="D146" s="236" t="s">
        <v>216</v>
      </c>
      <c r="E146" s="247" t="s">
        <v>19</v>
      </c>
      <c r="F146" s="248" t="s">
        <v>8011</v>
      </c>
      <c r="G146" s="246"/>
      <c r="H146" s="249">
        <v>0.63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216</v>
      </c>
      <c r="AU146" s="255" t="s">
        <v>80</v>
      </c>
      <c r="AV146" s="14" t="s">
        <v>80</v>
      </c>
      <c r="AW146" s="14" t="s">
        <v>218</v>
      </c>
      <c r="AX146" s="14" t="s">
        <v>78</v>
      </c>
      <c r="AY146" s="255" t="s">
        <v>205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261</v>
      </c>
      <c r="F147" s="214" t="s">
        <v>1159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SUM(P148:P150)</f>
        <v>0</v>
      </c>
      <c r="Q147" s="208"/>
      <c r="R147" s="209">
        <f>SUM(R148:R150)</f>
        <v>16.23075</v>
      </c>
      <c r="S147" s="208"/>
      <c r="T147" s="210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205</v>
      </c>
      <c r="BK147" s="213">
        <f>SUM(BK148:BK150)</f>
        <v>0</v>
      </c>
    </row>
    <row r="148" s="2" customFormat="1" ht="24.15" customHeight="1">
      <c r="A148" s="41"/>
      <c r="B148" s="42"/>
      <c r="C148" s="216" t="s">
        <v>312</v>
      </c>
      <c r="D148" s="216" t="s">
        <v>207</v>
      </c>
      <c r="E148" s="217" t="s">
        <v>7129</v>
      </c>
      <c r="F148" s="218" t="s">
        <v>7130</v>
      </c>
      <c r="G148" s="219" t="s">
        <v>306</v>
      </c>
      <c r="H148" s="220">
        <v>427.125</v>
      </c>
      <c r="I148" s="221"/>
      <c r="J148" s="222">
        <f>ROUND(I148*H148,2)</f>
        <v>0</v>
      </c>
      <c r="K148" s="218" t="s">
        <v>211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0.037999999999999999</v>
      </c>
      <c r="R148" s="225">
        <f>Q148*H148</f>
        <v>16.23075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212</v>
      </c>
      <c r="AT148" s="227" t="s">
        <v>207</v>
      </c>
      <c r="AU148" s="227" t="s">
        <v>80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212</v>
      </c>
      <c r="BM148" s="227" t="s">
        <v>8012</v>
      </c>
    </row>
    <row r="149" s="2" customFormat="1">
      <c r="A149" s="41"/>
      <c r="B149" s="42"/>
      <c r="C149" s="43"/>
      <c r="D149" s="229" t="s">
        <v>214</v>
      </c>
      <c r="E149" s="43"/>
      <c r="F149" s="230" t="s">
        <v>7132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214</v>
      </c>
      <c r="AU149" s="20" t="s">
        <v>80</v>
      </c>
    </row>
    <row r="150" s="14" customFormat="1">
      <c r="A150" s="14"/>
      <c r="B150" s="245"/>
      <c r="C150" s="246"/>
      <c r="D150" s="236" t="s">
        <v>216</v>
      </c>
      <c r="E150" s="247" t="s">
        <v>19</v>
      </c>
      <c r="F150" s="248" t="s">
        <v>8013</v>
      </c>
      <c r="G150" s="246"/>
      <c r="H150" s="249">
        <v>427.125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216</v>
      </c>
      <c r="AU150" s="255" t="s">
        <v>80</v>
      </c>
      <c r="AV150" s="14" t="s">
        <v>80</v>
      </c>
      <c r="AW150" s="14" t="s">
        <v>218</v>
      </c>
      <c r="AX150" s="14" t="s">
        <v>71</v>
      </c>
      <c r="AY150" s="255" t="s">
        <v>205</v>
      </c>
    </row>
    <row r="151" s="12" customFormat="1" ht="22.8" customHeight="1">
      <c r="A151" s="12"/>
      <c r="B151" s="200"/>
      <c r="C151" s="201"/>
      <c r="D151" s="202" t="s">
        <v>70</v>
      </c>
      <c r="E151" s="214" t="s">
        <v>276</v>
      </c>
      <c r="F151" s="214" t="s">
        <v>7138</v>
      </c>
      <c r="G151" s="201"/>
      <c r="H151" s="201"/>
      <c r="I151" s="204"/>
      <c r="J151" s="215">
        <f>BK151</f>
        <v>0</v>
      </c>
      <c r="K151" s="201"/>
      <c r="L151" s="206"/>
      <c r="M151" s="207"/>
      <c r="N151" s="208"/>
      <c r="O151" s="208"/>
      <c r="P151" s="209">
        <f>SUM(P152:P153)</f>
        <v>0</v>
      </c>
      <c r="Q151" s="208"/>
      <c r="R151" s="209">
        <f>SUM(R152:R153)</f>
        <v>0.0013649999999999999</v>
      </c>
      <c r="S151" s="208"/>
      <c r="T151" s="210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78</v>
      </c>
      <c r="AT151" s="212" t="s">
        <v>70</v>
      </c>
      <c r="AU151" s="212" t="s">
        <v>78</v>
      </c>
      <c r="AY151" s="211" t="s">
        <v>205</v>
      </c>
      <c r="BK151" s="213">
        <f>SUM(BK152:BK153)</f>
        <v>0</v>
      </c>
    </row>
    <row r="152" s="2" customFormat="1" ht="24.15" customHeight="1">
      <c r="A152" s="41"/>
      <c r="B152" s="42"/>
      <c r="C152" s="216" t="s">
        <v>318</v>
      </c>
      <c r="D152" s="216" t="s">
        <v>207</v>
      </c>
      <c r="E152" s="217" t="s">
        <v>8014</v>
      </c>
      <c r="F152" s="218" t="s">
        <v>8015</v>
      </c>
      <c r="G152" s="219" t="s">
        <v>327</v>
      </c>
      <c r="H152" s="220">
        <v>10.5</v>
      </c>
      <c r="I152" s="221"/>
      <c r="J152" s="222">
        <f>ROUND(I152*H152,2)</f>
        <v>0</v>
      </c>
      <c r="K152" s="218" t="s">
        <v>211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0.00012999999999999999</v>
      </c>
      <c r="R152" s="225">
        <f>Q152*H152</f>
        <v>0.0013649999999999999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212</v>
      </c>
      <c r="AT152" s="227" t="s">
        <v>207</v>
      </c>
      <c r="AU152" s="227" t="s">
        <v>80</v>
      </c>
      <c r="AY152" s="20" t="s">
        <v>205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212</v>
      </c>
      <c r="BM152" s="227" t="s">
        <v>8016</v>
      </c>
    </row>
    <row r="153" s="2" customFormat="1">
      <c r="A153" s="41"/>
      <c r="B153" s="42"/>
      <c r="C153" s="43"/>
      <c r="D153" s="229" t="s">
        <v>214</v>
      </c>
      <c r="E153" s="43"/>
      <c r="F153" s="230" t="s">
        <v>8017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214</v>
      </c>
      <c r="AU153" s="20" t="s">
        <v>80</v>
      </c>
    </row>
    <row r="154" s="12" customFormat="1" ht="22.8" customHeight="1">
      <c r="A154" s="12"/>
      <c r="B154" s="200"/>
      <c r="C154" s="201"/>
      <c r="D154" s="202" t="s">
        <v>70</v>
      </c>
      <c r="E154" s="214" t="s">
        <v>283</v>
      </c>
      <c r="F154" s="214" t="s">
        <v>7145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SUM(P155:P177)</f>
        <v>0</v>
      </c>
      <c r="Q154" s="208"/>
      <c r="R154" s="209">
        <f>SUM(R155:R177)</f>
        <v>5</v>
      </c>
      <c r="S154" s="208"/>
      <c r="T154" s="210">
        <f>SUM(T155:T177)</f>
        <v>40.905899999999995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78</v>
      </c>
      <c r="AT154" s="212" t="s">
        <v>70</v>
      </c>
      <c r="AU154" s="212" t="s">
        <v>78</v>
      </c>
      <c r="AY154" s="211" t="s">
        <v>205</v>
      </c>
      <c r="BK154" s="213">
        <f>SUM(BK155:BK177)</f>
        <v>0</v>
      </c>
    </row>
    <row r="155" s="2" customFormat="1" ht="24.15" customHeight="1">
      <c r="A155" s="41"/>
      <c r="B155" s="42"/>
      <c r="C155" s="216" t="s">
        <v>324</v>
      </c>
      <c r="D155" s="216" t="s">
        <v>207</v>
      </c>
      <c r="E155" s="217" t="s">
        <v>8018</v>
      </c>
      <c r="F155" s="218" t="s">
        <v>8019</v>
      </c>
      <c r="G155" s="219" t="s">
        <v>2268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5</v>
      </c>
      <c r="R155" s="225">
        <f>Q155*H155</f>
        <v>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212</v>
      </c>
      <c r="AT155" s="227" t="s">
        <v>207</v>
      </c>
      <c r="AU155" s="227" t="s">
        <v>80</v>
      </c>
      <c r="AY155" s="20" t="s">
        <v>205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212</v>
      </c>
      <c r="BM155" s="227" t="s">
        <v>8020</v>
      </c>
    </row>
    <row r="156" s="2" customFormat="1" ht="16.5" customHeight="1">
      <c r="A156" s="41"/>
      <c r="B156" s="42"/>
      <c r="C156" s="216" t="s">
        <v>331</v>
      </c>
      <c r="D156" s="216" t="s">
        <v>207</v>
      </c>
      <c r="E156" s="217" t="s">
        <v>8021</v>
      </c>
      <c r="F156" s="218" t="s">
        <v>8022</v>
      </c>
      <c r="G156" s="219" t="s">
        <v>2268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212</v>
      </c>
      <c r="AT156" s="227" t="s">
        <v>207</v>
      </c>
      <c r="AU156" s="227" t="s">
        <v>80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212</v>
      </c>
      <c r="BM156" s="227" t="s">
        <v>8023</v>
      </c>
    </row>
    <row r="157" s="2" customFormat="1" ht="24.15" customHeight="1">
      <c r="A157" s="41"/>
      <c r="B157" s="42"/>
      <c r="C157" s="216" t="s">
        <v>337</v>
      </c>
      <c r="D157" s="216" t="s">
        <v>207</v>
      </c>
      <c r="E157" s="217" t="s">
        <v>8024</v>
      </c>
      <c r="F157" s="218" t="s">
        <v>8025</v>
      </c>
      <c r="G157" s="219" t="s">
        <v>327</v>
      </c>
      <c r="H157" s="220">
        <v>2032.5</v>
      </c>
      <c r="I157" s="221"/>
      <c r="J157" s="222">
        <f>ROUND(I157*H157,2)</f>
        <v>0</v>
      </c>
      <c r="K157" s="218" t="s">
        <v>211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0.0070000000000000001</v>
      </c>
      <c r="T157" s="226">
        <f>S157*H157</f>
        <v>14.227500000000001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212</v>
      </c>
      <c r="AT157" s="227" t="s">
        <v>207</v>
      </c>
      <c r="AU157" s="227" t="s">
        <v>80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212</v>
      </c>
      <c r="BM157" s="227" t="s">
        <v>8026</v>
      </c>
    </row>
    <row r="158" s="2" customFormat="1">
      <c r="A158" s="41"/>
      <c r="B158" s="42"/>
      <c r="C158" s="43"/>
      <c r="D158" s="229" t="s">
        <v>214</v>
      </c>
      <c r="E158" s="43"/>
      <c r="F158" s="230" t="s">
        <v>8027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214</v>
      </c>
      <c r="AU158" s="20" t="s">
        <v>80</v>
      </c>
    </row>
    <row r="159" s="14" customFormat="1">
      <c r="A159" s="14"/>
      <c r="B159" s="245"/>
      <c r="C159" s="246"/>
      <c r="D159" s="236" t="s">
        <v>216</v>
      </c>
      <c r="E159" s="247" t="s">
        <v>19</v>
      </c>
      <c r="F159" s="248" t="s">
        <v>8028</v>
      </c>
      <c r="G159" s="246"/>
      <c r="H159" s="249">
        <v>2032.5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216</v>
      </c>
      <c r="AU159" s="255" t="s">
        <v>80</v>
      </c>
      <c r="AV159" s="14" t="s">
        <v>80</v>
      </c>
      <c r="AW159" s="14" t="s">
        <v>218</v>
      </c>
      <c r="AX159" s="14" t="s">
        <v>71</v>
      </c>
      <c r="AY159" s="255" t="s">
        <v>205</v>
      </c>
    </row>
    <row r="160" s="2" customFormat="1" ht="24.15" customHeight="1">
      <c r="A160" s="41"/>
      <c r="B160" s="42"/>
      <c r="C160" s="216" t="s">
        <v>342</v>
      </c>
      <c r="D160" s="216" t="s">
        <v>207</v>
      </c>
      <c r="E160" s="217" t="s">
        <v>8029</v>
      </c>
      <c r="F160" s="218" t="s">
        <v>8030</v>
      </c>
      <c r="G160" s="219" t="s">
        <v>327</v>
      </c>
      <c r="H160" s="220">
        <v>18</v>
      </c>
      <c r="I160" s="221"/>
      <c r="J160" s="222">
        <f>ROUND(I160*H160,2)</f>
        <v>0</v>
      </c>
      <c r="K160" s="218" t="s">
        <v>211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0.016</v>
      </c>
      <c r="T160" s="226">
        <f>S160*H160</f>
        <v>0.28800000000000003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212</v>
      </c>
      <c r="AT160" s="227" t="s">
        <v>207</v>
      </c>
      <c r="AU160" s="227" t="s">
        <v>80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212</v>
      </c>
      <c r="BM160" s="227" t="s">
        <v>8031</v>
      </c>
    </row>
    <row r="161" s="2" customFormat="1">
      <c r="A161" s="41"/>
      <c r="B161" s="42"/>
      <c r="C161" s="43"/>
      <c r="D161" s="229" t="s">
        <v>214</v>
      </c>
      <c r="E161" s="43"/>
      <c r="F161" s="230" t="s">
        <v>8032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214</v>
      </c>
      <c r="AU161" s="20" t="s">
        <v>80</v>
      </c>
    </row>
    <row r="162" s="14" customFormat="1">
      <c r="A162" s="14"/>
      <c r="B162" s="245"/>
      <c r="C162" s="246"/>
      <c r="D162" s="236" t="s">
        <v>216</v>
      </c>
      <c r="E162" s="247" t="s">
        <v>19</v>
      </c>
      <c r="F162" s="248" t="s">
        <v>8033</v>
      </c>
      <c r="G162" s="246"/>
      <c r="H162" s="249">
        <v>18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216</v>
      </c>
      <c r="AU162" s="255" t="s">
        <v>80</v>
      </c>
      <c r="AV162" s="14" t="s">
        <v>80</v>
      </c>
      <c r="AW162" s="14" t="s">
        <v>218</v>
      </c>
      <c r="AX162" s="14" t="s">
        <v>71</v>
      </c>
      <c r="AY162" s="255" t="s">
        <v>205</v>
      </c>
    </row>
    <row r="163" s="2" customFormat="1" ht="55.5" customHeight="1">
      <c r="A163" s="41"/>
      <c r="B163" s="42"/>
      <c r="C163" s="216" t="s">
        <v>351</v>
      </c>
      <c r="D163" s="216" t="s">
        <v>207</v>
      </c>
      <c r="E163" s="217" t="s">
        <v>8034</v>
      </c>
      <c r="F163" s="218" t="s">
        <v>8035</v>
      </c>
      <c r="G163" s="219" t="s">
        <v>448</v>
      </c>
      <c r="H163" s="220">
        <v>1</v>
      </c>
      <c r="I163" s="221"/>
      <c r="J163" s="222">
        <f>ROUND(I163*H163,2)</f>
        <v>0</v>
      </c>
      <c r="K163" s="218" t="s">
        <v>211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0.52300000000000002</v>
      </c>
      <c r="T163" s="226">
        <f>S163*H163</f>
        <v>0.52300000000000002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212</v>
      </c>
      <c r="AT163" s="227" t="s">
        <v>207</v>
      </c>
      <c r="AU163" s="227" t="s">
        <v>80</v>
      </c>
      <c r="AY163" s="20" t="s">
        <v>205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212</v>
      </c>
      <c r="BM163" s="227" t="s">
        <v>8036</v>
      </c>
    </row>
    <row r="164" s="2" customFormat="1">
      <c r="A164" s="41"/>
      <c r="B164" s="42"/>
      <c r="C164" s="43"/>
      <c r="D164" s="229" t="s">
        <v>214</v>
      </c>
      <c r="E164" s="43"/>
      <c r="F164" s="230" t="s">
        <v>8037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214</v>
      </c>
      <c r="AU164" s="20" t="s">
        <v>80</v>
      </c>
    </row>
    <row r="165" s="14" customFormat="1">
      <c r="A165" s="14"/>
      <c r="B165" s="245"/>
      <c r="C165" s="246"/>
      <c r="D165" s="236" t="s">
        <v>216</v>
      </c>
      <c r="E165" s="247" t="s">
        <v>19</v>
      </c>
      <c r="F165" s="248" t="s">
        <v>8007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216</v>
      </c>
      <c r="AU165" s="255" t="s">
        <v>80</v>
      </c>
      <c r="AV165" s="14" t="s">
        <v>80</v>
      </c>
      <c r="AW165" s="14" t="s">
        <v>218</v>
      </c>
      <c r="AX165" s="14" t="s">
        <v>71</v>
      </c>
      <c r="AY165" s="255" t="s">
        <v>205</v>
      </c>
    </row>
    <row r="166" s="2" customFormat="1" ht="24.15" customHeight="1">
      <c r="A166" s="41"/>
      <c r="B166" s="42"/>
      <c r="C166" s="216" t="s">
        <v>357</v>
      </c>
      <c r="D166" s="216" t="s">
        <v>207</v>
      </c>
      <c r="E166" s="217" t="s">
        <v>8038</v>
      </c>
      <c r="F166" s="218" t="s">
        <v>8039</v>
      </c>
      <c r="G166" s="219" t="s">
        <v>327</v>
      </c>
      <c r="H166" s="220">
        <v>456.60000000000002</v>
      </c>
      <c r="I166" s="221"/>
      <c r="J166" s="222">
        <f>ROUND(I166*H166,2)</f>
        <v>0</v>
      </c>
      <c r="K166" s="218" t="s">
        <v>211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0.024</v>
      </c>
      <c r="T166" s="226">
        <f>S166*H166</f>
        <v>10.958400000000001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212</v>
      </c>
      <c r="AT166" s="227" t="s">
        <v>207</v>
      </c>
      <c r="AU166" s="227" t="s">
        <v>80</v>
      </c>
      <c r="AY166" s="20" t="s">
        <v>205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212</v>
      </c>
      <c r="BM166" s="227" t="s">
        <v>8040</v>
      </c>
    </row>
    <row r="167" s="2" customFormat="1">
      <c r="A167" s="41"/>
      <c r="B167" s="42"/>
      <c r="C167" s="43"/>
      <c r="D167" s="229" t="s">
        <v>214</v>
      </c>
      <c r="E167" s="43"/>
      <c r="F167" s="230" t="s">
        <v>8041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214</v>
      </c>
      <c r="AU167" s="20" t="s">
        <v>80</v>
      </c>
    </row>
    <row r="168" s="14" customFormat="1">
      <c r="A168" s="14"/>
      <c r="B168" s="245"/>
      <c r="C168" s="246"/>
      <c r="D168" s="236" t="s">
        <v>216</v>
      </c>
      <c r="E168" s="247" t="s">
        <v>19</v>
      </c>
      <c r="F168" s="248" t="s">
        <v>8042</v>
      </c>
      <c r="G168" s="246"/>
      <c r="H168" s="249">
        <v>456.60000000000002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216</v>
      </c>
      <c r="AU168" s="255" t="s">
        <v>80</v>
      </c>
      <c r="AV168" s="14" t="s">
        <v>80</v>
      </c>
      <c r="AW168" s="14" t="s">
        <v>218</v>
      </c>
      <c r="AX168" s="14" t="s">
        <v>71</v>
      </c>
      <c r="AY168" s="255" t="s">
        <v>205</v>
      </c>
    </row>
    <row r="169" s="2" customFormat="1" ht="24.15" customHeight="1">
      <c r="A169" s="41"/>
      <c r="B169" s="42"/>
      <c r="C169" s="216" t="s">
        <v>7</v>
      </c>
      <c r="D169" s="216" t="s">
        <v>207</v>
      </c>
      <c r="E169" s="217" t="s">
        <v>8043</v>
      </c>
      <c r="F169" s="218" t="s">
        <v>8044</v>
      </c>
      <c r="G169" s="219" t="s">
        <v>327</v>
      </c>
      <c r="H169" s="220">
        <v>153</v>
      </c>
      <c r="I169" s="221"/>
      <c r="J169" s="222">
        <f>ROUND(I169*H169,2)</f>
        <v>0</v>
      </c>
      <c r="K169" s="218" t="s">
        <v>211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0.035000000000000003</v>
      </c>
      <c r="T169" s="226">
        <f>S169*H169</f>
        <v>5.3550000000000004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212</v>
      </c>
      <c r="AT169" s="227" t="s">
        <v>207</v>
      </c>
      <c r="AU169" s="227" t="s">
        <v>80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212</v>
      </c>
      <c r="BM169" s="227" t="s">
        <v>8045</v>
      </c>
    </row>
    <row r="170" s="2" customFormat="1">
      <c r="A170" s="41"/>
      <c r="B170" s="42"/>
      <c r="C170" s="43"/>
      <c r="D170" s="229" t="s">
        <v>214</v>
      </c>
      <c r="E170" s="43"/>
      <c r="F170" s="230" t="s">
        <v>8046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214</v>
      </c>
      <c r="AU170" s="20" t="s">
        <v>80</v>
      </c>
    </row>
    <row r="171" s="14" customFormat="1">
      <c r="A171" s="14"/>
      <c r="B171" s="245"/>
      <c r="C171" s="246"/>
      <c r="D171" s="236" t="s">
        <v>216</v>
      </c>
      <c r="E171" s="247" t="s">
        <v>19</v>
      </c>
      <c r="F171" s="248" t="s">
        <v>8047</v>
      </c>
      <c r="G171" s="246"/>
      <c r="H171" s="249">
        <v>153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216</v>
      </c>
      <c r="AU171" s="255" t="s">
        <v>80</v>
      </c>
      <c r="AV171" s="14" t="s">
        <v>80</v>
      </c>
      <c r="AW171" s="14" t="s">
        <v>218</v>
      </c>
      <c r="AX171" s="14" t="s">
        <v>71</v>
      </c>
      <c r="AY171" s="255" t="s">
        <v>205</v>
      </c>
    </row>
    <row r="172" s="2" customFormat="1" ht="24.15" customHeight="1">
      <c r="A172" s="41"/>
      <c r="B172" s="42"/>
      <c r="C172" s="216" t="s">
        <v>370</v>
      </c>
      <c r="D172" s="216" t="s">
        <v>207</v>
      </c>
      <c r="E172" s="217" t="s">
        <v>7168</v>
      </c>
      <c r="F172" s="218" t="s">
        <v>7169</v>
      </c>
      <c r="G172" s="219" t="s">
        <v>327</v>
      </c>
      <c r="H172" s="220">
        <v>54.5</v>
      </c>
      <c r="I172" s="221"/>
      <c r="J172" s="222">
        <f>ROUND(I172*H172,2)</f>
        <v>0</v>
      </c>
      <c r="K172" s="218" t="s">
        <v>211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0.051999999999999998</v>
      </c>
      <c r="T172" s="226">
        <f>S172*H172</f>
        <v>2.8340000000000001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212</v>
      </c>
      <c r="AT172" s="227" t="s">
        <v>207</v>
      </c>
      <c r="AU172" s="227" t="s">
        <v>80</v>
      </c>
      <c r="AY172" s="20" t="s">
        <v>205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212</v>
      </c>
      <c r="BM172" s="227" t="s">
        <v>8048</v>
      </c>
    </row>
    <row r="173" s="2" customFormat="1">
      <c r="A173" s="41"/>
      <c r="B173" s="42"/>
      <c r="C173" s="43"/>
      <c r="D173" s="229" t="s">
        <v>214</v>
      </c>
      <c r="E173" s="43"/>
      <c r="F173" s="230" t="s">
        <v>7171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214</v>
      </c>
      <c r="AU173" s="20" t="s">
        <v>80</v>
      </c>
    </row>
    <row r="174" s="14" customFormat="1">
      <c r="A174" s="14"/>
      <c r="B174" s="245"/>
      <c r="C174" s="246"/>
      <c r="D174" s="236" t="s">
        <v>216</v>
      </c>
      <c r="E174" s="247" t="s">
        <v>19</v>
      </c>
      <c r="F174" s="248" t="s">
        <v>8049</v>
      </c>
      <c r="G174" s="246"/>
      <c r="H174" s="249">
        <v>54.5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216</v>
      </c>
      <c r="AU174" s="255" t="s">
        <v>80</v>
      </c>
      <c r="AV174" s="14" t="s">
        <v>80</v>
      </c>
      <c r="AW174" s="14" t="s">
        <v>218</v>
      </c>
      <c r="AX174" s="14" t="s">
        <v>71</v>
      </c>
      <c r="AY174" s="255" t="s">
        <v>205</v>
      </c>
    </row>
    <row r="175" s="2" customFormat="1" ht="24.15" customHeight="1">
      <c r="A175" s="41"/>
      <c r="B175" s="42"/>
      <c r="C175" s="216" t="s">
        <v>377</v>
      </c>
      <c r="D175" s="216" t="s">
        <v>207</v>
      </c>
      <c r="E175" s="217" t="s">
        <v>2890</v>
      </c>
      <c r="F175" s="218" t="s">
        <v>2891</v>
      </c>
      <c r="G175" s="219" t="s">
        <v>327</v>
      </c>
      <c r="H175" s="220">
        <v>96</v>
      </c>
      <c r="I175" s="221"/>
      <c r="J175" s="222">
        <f>ROUND(I175*H175,2)</f>
        <v>0</v>
      </c>
      <c r="K175" s="218" t="s">
        <v>211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0.070000000000000007</v>
      </c>
      <c r="T175" s="226">
        <f>S175*H175</f>
        <v>6.7200000000000006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212</v>
      </c>
      <c r="AT175" s="227" t="s">
        <v>207</v>
      </c>
      <c r="AU175" s="227" t="s">
        <v>80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212</v>
      </c>
      <c r="BM175" s="227" t="s">
        <v>8050</v>
      </c>
    </row>
    <row r="176" s="2" customFormat="1">
      <c r="A176" s="41"/>
      <c r="B176" s="42"/>
      <c r="C176" s="43"/>
      <c r="D176" s="229" t="s">
        <v>214</v>
      </c>
      <c r="E176" s="43"/>
      <c r="F176" s="230" t="s">
        <v>2893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214</v>
      </c>
      <c r="AU176" s="20" t="s">
        <v>80</v>
      </c>
    </row>
    <row r="177" s="14" customFormat="1">
      <c r="A177" s="14"/>
      <c r="B177" s="245"/>
      <c r="C177" s="246"/>
      <c r="D177" s="236" t="s">
        <v>216</v>
      </c>
      <c r="E177" s="247" t="s">
        <v>19</v>
      </c>
      <c r="F177" s="248" t="s">
        <v>8051</v>
      </c>
      <c r="G177" s="246"/>
      <c r="H177" s="249">
        <v>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216</v>
      </c>
      <c r="AU177" s="255" t="s">
        <v>80</v>
      </c>
      <c r="AV177" s="14" t="s">
        <v>80</v>
      </c>
      <c r="AW177" s="14" t="s">
        <v>218</v>
      </c>
      <c r="AX177" s="14" t="s">
        <v>71</v>
      </c>
      <c r="AY177" s="255" t="s">
        <v>205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3166</v>
      </c>
      <c r="F178" s="214" t="s">
        <v>3167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SUM(P179:P200)</f>
        <v>0</v>
      </c>
      <c r="Q178" s="208"/>
      <c r="R178" s="209">
        <f>SUM(R179:R200)</f>
        <v>0</v>
      </c>
      <c r="S178" s="208"/>
      <c r="T178" s="210">
        <f>SUM(T179:T200)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205</v>
      </c>
      <c r="BK178" s="213">
        <f>SUM(BK179:BK200)</f>
        <v>0</v>
      </c>
    </row>
    <row r="179" s="2" customFormat="1" ht="16.5" customHeight="1">
      <c r="A179" s="41"/>
      <c r="B179" s="42"/>
      <c r="C179" s="216" t="s">
        <v>383</v>
      </c>
      <c r="D179" s="216" t="s">
        <v>207</v>
      </c>
      <c r="E179" s="217" t="s">
        <v>8052</v>
      </c>
      <c r="F179" s="218" t="s">
        <v>8053</v>
      </c>
      <c r="G179" s="219" t="s">
        <v>8054</v>
      </c>
      <c r="H179" s="220">
        <v>10555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212</v>
      </c>
      <c r="AT179" s="227" t="s">
        <v>207</v>
      </c>
      <c r="AU179" s="227" t="s">
        <v>80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212</v>
      </c>
      <c r="BM179" s="227" t="s">
        <v>8055</v>
      </c>
    </row>
    <row r="180" s="2" customFormat="1" ht="37.8" customHeight="1">
      <c r="A180" s="41"/>
      <c r="B180" s="42"/>
      <c r="C180" s="216" t="s">
        <v>388</v>
      </c>
      <c r="D180" s="216" t="s">
        <v>207</v>
      </c>
      <c r="E180" s="217" t="s">
        <v>3169</v>
      </c>
      <c r="F180" s="218" t="s">
        <v>3170</v>
      </c>
      <c r="G180" s="219" t="s">
        <v>279</v>
      </c>
      <c r="H180" s="220">
        <v>40.905999999999999</v>
      </c>
      <c r="I180" s="221"/>
      <c r="J180" s="222">
        <f>ROUND(I180*H180,2)</f>
        <v>0</v>
      </c>
      <c r="K180" s="218" t="s">
        <v>211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212</v>
      </c>
      <c r="AT180" s="227" t="s">
        <v>207</v>
      </c>
      <c r="AU180" s="227" t="s">
        <v>80</v>
      </c>
      <c r="AY180" s="20" t="s">
        <v>205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212</v>
      </c>
      <c r="BM180" s="227" t="s">
        <v>8056</v>
      </c>
    </row>
    <row r="181" s="2" customFormat="1">
      <c r="A181" s="41"/>
      <c r="B181" s="42"/>
      <c r="C181" s="43"/>
      <c r="D181" s="229" t="s">
        <v>214</v>
      </c>
      <c r="E181" s="43"/>
      <c r="F181" s="230" t="s">
        <v>3172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214</v>
      </c>
      <c r="AU181" s="20" t="s">
        <v>80</v>
      </c>
    </row>
    <row r="182" s="14" customFormat="1">
      <c r="A182" s="14"/>
      <c r="B182" s="245"/>
      <c r="C182" s="246"/>
      <c r="D182" s="236" t="s">
        <v>216</v>
      </c>
      <c r="E182" s="247" t="s">
        <v>19</v>
      </c>
      <c r="F182" s="248" t="s">
        <v>8057</v>
      </c>
      <c r="G182" s="246"/>
      <c r="H182" s="249">
        <v>40.905999999999999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216</v>
      </c>
      <c r="AU182" s="255" t="s">
        <v>80</v>
      </c>
      <c r="AV182" s="14" t="s">
        <v>80</v>
      </c>
      <c r="AW182" s="14" t="s">
        <v>218</v>
      </c>
      <c r="AX182" s="14" t="s">
        <v>71</v>
      </c>
      <c r="AY182" s="255" t="s">
        <v>205</v>
      </c>
    </row>
    <row r="183" s="2" customFormat="1" ht="37.8" customHeight="1">
      <c r="A183" s="41"/>
      <c r="B183" s="42"/>
      <c r="C183" s="216" t="s">
        <v>395</v>
      </c>
      <c r="D183" s="216" t="s">
        <v>207</v>
      </c>
      <c r="E183" s="217" t="s">
        <v>8058</v>
      </c>
      <c r="F183" s="218" t="s">
        <v>8059</v>
      </c>
      <c r="G183" s="219" t="s">
        <v>279</v>
      </c>
      <c r="H183" s="220">
        <v>27.943000000000001</v>
      </c>
      <c r="I183" s="221"/>
      <c r="J183" s="222">
        <f>ROUND(I183*H183,2)</f>
        <v>0</v>
      </c>
      <c r="K183" s="218" t="s">
        <v>211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212</v>
      </c>
      <c r="AT183" s="227" t="s">
        <v>207</v>
      </c>
      <c r="AU183" s="227" t="s">
        <v>80</v>
      </c>
      <c r="AY183" s="20" t="s">
        <v>205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212</v>
      </c>
      <c r="BM183" s="227" t="s">
        <v>8060</v>
      </c>
    </row>
    <row r="184" s="2" customFormat="1">
      <c r="A184" s="41"/>
      <c r="B184" s="42"/>
      <c r="C184" s="43"/>
      <c r="D184" s="229" t="s">
        <v>214</v>
      </c>
      <c r="E184" s="43"/>
      <c r="F184" s="230" t="s">
        <v>8061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214</v>
      </c>
      <c r="AU184" s="20" t="s">
        <v>80</v>
      </c>
    </row>
    <row r="185" s="14" customFormat="1">
      <c r="A185" s="14"/>
      <c r="B185" s="245"/>
      <c r="C185" s="246"/>
      <c r="D185" s="236" t="s">
        <v>216</v>
      </c>
      <c r="E185" s="247" t="s">
        <v>19</v>
      </c>
      <c r="F185" s="248" t="s">
        <v>8062</v>
      </c>
      <c r="G185" s="246"/>
      <c r="H185" s="249">
        <v>27.943000000000001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216</v>
      </c>
      <c r="AU185" s="255" t="s">
        <v>80</v>
      </c>
      <c r="AV185" s="14" t="s">
        <v>80</v>
      </c>
      <c r="AW185" s="14" t="s">
        <v>218</v>
      </c>
      <c r="AX185" s="14" t="s">
        <v>71</v>
      </c>
      <c r="AY185" s="255" t="s">
        <v>205</v>
      </c>
    </row>
    <row r="186" s="2" customFormat="1" ht="62.7" customHeight="1">
      <c r="A186" s="41"/>
      <c r="B186" s="42"/>
      <c r="C186" s="216" t="s">
        <v>403</v>
      </c>
      <c r="D186" s="216" t="s">
        <v>207</v>
      </c>
      <c r="E186" s="217" t="s">
        <v>8063</v>
      </c>
      <c r="F186" s="218" t="s">
        <v>8064</v>
      </c>
      <c r="G186" s="219" t="s">
        <v>279</v>
      </c>
      <c r="H186" s="220">
        <v>55.886000000000003</v>
      </c>
      <c r="I186" s="221"/>
      <c r="J186" s="222">
        <f>ROUND(I186*H186,2)</f>
        <v>0</v>
      </c>
      <c r="K186" s="218" t="s">
        <v>211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212</v>
      </c>
      <c r="AT186" s="227" t="s">
        <v>207</v>
      </c>
      <c r="AU186" s="227" t="s">
        <v>80</v>
      </c>
      <c r="AY186" s="20" t="s">
        <v>205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212</v>
      </c>
      <c r="BM186" s="227" t="s">
        <v>8065</v>
      </c>
    </row>
    <row r="187" s="2" customFormat="1">
      <c r="A187" s="41"/>
      <c r="B187" s="42"/>
      <c r="C187" s="43"/>
      <c r="D187" s="229" t="s">
        <v>214</v>
      </c>
      <c r="E187" s="43"/>
      <c r="F187" s="230" t="s">
        <v>8066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214</v>
      </c>
      <c r="AU187" s="20" t="s">
        <v>80</v>
      </c>
    </row>
    <row r="188" s="14" customFormat="1">
      <c r="A188" s="14"/>
      <c r="B188" s="245"/>
      <c r="C188" s="246"/>
      <c r="D188" s="236" t="s">
        <v>216</v>
      </c>
      <c r="E188" s="246"/>
      <c r="F188" s="248" t="s">
        <v>8067</v>
      </c>
      <c r="G188" s="246"/>
      <c r="H188" s="249">
        <v>55.886000000000003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216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205</v>
      </c>
    </row>
    <row r="189" s="2" customFormat="1" ht="33" customHeight="1">
      <c r="A189" s="41"/>
      <c r="B189" s="42"/>
      <c r="C189" s="216" t="s">
        <v>409</v>
      </c>
      <c r="D189" s="216" t="s">
        <v>207</v>
      </c>
      <c r="E189" s="217" t="s">
        <v>3214</v>
      </c>
      <c r="F189" s="218" t="s">
        <v>3215</v>
      </c>
      <c r="G189" s="219" t="s">
        <v>279</v>
      </c>
      <c r="H189" s="220">
        <v>68.849000000000004</v>
      </c>
      <c r="I189" s="221"/>
      <c r="J189" s="222">
        <f>ROUND(I189*H189,2)</f>
        <v>0</v>
      </c>
      <c r="K189" s="218" t="s">
        <v>3216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212</v>
      </c>
      <c r="AT189" s="227" t="s">
        <v>207</v>
      </c>
      <c r="AU189" s="227" t="s">
        <v>80</v>
      </c>
      <c r="AY189" s="20" t="s">
        <v>205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212</v>
      </c>
      <c r="BM189" s="227" t="s">
        <v>8068</v>
      </c>
    </row>
    <row r="190" s="2" customFormat="1" ht="44.25" customHeight="1">
      <c r="A190" s="41"/>
      <c r="B190" s="42"/>
      <c r="C190" s="216" t="s">
        <v>415</v>
      </c>
      <c r="D190" s="216" t="s">
        <v>207</v>
      </c>
      <c r="E190" s="217" t="s">
        <v>3220</v>
      </c>
      <c r="F190" s="218" t="s">
        <v>3221</v>
      </c>
      <c r="G190" s="219" t="s">
        <v>279</v>
      </c>
      <c r="H190" s="220">
        <v>284.08999999999997</v>
      </c>
      <c r="I190" s="221"/>
      <c r="J190" s="222">
        <f>ROUND(I190*H190,2)</f>
        <v>0</v>
      </c>
      <c r="K190" s="218" t="s">
        <v>211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212</v>
      </c>
      <c r="AT190" s="227" t="s">
        <v>207</v>
      </c>
      <c r="AU190" s="227" t="s">
        <v>80</v>
      </c>
      <c r="AY190" s="20" t="s">
        <v>205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212</v>
      </c>
      <c r="BM190" s="227" t="s">
        <v>8069</v>
      </c>
    </row>
    <row r="191" s="2" customFormat="1">
      <c r="A191" s="41"/>
      <c r="B191" s="42"/>
      <c r="C191" s="43"/>
      <c r="D191" s="229" t="s">
        <v>214</v>
      </c>
      <c r="E191" s="43"/>
      <c r="F191" s="230" t="s">
        <v>3223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214</v>
      </c>
      <c r="AU191" s="20" t="s">
        <v>80</v>
      </c>
    </row>
    <row r="192" s="14" customFormat="1">
      <c r="A192" s="14"/>
      <c r="B192" s="245"/>
      <c r="C192" s="246"/>
      <c r="D192" s="236" t="s">
        <v>216</v>
      </c>
      <c r="E192" s="247" t="s">
        <v>19</v>
      </c>
      <c r="F192" s="248" t="s">
        <v>8070</v>
      </c>
      <c r="G192" s="246"/>
      <c r="H192" s="249">
        <v>262.98000000000002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216</v>
      </c>
      <c r="AU192" s="255" t="s">
        <v>80</v>
      </c>
      <c r="AV192" s="14" t="s">
        <v>80</v>
      </c>
      <c r="AW192" s="14" t="s">
        <v>218</v>
      </c>
      <c r="AX192" s="14" t="s">
        <v>71</v>
      </c>
      <c r="AY192" s="255" t="s">
        <v>205</v>
      </c>
    </row>
    <row r="193" s="13" customFormat="1">
      <c r="A193" s="13"/>
      <c r="B193" s="234"/>
      <c r="C193" s="235"/>
      <c r="D193" s="236" t="s">
        <v>216</v>
      </c>
      <c r="E193" s="237" t="s">
        <v>19</v>
      </c>
      <c r="F193" s="238" t="s">
        <v>8071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216</v>
      </c>
      <c r="AU193" s="244" t="s">
        <v>80</v>
      </c>
      <c r="AV193" s="13" t="s">
        <v>78</v>
      </c>
      <c r="AW193" s="13" t="s">
        <v>218</v>
      </c>
      <c r="AX193" s="13" t="s">
        <v>71</v>
      </c>
      <c r="AY193" s="244" t="s">
        <v>205</v>
      </c>
    </row>
    <row r="194" s="14" customFormat="1">
      <c r="A194" s="14"/>
      <c r="B194" s="245"/>
      <c r="C194" s="246"/>
      <c r="D194" s="236" t="s">
        <v>216</v>
      </c>
      <c r="E194" s="247" t="s">
        <v>19</v>
      </c>
      <c r="F194" s="248" t="s">
        <v>8072</v>
      </c>
      <c r="G194" s="246"/>
      <c r="H194" s="249">
        <v>21.110000000000003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216</v>
      </c>
      <c r="AU194" s="255" t="s">
        <v>80</v>
      </c>
      <c r="AV194" s="14" t="s">
        <v>80</v>
      </c>
      <c r="AW194" s="14" t="s">
        <v>218</v>
      </c>
      <c r="AX194" s="14" t="s">
        <v>71</v>
      </c>
      <c r="AY194" s="255" t="s">
        <v>205</v>
      </c>
    </row>
    <row r="195" s="2" customFormat="1" ht="44.25" customHeight="1">
      <c r="A195" s="41"/>
      <c r="B195" s="42"/>
      <c r="C195" s="216" t="s">
        <v>421</v>
      </c>
      <c r="D195" s="216" t="s">
        <v>207</v>
      </c>
      <c r="E195" s="217" t="s">
        <v>3246</v>
      </c>
      <c r="F195" s="218" t="s">
        <v>3247</v>
      </c>
      <c r="G195" s="219" t="s">
        <v>279</v>
      </c>
      <c r="H195" s="220">
        <v>2.9239999999999999</v>
      </c>
      <c r="I195" s="221"/>
      <c r="J195" s="222">
        <f>ROUND(I195*H195,2)</f>
        <v>0</v>
      </c>
      <c r="K195" s="218" t="s">
        <v>211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212</v>
      </c>
      <c r="AT195" s="227" t="s">
        <v>207</v>
      </c>
      <c r="AU195" s="227" t="s">
        <v>80</v>
      </c>
      <c r="AY195" s="20" t="s">
        <v>205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212</v>
      </c>
      <c r="BM195" s="227" t="s">
        <v>8073</v>
      </c>
    </row>
    <row r="196" s="2" customFormat="1">
      <c r="A196" s="41"/>
      <c r="B196" s="42"/>
      <c r="C196" s="43"/>
      <c r="D196" s="229" t="s">
        <v>214</v>
      </c>
      <c r="E196" s="43"/>
      <c r="F196" s="230" t="s">
        <v>3249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214</v>
      </c>
      <c r="AU196" s="20" t="s">
        <v>80</v>
      </c>
    </row>
    <row r="197" s="14" customFormat="1">
      <c r="A197" s="14"/>
      <c r="B197" s="245"/>
      <c r="C197" s="246"/>
      <c r="D197" s="236" t="s">
        <v>216</v>
      </c>
      <c r="E197" s="247" t="s">
        <v>19</v>
      </c>
      <c r="F197" s="248" t="s">
        <v>8074</v>
      </c>
      <c r="G197" s="246"/>
      <c r="H197" s="249">
        <v>2.9240000000000004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216</v>
      </c>
      <c r="AU197" s="255" t="s">
        <v>80</v>
      </c>
      <c r="AV197" s="14" t="s">
        <v>80</v>
      </c>
      <c r="AW197" s="14" t="s">
        <v>218</v>
      </c>
      <c r="AX197" s="14" t="s">
        <v>71</v>
      </c>
      <c r="AY197" s="255" t="s">
        <v>205</v>
      </c>
    </row>
    <row r="198" s="2" customFormat="1" ht="49.05" customHeight="1">
      <c r="A198" s="41"/>
      <c r="B198" s="42"/>
      <c r="C198" s="216" t="s">
        <v>427</v>
      </c>
      <c r="D198" s="216" t="s">
        <v>207</v>
      </c>
      <c r="E198" s="217" t="s">
        <v>3267</v>
      </c>
      <c r="F198" s="218" t="s">
        <v>3268</v>
      </c>
      <c r="G198" s="219" t="s">
        <v>279</v>
      </c>
      <c r="H198" s="220">
        <v>40.905999999999999</v>
      </c>
      <c r="I198" s="221"/>
      <c r="J198" s="222">
        <f>ROUND(I198*H198,2)</f>
        <v>0</v>
      </c>
      <c r="K198" s="218" t="s">
        <v>211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212</v>
      </c>
      <c r="AT198" s="227" t="s">
        <v>207</v>
      </c>
      <c r="AU198" s="227" t="s">
        <v>80</v>
      </c>
      <c r="AY198" s="20" t="s">
        <v>205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212</v>
      </c>
      <c r="BM198" s="227" t="s">
        <v>8075</v>
      </c>
    </row>
    <row r="199" s="2" customFormat="1">
      <c r="A199" s="41"/>
      <c r="B199" s="42"/>
      <c r="C199" s="43"/>
      <c r="D199" s="229" t="s">
        <v>214</v>
      </c>
      <c r="E199" s="43"/>
      <c r="F199" s="230" t="s">
        <v>3270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214</v>
      </c>
      <c r="AU199" s="20" t="s">
        <v>80</v>
      </c>
    </row>
    <row r="200" s="14" customFormat="1">
      <c r="A200" s="14"/>
      <c r="B200" s="245"/>
      <c r="C200" s="246"/>
      <c r="D200" s="236" t="s">
        <v>216</v>
      </c>
      <c r="E200" s="247" t="s">
        <v>19</v>
      </c>
      <c r="F200" s="248" t="s">
        <v>8076</v>
      </c>
      <c r="G200" s="246"/>
      <c r="H200" s="249">
        <v>40.905999999999999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216</v>
      </c>
      <c r="AU200" s="255" t="s">
        <v>80</v>
      </c>
      <c r="AV200" s="14" t="s">
        <v>80</v>
      </c>
      <c r="AW200" s="14" t="s">
        <v>218</v>
      </c>
      <c r="AX200" s="14" t="s">
        <v>71</v>
      </c>
      <c r="AY200" s="255" t="s">
        <v>205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3272</v>
      </c>
      <c r="F201" s="214" t="s">
        <v>3273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78</v>
      </c>
      <c r="AT201" s="212" t="s">
        <v>70</v>
      </c>
      <c r="AU201" s="212" t="s">
        <v>78</v>
      </c>
      <c r="AY201" s="211" t="s">
        <v>205</v>
      </c>
      <c r="BK201" s="213">
        <f>SUM(BK202:BK203)</f>
        <v>0</v>
      </c>
    </row>
    <row r="202" s="2" customFormat="1" ht="62.7" customHeight="1">
      <c r="A202" s="41"/>
      <c r="B202" s="42"/>
      <c r="C202" s="216" t="s">
        <v>433</v>
      </c>
      <c r="D202" s="216" t="s">
        <v>207</v>
      </c>
      <c r="E202" s="217" t="s">
        <v>8077</v>
      </c>
      <c r="F202" s="218" t="s">
        <v>8078</v>
      </c>
      <c r="G202" s="219" t="s">
        <v>279</v>
      </c>
      <c r="H202" s="220">
        <v>28.753</v>
      </c>
      <c r="I202" s="221"/>
      <c r="J202" s="222">
        <f>ROUND(I202*H202,2)</f>
        <v>0</v>
      </c>
      <c r="K202" s="218" t="s">
        <v>211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212</v>
      </c>
      <c r="AT202" s="227" t="s">
        <v>207</v>
      </c>
      <c r="AU202" s="227" t="s">
        <v>80</v>
      </c>
      <c r="AY202" s="20" t="s">
        <v>205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212</v>
      </c>
      <c r="BM202" s="227" t="s">
        <v>8079</v>
      </c>
    </row>
    <row r="203" s="2" customFormat="1">
      <c r="A203" s="41"/>
      <c r="B203" s="42"/>
      <c r="C203" s="43"/>
      <c r="D203" s="229" t="s">
        <v>214</v>
      </c>
      <c r="E203" s="43"/>
      <c r="F203" s="230" t="s">
        <v>8080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214</v>
      </c>
      <c r="AU203" s="20" t="s">
        <v>80</v>
      </c>
    </row>
    <row r="204" s="12" customFormat="1" ht="25.92" customHeight="1">
      <c r="A204" s="12"/>
      <c r="B204" s="200"/>
      <c r="C204" s="201"/>
      <c r="D204" s="202" t="s">
        <v>70</v>
      </c>
      <c r="E204" s="203" t="s">
        <v>3292</v>
      </c>
      <c r="F204" s="203" t="s">
        <v>3293</v>
      </c>
      <c r="G204" s="201"/>
      <c r="H204" s="201"/>
      <c r="I204" s="204"/>
      <c r="J204" s="205">
        <f>BK204</f>
        <v>0</v>
      </c>
      <c r="K204" s="201"/>
      <c r="L204" s="206"/>
      <c r="M204" s="207"/>
      <c r="N204" s="208"/>
      <c r="O204" s="208"/>
      <c r="P204" s="209">
        <f>P205+P237+P244+P277+P323+P376</f>
        <v>0</v>
      </c>
      <c r="Q204" s="208"/>
      <c r="R204" s="209">
        <f>R205+R237+R244+R277+R323+R376</f>
        <v>25.259303338250003</v>
      </c>
      <c r="S204" s="208"/>
      <c r="T204" s="210">
        <f>T205+T237+T244+T277+T323+T376</f>
        <v>27.943300200000003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71</v>
      </c>
      <c r="AY204" s="211" t="s">
        <v>205</v>
      </c>
      <c r="BK204" s="213">
        <f>BK205+BK237+BK244+BK277+BK323+BK376</f>
        <v>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3444</v>
      </c>
      <c r="F205" s="214" t="s">
        <v>3445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SUM(P206:P236)</f>
        <v>0</v>
      </c>
      <c r="Q205" s="208"/>
      <c r="R205" s="209">
        <f>SUM(R206:R236)</f>
        <v>0.75023039999999996</v>
      </c>
      <c r="S205" s="208"/>
      <c r="T205" s="210">
        <f>SUM(T206:T236)</f>
        <v>3.2774384000000003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205</v>
      </c>
      <c r="BK205" s="213">
        <f>SUM(BK206:BK236)</f>
        <v>0</v>
      </c>
    </row>
    <row r="206" s="2" customFormat="1" ht="49.05" customHeight="1">
      <c r="A206" s="41"/>
      <c r="B206" s="42"/>
      <c r="C206" s="216" t="s">
        <v>440</v>
      </c>
      <c r="D206" s="216" t="s">
        <v>207</v>
      </c>
      <c r="E206" s="217" t="s">
        <v>8081</v>
      </c>
      <c r="F206" s="218" t="s">
        <v>8082</v>
      </c>
      <c r="G206" s="219" t="s">
        <v>327</v>
      </c>
      <c r="H206" s="220">
        <v>460</v>
      </c>
      <c r="I206" s="221"/>
      <c r="J206" s="222">
        <f>ROUND(I206*H206,2)</f>
        <v>0</v>
      </c>
      <c r="K206" s="218" t="s">
        <v>211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0.0054200000000000003</v>
      </c>
      <c r="T206" s="226">
        <f>S206*H206</f>
        <v>2.4932000000000003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331</v>
      </c>
      <c r="AT206" s="227" t="s">
        <v>207</v>
      </c>
      <c r="AU206" s="227" t="s">
        <v>80</v>
      </c>
      <c r="AY206" s="20" t="s">
        <v>205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331</v>
      </c>
      <c r="BM206" s="227" t="s">
        <v>8083</v>
      </c>
    </row>
    <row r="207" s="2" customFormat="1">
      <c r="A207" s="41"/>
      <c r="B207" s="42"/>
      <c r="C207" s="43"/>
      <c r="D207" s="229" t="s">
        <v>214</v>
      </c>
      <c r="E207" s="43"/>
      <c r="F207" s="230" t="s">
        <v>8084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214</v>
      </c>
      <c r="AU207" s="20" t="s">
        <v>80</v>
      </c>
    </row>
    <row r="208" s="2" customFormat="1" ht="49.05" customHeight="1">
      <c r="A208" s="41"/>
      <c r="B208" s="42"/>
      <c r="C208" s="216" t="s">
        <v>445</v>
      </c>
      <c r="D208" s="216" t="s">
        <v>207</v>
      </c>
      <c r="E208" s="217" t="s">
        <v>8085</v>
      </c>
      <c r="F208" s="218" t="s">
        <v>8086</v>
      </c>
      <c r="G208" s="219" t="s">
        <v>327</v>
      </c>
      <c r="H208" s="220">
        <v>60</v>
      </c>
      <c r="I208" s="221"/>
      <c r="J208" s="222">
        <f>ROUND(I208*H208,2)</f>
        <v>0</v>
      </c>
      <c r="K208" s="218" t="s">
        <v>211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0.0071799999999999998</v>
      </c>
      <c r="T208" s="226">
        <f>S208*H208</f>
        <v>0.43079999999999996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331</v>
      </c>
      <c r="AT208" s="227" t="s">
        <v>207</v>
      </c>
      <c r="AU208" s="227" t="s">
        <v>80</v>
      </c>
      <c r="AY208" s="20" t="s">
        <v>205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331</v>
      </c>
      <c r="BM208" s="227" t="s">
        <v>8087</v>
      </c>
    </row>
    <row r="209" s="2" customFormat="1">
      <c r="A209" s="41"/>
      <c r="B209" s="42"/>
      <c r="C209" s="43"/>
      <c r="D209" s="229" t="s">
        <v>214</v>
      </c>
      <c r="E209" s="43"/>
      <c r="F209" s="230" t="s">
        <v>8088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214</v>
      </c>
      <c r="AU209" s="20" t="s">
        <v>80</v>
      </c>
    </row>
    <row r="210" s="2" customFormat="1" ht="49.05" customHeight="1">
      <c r="A210" s="41"/>
      <c r="B210" s="42"/>
      <c r="C210" s="216" t="s">
        <v>454</v>
      </c>
      <c r="D210" s="216" t="s">
        <v>207</v>
      </c>
      <c r="E210" s="217" t="s">
        <v>8089</v>
      </c>
      <c r="F210" s="218" t="s">
        <v>8090</v>
      </c>
      <c r="G210" s="219" t="s">
        <v>327</v>
      </c>
      <c r="H210" s="220">
        <v>2283</v>
      </c>
      <c r="I210" s="221"/>
      <c r="J210" s="222">
        <f>ROUND(I210*H210,2)</f>
        <v>0</v>
      </c>
      <c r="K210" s="218" t="s">
        <v>211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331</v>
      </c>
      <c r="AT210" s="227" t="s">
        <v>207</v>
      </c>
      <c r="AU210" s="227" t="s">
        <v>80</v>
      </c>
      <c r="AY210" s="20" t="s">
        <v>205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331</v>
      </c>
      <c r="BM210" s="227" t="s">
        <v>8091</v>
      </c>
    </row>
    <row r="211" s="2" customFormat="1">
      <c r="A211" s="41"/>
      <c r="B211" s="42"/>
      <c r="C211" s="43"/>
      <c r="D211" s="229" t="s">
        <v>214</v>
      </c>
      <c r="E211" s="43"/>
      <c r="F211" s="230" t="s">
        <v>8092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214</v>
      </c>
      <c r="AU211" s="20" t="s">
        <v>80</v>
      </c>
    </row>
    <row r="212" s="14" customFormat="1">
      <c r="A212" s="14"/>
      <c r="B212" s="245"/>
      <c r="C212" s="246"/>
      <c r="D212" s="236" t="s">
        <v>216</v>
      </c>
      <c r="E212" s="247" t="s">
        <v>19</v>
      </c>
      <c r="F212" s="248" t="s">
        <v>8093</v>
      </c>
      <c r="G212" s="246"/>
      <c r="H212" s="249">
        <v>2283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216</v>
      </c>
      <c r="AU212" s="255" t="s">
        <v>80</v>
      </c>
      <c r="AV212" s="14" t="s">
        <v>80</v>
      </c>
      <c r="AW212" s="14" t="s">
        <v>218</v>
      </c>
      <c r="AX212" s="14" t="s">
        <v>71</v>
      </c>
      <c r="AY212" s="255" t="s">
        <v>205</v>
      </c>
    </row>
    <row r="213" s="2" customFormat="1" ht="24.15" customHeight="1">
      <c r="A213" s="41"/>
      <c r="B213" s="42"/>
      <c r="C213" s="278" t="s">
        <v>460</v>
      </c>
      <c r="D213" s="278" t="s">
        <v>319</v>
      </c>
      <c r="E213" s="279" t="s">
        <v>8094</v>
      </c>
      <c r="F213" s="280" t="s">
        <v>8095</v>
      </c>
      <c r="G213" s="281" t="s">
        <v>327</v>
      </c>
      <c r="H213" s="282">
        <v>757.86000000000001</v>
      </c>
      <c r="I213" s="283"/>
      <c r="J213" s="284">
        <f>ROUND(I213*H213,2)</f>
        <v>0</v>
      </c>
      <c r="K213" s="280" t="s">
        <v>211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0.00025000000000000001</v>
      </c>
      <c r="R213" s="225">
        <f>Q213*H213</f>
        <v>0.189465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433</v>
      </c>
      <c r="AT213" s="227" t="s">
        <v>319</v>
      </c>
      <c r="AU213" s="227" t="s">
        <v>80</v>
      </c>
      <c r="AY213" s="20" t="s">
        <v>205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331</v>
      </c>
      <c r="BM213" s="227" t="s">
        <v>8096</v>
      </c>
    </row>
    <row r="214" s="14" customFormat="1">
      <c r="A214" s="14"/>
      <c r="B214" s="245"/>
      <c r="C214" s="246"/>
      <c r="D214" s="236" t="s">
        <v>216</v>
      </c>
      <c r="E214" s="246"/>
      <c r="F214" s="248" t="s">
        <v>8097</v>
      </c>
      <c r="G214" s="246"/>
      <c r="H214" s="249">
        <v>757.86000000000001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216</v>
      </c>
      <c r="AU214" s="255" t="s">
        <v>80</v>
      </c>
      <c r="AV214" s="14" t="s">
        <v>80</v>
      </c>
      <c r="AW214" s="14" t="s">
        <v>4</v>
      </c>
      <c r="AX214" s="14" t="s">
        <v>78</v>
      </c>
      <c r="AY214" s="255" t="s">
        <v>205</v>
      </c>
    </row>
    <row r="215" s="2" customFormat="1" ht="24.15" customHeight="1">
      <c r="A215" s="41"/>
      <c r="B215" s="42"/>
      <c r="C215" s="278" t="s">
        <v>466</v>
      </c>
      <c r="D215" s="278" t="s">
        <v>319</v>
      </c>
      <c r="E215" s="279" t="s">
        <v>8098</v>
      </c>
      <c r="F215" s="280" t="s">
        <v>8099</v>
      </c>
      <c r="G215" s="281" t="s">
        <v>327</v>
      </c>
      <c r="H215" s="282">
        <v>627.29999999999995</v>
      </c>
      <c r="I215" s="283"/>
      <c r="J215" s="284">
        <f>ROUND(I215*H215,2)</f>
        <v>0</v>
      </c>
      <c r="K215" s="280" t="s">
        <v>211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0.00029999999999999997</v>
      </c>
      <c r="R215" s="225">
        <f>Q215*H215</f>
        <v>0.18818999999999997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433</v>
      </c>
      <c r="AT215" s="227" t="s">
        <v>319</v>
      </c>
      <c r="AU215" s="227" t="s">
        <v>80</v>
      </c>
      <c r="AY215" s="20" t="s">
        <v>205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331</v>
      </c>
      <c r="BM215" s="227" t="s">
        <v>8100</v>
      </c>
    </row>
    <row r="216" s="14" customFormat="1">
      <c r="A216" s="14"/>
      <c r="B216" s="245"/>
      <c r="C216" s="246"/>
      <c r="D216" s="236" t="s">
        <v>216</v>
      </c>
      <c r="E216" s="246"/>
      <c r="F216" s="248" t="s">
        <v>8101</v>
      </c>
      <c r="G216" s="246"/>
      <c r="H216" s="249">
        <v>627.29999999999995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216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205</v>
      </c>
    </row>
    <row r="217" s="2" customFormat="1" ht="24.15" customHeight="1">
      <c r="A217" s="41"/>
      <c r="B217" s="42"/>
      <c r="C217" s="278" t="s">
        <v>473</v>
      </c>
      <c r="D217" s="278" t="s">
        <v>319</v>
      </c>
      <c r="E217" s="279" t="s">
        <v>8102</v>
      </c>
      <c r="F217" s="280" t="s">
        <v>8103</v>
      </c>
      <c r="G217" s="281" t="s">
        <v>327</v>
      </c>
      <c r="H217" s="282">
        <v>943.5</v>
      </c>
      <c r="I217" s="283"/>
      <c r="J217" s="284">
        <f>ROUND(I217*H217,2)</f>
        <v>0</v>
      </c>
      <c r="K217" s="280" t="s">
        <v>211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4.0000000000000003E-05</v>
      </c>
      <c r="R217" s="225">
        <f>Q217*H217</f>
        <v>0.037740000000000003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433</v>
      </c>
      <c r="AT217" s="227" t="s">
        <v>319</v>
      </c>
      <c r="AU217" s="227" t="s">
        <v>80</v>
      </c>
      <c r="AY217" s="20" t="s">
        <v>205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331</v>
      </c>
      <c r="BM217" s="227" t="s">
        <v>8104</v>
      </c>
    </row>
    <row r="218" s="14" customFormat="1">
      <c r="A218" s="14"/>
      <c r="B218" s="245"/>
      <c r="C218" s="246"/>
      <c r="D218" s="236" t="s">
        <v>216</v>
      </c>
      <c r="E218" s="246"/>
      <c r="F218" s="248" t="s">
        <v>8105</v>
      </c>
      <c r="G218" s="246"/>
      <c r="H218" s="249">
        <v>943.5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216</v>
      </c>
      <c r="AU218" s="255" t="s">
        <v>80</v>
      </c>
      <c r="AV218" s="14" t="s">
        <v>80</v>
      </c>
      <c r="AW218" s="14" t="s">
        <v>4</v>
      </c>
      <c r="AX218" s="14" t="s">
        <v>78</v>
      </c>
      <c r="AY218" s="255" t="s">
        <v>205</v>
      </c>
    </row>
    <row r="219" s="2" customFormat="1" ht="62.7" customHeight="1">
      <c r="A219" s="41"/>
      <c r="B219" s="42"/>
      <c r="C219" s="216" t="s">
        <v>491</v>
      </c>
      <c r="D219" s="216" t="s">
        <v>207</v>
      </c>
      <c r="E219" s="217" t="s">
        <v>8106</v>
      </c>
      <c r="F219" s="218" t="s">
        <v>8107</v>
      </c>
      <c r="G219" s="219" t="s">
        <v>327</v>
      </c>
      <c r="H219" s="220">
        <v>817</v>
      </c>
      <c r="I219" s="221"/>
      <c r="J219" s="222">
        <f>ROUND(I219*H219,2)</f>
        <v>0</v>
      </c>
      <c r="K219" s="218" t="s">
        <v>211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331</v>
      </c>
      <c r="AT219" s="227" t="s">
        <v>207</v>
      </c>
      <c r="AU219" s="227" t="s">
        <v>80</v>
      </c>
      <c r="AY219" s="20" t="s">
        <v>205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331</v>
      </c>
      <c r="BM219" s="227" t="s">
        <v>8108</v>
      </c>
    </row>
    <row r="220" s="2" customFormat="1">
      <c r="A220" s="41"/>
      <c r="B220" s="42"/>
      <c r="C220" s="43"/>
      <c r="D220" s="229" t="s">
        <v>214</v>
      </c>
      <c r="E220" s="43"/>
      <c r="F220" s="230" t="s">
        <v>8109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214</v>
      </c>
      <c r="AU220" s="20" t="s">
        <v>80</v>
      </c>
    </row>
    <row r="221" s="14" customFormat="1">
      <c r="A221" s="14"/>
      <c r="B221" s="245"/>
      <c r="C221" s="246"/>
      <c r="D221" s="236" t="s">
        <v>216</v>
      </c>
      <c r="E221" s="247" t="s">
        <v>19</v>
      </c>
      <c r="F221" s="248" t="s">
        <v>8110</v>
      </c>
      <c r="G221" s="246"/>
      <c r="H221" s="249">
        <v>817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216</v>
      </c>
      <c r="AU221" s="255" t="s">
        <v>80</v>
      </c>
      <c r="AV221" s="14" t="s">
        <v>80</v>
      </c>
      <c r="AW221" s="14" t="s">
        <v>218</v>
      </c>
      <c r="AX221" s="14" t="s">
        <v>71</v>
      </c>
      <c r="AY221" s="255" t="s">
        <v>205</v>
      </c>
    </row>
    <row r="222" s="2" customFormat="1" ht="24.15" customHeight="1">
      <c r="A222" s="41"/>
      <c r="B222" s="42"/>
      <c r="C222" s="278" t="s">
        <v>499</v>
      </c>
      <c r="D222" s="278" t="s">
        <v>319</v>
      </c>
      <c r="E222" s="279" t="s">
        <v>8111</v>
      </c>
      <c r="F222" s="280" t="s">
        <v>8112</v>
      </c>
      <c r="G222" s="281" t="s">
        <v>327</v>
      </c>
      <c r="H222" s="282">
        <v>434.51999999999998</v>
      </c>
      <c r="I222" s="283"/>
      <c r="J222" s="284">
        <f>ROUND(I222*H222,2)</f>
        <v>0</v>
      </c>
      <c r="K222" s="280" t="s">
        <v>211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0.00029</v>
      </c>
      <c r="R222" s="225">
        <f>Q222*H222</f>
        <v>0.12601080000000001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433</v>
      </c>
      <c r="AT222" s="227" t="s">
        <v>319</v>
      </c>
      <c r="AU222" s="227" t="s">
        <v>80</v>
      </c>
      <c r="AY222" s="20" t="s">
        <v>205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331</v>
      </c>
      <c r="BM222" s="227" t="s">
        <v>8113</v>
      </c>
    </row>
    <row r="223" s="14" customFormat="1">
      <c r="A223" s="14"/>
      <c r="B223" s="245"/>
      <c r="C223" s="246"/>
      <c r="D223" s="236" t="s">
        <v>216</v>
      </c>
      <c r="E223" s="246"/>
      <c r="F223" s="248" t="s">
        <v>8114</v>
      </c>
      <c r="G223" s="246"/>
      <c r="H223" s="249">
        <v>434.51999999999998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216</v>
      </c>
      <c r="AU223" s="255" t="s">
        <v>80</v>
      </c>
      <c r="AV223" s="14" t="s">
        <v>80</v>
      </c>
      <c r="AW223" s="14" t="s">
        <v>4</v>
      </c>
      <c r="AX223" s="14" t="s">
        <v>78</v>
      </c>
      <c r="AY223" s="255" t="s">
        <v>205</v>
      </c>
    </row>
    <row r="224" s="2" customFormat="1" ht="24.15" customHeight="1">
      <c r="A224" s="41"/>
      <c r="B224" s="42"/>
      <c r="C224" s="278" t="s">
        <v>506</v>
      </c>
      <c r="D224" s="278" t="s">
        <v>319</v>
      </c>
      <c r="E224" s="279" t="s">
        <v>8115</v>
      </c>
      <c r="F224" s="280" t="s">
        <v>8116</v>
      </c>
      <c r="G224" s="281" t="s">
        <v>327</v>
      </c>
      <c r="H224" s="282">
        <v>189.72</v>
      </c>
      <c r="I224" s="283"/>
      <c r="J224" s="284">
        <f>ROUND(I224*H224,2)</f>
        <v>0</v>
      </c>
      <c r="K224" s="280" t="s">
        <v>211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0.00032000000000000003</v>
      </c>
      <c r="R224" s="225">
        <f>Q224*H224</f>
        <v>0.060710400000000005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433</v>
      </c>
      <c r="AT224" s="227" t="s">
        <v>319</v>
      </c>
      <c r="AU224" s="227" t="s">
        <v>80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331</v>
      </c>
      <c r="BM224" s="227" t="s">
        <v>8117</v>
      </c>
    </row>
    <row r="225" s="14" customFormat="1">
      <c r="A225" s="14"/>
      <c r="B225" s="245"/>
      <c r="C225" s="246"/>
      <c r="D225" s="236" t="s">
        <v>216</v>
      </c>
      <c r="E225" s="246"/>
      <c r="F225" s="248" t="s">
        <v>8118</v>
      </c>
      <c r="G225" s="246"/>
      <c r="H225" s="249">
        <v>189.72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216</v>
      </c>
      <c r="AU225" s="255" t="s">
        <v>80</v>
      </c>
      <c r="AV225" s="14" t="s">
        <v>80</v>
      </c>
      <c r="AW225" s="14" t="s">
        <v>4</v>
      </c>
      <c r="AX225" s="14" t="s">
        <v>78</v>
      </c>
      <c r="AY225" s="255" t="s">
        <v>205</v>
      </c>
    </row>
    <row r="226" s="2" customFormat="1" ht="24.15" customHeight="1">
      <c r="A226" s="41"/>
      <c r="B226" s="42"/>
      <c r="C226" s="278" t="s">
        <v>511</v>
      </c>
      <c r="D226" s="278" t="s">
        <v>319</v>
      </c>
      <c r="E226" s="279" t="s">
        <v>8119</v>
      </c>
      <c r="F226" s="280" t="s">
        <v>8120</v>
      </c>
      <c r="G226" s="281" t="s">
        <v>327</v>
      </c>
      <c r="H226" s="282">
        <v>111.18000000000001</v>
      </c>
      <c r="I226" s="283"/>
      <c r="J226" s="284">
        <f>ROUND(I226*H226,2)</f>
        <v>0</v>
      </c>
      <c r="K226" s="280" t="s">
        <v>211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0.00036999999999999999</v>
      </c>
      <c r="R226" s="225">
        <f>Q226*H226</f>
        <v>0.041136600000000002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433</v>
      </c>
      <c r="AT226" s="227" t="s">
        <v>319</v>
      </c>
      <c r="AU226" s="227" t="s">
        <v>80</v>
      </c>
      <c r="AY226" s="20" t="s">
        <v>205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331</v>
      </c>
      <c r="BM226" s="227" t="s">
        <v>8121</v>
      </c>
    </row>
    <row r="227" s="14" customFormat="1">
      <c r="A227" s="14"/>
      <c r="B227" s="245"/>
      <c r="C227" s="246"/>
      <c r="D227" s="236" t="s">
        <v>216</v>
      </c>
      <c r="E227" s="246"/>
      <c r="F227" s="248" t="s">
        <v>8122</v>
      </c>
      <c r="G227" s="246"/>
      <c r="H227" s="249">
        <v>111.18000000000001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216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205</v>
      </c>
    </row>
    <row r="228" s="2" customFormat="1" ht="24.15" customHeight="1">
      <c r="A228" s="41"/>
      <c r="B228" s="42"/>
      <c r="C228" s="278" t="s">
        <v>519</v>
      </c>
      <c r="D228" s="278" t="s">
        <v>319</v>
      </c>
      <c r="E228" s="279" t="s">
        <v>8123</v>
      </c>
      <c r="F228" s="280" t="s">
        <v>8124</v>
      </c>
      <c r="G228" s="281" t="s">
        <v>327</v>
      </c>
      <c r="H228" s="282">
        <v>36.719999999999999</v>
      </c>
      <c r="I228" s="283"/>
      <c r="J228" s="284">
        <f>ROUND(I228*H228,2)</f>
        <v>0</v>
      </c>
      <c r="K228" s="280" t="s">
        <v>211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0.00083000000000000001</v>
      </c>
      <c r="R228" s="225">
        <f>Q228*H228</f>
        <v>0.030477600000000001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433</v>
      </c>
      <c r="AT228" s="227" t="s">
        <v>319</v>
      </c>
      <c r="AU228" s="227" t="s">
        <v>80</v>
      </c>
      <c r="AY228" s="20" t="s">
        <v>205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331</v>
      </c>
      <c r="BM228" s="227" t="s">
        <v>8125</v>
      </c>
    </row>
    <row r="229" s="14" customFormat="1">
      <c r="A229" s="14"/>
      <c r="B229" s="245"/>
      <c r="C229" s="246"/>
      <c r="D229" s="236" t="s">
        <v>216</v>
      </c>
      <c r="E229" s="246"/>
      <c r="F229" s="248" t="s">
        <v>8126</v>
      </c>
      <c r="G229" s="246"/>
      <c r="H229" s="249">
        <v>36.719999999999999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216</v>
      </c>
      <c r="AU229" s="255" t="s">
        <v>80</v>
      </c>
      <c r="AV229" s="14" t="s">
        <v>80</v>
      </c>
      <c r="AW229" s="14" t="s">
        <v>4</v>
      </c>
      <c r="AX229" s="14" t="s">
        <v>78</v>
      </c>
      <c r="AY229" s="255" t="s">
        <v>205</v>
      </c>
    </row>
    <row r="230" s="2" customFormat="1" ht="24.15" customHeight="1">
      <c r="A230" s="41"/>
      <c r="B230" s="42"/>
      <c r="C230" s="278" t="s">
        <v>525</v>
      </c>
      <c r="D230" s="278" t="s">
        <v>319</v>
      </c>
      <c r="E230" s="279" t="s">
        <v>8127</v>
      </c>
      <c r="F230" s="280" t="s">
        <v>8128</v>
      </c>
      <c r="G230" s="281" t="s">
        <v>327</v>
      </c>
      <c r="H230" s="282">
        <v>61.200000000000003</v>
      </c>
      <c r="I230" s="283"/>
      <c r="J230" s="284">
        <f>ROUND(I230*H230,2)</f>
        <v>0</v>
      </c>
      <c r="K230" s="280" t="s">
        <v>211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0.00125</v>
      </c>
      <c r="R230" s="225">
        <f>Q230*H230</f>
        <v>0.076499999999999999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433</v>
      </c>
      <c r="AT230" s="227" t="s">
        <v>319</v>
      </c>
      <c r="AU230" s="227" t="s">
        <v>80</v>
      </c>
      <c r="AY230" s="20" t="s">
        <v>205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331</v>
      </c>
      <c r="BM230" s="227" t="s">
        <v>8129</v>
      </c>
    </row>
    <row r="231" s="14" customFormat="1">
      <c r="A231" s="14"/>
      <c r="B231" s="245"/>
      <c r="C231" s="246"/>
      <c r="D231" s="236" t="s">
        <v>216</v>
      </c>
      <c r="E231" s="246"/>
      <c r="F231" s="248" t="s">
        <v>8130</v>
      </c>
      <c r="G231" s="246"/>
      <c r="H231" s="249">
        <v>61.200000000000003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216</v>
      </c>
      <c r="AU231" s="255" t="s">
        <v>80</v>
      </c>
      <c r="AV231" s="14" t="s">
        <v>80</v>
      </c>
      <c r="AW231" s="14" t="s">
        <v>4</v>
      </c>
      <c r="AX231" s="14" t="s">
        <v>78</v>
      </c>
      <c r="AY231" s="255" t="s">
        <v>205</v>
      </c>
    </row>
    <row r="232" s="2" customFormat="1" ht="37.8" customHeight="1">
      <c r="A232" s="41"/>
      <c r="B232" s="42"/>
      <c r="C232" s="216" t="s">
        <v>531</v>
      </c>
      <c r="D232" s="216" t="s">
        <v>207</v>
      </c>
      <c r="E232" s="217" t="s">
        <v>8131</v>
      </c>
      <c r="F232" s="218" t="s">
        <v>8132</v>
      </c>
      <c r="G232" s="219" t="s">
        <v>306</v>
      </c>
      <c r="H232" s="220">
        <v>75.359999999999999</v>
      </c>
      <c r="I232" s="221"/>
      <c r="J232" s="222">
        <f>ROUND(I232*H232,2)</f>
        <v>0</v>
      </c>
      <c r="K232" s="218" t="s">
        <v>211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0.0046899999999999997</v>
      </c>
      <c r="T232" s="226">
        <f>S232*H232</f>
        <v>0.35343839999999999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331</v>
      </c>
      <c r="AT232" s="227" t="s">
        <v>207</v>
      </c>
      <c r="AU232" s="227" t="s">
        <v>80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331</v>
      </c>
      <c r="BM232" s="227" t="s">
        <v>8133</v>
      </c>
    </row>
    <row r="233" s="2" customFormat="1">
      <c r="A233" s="41"/>
      <c r="B233" s="42"/>
      <c r="C233" s="43"/>
      <c r="D233" s="229" t="s">
        <v>214</v>
      </c>
      <c r="E233" s="43"/>
      <c r="F233" s="230" t="s">
        <v>8134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214</v>
      </c>
      <c r="AU233" s="20" t="s">
        <v>80</v>
      </c>
    </row>
    <row r="234" s="14" customFormat="1">
      <c r="A234" s="14"/>
      <c r="B234" s="245"/>
      <c r="C234" s="246"/>
      <c r="D234" s="236" t="s">
        <v>216</v>
      </c>
      <c r="E234" s="247" t="s">
        <v>19</v>
      </c>
      <c r="F234" s="248" t="s">
        <v>8135</v>
      </c>
      <c r="G234" s="246"/>
      <c r="H234" s="249">
        <v>75.359999999999999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216</v>
      </c>
      <c r="AU234" s="255" t="s">
        <v>80</v>
      </c>
      <c r="AV234" s="14" t="s">
        <v>80</v>
      </c>
      <c r="AW234" s="14" t="s">
        <v>218</v>
      </c>
      <c r="AX234" s="14" t="s">
        <v>71</v>
      </c>
      <c r="AY234" s="255" t="s">
        <v>205</v>
      </c>
    </row>
    <row r="235" s="2" customFormat="1" ht="55.5" customHeight="1">
      <c r="A235" s="41"/>
      <c r="B235" s="42"/>
      <c r="C235" s="216" t="s">
        <v>537</v>
      </c>
      <c r="D235" s="216" t="s">
        <v>207</v>
      </c>
      <c r="E235" s="217" t="s">
        <v>8136</v>
      </c>
      <c r="F235" s="218" t="s">
        <v>8137</v>
      </c>
      <c r="G235" s="219" t="s">
        <v>279</v>
      </c>
      <c r="H235" s="220">
        <v>0.75</v>
      </c>
      <c r="I235" s="221"/>
      <c r="J235" s="222">
        <f>ROUND(I235*H235,2)</f>
        <v>0</v>
      </c>
      <c r="K235" s="218" t="s">
        <v>211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331</v>
      </c>
      <c r="AT235" s="227" t="s">
        <v>207</v>
      </c>
      <c r="AU235" s="227" t="s">
        <v>80</v>
      </c>
      <c r="AY235" s="20" t="s">
        <v>205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331</v>
      </c>
      <c r="BM235" s="227" t="s">
        <v>8138</v>
      </c>
    </row>
    <row r="236" s="2" customFormat="1">
      <c r="A236" s="41"/>
      <c r="B236" s="42"/>
      <c r="C236" s="43"/>
      <c r="D236" s="229" t="s">
        <v>214</v>
      </c>
      <c r="E236" s="43"/>
      <c r="F236" s="230" t="s">
        <v>8139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214</v>
      </c>
      <c r="AU236" s="20" t="s">
        <v>80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4983</v>
      </c>
      <c r="F237" s="214" t="s">
        <v>8140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SUM(P238:P243)</f>
        <v>0</v>
      </c>
      <c r="Q237" s="208"/>
      <c r="R237" s="209">
        <f>SUM(R238:R243)</f>
        <v>0.01576</v>
      </c>
      <c r="S237" s="208"/>
      <c r="T237" s="210">
        <f>SUM(T238:T243)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80</v>
      </c>
      <c r="AT237" s="212" t="s">
        <v>70</v>
      </c>
      <c r="AU237" s="212" t="s">
        <v>78</v>
      </c>
      <c r="AY237" s="211" t="s">
        <v>205</v>
      </c>
      <c r="BK237" s="213">
        <f>SUM(BK238:BK243)</f>
        <v>0</v>
      </c>
    </row>
    <row r="238" s="2" customFormat="1" ht="55.5" customHeight="1">
      <c r="A238" s="41"/>
      <c r="B238" s="42"/>
      <c r="C238" s="216" t="s">
        <v>545</v>
      </c>
      <c r="D238" s="216" t="s">
        <v>207</v>
      </c>
      <c r="E238" s="217" t="s">
        <v>8141</v>
      </c>
      <c r="F238" s="218" t="s">
        <v>8142</v>
      </c>
      <c r="G238" s="219" t="s">
        <v>7531</v>
      </c>
      <c r="H238" s="220">
        <v>2</v>
      </c>
      <c r="I238" s="221"/>
      <c r="J238" s="222">
        <f>ROUND(I238*H238,2)</f>
        <v>0</v>
      </c>
      <c r="K238" s="218" t="s">
        <v>211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0.0078799999999999999</v>
      </c>
      <c r="R238" s="225">
        <f>Q238*H238</f>
        <v>0.01576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331</v>
      </c>
      <c r="AT238" s="227" t="s">
        <v>207</v>
      </c>
      <c r="AU238" s="227" t="s">
        <v>80</v>
      </c>
      <c r="AY238" s="20" t="s">
        <v>205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331</v>
      </c>
      <c r="BM238" s="227" t="s">
        <v>8143</v>
      </c>
    </row>
    <row r="239" s="2" customFormat="1">
      <c r="A239" s="41"/>
      <c r="B239" s="42"/>
      <c r="C239" s="43"/>
      <c r="D239" s="229" t="s">
        <v>214</v>
      </c>
      <c r="E239" s="43"/>
      <c r="F239" s="230" t="s">
        <v>8144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214</v>
      </c>
      <c r="AU239" s="20" t="s">
        <v>80</v>
      </c>
    </row>
    <row r="240" s="2" customFormat="1" ht="49.05" customHeight="1">
      <c r="A240" s="41"/>
      <c r="B240" s="42"/>
      <c r="C240" s="216" t="s">
        <v>553</v>
      </c>
      <c r="D240" s="216" t="s">
        <v>207</v>
      </c>
      <c r="E240" s="217" t="s">
        <v>8145</v>
      </c>
      <c r="F240" s="218" t="s">
        <v>8146</v>
      </c>
      <c r="G240" s="219" t="s">
        <v>279</v>
      </c>
      <c r="H240" s="220">
        <v>0.016</v>
      </c>
      <c r="I240" s="221"/>
      <c r="J240" s="222">
        <f>ROUND(I240*H240,2)</f>
        <v>0</v>
      </c>
      <c r="K240" s="218" t="s">
        <v>211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331</v>
      </c>
      <c r="AT240" s="227" t="s">
        <v>207</v>
      </c>
      <c r="AU240" s="227" t="s">
        <v>80</v>
      </c>
      <c r="AY240" s="20" t="s">
        <v>205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331</v>
      </c>
      <c r="BM240" s="227" t="s">
        <v>8147</v>
      </c>
    </row>
    <row r="241" s="2" customFormat="1">
      <c r="A241" s="41"/>
      <c r="B241" s="42"/>
      <c r="C241" s="43"/>
      <c r="D241" s="229" t="s">
        <v>214</v>
      </c>
      <c r="E241" s="43"/>
      <c r="F241" s="230" t="s">
        <v>8148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214</v>
      </c>
      <c r="AU241" s="20" t="s">
        <v>80</v>
      </c>
    </row>
    <row r="242" s="2" customFormat="1" ht="55.5" customHeight="1">
      <c r="A242" s="41"/>
      <c r="B242" s="42"/>
      <c r="C242" s="216" t="s">
        <v>559</v>
      </c>
      <c r="D242" s="216" t="s">
        <v>207</v>
      </c>
      <c r="E242" s="217" t="s">
        <v>8149</v>
      </c>
      <c r="F242" s="218" t="s">
        <v>8150</v>
      </c>
      <c r="G242" s="219" t="s">
        <v>279</v>
      </c>
      <c r="H242" s="220">
        <v>0.016</v>
      </c>
      <c r="I242" s="221"/>
      <c r="J242" s="222">
        <f>ROUND(I242*H242,2)</f>
        <v>0</v>
      </c>
      <c r="K242" s="218" t="s">
        <v>211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331</v>
      </c>
      <c r="AT242" s="227" t="s">
        <v>207</v>
      </c>
      <c r="AU242" s="227" t="s">
        <v>80</v>
      </c>
      <c r="AY242" s="20" t="s">
        <v>205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331</v>
      </c>
      <c r="BM242" s="227" t="s">
        <v>8151</v>
      </c>
    </row>
    <row r="243" s="2" customFormat="1">
      <c r="A243" s="41"/>
      <c r="B243" s="42"/>
      <c r="C243" s="43"/>
      <c r="D243" s="229" t="s">
        <v>214</v>
      </c>
      <c r="E243" s="43"/>
      <c r="F243" s="230" t="s">
        <v>8152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214</v>
      </c>
      <c r="AU243" s="20" t="s">
        <v>80</v>
      </c>
    </row>
    <row r="244" s="12" customFormat="1" ht="22.8" customHeight="1">
      <c r="A244" s="12"/>
      <c r="B244" s="200"/>
      <c r="C244" s="201"/>
      <c r="D244" s="202" t="s">
        <v>70</v>
      </c>
      <c r="E244" s="214" t="s">
        <v>4988</v>
      </c>
      <c r="F244" s="214" t="s">
        <v>8153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SUM(P245:P276)</f>
        <v>0</v>
      </c>
      <c r="Q244" s="208"/>
      <c r="R244" s="209">
        <f>SUM(R245:R276)</f>
        <v>2.7986099999999996</v>
      </c>
      <c r="S244" s="208"/>
      <c r="T244" s="210">
        <f>SUM(T245:T276)</f>
        <v>6.6024000000000003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80</v>
      </c>
      <c r="AT244" s="212" t="s">
        <v>70</v>
      </c>
      <c r="AU244" s="212" t="s">
        <v>78</v>
      </c>
      <c r="AY244" s="211" t="s">
        <v>205</v>
      </c>
      <c r="BK244" s="213">
        <f>SUM(BK245:BK276)</f>
        <v>0</v>
      </c>
    </row>
    <row r="245" s="2" customFormat="1" ht="24.15" customHeight="1">
      <c r="A245" s="41"/>
      <c r="B245" s="42"/>
      <c r="C245" s="216" t="s">
        <v>123</v>
      </c>
      <c r="D245" s="216" t="s">
        <v>207</v>
      </c>
      <c r="E245" s="217" t="s">
        <v>8154</v>
      </c>
      <c r="F245" s="218" t="s">
        <v>8155</v>
      </c>
      <c r="G245" s="219" t="s">
        <v>327</v>
      </c>
      <c r="H245" s="220">
        <v>1300</v>
      </c>
      <c r="I245" s="221"/>
      <c r="J245" s="222">
        <f>ROUND(I245*H245,2)</f>
        <v>0</v>
      </c>
      <c r="K245" s="218" t="s">
        <v>211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2.0000000000000002E-05</v>
      </c>
      <c r="R245" s="225">
        <f>Q245*H245</f>
        <v>0.026000000000000002</v>
      </c>
      <c r="S245" s="225">
        <v>0.001</v>
      </c>
      <c r="T245" s="226">
        <f>S245*H245</f>
        <v>1.3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331</v>
      </c>
      <c r="AT245" s="227" t="s">
        <v>207</v>
      </c>
      <c r="AU245" s="227" t="s">
        <v>80</v>
      </c>
      <c r="AY245" s="20" t="s">
        <v>205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331</v>
      </c>
      <c r="BM245" s="227" t="s">
        <v>8156</v>
      </c>
    </row>
    <row r="246" s="2" customFormat="1">
      <c r="A246" s="41"/>
      <c r="B246" s="42"/>
      <c r="C246" s="43"/>
      <c r="D246" s="229" t="s">
        <v>214</v>
      </c>
      <c r="E246" s="43"/>
      <c r="F246" s="230" t="s">
        <v>8157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214</v>
      </c>
      <c r="AU246" s="20" t="s">
        <v>80</v>
      </c>
    </row>
    <row r="247" s="2" customFormat="1" ht="24.15" customHeight="1">
      <c r="A247" s="41"/>
      <c r="B247" s="42"/>
      <c r="C247" s="216" t="s">
        <v>568</v>
      </c>
      <c r="D247" s="216" t="s">
        <v>207</v>
      </c>
      <c r="E247" s="217" t="s">
        <v>8158</v>
      </c>
      <c r="F247" s="218" t="s">
        <v>8159</v>
      </c>
      <c r="G247" s="219" t="s">
        <v>327</v>
      </c>
      <c r="H247" s="220">
        <v>1280</v>
      </c>
      <c r="I247" s="221"/>
      <c r="J247" s="222">
        <f>ROUND(I247*H247,2)</f>
        <v>0</v>
      </c>
      <c r="K247" s="218" t="s">
        <v>211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2.0000000000000002E-05</v>
      </c>
      <c r="R247" s="225">
        <f>Q247*H247</f>
        <v>0.025600000000000001</v>
      </c>
      <c r="S247" s="225">
        <v>0.0032000000000000002</v>
      </c>
      <c r="T247" s="226">
        <f>S247*H247</f>
        <v>4.0960000000000001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331</v>
      </c>
      <c r="AT247" s="227" t="s">
        <v>207</v>
      </c>
      <c r="AU247" s="227" t="s">
        <v>80</v>
      </c>
      <c r="AY247" s="20" t="s">
        <v>205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331</v>
      </c>
      <c r="BM247" s="227" t="s">
        <v>8160</v>
      </c>
    </row>
    <row r="248" s="2" customFormat="1">
      <c r="A248" s="41"/>
      <c r="B248" s="42"/>
      <c r="C248" s="43"/>
      <c r="D248" s="229" t="s">
        <v>214</v>
      </c>
      <c r="E248" s="43"/>
      <c r="F248" s="230" t="s">
        <v>8161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214</v>
      </c>
      <c r="AU248" s="20" t="s">
        <v>80</v>
      </c>
    </row>
    <row r="249" s="2" customFormat="1" ht="24.15" customHeight="1">
      <c r="A249" s="41"/>
      <c r="B249" s="42"/>
      <c r="C249" s="216" t="s">
        <v>574</v>
      </c>
      <c r="D249" s="216" t="s">
        <v>207</v>
      </c>
      <c r="E249" s="217" t="s">
        <v>8162</v>
      </c>
      <c r="F249" s="218" t="s">
        <v>8163</v>
      </c>
      <c r="G249" s="219" t="s">
        <v>327</v>
      </c>
      <c r="H249" s="220">
        <v>130</v>
      </c>
      <c r="I249" s="221"/>
      <c r="J249" s="222">
        <f>ROUND(I249*H249,2)</f>
        <v>0</v>
      </c>
      <c r="K249" s="218" t="s">
        <v>211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5.0000000000000002E-05</v>
      </c>
      <c r="R249" s="225">
        <f>Q249*H249</f>
        <v>0.0065000000000000006</v>
      </c>
      <c r="S249" s="225">
        <v>0.0053200000000000001</v>
      </c>
      <c r="T249" s="226">
        <f>S249*H249</f>
        <v>0.69159999999999999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331</v>
      </c>
      <c r="AT249" s="227" t="s">
        <v>207</v>
      </c>
      <c r="AU249" s="227" t="s">
        <v>80</v>
      </c>
      <c r="AY249" s="20" t="s">
        <v>205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331</v>
      </c>
      <c r="BM249" s="227" t="s">
        <v>8164</v>
      </c>
    </row>
    <row r="250" s="2" customFormat="1">
      <c r="A250" s="41"/>
      <c r="B250" s="42"/>
      <c r="C250" s="43"/>
      <c r="D250" s="229" t="s">
        <v>214</v>
      </c>
      <c r="E250" s="43"/>
      <c r="F250" s="230" t="s">
        <v>8165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214</v>
      </c>
      <c r="AU250" s="20" t="s">
        <v>80</v>
      </c>
    </row>
    <row r="251" s="2" customFormat="1" ht="24.15" customHeight="1">
      <c r="A251" s="41"/>
      <c r="B251" s="42"/>
      <c r="C251" s="216" t="s">
        <v>580</v>
      </c>
      <c r="D251" s="216" t="s">
        <v>207</v>
      </c>
      <c r="E251" s="217" t="s">
        <v>8166</v>
      </c>
      <c r="F251" s="218" t="s">
        <v>8167</v>
      </c>
      <c r="G251" s="219" t="s">
        <v>327</v>
      </c>
      <c r="H251" s="220">
        <v>60</v>
      </c>
      <c r="I251" s="221"/>
      <c r="J251" s="222">
        <f>ROUND(I251*H251,2)</f>
        <v>0</v>
      </c>
      <c r="K251" s="218" t="s">
        <v>211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9.0000000000000006E-05</v>
      </c>
      <c r="R251" s="225">
        <f>Q251*H251</f>
        <v>0.0054000000000000003</v>
      </c>
      <c r="S251" s="225">
        <v>0.0085800000000000008</v>
      </c>
      <c r="T251" s="226">
        <f>S251*H251</f>
        <v>0.51480000000000004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331</v>
      </c>
      <c r="AT251" s="227" t="s">
        <v>207</v>
      </c>
      <c r="AU251" s="227" t="s">
        <v>80</v>
      </c>
      <c r="AY251" s="20" t="s">
        <v>205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331</v>
      </c>
      <c r="BM251" s="227" t="s">
        <v>8168</v>
      </c>
    </row>
    <row r="252" s="2" customFormat="1">
      <c r="A252" s="41"/>
      <c r="B252" s="42"/>
      <c r="C252" s="43"/>
      <c r="D252" s="229" t="s">
        <v>214</v>
      </c>
      <c r="E252" s="43"/>
      <c r="F252" s="230" t="s">
        <v>8169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214</v>
      </c>
      <c r="AU252" s="20" t="s">
        <v>80</v>
      </c>
    </row>
    <row r="253" s="2" customFormat="1" ht="33" customHeight="1">
      <c r="A253" s="41"/>
      <c r="B253" s="42"/>
      <c r="C253" s="216" t="s">
        <v>588</v>
      </c>
      <c r="D253" s="216" t="s">
        <v>207</v>
      </c>
      <c r="E253" s="217" t="s">
        <v>8170</v>
      </c>
      <c r="F253" s="218" t="s">
        <v>8171</v>
      </c>
      <c r="G253" s="219" t="s">
        <v>327</v>
      </c>
      <c r="H253" s="220">
        <v>743</v>
      </c>
      <c r="I253" s="221"/>
      <c r="J253" s="222">
        <f>ROUND(I253*H253,2)</f>
        <v>0</v>
      </c>
      <c r="K253" s="218" t="s">
        <v>211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0.00046000000000000001</v>
      </c>
      <c r="R253" s="225">
        <f>Q253*H253</f>
        <v>0.34178000000000003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331</v>
      </c>
      <c r="AT253" s="227" t="s">
        <v>207</v>
      </c>
      <c r="AU253" s="227" t="s">
        <v>80</v>
      </c>
      <c r="AY253" s="20" t="s">
        <v>205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331</v>
      </c>
      <c r="BM253" s="227" t="s">
        <v>8172</v>
      </c>
    </row>
    <row r="254" s="2" customFormat="1">
      <c r="A254" s="41"/>
      <c r="B254" s="42"/>
      <c r="C254" s="43"/>
      <c r="D254" s="229" t="s">
        <v>214</v>
      </c>
      <c r="E254" s="43"/>
      <c r="F254" s="230" t="s">
        <v>8173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214</v>
      </c>
      <c r="AU254" s="20" t="s">
        <v>80</v>
      </c>
    </row>
    <row r="255" s="2" customFormat="1" ht="33" customHeight="1">
      <c r="A255" s="41"/>
      <c r="B255" s="42"/>
      <c r="C255" s="216" t="s">
        <v>596</v>
      </c>
      <c r="D255" s="216" t="s">
        <v>207</v>
      </c>
      <c r="E255" s="217" t="s">
        <v>8174</v>
      </c>
      <c r="F255" s="218" t="s">
        <v>8175</v>
      </c>
      <c r="G255" s="219" t="s">
        <v>327</v>
      </c>
      <c r="H255" s="220">
        <v>615</v>
      </c>
      <c r="I255" s="221"/>
      <c r="J255" s="222">
        <f>ROUND(I255*H255,2)</f>
        <v>0</v>
      </c>
      <c r="K255" s="218" t="s">
        <v>211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0.00055000000000000003</v>
      </c>
      <c r="R255" s="225">
        <f>Q255*H255</f>
        <v>0.33825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331</v>
      </c>
      <c r="AT255" s="227" t="s">
        <v>207</v>
      </c>
      <c r="AU255" s="227" t="s">
        <v>80</v>
      </c>
      <c r="AY255" s="20" t="s">
        <v>205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331</v>
      </c>
      <c r="BM255" s="227" t="s">
        <v>8176</v>
      </c>
    </row>
    <row r="256" s="2" customFormat="1">
      <c r="A256" s="41"/>
      <c r="B256" s="42"/>
      <c r="C256" s="43"/>
      <c r="D256" s="229" t="s">
        <v>214</v>
      </c>
      <c r="E256" s="43"/>
      <c r="F256" s="230" t="s">
        <v>8177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214</v>
      </c>
      <c r="AU256" s="20" t="s">
        <v>80</v>
      </c>
    </row>
    <row r="257" s="2" customFormat="1" ht="33" customHeight="1">
      <c r="A257" s="41"/>
      <c r="B257" s="42"/>
      <c r="C257" s="216" t="s">
        <v>602</v>
      </c>
      <c r="D257" s="216" t="s">
        <v>207</v>
      </c>
      <c r="E257" s="217" t="s">
        <v>8178</v>
      </c>
      <c r="F257" s="218" t="s">
        <v>8179</v>
      </c>
      <c r="G257" s="219" t="s">
        <v>327</v>
      </c>
      <c r="H257" s="220">
        <v>925</v>
      </c>
      <c r="I257" s="221"/>
      <c r="J257" s="222">
        <f>ROUND(I257*H257,2)</f>
        <v>0</v>
      </c>
      <c r="K257" s="218" t="s">
        <v>211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0.00069999999999999999</v>
      </c>
      <c r="R257" s="225">
        <f>Q257*H257</f>
        <v>0.64749999999999996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331</v>
      </c>
      <c r="AT257" s="227" t="s">
        <v>207</v>
      </c>
      <c r="AU257" s="227" t="s">
        <v>80</v>
      </c>
      <c r="AY257" s="20" t="s">
        <v>205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331</v>
      </c>
      <c r="BM257" s="227" t="s">
        <v>8180</v>
      </c>
    </row>
    <row r="258" s="2" customFormat="1">
      <c r="A258" s="41"/>
      <c r="B258" s="42"/>
      <c r="C258" s="43"/>
      <c r="D258" s="229" t="s">
        <v>214</v>
      </c>
      <c r="E258" s="43"/>
      <c r="F258" s="230" t="s">
        <v>8181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214</v>
      </c>
      <c r="AU258" s="20" t="s">
        <v>80</v>
      </c>
    </row>
    <row r="259" s="2" customFormat="1" ht="24.15" customHeight="1">
      <c r="A259" s="41"/>
      <c r="B259" s="42"/>
      <c r="C259" s="216" t="s">
        <v>607</v>
      </c>
      <c r="D259" s="216" t="s">
        <v>207</v>
      </c>
      <c r="E259" s="217" t="s">
        <v>8182</v>
      </c>
      <c r="F259" s="218" t="s">
        <v>8183</v>
      </c>
      <c r="G259" s="219" t="s">
        <v>327</v>
      </c>
      <c r="H259" s="220">
        <v>426</v>
      </c>
      <c r="I259" s="221"/>
      <c r="J259" s="222">
        <f>ROUND(I259*H259,2)</f>
        <v>0</v>
      </c>
      <c r="K259" s="218" t="s">
        <v>211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0.00124</v>
      </c>
      <c r="R259" s="225">
        <f>Q259*H259</f>
        <v>0.52824000000000004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331</v>
      </c>
      <c r="AT259" s="227" t="s">
        <v>207</v>
      </c>
      <c r="AU259" s="227" t="s">
        <v>80</v>
      </c>
      <c r="AY259" s="20" t="s">
        <v>205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331</v>
      </c>
      <c r="BM259" s="227" t="s">
        <v>8184</v>
      </c>
    </row>
    <row r="260" s="2" customFormat="1">
      <c r="A260" s="41"/>
      <c r="B260" s="42"/>
      <c r="C260" s="43"/>
      <c r="D260" s="229" t="s">
        <v>214</v>
      </c>
      <c r="E260" s="43"/>
      <c r="F260" s="230" t="s">
        <v>8185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214</v>
      </c>
      <c r="AU260" s="20" t="s">
        <v>80</v>
      </c>
    </row>
    <row r="261" s="2" customFormat="1" ht="24.15" customHeight="1">
      <c r="A261" s="41"/>
      <c r="B261" s="42"/>
      <c r="C261" s="216" t="s">
        <v>615</v>
      </c>
      <c r="D261" s="216" t="s">
        <v>207</v>
      </c>
      <c r="E261" s="217" t="s">
        <v>8186</v>
      </c>
      <c r="F261" s="218" t="s">
        <v>8187</v>
      </c>
      <c r="G261" s="219" t="s">
        <v>327</v>
      </c>
      <c r="H261" s="220">
        <v>186</v>
      </c>
      <c r="I261" s="221"/>
      <c r="J261" s="222">
        <f>ROUND(I261*H261,2)</f>
        <v>0</v>
      </c>
      <c r="K261" s="218" t="s">
        <v>211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0.0016100000000000001</v>
      </c>
      <c r="R261" s="225">
        <f>Q261*H261</f>
        <v>0.29946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331</v>
      </c>
      <c r="AT261" s="227" t="s">
        <v>207</v>
      </c>
      <c r="AU261" s="227" t="s">
        <v>80</v>
      </c>
      <c r="AY261" s="20" t="s">
        <v>205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331</v>
      </c>
      <c r="BM261" s="227" t="s">
        <v>8188</v>
      </c>
    </row>
    <row r="262" s="2" customFormat="1">
      <c r="A262" s="41"/>
      <c r="B262" s="42"/>
      <c r="C262" s="43"/>
      <c r="D262" s="229" t="s">
        <v>214</v>
      </c>
      <c r="E262" s="43"/>
      <c r="F262" s="230" t="s">
        <v>8189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214</v>
      </c>
      <c r="AU262" s="20" t="s">
        <v>80</v>
      </c>
    </row>
    <row r="263" s="2" customFormat="1" ht="24.15" customHeight="1">
      <c r="A263" s="41"/>
      <c r="B263" s="42"/>
      <c r="C263" s="216" t="s">
        <v>621</v>
      </c>
      <c r="D263" s="216" t="s">
        <v>207</v>
      </c>
      <c r="E263" s="217" t="s">
        <v>8190</v>
      </c>
      <c r="F263" s="218" t="s">
        <v>8191</v>
      </c>
      <c r="G263" s="219" t="s">
        <v>327</v>
      </c>
      <c r="H263" s="220">
        <v>109</v>
      </c>
      <c r="I263" s="221"/>
      <c r="J263" s="222">
        <f>ROUND(I263*H263,2)</f>
        <v>0</v>
      </c>
      <c r="K263" s="218" t="s">
        <v>211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0.0019599999999999999</v>
      </c>
      <c r="R263" s="225">
        <f>Q263*H263</f>
        <v>0.21364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331</v>
      </c>
      <c r="AT263" s="227" t="s">
        <v>207</v>
      </c>
      <c r="AU263" s="227" t="s">
        <v>80</v>
      </c>
      <c r="AY263" s="20" t="s">
        <v>205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331</v>
      </c>
      <c r="BM263" s="227" t="s">
        <v>8192</v>
      </c>
    </row>
    <row r="264" s="2" customFormat="1">
      <c r="A264" s="41"/>
      <c r="B264" s="42"/>
      <c r="C264" s="43"/>
      <c r="D264" s="229" t="s">
        <v>214</v>
      </c>
      <c r="E264" s="43"/>
      <c r="F264" s="230" t="s">
        <v>8193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214</v>
      </c>
      <c r="AU264" s="20" t="s">
        <v>80</v>
      </c>
    </row>
    <row r="265" s="2" customFormat="1" ht="24.15" customHeight="1">
      <c r="A265" s="41"/>
      <c r="B265" s="42"/>
      <c r="C265" s="216" t="s">
        <v>627</v>
      </c>
      <c r="D265" s="216" t="s">
        <v>207</v>
      </c>
      <c r="E265" s="217" t="s">
        <v>8194</v>
      </c>
      <c r="F265" s="218" t="s">
        <v>8195</v>
      </c>
      <c r="G265" s="219" t="s">
        <v>327</v>
      </c>
      <c r="H265" s="220">
        <v>36</v>
      </c>
      <c r="I265" s="221"/>
      <c r="J265" s="222">
        <f>ROUND(I265*H265,2)</f>
        <v>0</v>
      </c>
      <c r="K265" s="218" t="s">
        <v>211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0.0034399999999999999</v>
      </c>
      <c r="R265" s="225">
        <f>Q265*H265</f>
        <v>0.12383999999999999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331</v>
      </c>
      <c r="AT265" s="227" t="s">
        <v>207</v>
      </c>
      <c r="AU265" s="227" t="s">
        <v>80</v>
      </c>
      <c r="AY265" s="20" t="s">
        <v>205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331</v>
      </c>
      <c r="BM265" s="227" t="s">
        <v>8196</v>
      </c>
    </row>
    <row r="266" s="2" customFormat="1">
      <c r="A266" s="41"/>
      <c r="B266" s="42"/>
      <c r="C266" s="43"/>
      <c r="D266" s="229" t="s">
        <v>214</v>
      </c>
      <c r="E266" s="43"/>
      <c r="F266" s="230" t="s">
        <v>8197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214</v>
      </c>
      <c r="AU266" s="20" t="s">
        <v>80</v>
      </c>
    </row>
    <row r="267" s="2" customFormat="1" ht="24.15" customHeight="1">
      <c r="A267" s="41"/>
      <c r="B267" s="42"/>
      <c r="C267" s="216" t="s">
        <v>633</v>
      </c>
      <c r="D267" s="216" t="s">
        <v>207</v>
      </c>
      <c r="E267" s="217" t="s">
        <v>8198</v>
      </c>
      <c r="F267" s="218" t="s">
        <v>8199</v>
      </c>
      <c r="G267" s="219" t="s">
        <v>327</v>
      </c>
      <c r="H267" s="220">
        <v>60</v>
      </c>
      <c r="I267" s="221"/>
      <c r="J267" s="222">
        <f>ROUND(I267*H267,2)</f>
        <v>0</v>
      </c>
      <c r="K267" s="218" t="s">
        <v>211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0.0040400000000000002</v>
      </c>
      <c r="R267" s="225">
        <f>Q267*H267</f>
        <v>0.2424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331</v>
      </c>
      <c r="AT267" s="227" t="s">
        <v>207</v>
      </c>
      <c r="AU267" s="227" t="s">
        <v>80</v>
      </c>
      <c r="AY267" s="20" t="s">
        <v>205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331</v>
      </c>
      <c r="BM267" s="227" t="s">
        <v>8200</v>
      </c>
    </row>
    <row r="268" s="2" customFormat="1">
      <c r="A268" s="41"/>
      <c r="B268" s="42"/>
      <c r="C268" s="43"/>
      <c r="D268" s="229" t="s">
        <v>214</v>
      </c>
      <c r="E268" s="43"/>
      <c r="F268" s="230" t="s">
        <v>8201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214</v>
      </c>
      <c r="AU268" s="20" t="s">
        <v>80</v>
      </c>
    </row>
    <row r="269" s="2" customFormat="1" ht="24.15" customHeight="1">
      <c r="A269" s="41"/>
      <c r="B269" s="42"/>
      <c r="C269" s="216" t="s">
        <v>638</v>
      </c>
      <c r="D269" s="216" t="s">
        <v>207</v>
      </c>
      <c r="E269" s="217" t="s">
        <v>8202</v>
      </c>
      <c r="F269" s="218" t="s">
        <v>8203</v>
      </c>
      <c r="G269" s="219" t="s">
        <v>327</v>
      </c>
      <c r="H269" s="220">
        <v>2709</v>
      </c>
      <c r="I269" s="221"/>
      <c r="J269" s="222">
        <f>ROUND(I269*H269,2)</f>
        <v>0</v>
      </c>
      <c r="K269" s="218" t="s">
        <v>211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331</v>
      </c>
      <c r="AT269" s="227" t="s">
        <v>207</v>
      </c>
      <c r="AU269" s="227" t="s">
        <v>80</v>
      </c>
      <c r="AY269" s="20" t="s">
        <v>205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331</v>
      </c>
      <c r="BM269" s="227" t="s">
        <v>8204</v>
      </c>
    </row>
    <row r="270" s="2" customFormat="1">
      <c r="A270" s="41"/>
      <c r="B270" s="42"/>
      <c r="C270" s="43"/>
      <c r="D270" s="229" t="s">
        <v>214</v>
      </c>
      <c r="E270" s="43"/>
      <c r="F270" s="230" t="s">
        <v>8205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214</v>
      </c>
      <c r="AU270" s="20" t="s">
        <v>80</v>
      </c>
    </row>
    <row r="271" s="14" customFormat="1">
      <c r="A271" s="14"/>
      <c r="B271" s="245"/>
      <c r="C271" s="246"/>
      <c r="D271" s="236" t="s">
        <v>216</v>
      </c>
      <c r="E271" s="247" t="s">
        <v>19</v>
      </c>
      <c r="F271" s="248" t="s">
        <v>8206</v>
      </c>
      <c r="G271" s="246"/>
      <c r="H271" s="249">
        <v>2709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216</v>
      </c>
      <c r="AU271" s="255" t="s">
        <v>80</v>
      </c>
      <c r="AV271" s="14" t="s">
        <v>80</v>
      </c>
      <c r="AW271" s="14" t="s">
        <v>218</v>
      </c>
      <c r="AX271" s="14" t="s">
        <v>71</v>
      </c>
      <c r="AY271" s="255" t="s">
        <v>205</v>
      </c>
    </row>
    <row r="272" s="2" customFormat="1" ht="24.15" customHeight="1">
      <c r="A272" s="41"/>
      <c r="B272" s="42"/>
      <c r="C272" s="216" t="s">
        <v>651</v>
      </c>
      <c r="D272" s="216" t="s">
        <v>207</v>
      </c>
      <c r="E272" s="217" t="s">
        <v>8207</v>
      </c>
      <c r="F272" s="218" t="s">
        <v>8208</v>
      </c>
      <c r="G272" s="219" t="s">
        <v>327</v>
      </c>
      <c r="H272" s="220">
        <v>391</v>
      </c>
      <c r="I272" s="221"/>
      <c r="J272" s="222">
        <f>ROUND(I272*H272,2)</f>
        <v>0</v>
      </c>
      <c r="K272" s="218" t="s">
        <v>211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331</v>
      </c>
      <c r="AT272" s="227" t="s">
        <v>207</v>
      </c>
      <c r="AU272" s="227" t="s">
        <v>80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331</v>
      </c>
      <c r="BM272" s="227" t="s">
        <v>8209</v>
      </c>
    </row>
    <row r="273" s="2" customFormat="1">
      <c r="A273" s="41"/>
      <c r="B273" s="42"/>
      <c r="C273" s="43"/>
      <c r="D273" s="229" t="s">
        <v>214</v>
      </c>
      <c r="E273" s="43"/>
      <c r="F273" s="230" t="s">
        <v>8210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214</v>
      </c>
      <c r="AU273" s="20" t="s">
        <v>80</v>
      </c>
    </row>
    <row r="274" s="14" customFormat="1">
      <c r="A274" s="14"/>
      <c r="B274" s="245"/>
      <c r="C274" s="246"/>
      <c r="D274" s="236" t="s">
        <v>216</v>
      </c>
      <c r="E274" s="247" t="s">
        <v>19</v>
      </c>
      <c r="F274" s="248" t="s">
        <v>8211</v>
      </c>
      <c r="G274" s="246"/>
      <c r="H274" s="249">
        <v>391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216</v>
      </c>
      <c r="AU274" s="255" t="s">
        <v>80</v>
      </c>
      <c r="AV274" s="14" t="s">
        <v>80</v>
      </c>
      <c r="AW274" s="14" t="s">
        <v>218</v>
      </c>
      <c r="AX274" s="14" t="s">
        <v>71</v>
      </c>
      <c r="AY274" s="255" t="s">
        <v>205</v>
      </c>
    </row>
    <row r="275" s="2" customFormat="1" ht="55.5" customHeight="1">
      <c r="A275" s="41"/>
      <c r="B275" s="42"/>
      <c r="C275" s="216" t="s">
        <v>657</v>
      </c>
      <c r="D275" s="216" t="s">
        <v>207</v>
      </c>
      <c r="E275" s="217" t="s">
        <v>8212</v>
      </c>
      <c r="F275" s="218" t="s">
        <v>8213</v>
      </c>
      <c r="G275" s="219" t="s">
        <v>279</v>
      </c>
      <c r="H275" s="220">
        <v>2.7989999999999999</v>
      </c>
      <c r="I275" s="221"/>
      <c r="J275" s="222">
        <f>ROUND(I275*H275,2)</f>
        <v>0</v>
      </c>
      <c r="K275" s="218" t="s">
        <v>211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331</v>
      </c>
      <c r="AT275" s="227" t="s">
        <v>207</v>
      </c>
      <c r="AU275" s="227" t="s">
        <v>80</v>
      </c>
      <c r="AY275" s="20" t="s">
        <v>205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331</v>
      </c>
      <c r="BM275" s="227" t="s">
        <v>8214</v>
      </c>
    </row>
    <row r="276" s="2" customFormat="1">
      <c r="A276" s="41"/>
      <c r="B276" s="42"/>
      <c r="C276" s="43"/>
      <c r="D276" s="229" t="s">
        <v>214</v>
      </c>
      <c r="E276" s="43"/>
      <c r="F276" s="230" t="s">
        <v>8215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214</v>
      </c>
      <c r="AU276" s="20" t="s">
        <v>80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4993</v>
      </c>
      <c r="F277" s="214" t="s">
        <v>8216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SUM(P278:P322)</f>
        <v>0</v>
      </c>
      <c r="Q277" s="208"/>
      <c r="R277" s="209">
        <f>SUM(R278:R322)</f>
        <v>0.15998999999999997</v>
      </c>
      <c r="S277" s="208"/>
      <c r="T277" s="210">
        <f>SUM(T278:T322)</f>
        <v>0.14674999999999999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80</v>
      </c>
      <c r="AT277" s="212" t="s">
        <v>70</v>
      </c>
      <c r="AU277" s="212" t="s">
        <v>78</v>
      </c>
      <c r="AY277" s="211" t="s">
        <v>205</v>
      </c>
      <c r="BK277" s="213">
        <f>SUM(BK278:BK322)</f>
        <v>0</v>
      </c>
    </row>
    <row r="278" s="2" customFormat="1" ht="21.75" customHeight="1">
      <c r="A278" s="41"/>
      <c r="B278" s="42"/>
      <c r="C278" s="216" t="s">
        <v>663</v>
      </c>
      <c r="D278" s="216" t="s">
        <v>207</v>
      </c>
      <c r="E278" s="217" t="s">
        <v>8217</v>
      </c>
      <c r="F278" s="218" t="s">
        <v>8218</v>
      </c>
      <c r="G278" s="219" t="s">
        <v>448</v>
      </c>
      <c r="H278" s="220">
        <v>155</v>
      </c>
      <c r="I278" s="221"/>
      <c r="J278" s="222">
        <f>ROUND(I278*H278,2)</f>
        <v>0</v>
      </c>
      <c r="K278" s="218" t="s">
        <v>211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9.0000000000000006E-05</v>
      </c>
      <c r="R278" s="225">
        <f>Q278*H278</f>
        <v>0.013950000000000001</v>
      </c>
      <c r="S278" s="225">
        <v>0.00044999999999999999</v>
      </c>
      <c r="T278" s="226">
        <f>S278*H278</f>
        <v>0.069749999999999993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331</v>
      </c>
      <c r="AT278" s="227" t="s">
        <v>207</v>
      </c>
      <c r="AU278" s="227" t="s">
        <v>80</v>
      </c>
      <c r="AY278" s="20" t="s">
        <v>205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331</v>
      </c>
      <c r="BM278" s="227" t="s">
        <v>8219</v>
      </c>
    </row>
    <row r="279" s="2" customFormat="1">
      <c r="A279" s="41"/>
      <c r="B279" s="42"/>
      <c r="C279" s="43"/>
      <c r="D279" s="229" t="s">
        <v>214</v>
      </c>
      <c r="E279" s="43"/>
      <c r="F279" s="230" t="s">
        <v>8220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214</v>
      </c>
      <c r="AU279" s="20" t="s">
        <v>80</v>
      </c>
    </row>
    <row r="280" s="2" customFormat="1" ht="24.15" customHeight="1">
      <c r="A280" s="41"/>
      <c r="B280" s="42"/>
      <c r="C280" s="216" t="s">
        <v>668</v>
      </c>
      <c r="D280" s="216" t="s">
        <v>207</v>
      </c>
      <c r="E280" s="217" t="s">
        <v>8221</v>
      </c>
      <c r="F280" s="218" t="s">
        <v>8222</v>
      </c>
      <c r="G280" s="219" t="s">
        <v>448</v>
      </c>
      <c r="H280" s="220">
        <v>30</v>
      </c>
      <c r="I280" s="221"/>
      <c r="J280" s="222">
        <f>ROUND(I280*H280,2)</f>
        <v>0</v>
      </c>
      <c r="K280" s="218" t="s">
        <v>211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0.00012999999999999999</v>
      </c>
      <c r="R280" s="225">
        <f>Q280*H280</f>
        <v>0.0038999999999999998</v>
      </c>
      <c r="S280" s="225">
        <v>0.0011000000000000001</v>
      </c>
      <c r="T280" s="226">
        <f>S280*H280</f>
        <v>0.033000000000000002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331</v>
      </c>
      <c r="AT280" s="227" t="s">
        <v>207</v>
      </c>
      <c r="AU280" s="227" t="s">
        <v>80</v>
      </c>
      <c r="AY280" s="20" t="s">
        <v>205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331</v>
      </c>
      <c r="BM280" s="227" t="s">
        <v>8223</v>
      </c>
    </row>
    <row r="281" s="2" customFormat="1">
      <c r="A281" s="41"/>
      <c r="B281" s="42"/>
      <c r="C281" s="43"/>
      <c r="D281" s="229" t="s">
        <v>214</v>
      </c>
      <c r="E281" s="43"/>
      <c r="F281" s="230" t="s">
        <v>8224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214</v>
      </c>
      <c r="AU281" s="20" t="s">
        <v>80</v>
      </c>
    </row>
    <row r="282" s="2" customFormat="1" ht="24.15" customHeight="1">
      <c r="A282" s="41"/>
      <c r="B282" s="42"/>
      <c r="C282" s="216" t="s">
        <v>680</v>
      </c>
      <c r="D282" s="216" t="s">
        <v>207</v>
      </c>
      <c r="E282" s="217" t="s">
        <v>8225</v>
      </c>
      <c r="F282" s="218" t="s">
        <v>8226</v>
      </c>
      <c r="G282" s="219" t="s">
        <v>448</v>
      </c>
      <c r="H282" s="220">
        <v>20</v>
      </c>
      <c r="I282" s="221"/>
      <c r="J282" s="222">
        <f>ROUND(I282*H282,2)</f>
        <v>0</v>
      </c>
      <c r="K282" s="218" t="s">
        <v>211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0.00017000000000000001</v>
      </c>
      <c r="R282" s="225">
        <f>Q282*H282</f>
        <v>0.0034000000000000002</v>
      </c>
      <c r="S282" s="225">
        <v>0.0022000000000000001</v>
      </c>
      <c r="T282" s="226">
        <f>S282*H282</f>
        <v>0.044000000000000004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331</v>
      </c>
      <c r="AT282" s="227" t="s">
        <v>207</v>
      </c>
      <c r="AU282" s="227" t="s">
        <v>80</v>
      </c>
      <c r="AY282" s="20" t="s">
        <v>205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331</v>
      </c>
      <c r="BM282" s="227" t="s">
        <v>8227</v>
      </c>
    </row>
    <row r="283" s="2" customFormat="1">
      <c r="A283" s="41"/>
      <c r="B283" s="42"/>
      <c r="C283" s="43"/>
      <c r="D283" s="229" t="s">
        <v>214</v>
      </c>
      <c r="E283" s="43"/>
      <c r="F283" s="230" t="s">
        <v>8228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214</v>
      </c>
      <c r="AU283" s="20" t="s">
        <v>80</v>
      </c>
    </row>
    <row r="284" s="2" customFormat="1" ht="21.75" customHeight="1">
      <c r="A284" s="41"/>
      <c r="B284" s="42"/>
      <c r="C284" s="216" t="s">
        <v>686</v>
      </c>
      <c r="D284" s="216" t="s">
        <v>207</v>
      </c>
      <c r="E284" s="217" t="s">
        <v>8229</v>
      </c>
      <c r="F284" s="218" t="s">
        <v>8230</v>
      </c>
      <c r="G284" s="219" t="s">
        <v>448</v>
      </c>
      <c r="H284" s="220">
        <v>2</v>
      </c>
      <c r="I284" s="221"/>
      <c r="J284" s="222">
        <f>ROUND(I284*H284,2)</f>
        <v>0</v>
      </c>
      <c r="K284" s="218" t="s">
        <v>211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9.0000000000000006E-05</v>
      </c>
      <c r="R284" s="225">
        <f>Q284*H284</f>
        <v>0.00018000000000000001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331</v>
      </c>
      <c r="AT284" s="227" t="s">
        <v>207</v>
      </c>
      <c r="AU284" s="227" t="s">
        <v>80</v>
      </c>
      <c r="AY284" s="20" t="s">
        <v>205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331</v>
      </c>
      <c r="BM284" s="227" t="s">
        <v>8231</v>
      </c>
    </row>
    <row r="285" s="2" customFormat="1">
      <c r="A285" s="41"/>
      <c r="B285" s="42"/>
      <c r="C285" s="43"/>
      <c r="D285" s="229" t="s">
        <v>214</v>
      </c>
      <c r="E285" s="43"/>
      <c r="F285" s="230" t="s">
        <v>8232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214</v>
      </c>
      <c r="AU285" s="20" t="s">
        <v>80</v>
      </c>
    </row>
    <row r="286" s="2" customFormat="1" ht="16.5" customHeight="1">
      <c r="A286" s="41"/>
      <c r="B286" s="42"/>
      <c r="C286" s="216" t="s">
        <v>692</v>
      </c>
      <c r="D286" s="216" t="s">
        <v>207</v>
      </c>
      <c r="E286" s="217" t="s">
        <v>8233</v>
      </c>
      <c r="F286" s="218" t="s">
        <v>8234</v>
      </c>
      <c r="G286" s="219" t="s">
        <v>8235</v>
      </c>
      <c r="H286" s="220">
        <v>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331</v>
      </c>
      <c r="AT286" s="227" t="s">
        <v>207</v>
      </c>
      <c r="AU286" s="227" t="s">
        <v>80</v>
      </c>
      <c r="AY286" s="20" t="s">
        <v>205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331</v>
      </c>
      <c r="BM286" s="227" t="s">
        <v>912</v>
      </c>
    </row>
    <row r="287" s="2" customFormat="1" ht="21.75" customHeight="1">
      <c r="A287" s="41"/>
      <c r="B287" s="42"/>
      <c r="C287" s="216" t="s">
        <v>699</v>
      </c>
      <c r="D287" s="216" t="s">
        <v>207</v>
      </c>
      <c r="E287" s="217" t="s">
        <v>8236</v>
      </c>
      <c r="F287" s="218" t="s">
        <v>8237</v>
      </c>
      <c r="G287" s="219" t="s">
        <v>448</v>
      </c>
      <c r="H287" s="220">
        <v>150</v>
      </c>
      <c r="I287" s="221"/>
      <c r="J287" s="222">
        <f>ROUND(I287*H287,2)</f>
        <v>0</v>
      </c>
      <c r="K287" s="218" t="s">
        <v>211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6.0000000000000002E-05</v>
      </c>
      <c r="R287" s="225">
        <f>Q287*H287</f>
        <v>0.0090000000000000011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331</v>
      </c>
      <c r="AT287" s="227" t="s">
        <v>207</v>
      </c>
      <c r="AU287" s="227" t="s">
        <v>80</v>
      </c>
      <c r="AY287" s="20" t="s">
        <v>205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331</v>
      </c>
      <c r="BM287" s="227" t="s">
        <v>8238</v>
      </c>
    </row>
    <row r="288" s="2" customFormat="1">
      <c r="A288" s="41"/>
      <c r="B288" s="42"/>
      <c r="C288" s="43"/>
      <c r="D288" s="229" t="s">
        <v>214</v>
      </c>
      <c r="E288" s="43"/>
      <c r="F288" s="230" t="s">
        <v>8239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214</v>
      </c>
      <c r="AU288" s="20" t="s">
        <v>80</v>
      </c>
    </row>
    <row r="289" s="2" customFormat="1" ht="16.5" customHeight="1">
      <c r="A289" s="41"/>
      <c r="B289" s="42"/>
      <c r="C289" s="216" t="s">
        <v>713</v>
      </c>
      <c r="D289" s="216" t="s">
        <v>207</v>
      </c>
      <c r="E289" s="217" t="s">
        <v>8240</v>
      </c>
      <c r="F289" s="218" t="s">
        <v>8241</v>
      </c>
      <c r="G289" s="219" t="s">
        <v>8235</v>
      </c>
      <c r="H289" s="220">
        <v>150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331</v>
      </c>
      <c r="AT289" s="227" t="s">
        <v>207</v>
      </c>
      <c r="AU289" s="227" t="s">
        <v>80</v>
      </c>
      <c r="AY289" s="20" t="s">
        <v>205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331</v>
      </c>
      <c r="BM289" s="227" t="s">
        <v>923</v>
      </c>
    </row>
    <row r="290" s="2" customFormat="1" ht="21.75" customHeight="1">
      <c r="A290" s="41"/>
      <c r="B290" s="42"/>
      <c r="C290" s="216" t="s">
        <v>734</v>
      </c>
      <c r="D290" s="216" t="s">
        <v>207</v>
      </c>
      <c r="E290" s="217" t="s">
        <v>8242</v>
      </c>
      <c r="F290" s="218" t="s">
        <v>8243</v>
      </c>
      <c r="G290" s="219" t="s">
        <v>448</v>
      </c>
      <c r="H290" s="220">
        <v>55</v>
      </c>
      <c r="I290" s="221"/>
      <c r="J290" s="222">
        <f>ROUND(I290*H290,2)</f>
        <v>0</v>
      </c>
      <c r="K290" s="218" t="s">
        <v>211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8.0000000000000007E-05</v>
      </c>
      <c r="R290" s="225">
        <f>Q290*H290</f>
        <v>0.0044000000000000003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331</v>
      </c>
      <c r="AT290" s="227" t="s">
        <v>207</v>
      </c>
      <c r="AU290" s="227" t="s">
        <v>80</v>
      </c>
      <c r="AY290" s="20" t="s">
        <v>205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331</v>
      </c>
      <c r="BM290" s="227" t="s">
        <v>8244</v>
      </c>
    </row>
    <row r="291" s="2" customFormat="1">
      <c r="A291" s="41"/>
      <c r="B291" s="42"/>
      <c r="C291" s="43"/>
      <c r="D291" s="229" t="s">
        <v>214</v>
      </c>
      <c r="E291" s="43"/>
      <c r="F291" s="230" t="s">
        <v>8245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214</v>
      </c>
      <c r="AU291" s="20" t="s">
        <v>80</v>
      </c>
    </row>
    <row r="292" s="2" customFormat="1" ht="16.5" customHeight="1">
      <c r="A292" s="41"/>
      <c r="B292" s="42"/>
      <c r="C292" s="216" t="s">
        <v>743</v>
      </c>
      <c r="D292" s="216" t="s">
        <v>207</v>
      </c>
      <c r="E292" s="217" t="s">
        <v>8246</v>
      </c>
      <c r="F292" s="218" t="s">
        <v>8247</v>
      </c>
      <c r="G292" s="219" t="s">
        <v>8235</v>
      </c>
      <c r="H292" s="220">
        <v>52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331</v>
      </c>
      <c r="AT292" s="227" t="s">
        <v>207</v>
      </c>
      <c r="AU292" s="227" t="s">
        <v>80</v>
      </c>
      <c r="AY292" s="20" t="s">
        <v>205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331</v>
      </c>
      <c r="BM292" s="227" t="s">
        <v>937</v>
      </c>
    </row>
    <row r="293" s="2" customFormat="1" ht="16.5" customHeight="1">
      <c r="A293" s="41"/>
      <c r="B293" s="42"/>
      <c r="C293" s="216" t="s">
        <v>749</v>
      </c>
      <c r="D293" s="216" t="s">
        <v>207</v>
      </c>
      <c r="E293" s="217" t="s">
        <v>8248</v>
      </c>
      <c r="F293" s="218" t="s">
        <v>8249</v>
      </c>
      <c r="G293" s="219" t="s">
        <v>8235</v>
      </c>
      <c r="H293" s="220">
        <v>3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331</v>
      </c>
      <c r="AT293" s="227" t="s">
        <v>207</v>
      </c>
      <c r="AU293" s="227" t="s">
        <v>80</v>
      </c>
      <c r="AY293" s="20" t="s">
        <v>205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331</v>
      </c>
      <c r="BM293" s="227" t="s">
        <v>949</v>
      </c>
    </row>
    <row r="294" s="2" customFormat="1" ht="21.75" customHeight="1">
      <c r="A294" s="41"/>
      <c r="B294" s="42"/>
      <c r="C294" s="216" t="s">
        <v>757</v>
      </c>
      <c r="D294" s="216" t="s">
        <v>207</v>
      </c>
      <c r="E294" s="217" t="s">
        <v>8250</v>
      </c>
      <c r="F294" s="218" t="s">
        <v>8251</v>
      </c>
      <c r="G294" s="219" t="s">
        <v>448</v>
      </c>
      <c r="H294" s="220">
        <v>2</v>
      </c>
      <c r="I294" s="221"/>
      <c r="J294" s="222">
        <f>ROUND(I294*H294,2)</f>
        <v>0</v>
      </c>
      <c r="K294" s="218" t="s">
        <v>211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0.00012</v>
      </c>
      <c r="R294" s="225">
        <f>Q294*H294</f>
        <v>0.00024000000000000001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331</v>
      </c>
      <c r="AT294" s="227" t="s">
        <v>207</v>
      </c>
      <c r="AU294" s="227" t="s">
        <v>80</v>
      </c>
      <c r="AY294" s="20" t="s">
        <v>205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331</v>
      </c>
      <c r="BM294" s="227" t="s">
        <v>8252</v>
      </c>
    </row>
    <row r="295" s="2" customFormat="1">
      <c r="A295" s="41"/>
      <c r="B295" s="42"/>
      <c r="C295" s="43"/>
      <c r="D295" s="229" t="s">
        <v>214</v>
      </c>
      <c r="E295" s="43"/>
      <c r="F295" s="230" t="s">
        <v>8253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214</v>
      </c>
      <c r="AU295" s="20" t="s">
        <v>80</v>
      </c>
    </row>
    <row r="296" s="2" customFormat="1" ht="16.5" customHeight="1">
      <c r="A296" s="41"/>
      <c r="B296" s="42"/>
      <c r="C296" s="216" t="s">
        <v>763</v>
      </c>
      <c r="D296" s="216" t="s">
        <v>207</v>
      </c>
      <c r="E296" s="217" t="s">
        <v>8254</v>
      </c>
      <c r="F296" s="218" t="s">
        <v>8255</v>
      </c>
      <c r="G296" s="219" t="s">
        <v>8235</v>
      </c>
      <c r="H296" s="220">
        <v>2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0.00051999999999999995</v>
      </c>
      <c r="R296" s="225">
        <f>Q296*H296</f>
        <v>0.0010399999999999999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331</v>
      </c>
      <c r="AT296" s="227" t="s">
        <v>207</v>
      </c>
      <c r="AU296" s="227" t="s">
        <v>80</v>
      </c>
      <c r="AY296" s="20" t="s">
        <v>205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331</v>
      </c>
      <c r="BM296" s="227" t="s">
        <v>1020</v>
      </c>
    </row>
    <row r="297" s="2" customFormat="1" ht="16.5" customHeight="1">
      <c r="A297" s="41"/>
      <c r="B297" s="42"/>
      <c r="C297" s="216" t="s">
        <v>774</v>
      </c>
      <c r="D297" s="216" t="s">
        <v>207</v>
      </c>
      <c r="E297" s="217" t="s">
        <v>8256</v>
      </c>
      <c r="F297" s="218" t="s">
        <v>8257</v>
      </c>
      <c r="G297" s="219" t="s">
        <v>8235</v>
      </c>
      <c r="H297" s="220">
        <v>2</v>
      </c>
      <c r="I297" s="221"/>
      <c r="J297" s="222">
        <f>ROUND(I297*H297,2)</f>
        <v>0</v>
      </c>
      <c r="K297" s="218" t="s">
        <v>19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331</v>
      </c>
      <c r="AT297" s="227" t="s">
        <v>207</v>
      </c>
      <c r="AU297" s="227" t="s">
        <v>80</v>
      </c>
      <c r="AY297" s="20" t="s">
        <v>205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331</v>
      </c>
      <c r="BM297" s="227" t="s">
        <v>1031</v>
      </c>
    </row>
    <row r="298" s="2" customFormat="1" ht="24.15" customHeight="1">
      <c r="A298" s="41"/>
      <c r="B298" s="42"/>
      <c r="C298" s="216" t="s">
        <v>784</v>
      </c>
      <c r="D298" s="216" t="s">
        <v>207</v>
      </c>
      <c r="E298" s="217" t="s">
        <v>8258</v>
      </c>
      <c r="F298" s="218" t="s">
        <v>8259</v>
      </c>
      <c r="G298" s="219" t="s">
        <v>448</v>
      </c>
      <c r="H298" s="220">
        <v>9</v>
      </c>
      <c r="I298" s="221"/>
      <c r="J298" s="222">
        <f>ROUND(I298*H298,2)</f>
        <v>0</v>
      </c>
      <c r="K298" s="218" t="s">
        <v>211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0.00024000000000000001</v>
      </c>
      <c r="R298" s="225">
        <f>Q298*H298</f>
        <v>0.00216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331</v>
      </c>
      <c r="AT298" s="227" t="s">
        <v>207</v>
      </c>
      <c r="AU298" s="227" t="s">
        <v>80</v>
      </c>
      <c r="AY298" s="20" t="s">
        <v>205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331</v>
      </c>
      <c r="BM298" s="227" t="s">
        <v>8260</v>
      </c>
    </row>
    <row r="299" s="2" customFormat="1">
      <c r="A299" s="41"/>
      <c r="B299" s="42"/>
      <c r="C299" s="43"/>
      <c r="D299" s="229" t="s">
        <v>214</v>
      </c>
      <c r="E299" s="43"/>
      <c r="F299" s="230" t="s">
        <v>8261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214</v>
      </c>
      <c r="AU299" s="20" t="s">
        <v>80</v>
      </c>
    </row>
    <row r="300" s="2" customFormat="1" ht="37.8" customHeight="1">
      <c r="A300" s="41"/>
      <c r="B300" s="42"/>
      <c r="C300" s="216" t="s">
        <v>790</v>
      </c>
      <c r="D300" s="216" t="s">
        <v>207</v>
      </c>
      <c r="E300" s="217" t="s">
        <v>8262</v>
      </c>
      <c r="F300" s="218" t="s">
        <v>8263</v>
      </c>
      <c r="G300" s="219" t="s">
        <v>448</v>
      </c>
      <c r="H300" s="220">
        <v>202</v>
      </c>
      <c r="I300" s="221"/>
      <c r="J300" s="222">
        <f>ROUND(I300*H300,2)</f>
        <v>0</v>
      </c>
      <c r="K300" s="218" t="s">
        <v>211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0.00020000000000000001</v>
      </c>
      <c r="R300" s="225">
        <f>Q300*H300</f>
        <v>0.040400000000000005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331</v>
      </c>
      <c r="AT300" s="227" t="s">
        <v>207</v>
      </c>
      <c r="AU300" s="227" t="s">
        <v>80</v>
      </c>
      <c r="AY300" s="20" t="s">
        <v>205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331</v>
      </c>
      <c r="BM300" s="227" t="s">
        <v>8264</v>
      </c>
    </row>
    <row r="301" s="2" customFormat="1">
      <c r="A301" s="41"/>
      <c r="B301" s="42"/>
      <c r="C301" s="43"/>
      <c r="D301" s="229" t="s">
        <v>214</v>
      </c>
      <c r="E301" s="43"/>
      <c r="F301" s="230" t="s">
        <v>8265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214</v>
      </c>
      <c r="AU301" s="20" t="s">
        <v>80</v>
      </c>
    </row>
    <row r="302" s="2" customFormat="1" ht="33" customHeight="1">
      <c r="A302" s="41"/>
      <c r="B302" s="42"/>
      <c r="C302" s="216" t="s">
        <v>806</v>
      </c>
      <c r="D302" s="216" t="s">
        <v>207</v>
      </c>
      <c r="E302" s="217" t="s">
        <v>8266</v>
      </c>
      <c r="F302" s="218" t="s">
        <v>8267</v>
      </c>
      <c r="G302" s="219" t="s">
        <v>448</v>
      </c>
      <c r="H302" s="220">
        <v>3</v>
      </c>
      <c r="I302" s="221"/>
      <c r="J302" s="222">
        <f>ROUND(I302*H302,2)</f>
        <v>0</v>
      </c>
      <c r="K302" s="218" t="s">
        <v>211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0.00069999999999999999</v>
      </c>
      <c r="R302" s="225">
        <f>Q302*H302</f>
        <v>0.0020999999999999999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331</v>
      </c>
      <c r="AT302" s="227" t="s">
        <v>207</v>
      </c>
      <c r="AU302" s="227" t="s">
        <v>80</v>
      </c>
      <c r="AY302" s="20" t="s">
        <v>205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331</v>
      </c>
      <c r="BM302" s="227" t="s">
        <v>8268</v>
      </c>
    </row>
    <row r="303" s="2" customFormat="1">
      <c r="A303" s="41"/>
      <c r="B303" s="42"/>
      <c r="C303" s="43"/>
      <c r="D303" s="229" t="s">
        <v>214</v>
      </c>
      <c r="E303" s="43"/>
      <c r="F303" s="230" t="s">
        <v>8269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214</v>
      </c>
      <c r="AU303" s="20" t="s">
        <v>80</v>
      </c>
    </row>
    <row r="304" s="2" customFormat="1" ht="24.15" customHeight="1">
      <c r="A304" s="41"/>
      <c r="B304" s="42"/>
      <c r="C304" s="216" t="s">
        <v>820</v>
      </c>
      <c r="D304" s="216" t="s">
        <v>207</v>
      </c>
      <c r="E304" s="217" t="s">
        <v>8270</v>
      </c>
      <c r="F304" s="218" t="s">
        <v>8271</v>
      </c>
      <c r="G304" s="219" t="s">
        <v>448</v>
      </c>
      <c r="H304" s="220">
        <v>150</v>
      </c>
      <c r="I304" s="221"/>
      <c r="J304" s="222">
        <f>ROUND(I304*H304,2)</f>
        <v>0</v>
      </c>
      <c r="K304" s="218" t="s">
        <v>211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0.00021000000000000001</v>
      </c>
      <c r="R304" s="225">
        <f>Q304*H304</f>
        <v>0.0315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331</v>
      </c>
      <c r="AT304" s="227" t="s">
        <v>207</v>
      </c>
      <c r="AU304" s="227" t="s">
        <v>80</v>
      </c>
      <c r="AY304" s="20" t="s">
        <v>205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331</v>
      </c>
      <c r="BM304" s="227" t="s">
        <v>8272</v>
      </c>
    </row>
    <row r="305" s="2" customFormat="1">
      <c r="A305" s="41"/>
      <c r="B305" s="42"/>
      <c r="C305" s="43"/>
      <c r="D305" s="229" t="s">
        <v>214</v>
      </c>
      <c r="E305" s="43"/>
      <c r="F305" s="230" t="s">
        <v>8273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214</v>
      </c>
      <c r="AU305" s="20" t="s">
        <v>80</v>
      </c>
    </row>
    <row r="306" s="2" customFormat="1" ht="24.15" customHeight="1">
      <c r="A306" s="41"/>
      <c r="B306" s="42"/>
      <c r="C306" s="216" t="s">
        <v>833</v>
      </c>
      <c r="D306" s="216" t="s">
        <v>207</v>
      </c>
      <c r="E306" s="217" t="s">
        <v>8274</v>
      </c>
      <c r="F306" s="218" t="s">
        <v>8275</v>
      </c>
      <c r="G306" s="219" t="s">
        <v>448</v>
      </c>
      <c r="H306" s="220">
        <v>52</v>
      </c>
      <c r="I306" s="221"/>
      <c r="J306" s="222">
        <f>ROUND(I306*H306,2)</f>
        <v>0</v>
      </c>
      <c r="K306" s="218" t="s">
        <v>211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0.00024000000000000001</v>
      </c>
      <c r="R306" s="225">
        <f>Q306*H306</f>
        <v>0.01248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331</v>
      </c>
      <c r="AT306" s="227" t="s">
        <v>207</v>
      </c>
      <c r="AU306" s="227" t="s">
        <v>80</v>
      </c>
      <c r="AY306" s="20" t="s">
        <v>205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331</v>
      </c>
      <c r="BM306" s="227" t="s">
        <v>8276</v>
      </c>
    </row>
    <row r="307" s="2" customFormat="1">
      <c r="A307" s="41"/>
      <c r="B307" s="42"/>
      <c r="C307" s="43"/>
      <c r="D307" s="229" t="s">
        <v>214</v>
      </c>
      <c r="E307" s="43"/>
      <c r="F307" s="230" t="s">
        <v>8277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214</v>
      </c>
      <c r="AU307" s="20" t="s">
        <v>80</v>
      </c>
    </row>
    <row r="308" s="2" customFormat="1" ht="24.15" customHeight="1">
      <c r="A308" s="41"/>
      <c r="B308" s="42"/>
      <c r="C308" s="216" t="s">
        <v>839</v>
      </c>
      <c r="D308" s="216" t="s">
        <v>207</v>
      </c>
      <c r="E308" s="217" t="s">
        <v>8278</v>
      </c>
      <c r="F308" s="218" t="s">
        <v>8279</v>
      </c>
      <c r="G308" s="219" t="s">
        <v>448</v>
      </c>
      <c r="H308" s="220">
        <v>58</v>
      </c>
      <c r="I308" s="221"/>
      <c r="J308" s="222">
        <f>ROUND(I308*H308,2)</f>
        <v>0</v>
      </c>
      <c r="K308" s="218" t="s">
        <v>211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0.00022000000000000001</v>
      </c>
      <c r="R308" s="225">
        <f>Q308*H308</f>
        <v>0.012760000000000001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331</v>
      </c>
      <c r="AT308" s="227" t="s">
        <v>207</v>
      </c>
      <c r="AU308" s="227" t="s">
        <v>80</v>
      </c>
      <c r="AY308" s="20" t="s">
        <v>205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331</v>
      </c>
      <c r="BM308" s="227" t="s">
        <v>8280</v>
      </c>
    </row>
    <row r="309" s="2" customFormat="1">
      <c r="A309" s="41"/>
      <c r="B309" s="42"/>
      <c r="C309" s="43"/>
      <c r="D309" s="229" t="s">
        <v>214</v>
      </c>
      <c r="E309" s="43"/>
      <c r="F309" s="230" t="s">
        <v>8281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214</v>
      </c>
      <c r="AU309" s="20" t="s">
        <v>80</v>
      </c>
    </row>
    <row r="310" s="2" customFormat="1" ht="33" customHeight="1">
      <c r="A310" s="41"/>
      <c r="B310" s="42"/>
      <c r="C310" s="216" t="s">
        <v>845</v>
      </c>
      <c r="D310" s="216" t="s">
        <v>207</v>
      </c>
      <c r="E310" s="217" t="s">
        <v>8282</v>
      </c>
      <c r="F310" s="218" t="s">
        <v>8283</v>
      </c>
      <c r="G310" s="219" t="s">
        <v>448</v>
      </c>
      <c r="H310" s="220">
        <v>2</v>
      </c>
      <c r="I310" s="221"/>
      <c r="J310" s="222">
        <f>ROUND(I310*H310,2)</f>
        <v>0</v>
      </c>
      <c r="K310" s="218" t="s">
        <v>211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0.00033</v>
      </c>
      <c r="R310" s="225">
        <f>Q310*H310</f>
        <v>0.00066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331</v>
      </c>
      <c r="AT310" s="227" t="s">
        <v>207</v>
      </c>
      <c r="AU310" s="227" t="s">
        <v>80</v>
      </c>
      <c r="AY310" s="20" t="s">
        <v>205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331</v>
      </c>
      <c r="BM310" s="227" t="s">
        <v>8284</v>
      </c>
    </row>
    <row r="311" s="2" customFormat="1">
      <c r="A311" s="41"/>
      <c r="B311" s="42"/>
      <c r="C311" s="43"/>
      <c r="D311" s="229" t="s">
        <v>214</v>
      </c>
      <c r="E311" s="43"/>
      <c r="F311" s="230" t="s">
        <v>8285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214</v>
      </c>
      <c r="AU311" s="20" t="s">
        <v>80</v>
      </c>
    </row>
    <row r="312" s="2" customFormat="1" ht="24.15" customHeight="1">
      <c r="A312" s="41"/>
      <c r="B312" s="42"/>
      <c r="C312" s="216" t="s">
        <v>854</v>
      </c>
      <c r="D312" s="216" t="s">
        <v>207</v>
      </c>
      <c r="E312" s="217" t="s">
        <v>8286</v>
      </c>
      <c r="F312" s="218" t="s">
        <v>8287</v>
      </c>
      <c r="G312" s="219" t="s">
        <v>448</v>
      </c>
      <c r="H312" s="220">
        <v>10</v>
      </c>
      <c r="I312" s="221"/>
      <c r="J312" s="222">
        <f>ROUND(I312*H312,2)</f>
        <v>0</v>
      </c>
      <c r="K312" s="218" t="s">
        <v>211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0.00021000000000000001</v>
      </c>
      <c r="R312" s="225">
        <f>Q312*H312</f>
        <v>0.0021000000000000003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331</v>
      </c>
      <c r="AT312" s="227" t="s">
        <v>207</v>
      </c>
      <c r="AU312" s="227" t="s">
        <v>80</v>
      </c>
      <c r="AY312" s="20" t="s">
        <v>205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331</v>
      </c>
      <c r="BM312" s="227" t="s">
        <v>8288</v>
      </c>
    </row>
    <row r="313" s="2" customFormat="1">
      <c r="A313" s="41"/>
      <c r="B313" s="42"/>
      <c r="C313" s="43"/>
      <c r="D313" s="229" t="s">
        <v>214</v>
      </c>
      <c r="E313" s="43"/>
      <c r="F313" s="230" t="s">
        <v>8289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214</v>
      </c>
      <c r="AU313" s="20" t="s">
        <v>80</v>
      </c>
    </row>
    <row r="314" s="2" customFormat="1" ht="24.15" customHeight="1">
      <c r="A314" s="41"/>
      <c r="B314" s="42"/>
      <c r="C314" s="216" t="s">
        <v>860</v>
      </c>
      <c r="D314" s="216" t="s">
        <v>207</v>
      </c>
      <c r="E314" s="217" t="s">
        <v>8290</v>
      </c>
      <c r="F314" s="218" t="s">
        <v>8291</v>
      </c>
      <c r="G314" s="219" t="s">
        <v>448</v>
      </c>
      <c r="H314" s="220">
        <v>40</v>
      </c>
      <c r="I314" s="221"/>
      <c r="J314" s="222">
        <f>ROUND(I314*H314,2)</f>
        <v>0</v>
      </c>
      <c r="K314" s="218" t="s">
        <v>211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0.00034000000000000002</v>
      </c>
      <c r="R314" s="225">
        <f>Q314*H314</f>
        <v>0.013600000000000001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331</v>
      </c>
      <c r="AT314" s="227" t="s">
        <v>207</v>
      </c>
      <c r="AU314" s="227" t="s">
        <v>80</v>
      </c>
      <c r="AY314" s="20" t="s">
        <v>205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331</v>
      </c>
      <c r="BM314" s="227" t="s">
        <v>8292</v>
      </c>
    </row>
    <row r="315" s="2" customFormat="1">
      <c r="A315" s="41"/>
      <c r="B315" s="42"/>
      <c r="C315" s="43"/>
      <c r="D315" s="229" t="s">
        <v>214</v>
      </c>
      <c r="E315" s="43"/>
      <c r="F315" s="230" t="s">
        <v>8293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214</v>
      </c>
      <c r="AU315" s="20" t="s">
        <v>80</v>
      </c>
    </row>
    <row r="316" s="2" customFormat="1" ht="24.15" customHeight="1">
      <c r="A316" s="41"/>
      <c r="B316" s="42"/>
      <c r="C316" s="216" t="s">
        <v>869</v>
      </c>
      <c r="D316" s="216" t="s">
        <v>207</v>
      </c>
      <c r="E316" s="217" t="s">
        <v>8294</v>
      </c>
      <c r="F316" s="218" t="s">
        <v>8295</v>
      </c>
      <c r="G316" s="219" t="s">
        <v>448</v>
      </c>
      <c r="H316" s="220">
        <v>6</v>
      </c>
      <c r="I316" s="221"/>
      <c r="J316" s="222">
        <f>ROUND(I316*H316,2)</f>
        <v>0</v>
      </c>
      <c r="K316" s="218" t="s">
        <v>211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0.00050000000000000001</v>
      </c>
      <c r="R316" s="225">
        <f>Q316*H316</f>
        <v>0.0030000000000000001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331</v>
      </c>
      <c r="AT316" s="227" t="s">
        <v>207</v>
      </c>
      <c r="AU316" s="227" t="s">
        <v>80</v>
      </c>
      <c r="AY316" s="20" t="s">
        <v>205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331</v>
      </c>
      <c r="BM316" s="227" t="s">
        <v>8296</v>
      </c>
    </row>
    <row r="317" s="2" customFormat="1">
      <c r="A317" s="41"/>
      <c r="B317" s="42"/>
      <c r="C317" s="43"/>
      <c r="D317" s="229" t="s">
        <v>214</v>
      </c>
      <c r="E317" s="43"/>
      <c r="F317" s="230" t="s">
        <v>8297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214</v>
      </c>
      <c r="AU317" s="20" t="s">
        <v>80</v>
      </c>
    </row>
    <row r="318" s="2" customFormat="1" ht="37.8" customHeight="1">
      <c r="A318" s="41"/>
      <c r="B318" s="42"/>
      <c r="C318" s="216" t="s">
        <v>877</v>
      </c>
      <c r="D318" s="216" t="s">
        <v>207</v>
      </c>
      <c r="E318" s="217" t="s">
        <v>8298</v>
      </c>
      <c r="F318" s="218" t="s">
        <v>8299</v>
      </c>
      <c r="G318" s="219" t="s">
        <v>448</v>
      </c>
      <c r="H318" s="220">
        <v>6</v>
      </c>
      <c r="I318" s="221"/>
      <c r="J318" s="222">
        <f>ROUND(I318*H318,2)</f>
        <v>0</v>
      </c>
      <c r="K318" s="218" t="s">
        <v>211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0.00051999999999999995</v>
      </c>
      <c r="R318" s="225">
        <f>Q318*H318</f>
        <v>0.0031199999999999995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331</v>
      </c>
      <c r="AT318" s="227" t="s">
        <v>207</v>
      </c>
      <c r="AU318" s="227" t="s">
        <v>80</v>
      </c>
      <c r="AY318" s="20" t="s">
        <v>205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331</v>
      </c>
      <c r="BM318" s="227" t="s">
        <v>8300</v>
      </c>
    </row>
    <row r="319" s="2" customFormat="1">
      <c r="A319" s="41"/>
      <c r="B319" s="42"/>
      <c r="C319" s="43"/>
      <c r="D319" s="229" t="s">
        <v>214</v>
      </c>
      <c r="E319" s="43"/>
      <c r="F319" s="230" t="s">
        <v>8301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214</v>
      </c>
      <c r="AU319" s="20" t="s">
        <v>80</v>
      </c>
    </row>
    <row r="320" s="2" customFormat="1" ht="16.5" customHeight="1">
      <c r="A320" s="41"/>
      <c r="B320" s="42"/>
      <c r="C320" s="216" t="s">
        <v>883</v>
      </c>
      <c r="D320" s="216" t="s">
        <v>207</v>
      </c>
      <c r="E320" s="217" t="s">
        <v>8302</v>
      </c>
      <c r="F320" s="218" t="s">
        <v>8303</v>
      </c>
      <c r="G320" s="219" t="s">
        <v>7531</v>
      </c>
      <c r="H320" s="220">
        <v>1</v>
      </c>
      <c r="I320" s="221"/>
      <c r="J320" s="222">
        <f>ROUND(I320*H320,2)</f>
        <v>0</v>
      </c>
      <c r="K320" s="218" t="s">
        <v>19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331</v>
      </c>
      <c r="AT320" s="227" t="s">
        <v>207</v>
      </c>
      <c r="AU320" s="227" t="s">
        <v>80</v>
      </c>
      <c r="AY320" s="20" t="s">
        <v>205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331</v>
      </c>
      <c r="BM320" s="227" t="s">
        <v>1009</v>
      </c>
    </row>
    <row r="321" s="2" customFormat="1" ht="55.5" customHeight="1">
      <c r="A321" s="41"/>
      <c r="B321" s="42"/>
      <c r="C321" s="216" t="s">
        <v>887</v>
      </c>
      <c r="D321" s="216" t="s">
        <v>207</v>
      </c>
      <c r="E321" s="217" t="s">
        <v>8304</v>
      </c>
      <c r="F321" s="218" t="s">
        <v>8305</v>
      </c>
      <c r="G321" s="219" t="s">
        <v>279</v>
      </c>
      <c r="H321" s="220">
        <v>0.16</v>
      </c>
      <c r="I321" s="221"/>
      <c r="J321" s="222">
        <f>ROUND(I321*H321,2)</f>
        <v>0</v>
      </c>
      <c r="K321" s="218" t="s">
        <v>211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331</v>
      </c>
      <c r="AT321" s="227" t="s">
        <v>207</v>
      </c>
      <c r="AU321" s="227" t="s">
        <v>80</v>
      </c>
      <c r="AY321" s="20" t="s">
        <v>205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331</v>
      </c>
      <c r="BM321" s="227" t="s">
        <v>8306</v>
      </c>
    </row>
    <row r="322" s="2" customFormat="1">
      <c r="A322" s="41"/>
      <c r="B322" s="42"/>
      <c r="C322" s="43"/>
      <c r="D322" s="229" t="s">
        <v>214</v>
      </c>
      <c r="E322" s="43"/>
      <c r="F322" s="230" t="s">
        <v>8307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214</v>
      </c>
      <c r="AU322" s="20" t="s">
        <v>80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4997</v>
      </c>
      <c r="F323" s="214" t="s">
        <v>8308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SUM(P324:P375)</f>
        <v>0</v>
      </c>
      <c r="Q323" s="208"/>
      <c r="R323" s="209">
        <f>SUM(R324:R375)</f>
        <v>21.131812938250004</v>
      </c>
      <c r="S323" s="208"/>
      <c r="T323" s="210">
        <f>SUM(T324:T375)</f>
        <v>17.916711800000002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80</v>
      </c>
      <c r="AT323" s="212" t="s">
        <v>70</v>
      </c>
      <c r="AU323" s="212" t="s">
        <v>78</v>
      </c>
      <c r="AY323" s="211" t="s">
        <v>205</v>
      </c>
      <c r="BK323" s="213">
        <f>SUM(BK324:BK375)</f>
        <v>0</v>
      </c>
    </row>
    <row r="324" s="2" customFormat="1" ht="37.8" customHeight="1">
      <c r="A324" s="41"/>
      <c r="B324" s="42"/>
      <c r="C324" s="216" t="s">
        <v>893</v>
      </c>
      <c r="D324" s="216" t="s">
        <v>207</v>
      </c>
      <c r="E324" s="217" t="s">
        <v>8309</v>
      </c>
      <c r="F324" s="218" t="s">
        <v>8310</v>
      </c>
      <c r="G324" s="219" t="s">
        <v>448</v>
      </c>
      <c r="H324" s="220">
        <v>202</v>
      </c>
      <c r="I324" s="221"/>
      <c r="J324" s="222">
        <f>ROUND(I324*H324,2)</f>
        <v>0</v>
      </c>
      <c r="K324" s="218" t="s">
        <v>211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331</v>
      </c>
      <c r="AT324" s="227" t="s">
        <v>207</v>
      </c>
      <c r="AU324" s="227" t="s">
        <v>80</v>
      </c>
      <c r="AY324" s="20" t="s">
        <v>205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331</v>
      </c>
      <c r="BM324" s="227" t="s">
        <v>8311</v>
      </c>
    </row>
    <row r="325" s="2" customFormat="1">
      <c r="A325" s="41"/>
      <c r="B325" s="42"/>
      <c r="C325" s="43"/>
      <c r="D325" s="229" t="s">
        <v>214</v>
      </c>
      <c r="E325" s="43"/>
      <c r="F325" s="230" t="s">
        <v>8312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214</v>
      </c>
      <c r="AU325" s="20" t="s">
        <v>80</v>
      </c>
    </row>
    <row r="326" s="2" customFormat="1" ht="24.15" customHeight="1">
      <c r="A326" s="41"/>
      <c r="B326" s="42"/>
      <c r="C326" s="216" t="s">
        <v>899</v>
      </c>
      <c r="D326" s="216" t="s">
        <v>207</v>
      </c>
      <c r="E326" s="217" t="s">
        <v>8313</v>
      </c>
      <c r="F326" s="218" t="s">
        <v>8314</v>
      </c>
      <c r="G326" s="219" t="s">
        <v>448</v>
      </c>
      <c r="H326" s="220">
        <v>1926</v>
      </c>
      <c r="I326" s="221"/>
      <c r="J326" s="222">
        <f>ROUND(I326*H326,2)</f>
        <v>0</v>
      </c>
      <c r="K326" s="218" t="s">
        <v>211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6.9999999999999994E-05</v>
      </c>
      <c r="R326" s="225">
        <f>Q326*H326</f>
        <v>0.13482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331</v>
      </c>
      <c r="AT326" s="227" t="s">
        <v>207</v>
      </c>
      <c r="AU326" s="227" t="s">
        <v>80</v>
      </c>
      <c r="AY326" s="20" t="s">
        <v>205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331</v>
      </c>
      <c r="BM326" s="227" t="s">
        <v>8315</v>
      </c>
    </row>
    <row r="327" s="2" customFormat="1">
      <c r="A327" s="41"/>
      <c r="B327" s="42"/>
      <c r="C327" s="43"/>
      <c r="D327" s="229" t="s">
        <v>214</v>
      </c>
      <c r="E327" s="43"/>
      <c r="F327" s="230" t="s">
        <v>8316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214</v>
      </c>
      <c r="AU327" s="20" t="s">
        <v>80</v>
      </c>
    </row>
    <row r="328" s="14" customFormat="1">
      <c r="A328" s="14"/>
      <c r="B328" s="245"/>
      <c r="C328" s="246"/>
      <c r="D328" s="236" t="s">
        <v>216</v>
      </c>
      <c r="E328" s="247" t="s">
        <v>19</v>
      </c>
      <c r="F328" s="248" t="s">
        <v>8317</v>
      </c>
      <c r="G328" s="246"/>
      <c r="H328" s="249">
        <v>1926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216</v>
      </c>
      <c r="AU328" s="255" t="s">
        <v>80</v>
      </c>
      <c r="AV328" s="14" t="s">
        <v>80</v>
      </c>
      <c r="AW328" s="14" t="s">
        <v>218</v>
      </c>
      <c r="AX328" s="14" t="s">
        <v>71</v>
      </c>
      <c r="AY328" s="255" t="s">
        <v>205</v>
      </c>
    </row>
    <row r="329" s="2" customFormat="1" ht="24.15" customHeight="1">
      <c r="A329" s="41"/>
      <c r="B329" s="42"/>
      <c r="C329" s="216" t="s">
        <v>905</v>
      </c>
      <c r="D329" s="216" t="s">
        <v>207</v>
      </c>
      <c r="E329" s="217" t="s">
        <v>8318</v>
      </c>
      <c r="F329" s="218" t="s">
        <v>8319</v>
      </c>
      <c r="G329" s="219" t="s">
        <v>448</v>
      </c>
      <c r="H329" s="220">
        <v>1926</v>
      </c>
      <c r="I329" s="221"/>
      <c r="J329" s="222">
        <f>ROUND(I329*H329,2)</f>
        <v>0</v>
      </c>
      <c r="K329" s="218" t="s">
        <v>211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6.0000000000000002E-05</v>
      </c>
      <c r="R329" s="225">
        <f>Q329*H329</f>
        <v>0.11556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331</v>
      </c>
      <c r="AT329" s="227" t="s">
        <v>207</v>
      </c>
      <c r="AU329" s="227" t="s">
        <v>80</v>
      </c>
      <c r="AY329" s="20" t="s">
        <v>205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331</v>
      </c>
      <c r="BM329" s="227" t="s">
        <v>8320</v>
      </c>
    </row>
    <row r="330" s="2" customFormat="1">
      <c r="A330" s="41"/>
      <c r="B330" s="42"/>
      <c r="C330" s="43"/>
      <c r="D330" s="229" t="s">
        <v>214</v>
      </c>
      <c r="E330" s="43"/>
      <c r="F330" s="230" t="s">
        <v>8321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214</v>
      </c>
      <c r="AU330" s="20" t="s">
        <v>80</v>
      </c>
    </row>
    <row r="331" s="2" customFormat="1" ht="24.15" customHeight="1">
      <c r="A331" s="41"/>
      <c r="B331" s="42"/>
      <c r="C331" s="216" t="s">
        <v>912</v>
      </c>
      <c r="D331" s="216" t="s">
        <v>207</v>
      </c>
      <c r="E331" s="217" t="s">
        <v>8322</v>
      </c>
      <c r="F331" s="218" t="s">
        <v>8323</v>
      </c>
      <c r="G331" s="219" t="s">
        <v>448</v>
      </c>
      <c r="H331" s="220">
        <v>1926</v>
      </c>
      <c r="I331" s="221"/>
      <c r="J331" s="222">
        <f>ROUND(I331*H331,2)</f>
        <v>0</v>
      </c>
      <c r="K331" s="218" t="s">
        <v>211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5.0000000000000002E-05</v>
      </c>
      <c r="R331" s="225">
        <f>Q331*H331</f>
        <v>0.096300000000000011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331</v>
      </c>
      <c r="AT331" s="227" t="s">
        <v>207</v>
      </c>
      <c r="AU331" s="227" t="s">
        <v>80</v>
      </c>
      <c r="AY331" s="20" t="s">
        <v>205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331</v>
      </c>
      <c r="BM331" s="227" t="s">
        <v>8324</v>
      </c>
    </row>
    <row r="332" s="2" customFormat="1">
      <c r="A332" s="41"/>
      <c r="B332" s="42"/>
      <c r="C332" s="43"/>
      <c r="D332" s="229" t="s">
        <v>214</v>
      </c>
      <c r="E332" s="43"/>
      <c r="F332" s="230" t="s">
        <v>8325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214</v>
      </c>
      <c r="AU332" s="20" t="s">
        <v>80</v>
      </c>
    </row>
    <row r="333" s="2" customFormat="1" ht="37.8" customHeight="1">
      <c r="A333" s="41"/>
      <c r="B333" s="42"/>
      <c r="C333" s="216" t="s">
        <v>918</v>
      </c>
      <c r="D333" s="216" t="s">
        <v>207</v>
      </c>
      <c r="E333" s="217" t="s">
        <v>8326</v>
      </c>
      <c r="F333" s="218" t="s">
        <v>8327</v>
      </c>
      <c r="G333" s="219" t="s">
        <v>306</v>
      </c>
      <c r="H333" s="220">
        <v>42.479999999999997</v>
      </c>
      <c r="I333" s="221"/>
      <c r="J333" s="222">
        <f>ROUND(I333*H333,2)</f>
        <v>0</v>
      </c>
      <c r="K333" s="218" t="s">
        <v>211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0.024240000000000001</v>
      </c>
      <c r="R333" s="225">
        <f>Q333*H333</f>
        <v>1.0297152000000001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331</v>
      </c>
      <c r="AT333" s="227" t="s">
        <v>207</v>
      </c>
      <c r="AU333" s="227" t="s">
        <v>80</v>
      </c>
      <c r="AY333" s="20" t="s">
        <v>205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331</v>
      </c>
      <c r="BM333" s="227" t="s">
        <v>8328</v>
      </c>
    </row>
    <row r="334" s="2" customFormat="1">
      <c r="A334" s="41"/>
      <c r="B334" s="42"/>
      <c r="C334" s="43"/>
      <c r="D334" s="229" t="s">
        <v>214</v>
      </c>
      <c r="E334" s="43"/>
      <c r="F334" s="230" t="s">
        <v>8329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214</v>
      </c>
      <c r="AU334" s="20" t="s">
        <v>80</v>
      </c>
    </row>
    <row r="335" s="14" customFormat="1">
      <c r="A335" s="14"/>
      <c r="B335" s="245"/>
      <c r="C335" s="246"/>
      <c r="D335" s="236" t="s">
        <v>216</v>
      </c>
      <c r="E335" s="247" t="s">
        <v>19</v>
      </c>
      <c r="F335" s="248" t="s">
        <v>8330</v>
      </c>
      <c r="G335" s="246"/>
      <c r="H335" s="249">
        <v>42.479999999999997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216</v>
      </c>
      <c r="AU335" s="255" t="s">
        <v>80</v>
      </c>
      <c r="AV335" s="14" t="s">
        <v>80</v>
      </c>
      <c r="AW335" s="14" t="s">
        <v>218</v>
      </c>
      <c r="AX335" s="14" t="s">
        <v>71</v>
      </c>
      <c r="AY335" s="255" t="s">
        <v>205</v>
      </c>
    </row>
    <row r="336" s="2" customFormat="1" ht="21.75" customHeight="1">
      <c r="A336" s="41"/>
      <c r="B336" s="42"/>
      <c r="C336" s="216" t="s">
        <v>923</v>
      </c>
      <c r="D336" s="216" t="s">
        <v>207</v>
      </c>
      <c r="E336" s="217" t="s">
        <v>8331</v>
      </c>
      <c r="F336" s="218" t="s">
        <v>8332</v>
      </c>
      <c r="G336" s="219" t="s">
        <v>306</v>
      </c>
      <c r="H336" s="220">
        <v>1.8</v>
      </c>
      <c r="I336" s="221"/>
      <c r="J336" s="222">
        <f>ROUND(I336*H336,2)</f>
        <v>0</v>
      </c>
      <c r="K336" s="218" t="s">
        <v>19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0.024239862099999999</v>
      </c>
      <c r="R336" s="225">
        <f>Q336*H336</f>
        <v>0.043631751779999998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331</v>
      </c>
      <c r="AT336" s="227" t="s">
        <v>207</v>
      </c>
      <c r="AU336" s="227" t="s">
        <v>80</v>
      </c>
      <c r="AY336" s="20" t="s">
        <v>205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331</v>
      </c>
      <c r="BM336" s="227" t="s">
        <v>8333</v>
      </c>
    </row>
    <row r="337" s="14" customFormat="1">
      <c r="A337" s="14"/>
      <c r="B337" s="245"/>
      <c r="C337" s="246"/>
      <c r="D337" s="236" t="s">
        <v>216</v>
      </c>
      <c r="E337" s="247" t="s">
        <v>19</v>
      </c>
      <c r="F337" s="248" t="s">
        <v>8334</v>
      </c>
      <c r="G337" s="246"/>
      <c r="H337" s="249">
        <v>1.7999999999999998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216</v>
      </c>
      <c r="AU337" s="255" t="s">
        <v>80</v>
      </c>
      <c r="AV337" s="14" t="s">
        <v>80</v>
      </c>
      <c r="AW337" s="14" t="s">
        <v>218</v>
      </c>
      <c r="AX337" s="14" t="s">
        <v>71</v>
      </c>
      <c r="AY337" s="255" t="s">
        <v>205</v>
      </c>
    </row>
    <row r="338" s="2" customFormat="1" ht="37.8" customHeight="1">
      <c r="A338" s="41"/>
      <c r="B338" s="42"/>
      <c r="C338" s="216" t="s">
        <v>929</v>
      </c>
      <c r="D338" s="216" t="s">
        <v>207</v>
      </c>
      <c r="E338" s="217" t="s">
        <v>8335</v>
      </c>
      <c r="F338" s="218" t="s">
        <v>8336</v>
      </c>
      <c r="G338" s="219" t="s">
        <v>306</v>
      </c>
      <c r="H338" s="220">
        <v>221.84999999999999</v>
      </c>
      <c r="I338" s="221"/>
      <c r="J338" s="222">
        <f>ROUND(I338*H338,2)</f>
        <v>0</v>
      </c>
      <c r="K338" s="218" t="s">
        <v>211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0.023630000000000002</v>
      </c>
      <c r="R338" s="225">
        <f>Q338*H338</f>
        <v>5.2423155000000001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331</v>
      </c>
      <c r="AT338" s="227" t="s">
        <v>207</v>
      </c>
      <c r="AU338" s="227" t="s">
        <v>80</v>
      </c>
      <c r="AY338" s="20" t="s">
        <v>205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331</v>
      </c>
      <c r="BM338" s="227" t="s">
        <v>8337</v>
      </c>
    </row>
    <row r="339" s="2" customFormat="1">
      <c r="A339" s="41"/>
      <c r="B339" s="42"/>
      <c r="C339" s="43"/>
      <c r="D339" s="229" t="s">
        <v>214</v>
      </c>
      <c r="E339" s="43"/>
      <c r="F339" s="230" t="s">
        <v>8338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214</v>
      </c>
      <c r="AU339" s="20" t="s">
        <v>80</v>
      </c>
    </row>
    <row r="340" s="14" customFormat="1">
      <c r="A340" s="14"/>
      <c r="B340" s="245"/>
      <c r="C340" s="246"/>
      <c r="D340" s="236" t="s">
        <v>216</v>
      </c>
      <c r="E340" s="247" t="s">
        <v>19</v>
      </c>
      <c r="F340" s="248" t="s">
        <v>8339</v>
      </c>
      <c r="G340" s="246"/>
      <c r="H340" s="249">
        <v>221.84999999999999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216</v>
      </c>
      <c r="AU340" s="255" t="s">
        <v>80</v>
      </c>
      <c r="AV340" s="14" t="s">
        <v>80</v>
      </c>
      <c r="AW340" s="14" t="s">
        <v>218</v>
      </c>
      <c r="AX340" s="14" t="s">
        <v>71</v>
      </c>
      <c r="AY340" s="255" t="s">
        <v>205</v>
      </c>
    </row>
    <row r="341" s="2" customFormat="1" ht="21.75" customHeight="1">
      <c r="A341" s="41"/>
      <c r="B341" s="42"/>
      <c r="C341" s="216" t="s">
        <v>937</v>
      </c>
      <c r="D341" s="216" t="s">
        <v>207</v>
      </c>
      <c r="E341" s="217" t="s">
        <v>8340</v>
      </c>
      <c r="F341" s="218" t="s">
        <v>8341</v>
      </c>
      <c r="G341" s="219" t="s">
        <v>306</v>
      </c>
      <c r="H341" s="220">
        <v>347.81999999999999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0.023629062100000001</v>
      </c>
      <c r="R341" s="225">
        <f>Q341*H341</f>
        <v>8.2186603796219995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331</v>
      </c>
      <c r="AT341" s="227" t="s">
        <v>207</v>
      </c>
      <c r="AU341" s="227" t="s">
        <v>80</v>
      </c>
      <c r="AY341" s="20" t="s">
        <v>205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331</v>
      </c>
      <c r="BM341" s="227" t="s">
        <v>8342</v>
      </c>
    </row>
    <row r="342" s="14" customFormat="1">
      <c r="A342" s="14"/>
      <c r="B342" s="245"/>
      <c r="C342" s="246"/>
      <c r="D342" s="236" t="s">
        <v>216</v>
      </c>
      <c r="E342" s="247" t="s">
        <v>19</v>
      </c>
      <c r="F342" s="248" t="s">
        <v>8343</v>
      </c>
      <c r="G342" s="246"/>
      <c r="H342" s="249">
        <v>347.81999999999999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216</v>
      </c>
      <c r="AU342" s="255" t="s">
        <v>80</v>
      </c>
      <c r="AV342" s="14" t="s">
        <v>80</v>
      </c>
      <c r="AW342" s="14" t="s">
        <v>218</v>
      </c>
      <c r="AX342" s="14" t="s">
        <v>71</v>
      </c>
      <c r="AY342" s="255" t="s">
        <v>205</v>
      </c>
    </row>
    <row r="343" s="2" customFormat="1" ht="21.75" customHeight="1">
      <c r="A343" s="41"/>
      <c r="B343" s="42"/>
      <c r="C343" s="216" t="s">
        <v>942</v>
      </c>
      <c r="D343" s="216" t="s">
        <v>207</v>
      </c>
      <c r="E343" s="217" t="s">
        <v>8344</v>
      </c>
      <c r="F343" s="218" t="s">
        <v>8345</v>
      </c>
      <c r="G343" s="219" t="s">
        <v>306</v>
      </c>
      <c r="H343" s="220">
        <v>242.88</v>
      </c>
      <c r="I343" s="221"/>
      <c r="J343" s="222">
        <f>ROUND(I343*H343,2)</f>
        <v>0</v>
      </c>
      <c r="K343" s="218" t="s">
        <v>19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0.025532362100000001</v>
      </c>
      <c r="R343" s="225">
        <f>Q343*H343</f>
        <v>6.2013001068480005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331</v>
      </c>
      <c r="AT343" s="227" t="s">
        <v>207</v>
      </c>
      <c r="AU343" s="227" t="s">
        <v>80</v>
      </c>
      <c r="AY343" s="20" t="s">
        <v>205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331</v>
      </c>
      <c r="BM343" s="227" t="s">
        <v>8346</v>
      </c>
    </row>
    <row r="344" s="14" customFormat="1">
      <c r="A344" s="14"/>
      <c r="B344" s="245"/>
      <c r="C344" s="246"/>
      <c r="D344" s="236" t="s">
        <v>216</v>
      </c>
      <c r="E344" s="247" t="s">
        <v>19</v>
      </c>
      <c r="F344" s="248" t="s">
        <v>8347</v>
      </c>
      <c r="G344" s="246"/>
      <c r="H344" s="249">
        <v>242.88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216</v>
      </c>
      <c r="AU344" s="255" t="s">
        <v>80</v>
      </c>
      <c r="AV344" s="14" t="s">
        <v>80</v>
      </c>
      <c r="AW344" s="14" t="s">
        <v>218</v>
      </c>
      <c r="AX344" s="14" t="s">
        <v>71</v>
      </c>
      <c r="AY344" s="255" t="s">
        <v>205</v>
      </c>
    </row>
    <row r="345" s="2" customFormat="1" ht="16.5" customHeight="1">
      <c r="A345" s="41"/>
      <c r="B345" s="42"/>
      <c r="C345" s="216" t="s">
        <v>949</v>
      </c>
      <c r="D345" s="216" t="s">
        <v>207</v>
      </c>
      <c r="E345" s="217" t="s">
        <v>8348</v>
      </c>
      <c r="F345" s="218" t="s">
        <v>8349</v>
      </c>
      <c r="G345" s="219" t="s">
        <v>306</v>
      </c>
      <c r="H345" s="220">
        <v>715.81100000000004</v>
      </c>
      <c r="I345" s="221"/>
      <c r="J345" s="222">
        <f>ROUND(I345*H345,2)</f>
        <v>0</v>
      </c>
      <c r="K345" s="218" t="s">
        <v>211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0.023800000000000002</v>
      </c>
      <c r="T345" s="226">
        <f>S345*H345</f>
        <v>17.0363018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331</v>
      </c>
      <c r="AT345" s="227" t="s">
        <v>207</v>
      </c>
      <c r="AU345" s="227" t="s">
        <v>80</v>
      </c>
      <c r="AY345" s="20" t="s">
        <v>205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331</v>
      </c>
      <c r="BM345" s="227" t="s">
        <v>8350</v>
      </c>
    </row>
    <row r="346" s="2" customFormat="1">
      <c r="A346" s="41"/>
      <c r="B346" s="42"/>
      <c r="C346" s="43"/>
      <c r="D346" s="229" t="s">
        <v>214</v>
      </c>
      <c r="E346" s="43"/>
      <c r="F346" s="230" t="s">
        <v>8351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214</v>
      </c>
      <c r="AU346" s="20" t="s">
        <v>80</v>
      </c>
    </row>
    <row r="347" s="14" customFormat="1">
      <c r="A347" s="14"/>
      <c r="B347" s="245"/>
      <c r="C347" s="246"/>
      <c r="D347" s="236" t="s">
        <v>216</v>
      </c>
      <c r="E347" s="247" t="s">
        <v>19</v>
      </c>
      <c r="F347" s="248" t="s">
        <v>8352</v>
      </c>
      <c r="G347" s="246"/>
      <c r="H347" s="249">
        <v>715.81099999999992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216</v>
      </c>
      <c r="AU347" s="255" t="s">
        <v>80</v>
      </c>
      <c r="AV347" s="14" t="s">
        <v>80</v>
      </c>
      <c r="AW347" s="14" t="s">
        <v>218</v>
      </c>
      <c r="AX347" s="14" t="s">
        <v>71</v>
      </c>
      <c r="AY347" s="255" t="s">
        <v>205</v>
      </c>
    </row>
    <row r="348" s="2" customFormat="1" ht="24.15" customHeight="1">
      <c r="A348" s="41"/>
      <c r="B348" s="42"/>
      <c r="C348" s="216" t="s">
        <v>954</v>
      </c>
      <c r="D348" s="216" t="s">
        <v>207</v>
      </c>
      <c r="E348" s="217" t="s">
        <v>8353</v>
      </c>
      <c r="F348" s="218" t="s">
        <v>8354</v>
      </c>
      <c r="G348" s="219" t="s">
        <v>448</v>
      </c>
      <c r="H348" s="220">
        <v>12</v>
      </c>
      <c r="I348" s="221"/>
      <c r="J348" s="222">
        <f>ROUND(I348*H348,2)</f>
        <v>0</v>
      </c>
      <c r="K348" s="218" t="s">
        <v>211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8.0000000000000007E-05</v>
      </c>
      <c r="R348" s="225">
        <f>Q348*H348</f>
        <v>0.00096000000000000013</v>
      </c>
      <c r="S348" s="225">
        <v>0.024930000000000001</v>
      </c>
      <c r="T348" s="226">
        <f>S348*H348</f>
        <v>0.29915999999999998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331</v>
      </c>
      <c r="AT348" s="227" t="s">
        <v>207</v>
      </c>
      <c r="AU348" s="227" t="s">
        <v>80</v>
      </c>
      <c r="AY348" s="20" t="s">
        <v>205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331</v>
      </c>
      <c r="BM348" s="227" t="s">
        <v>8355</v>
      </c>
    </row>
    <row r="349" s="2" customFormat="1">
      <c r="A349" s="41"/>
      <c r="B349" s="42"/>
      <c r="C349" s="43"/>
      <c r="D349" s="229" t="s">
        <v>214</v>
      </c>
      <c r="E349" s="43"/>
      <c r="F349" s="230" t="s">
        <v>8356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214</v>
      </c>
      <c r="AU349" s="20" t="s">
        <v>80</v>
      </c>
    </row>
    <row r="350" s="2" customFormat="1" ht="24.15" customHeight="1">
      <c r="A350" s="41"/>
      <c r="B350" s="42"/>
      <c r="C350" s="216" t="s">
        <v>962</v>
      </c>
      <c r="D350" s="216" t="s">
        <v>207</v>
      </c>
      <c r="E350" s="217" t="s">
        <v>8357</v>
      </c>
      <c r="F350" s="218" t="s">
        <v>8358</v>
      </c>
      <c r="G350" s="219" t="s">
        <v>448</v>
      </c>
      <c r="H350" s="220">
        <v>1</v>
      </c>
      <c r="I350" s="221"/>
      <c r="J350" s="222">
        <f>ROUND(I350*H350,2)</f>
        <v>0</v>
      </c>
      <c r="K350" s="218" t="s">
        <v>211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0.0083000000000000001</v>
      </c>
      <c r="R350" s="225">
        <f>Q350*H350</f>
        <v>0.0083000000000000001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331</v>
      </c>
      <c r="AT350" s="227" t="s">
        <v>207</v>
      </c>
      <c r="AU350" s="227" t="s">
        <v>80</v>
      </c>
      <c r="AY350" s="20" t="s">
        <v>205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331</v>
      </c>
      <c r="BM350" s="227" t="s">
        <v>8359</v>
      </c>
    </row>
    <row r="351" s="2" customFormat="1">
      <c r="A351" s="41"/>
      <c r="B351" s="42"/>
      <c r="C351" s="43"/>
      <c r="D351" s="229" t="s">
        <v>214</v>
      </c>
      <c r="E351" s="43"/>
      <c r="F351" s="230" t="s">
        <v>8360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214</v>
      </c>
      <c r="AU351" s="20" t="s">
        <v>80</v>
      </c>
    </row>
    <row r="352" s="2" customFormat="1" ht="24.15" customHeight="1">
      <c r="A352" s="41"/>
      <c r="B352" s="42"/>
      <c r="C352" s="216" t="s">
        <v>968</v>
      </c>
      <c r="D352" s="216" t="s">
        <v>207</v>
      </c>
      <c r="E352" s="217" t="s">
        <v>8361</v>
      </c>
      <c r="F352" s="218" t="s">
        <v>8362</v>
      </c>
      <c r="G352" s="219" t="s">
        <v>448</v>
      </c>
      <c r="H352" s="220">
        <v>1</v>
      </c>
      <c r="I352" s="221"/>
      <c r="J352" s="222">
        <f>ROUND(I352*H352,2)</f>
        <v>0</v>
      </c>
      <c r="K352" s="218" t="s">
        <v>211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0.0149</v>
      </c>
      <c r="R352" s="225">
        <f>Q352*H352</f>
        <v>0.0149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331</v>
      </c>
      <c r="AT352" s="227" t="s">
        <v>207</v>
      </c>
      <c r="AU352" s="227" t="s">
        <v>80</v>
      </c>
      <c r="AY352" s="20" t="s">
        <v>205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331</v>
      </c>
      <c r="BM352" s="227" t="s">
        <v>8363</v>
      </c>
    </row>
    <row r="353" s="2" customFormat="1">
      <c r="A353" s="41"/>
      <c r="B353" s="42"/>
      <c r="C353" s="43"/>
      <c r="D353" s="229" t="s">
        <v>214</v>
      </c>
      <c r="E353" s="43"/>
      <c r="F353" s="230" t="s">
        <v>8364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214</v>
      </c>
      <c r="AU353" s="20" t="s">
        <v>80</v>
      </c>
    </row>
    <row r="354" s="2" customFormat="1" ht="24.15" customHeight="1">
      <c r="A354" s="41"/>
      <c r="B354" s="42"/>
      <c r="C354" s="216" t="s">
        <v>973</v>
      </c>
      <c r="D354" s="216" t="s">
        <v>207</v>
      </c>
      <c r="E354" s="217" t="s">
        <v>8365</v>
      </c>
      <c r="F354" s="218" t="s">
        <v>8366</v>
      </c>
      <c r="G354" s="219" t="s">
        <v>448</v>
      </c>
      <c r="H354" s="220">
        <v>1</v>
      </c>
      <c r="I354" s="221"/>
      <c r="J354" s="222">
        <f>ROUND(I354*H354,2)</f>
        <v>0</v>
      </c>
      <c r="K354" s="218" t="s">
        <v>211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0.017600000000000001</v>
      </c>
      <c r="R354" s="225">
        <f>Q354*H354</f>
        <v>0.017600000000000001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331</v>
      </c>
      <c r="AT354" s="227" t="s">
        <v>207</v>
      </c>
      <c r="AU354" s="227" t="s">
        <v>80</v>
      </c>
      <c r="AY354" s="20" t="s">
        <v>205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331</v>
      </c>
      <c r="BM354" s="227" t="s">
        <v>8367</v>
      </c>
    </row>
    <row r="355" s="2" customFormat="1">
      <c r="A355" s="41"/>
      <c r="B355" s="42"/>
      <c r="C355" s="43"/>
      <c r="D355" s="229" t="s">
        <v>214</v>
      </c>
      <c r="E355" s="43"/>
      <c r="F355" s="230" t="s">
        <v>8368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214</v>
      </c>
      <c r="AU355" s="20" t="s">
        <v>80</v>
      </c>
    </row>
    <row r="356" s="2" customFormat="1" ht="24.15" customHeight="1">
      <c r="A356" s="41"/>
      <c r="B356" s="42"/>
      <c r="C356" s="216" t="s">
        <v>979</v>
      </c>
      <c r="D356" s="216" t="s">
        <v>207</v>
      </c>
      <c r="E356" s="217" t="s">
        <v>8369</v>
      </c>
      <c r="F356" s="218" t="s">
        <v>8370</v>
      </c>
      <c r="G356" s="219" t="s">
        <v>306</v>
      </c>
      <c r="H356" s="220">
        <v>592.5</v>
      </c>
      <c r="I356" s="221"/>
      <c r="J356" s="222">
        <f>ROUND(I356*H356,2)</f>
        <v>0</v>
      </c>
      <c r="K356" s="218" t="s">
        <v>211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331</v>
      </c>
      <c r="AT356" s="227" t="s">
        <v>207</v>
      </c>
      <c r="AU356" s="227" t="s">
        <v>80</v>
      </c>
      <c r="AY356" s="20" t="s">
        <v>205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331</v>
      </c>
      <c r="BM356" s="227" t="s">
        <v>8371</v>
      </c>
    </row>
    <row r="357" s="2" customFormat="1">
      <c r="A357" s="41"/>
      <c r="B357" s="42"/>
      <c r="C357" s="43"/>
      <c r="D357" s="229" t="s">
        <v>214</v>
      </c>
      <c r="E357" s="43"/>
      <c r="F357" s="230" t="s">
        <v>8372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214</v>
      </c>
      <c r="AU357" s="20" t="s">
        <v>80</v>
      </c>
    </row>
    <row r="358" s="14" customFormat="1">
      <c r="A358" s="14"/>
      <c r="B358" s="245"/>
      <c r="C358" s="246"/>
      <c r="D358" s="236" t="s">
        <v>216</v>
      </c>
      <c r="E358" s="247" t="s">
        <v>19</v>
      </c>
      <c r="F358" s="248" t="s">
        <v>8373</v>
      </c>
      <c r="G358" s="246"/>
      <c r="H358" s="249">
        <v>592.5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216</v>
      </c>
      <c r="AU358" s="255" t="s">
        <v>80</v>
      </c>
      <c r="AV358" s="14" t="s">
        <v>80</v>
      </c>
      <c r="AW358" s="14" t="s">
        <v>218</v>
      </c>
      <c r="AX358" s="14" t="s">
        <v>71</v>
      </c>
      <c r="AY358" s="255" t="s">
        <v>205</v>
      </c>
    </row>
    <row r="359" s="2" customFormat="1" ht="24.15" customHeight="1">
      <c r="A359" s="41"/>
      <c r="B359" s="42"/>
      <c r="C359" s="216" t="s">
        <v>985</v>
      </c>
      <c r="D359" s="216" t="s">
        <v>207</v>
      </c>
      <c r="E359" s="217" t="s">
        <v>8374</v>
      </c>
      <c r="F359" s="218" t="s">
        <v>8375</v>
      </c>
      <c r="G359" s="219" t="s">
        <v>306</v>
      </c>
      <c r="H359" s="220">
        <v>592.5</v>
      </c>
      <c r="I359" s="221"/>
      <c r="J359" s="222">
        <f>ROUND(I359*H359,2)</f>
        <v>0</v>
      </c>
      <c r="K359" s="218" t="s">
        <v>211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331</v>
      </c>
      <c r="AT359" s="227" t="s">
        <v>207</v>
      </c>
      <c r="AU359" s="227" t="s">
        <v>80</v>
      </c>
      <c r="AY359" s="20" t="s">
        <v>205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331</v>
      </c>
      <c r="BM359" s="227" t="s">
        <v>8376</v>
      </c>
    </row>
    <row r="360" s="2" customFormat="1">
      <c r="A360" s="41"/>
      <c r="B360" s="42"/>
      <c r="C360" s="43"/>
      <c r="D360" s="229" t="s">
        <v>214</v>
      </c>
      <c r="E360" s="43"/>
      <c r="F360" s="230" t="s">
        <v>8377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214</v>
      </c>
      <c r="AU360" s="20" t="s">
        <v>80</v>
      </c>
    </row>
    <row r="361" s="2" customFormat="1" ht="37.8" customHeight="1">
      <c r="A361" s="41"/>
      <c r="B361" s="42"/>
      <c r="C361" s="216" t="s">
        <v>991</v>
      </c>
      <c r="D361" s="216" t="s">
        <v>207</v>
      </c>
      <c r="E361" s="217" t="s">
        <v>8378</v>
      </c>
      <c r="F361" s="218" t="s">
        <v>8379</v>
      </c>
      <c r="G361" s="219" t="s">
        <v>306</v>
      </c>
      <c r="H361" s="220">
        <v>856.83000000000004</v>
      </c>
      <c r="I361" s="221"/>
      <c r="J361" s="222">
        <f>ROUND(I361*H361,2)</f>
        <v>0</v>
      </c>
      <c r="K361" s="218" t="s">
        <v>211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331</v>
      </c>
      <c r="AT361" s="227" t="s">
        <v>207</v>
      </c>
      <c r="AU361" s="227" t="s">
        <v>80</v>
      </c>
      <c r="AY361" s="20" t="s">
        <v>205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331</v>
      </c>
      <c r="BM361" s="227" t="s">
        <v>8380</v>
      </c>
    </row>
    <row r="362" s="2" customFormat="1">
      <c r="A362" s="41"/>
      <c r="B362" s="42"/>
      <c r="C362" s="43"/>
      <c r="D362" s="229" t="s">
        <v>214</v>
      </c>
      <c r="E362" s="43"/>
      <c r="F362" s="230" t="s">
        <v>8381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214</v>
      </c>
      <c r="AU362" s="20" t="s">
        <v>80</v>
      </c>
    </row>
    <row r="363" s="14" customFormat="1">
      <c r="A363" s="14"/>
      <c r="B363" s="245"/>
      <c r="C363" s="246"/>
      <c r="D363" s="236" t="s">
        <v>216</v>
      </c>
      <c r="E363" s="247" t="s">
        <v>19</v>
      </c>
      <c r="F363" s="248" t="s">
        <v>8382</v>
      </c>
      <c r="G363" s="246"/>
      <c r="H363" s="249">
        <v>856.83000000000004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216</v>
      </c>
      <c r="AU363" s="255" t="s">
        <v>80</v>
      </c>
      <c r="AV363" s="14" t="s">
        <v>80</v>
      </c>
      <c r="AW363" s="14" t="s">
        <v>218</v>
      </c>
      <c r="AX363" s="14" t="s">
        <v>71</v>
      </c>
      <c r="AY363" s="255" t="s">
        <v>205</v>
      </c>
    </row>
    <row r="364" s="2" customFormat="1" ht="24.15" customHeight="1">
      <c r="A364" s="41"/>
      <c r="B364" s="42"/>
      <c r="C364" s="216" t="s">
        <v>997</v>
      </c>
      <c r="D364" s="216" t="s">
        <v>207</v>
      </c>
      <c r="E364" s="217" t="s">
        <v>8383</v>
      </c>
      <c r="F364" s="218" t="s">
        <v>8384</v>
      </c>
      <c r="G364" s="219" t="s">
        <v>306</v>
      </c>
      <c r="H364" s="220">
        <v>735.971</v>
      </c>
      <c r="I364" s="221"/>
      <c r="J364" s="222">
        <f>ROUND(I364*H364,2)</f>
        <v>0</v>
      </c>
      <c r="K364" s="218" t="s">
        <v>211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331</v>
      </c>
      <c r="AT364" s="227" t="s">
        <v>207</v>
      </c>
      <c r="AU364" s="227" t="s">
        <v>80</v>
      </c>
      <c r="AY364" s="20" t="s">
        <v>205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331</v>
      </c>
      <c r="BM364" s="227" t="s">
        <v>8385</v>
      </c>
    </row>
    <row r="365" s="2" customFormat="1">
      <c r="A365" s="41"/>
      <c r="B365" s="42"/>
      <c r="C365" s="43"/>
      <c r="D365" s="229" t="s">
        <v>214</v>
      </c>
      <c r="E365" s="43"/>
      <c r="F365" s="230" t="s">
        <v>8386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214</v>
      </c>
      <c r="AU365" s="20" t="s">
        <v>80</v>
      </c>
    </row>
    <row r="366" s="14" customFormat="1">
      <c r="A366" s="14"/>
      <c r="B366" s="245"/>
      <c r="C366" s="246"/>
      <c r="D366" s="236" t="s">
        <v>216</v>
      </c>
      <c r="E366" s="247" t="s">
        <v>19</v>
      </c>
      <c r="F366" s="248" t="s">
        <v>8387</v>
      </c>
      <c r="G366" s="246"/>
      <c r="H366" s="249">
        <v>735.971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216</v>
      </c>
      <c r="AU366" s="255" t="s">
        <v>80</v>
      </c>
      <c r="AV366" s="14" t="s">
        <v>80</v>
      </c>
      <c r="AW366" s="14" t="s">
        <v>218</v>
      </c>
      <c r="AX366" s="14" t="s">
        <v>71</v>
      </c>
      <c r="AY366" s="255" t="s">
        <v>205</v>
      </c>
    </row>
    <row r="367" s="2" customFormat="1" ht="21.75" customHeight="1">
      <c r="A367" s="41"/>
      <c r="B367" s="42"/>
      <c r="C367" s="216" t="s">
        <v>1003</v>
      </c>
      <c r="D367" s="216" t="s">
        <v>207</v>
      </c>
      <c r="E367" s="217" t="s">
        <v>8388</v>
      </c>
      <c r="F367" s="218" t="s">
        <v>8389</v>
      </c>
      <c r="G367" s="219" t="s">
        <v>7531</v>
      </c>
      <c r="H367" s="220">
        <v>1</v>
      </c>
      <c r="I367" s="221"/>
      <c r="J367" s="222">
        <f>ROUND(I367*H367,2)</f>
        <v>0</v>
      </c>
      <c r="K367" s="218" t="s">
        <v>19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331</v>
      </c>
      <c r="AT367" s="227" t="s">
        <v>207</v>
      </c>
      <c r="AU367" s="227" t="s">
        <v>80</v>
      </c>
      <c r="AY367" s="20" t="s">
        <v>205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331</v>
      </c>
      <c r="BM367" s="227" t="s">
        <v>1230</v>
      </c>
    </row>
    <row r="368" s="2" customFormat="1" ht="16.5" customHeight="1">
      <c r="A368" s="41"/>
      <c r="B368" s="42"/>
      <c r="C368" s="216" t="s">
        <v>1009</v>
      </c>
      <c r="D368" s="216" t="s">
        <v>207</v>
      </c>
      <c r="E368" s="217" t="s">
        <v>8390</v>
      </c>
      <c r="F368" s="218" t="s">
        <v>8391</v>
      </c>
      <c r="G368" s="219" t="s">
        <v>448</v>
      </c>
      <c r="H368" s="220">
        <v>202</v>
      </c>
      <c r="I368" s="221"/>
      <c r="J368" s="222">
        <f>ROUND(I368*H368,2)</f>
        <v>0</v>
      </c>
      <c r="K368" s="218" t="s">
        <v>211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331</v>
      </c>
      <c r="AT368" s="227" t="s">
        <v>207</v>
      </c>
      <c r="AU368" s="227" t="s">
        <v>80</v>
      </c>
      <c r="AY368" s="20" t="s">
        <v>205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331</v>
      </c>
      <c r="BM368" s="227" t="s">
        <v>8392</v>
      </c>
    </row>
    <row r="369" s="2" customFormat="1">
      <c r="A369" s="41"/>
      <c r="B369" s="42"/>
      <c r="C369" s="43"/>
      <c r="D369" s="229" t="s">
        <v>214</v>
      </c>
      <c r="E369" s="43"/>
      <c r="F369" s="230" t="s">
        <v>8393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214</v>
      </c>
      <c r="AU369" s="20" t="s">
        <v>80</v>
      </c>
    </row>
    <row r="370" s="2" customFormat="1" ht="24.15" customHeight="1">
      <c r="A370" s="41"/>
      <c r="B370" s="42"/>
      <c r="C370" s="216" t="s">
        <v>1015</v>
      </c>
      <c r="D370" s="216" t="s">
        <v>207</v>
      </c>
      <c r="E370" s="217" t="s">
        <v>8394</v>
      </c>
      <c r="F370" s="218" t="s">
        <v>8395</v>
      </c>
      <c r="G370" s="219" t="s">
        <v>448</v>
      </c>
      <c r="H370" s="220">
        <v>775</v>
      </c>
      <c r="I370" s="221"/>
      <c r="J370" s="222">
        <f>ROUND(I370*H370,2)</f>
        <v>0</v>
      </c>
      <c r="K370" s="218" t="s">
        <v>211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1.0000000000000001E-05</v>
      </c>
      <c r="R370" s="225">
        <f>Q370*H370</f>
        <v>0.0077500000000000008</v>
      </c>
      <c r="S370" s="225">
        <v>0.00075000000000000002</v>
      </c>
      <c r="T370" s="226">
        <f>S370*H370</f>
        <v>0.58125000000000004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331</v>
      </c>
      <c r="AT370" s="227" t="s">
        <v>207</v>
      </c>
      <c r="AU370" s="227" t="s">
        <v>80</v>
      </c>
      <c r="AY370" s="20" t="s">
        <v>205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331</v>
      </c>
      <c r="BM370" s="227" t="s">
        <v>8396</v>
      </c>
    </row>
    <row r="371" s="2" customFormat="1">
      <c r="A371" s="41"/>
      <c r="B371" s="42"/>
      <c r="C371" s="43"/>
      <c r="D371" s="229" t="s">
        <v>214</v>
      </c>
      <c r="E371" s="43"/>
      <c r="F371" s="230" t="s">
        <v>8397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214</v>
      </c>
      <c r="AU371" s="20" t="s">
        <v>80</v>
      </c>
    </row>
    <row r="372" s="2" customFormat="1" ht="21.75" customHeight="1">
      <c r="A372" s="41"/>
      <c r="B372" s="42"/>
      <c r="C372" s="216" t="s">
        <v>1020</v>
      </c>
      <c r="D372" s="216" t="s">
        <v>207</v>
      </c>
      <c r="E372" s="217" t="s">
        <v>8398</v>
      </c>
      <c r="F372" s="218" t="s">
        <v>8399</v>
      </c>
      <c r="G372" s="219" t="s">
        <v>306</v>
      </c>
      <c r="H372" s="220">
        <v>856.83000000000004</v>
      </c>
      <c r="I372" s="221"/>
      <c r="J372" s="222">
        <f>ROUND(I372*H372,2)</f>
        <v>0</v>
      </c>
      <c r="K372" s="218" t="s">
        <v>19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331</v>
      </c>
      <c r="AT372" s="227" t="s">
        <v>207</v>
      </c>
      <c r="AU372" s="227" t="s">
        <v>80</v>
      </c>
      <c r="AY372" s="20" t="s">
        <v>205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331</v>
      </c>
      <c r="BM372" s="227" t="s">
        <v>1694</v>
      </c>
    </row>
    <row r="373" s="14" customFormat="1">
      <c r="A373" s="14"/>
      <c r="B373" s="245"/>
      <c r="C373" s="246"/>
      <c r="D373" s="236" t="s">
        <v>216</v>
      </c>
      <c r="E373" s="247" t="s">
        <v>19</v>
      </c>
      <c r="F373" s="248" t="s">
        <v>8382</v>
      </c>
      <c r="G373" s="246"/>
      <c r="H373" s="249">
        <v>856.83000000000004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216</v>
      </c>
      <c r="AU373" s="255" t="s">
        <v>80</v>
      </c>
      <c r="AV373" s="14" t="s">
        <v>80</v>
      </c>
      <c r="AW373" s="14" t="s">
        <v>218</v>
      </c>
      <c r="AX373" s="14" t="s">
        <v>78</v>
      </c>
      <c r="AY373" s="255" t="s">
        <v>205</v>
      </c>
    </row>
    <row r="374" s="2" customFormat="1" ht="55.5" customHeight="1">
      <c r="A374" s="41"/>
      <c r="B374" s="42"/>
      <c r="C374" s="216" t="s">
        <v>1025</v>
      </c>
      <c r="D374" s="216" t="s">
        <v>207</v>
      </c>
      <c r="E374" s="217" t="s">
        <v>8400</v>
      </c>
      <c r="F374" s="218" t="s">
        <v>8401</v>
      </c>
      <c r="G374" s="219" t="s">
        <v>279</v>
      </c>
      <c r="H374" s="220">
        <v>21.132000000000001</v>
      </c>
      <c r="I374" s="221"/>
      <c r="J374" s="222">
        <f>ROUND(I374*H374,2)</f>
        <v>0</v>
      </c>
      <c r="K374" s="218" t="s">
        <v>211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331</v>
      </c>
      <c r="AT374" s="227" t="s">
        <v>207</v>
      </c>
      <c r="AU374" s="227" t="s">
        <v>80</v>
      </c>
      <c r="AY374" s="20" t="s">
        <v>205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331</v>
      </c>
      <c r="BM374" s="227" t="s">
        <v>8402</v>
      </c>
    </row>
    <row r="375" s="2" customFormat="1">
      <c r="A375" s="41"/>
      <c r="B375" s="42"/>
      <c r="C375" s="43"/>
      <c r="D375" s="229" t="s">
        <v>214</v>
      </c>
      <c r="E375" s="43"/>
      <c r="F375" s="230" t="s">
        <v>8403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214</v>
      </c>
      <c r="AU375" s="20" t="s">
        <v>80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5224</v>
      </c>
      <c r="F376" s="214" t="s">
        <v>6670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0.40290000000000004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205</v>
      </c>
      <c r="BK376" s="213">
        <f>SUM(BK377:BK381)</f>
        <v>0</v>
      </c>
    </row>
    <row r="377" s="2" customFormat="1" ht="24.15" customHeight="1">
      <c r="A377" s="41"/>
      <c r="B377" s="42"/>
      <c r="C377" s="216" t="s">
        <v>1031</v>
      </c>
      <c r="D377" s="216" t="s">
        <v>207</v>
      </c>
      <c r="E377" s="217" t="s">
        <v>8404</v>
      </c>
      <c r="F377" s="218" t="s">
        <v>8405</v>
      </c>
      <c r="G377" s="219" t="s">
        <v>306</v>
      </c>
      <c r="H377" s="220">
        <v>592.5</v>
      </c>
      <c r="I377" s="221"/>
      <c r="J377" s="222">
        <f>ROUND(I377*H377,2)</f>
        <v>0</v>
      </c>
      <c r="K377" s="218" t="s">
        <v>211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0.00022000000000000001</v>
      </c>
      <c r="R377" s="225">
        <f>Q377*H377</f>
        <v>0.13034999999999999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331</v>
      </c>
      <c r="AT377" s="227" t="s">
        <v>207</v>
      </c>
      <c r="AU377" s="227" t="s">
        <v>80</v>
      </c>
      <c r="AY377" s="20" t="s">
        <v>205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331</v>
      </c>
      <c r="BM377" s="227" t="s">
        <v>8406</v>
      </c>
    </row>
    <row r="378" s="2" customFormat="1">
      <c r="A378" s="41"/>
      <c r="B378" s="42"/>
      <c r="C378" s="43"/>
      <c r="D378" s="229" t="s">
        <v>214</v>
      </c>
      <c r="E378" s="43"/>
      <c r="F378" s="230" t="s">
        <v>8407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214</v>
      </c>
      <c r="AU378" s="20" t="s">
        <v>80</v>
      </c>
    </row>
    <row r="379" s="2" customFormat="1" ht="24.15" customHeight="1">
      <c r="A379" s="41"/>
      <c r="B379" s="42"/>
      <c r="C379" s="216" t="s">
        <v>1036</v>
      </c>
      <c r="D379" s="216" t="s">
        <v>207</v>
      </c>
      <c r="E379" s="217" t="s">
        <v>8408</v>
      </c>
      <c r="F379" s="218" t="s">
        <v>8409</v>
      </c>
      <c r="G379" s="219" t="s">
        <v>306</v>
      </c>
      <c r="H379" s="220">
        <v>592.5</v>
      </c>
      <c r="I379" s="221"/>
      <c r="J379" s="222">
        <f>ROUND(I379*H379,2)</f>
        <v>0</v>
      </c>
      <c r="K379" s="218" t="s">
        <v>211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0.00046000000000000001</v>
      </c>
      <c r="R379" s="225">
        <f>Q379*H379</f>
        <v>0.27255000000000001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331</v>
      </c>
      <c r="AT379" s="227" t="s">
        <v>207</v>
      </c>
      <c r="AU379" s="227" t="s">
        <v>80</v>
      </c>
      <c r="AY379" s="20" t="s">
        <v>205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331</v>
      </c>
      <c r="BM379" s="227" t="s">
        <v>8410</v>
      </c>
    </row>
    <row r="380" s="2" customFormat="1">
      <c r="A380" s="41"/>
      <c r="B380" s="42"/>
      <c r="C380" s="43"/>
      <c r="D380" s="229" t="s">
        <v>214</v>
      </c>
      <c r="E380" s="43"/>
      <c r="F380" s="230" t="s">
        <v>8411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214</v>
      </c>
      <c r="AU380" s="20" t="s">
        <v>80</v>
      </c>
    </row>
    <row r="381" s="14" customFormat="1">
      <c r="A381" s="14"/>
      <c r="B381" s="245"/>
      <c r="C381" s="246"/>
      <c r="D381" s="236" t="s">
        <v>216</v>
      </c>
      <c r="E381" s="247" t="s">
        <v>19</v>
      </c>
      <c r="F381" s="248" t="s">
        <v>8412</v>
      </c>
      <c r="G381" s="246"/>
      <c r="H381" s="249">
        <v>592.5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216</v>
      </c>
      <c r="AU381" s="255" t="s">
        <v>80</v>
      </c>
      <c r="AV381" s="14" t="s">
        <v>80</v>
      </c>
      <c r="AW381" s="14" t="s">
        <v>218</v>
      </c>
      <c r="AX381" s="14" t="s">
        <v>71</v>
      </c>
      <c r="AY381" s="255" t="s">
        <v>205</v>
      </c>
    </row>
    <row r="382" s="12" customFormat="1" ht="25.92" customHeight="1">
      <c r="A382" s="12"/>
      <c r="B382" s="200"/>
      <c r="C382" s="201"/>
      <c r="D382" s="202" t="s">
        <v>70</v>
      </c>
      <c r="E382" s="203" t="s">
        <v>319</v>
      </c>
      <c r="F382" s="203" t="s">
        <v>7961</v>
      </c>
      <c r="G382" s="201"/>
      <c r="H382" s="201"/>
      <c r="I382" s="204"/>
      <c r="J382" s="205">
        <f>BK382</f>
        <v>0</v>
      </c>
      <c r="K382" s="201"/>
      <c r="L382" s="206"/>
      <c r="M382" s="207"/>
      <c r="N382" s="208"/>
      <c r="O382" s="208"/>
      <c r="P382" s="209">
        <f>P383</f>
        <v>0</v>
      </c>
      <c r="Q382" s="208"/>
      <c r="R382" s="209">
        <f>R383</f>
        <v>0.23793372499999999</v>
      </c>
      <c r="S382" s="208"/>
      <c r="T382" s="210">
        <f>T383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97</v>
      </c>
      <c r="AT382" s="212" t="s">
        <v>70</v>
      </c>
      <c r="AU382" s="212" t="s">
        <v>71</v>
      </c>
      <c r="AY382" s="211" t="s">
        <v>205</v>
      </c>
      <c r="BK382" s="213">
        <f>BK383</f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8413</v>
      </c>
      <c r="F383" s="214" t="s">
        <v>8414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SUM(P384:P394)</f>
        <v>0</v>
      </c>
      <c r="Q383" s="208"/>
      <c r="R383" s="209">
        <f>SUM(R384:R394)</f>
        <v>0.23793372499999999</v>
      </c>
      <c r="S383" s="208"/>
      <c r="T383" s="210">
        <f>SUM(T384:T394)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97</v>
      </c>
      <c r="AT383" s="212" t="s">
        <v>70</v>
      </c>
      <c r="AU383" s="212" t="s">
        <v>78</v>
      </c>
      <c r="AY383" s="211" t="s">
        <v>205</v>
      </c>
      <c r="BK383" s="213">
        <f>SUM(BK384:BK394)</f>
        <v>0</v>
      </c>
    </row>
    <row r="384" s="2" customFormat="1" ht="24.15" customHeight="1">
      <c r="A384" s="41"/>
      <c r="B384" s="42"/>
      <c r="C384" s="216" t="s">
        <v>1047</v>
      </c>
      <c r="D384" s="216" t="s">
        <v>207</v>
      </c>
      <c r="E384" s="217" t="s">
        <v>8415</v>
      </c>
      <c r="F384" s="218" t="s">
        <v>8416</v>
      </c>
      <c r="G384" s="219" t="s">
        <v>448</v>
      </c>
      <c r="H384" s="220">
        <v>2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657</v>
      </c>
      <c r="AT384" s="227" t="s">
        <v>207</v>
      </c>
      <c r="AU384" s="227" t="s">
        <v>80</v>
      </c>
      <c r="AY384" s="20" t="s">
        <v>205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657</v>
      </c>
      <c r="BM384" s="227" t="s">
        <v>8417</v>
      </c>
    </row>
    <row r="385" s="14" customFormat="1">
      <c r="A385" s="14"/>
      <c r="B385" s="245"/>
      <c r="C385" s="246"/>
      <c r="D385" s="236" t="s">
        <v>216</v>
      </c>
      <c r="E385" s="247" t="s">
        <v>19</v>
      </c>
      <c r="F385" s="248" t="s">
        <v>8418</v>
      </c>
      <c r="G385" s="246"/>
      <c r="H385" s="249">
        <v>2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216</v>
      </c>
      <c r="AU385" s="255" t="s">
        <v>80</v>
      </c>
      <c r="AV385" s="14" t="s">
        <v>80</v>
      </c>
      <c r="AW385" s="14" t="s">
        <v>218</v>
      </c>
      <c r="AX385" s="14" t="s">
        <v>71</v>
      </c>
      <c r="AY385" s="255" t="s">
        <v>205</v>
      </c>
    </row>
    <row r="386" s="2" customFormat="1" ht="21.75" customHeight="1">
      <c r="A386" s="41"/>
      <c r="B386" s="42"/>
      <c r="C386" s="278" t="s">
        <v>1052</v>
      </c>
      <c r="D386" s="278" t="s">
        <v>319</v>
      </c>
      <c r="E386" s="279" t="s">
        <v>8419</v>
      </c>
      <c r="F386" s="280" t="s">
        <v>8420</v>
      </c>
      <c r="G386" s="281" t="s">
        <v>448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0.031300000000000001</v>
      </c>
      <c r="R386" s="225">
        <f>Q386*H386</f>
        <v>0.062600000000000003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2254</v>
      </c>
      <c r="AT386" s="227" t="s">
        <v>319</v>
      </c>
      <c r="AU386" s="227" t="s">
        <v>80</v>
      </c>
      <c r="AY386" s="20" t="s">
        <v>205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657</v>
      </c>
      <c r="BM386" s="227" t="s">
        <v>8421</v>
      </c>
    </row>
    <row r="387" s="2" customFormat="1" ht="33" customHeight="1">
      <c r="A387" s="41"/>
      <c r="B387" s="42"/>
      <c r="C387" s="216" t="s">
        <v>1058</v>
      </c>
      <c r="D387" s="216" t="s">
        <v>207</v>
      </c>
      <c r="E387" s="217" t="s">
        <v>8422</v>
      </c>
      <c r="F387" s="218" t="s">
        <v>8423</v>
      </c>
      <c r="G387" s="219" t="s">
        <v>327</v>
      </c>
      <c r="H387" s="220">
        <v>10.5</v>
      </c>
      <c r="I387" s="221"/>
      <c r="J387" s="222">
        <f>ROUND(I387*H387,2)</f>
        <v>0</v>
      </c>
      <c r="K387" s="218" t="s">
        <v>19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0.00015794999999999999</v>
      </c>
      <c r="R387" s="225">
        <f>Q387*H387</f>
        <v>0.001658475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657</v>
      </c>
      <c r="AT387" s="227" t="s">
        <v>207</v>
      </c>
      <c r="AU387" s="227" t="s">
        <v>80</v>
      </c>
      <c r="AY387" s="20" t="s">
        <v>205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657</v>
      </c>
      <c r="BM387" s="227" t="s">
        <v>8424</v>
      </c>
    </row>
    <row r="388" s="14" customFormat="1">
      <c r="A388" s="14"/>
      <c r="B388" s="245"/>
      <c r="C388" s="246"/>
      <c r="D388" s="236" t="s">
        <v>216</v>
      </c>
      <c r="E388" s="247" t="s">
        <v>19</v>
      </c>
      <c r="F388" s="248" t="s">
        <v>8425</v>
      </c>
      <c r="G388" s="246"/>
      <c r="H388" s="249">
        <v>10.5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216</v>
      </c>
      <c r="AU388" s="255" t="s">
        <v>80</v>
      </c>
      <c r="AV388" s="14" t="s">
        <v>80</v>
      </c>
      <c r="AW388" s="14" t="s">
        <v>218</v>
      </c>
      <c r="AX388" s="14" t="s">
        <v>71</v>
      </c>
      <c r="AY388" s="255" t="s">
        <v>205</v>
      </c>
    </row>
    <row r="389" s="2" customFormat="1" ht="21.75" customHeight="1">
      <c r="A389" s="41"/>
      <c r="B389" s="42"/>
      <c r="C389" s="278" t="s">
        <v>1065</v>
      </c>
      <c r="D389" s="278" t="s">
        <v>319</v>
      </c>
      <c r="E389" s="279" t="s">
        <v>8426</v>
      </c>
      <c r="F389" s="280" t="s">
        <v>8427</v>
      </c>
      <c r="G389" s="281" t="s">
        <v>327</v>
      </c>
      <c r="H389" s="282">
        <v>22.050000000000001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0.0067099999999999998</v>
      </c>
      <c r="R389" s="225">
        <f>Q389*H389</f>
        <v>0.14795549999999999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1123</v>
      </c>
      <c r="AT389" s="227" t="s">
        <v>319</v>
      </c>
      <c r="AU389" s="227" t="s">
        <v>80</v>
      </c>
      <c r="AY389" s="20" t="s">
        <v>205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1123</v>
      </c>
      <c r="BM389" s="227" t="s">
        <v>8428</v>
      </c>
    </row>
    <row r="390" s="14" customFormat="1">
      <c r="A390" s="14"/>
      <c r="B390" s="245"/>
      <c r="C390" s="246"/>
      <c r="D390" s="236" t="s">
        <v>216</v>
      </c>
      <c r="E390" s="246"/>
      <c r="F390" s="248" t="s">
        <v>8429</v>
      </c>
      <c r="G390" s="246"/>
      <c r="H390" s="249">
        <v>22.050000000000001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216</v>
      </c>
      <c r="AU390" s="255" t="s">
        <v>80</v>
      </c>
      <c r="AV390" s="14" t="s">
        <v>80</v>
      </c>
      <c r="AW390" s="14" t="s">
        <v>4</v>
      </c>
      <c r="AX390" s="14" t="s">
        <v>78</v>
      </c>
      <c r="AY390" s="255" t="s">
        <v>205</v>
      </c>
    </row>
    <row r="391" s="2" customFormat="1" ht="24.15" customHeight="1">
      <c r="A391" s="41"/>
      <c r="B391" s="42"/>
      <c r="C391" s="216" t="s">
        <v>1073</v>
      </c>
      <c r="D391" s="216" t="s">
        <v>207</v>
      </c>
      <c r="E391" s="217" t="s">
        <v>8430</v>
      </c>
      <c r="F391" s="218" t="s">
        <v>8431</v>
      </c>
      <c r="G391" s="219" t="s">
        <v>327</v>
      </c>
      <c r="H391" s="220">
        <v>1.5</v>
      </c>
      <c r="I391" s="221"/>
      <c r="J391" s="222">
        <f>ROUND(I391*H391,2)</f>
        <v>0</v>
      </c>
      <c r="K391" s="218" t="s">
        <v>19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657</v>
      </c>
      <c r="AT391" s="227" t="s">
        <v>207</v>
      </c>
      <c r="AU391" s="227" t="s">
        <v>80</v>
      </c>
      <c r="AY391" s="20" t="s">
        <v>205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657</v>
      </c>
      <c r="BM391" s="227" t="s">
        <v>8432</v>
      </c>
    </row>
    <row r="392" s="14" customFormat="1">
      <c r="A392" s="14"/>
      <c r="B392" s="245"/>
      <c r="C392" s="246"/>
      <c r="D392" s="236" t="s">
        <v>216</v>
      </c>
      <c r="E392" s="247" t="s">
        <v>19</v>
      </c>
      <c r="F392" s="248" t="s">
        <v>8433</v>
      </c>
      <c r="G392" s="246"/>
      <c r="H392" s="249">
        <v>1.5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216</v>
      </c>
      <c r="AU392" s="255" t="s">
        <v>80</v>
      </c>
      <c r="AV392" s="14" t="s">
        <v>80</v>
      </c>
      <c r="AW392" s="14" t="s">
        <v>218</v>
      </c>
      <c r="AX392" s="14" t="s">
        <v>71</v>
      </c>
      <c r="AY392" s="255" t="s">
        <v>205</v>
      </c>
    </row>
    <row r="393" s="2" customFormat="1" ht="24.15" customHeight="1">
      <c r="A393" s="41"/>
      <c r="B393" s="42"/>
      <c r="C393" s="278" t="s">
        <v>1078</v>
      </c>
      <c r="D393" s="278" t="s">
        <v>319</v>
      </c>
      <c r="E393" s="279" t="s">
        <v>8434</v>
      </c>
      <c r="F393" s="280" t="s">
        <v>8435</v>
      </c>
      <c r="G393" s="281" t="s">
        <v>327</v>
      </c>
      <c r="H393" s="282">
        <v>1.575</v>
      </c>
      <c r="I393" s="283"/>
      <c r="J393" s="284">
        <f>ROUND(I393*H393,2)</f>
        <v>0</v>
      </c>
      <c r="K393" s="280" t="s">
        <v>211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0.016330000000000001</v>
      </c>
      <c r="R393" s="225">
        <f>Q393*H393</f>
        <v>0.02571975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1123</v>
      </c>
      <c r="AT393" s="227" t="s">
        <v>319</v>
      </c>
      <c r="AU393" s="227" t="s">
        <v>80</v>
      </c>
      <c r="AY393" s="20" t="s">
        <v>205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1123</v>
      </c>
      <c r="BM393" s="227" t="s">
        <v>8436</v>
      </c>
    </row>
    <row r="394" s="14" customFormat="1">
      <c r="A394" s="14"/>
      <c r="B394" s="245"/>
      <c r="C394" s="246"/>
      <c r="D394" s="236" t="s">
        <v>216</v>
      </c>
      <c r="E394" s="246"/>
      <c r="F394" s="248" t="s">
        <v>8437</v>
      </c>
      <c r="G394" s="246"/>
      <c r="H394" s="249">
        <v>1.575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216</v>
      </c>
      <c r="AU394" s="255" t="s">
        <v>80</v>
      </c>
      <c r="AV394" s="14" t="s">
        <v>80</v>
      </c>
      <c r="AW394" s="14" t="s">
        <v>4</v>
      </c>
      <c r="AX394" s="14" t="s">
        <v>78</v>
      </c>
      <c r="AY394" s="255" t="s">
        <v>205</v>
      </c>
    </row>
    <row r="395" s="12" customFormat="1" ht="25.92" customHeight="1">
      <c r="A395" s="12"/>
      <c r="B395" s="200"/>
      <c r="C395" s="201"/>
      <c r="D395" s="202" t="s">
        <v>70</v>
      </c>
      <c r="E395" s="203" t="s">
        <v>8438</v>
      </c>
      <c r="F395" s="203" t="s">
        <v>8439</v>
      </c>
      <c r="G395" s="201"/>
      <c r="H395" s="201"/>
      <c r="I395" s="204"/>
      <c r="J395" s="205">
        <f>BK395</f>
        <v>0</v>
      </c>
      <c r="K395" s="201"/>
      <c r="L395" s="206"/>
      <c r="M395" s="207"/>
      <c r="N395" s="208"/>
      <c r="O395" s="208"/>
      <c r="P395" s="209">
        <f>SUM(P396:P397)</f>
        <v>0</v>
      </c>
      <c r="Q395" s="208"/>
      <c r="R395" s="209">
        <f>SUM(R396:R397)</f>
        <v>0</v>
      </c>
      <c r="S395" s="208"/>
      <c r="T395" s="210">
        <f>SUM(T396:T397)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11" t="s">
        <v>212</v>
      </c>
      <c r="AT395" s="212" t="s">
        <v>70</v>
      </c>
      <c r="AU395" s="212" t="s">
        <v>71</v>
      </c>
      <c r="AY395" s="211" t="s">
        <v>205</v>
      </c>
      <c r="BK395" s="213">
        <f>SUM(BK396:BK397)</f>
        <v>0</v>
      </c>
    </row>
    <row r="396" s="2" customFormat="1" ht="16.5" customHeight="1">
      <c r="A396" s="41"/>
      <c r="B396" s="42"/>
      <c r="C396" s="216" t="s">
        <v>1083</v>
      </c>
      <c r="D396" s="216" t="s">
        <v>207</v>
      </c>
      <c r="E396" s="217" t="s">
        <v>8440</v>
      </c>
      <c r="F396" s="218" t="s">
        <v>8441</v>
      </c>
      <c r="G396" s="219" t="s">
        <v>8442</v>
      </c>
      <c r="H396" s="220">
        <v>72</v>
      </c>
      <c r="I396" s="221"/>
      <c r="J396" s="222">
        <f>ROUND(I396*H396,2)</f>
        <v>0</v>
      </c>
      <c r="K396" s="218" t="s">
        <v>19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8443</v>
      </c>
      <c r="AT396" s="227" t="s">
        <v>207</v>
      </c>
      <c r="AU396" s="227" t="s">
        <v>78</v>
      </c>
      <c r="AY396" s="20" t="s">
        <v>205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8443</v>
      </c>
      <c r="BM396" s="227" t="s">
        <v>1706</v>
      </c>
    </row>
    <row r="397" s="2" customFormat="1" ht="21.75" customHeight="1">
      <c r="A397" s="41"/>
      <c r="B397" s="42"/>
      <c r="C397" s="216" t="s">
        <v>1089</v>
      </c>
      <c r="D397" s="216" t="s">
        <v>207</v>
      </c>
      <c r="E397" s="217" t="s">
        <v>8444</v>
      </c>
      <c r="F397" s="218" t="s">
        <v>8445</v>
      </c>
      <c r="G397" s="219" t="s">
        <v>7531</v>
      </c>
      <c r="H397" s="220">
        <v>1</v>
      </c>
      <c r="I397" s="221"/>
      <c r="J397" s="222">
        <f>ROUND(I397*H397,2)</f>
        <v>0</v>
      </c>
      <c r="K397" s="218" t="s">
        <v>19</v>
      </c>
      <c r="L397" s="47"/>
      <c r="M397" s="296" t="s">
        <v>19</v>
      </c>
      <c r="N397" s="297" t="s">
        <v>42</v>
      </c>
      <c r="O397" s="291"/>
      <c r="P397" s="298">
        <f>O397*H397</f>
        <v>0</v>
      </c>
      <c r="Q397" s="298">
        <v>0</v>
      </c>
      <c r="R397" s="298">
        <f>Q397*H397</f>
        <v>0</v>
      </c>
      <c r="S397" s="298">
        <v>0</v>
      </c>
      <c r="T397" s="299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8443</v>
      </c>
      <c r="AT397" s="227" t="s">
        <v>207</v>
      </c>
      <c r="AU397" s="227" t="s">
        <v>78</v>
      </c>
      <c r="AY397" s="20" t="s">
        <v>205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8443</v>
      </c>
      <c r="BM397" s="227" t="s">
        <v>1719</v>
      </c>
    </row>
    <row r="398" s="2" customFormat="1" ht="6.96" customHeight="1">
      <c r="A398" s="41"/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47"/>
      <c r="M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</row>
  </sheetData>
  <sheetProtection sheet="1" autoFilter="0" formatColumns="0" formatRows="0" objects="1" scenarios="1" spinCount="100000" saltValue="hx7RCG7O8jPIbjVzIsu1Y4v6CyN9LfeBjnxSEUOaTWlDSCl3CbVmyJ6zSkRAsZ78bipXuvd0da5jzmxh1fWbsw==" hashValue="agdpt0eG7HREOb9FvFOoZDdQ0/FjnpelxZTdrmTbuW/4n6TiegwXpG3EU2GkvKn/hQcE2eM7uIZR9/ejH12yUA==" algorithmName="SHA-512" password="CC35"/>
  <autoFilter ref="C103:K3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8" r:id="rId1" display="https://podminky.urs.cz/item/CS_URS_2025_01/132251101"/>
    <hyperlink ref="F111" r:id="rId2" display="https://podminky.urs.cz/item/CS_URS_2025_01/162651111"/>
    <hyperlink ref="F114" r:id="rId3" display="https://podminky.urs.cz/item/CS_URS_2025_01/162751114"/>
    <hyperlink ref="F117" r:id="rId4" display="https://podminky.urs.cz/item/CS_URS_2025_01/167151101"/>
    <hyperlink ref="F120" r:id="rId5" display="https://podminky.urs.cz/item/CS_URS_2025_01/171201231"/>
    <hyperlink ref="F124" r:id="rId6" display="https://podminky.urs.cz/item/CS_URS_2025_01/171251201"/>
    <hyperlink ref="F127" r:id="rId7" display="https://podminky.urs.cz/item/CS_URS_2025_01/174151101"/>
    <hyperlink ref="F132" r:id="rId8" display="https://podminky.urs.cz/item/CS_URS_2025_01/175151101"/>
    <hyperlink ref="F138" r:id="rId9" display="https://podminky.urs.cz/item/CS_URS_2025_01/310217861"/>
    <hyperlink ref="F141" r:id="rId10" display="https://podminky.urs.cz/item/CS_URS_2025_01/346481111"/>
    <hyperlink ref="F145" r:id="rId11" display="https://podminky.urs.cz/item/CS_URS_2025_01/451573111"/>
    <hyperlink ref="F149" r:id="rId12" display="https://podminky.urs.cz/item/CS_URS_2025_01/612315111"/>
    <hyperlink ref="F153" r:id="rId13" display="https://podminky.urs.cz/item/CS_URS_2025_01/899722114"/>
    <hyperlink ref="F158" r:id="rId14" display="https://podminky.urs.cz/item/CS_URS_2025_01/969031111"/>
    <hyperlink ref="F161" r:id="rId15" display="https://podminky.urs.cz/item/CS_URS_2025_01/969031112"/>
    <hyperlink ref="F164" r:id="rId16" display="https://podminky.urs.cz/item/CS_URS_2025_01/971024481"/>
    <hyperlink ref="F167" r:id="rId17" display="https://podminky.urs.cz/item/CS_URS_2025_01/974029144"/>
    <hyperlink ref="F170" r:id="rId18" display="https://podminky.urs.cz/item/CS_URS_2025_01/974029154"/>
    <hyperlink ref="F173" r:id="rId19" display="https://podminky.urs.cz/item/CS_URS_2025_01/974029164"/>
    <hyperlink ref="F176" r:id="rId20" display="https://podminky.urs.cz/item/CS_URS_2025_01/974029165"/>
    <hyperlink ref="F181" r:id="rId21" display="https://podminky.urs.cz/item/CS_URS_2025_01/997013111"/>
    <hyperlink ref="F184" r:id="rId22" display="https://podminky.urs.cz/item/CS_URS_2025_01/997013217"/>
    <hyperlink ref="F187" r:id="rId23" display="https://podminky.urs.cz/item/CS_URS_2025_01/997013219"/>
    <hyperlink ref="F191" r:id="rId24" display="https://podminky.urs.cz/item/CS_URS_2025_01/997013509"/>
    <hyperlink ref="F196" r:id="rId25" display="https://podminky.urs.cz/item/CS_URS_2025_01/997013814"/>
    <hyperlink ref="F199" r:id="rId26" display="https://podminky.urs.cz/item/CS_URS_2025_01/997013871"/>
    <hyperlink ref="F203" r:id="rId27" display="https://podminky.urs.cz/item/CS_URS_2025_01/998011003"/>
    <hyperlink ref="F207" r:id="rId28" display="https://podminky.urs.cz/item/CS_URS_2025_01/713410831"/>
    <hyperlink ref="F209" r:id="rId29" display="https://podminky.urs.cz/item/CS_URS_2025_01/713410833"/>
    <hyperlink ref="F211" r:id="rId30" display="https://podminky.urs.cz/item/CS_URS_2025_01/713463121"/>
    <hyperlink ref="F220" r:id="rId31" display="https://podminky.urs.cz/item/CS_URS_2025_01/713463221"/>
    <hyperlink ref="F233" r:id="rId32" display="https://podminky.urs.cz/item/CS_URS_2025_01/713490811"/>
    <hyperlink ref="F236" r:id="rId33" display="https://podminky.urs.cz/item/CS_URS_2025_01/998713123"/>
    <hyperlink ref="F239" r:id="rId34" display="https://podminky.urs.cz/item/CS_URS_2025_01/732421402"/>
    <hyperlink ref="F241" r:id="rId35" display="https://podminky.urs.cz/item/CS_URS_2025_01/998732112"/>
    <hyperlink ref="F243" r:id="rId36" display="https://podminky.urs.cz/item/CS_URS_2025_01/998732122"/>
    <hyperlink ref="F246" r:id="rId37" display="https://podminky.urs.cz/item/CS_URS_2025_01/733110803"/>
    <hyperlink ref="F248" r:id="rId38" display="https://podminky.urs.cz/item/CS_URS_2025_01/733110806"/>
    <hyperlink ref="F250" r:id="rId39" display="https://podminky.urs.cz/item/CS_URS_2025_01/733110808"/>
    <hyperlink ref="F252" r:id="rId40" display="https://podminky.urs.cz/item/CS_URS_2025_01/733110810"/>
    <hyperlink ref="F254" r:id="rId41" display="https://podminky.urs.cz/item/CS_URS_2025_01/733222302"/>
    <hyperlink ref="F256" r:id="rId42" display="https://podminky.urs.cz/item/CS_URS_2025_01/733222303"/>
    <hyperlink ref="F258" r:id="rId43" display="https://podminky.urs.cz/item/CS_URS_2025_01/733222304"/>
    <hyperlink ref="F260" r:id="rId44" display="https://podminky.urs.cz/item/CS_URS_2025_01/733223304"/>
    <hyperlink ref="F262" r:id="rId45" display="https://podminky.urs.cz/item/CS_URS_2025_01/733223305"/>
    <hyperlink ref="F264" r:id="rId46" display="https://podminky.urs.cz/item/CS_URS_2025_01/733223306"/>
    <hyperlink ref="F266" r:id="rId47" display="https://podminky.urs.cz/item/CS_URS_2025_01/733223307"/>
    <hyperlink ref="F268" r:id="rId48" display="https://podminky.urs.cz/item/CS_URS_2025_01/733223309"/>
    <hyperlink ref="F270" r:id="rId49" display="https://podminky.urs.cz/item/CS_URS_2025_01/733291101"/>
    <hyperlink ref="F273" r:id="rId50" display="https://podminky.urs.cz/item/CS_URS_2025_01/733291102"/>
    <hyperlink ref="F276" r:id="rId51" display="https://podminky.urs.cz/item/CS_URS_2025_01/998733123"/>
    <hyperlink ref="F279" r:id="rId52" display="https://podminky.urs.cz/item/CS_URS_2025_01/734200821"/>
    <hyperlink ref="F281" r:id="rId53" display="https://podminky.urs.cz/item/CS_URS_2025_01/734200822"/>
    <hyperlink ref="F283" r:id="rId54" display="https://podminky.urs.cz/item/CS_URS_2025_01/734200823"/>
    <hyperlink ref="F285" r:id="rId55" display="https://podminky.urs.cz/item/CS_URS_2025_01/734209104"/>
    <hyperlink ref="F288" r:id="rId56" display="https://podminky.urs.cz/item/CS_URS_2025_01/734209112"/>
    <hyperlink ref="F291" r:id="rId57" display="https://podminky.urs.cz/item/CS_URS_2025_01/734209113"/>
    <hyperlink ref="F295" r:id="rId58" display="https://podminky.urs.cz/item/CS_URS_2025_01/734209123"/>
    <hyperlink ref="F299" r:id="rId59" display="https://podminky.urs.cz/item/CS_URS_2025_01/734211120"/>
    <hyperlink ref="F301" r:id="rId60" display="https://podminky.urs.cz/item/CS_URS_2025_01/734221684"/>
    <hyperlink ref="F303" r:id="rId61" display="https://podminky.urs.cz/item/CS_URS_2025_01/734261402"/>
    <hyperlink ref="F305" r:id="rId62" display="https://podminky.urs.cz/item/CS_URS_2025_01/734261416"/>
    <hyperlink ref="F307" r:id="rId63" display="https://podminky.urs.cz/item/CS_URS_2025_01/734261417"/>
    <hyperlink ref="F309" r:id="rId64" display="https://podminky.urs.cz/item/CS_URS_2025_01/734291123"/>
    <hyperlink ref="F311" r:id="rId65" display="https://podminky.urs.cz/item/CS_URS_2025_01/734291263"/>
    <hyperlink ref="F313" r:id="rId66" display="https://podminky.urs.cz/item/CS_URS_2025_01/734292713"/>
    <hyperlink ref="F315" r:id="rId67" display="https://podminky.urs.cz/item/CS_URS_2025_01/734292714"/>
    <hyperlink ref="F317" r:id="rId68" display="https://podminky.urs.cz/item/CS_URS_2025_01/734292715"/>
    <hyperlink ref="F319" r:id="rId69" display="https://podminky.urs.cz/item/CS_URS_2025_01/734411101"/>
    <hyperlink ref="F322" r:id="rId70" display="https://podminky.urs.cz/item/CS_URS_2025_01/998734123"/>
    <hyperlink ref="F325" r:id="rId71" display="https://podminky.urs.cz/item/CS_URS_2025_01/735000912"/>
    <hyperlink ref="F327" r:id="rId72" display="https://podminky.urs.cz/item/CS_URS_2025_01/735110911"/>
    <hyperlink ref="F330" r:id="rId73" display="https://podminky.urs.cz/item/CS_URS_2025_01/735110912"/>
    <hyperlink ref="F332" r:id="rId74" display="https://podminky.urs.cz/item/CS_URS_2025_01/735110914"/>
    <hyperlink ref="F334" r:id="rId75" display="https://podminky.urs.cz/item/CS_URS_2025_01/735111304"/>
    <hyperlink ref="F339" r:id="rId76" display="https://podminky.urs.cz/item/CS_URS_2025_01/735111305"/>
    <hyperlink ref="F346" r:id="rId77" display="https://podminky.urs.cz/item/CS_URS_2025_01/735111810"/>
    <hyperlink ref="F349" r:id="rId78" display="https://podminky.urs.cz/item/CS_URS_2025_01/735151821"/>
    <hyperlink ref="F351" r:id="rId79" display="https://podminky.urs.cz/item/CS_URS_2025_01/735160121"/>
    <hyperlink ref="F353" r:id="rId80" display="https://podminky.urs.cz/item/CS_URS_2025_01/735160143"/>
    <hyperlink ref="F355" r:id="rId81" display="https://podminky.urs.cz/item/CS_URS_2025_01/735160144"/>
    <hyperlink ref="F357" r:id="rId82" display="https://podminky.urs.cz/item/CS_URS_2025_01/735191902"/>
    <hyperlink ref="F360" r:id="rId83" display="https://podminky.urs.cz/item/CS_URS_2025_01/735191904"/>
    <hyperlink ref="F362" r:id="rId84" display="https://podminky.urs.cz/item/CS_URS_2025_01/735191910"/>
    <hyperlink ref="F365" r:id="rId85" display="https://podminky.urs.cz/item/CS_URS_2025_01/735494811"/>
    <hyperlink ref="F369" r:id="rId86" display="https://podminky.urs.cz/item/CS_URS_2025_01/735191905"/>
    <hyperlink ref="F371" r:id="rId87" display="https://podminky.urs.cz/item/CS_URS_2025_01/735291800"/>
    <hyperlink ref="F375" r:id="rId88" display="https://podminky.urs.cz/item/CS_URS_2025_01/998735123"/>
    <hyperlink ref="F378" r:id="rId89" display="https://podminky.urs.cz/item/CS_URS_2025_01/783624141"/>
    <hyperlink ref="F380" r:id="rId90" display="https://podminky.urs.cz/item/CS_URS_2025_01/78362714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148</v>
      </c>
      <c r="L8" s="23"/>
    </row>
    <row r="9" s="1" customFormat="1" ht="16.5" customHeight="1">
      <c r="B9" s="23"/>
      <c r="E9" s="147" t="s">
        <v>149</v>
      </c>
      <c r="F9" s="1"/>
      <c r="G9" s="1"/>
      <c r="H9" s="1"/>
      <c r="L9" s="23"/>
    </row>
    <row r="10" s="1" customFormat="1" ht="12" customHeight="1">
      <c r="B10" s="23"/>
      <c r="D10" s="146" t="s">
        <v>150</v>
      </c>
      <c r="L10" s="23"/>
    </row>
    <row r="11" s="2" customFormat="1" ht="16.5" customHeight="1">
      <c r="A11" s="41"/>
      <c r="B11" s="47"/>
      <c r="C11" s="41"/>
      <c r="D11" s="41"/>
      <c r="E11" s="159" t="s">
        <v>8446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8447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8448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24. 10. 2025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ROUND((SUM(BE103:BE601)),  2)</f>
        <v>0</v>
      </c>
      <c r="G37" s="41"/>
      <c r="H37" s="41"/>
      <c r="I37" s="161">
        <v>0.20999999999999999</v>
      </c>
      <c r="J37" s="160">
        <f>ROUND(((SUM(BE103:BE601))*I37),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ROUND((SUM(BF103:BF601)),  2)</f>
        <v>0</v>
      </c>
      <c r="G38" s="41"/>
      <c r="H38" s="41"/>
      <c r="I38" s="161">
        <v>0.12</v>
      </c>
      <c r="J38" s="160">
        <f>ROUND(((SUM(BF103:BF601))*I38),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ROUND((SUM(BG103:BG601)),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ROUND((SUM(BH103:BH601)),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ROUND((SUM(BI103:BI601)),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152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148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150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8446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8447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01.4A - elektroinstalace silnoproud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24. 10. 2025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153</v>
      </c>
      <c r="D65" s="175"/>
      <c r="E65" s="175"/>
      <c r="F65" s="175"/>
      <c r="G65" s="175"/>
      <c r="H65" s="175"/>
      <c r="I65" s="175"/>
      <c r="J65" s="176" t="s">
        <v>154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155</v>
      </c>
    </row>
    <row r="68" s="9" customFormat="1" ht="24.96" customHeight="1">
      <c r="A68" s="9"/>
      <c r="B68" s="178"/>
      <c r="C68" s="179"/>
      <c r="D68" s="180" t="s">
        <v>156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7021</v>
      </c>
      <c r="E69" s="186"/>
      <c r="F69" s="186"/>
      <c r="G69" s="186"/>
      <c r="H69" s="186"/>
      <c r="I69" s="186"/>
      <c r="J69" s="187">
        <f>J105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168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169</v>
      </c>
      <c r="E71" s="186"/>
      <c r="F71" s="186"/>
      <c r="G71" s="186"/>
      <c r="H71" s="186"/>
      <c r="I71" s="186"/>
      <c r="J71" s="187">
        <f>J130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170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8449</v>
      </c>
      <c r="E73" s="186"/>
      <c r="F73" s="186"/>
      <c r="G73" s="186"/>
      <c r="H73" s="186"/>
      <c r="I73" s="186"/>
      <c r="J73" s="187">
        <f>J134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8450</v>
      </c>
      <c r="E74" s="186"/>
      <c r="F74" s="186"/>
      <c r="G74" s="186"/>
      <c r="H74" s="186"/>
      <c r="I74" s="186"/>
      <c r="J74" s="187">
        <f>J537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173</v>
      </c>
      <c r="E75" s="186"/>
      <c r="F75" s="186"/>
      <c r="G75" s="186"/>
      <c r="H75" s="186"/>
      <c r="I75" s="186"/>
      <c r="J75" s="187">
        <f>J584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7027</v>
      </c>
      <c r="E76" s="181"/>
      <c r="F76" s="181"/>
      <c r="G76" s="181"/>
      <c r="H76" s="181"/>
      <c r="I76" s="181"/>
      <c r="J76" s="182">
        <f>J588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8"/>
      <c r="D77" s="185" t="s">
        <v>7028</v>
      </c>
      <c r="E77" s="186"/>
      <c r="F77" s="186"/>
      <c r="G77" s="186"/>
      <c r="H77" s="186"/>
      <c r="I77" s="186"/>
      <c r="J77" s="187">
        <f>J589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8451</v>
      </c>
      <c r="E78" s="181"/>
      <c r="F78" s="181"/>
      <c r="G78" s="181"/>
      <c r="H78" s="181"/>
      <c r="I78" s="181"/>
      <c r="J78" s="182">
        <f>J598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8452</v>
      </c>
      <c r="E79" s="186"/>
      <c r="F79" s="186"/>
      <c r="G79" s="186"/>
      <c r="H79" s="186"/>
      <c r="I79" s="186"/>
      <c r="J79" s="187">
        <f>J599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190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3" t="str">
        <f>E7</f>
        <v>Dominikán - stěhování ZUŠ</v>
      </c>
      <c r="F89" s="35"/>
      <c r="G89" s="35"/>
      <c r="H89" s="35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148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3" t="s">
        <v>149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150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300" t="s">
        <v>8446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8447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01.4A - elektroinstalace silnoproud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>Cheb</v>
      </c>
      <c r="G97" s="43"/>
      <c r="H97" s="43"/>
      <c r="I97" s="35" t="s">
        <v>23</v>
      </c>
      <c r="J97" s="75" t="str">
        <f>IF(J16="","",J16)</f>
        <v>24. 10. 2025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město Cheb</v>
      </c>
      <c r="G99" s="43"/>
      <c r="H99" s="43"/>
      <c r="I99" s="35" t="s">
        <v>31</v>
      </c>
      <c r="J99" s="39" t="str">
        <f>E25</f>
        <v>Atelier Stöeckl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89"/>
      <c r="B102" s="190"/>
      <c r="C102" s="191" t="s">
        <v>191</v>
      </c>
      <c r="D102" s="192" t="s">
        <v>56</v>
      </c>
      <c r="E102" s="192" t="s">
        <v>52</v>
      </c>
      <c r="F102" s="192" t="s">
        <v>53</v>
      </c>
      <c r="G102" s="192" t="s">
        <v>192</v>
      </c>
      <c r="H102" s="192" t="s">
        <v>193</v>
      </c>
      <c r="I102" s="192" t="s">
        <v>194</v>
      </c>
      <c r="J102" s="192" t="s">
        <v>154</v>
      </c>
      <c r="K102" s="193" t="s">
        <v>195</v>
      </c>
      <c r="L102" s="194"/>
      <c r="M102" s="95" t="s">
        <v>19</v>
      </c>
      <c r="N102" s="96" t="s">
        <v>41</v>
      </c>
      <c r="O102" s="96" t="s">
        <v>196</v>
      </c>
      <c r="P102" s="96" t="s">
        <v>197</v>
      </c>
      <c r="Q102" s="96" t="s">
        <v>198</v>
      </c>
      <c r="R102" s="96" t="s">
        <v>199</v>
      </c>
      <c r="S102" s="96" t="s">
        <v>200</v>
      </c>
      <c r="T102" s="97" t="s">
        <v>201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1"/>
      <c r="B103" s="42"/>
      <c r="C103" s="102" t="s">
        <v>202</v>
      </c>
      <c r="D103" s="43"/>
      <c r="E103" s="43"/>
      <c r="F103" s="43"/>
      <c r="G103" s="43"/>
      <c r="H103" s="43"/>
      <c r="I103" s="43"/>
      <c r="J103" s="195">
        <f>BK103</f>
        <v>0</v>
      </c>
      <c r="K103" s="43"/>
      <c r="L103" s="47"/>
      <c r="M103" s="98"/>
      <c r="N103" s="196"/>
      <c r="O103" s="99"/>
      <c r="P103" s="197">
        <f>P104+P133+P588+P598</f>
        <v>0</v>
      </c>
      <c r="Q103" s="99"/>
      <c r="R103" s="197">
        <f>R104+R133+R588+R598</f>
        <v>35.019505000000002</v>
      </c>
      <c r="S103" s="99"/>
      <c r="T103" s="198">
        <f>T104+T133+T588+T598</f>
        <v>15.69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155</v>
      </c>
      <c r="BK103" s="199">
        <f>BK104+BK133+BK588+BK598</f>
        <v>0</v>
      </c>
    </row>
    <row r="104" s="12" customFormat="1" ht="25.92" customHeight="1">
      <c r="A104" s="12"/>
      <c r="B104" s="200"/>
      <c r="C104" s="201"/>
      <c r="D104" s="202" t="s">
        <v>70</v>
      </c>
      <c r="E104" s="203" t="s">
        <v>203</v>
      </c>
      <c r="F104" s="203" t="s">
        <v>204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P105+P110+P130</f>
        <v>0</v>
      </c>
      <c r="Q104" s="208"/>
      <c r="R104" s="209">
        <f>R105+R110+R130</f>
        <v>15.0008</v>
      </c>
      <c r="S104" s="208"/>
      <c r="T104" s="210">
        <f>T105+T110+T130</f>
        <v>2.5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78</v>
      </c>
      <c r="AT104" s="212" t="s">
        <v>70</v>
      </c>
      <c r="AU104" s="212" t="s">
        <v>71</v>
      </c>
      <c r="AY104" s="211" t="s">
        <v>205</v>
      </c>
      <c r="BK104" s="213">
        <f>BK105+BK110+BK130</f>
        <v>0</v>
      </c>
    </row>
    <row r="105" s="12" customFormat="1" ht="22.8" customHeight="1">
      <c r="A105" s="12"/>
      <c r="B105" s="200"/>
      <c r="C105" s="201"/>
      <c r="D105" s="202" t="s">
        <v>70</v>
      </c>
      <c r="E105" s="214" t="s">
        <v>283</v>
      </c>
      <c r="F105" s="214" t="s">
        <v>7145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SUM(P106:P109)</f>
        <v>0</v>
      </c>
      <c r="Q105" s="208"/>
      <c r="R105" s="209">
        <f>SUM(R106:R109)</f>
        <v>15.0008</v>
      </c>
      <c r="S105" s="208"/>
      <c r="T105" s="210">
        <f>SUM(T106:T109)</f>
        <v>2.5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78</v>
      </c>
      <c r="AY105" s="211" t="s">
        <v>205</v>
      </c>
      <c r="BK105" s="213">
        <f>SUM(BK106:BK109)</f>
        <v>0</v>
      </c>
    </row>
    <row r="106" s="2" customFormat="1" ht="24.15" customHeight="1">
      <c r="A106" s="41"/>
      <c r="B106" s="42"/>
      <c r="C106" s="216" t="s">
        <v>78</v>
      </c>
      <c r="D106" s="216" t="s">
        <v>207</v>
      </c>
      <c r="E106" s="217" t="s">
        <v>2363</v>
      </c>
      <c r="F106" s="218" t="s">
        <v>2364</v>
      </c>
      <c r="G106" s="219" t="s">
        <v>448</v>
      </c>
      <c r="H106" s="220">
        <v>20</v>
      </c>
      <c r="I106" s="221"/>
      <c r="J106" s="222">
        <f>ROUND(I106*H106,2)</f>
        <v>0</v>
      </c>
      <c r="K106" s="218" t="s">
        <v>211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1.0000000000000001E-05</v>
      </c>
      <c r="R106" s="225">
        <f>Q106*H106</f>
        <v>0.00020000000000000001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212</v>
      </c>
      <c r="AT106" s="227" t="s">
        <v>207</v>
      </c>
      <c r="AU106" s="227" t="s">
        <v>80</v>
      </c>
      <c r="AY106" s="20" t="s">
        <v>205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212</v>
      </c>
      <c r="BM106" s="227" t="s">
        <v>8453</v>
      </c>
    </row>
    <row r="107" s="2" customFormat="1">
      <c r="A107" s="41"/>
      <c r="B107" s="42"/>
      <c r="C107" s="43"/>
      <c r="D107" s="229" t="s">
        <v>214</v>
      </c>
      <c r="E107" s="43"/>
      <c r="F107" s="230" t="s">
        <v>2366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214</v>
      </c>
      <c r="AU107" s="20" t="s">
        <v>80</v>
      </c>
    </row>
    <row r="108" s="2" customFormat="1" ht="21.75" customHeight="1">
      <c r="A108" s="41"/>
      <c r="B108" s="42"/>
      <c r="C108" s="278" t="s">
        <v>80</v>
      </c>
      <c r="D108" s="278" t="s">
        <v>319</v>
      </c>
      <c r="E108" s="279" t="s">
        <v>8454</v>
      </c>
      <c r="F108" s="280" t="s">
        <v>8455</v>
      </c>
      <c r="G108" s="281" t="s">
        <v>448</v>
      </c>
      <c r="H108" s="282">
        <v>20</v>
      </c>
      <c r="I108" s="283"/>
      <c r="J108" s="284">
        <f>ROUND(I108*H108,2)</f>
        <v>0</v>
      </c>
      <c r="K108" s="280" t="s">
        <v>211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3.0000000000000001E-05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276</v>
      </c>
      <c r="AT108" s="227" t="s">
        <v>319</v>
      </c>
      <c r="AU108" s="227" t="s">
        <v>80</v>
      </c>
      <c r="AY108" s="20" t="s">
        <v>205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212</v>
      </c>
      <c r="BM108" s="227" t="s">
        <v>8456</v>
      </c>
    </row>
    <row r="109" s="2" customFormat="1" ht="24.15" customHeight="1">
      <c r="A109" s="41"/>
      <c r="B109" s="42"/>
      <c r="C109" s="216" t="s">
        <v>97</v>
      </c>
      <c r="D109" s="216" t="s">
        <v>207</v>
      </c>
      <c r="E109" s="217" t="s">
        <v>8018</v>
      </c>
      <c r="F109" s="218" t="s">
        <v>8457</v>
      </c>
      <c r="G109" s="219" t="s">
        <v>8458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15</v>
      </c>
      <c r="R109" s="225">
        <f>Q109*H109</f>
        <v>15</v>
      </c>
      <c r="S109" s="225">
        <v>2.5</v>
      </c>
      <c r="T109" s="226">
        <f>S109*H109</f>
        <v>2.5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212</v>
      </c>
      <c r="AT109" s="227" t="s">
        <v>207</v>
      </c>
      <c r="AU109" s="227" t="s">
        <v>80</v>
      </c>
      <c r="AY109" s="20" t="s">
        <v>205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212</v>
      </c>
      <c r="BM109" s="227" t="s">
        <v>8459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3166</v>
      </c>
      <c r="F110" s="214" t="s">
        <v>3167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SUM(P111:P129)</f>
        <v>0</v>
      </c>
      <c r="Q110" s="208"/>
      <c r="R110" s="209">
        <f>SUM(R111:R129)</f>
        <v>0</v>
      </c>
      <c r="S110" s="208"/>
      <c r="T110" s="210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78</v>
      </c>
      <c r="AT110" s="212" t="s">
        <v>70</v>
      </c>
      <c r="AU110" s="212" t="s">
        <v>78</v>
      </c>
      <c r="AY110" s="211" t="s">
        <v>205</v>
      </c>
      <c r="BK110" s="213">
        <f>SUM(BK111:BK129)</f>
        <v>0</v>
      </c>
    </row>
    <row r="111" s="2" customFormat="1" ht="37.8" customHeight="1">
      <c r="A111" s="41"/>
      <c r="B111" s="42"/>
      <c r="C111" s="216" t="s">
        <v>212</v>
      </c>
      <c r="D111" s="216" t="s">
        <v>207</v>
      </c>
      <c r="E111" s="217" t="s">
        <v>3169</v>
      </c>
      <c r="F111" s="218" t="s">
        <v>3170</v>
      </c>
      <c r="G111" s="219" t="s">
        <v>279</v>
      </c>
      <c r="H111" s="220">
        <v>10.314</v>
      </c>
      <c r="I111" s="221"/>
      <c r="J111" s="222">
        <f>ROUND(I111*H111,2)</f>
        <v>0</v>
      </c>
      <c r="K111" s="218" t="s">
        <v>211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212</v>
      </c>
      <c r="AT111" s="227" t="s">
        <v>207</v>
      </c>
      <c r="AU111" s="227" t="s">
        <v>80</v>
      </c>
      <c r="AY111" s="20" t="s">
        <v>205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212</v>
      </c>
      <c r="BM111" s="227" t="s">
        <v>8460</v>
      </c>
    </row>
    <row r="112" s="2" customFormat="1">
      <c r="A112" s="41"/>
      <c r="B112" s="42"/>
      <c r="C112" s="43"/>
      <c r="D112" s="229" t="s">
        <v>214</v>
      </c>
      <c r="E112" s="43"/>
      <c r="F112" s="230" t="s">
        <v>3172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214</v>
      </c>
      <c r="AU112" s="20" t="s">
        <v>80</v>
      </c>
    </row>
    <row r="113" s="14" customFormat="1">
      <c r="A113" s="14"/>
      <c r="B113" s="245"/>
      <c r="C113" s="246"/>
      <c r="D113" s="236" t="s">
        <v>216</v>
      </c>
      <c r="E113" s="247" t="s">
        <v>19</v>
      </c>
      <c r="F113" s="248" t="s">
        <v>8461</v>
      </c>
      <c r="G113" s="246"/>
      <c r="H113" s="249">
        <v>10.314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216</v>
      </c>
      <c r="AU113" s="255" t="s">
        <v>80</v>
      </c>
      <c r="AV113" s="14" t="s">
        <v>80</v>
      </c>
      <c r="AW113" s="14" t="s">
        <v>218</v>
      </c>
      <c r="AX113" s="14" t="s">
        <v>71</v>
      </c>
      <c r="AY113" s="255" t="s">
        <v>205</v>
      </c>
    </row>
    <row r="114" s="2" customFormat="1" ht="37.8" customHeight="1">
      <c r="A114" s="41"/>
      <c r="B114" s="42"/>
      <c r="C114" s="216" t="s">
        <v>255</v>
      </c>
      <c r="D114" s="216" t="s">
        <v>207</v>
      </c>
      <c r="E114" s="217" t="s">
        <v>3181</v>
      </c>
      <c r="F114" s="218" t="s">
        <v>3182</v>
      </c>
      <c r="G114" s="219" t="s">
        <v>279</v>
      </c>
      <c r="H114" s="220">
        <v>6.8760000000000003</v>
      </c>
      <c r="I114" s="221"/>
      <c r="J114" s="222">
        <f>ROUND(I114*H114,2)</f>
        <v>0</v>
      </c>
      <c r="K114" s="218" t="s">
        <v>211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212</v>
      </c>
      <c r="AT114" s="227" t="s">
        <v>207</v>
      </c>
      <c r="AU114" s="227" t="s">
        <v>80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212</v>
      </c>
      <c r="BM114" s="227" t="s">
        <v>8462</v>
      </c>
    </row>
    <row r="115" s="2" customFormat="1">
      <c r="A115" s="41"/>
      <c r="B115" s="42"/>
      <c r="C115" s="43"/>
      <c r="D115" s="229" t="s">
        <v>214</v>
      </c>
      <c r="E115" s="43"/>
      <c r="F115" s="230" t="s">
        <v>3184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214</v>
      </c>
      <c r="AU115" s="20" t="s">
        <v>80</v>
      </c>
    </row>
    <row r="116" s="14" customFormat="1">
      <c r="A116" s="14"/>
      <c r="B116" s="245"/>
      <c r="C116" s="246"/>
      <c r="D116" s="236" t="s">
        <v>216</v>
      </c>
      <c r="E116" s="247" t="s">
        <v>19</v>
      </c>
      <c r="F116" s="248" t="s">
        <v>8463</v>
      </c>
      <c r="G116" s="246"/>
      <c r="H116" s="249">
        <v>6.8760000000000012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216</v>
      </c>
      <c r="AU116" s="255" t="s">
        <v>80</v>
      </c>
      <c r="AV116" s="14" t="s">
        <v>80</v>
      </c>
      <c r="AW116" s="14" t="s">
        <v>218</v>
      </c>
      <c r="AX116" s="14" t="s">
        <v>71</v>
      </c>
      <c r="AY116" s="255" t="s">
        <v>205</v>
      </c>
    </row>
    <row r="117" s="2" customFormat="1" ht="33" customHeight="1">
      <c r="A117" s="41"/>
      <c r="B117" s="42"/>
      <c r="C117" s="216" t="s">
        <v>261</v>
      </c>
      <c r="D117" s="216" t="s">
        <v>207</v>
      </c>
      <c r="E117" s="217" t="s">
        <v>3214</v>
      </c>
      <c r="F117" s="218" t="s">
        <v>3215</v>
      </c>
      <c r="G117" s="219" t="s">
        <v>279</v>
      </c>
      <c r="H117" s="220">
        <v>17.190000000000001</v>
      </c>
      <c r="I117" s="221"/>
      <c r="J117" s="222">
        <f>ROUND(I117*H117,2)</f>
        <v>0</v>
      </c>
      <c r="K117" s="218" t="s">
        <v>3216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212</v>
      </c>
      <c r="AT117" s="227" t="s">
        <v>207</v>
      </c>
      <c r="AU117" s="227" t="s">
        <v>80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212</v>
      </c>
      <c r="BM117" s="227" t="s">
        <v>8464</v>
      </c>
    </row>
    <row r="118" s="2" customFormat="1" ht="44.25" customHeight="1">
      <c r="A118" s="41"/>
      <c r="B118" s="42"/>
      <c r="C118" s="216" t="s">
        <v>269</v>
      </c>
      <c r="D118" s="216" t="s">
        <v>207</v>
      </c>
      <c r="E118" s="217" t="s">
        <v>3220</v>
      </c>
      <c r="F118" s="218" t="s">
        <v>3221</v>
      </c>
      <c r="G118" s="219" t="s">
        <v>279</v>
      </c>
      <c r="H118" s="220">
        <v>103.14</v>
      </c>
      <c r="I118" s="221"/>
      <c r="J118" s="222">
        <f>ROUND(I118*H118,2)</f>
        <v>0</v>
      </c>
      <c r="K118" s="218" t="s">
        <v>211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212</v>
      </c>
      <c r="AT118" s="227" t="s">
        <v>207</v>
      </c>
      <c r="AU118" s="227" t="s">
        <v>80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212</v>
      </c>
      <c r="BM118" s="227" t="s">
        <v>8465</v>
      </c>
    </row>
    <row r="119" s="2" customFormat="1">
      <c r="A119" s="41"/>
      <c r="B119" s="42"/>
      <c r="C119" s="43"/>
      <c r="D119" s="229" t="s">
        <v>214</v>
      </c>
      <c r="E119" s="43"/>
      <c r="F119" s="230" t="s">
        <v>3223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214</v>
      </c>
      <c r="AU119" s="20" t="s">
        <v>80</v>
      </c>
    </row>
    <row r="120" s="14" customFormat="1">
      <c r="A120" s="14"/>
      <c r="B120" s="245"/>
      <c r="C120" s="246"/>
      <c r="D120" s="236" t="s">
        <v>216</v>
      </c>
      <c r="E120" s="246"/>
      <c r="F120" s="248" t="s">
        <v>8466</v>
      </c>
      <c r="G120" s="246"/>
      <c r="H120" s="249">
        <v>103.14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216</v>
      </c>
      <c r="AU120" s="255" t="s">
        <v>80</v>
      </c>
      <c r="AV120" s="14" t="s">
        <v>80</v>
      </c>
      <c r="AW120" s="14" t="s">
        <v>4</v>
      </c>
      <c r="AX120" s="14" t="s">
        <v>78</v>
      </c>
      <c r="AY120" s="255" t="s">
        <v>205</v>
      </c>
    </row>
    <row r="121" s="2" customFormat="1" ht="37.8" customHeight="1">
      <c r="A121" s="41"/>
      <c r="B121" s="42"/>
      <c r="C121" s="216" t="s">
        <v>276</v>
      </c>
      <c r="D121" s="216" t="s">
        <v>207</v>
      </c>
      <c r="E121" s="217" t="s">
        <v>3226</v>
      </c>
      <c r="F121" s="218" t="s">
        <v>3227</v>
      </c>
      <c r="G121" s="219" t="s">
        <v>279</v>
      </c>
      <c r="H121" s="220">
        <v>8.5950000000000006</v>
      </c>
      <c r="I121" s="221"/>
      <c r="J121" s="222">
        <f>ROUND(I121*H121,2)</f>
        <v>0</v>
      </c>
      <c r="K121" s="218" t="s">
        <v>211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212</v>
      </c>
      <c r="AT121" s="227" t="s">
        <v>207</v>
      </c>
      <c r="AU121" s="227" t="s">
        <v>80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212</v>
      </c>
      <c r="BM121" s="227" t="s">
        <v>8467</v>
      </c>
    </row>
    <row r="122" s="2" customFormat="1">
      <c r="A122" s="41"/>
      <c r="B122" s="42"/>
      <c r="C122" s="43"/>
      <c r="D122" s="229" t="s">
        <v>214</v>
      </c>
      <c r="E122" s="43"/>
      <c r="F122" s="230" t="s">
        <v>3229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214</v>
      </c>
      <c r="AU122" s="20" t="s">
        <v>80</v>
      </c>
    </row>
    <row r="123" s="14" customFormat="1">
      <c r="A123" s="14"/>
      <c r="B123" s="245"/>
      <c r="C123" s="246"/>
      <c r="D123" s="236" t="s">
        <v>216</v>
      </c>
      <c r="E123" s="247" t="s">
        <v>19</v>
      </c>
      <c r="F123" s="248" t="s">
        <v>8468</v>
      </c>
      <c r="G123" s="246"/>
      <c r="H123" s="249">
        <v>8.5950000000000006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216</v>
      </c>
      <c r="AU123" s="255" t="s">
        <v>80</v>
      </c>
      <c r="AV123" s="14" t="s">
        <v>80</v>
      </c>
      <c r="AW123" s="14" t="s">
        <v>218</v>
      </c>
      <c r="AX123" s="14" t="s">
        <v>71</v>
      </c>
      <c r="AY123" s="255" t="s">
        <v>205</v>
      </c>
    </row>
    <row r="124" s="2" customFormat="1" ht="44.25" customHeight="1">
      <c r="A124" s="41"/>
      <c r="B124" s="42"/>
      <c r="C124" s="216" t="s">
        <v>283</v>
      </c>
      <c r="D124" s="216" t="s">
        <v>207</v>
      </c>
      <c r="E124" s="217" t="s">
        <v>8469</v>
      </c>
      <c r="F124" s="218" t="s">
        <v>8470</v>
      </c>
      <c r="G124" s="219" t="s">
        <v>279</v>
      </c>
      <c r="H124" s="220">
        <v>4</v>
      </c>
      <c r="I124" s="221"/>
      <c r="J124" s="222">
        <f>ROUND(I124*H124,2)</f>
        <v>0</v>
      </c>
      <c r="K124" s="218" t="s">
        <v>211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212</v>
      </c>
      <c r="AT124" s="227" t="s">
        <v>207</v>
      </c>
      <c r="AU124" s="227" t="s">
        <v>80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212</v>
      </c>
      <c r="BM124" s="227" t="s">
        <v>8471</v>
      </c>
    </row>
    <row r="125" s="2" customFormat="1">
      <c r="A125" s="41"/>
      <c r="B125" s="42"/>
      <c r="C125" s="43"/>
      <c r="D125" s="229" t="s">
        <v>214</v>
      </c>
      <c r="E125" s="43"/>
      <c r="F125" s="230" t="s">
        <v>8472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214</v>
      </c>
      <c r="AU125" s="20" t="s">
        <v>80</v>
      </c>
    </row>
    <row r="126" s="14" customFormat="1">
      <c r="A126" s="14"/>
      <c r="B126" s="245"/>
      <c r="C126" s="246"/>
      <c r="D126" s="236" t="s">
        <v>216</v>
      </c>
      <c r="E126" s="247" t="s">
        <v>19</v>
      </c>
      <c r="F126" s="248" t="s">
        <v>8473</v>
      </c>
      <c r="G126" s="246"/>
      <c r="H126" s="249">
        <v>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216</v>
      </c>
      <c r="AU126" s="255" t="s">
        <v>80</v>
      </c>
      <c r="AV126" s="14" t="s">
        <v>80</v>
      </c>
      <c r="AW126" s="14" t="s">
        <v>218</v>
      </c>
      <c r="AX126" s="14" t="s">
        <v>71</v>
      </c>
      <c r="AY126" s="255" t="s">
        <v>205</v>
      </c>
    </row>
    <row r="127" s="2" customFormat="1" ht="49.05" customHeight="1">
      <c r="A127" s="41"/>
      <c r="B127" s="42"/>
      <c r="C127" s="216" t="s">
        <v>289</v>
      </c>
      <c r="D127" s="216" t="s">
        <v>207</v>
      </c>
      <c r="E127" s="217" t="s">
        <v>3267</v>
      </c>
      <c r="F127" s="218" t="s">
        <v>3268</v>
      </c>
      <c r="G127" s="219" t="s">
        <v>279</v>
      </c>
      <c r="H127" s="220">
        <v>13.19</v>
      </c>
      <c r="I127" s="221"/>
      <c r="J127" s="222">
        <f>ROUND(I127*H127,2)</f>
        <v>0</v>
      </c>
      <c r="K127" s="218" t="s">
        <v>211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212</v>
      </c>
      <c r="AT127" s="227" t="s">
        <v>207</v>
      </c>
      <c r="AU127" s="227" t="s">
        <v>80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212</v>
      </c>
      <c r="BM127" s="227" t="s">
        <v>8474</v>
      </c>
    </row>
    <row r="128" s="2" customFormat="1">
      <c r="A128" s="41"/>
      <c r="B128" s="42"/>
      <c r="C128" s="43"/>
      <c r="D128" s="229" t="s">
        <v>214</v>
      </c>
      <c r="E128" s="43"/>
      <c r="F128" s="230" t="s">
        <v>3270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214</v>
      </c>
      <c r="AU128" s="20" t="s">
        <v>80</v>
      </c>
    </row>
    <row r="129" s="14" customFormat="1">
      <c r="A129" s="14"/>
      <c r="B129" s="245"/>
      <c r="C129" s="246"/>
      <c r="D129" s="236" t="s">
        <v>216</v>
      </c>
      <c r="E129" s="247" t="s">
        <v>19</v>
      </c>
      <c r="F129" s="248" t="s">
        <v>8475</v>
      </c>
      <c r="G129" s="246"/>
      <c r="H129" s="249">
        <v>13.190000000000001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216</v>
      </c>
      <c r="AU129" s="255" t="s">
        <v>80</v>
      </c>
      <c r="AV129" s="14" t="s">
        <v>80</v>
      </c>
      <c r="AW129" s="14" t="s">
        <v>218</v>
      </c>
      <c r="AX129" s="14" t="s">
        <v>71</v>
      </c>
      <c r="AY129" s="255" t="s">
        <v>205</v>
      </c>
    </row>
    <row r="130" s="12" customFormat="1" ht="22.8" customHeight="1">
      <c r="A130" s="12"/>
      <c r="B130" s="200"/>
      <c r="C130" s="201"/>
      <c r="D130" s="202" t="s">
        <v>70</v>
      </c>
      <c r="E130" s="214" t="s">
        <v>3272</v>
      </c>
      <c r="F130" s="214" t="s">
        <v>3273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SUM(P131:P132)</f>
        <v>0</v>
      </c>
      <c r="Q130" s="208"/>
      <c r="R130" s="209">
        <f>SUM(R131:R132)</f>
        <v>0</v>
      </c>
      <c r="S130" s="208"/>
      <c r="T130" s="210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78</v>
      </c>
      <c r="AY130" s="211" t="s">
        <v>205</v>
      </c>
      <c r="BK130" s="213">
        <f>SUM(BK131:BK132)</f>
        <v>0</v>
      </c>
    </row>
    <row r="131" s="2" customFormat="1" ht="66.75" customHeight="1">
      <c r="A131" s="41"/>
      <c r="B131" s="42"/>
      <c r="C131" s="216" t="s">
        <v>296</v>
      </c>
      <c r="D131" s="216" t="s">
        <v>207</v>
      </c>
      <c r="E131" s="217" t="s">
        <v>3275</v>
      </c>
      <c r="F131" s="218" t="s">
        <v>3276</v>
      </c>
      <c r="G131" s="219" t="s">
        <v>279</v>
      </c>
      <c r="H131" s="220">
        <v>15.863</v>
      </c>
      <c r="I131" s="221"/>
      <c r="J131" s="222">
        <f>ROUND(I131*H131,2)</f>
        <v>0</v>
      </c>
      <c r="K131" s="218" t="s">
        <v>211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212</v>
      </c>
      <c r="AT131" s="227" t="s">
        <v>207</v>
      </c>
      <c r="AU131" s="227" t="s">
        <v>80</v>
      </c>
      <c r="AY131" s="20" t="s">
        <v>205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212</v>
      </c>
      <c r="BM131" s="227" t="s">
        <v>8476</v>
      </c>
    </row>
    <row r="132" s="2" customFormat="1">
      <c r="A132" s="41"/>
      <c r="B132" s="42"/>
      <c r="C132" s="43"/>
      <c r="D132" s="229" t="s">
        <v>214</v>
      </c>
      <c r="E132" s="43"/>
      <c r="F132" s="230" t="s">
        <v>3278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214</v>
      </c>
      <c r="AU132" s="20" t="s">
        <v>80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3292</v>
      </c>
      <c r="F133" s="203" t="s">
        <v>3293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P134+P537+P584</f>
        <v>0</v>
      </c>
      <c r="Q133" s="208"/>
      <c r="R133" s="209">
        <f>R134+R537+R584</f>
        <v>19.336825000000005</v>
      </c>
      <c r="S133" s="208"/>
      <c r="T133" s="210">
        <f>T134+T537+T584</f>
        <v>2.5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70</v>
      </c>
      <c r="AU133" s="212" t="s">
        <v>71</v>
      </c>
      <c r="AY133" s="211" t="s">
        <v>205</v>
      </c>
      <c r="BK133" s="213">
        <f>BK134+BK537+BK584</f>
        <v>0</v>
      </c>
    </row>
    <row r="134" s="12" customFormat="1" ht="22.8" customHeight="1">
      <c r="A134" s="12"/>
      <c r="B134" s="200"/>
      <c r="C134" s="201"/>
      <c r="D134" s="202" t="s">
        <v>70</v>
      </c>
      <c r="E134" s="214" t="s">
        <v>5023</v>
      </c>
      <c r="F134" s="214" t="s">
        <v>8477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SUM(P135:P536)</f>
        <v>0</v>
      </c>
      <c r="Q134" s="208"/>
      <c r="R134" s="209">
        <f>SUM(R135:R536)</f>
        <v>17.480090000000004</v>
      </c>
      <c r="S134" s="208"/>
      <c r="T134" s="210">
        <f>SUM(T135:T536)</f>
        <v>2.5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78</v>
      </c>
      <c r="AY134" s="211" t="s">
        <v>205</v>
      </c>
      <c r="BK134" s="213">
        <f>SUM(BK135:BK536)</f>
        <v>0</v>
      </c>
    </row>
    <row r="135" s="2" customFormat="1" ht="24.15" customHeight="1">
      <c r="A135" s="41"/>
      <c r="B135" s="42"/>
      <c r="C135" s="278" t="s">
        <v>8</v>
      </c>
      <c r="D135" s="278" t="s">
        <v>319</v>
      </c>
      <c r="E135" s="279" t="s">
        <v>8478</v>
      </c>
      <c r="F135" s="280" t="s">
        <v>8479</v>
      </c>
      <c r="G135" s="281" t="s">
        <v>448</v>
      </c>
      <c r="H135" s="282">
        <v>3</v>
      </c>
      <c r="I135" s="283"/>
      <c r="J135" s="284">
        <f>ROUND(I135*H135,2)</f>
        <v>0</v>
      </c>
      <c r="K135" s="280" t="s">
        <v>211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0.00068000000000000005</v>
      </c>
      <c r="R135" s="225">
        <f>Q135*H135</f>
        <v>0.0020400000000000001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276</v>
      </c>
      <c r="AT135" s="227" t="s">
        <v>319</v>
      </c>
      <c r="AU135" s="227" t="s">
        <v>80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212</v>
      </c>
      <c r="BM135" s="227" t="s">
        <v>8480</v>
      </c>
    </row>
    <row r="136" s="2" customFormat="1" ht="44.25" customHeight="1">
      <c r="A136" s="41"/>
      <c r="B136" s="42"/>
      <c r="C136" s="216" t="s">
        <v>312</v>
      </c>
      <c r="D136" s="216" t="s">
        <v>207</v>
      </c>
      <c r="E136" s="217" t="s">
        <v>8481</v>
      </c>
      <c r="F136" s="218" t="s">
        <v>8482</v>
      </c>
      <c r="G136" s="219" t="s">
        <v>327</v>
      </c>
      <c r="H136" s="220">
        <v>6556.1899999999996</v>
      </c>
      <c r="I136" s="221"/>
      <c r="J136" s="222">
        <f>ROUND(I136*H136,2)</f>
        <v>0</v>
      </c>
      <c r="K136" s="218" t="s">
        <v>211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331</v>
      </c>
      <c r="AT136" s="227" t="s">
        <v>207</v>
      </c>
      <c r="AU136" s="227" t="s">
        <v>80</v>
      </c>
      <c r="AY136" s="20" t="s">
        <v>205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331</v>
      </c>
      <c r="BM136" s="227" t="s">
        <v>8483</v>
      </c>
    </row>
    <row r="137" s="2" customFormat="1">
      <c r="A137" s="41"/>
      <c r="B137" s="42"/>
      <c r="C137" s="43"/>
      <c r="D137" s="229" t="s">
        <v>214</v>
      </c>
      <c r="E137" s="43"/>
      <c r="F137" s="230" t="s">
        <v>8484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214</v>
      </c>
      <c r="AU137" s="20" t="s">
        <v>80</v>
      </c>
    </row>
    <row r="138" s="14" customFormat="1">
      <c r="A138" s="14"/>
      <c r="B138" s="245"/>
      <c r="C138" s="246"/>
      <c r="D138" s="236" t="s">
        <v>216</v>
      </c>
      <c r="E138" s="247" t="s">
        <v>19</v>
      </c>
      <c r="F138" s="248" t="s">
        <v>8485</v>
      </c>
      <c r="G138" s="246"/>
      <c r="H138" s="249">
        <v>6556.1904761904761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216</v>
      </c>
      <c r="AU138" s="255" t="s">
        <v>80</v>
      </c>
      <c r="AV138" s="14" t="s">
        <v>80</v>
      </c>
      <c r="AW138" s="14" t="s">
        <v>218</v>
      </c>
      <c r="AX138" s="14" t="s">
        <v>71</v>
      </c>
      <c r="AY138" s="255" t="s">
        <v>205</v>
      </c>
    </row>
    <row r="139" s="2" customFormat="1" ht="44.25" customHeight="1">
      <c r="A139" s="41"/>
      <c r="B139" s="42"/>
      <c r="C139" s="216" t="s">
        <v>318</v>
      </c>
      <c r="D139" s="216" t="s">
        <v>207</v>
      </c>
      <c r="E139" s="217" t="s">
        <v>8486</v>
      </c>
      <c r="F139" s="218" t="s">
        <v>8487</v>
      </c>
      <c r="G139" s="219" t="s">
        <v>327</v>
      </c>
      <c r="H139" s="220">
        <v>1712.3810000000001</v>
      </c>
      <c r="I139" s="221"/>
      <c r="J139" s="222">
        <f>ROUND(I139*H139,2)</f>
        <v>0</v>
      </c>
      <c r="K139" s="218" t="s">
        <v>211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331</v>
      </c>
      <c r="AT139" s="227" t="s">
        <v>207</v>
      </c>
      <c r="AU139" s="227" t="s">
        <v>80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331</v>
      </c>
      <c r="BM139" s="227" t="s">
        <v>8488</v>
      </c>
    </row>
    <row r="140" s="2" customFormat="1">
      <c r="A140" s="41"/>
      <c r="B140" s="42"/>
      <c r="C140" s="43"/>
      <c r="D140" s="229" t="s">
        <v>214</v>
      </c>
      <c r="E140" s="43"/>
      <c r="F140" s="230" t="s">
        <v>8489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214</v>
      </c>
      <c r="AU140" s="20" t="s">
        <v>80</v>
      </c>
    </row>
    <row r="141" s="14" customFormat="1">
      <c r="A141" s="14"/>
      <c r="B141" s="245"/>
      <c r="C141" s="246"/>
      <c r="D141" s="236" t="s">
        <v>216</v>
      </c>
      <c r="E141" s="247" t="s">
        <v>19</v>
      </c>
      <c r="F141" s="248" t="s">
        <v>8490</v>
      </c>
      <c r="G141" s="246"/>
      <c r="H141" s="249">
        <v>1712.3809523809523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216</v>
      </c>
      <c r="AU141" s="255" t="s">
        <v>80</v>
      </c>
      <c r="AV141" s="14" t="s">
        <v>80</v>
      </c>
      <c r="AW141" s="14" t="s">
        <v>218</v>
      </c>
      <c r="AX141" s="14" t="s">
        <v>71</v>
      </c>
      <c r="AY141" s="255" t="s">
        <v>205</v>
      </c>
    </row>
    <row r="142" s="2" customFormat="1" ht="24.15" customHeight="1">
      <c r="A142" s="41"/>
      <c r="B142" s="42"/>
      <c r="C142" s="278" t="s">
        <v>324</v>
      </c>
      <c r="D142" s="278" t="s">
        <v>319</v>
      </c>
      <c r="E142" s="279" t="s">
        <v>8491</v>
      </c>
      <c r="F142" s="280" t="s">
        <v>8492</v>
      </c>
      <c r="G142" s="281" t="s">
        <v>327</v>
      </c>
      <c r="H142" s="282">
        <v>202</v>
      </c>
      <c r="I142" s="283"/>
      <c r="J142" s="284">
        <f>ROUND(I142*H142,2)</f>
        <v>0</v>
      </c>
      <c r="K142" s="280" t="s">
        <v>211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0.00019000000000000001</v>
      </c>
      <c r="R142" s="225">
        <f>Q142*H142</f>
        <v>0.038380000000000004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433</v>
      </c>
      <c r="AT142" s="227" t="s">
        <v>319</v>
      </c>
      <c r="AU142" s="227" t="s">
        <v>80</v>
      </c>
      <c r="AY142" s="20" t="s">
        <v>205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331</v>
      </c>
      <c r="BM142" s="227" t="s">
        <v>8493</v>
      </c>
    </row>
    <row r="143" s="14" customFormat="1">
      <c r="A143" s="14"/>
      <c r="B143" s="245"/>
      <c r="C143" s="246"/>
      <c r="D143" s="236" t="s">
        <v>216</v>
      </c>
      <c r="E143" s="246"/>
      <c r="F143" s="248" t="s">
        <v>8494</v>
      </c>
      <c r="G143" s="246"/>
      <c r="H143" s="249">
        <v>202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216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205</v>
      </c>
    </row>
    <row r="144" s="2" customFormat="1" ht="24.15" customHeight="1">
      <c r="A144" s="41"/>
      <c r="B144" s="42"/>
      <c r="C144" s="278" t="s">
        <v>331</v>
      </c>
      <c r="D144" s="278" t="s">
        <v>319</v>
      </c>
      <c r="E144" s="279" t="s">
        <v>8495</v>
      </c>
      <c r="F144" s="280" t="s">
        <v>8496</v>
      </c>
      <c r="G144" s="281" t="s">
        <v>327</v>
      </c>
      <c r="H144" s="282">
        <v>130</v>
      </c>
      <c r="I144" s="283"/>
      <c r="J144" s="284">
        <f>ROUND(I144*H144,2)</f>
        <v>0</v>
      </c>
      <c r="K144" s="280" t="s">
        <v>211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0.00035</v>
      </c>
      <c r="R144" s="225">
        <f>Q144*H144</f>
        <v>0.045499999999999999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433</v>
      </c>
      <c r="AT144" s="227" t="s">
        <v>319</v>
      </c>
      <c r="AU144" s="227" t="s">
        <v>80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331</v>
      </c>
      <c r="BM144" s="227" t="s">
        <v>8497</v>
      </c>
    </row>
    <row r="145" s="14" customFormat="1">
      <c r="A145" s="14"/>
      <c r="B145" s="245"/>
      <c r="C145" s="246"/>
      <c r="D145" s="236" t="s">
        <v>216</v>
      </c>
      <c r="E145" s="246"/>
      <c r="F145" s="248" t="s">
        <v>8498</v>
      </c>
      <c r="G145" s="246"/>
      <c r="H145" s="249">
        <v>130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216</v>
      </c>
      <c r="AU145" s="255" t="s">
        <v>80</v>
      </c>
      <c r="AV145" s="14" t="s">
        <v>80</v>
      </c>
      <c r="AW145" s="14" t="s">
        <v>4</v>
      </c>
      <c r="AX145" s="14" t="s">
        <v>78</v>
      </c>
      <c r="AY145" s="255" t="s">
        <v>205</v>
      </c>
    </row>
    <row r="146" s="2" customFormat="1" ht="24.15" customHeight="1">
      <c r="A146" s="41"/>
      <c r="B146" s="42"/>
      <c r="C146" s="278" t="s">
        <v>337</v>
      </c>
      <c r="D146" s="278" t="s">
        <v>319</v>
      </c>
      <c r="E146" s="279" t="s">
        <v>8499</v>
      </c>
      <c r="F146" s="280" t="s">
        <v>8500</v>
      </c>
      <c r="G146" s="281" t="s">
        <v>327</v>
      </c>
      <c r="H146" s="282">
        <v>30</v>
      </c>
      <c r="I146" s="283"/>
      <c r="J146" s="284">
        <f>ROUND(I146*H146,2)</f>
        <v>0</v>
      </c>
      <c r="K146" s="280" t="s">
        <v>211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0.00055000000000000003</v>
      </c>
      <c r="R146" s="225">
        <f>Q146*H146</f>
        <v>0.016500000000000001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433</v>
      </c>
      <c r="AT146" s="227" t="s">
        <v>319</v>
      </c>
      <c r="AU146" s="227" t="s">
        <v>80</v>
      </c>
      <c r="AY146" s="20" t="s">
        <v>205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331</v>
      </c>
      <c r="BM146" s="227" t="s">
        <v>8501</v>
      </c>
    </row>
    <row r="147" s="2" customFormat="1" ht="37.8" customHeight="1">
      <c r="A147" s="41"/>
      <c r="B147" s="42"/>
      <c r="C147" s="278" t="s">
        <v>342</v>
      </c>
      <c r="D147" s="278" t="s">
        <v>319</v>
      </c>
      <c r="E147" s="279" t="s">
        <v>8502</v>
      </c>
      <c r="F147" s="280" t="s">
        <v>8503</v>
      </c>
      <c r="G147" s="281" t="s">
        <v>327</v>
      </c>
      <c r="H147" s="282">
        <v>6682</v>
      </c>
      <c r="I147" s="283"/>
      <c r="J147" s="284">
        <f>ROUND(I147*H147,2)</f>
        <v>0</v>
      </c>
      <c r="K147" s="280" t="s">
        <v>211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9.0000000000000006E-05</v>
      </c>
      <c r="R147" s="225">
        <f>Q147*H147</f>
        <v>0.60138000000000003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433</v>
      </c>
      <c r="AT147" s="227" t="s">
        <v>319</v>
      </c>
      <c r="AU147" s="227" t="s">
        <v>80</v>
      </c>
      <c r="AY147" s="20" t="s">
        <v>205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331</v>
      </c>
      <c r="BM147" s="227" t="s">
        <v>8504</v>
      </c>
    </row>
    <row r="148" s="2" customFormat="1" ht="37.8" customHeight="1">
      <c r="A148" s="41"/>
      <c r="B148" s="42"/>
      <c r="C148" s="278" t="s">
        <v>351</v>
      </c>
      <c r="D148" s="278" t="s">
        <v>319</v>
      </c>
      <c r="E148" s="279" t="s">
        <v>8505</v>
      </c>
      <c r="F148" s="280" t="s">
        <v>8506</v>
      </c>
      <c r="G148" s="281" t="s">
        <v>327</v>
      </c>
      <c r="H148" s="282">
        <v>1018</v>
      </c>
      <c r="I148" s="283"/>
      <c r="J148" s="284">
        <f>ROUND(I148*H148,2)</f>
        <v>0</v>
      </c>
      <c r="K148" s="280" t="s">
        <v>211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0.00019000000000000001</v>
      </c>
      <c r="R148" s="225">
        <f>Q148*H148</f>
        <v>0.19342000000000001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433</v>
      </c>
      <c r="AT148" s="227" t="s">
        <v>319</v>
      </c>
      <c r="AU148" s="227" t="s">
        <v>80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331</v>
      </c>
      <c r="BM148" s="227" t="s">
        <v>8507</v>
      </c>
    </row>
    <row r="149" s="2" customFormat="1" ht="37.8" customHeight="1">
      <c r="A149" s="41"/>
      <c r="B149" s="42"/>
      <c r="C149" s="278" t="s">
        <v>357</v>
      </c>
      <c r="D149" s="278" t="s">
        <v>319</v>
      </c>
      <c r="E149" s="279" t="s">
        <v>8508</v>
      </c>
      <c r="F149" s="280" t="s">
        <v>8509</v>
      </c>
      <c r="G149" s="281" t="s">
        <v>327</v>
      </c>
      <c r="H149" s="282">
        <v>620</v>
      </c>
      <c r="I149" s="283"/>
      <c r="J149" s="284">
        <f>ROUND(I149*H149,2)</f>
        <v>0</v>
      </c>
      <c r="K149" s="280" t="s">
        <v>211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0.00022000000000000001</v>
      </c>
      <c r="R149" s="225">
        <f>Q149*H149</f>
        <v>0.13639999999999999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433</v>
      </c>
      <c r="AT149" s="227" t="s">
        <v>319</v>
      </c>
      <c r="AU149" s="227" t="s">
        <v>80</v>
      </c>
      <c r="AY149" s="20" t="s">
        <v>205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331</v>
      </c>
      <c r="BM149" s="227" t="s">
        <v>8510</v>
      </c>
    </row>
    <row r="150" s="2" customFormat="1" ht="49.05" customHeight="1">
      <c r="A150" s="41"/>
      <c r="B150" s="42"/>
      <c r="C150" s="216" t="s">
        <v>7</v>
      </c>
      <c r="D150" s="216" t="s">
        <v>207</v>
      </c>
      <c r="E150" s="217" t="s">
        <v>8511</v>
      </c>
      <c r="F150" s="218" t="s">
        <v>8512</v>
      </c>
      <c r="G150" s="219" t="s">
        <v>448</v>
      </c>
      <c r="H150" s="220">
        <v>649</v>
      </c>
      <c r="I150" s="221"/>
      <c r="J150" s="222">
        <f>ROUND(I150*H150,2)</f>
        <v>0</v>
      </c>
      <c r="K150" s="218" t="s">
        <v>211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331</v>
      </c>
      <c r="AT150" s="227" t="s">
        <v>207</v>
      </c>
      <c r="AU150" s="227" t="s">
        <v>80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331</v>
      </c>
      <c r="BM150" s="227" t="s">
        <v>8513</v>
      </c>
    </row>
    <row r="151" s="2" customFormat="1">
      <c r="A151" s="41"/>
      <c r="B151" s="42"/>
      <c r="C151" s="43"/>
      <c r="D151" s="229" t="s">
        <v>214</v>
      </c>
      <c r="E151" s="43"/>
      <c r="F151" s="230" t="s">
        <v>8514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214</v>
      </c>
      <c r="AU151" s="20" t="s">
        <v>80</v>
      </c>
    </row>
    <row r="152" s="2" customFormat="1" ht="24.15" customHeight="1">
      <c r="A152" s="41"/>
      <c r="B152" s="42"/>
      <c r="C152" s="278" t="s">
        <v>370</v>
      </c>
      <c r="D152" s="278" t="s">
        <v>319</v>
      </c>
      <c r="E152" s="279" t="s">
        <v>8515</v>
      </c>
      <c r="F152" s="280" t="s">
        <v>8516</v>
      </c>
      <c r="G152" s="281" t="s">
        <v>448</v>
      </c>
      <c r="H152" s="282">
        <v>649</v>
      </c>
      <c r="I152" s="283"/>
      <c r="J152" s="284">
        <f>ROUND(I152*H152,2)</f>
        <v>0</v>
      </c>
      <c r="K152" s="280" t="s">
        <v>211</v>
      </c>
      <c r="L152" s="285"/>
      <c r="M152" s="286" t="s">
        <v>19</v>
      </c>
      <c r="N152" s="287" t="s">
        <v>42</v>
      </c>
      <c r="O152" s="87"/>
      <c r="P152" s="225">
        <f>O152*H152</f>
        <v>0</v>
      </c>
      <c r="Q152" s="225">
        <v>4.0000000000000003E-05</v>
      </c>
      <c r="R152" s="225">
        <f>Q152*H152</f>
        <v>0.02596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433</v>
      </c>
      <c r="AT152" s="227" t="s">
        <v>319</v>
      </c>
      <c r="AU152" s="227" t="s">
        <v>80</v>
      </c>
      <c r="AY152" s="20" t="s">
        <v>205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331</v>
      </c>
      <c r="BM152" s="227" t="s">
        <v>8517</v>
      </c>
    </row>
    <row r="153" s="2" customFormat="1" ht="49.05" customHeight="1">
      <c r="A153" s="41"/>
      <c r="B153" s="42"/>
      <c r="C153" s="216" t="s">
        <v>377</v>
      </c>
      <c r="D153" s="216" t="s">
        <v>207</v>
      </c>
      <c r="E153" s="217" t="s">
        <v>8518</v>
      </c>
      <c r="F153" s="218" t="s">
        <v>8519</v>
      </c>
      <c r="G153" s="219" t="s">
        <v>448</v>
      </c>
      <c r="H153" s="220">
        <v>21</v>
      </c>
      <c r="I153" s="221"/>
      <c r="J153" s="222">
        <f>ROUND(I153*H153,2)</f>
        <v>0</v>
      </c>
      <c r="K153" s="218" t="s">
        <v>211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331</v>
      </c>
      <c r="AT153" s="227" t="s">
        <v>207</v>
      </c>
      <c r="AU153" s="227" t="s">
        <v>80</v>
      </c>
      <c r="AY153" s="20" t="s">
        <v>205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331</v>
      </c>
      <c r="BM153" s="227" t="s">
        <v>8520</v>
      </c>
    </row>
    <row r="154" s="2" customFormat="1">
      <c r="A154" s="41"/>
      <c r="B154" s="42"/>
      <c r="C154" s="43"/>
      <c r="D154" s="229" t="s">
        <v>214</v>
      </c>
      <c r="E154" s="43"/>
      <c r="F154" s="230" t="s">
        <v>8521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214</v>
      </c>
      <c r="AU154" s="20" t="s">
        <v>80</v>
      </c>
    </row>
    <row r="155" s="2" customFormat="1" ht="24.15" customHeight="1">
      <c r="A155" s="41"/>
      <c r="B155" s="42"/>
      <c r="C155" s="278" t="s">
        <v>383</v>
      </c>
      <c r="D155" s="278" t="s">
        <v>319</v>
      </c>
      <c r="E155" s="279" t="s">
        <v>8522</v>
      </c>
      <c r="F155" s="280" t="s">
        <v>8523</v>
      </c>
      <c r="G155" s="281" t="s">
        <v>448</v>
      </c>
      <c r="H155" s="282">
        <v>19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0.00056999999999999998</v>
      </c>
      <c r="R155" s="225">
        <f>Q155*H155</f>
        <v>0.010829999999999999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433</v>
      </c>
      <c r="AT155" s="227" t="s">
        <v>319</v>
      </c>
      <c r="AU155" s="227" t="s">
        <v>80</v>
      </c>
      <c r="AY155" s="20" t="s">
        <v>205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331</v>
      </c>
      <c r="BM155" s="227" t="s">
        <v>8524</v>
      </c>
    </row>
    <row r="156" s="2" customFormat="1" ht="33" customHeight="1">
      <c r="A156" s="41"/>
      <c r="B156" s="42"/>
      <c r="C156" s="278" t="s">
        <v>388</v>
      </c>
      <c r="D156" s="278" t="s">
        <v>319</v>
      </c>
      <c r="E156" s="279" t="s">
        <v>8525</v>
      </c>
      <c r="F156" s="280" t="s">
        <v>8526</v>
      </c>
      <c r="G156" s="281" t="s">
        <v>448</v>
      </c>
      <c r="H156" s="282">
        <v>2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0.00059999999999999995</v>
      </c>
      <c r="R156" s="225">
        <f>Q156*H156</f>
        <v>0.0011999999999999999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433</v>
      </c>
      <c r="AT156" s="227" t="s">
        <v>319</v>
      </c>
      <c r="AU156" s="227" t="s">
        <v>80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331</v>
      </c>
      <c r="BM156" s="227" t="s">
        <v>8527</v>
      </c>
    </row>
    <row r="157" s="2" customFormat="1" ht="55.5" customHeight="1">
      <c r="A157" s="41"/>
      <c r="B157" s="42"/>
      <c r="C157" s="216" t="s">
        <v>395</v>
      </c>
      <c r="D157" s="216" t="s">
        <v>207</v>
      </c>
      <c r="E157" s="217" t="s">
        <v>8528</v>
      </c>
      <c r="F157" s="218" t="s">
        <v>8529</v>
      </c>
      <c r="G157" s="219" t="s">
        <v>448</v>
      </c>
      <c r="H157" s="220">
        <v>36</v>
      </c>
      <c r="I157" s="221"/>
      <c r="J157" s="222">
        <f>ROUND(I157*H157,2)</f>
        <v>0</v>
      </c>
      <c r="K157" s="218" t="s">
        <v>211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331</v>
      </c>
      <c r="AT157" s="227" t="s">
        <v>207</v>
      </c>
      <c r="AU157" s="227" t="s">
        <v>80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331</v>
      </c>
      <c r="BM157" s="227" t="s">
        <v>8530</v>
      </c>
    </row>
    <row r="158" s="2" customFormat="1">
      <c r="A158" s="41"/>
      <c r="B158" s="42"/>
      <c r="C158" s="43"/>
      <c r="D158" s="229" t="s">
        <v>214</v>
      </c>
      <c r="E158" s="43"/>
      <c r="F158" s="230" t="s">
        <v>8531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214</v>
      </c>
      <c r="AU158" s="20" t="s">
        <v>80</v>
      </c>
    </row>
    <row r="159" s="2" customFormat="1" ht="33" customHeight="1">
      <c r="A159" s="41"/>
      <c r="B159" s="42"/>
      <c r="C159" s="278" t="s">
        <v>403</v>
      </c>
      <c r="D159" s="278" t="s">
        <v>319</v>
      </c>
      <c r="E159" s="279" t="s">
        <v>8532</v>
      </c>
      <c r="F159" s="280" t="s">
        <v>8533</v>
      </c>
      <c r="G159" s="281" t="s">
        <v>448</v>
      </c>
      <c r="H159" s="282">
        <v>36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9.0000000000000006E-05</v>
      </c>
      <c r="R159" s="225">
        <f>Q159*H159</f>
        <v>0.0032400000000000003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433</v>
      </c>
      <c r="AT159" s="227" t="s">
        <v>319</v>
      </c>
      <c r="AU159" s="227" t="s">
        <v>80</v>
      </c>
      <c r="AY159" s="20" t="s">
        <v>205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331</v>
      </c>
      <c r="BM159" s="227" t="s">
        <v>8534</v>
      </c>
    </row>
    <row r="160" s="2" customFormat="1" ht="55.5" customHeight="1">
      <c r="A160" s="41"/>
      <c r="B160" s="42"/>
      <c r="C160" s="216" t="s">
        <v>409</v>
      </c>
      <c r="D160" s="216" t="s">
        <v>207</v>
      </c>
      <c r="E160" s="217" t="s">
        <v>8535</v>
      </c>
      <c r="F160" s="218" t="s">
        <v>8536</v>
      </c>
      <c r="G160" s="219" t="s">
        <v>448</v>
      </c>
      <c r="H160" s="220">
        <v>128</v>
      </c>
      <c r="I160" s="221"/>
      <c r="J160" s="222">
        <f>ROUND(I160*H160,2)</f>
        <v>0</v>
      </c>
      <c r="K160" s="218" t="s">
        <v>211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331</v>
      </c>
      <c r="AT160" s="227" t="s">
        <v>207</v>
      </c>
      <c r="AU160" s="227" t="s">
        <v>80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331</v>
      </c>
      <c r="BM160" s="227" t="s">
        <v>8537</v>
      </c>
    </row>
    <row r="161" s="2" customFormat="1">
      <c r="A161" s="41"/>
      <c r="B161" s="42"/>
      <c r="C161" s="43"/>
      <c r="D161" s="229" t="s">
        <v>214</v>
      </c>
      <c r="E161" s="43"/>
      <c r="F161" s="230" t="s">
        <v>8538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214</v>
      </c>
      <c r="AU161" s="20" t="s">
        <v>80</v>
      </c>
    </row>
    <row r="162" s="2" customFormat="1" ht="24.15" customHeight="1">
      <c r="A162" s="41"/>
      <c r="B162" s="42"/>
      <c r="C162" s="278" t="s">
        <v>415</v>
      </c>
      <c r="D162" s="278" t="s">
        <v>319</v>
      </c>
      <c r="E162" s="279" t="s">
        <v>8539</v>
      </c>
      <c r="F162" s="280" t="s">
        <v>8540</v>
      </c>
      <c r="G162" s="281" t="s">
        <v>448</v>
      </c>
      <c r="H162" s="282">
        <v>128</v>
      </c>
      <c r="I162" s="283"/>
      <c r="J162" s="284">
        <f>ROUND(I162*H162,2)</f>
        <v>0</v>
      </c>
      <c r="K162" s="280" t="s">
        <v>19</v>
      </c>
      <c r="L162" s="285"/>
      <c r="M162" s="286" t="s">
        <v>19</v>
      </c>
      <c r="N162" s="287" t="s">
        <v>42</v>
      </c>
      <c r="O162" s="87"/>
      <c r="P162" s="225">
        <f>O162*H162</f>
        <v>0</v>
      </c>
      <c r="Q162" s="225">
        <v>0.00024000000000000001</v>
      </c>
      <c r="R162" s="225">
        <f>Q162*H162</f>
        <v>0.030720000000000001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433</v>
      </c>
      <c r="AT162" s="227" t="s">
        <v>319</v>
      </c>
      <c r="AU162" s="227" t="s">
        <v>80</v>
      </c>
      <c r="AY162" s="20" t="s">
        <v>205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331</v>
      </c>
      <c r="BM162" s="227" t="s">
        <v>8541</v>
      </c>
    </row>
    <row r="163" s="2" customFormat="1" ht="49.05" customHeight="1">
      <c r="A163" s="41"/>
      <c r="B163" s="42"/>
      <c r="C163" s="216" t="s">
        <v>421</v>
      </c>
      <c r="D163" s="216" t="s">
        <v>207</v>
      </c>
      <c r="E163" s="217" t="s">
        <v>8542</v>
      </c>
      <c r="F163" s="218" t="s">
        <v>8543</v>
      </c>
      <c r="G163" s="219" t="s">
        <v>448</v>
      </c>
      <c r="H163" s="220">
        <v>1171</v>
      </c>
      <c r="I163" s="221"/>
      <c r="J163" s="222">
        <f>ROUND(I163*H163,2)</f>
        <v>0</v>
      </c>
      <c r="K163" s="218" t="s">
        <v>211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331</v>
      </c>
      <c r="AT163" s="227" t="s">
        <v>207</v>
      </c>
      <c r="AU163" s="227" t="s">
        <v>80</v>
      </c>
      <c r="AY163" s="20" t="s">
        <v>205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331</v>
      </c>
      <c r="BM163" s="227" t="s">
        <v>8544</v>
      </c>
    </row>
    <row r="164" s="2" customFormat="1">
      <c r="A164" s="41"/>
      <c r="B164" s="42"/>
      <c r="C164" s="43"/>
      <c r="D164" s="229" t="s">
        <v>214</v>
      </c>
      <c r="E164" s="43"/>
      <c r="F164" s="230" t="s">
        <v>8545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214</v>
      </c>
      <c r="AU164" s="20" t="s">
        <v>80</v>
      </c>
    </row>
    <row r="165" s="2" customFormat="1" ht="21.75" customHeight="1">
      <c r="A165" s="41"/>
      <c r="B165" s="42"/>
      <c r="C165" s="278" t="s">
        <v>427</v>
      </c>
      <c r="D165" s="278" t="s">
        <v>319</v>
      </c>
      <c r="E165" s="279" t="s">
        <v>8546</v>
      </c>
      <c r="F165" s="280" t="s">
        <v>8547</v>
      </c>
      <c r="G165" s="281" t="s">
        <v>448</v>
      </c>
      <c r="H165" s="282">
        <v>1171</v>
      </c>
      <c r="I165" s="283"/>
      <c r="J165" s="284">
        <f>ROUND(I165*H165,2)</f>
        <v>0</v>
      </c>
      <c r="K165" s="280" t="s">
        <v>211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4.0000000000000003E-05</v>
      </c>
      <c r="R165" s="225">
        <f>Q165*H165</f>
        <v>0.046840000000000007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433</v>
      </c>
      <c r="AT165" s="227" t="s">
        <v>319</v>
      </c>
      <c r="AU165" s="227" t="s">
        <v>80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331</v>
      </c>
      <c r="BM165" s="227" t="s">
        <v>8548</v>
      </c>
    </row>
    <row r="166" s="2" customFormat="1" ht="49.05" customHeight="1">
      <c r="A166" s="41"/>
      <c r="B166" s="42"/>
      <c r="C166" s="216" t="s">
        <v>433</v>
      </c>
      <c r="D166" s="216" t="s">
        <v>207</v>
      </c>
      <c r="E166" s="217" t="s">
        <v>8549</v>
      </c>
      <c r="F166" s="218" t="s">
        <v>8550</v>
      </c>
      <c r="G166" s="219" t="s">
        <v>448</v>
      </c>
      <c r="H166" s="220">
        <v>6</v>
      </c>
      <c r="I166" s="221"/>
      <c r="J166" s="222">
        <f>ROUND(I166*H166,2)</f>
        <v>0</v>
      </c>
      <c r="K166" s="218" t="s">
        <v>211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331</v>
      </c>
      <c r="AT166" s="227" t="s">
        <v>207</v>
      </c>
      <c r="AU166" s="227" t="s">
        <v>80</v>
      </c>
      <c r="AY166" s="20" t="s">
        <v>205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331</v>
      </c>
      <c r="BM166" s="227" t="s">
        <v>8551</v>
      </c>
    </row>
    <row r="167" s="2" customFormat="1">
      <c r="A167" s="41"/>
      <c r="B167" s="42"/>
      <c r="C167" s="43"/>
      <c r="D167" s="229" t="s">
        <v>214</v>
      </c>
      <c r="E167" s="43"/>
      <c r="F167" s="230" t="s">
        <v>8552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214</v>
      </c>
      <c r="AU167" s="20" t="s">
        <v>80</v>
      </c>
    </row>
    <row r="168" s="2" customFormat="1" ht="24.15" customHeight="1">
      <c r="A168" s="41"/>
      <c r="B168" s="42"/>
      <c r="C168" s="278" t="s">
        <v>440</v>
      </c>
      <c r="D168" s="278" t="s">
        <v>319</v>
      </c>
      <c r="E168" s="279" t="s">
        <v>8553</v>
      </c>
      <c r="F168" s="280" t="s">
        <v>8554</v>
      </c>
      <c r="G168" s="281" t="s">
        <v>448</v>
      </c>
      <c r="H168" s="282">
        <v>6</v>
      </c>
      <c r="I168" s="283"/>
      <c r="J168" s="284">
        <f>ROUND(I168*H168,2)</f>
        <v>0</v>
      </c>
      <c r="K168" s="280" t="s">
        <v>211</v>
      </c>
      <c r="L168" s="285"/>
      <c r="M168" s="286" t="s">
        <v>19</v>
      </c>
      <c r="N168" s="287" t="s">
        <v>42</v>
      </c>
      <c r="O168" s="87"/>
      <c r="P168" s="225">
        <f>O168*H168</f>
        <v>0</v>
      </c>
      <c r="Q168" s="225">
        <v>5.0000000000000002E-05</v>
      </c>
      <c r="R168" s="225">
        <f>Q168*H168</f>
        <v>0.00030000000000000003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433</v>
      </c>
      <c r="AT168" s="227" t="s">
        <v>319</v>
      </c>
      <c r="AU168" s="227" t="s">
        <v>80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331</v>
      </c>
      <c r="BM168" s="227" t="s">
        <v>8555</v>
      </c>
    </row>
    <row r="169" s="2" customFormat="1" ht="16.5" customHeight="1">
      <c r="A169" s="41"/>
      <c r="B169" s="42"/>
      <c r="C169" s="216" t="s">
        <v>445</v>
      </c>
      <c r="D169" s="216" t="s">
        <v>207</v>
      </c>
      <c r="E169" s="217" t="s">
        <v>8556</v>
      </c>
      <c r="F169" s="218" t="s">
        <v>8557</v>
      </c>
      <c r="G169" s="219" t="s">
        <v>448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331</v>
      </c>
      <c r="AT169" s="227" t="s">
        <v>207</v>
      </c>
      <c r="AU169" s="227" t="s">
        <v>80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331</v>
      </c>
      <c r="BM169" s="227" t="s">
        <v>8558</v>
      </c>
    </row>
    <row r="170" s="2" customFormat="1" ht="55.5" customHeight="1">
      <c r="A170" s="41"/>
      <c r="B170" s="42"/>
      <c r="C170" s="278" t="s">
        <v>454</v>
      </c>
      <c r="D170" s="278" t="s">
        <v>319</v>
      </c>
      <c r="E170" s="279" t="s">
        <v>8559</v>
      </c>
      <c r="F170" s="280" t="s">
        <v>8560</v>
      </c>
      <c r="G170" s="281" t="s">
        <v>19</v>
      </c>
      <c r="H170" s="282">
        <v>3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0.001</v>
      </c>
      <c r="R170" s="225">
        <f>Q170*H170</f>
        <v>0.0030000000000000001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433</v>
      </c>
      <c r="AT170" s="227" t="s">
        <v>319</v>
      </c>
      <c r="AU170" s="227" t="s">
        <v>80</v>
      </c>
      <c r="AY170" s="20" t="s">
        <v>205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331</v>
      </c>
      <c r="BM170" s="227" t="s">
        <v>8561</v>
      </c>
    </row>
    <row r="171" s="2" customFormat="1" ht="44.25" customHeight="1">
      <c r="A171" s="41"/>
      <c r="B171" s="42"/>
      <c r="C171" s="216" t="s">
        <v>460</v>
      </c>
      <c r="D171" s="216" t="s">
        <v>207</v>
      </c>
      <c r="E171" s="217" t="s">
        <v>8562</v>
      </c>
      <c r="F171" s="218" t="s">
        <v>8563</v>
      </c>
      <c r="G171" s="219" t="s">
        <v>327</v>
      </c>
      <c r="H171" s="220">
        <v>1115.81</v>
      </c>
      <c r="I171" s="221"/>
      <c r="J171" s="222">
        <f>ROUND(I171*H171,2)</f>
        <v>0</v>
      </c>
      <c r="K171" s="218" t="s">
        <v>211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331</v>
      </c>
      <c r="AT171" s="227" t="s">
        <v>207</v>
      </c>
      <c r="AU171" s="227" t="s">
        <v>80</v>
      </c>
      <c r="AY171" s="20" t="s">
        <v>205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331</v>
      </c>
      <c r="BM171" s="227" t="s">
        <v>8564</v>
      </c>
    </row>
    <row r="172" s="2" customFormat="1">
      <c r="A172" s="41"/>
      <c r="B172" s="42"/>
      <c r="C172" s="43"/>
      <c r="D172" s="229" t="s">
        <v>214</v>
      </c>
      <c r="E172" s="43"/>
      <c r="F172" s="230" t="s">
        <v>8565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214</v>
      </c>
      <c r="AU172" s="20" t="s">
        <v>80</v>
      </c>
    </row>
    <row r="173" s="14" customFormat="1">
      <c r="A173" s="14"/>
      <c r="B173" s="245"/>
      <c r="C173" s="246"/>
      <c r="D173" s="236" t="s">
        <v>216</v>
      </c>
      <c r="E173" s="247" t="s">
        <v>19</v>
      </c>
      <c r="F173" s="248" t="s">
        <v>8566</v>
      </c>
      <c r="G173" s="246"/>
      <c r="H173" s="249">
        <v>1115.8095238095239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216</v>
      </c>
      <c r="AU173" s="255" t="s">
        <v>80</v>
      </c>
      <c r="AV173" s="14" t="s">
        <v>80</v>
      </c>
      <c r="AW173" s="14" t="s">
        <v>218</v>
      </c>
      <c r="AX173" s="14" t="s">
        <v>71</v>
      </c>
      <c r="AY173" s="255" t="s">
        <v>205</v>
      </c>
    </row>
    <row r="174" s="2" customFormat="1" ht="44.25" customHeight="1">
      <c r="A174" s="41"/>
      <c r="B174" s="42"/>
      <c r="C174" s="278" t="s">
        <v>466</v>
      </c>
      <c r="D174" s="278" t="s">
        <v>319</v>
      </c>
      <c r="E174" s="279" t="s">
        <v>8567</v>
      </c>
      <c r="F174" s="280" t="s">
        <v>8568</v>
      </c>
      <c r="G174" s="281" t="s">
        <v>327</v>
      </c>
      <c r="H174" s="282">
        <v>583</v>
      </c>
      <c r="I174" s="283"/>
      <c r="J174" s="284">
        <f>ROUND(I174*H174,2)</f>
        <v>0</v>
      </c>
      <c r="K174" s="280" t="s">
        <v>211</v>
      </c>
      <c r="L174" s="285"/>
      <c r="M174" s="286" t="s">
        <v>19</v>
      </c>
      <c r="N174" s="287" t="s">
        <v>42</v>
      </c>
      <c r="O174" s="87"/>
      <c r="P174" s="225">
        <f>O174*H174</f>
        <v>0</v>
      </c>
      <c r="Q174" s="225">
        <v>0.00011</v>
      </c>
      <c r="R174" s="225">
        <f>Q174*H174</f>
        <v>0.064130000000000006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433</v>
      </c>
      <c r="AT174" s="227" t="s">
        <v>319</v>
      </c>
      <c r="AU174" s="227" t="s">
        <v>80</v>
      </c>
      <c r="AY174" s="20" t="s">
        <v>205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331</v>
      </c>
      <c r="BM174" s="227" t="s">
        <v>8569</v>
      </c>
    </row>
    <row r="175" s="2" customFormat="1" ht="44.25" customHeight="1">
      <c r="A175" s="41"/>
      <c r="B175" s="42"/>
      <c r="C175" s="278" t="s">
        <v>473</v>
      </c>
      <c r="D175" s="278" t="s">
        <v>319</v>
      </c>
      <c r="E175" s="279" t="s">
        <v>8570</v>
      </c>
      <c r="F175" s="280" t="s">
        <v>8571</v>
      </c>
      <c r="G175" s="281" t="s">
        <v>327</v>
      </c>
      <c r="H175" s="282">
        <v>5275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5.0000000000000002E-05</v>
      </c>
      <c r="R175" s="225">
        <f>Q175*H175</f>
        <v>0.26375000000000004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433</v>
      </c>
      <c r="AT175" s="227" t="s">
        <v>319</v>
      </c>
      <c r="AU175" s="227" t="s">
        <v>80</v>
      </c>
      <c r="AY175" s="20" t="s">
        <v>205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331</v>
      </c>
      <c r="BM175" s="227" t="s">
        <v>8572</v>
      </c>
    </row>
    <row r="176" s="2" customFormat="1" ht="44.25" customHeight="1">
      <c r="A176" s="41"/>
      <c r="B176" s="42"/>
      <c r="C176" s="216" t="s">
        <v>491</v>
      </c>
      <c r="D176" s="216" t="s">
        <v>207</v>
      </c>
      <c r="E176" s="217" t="s">
        <v>8573</v>
      </c>
      <c r="F176" s="218" t="s">
        <v>8574</v>
      </c>
      <c r="G176" s="219" t="s">
        <v>327</v>
      </c>
      <c r="H176" s="220">
        <v>37.332999999999998</v>
      </c>
      <c r="I176" s="221"/>
      <c r="J176" s="222">
        <f>ROUND(I176*H176,2)</f>
        <v>0</v>
      </c>
      <c r="K176" s="218" t="s">
        <v>211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331</v>
      </c>
      <c r="AT176" s="227" t="s">
        <v>207</v>
      </c>
      <c r="AU176" s="227" t="s">
        <v>80</v>
      </c>
      <c r="AY176" s="20" t="s">
        <v>205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331</v>
      </c>
      <c r="BM176" s="227" t="s">
        <v>8575</v>
      </c>
    </row>
    <row r="177" s="2" customFormat="1">
      <c r="A177" s="41"/>
      <c r="B177" s="42"/>
      <c r="C177" s="43"/>
      <c r="D177" s="229" t="s">
        <v>214</v>
      </c>
      <c r="E177" s="43"/>
      <c r="F177" s="230" t="s">
        <v>8576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214</v>
      </c>
      <c r="AU177" s="20" t="s">
        <v>80</v>
      </c>
    </row>
    <row r="178" s="14" customFormat="1">
      <c r="A178" s="14"/>
      <c r="B178" s="245"/>
      <c r="C178" s="246"/>
      <c r="D178" s="236" t="s">
        <v>216</v>
      </c>
      <c r="E178" s="247" t="s">
        <v>19</v>
      </c>
      <c r="F178" s="248" t="s">
        <v>8577</v>
      </c>
      <c r="G178" s="246"/>
      <c r="H178" s="249">
        <v>37.333333333333336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216</v>
      </c>
      <c r="AU178" s="255" t="s">
        <v>80</v>
      </c>
      <c r="AV178" s="14" t="s">
        <v>80</v>
      </c>
      <c r="AW178" s="14" t="s">
        <v>218</v>
      </c>
      <c r="AX178" s="14" t="s">
        <v>71</v>
      </c>
      <c r="AY178" s="255" t="s">
        <v>205</v>
      </c>
    </row>
    <row r="179" s="2" customFormat="1" ht="49.05" customHeight="1">
      <c r="A179" s="41"/>
      <c r="B179" s="42"/>
      <c r="C179" s="278" t="s">
        <v>499</v>
      </c>
      <c r="D179" s="278" t="s">
        <v>319</v>
      </c>
      <c r="E179" s="279" t="s">
        <v>8578</v>
      </c>
      <c r="F179" s="280" t="s">
        <v>8579</v>
      </c>
      <c r="G179" s="281" t="s">
        <v>327</v>
      </c>
      <c r="H179" s="282">
        <v>196</v>
      </c>
      <c r="I179" s="283"/>
      <c r="J179" s="284">
        <f>ROUND(I179*H179,2)</f>
        <v>0</v>
      </c>
      <c r="K179" s="280" t="s">
        <v>211</v>
      </c>
      <c r="L179" s="285"/>
      <c r="M179" s="286" t="s">
        <v>19</v>
      </c>
      <c r="N179" s="287" t="s">
        <v>42</v>
      </c>
      <c r="O179" s="87"/>
      <c r="P179" s="225">
        <f>O179*H179</f>
        <v>0</v>
      </c>
      <c r="Q179" s="225">
        <v>0.00014999999999999999</v>
      </c>
      <c r="R179" s="225">
        <f>Q179*H179</f>
        <v>0.029399999999999999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433</v>
      </c>
      <c r="AT179" s="227" t="s">
        <v>319</v>
      </c>
      <c r="AU179" s="227" t="s">
        <v>80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331</v>
      </c>
      <c r="BM179" s="227" t="s">
        <v>8580</v>
      </c>
    </row>
    <row r="180" s="2" customFormat="1" ht="44.25" customHeight="1">
      <c r="A180" s="41"/>
      <c r="B180" s="42"/>
      <c r="C180" s="216" t="s">
        <v>506</v>
      </c>
      <c r="D180" s="216" t="s">
        <v>207</v>
      </c>
      <c r="E180" s="217" t="s">
        <v>8581</v>
      </c>
      <c r="F180" s="218" t="s">
        <v>8582</v>
      </c>
      <c r="G180" s="219" t="s">
        <v>327</v>
      </c>
      <c r="H180" s="220">
        <v>256.762</v>
      </c>
      <c r="I180" s="221"/>
      <c r="J180" s="222">
        <f>ROUND(I180*H180,2)</f>
        <v>0</v>
      </c>
      <c r="K180" s="218" t="s">
        <v>211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331</v>
      </c>
      <c r="AT180" s="227" t="s">
        <v>207</v>
      </c>
      <c r="AU180" s="227" t="s">
        <v>80</v>
      </c>
      <c r="AY180" s="20" t="s">
        <v>205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331</v>
      </c>
      <c r="BM180" s="227" t="s">
        <v>8583</v>
      </c>
    </row>
    <row r="181" s="2" customFormat="1">
      <c r="A181" s="41"/>
      <c r="B181" s="42"/>
      <c r="C181" s="43"/>
      <c r="D181" s="229" t="s">
        <v>214</v>
      </c>
      <c r="E181" s="43"/>
      <c r="F181" s="230" t="s">
        <v>8584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214</v>
      </c>
      <c r="AU181" s="20" t="s">
        <v>80</v>
      </c>
    </row>
    <row r="182" s="14" customFormat="1">
      <c r="A182" s="14"/>
      <c r="B182" s="245"/>
      <c r="C182" s="246"/>
      <c r="D182" s="236" t="s">
        <v>216</v>
      </c>
      <c r="E182" s="247" t="s">
        <v>19</v>
      </c>
      <c r="F182" s="248" t="s">
        <v>8585</v>
      </c>
      <c r="G182" s="246"/>
      <c r="H182" s="249">
        <v>256.76190476190476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216</v>
      </c>
      <c r="AU182" s="255" t="s">
        <v>80</v>
      </c>
      <c r="AV182" s="14" t="s">
        <v>80</v>
      </c>
      <c r="AW182" s="14" t="s">
        <v>218</v>
      </c>
      <c r="AX182" s="14" t="s">
        <v>71</v>
      </c>
      <c r="AY182" s="255" t="s">
        <v>205</v>
      </c>
    </row>
    <row r="183" s="2" customFormat="1" ht="49.05" customHeight="1">
      <c r="A183" s="41"/>
      <c r="B183" s="42"/>
      <c r="C183" s="278" t="s">
        <v>511</v>
      </c>
      <c r="D183" s="278" t="s">
        <v>319</v>
      </c>
      <c r="E183" s="279" t="s">
        <v>8586</v>
      </c>
      <c r="F183" s="280" t="s">
        <v>8587</v>
      </c>
      <c r="G183" s="281" t="s">
        <v>327</v>
      </c>
      <c r="H183" s="282">
        <v>1348</v>
      </c>
      <c r="I183" s="283"/>
      <c r="J183" s="284">
        <f>ROUND(I183*H183,2)</f>
        <v>0</v>
      </c>
      <c r="K183" s="280" t="s">
        <v>211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0.00031</v>
      </c>
      <c r="R183" s="225">
        <f>Q183*H183</f>
        <v>0.41787999999999997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433</v>
      </c>
      <c r="AT183" s="227" t="s">
        <v>319</v>
      </c>
      <c r="AU183" s="227" t="s">
        <v>80</v>
      </c>
      <c r="AY183" s="20" t="s">
        <v>205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331</v>
      </c>
      <c r="BM183" s="227" t="s">
        <v>8588</v>
      </c>
    </row>
    <row r="184" s="2" customFormat="1" ht="62.7" customHeight="1">
      <c r="A184" s="41"/>
      <c r="B184" s="42"/>
      <c r="C184" s="216" t="s">
        <v>519</v>
      </c>
      <c r="D184" s="216" t="s">
        <v>207</v>
      </c>
      <c r="E184" s="217" t="s">
        <v>8589</v>
      </c>
      <c r="F184" s="218" t="s">
        <v>8590</v>
      </c>
      <c r="G184" s="219" t="s">
        <v>327</v>
      </c>
      <c r="H184" s="220">
        <v>4612.5709999999999</v>
      </c>
      <c r="I184" s="221"/>
      <c r="J184" s="222">
        <f>ROUND(I184*H184,2)</f>
        <v>0</v>
      </c>
      <c r="K184" s="218" t="s">
        <v>211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331</v>
      </c>
      <c r="AT184" s="227" t="s">
        <v>207</v>
      </c>
      <c r="AU184" s="227" t="s">
        <v>80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331</v>
      </c>
      <c r="BM184" s="227" t="s">
        <v>8591</v>
      </c>
    </row>
    <row r="185" s="2" customFormat="1">
      <c r="A185" s="41"/>
      <c r="B185" s="42"/>
      <c r="C185" s="43"/>
      <c r="D185" s="229" t="s">
        <v>214</v>
      </c>
      <c r="E185" s="43"/>
      <c r="F185" s="230" t="s">
        <v>8592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214</v>
      </c>
      <c r="AU185" s="20" t="s">
        <v>80</v>
      </c>
    </row>
    <row r="186" s="14" customFormat="1">
      <c r="A186" s="14"/>
      <c r="B186" s="245"/>
      <c r="C186" s="246"/>
      <c r="D186" s="236" t="s">
        <v>216</v>
      </c>
      <c r="E186" s="247" t="s">
        <v>19</v>
      </c>
      <c r="F186" s="248" t="s">
        <v>8593</v>
      </c>
      <c r="G186" s="246"/>
      <c r="H186" s="249">
        <v>4612.5714285714284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216</v>
      </c>
      <c r="AU186" s="255" t="s">
        <v>80</v>
      </c>
      <c r="AV186" s="14" t="s">
        <v>80</v>
      </c>
      <c r="AW186" s="14" t="s">
        <v>218</v>
      </c>
      <c r="AX186" s="14" t="s">
        <v>71</v>
      </c>
      <c r="AY186" s="255" t="s">
        <v>205</v>
      </c>
    </row>
    <row r="187" s="2" customFormat="1" ht="62.7" customHeight="1">
      <c r="A187" s="41"/>
      <c r="B187" s="42"/>
      <c r="C187" s="216" t="s">
        <v>525</v>
      </c>
      <c r="D187" s="216" t="s">
        <v>207</v>
      </c>
      <c r="E187" s="217" t="s">
        <v>8594</v>
      </c>
      <c r="F187" s="218" t="s">
        <v>8595</v>
      </c>
      <c r="G187" s="219" t="s">
        <v>327</v>
      </c>
      <c r="H187" s="220">
        <v>1283.81</v>
      </c>
      <c r="I187" s="221"/>
      <c r="J187" s="222">
        <f>ROUND(I187*H187,2)</f>
        <v>0</v>
      </c>
      <c r="K187" s="218" t="s">
        <v>211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331</v>
      </c>
      <c r="AT187" s="227" t="s">
        <v>207</v>
      </c>
      <c r="AU187" s="227" t="s">
        <v>80</v>
      </c>
      <c r="AY187" s="20" t="s">
        <v>205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331</v>
      </c>
      <c r="BM187" s="227" t="s">
        <v>8596</v>
      </c>
    </row>
    <row r="188" s="2" customFormat="1">
      <c r="A188" s="41"/>
      <c r="B188" s="42"/>
      <c r="C188" s="43"/>
      <c r="D188" s="229" t="s">
        <v>214</v>
      </c>
      <c r="E188" s="43"/>
      <c r="F188" s="230" t="s">
        <v>8597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214</v>
      </c>
      <c r="AU188" s="20" t="s">
        <v>80</v>
      </c>
    </row>
    <row r="189" s="14" customFormat="1">
      <c r="A189" s="14"/>
      <c r="B189" s="245"/>
      <c r="C189" s="246"/>
      <c r="D189" s="236" t="s">
        <v>216</v>
      </c>
      <c r="E189" s="247" t="s">
        <v>19</v>
      </c>
      <c r="F189" s="248" t="s">
        <v>8598</v>
      </c>
      <c r="G189" s="246"/>
      <c r="H189" s="249">
        <v>1283.8095238095239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216</v>
      </c>
      <c r="AU189" s="255" t="s">
        <v>80</v>
      </c>
      <c r="AV189" s="14" t="s">
        <v>80</v>
      </c>
      <c r="AW189" s="14" t="s">
        <v>218</v>
      </c>
      <c r="AX189" s="14" t="s">
        <v>71</v>
      </c>
      <c r="AY189" s="255" t="s">
        <v>205</v>
      </c>
    </row>
    <row r="190" s="2" customFormat="1" ht="37.8" customHeight="1">
      <c r="A190" s="41"/>
      <c r="B190" s="42"/>
      <c r="C190" s="216" t="s">
        <v>531</v>
      </c>
      <c r="D190" s="216" t="s">
        <v>207</v>
      </c>
      <c r="E190" s="217" t="s">
        <v>8599</v>
      </c>
      <c r="F190" s="218" t="s">
        <v>8600</v>
      </c>
      <c r="G190" s="219" t="s">
        <v>327</v>
      </c>
      <c r="H190" s="220">
        <v>3650.4760000000001</v>
      </c>
      <c r="I190" s="221"/>
      <c r="J190" s="222">
        <f>ROUND(I190*H190,2)</f>
        <v>0</v>
      </c>
      <c r="K190" s="218" t="s">
        <v>211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331</v>
      </c>
      <c r="AT190" s="227" t="s">
        <v>207</v>
      </c>
      <c r="AU190" s="227" t="s">
        <v>80</v>
      </c>
      <c r="AY190" s="20" t="s">
        <v>205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331</v>
      </c>
      <c r="BM190" s="227" t="s">
        <v>8601</v>
      </c>
    </row>
    <row r="191" s="2" customFormat="1">
      <c r="A191" s="41"/>
      <c r="B191" s="42"/>
      <c r="C191" s="43"/>
      <c r="D191" s="229" t="s">
        <v>214</v>
      </c>
      <c r="E191" s="43"/>
      <c r="F191" s="230" t="s">
        <v>8602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214</v>
      </c>
      <c r="AU191" s="20" t="s">
        <v>80</v>
      </c>
    </row>
    <row r="192" s="14" customFormat="1">
      <c r="A192" s="14"/>
      <c r="B192" s="245"/>
      <c r="C192" s="246"/>
      <c r="D192" s="236" t="s">
        <v>216</v>
      </c>
      <c r="E192" s="247" t="s">
        <v>19</v>
      </c>
      <c r="F192" s="248" t="s">
        <v>8603</v>
      </c>
      <c r="G192" s="246"/>
      <c r="H192" s="249">
        <v>3650.4761904761904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216</v>
      </c>
      <c r="AU192" s="255" t="s">
        <v>80</v>
      </c>
      <c r="AV192" s="14" t="s">
        <v>80</v>
      </c>
      <c r="AW192" s="14" t="s">
        <v>218</v>
      </c>
      <c r="AX192" s="14" t="s">
        <v>71</v>
      </c>
      <c r="AY192" s="255" t="s">
        <v>205</v>
      </c>
    </row>
    <row r="193" s="2" customFormat="1" ht="49.05" customHeight="1">
      <c r="A193" s="41"/>
      <c r="B193" s="42"/>
      <c r="C193" s="278" t="s">
        <v>537</v>
      </c>
      <c r="D193" s="278" t="s">
        <v>319</v>
      </c>
      <c r="E193" s="279" t="s">
        <v>8604</v>
      </c>
      <c r="F193" s="280" t="s">
        <v>8605</v>
      </c>
      <c r="G193" s="281" t="s">
        <v>327</v>
      </c>
      <c r="H193" s="282">
        <v>213</v>
      </c>
      <c r="I193" s="283"/>
      <c r="J193" s="284">
        <f>ROUND(I193*H193,2)</f>
        <v>0</v>
      </c>
      <c r="K193" s="280" t="s">
        <v>211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0.00011</v>
      </c>
      <c r="R193" s="225">
        <f>Q193*H193</f>
        <v>0.023429999999999999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433</v>
      </c>
      <c r="AT193" s="227" t="s">
        <v>319</v>
      </c>
      <c r="AU193" s="227" t="s">
        <v>80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331</v>
      </c>
      <c r="BM193" s="227" t="s">
        <v>8606</v>
      </c>
    </row>
    <row r="194" s="2" customFormat="1" ht="44.25" customHeight="1">
      <c r="A194" s="41"/>
      <c r="B194" s="42"/>
      <c r="C194" s="278" t="s">
        <v>545</v>
      </c>
      <c r="D194" s="278" t="s">
        <v>319</v>
      </c>
      <c r="E194" s="279" t="s">
        <v>8607</v>
      </c>
      <c r="F194" s="280" t="s">
        <v>8608</v>
      </c>
      <c r="G194" s="281" t="s">
        <v>327</v>
      </c>
      <c r="H194" s="282">
        <v>6391</v>
      </c>
      <c r="I194" s="283"/>
      <c r="J194" s="284">
        <f>ROUND(I194*H194,2)</f>
        <v>0</v>
      </c>
      <c r="K194" s="280" t="s">
        <v>211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0.00020000000000000001</v>
      </c>
      <c r="R194" s="225">
        <f>Q194*H194</f>
        <v>1.2782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433</v>
      </c>
      <c r="AT194" s="227" t="s">
        <v>319</v>
      </c>
      <c r="AU194" s="227" t="s">
        <v>80</v>
      </c>
      <c r="AY194" s="20" t="s">
        <v>205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331</v>
      </c>
      <c r="BM194" s="227" t="s">
        <v>8609</v>
      </c>
    </row>
    <row r="195" s="2" customFormat="1" ht="55.5" customHeight="1">
      <c r="A195" s="41"/>
      <c r="B195" s="42"/>
      <c r="C195" s="278" t="s">
        <v>553</v>
      </c>
      <c r="D195" s="278" t="s">
        <v>319</v>
      </c>
      <c r="E195" s="279" t="s">
        <v>8610</v>
      </c>
      <c r="F195" s="280" t="s">
        <v>8611</v>
      </c>
      <c r="G195" s="281" t="s">
        <v>327</v>
      </c>
      <c r="H195" s="282">
        <v>1062</v>
      </c>
      <c r="I195" s="283"/>
      <c r="J195" s="284">
        <f>ROUND(I195*H195,2)</f>
        <v>0</v>
      </c>
      <c r="K195" s="280" t="s">
        <v>211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0.00011</v>
      </c>
      <c r="R195" s="225">
        <f>Q195*H195</f>
        <v>0.11682000000000001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433</v>
      </c>
      <c r="AT195" s="227" t="s">
        <v>319</v>
      </c>
      <c r="AU195" s="227" t="s">
        <v>80</v>
      </c>
      <c r="AY195" s="20" t="s">
        <v>205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331</v>
      </c>
      <c r="BM195" s="227" t="s">
        <v>8612</v>
      </c>
    </row>
    <row r="196" s="2" customFormat="1" ht="37.8" customHeight="1">
      <c r="A196" s="41"/>
      <c r="B196" s="42"/>
      <c r="C196" s="216" t="s">
        <v>559</v>
      </c>
      <c r="D196" s="216" t="s">
        <v>207</v>
      </c>
      <c r="E196" s="217" t="s">
        <v>8613</v>
      </c>
      <c r="F196" s="218" t="s">
        <v>8614</v>
      </c>
      <c r="G196" s="219" t="s">
        <v>327</v>
      </c>
      <c r="H196" s="220">
        <v>7620</v>
      </c>
      <c r="I196" s="221"/>
      <c r="J196" s="222">
        <f>ROUND(I196*H196,2)</f>
        <v>0</v>
      </c>
      <c r="K196" s="218" t="s">
        <v>211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331</v>
      </c>
      <c r="AT196" s="227" t="s">
        <v>207</v>
      </c>
      <c r="AU196" s="227" t="s">
        <v>80</v>
      </c>
      <c r="AY196" s="20" t="s">
        <v>205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331</v>
      </c>
      <c r="BM196" s="227" t="s">
        <v>8615</v>
      </c>
    </row>
    <row r="197" s="2" customFormat="1">
      <c r="A197" s="41"/>
      <c r="B197" s="42"/>
      <c r="C197" s="43"/>
      <c r="D197" s="229" t="s">
        <v>214</v>
      </c>
      <c r="E197" s="43"/>
      <c r="F197" s="230" t="s">
        <v>8616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214</v>
      </c>
      <c r="AU197" s="20" t="s">
        <v>80</v>
      </c>
    </row>
    <row r="198" s="14" customFormat="1">
      <c r="A198" s="14"/>
      <c r="B198" s="245"/>
      <c r="C198" s="246"/>
      <c r="D198" s="236" t="s">
        <v>216</v>
      </c>
      <c r="E198" s="247" t="s">
        <v>19</v>
      </c>
      <c r="F198" s="248" t="s">
        <v>8617</v>
      </c>
      <c r="G198" s="246"/>
      <c r="H198" s="249">
        <v>7620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216</v>
      </c>
      <c r="AU198" s="255" t="s">
        <v>80</v>
      </c>
      <c r="AV198" s="14" t="s">
        <v>80</v>
      </c>
      <c r="AW198" s="14" t="s">
        <v>218</v>
      </c>
      <c r="AX198" s="14" t="s">
        <v>71</v>
      </c>
      <c r="AY198" s="255" t="s">
        <v>205</v>
      </c>
    </row>
    <row r="199" s="2" customFormat="1" ht="49.05" customHeight="1">
      <c r="A199" s="41"/>
      <c r="B199" s="42"/>
      <c r="C199" s="278" t="s">
        <v>123</v>
      </c>
      <c r="D199" s="278" t="s">
        <v>319</v>
      </c>
      <c r="E199" s="279" t="s">
        <v>8618</v>
      </c>
      <c r="F199" s="280" t="s">
        <v>8619</v>
      </c>
      <c r="G199" s="281" t="s">
        <v>327</v>
      </c>
      <c r="H199" s="282">
        <v>2851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0.00012999999999999999</v>
      </c>
      <c r="R199" s="225">
        <f>Q199*H199</f>
        <v>0.37062999999999996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433</v>
      </c>
      <c r="AT199" s="227" t="s">
        <v>319</v>
      </c>
      <c r="AU199" s="227" t="s">
        <v>80</v>
      </c>
      <c r="AY199" s="20" t="s">
        <v>205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331</v>
      </c>
      <c r="BM199" s="227" t="s">
        <v>8620</v>
      </c>
    </row>
    <row r="200" s="2" customFormat="1" ht="49.05" customHeight="1">
      <c r="A200" s="41"/>
      <c r="B200" s="42"/>
      <c r="C200" s="278" t="s">
        <v>568</v>
      </c>
      <c r="D200" s="278" t="s">
        <v>319</v>
      </c>
      <c r="E200" s="279" t="s">
        <v>8621</v>
      </c>
      <c r="F200" s="280" t="s">
        <v>8622</v>
      </c>
      <c r="G200" s="281" t="s">
        <v>327</v>
      </c>
      <c r="H200" s="282">
        <v>6039</v>
      </c>
      <c r="I200" s="283"/>
      <c r="J200" s="284">
        <f>ROUND(I200*H200,2)</f>
        <v>0</v>
      </c>
      <c r="K200" s="280" t="s">
        <v>19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0.78506999999999993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433</v>
      </c>
      <c r="AT200" s="227" t="s">
        <v>319</v>
      </c>
      <c r="AU200" s="227" t="s">
        <v>80</v>
      </c>
      <c r="AY200" s="20" t="s">
        <v>205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331</v>
      </c>
      <c r="BM200" s="227" t="s">
        <v>8623</v>
      </c>
    </row>
    <row r="201" s="2" customFormat="1" ht="37.8" customHeight="1">
      <c r="A201" s="41"/>
      <c r="B201" s="42"/>
      <c r="C201" s="216" t="s">
        <v>574</v>
      </c>
      <c r="D201" s="216" t="s">
        <v>207</v>
      </c>
      <c r="E201" s="217" t="s">
        <v>8624</v>
      </c>
      <c r="F201" s="218" t="s">
        <v>8625</v>
      </c>
      <c r="G201" s="219" t="s">
        <v>327</v>
      </c>
      <c r="H201" s="220">
        <v>9752.3809999999994</v>
      </c>
      <c r="I201" s="221"/>
      <c r="J201" s="222">
        <f>ROUND(I201*H201,2)</f>
        <v>0</v>
      </c>
      <c r="K201" s="218" t="s">
        <v>211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331</v>
      </c>
      <c r="AT201" s="227" t="s">
        <v>207</v>
      </c>
      <c r="AU201" s="227" t="s">
        <v>80</v>
      </c>
      <c r="AY201" s="20" t="s">
        <v>205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331</v>
      </c>
      <c r="BM201" s="227" t="s">
        <v>8626</v>
      </c>
    </row>
    <row r="202" s="2" customFormat="1">
      <c r="A202" s="41"/>
      <c r="B202" s="42"/>
      <c r="C202" s="43"/>
      <c r="D202" s="229" t="s">
        <v>214</v>
      </c>
      <c r="E202" s="43"/>
      <c r="F202" s="230" t="s">
        <v>8627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214</v>
      </c>
      <c r="AU202" s="20" t="s">
        <v>80</v>
      </c>
    </row>
    <row r="203" s="14" customFormat="1">
      <c r="A203" s="14"/>
      <c r="B203" s="245"/>
      <c r="C203" s="246"/>
      <c r="D203" s="236" t="s">
        <v>216</v>
      </c>
      <c r="E203" s="247" t="s">
        <v>19</v>
      </c>
      <c r="F203" s="248" t="s">
        <v>8628</v>
      </c>
      <c r="G203" s="246"/>
      <c r="H203" s="249">
        <v>9752.3809523809523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216</v>
      </c>
      <c r="AU203" s="255" t="s">
        <v>80</v>
      </c>
      <c r="AV203" s="14" t="s">
        <v>80</v>
      </c>
      <c r="AW203" s="14" t="s">
        <v>218</v>
      </c>
      <c r="AX203" s="14" t="s">
        <v>71</v>
      </c>
      <c r="AY203" s="255" t="s">
        <v>205</v>
      </c>
    </row>
    <row r="204" s="2" customFormat="1" ht="49.05" customHeight="1">
      <c r="A204" s="41"/>
      <c r="B204" s="42"/>
      <c r="C204" s="278" t="s">
        <v>580</v>
      </c>
      <c r="D204" s="278" t="s">
        <v>319</v>
      </c>
      <c r="E204" s="279" t="s">
        <v>8629</v>
      </c>
      <c r="F204" s="280" t="s">
        <v>8630</v>
      </c>
      <c r="G204" s="281" t="s">
        <v>327</v>
      </c>
      <c r="H204" s="282">
        <v>12800</v>
      </c>
      <c r="I204" s="283"/>
      <c r="J204" s="284">
        <f>ROUND(I204*H204,2)</f>
        <v>0</v>
      </c>
      <c r="K204" s="280" t="s">
        <v>211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0.00017000000000000001</v>
      </c>
      <c r="R204" s="225">
        <f>Q204*H204</f>
        <v>2.1760000000000002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433</v>
      </c>
      <c r="AT204" s="227" t="s">
        <v>319</v>
      </c>
      <c r="AU204" s="227" t="s">
        <v>80</v>
      </c>
      <c r="AY204" s="20" t="s">
        <v>205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331</v>
      </c>
      <c r="BM204" s="227" t="s">
        <v>8631</v>
      </c>
    </row>
    <row r="205" s="2" customFormat="1" ht="37.8" customHeight="1">
      <c r="A205" s="41"/>
      <c r="B205" s="42"/>
      <c r="C205" s="216" t="s">
        <v>588</v>
      </c>
      <c r="D205" s="216" t="s">
        <v>207</v>
      </c>
      <c r="E205" s="217" t="s">
        <v>8632</v>
      </c>
      <c r="F205" s="218" t="s">
        <v>8633</v>
      </c>
      <c r="G205" s="219" t="s">
        <v>327</v>
      </c>
      <c r="H205" s="220">
        <v>83</v>
      </c>
      <c r="I205" s="221"/>
      <c r="J205" s="222">
        <f>ROUND(I205*H205,2)</f>
        <v>0</v>
      </c>
      <c r="K205" s="218" t="s">
        <v>211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331</v>
      </c>
      <c r="AT205" s="227" t="s">
        <v>207</v>
      </c>
      <c r="AU205" s="227" t="s">
        <v>80</v>
      </c>
      <c r="AY205" s="20" t="s">
        <v>205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331</v>
      </c>
      <c r="BM205" s="227" t="s">
        <v>8634</v>
      </c>
    </row>
    <row r="206" s="2" customFormat="1">
      <c r="A206" s="41"/>
      <c r="B206" s="42"/>
      <c r="C206" s="43"/>
      <c r="D206" s="229" t="s">
        <v>214</v>
      </c>
      <c r="E206" s="43"/>
      <c r="F206" s="230" t="s">
        <v>8635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214</v>
      </c>
      <c r="AU206" s="20" t="s">
        <v>80</v>
      </c>
    </row>
    <row r="207" s="14" customFormat="1">
      <c r="A207" s="14"/>
      <c r="B207" s="245"/>
      <c r="C207" s="246"/>
      <c r="D207" s="236" t="s">
        <v>216</v>
      </c>
      <c r="E207" s="247" t="s">
        <v>19</v>
      </c>
      <c r="F207" s="248" t="s">
        <v>8636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216</v>
      </c>
      <c r="AU207" s="255" t="s">
        <v>80</v>
      </c>
      <c r="AV207" s="14" t="s">
        <v>80</v>
      </c>
      <c r="AW207" s="14" t="s">
        <v>218</v>
      </c>
      <c r="AX207" s="14" t="s">
        <v>71</v>
      </c>
      <c r="AY207" s="255" t="s">
        <v>205</v>
      </c>
    </row>
    <row r="208" s="2" customFormat="1" ht="49.05" customHeight="1">
      <c r="A208" s="41"/>
      <c r="B208" s="42"/>
      <c r="C208" s="278" t="s">
        <v>596</v>
      </c>
      <c r="D208" s="278" t="s">
        <v>319</v>
      </c>
      <c r="E208" s="279" t="s">
        <v>8637</v>
      </c>
      <c r="F208" s="280" t="s">
        <v>8638</v>
      </c>
      <c r="G208" s="281" t="s">
        <v>327</v>
      </c>
      <c r="H208" s="282">
        <v>415</v>
      </c>
      <c r="I208" s="283"/>
      <c r="J208" s="284">
        <f>ROUND(I208*H208,2)</f>
        <v>0</v>
      </c>
      <c r="K208" s="280" t="s">
        <v>211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0.00014999999999999999</v>
      </c>
      <c r="R208" s="225">
        <f>Q208*H208</f>
        <v>0.062249999999999993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433</v>
      </c>
      <c r="AT208" s="227" t="s">
        <v>319</v>
      </c>
      <c r="AU208" s="227" t="s">
        <v>80</v>
      </c>
      <c r="AY208" s="20" t="s">
        <v>205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331</v>
      </c>
      <c r="BM208" s="227" t="s">
        <v>8639</v>
      </c>
    </row>
    <row r="209" s="2" customFormat="1" ht="37.8" customHeight="1">
      <c r="A209" s="41"/>
      <c r="B209" s="42"/>
      <c r="C209" s="216" t="s">
        <v>602</v>
      </c>
      <c r="D209" s="216" t="s">
        <v>207</v>
      </c>
      <c r="E209" s="217" t="s">
        <v>8640</v>
      </c>
      <c r="F209" s="218" t="s">
        <v>8641</v>
      </c>
      <c r="G209" s="219" t="s">
        <v>327</v>
      </c>
      <c r="H209" s="220">
        <v>846.19000000000005</v>
      </c>
      <c r="I209" s="221"/>
      <c r="J209" s="222">
        <f>ROUND(I209*H209,2)</f>
        <v>0</v>
      </c>
      <c r="K209" s="218" t="s">
        <v>211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331</v>
      </c>
      <c r="AT209" s="227" t="s">
        <v>207</v>
      </c>
      <c r="AU209" s="227" t="s">
        <v>80</v>
      </c>
      <c r="AY209" s="20" t="s">
        <v>205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331</v>
      </c>
      <c r="BM209" s="227" t="s">
        <v>8642</v>
      </c>
    </row>
    <row r="210" s="2" customFormat="1">
      <c r="A210" s="41"/>
      <c r="B210" s="42"/>
      <c r="C210" s="43"/>
      <c r="D210" s="229" t="s">
        <v>214</v>
      </c>
      <c r="E210" s="43"/>
      <c r="F210" s="230" t="s">
        <v>8643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214</v>
      </c>
      <c r="AU210" s="20" t="s">
        <v>80</v>
      </c>
    </row>
    <row r="211" s="14" customFormat="1">
      <c r="A211" s="14"/>
      <c r="B211" s="245"/>
      <c r="C211" s="246"/>
      <c r="D211" s="236" t="s">
        <v>216</v>
      </c>
      <c r="E211" s="247" t="s">
        <v>19</v>
      </c>
      <c r="F211" s="248" t="s">
        <v>8644</v>
      </c>
      <c r="G211" s="246"/>
      <c r="H211" s="249">
        <v>846.19047619047615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216</v>
      </c>
      <c r="AU211" s="255" t="s">
        <v>80</v>
      </c>
      <c r="AV211" s="14" t="s">
        <v>80</v>
      </c>
      <c r="AW211" s="14" t="s">
        <v>218</v>
      </c>
      <c r="AX211" s="14" t="s">
        <v>71</v>
      </c>
      <c r="AY211" s="255" t="s">
        <v>205</v>
      </c>
    </row>
    <row r="212" s="2" customFormat="1" ht="62.7" customHeight="1">
      <c r="A212" s="41"/>
      <c r="B212" s="42"/>
      <c r="C212" s="278" t="s">
        <v>607</v>
      </c>
      <c r="D212" s="278" t="s">
        <v>319</v>
      </c>
      <c r="E212" s="279" t="s">
        <v>8645</v>
      </c>
      <c r="F212" s="280" t="s">
        <v>8646</v>
      </c>
      <c r="G212" s="281" t="s">
        <v>327</v>
      </c>
      <c r="H212" s="282">
        <v>1777</v>
      </c>
      <c r="I212" s="283"/>
      <c r="J212" s="284">
        <f>ROUND(I212*H212,2)</f>
        <v>0</v>
      </c>
      <c r="K212" s="280" t="s">
        <v>211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0.00016000000000000001</v>
      </c>
      <c r="R212" s="225">
        <f>Q212*H212</f>
        <v>0.28432000000000002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433</v>
      </c>
      <c r="AT212" s="227" t="s">
        <v>319</v>
      </c>
      <c r="AU212" s="227" t="s">
        <v>80</v>
      </c>
      <c r="AY212" s="20" t="s">
        <v>205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331</v>
      </c>
      <c r="BM212" s="227" t="s">
        <v>8647</v>
      </c>
    </row>
    <row r="213" s="2" customFormat="1" ht="37.8" customHeight="1">
      <c r="A213" s="41"/>
      <c r="B213" s="42"/>
      <c r="C213" s="216" t="s">
        <v>615</v>
      </c>
      <c r="D213" s="216" t="s">
        <v>207</v>
      </c>
      <c r="E213" s="217" t="s">
        <v>8648</v>
      </c>
      <c r="F213" s="218" t="s">
        <v>8649</v>
      </c>
      <c r="G213" s="219" t="s">
        <v>327</v>
      </c>
      <c r="H213" s="220">
        <v>3277.6190000000001</v>
      </c>
      <c r="I213" s="221"/>
      <c r="J213" s="222">
        <f>ROUND(I213*H213,2)</f>
        <v>0</v>
      </c>
      <c r="K213" s="218" t="s">
        <v>211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331</v>
      </c>
      <c r="AT213" s="227" t="s">
        <v>207</v>
      </c>
      <c r="AU213" s="227" t="s">
        <v>80</v>
      </c>
      <c r="AY213" s="20" t="s">
        <v>205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331</v>
      </c>
      <c r="BM213" s="227" t="s">
        <v>8650</v>
      </c>
    </row>
    <row r="214" s="2" customFormat="1">
      <c r="A214" s="41"/>
      <c r="B214" s="42"/>
      <c r="C214" s="43"/>
      <c r="D214" s="229" t="s">
        <v>214</v>
      </c>
      <c r="E214" s="43"/>
      <c r="F214" s="230" t="s">
        <v>8651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214</v>
      </c>
      <c r="AU214" s="20" t="s">
        <v>80</v>
      </c>
    </row>
    <row r="215" s="14" customFormat="1">
      <c r="A215" s="14"/>
      <c r="B215" s="245"/>
      <c r="C215" s="246"/>
      <c r="D215" s="236" t="s">
        <v>216</v>
      </c>
      <c r="E215" s="247" t="s">
        <v>19</v>
      </c>
      <c r="F215" s="248" t="s">
        <v>8652</v>
      </c>
      <c r="G215" s="246"/>
      <c r="H215" s="249">
        <v>3277.6190476190477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216</v>
      </c>
      <c r="AU215" s="255" t="s">
        <v>80</v>
      </c>
      <c r="AV215" s="14" t="s">
        <v>80</v>
      </c>
      <c r="AW215" s="14" t="s">
        <v>218</v>
      </c>
      <c r="AX215" s="14" t="s">
        <v>71</v>
      </c>
      <c r="AY215" s="255" t="s">
        <v>205</v>
      </c>
    </row>
    <row r="216" s="2" customFormat="1" ht="49.05" customHeight="1">
      <c r="A216" s="41"/>
      <c r="B216" s="42"/>
      <c r="C216" s="278" t="s">
        <v>621</v>
      </c>
      <c r="D216" s="278" t="s">
        <v>319</v>
      </c>
      <c r="E216" s="279" t="s">
        <v>8653</v>
      </c>
      <c r="F216" s="280" t="s">
        <v>8654</v>
      </c>
      <c r="G216" s="281" t="s">
        <v>327</v>
      </c>
      <c r="H216" s="282">
        <v>6624</v>
      </c>
      <c r="I216" s="283"/>
      <c r="J216" s="284">
        <f>ROUND(I216*H216,2)</f>
        <v>0</v>
      </c>
      <c r="K216" s="280" t="s">
        <v>211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0.00018000000000000001</v>
      </c>
      <c r="R216" s="225">
        <f>Q216*H216</f>
        <v>1.1923200000000001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433</v>
      </c>
      <c r="AT216" s="227" t="s">
        <v>319</v>
      </c>
      <c r="AU216" s="227" t="s">
        <v>80</v>
      </c>
      <c r="AY216" s="20" t="s">
        <v>205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331</v>
      </c>
      <c r="BM216" s="227" t="s">
        <v>8655</v>
      </c>
    </row>
    <row r="217" s="2" customFormat="1" ht="49.05" customHeight="1">
      <c r="A217" s="41"/>
      <c r="B217" s="42"/>
      <c r="C217" s="278" t="s">
        <v>627</v>
      </c>
      <c r="D217" s="278" t="s">
        <v>319</v>
      </c>
      <c r="E217" s="279" t="s">
        <v>8656</v>
      </c>
      <c r="F217" s="280" t="s">
        <v>8657</v>
      </c>
      <c r="G217" s="281" t="s">
        <v>327</v>
      </c>
      <c r="H217" s="282">
        <v>259</v>
      </c>
      <c r="I217" s="283"/>
      <c r="J217" s="284">
        <f>ROUND(I217*H217,2)</f>
        <v>0</v>
      </c>
      <c r="K217" s="280" t="s">
        <v>211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0.00024000000000000001</v>
      </c>
      <c r="R217" s="225">
        <f>Q217*H217</f>
        <v>0.06216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433</v>
      </c>
      <c r="AT217" s="227" t="s">
        <v>319</v>
      </c>
      <c r="AU217" s="227" t="s">
        <v>80</v>
      </c>
      <c r="AY217" s="20" t="s">
        <v>205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331</v>
      </c>
      <c r="BM217" s="227" t="s">
        <v>8658</v>
      </c>
    </row>
    <row r="218" s="2" customFormat="1" ht="37.8" customHeight="1">
      <c r="A218" s="41"/>
      <c r="B218" s="42"/>
      <c r="C218" s="216" t="s">
        <v>633</v>
      </c>
      <c r="D218" s="216" t="s">
        <v>207</v>
      </c>
      <c r="E218" s="217" t="s">
        <v>8659</v>
      </c>
      <c r="F218" s="218" t="s">
        <v>8660</v>
      </c>
      <c r="G218" s="219" t="s">
        <v>327</v>
      </c>
      <c r="H218" s="220">
        <v>468.57100000000003</v>
      </c>
      <c r="I218" s="221"/>
      <c r="J218" s="222">
        <f>ROUND(I218*H218,2)</f>
        <v>0</v>
      </c>
      <c r="K218" s="218" t="s">
        <v>211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331</v>
      </c>
      <c r="AT218" s="227" t="s">
        <v>207</v>
      </c>
      <c r="AU218" s="227" t="s">
        <v>80</v>
      </c>
      <c r="AY218" s="20" t="s">
        <v>205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331</v>
      </c>
      <c r="BM218" s="227" t="s">
        <v>8661</v>
      </c>
    </row>
    <row r="219" s="2" customFormat="1">
      <c r="A219" s="41"/>
      <c r="B219" s="42"/>
      <c r="C219" s="43"/>
      <c r="D219" s="229" t="s">
        <v>214</v>
      </c>
      <c r="E219" s="43"/>
      <c r="F219" s="230" t="s">
        <v>8662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214</v>
      </c>
      <c r="AU219" s="20" t="s">
        <v>80</v>
      </c>
    </row>
    <row r="220" s="14" customFormat="1">
      <c r="A220" s="14"/>
      <c r="B220" s="245"/>
      <c r="C220" s="246"/>
      <c r="D220" s="236" t="s">
        <v>216</v>
      </c>
      <c r="E220" s="247" t="s">
        <v>19</v>
      </c>
      <c r="F220" s="248" t="s">
        <v>8663</v>
      </c>
      <c r="G220" s="246"/>
      <c r="H220" s="249">
        <v>468.57142857142856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216</v>
      </c>
      <c r="AU220" s="255" t="s">
        <v>80</v>
      </c>
      <c r="AV220" s="14" t="s">
        <v>80</v>
      </c>
      <c r="AW220" s="14" t="s">
        <v>218</v>
      </c>
      <c r="AX220" s="14" t="s">
        <v>71</v>
      </c>
      <c r="AY220" s="255" t="s">
        <v>205</v>
      </c>
    </row>
    <row r="221" s="2" customFormat="1" ht="44.25" customHeight="1">
      <c r="A221" s="41"/>
      <c r="B221" s="42"/>
      <c r="C221" s="278" t="s">
        <v>638</v>
      </c>
      <c r="D221" s="278" t="s">
        <v>319</v>
      </c>
      <c r="E221" s="279" t="s">
        <v>8664</v>
      </c>
      <c r="F221" s="280" t="s">
        <v>8665</v>
      </c>
      <c r="G221" s="281" t="s">
        <v>327</v>
      </c>
      <c r="H221" s="282">
        <v>199</v>
      </c>
      <c r="I221" s="283"/>
      <c r="J221" s="284">
        <f>ROUND(I221*H221,2)</f>
        <v>0</v>
      </c>
      <c r="K221" s="280" t="s">
        <v>211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0.00033</v>
      </c>
      <c r="R221" s="225">
        <f>Q221*H221</f>
        <v>0.065670000000000006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433</v>
      </c>
      <c r="AT221" s="227" t="s">
        <v>319</v>
      </c>
      <c r="AU221" s="227" t="s">
        <v>80</v>
      </c>
      <c r="AY221" s="20" t="s">
        <v>205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331</v>
      </c>
      <c r="BM221" s="227" t="s">
        <v>8666</v>
      </c>
    </row>
    <row r="222" s="2" customFormat="1" ht="44.25" customHeight="1">
      <c r="A222" s="41"/>
      <c r="B222" s="42"/>
      <c r="C222" s="278" t="s">
        <v>651</v>
      </c>
      <c r="D222" s="278" t="s">
        <v>319</v>
      </c>
      <c r="E222" s="279" t="s">
        <v>8667</v>
      </c>
      <c r="F222" s="280" t="s">
        <v>8668</v>
      </c>
      <c r="G222" s="281" t="s">
        <v>327</v>
      </c>
      <c r="H222" s="282">
        <v>777</v>
      </c>
      <c r="I222" s="283"/>
      <c r="J222" s="284">
        <f>ROUND(I222*H222,2)</f>
        <v>0</v>
      </c>
      <c r="K222" s="280" t="s">
        <v>211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0.00046000000000000001</v>
      </c>
      <c r="R222" s="225">
        <f>Q222*H222</f>
        <v>0.35742000000000002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433</v>
      </c>
      <c r="AT222" s="227" t="s">
        <v>319</v>
      </c>
      <c r="AU222" s="227" t="s">
        <v>80</v>
      </c>
      <c r="AY222" s="20" t="s">
        <v>205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331</v>
      </c>
      <c r="BM222" s="227" t="s">
        <v>8669</v>
      </c>
    </row>
    <row r="223" s="2" customFormat="1" ht="44.25" customHeight="1">
      <c r="A223" s="41"/>
      <c r="B223" s="42"/>
      <c r="C223" s="278" t="s">
        <v>657</v>
      </c>
      <c r="D223" s="278" t="s">
        <v>319</v>
      </c>
      <c r="E223" s="279" t="s">
        <v>8670</v>
      </c>
      <c r="F223" s="280" t="s">
        <v>8671</v>
      </c>
      <c r="G223" s="281" t="s">
        <v>327</v>
      </c>
      <c r="H223" s="282">
        <v>8</v>
      </c>
      <c r="I223" s="283"/>
      <c r="J223" s="284">
        <f>ROUND(I223*H223,2)</f>
        <v>0</v>
      </c>
      <c r="K223" s="280" t="s">
        <v>211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0.00059000000000000003</v>
      </c>
      <c r="R223" s="225">
        <f>Q223*H223</f>
        <v>0.0047200000000000002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433</v>
      </c>
      <c r="AT223" s="227" t="s">
        <v>319</v>
      </c>
      <c r="AU223" s="227" t="s">
        <v>80</v>
      </c>
      <c r="AY223" s="20" t="s">
        <v>205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331</v>
      </c>
      <c r="BM223" s="227" t="s">
        <v>8672</v>
      </c>
    </row>
    <row r="224" s="2" customFormat="1" ht="49.05" customHeight="1">
      <c r="A224" s="41"/>
      <c r="B224" s="42"/>
      <c r="C224" s="216" t="s">
        <v>663</v>
      </c>
      <c r="D224" s="216" t="s">
        <v>207</v>
      </c>
      <c r="E224" s="217" t="s">
        <v>8673</v>
      </c>
      <c r="F224" s="218" t="s">
        <v>8674</v>
      </c>
      <c r="G224" s="219" t="s">
        <v>327</v>
      </c>
      <c r="H224" s="220">
        <v>3650.4760000000001</v>
      </c>
      <c r="I224" s="221"/>
      <c r="J224" s="222">
        <f>ROUND(I224*H224,2)</f>
        <v>0</v>
      </c>
      <c r="K224" s="218" t="s">
        <v>211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331</v>
      </c>
      <c r="AT224" s="227" t="s">
        <v>207</v>
      </c>
      <c r="AU224" s="227" t="s">
        <v>80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331</v>
      </c>
      <c r="BM224" s="227" t="s">
        <v>8675</v>
      </c>
    </row>
    <row r="225" s="2" customFormat="1">
      <c r="A225" s="41"/>
      <c r="B225" s="42"/>
      <c r="C225" s="43"/>
      <c r="D225" s="229" t="s">
        <v>214</v>
      </c>
      <c r="E225" s="43"/>
      <c r="F225" s="230" t="s">
        <v>8676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214</v>
      </c>
      <c r="AU225" s="20" t="s">
        <v>80</v>
      </c>
    </row>
    <row r="226" s="14" customFormat="1">
      <c r="A226" s="14"/>
      <c r="B226" s="245"/>
      <c r="C226" s="246"/>
      <c r="D226" s="236" t="s">
        <v>216</v>
      </c>
      <c r="E226" s="247" t="s">
        <v>19</v>
      </c>
      <c r="F226" s="248" t="s">
        <v>8603</v>
      </c>
      <c r="G226" s="246"/>
      <c r="H226" s="249">
        <v>3650.4761904761904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216</v>
      </c>
      <c r="AU226" s="255" t="s">
        <v>80</v>
      </c>
      <c r="AV226" s="14" t="s">
        <v>80</v>
      </c>
      <c r="AW226" s="14" t="s">
        <v>218</v>
      </c>
      <c r="AX226" s="14" t="s">
        <v>71</v>
      </c>
      <c r="AY226" s="255" t="s">
        <v>205</v>
      </c>
    </row>
    <row r="227" s="2" customFormat="1" ht="49.05" customHeight="1">
      <c r="A227" s="41"/>
      <c r="B227" s="42"/>
      <c r="C227" s="216" t="s">
        <v>668</v>
      </c>
      <c r="D227" s="216" t="s">
        <v>207</v>
      </c>
      <c r="E227" s="217" t="s">
        <v>8677</v>
      </c>
      <c r="F227" s="218" t="s">
        <v>8678</v>
      </c>
      <c r="G227" s="219" t="s">
        <v>327</v>
      </c>
      <c r="H227" s="220">
        <v>3321.9050000000002</v>
      </c>
      <c r="I227" s="221"/>
      <c r="J227" s="222">
        <f>ROUND(I227*H227,2)</f>
        <v>0</v>
      </c>
      <c r="K227" s="218" t="s">
        <v>211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331</v>
      </c>
      <c r="AT227" s="227" t="s">
        <v>207</v>
      </c>
      <c r="AU227" s="227" t="s">
        <v>80</v>
      </c>
      <c r="AY227" s="20" t="s">
        <v>205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331</v>
      </c>
      <c r="BM227" s="227" t="s">
        <v>8679</v>
      </c>
    </row>
    <row r="228" s="2" customFormat="1">
      <c r="A228" s="41"/>
      <c r="B228" s="42"/>
      <c r="C228" s="43"/>
      <c r="D228" s="229" t="s">
        <v>214</v>
      </c>
      <c r="E228" s="43"/>
      <c r="F228" s="230" t="s">
        <v>8680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214</v>
      </c>
      <c r="AU228" s="20" t="s">
        <v>80</v>
      </c>
    </row>
    <row r="229" s="14" customFormat="1">
      <c r="A229" s="14"/>
      <c r="B229" s="245"/>
      <c r="C229" s="246"/>
      <c r="D229" s="236" t="s">
        <v>216</v>
      </c>
      <c r="E229" s="247" t="s">
        <v>19</v>
      </c>
      <c r="F229" s="248" t="s">
        <v>8681</v>
      </c>
      <c r="G229" s="246"/>
      <c r="H229" s="249">
        <v>846.66666666666663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216</v>
      </c>
      <c r="AU229" s="255" t="s">
        <v>80</v>
      </c>
      <c r="AV229" s="14" t="s">
        <v>80</v>
      </c>
      <c r="AW229" s="14" t="s">
        <v>218</v>
      </c>
      <c r="AX229" s="14" t="s">
        <v>71</v>
      </c>
      <c r="AY229" s="255" t="s">
        <v>205</v>
      </c>
    </row>
    <row r="230" s="14" customFormat="1">
      <c r="A230" s="14"/>
      <c r="B230" s="245"/>
      <c r="C230" s="246"/>
      <c r="D230" s="236" t="s">
        <v>216</v>
      </c>
      <c r="E230" s="247" t="s">
        <v>19</v>
      </c>
      <c r="F230" s="248" t="s">
        <v>8682</v>
      </c>
      <c r="G230" s="246"/>
      <c r="H230" s="249">
        <v>2438.0952380952381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216</v>
      </c>
      <c r="AU230" s="255" t="s">
        <v>80</v>
      </c>
      <c r="AV230" s="14" t="s">
        <v>80</v>
      </c>
      <c r="AW230" s="14" t="s">
        <v>218</v>
      </c>
      <c r="AX230" s="14" t="s">
        <v>71</v>
      </c>
      <c r="AY230" s="255" t="s">
        <v>205</v>
      </c>
    </row>
    <row r="231" s="14" customFormat="1">
      <c r="A231" s="14"/>
      <c r="B231" s="245"/>
      <c r="C231" s="246"/>
      <c r="D231" s="236" t="s">
        <v>216</v>
      </c>
      <c r="E231" s="247" t="s">
        <v>19</v>
      </c>
      <c r="F231" s="248" t="s">
        <v>8683</v>
      </c>
      <c r="G231" s="246"/>
      <c r="H231" s="249">
        <v>29.523809523809522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216</v>
      </c>
      <c r="AU231" s="255" t="s">
        <v>80</v>
      </c>
      <c r="AV231" s="14" t="s">
        <v>80</v>
      </c>
      <c r="AW231" s="14" t="s">
        <v>218</v>
      </c>
      <c r="AX231" s="14" t="s">
        <v>71</v>
      </c>
      <c r="AY231" s="255" t="s">
        <v>205</v>
      </c>
    </row>
    <row r="232" s="14" customFormat="1">
      <c r="A232" s="14"/>
      <c r="B232" s="245"/>
      <c r="C232" s="246"/>
      <c r="D232" s="236" t="s">
        <v>216</v>
      </c>
      <c r="E232" s="247" t="s">
        <v>19</v>
      </c>
      <c r="F232" s="248" t="s">
        <v>8684</v>
      </c>
      <c r="G232" s="246"/>
      <c r="H232" s="249">
        <v>7.6190476190476186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216</v>
      </c>
      <c r="AU232" s="255" t="s">
        <v>80</v>
      </c>
      <c r="AV232" s="14" t="s">
        <v>80</v>
      </c>
      <c r="AW232" s="14" t="s">
        <v>218</v>
      </c>
      <c r="AX232" s="14" t="s">
        <v>71</v>
      </c>
      <c r="AY232" s="255" t="s">
        <v>205</v>
      </c>
    </row>
    <row r="233" s="2" customFormat="1" ht="44.25" customHeight="1">
      <c r="A233" s="41"/>
      <c r="B233" s="42"/>
      <c r="C233" s="278" t="s">
        <v>680</v>
      </c>
      <c r="D233" s="278" t="s">
        <v>319</v>
      </c>
      <c r="E233" s="279" t="s">
        <v>8685</v>
      </c>
      <c r="F233" s="280" t="s">
        <v>8686</v>
      </c>
      <c r="G233" s="281" t="s">
        <v>327</v>
      </c>
      <c r="H233" s="282">
        <v>31</v>
      </c>
      <c r="I233" s="283"/>
      <c r="J233" s="284">
        <f>ROUND(I233*H233,2)</f>
        <v>0</v>
      </c>
      <c r="K233" s="280" t="s">
        <v>211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0.00023000000000000001</v>
      </c>
      <c r="R233" s="225">
        <f>Q233*H233</f>
        <v>0.0071300000000000001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433</v>
      </c>
      <c r="AT233" s="227" t="s">
        <v>319</v>
      </c>
      <c r="AU233" s="227" t="s">
        <v>80</v>
      </c>
      <c r="AY233" s="20" t="s">
        <v>205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331</v>
      </c>
      <c r="BM233" s="227" t="s">
        <v>8687</v>
      </c>
    </row>
    <row r="234" s="2" customFormat="1" ht="44.25" customHeight="1">
      <c r="A234" s="41"/>
      <c r="B234" s="42"/>
      <c r="C234" s="278" t="s">
        <v>686</v>
      </c>
      <c r="D234" s="278" t="s">
        <v>319</v>
      </c>
      <c r="E234" s="279" t="s">
        <v>8688</v>
      </c>
      <c r="F234" s="280" t="s">
        <v>8689</v>
      </c>
      <c r="G234" s="281" t="s">
        <v>327</v>
      </c>
      <c r="H234" s="282">
        <v>8</v>
      </c>
      <c r="I234" s="283"/>
      <c r="J234" s="284">
        <f>ROUND(I234*H234,2)</f>
        <v>0</v>
      </c>
      <c r="K234" s="280" t="s">
        <v>211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0.00033</v>
      </c>
      <c r="R234" s="225">
        <f>Q234*H234</f>
        <v>0.00264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433</v>
      </c>
      <c r="AT234" s="227" t="s">
        <v>319</v>
      </c>
      <c r="AU234" s="227" t="s">
        <v>80</v>
      </c>
      <c r="AY234" s="20" t="s">
        <v>205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331</v>
      </c>
      <c r="BM234" s="227" t="s">
        <v>8690</v>
      </c>
    </row>
    <row r="235" s="2" customFormat="1" ht="44.25" customHeight="1">
      <c r="A235" s="41"/>
      <c r="B235" s="42"/>
      <c r="C235" s="278" t="s">
        <v>692</v>
      </c>
      <c r="D235" s="278" t="s">
        <v>319</v>
      </c>
      <c r="E235" s="279" t="s">
        <v>8691</v>
      </c>
      <c r="F235" s="280" t="s">
        <v>8692</v>
      </c>
      <c r="G235" s="281" t="s">
        <v>327</v>
      </c>
      <c r="H235" s="282">
        <v>38</v>
      </c>
      <c r="I235" s="283"/>
      <c r="J235" s="284">
        <f>ROUND(I235*H235,2)</f>
        <v>0</v>
      </c>
      <c r="K235" s="280" t="s">
        <v>211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0.0073400000000000002</v>
      </c>
      <c r="R235" s="225">
        <f>Q235*H235</f>
        <v>0.27892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433</v>
      </c>
      <c r="AT235" s="227" t="s">
        <v>319</v>
      </c>
      <c r="AU235" s="227" t="s">
        <v>80</v>
      </c>
      <c r="AY235" s="20" t="s">
        <v>205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331</v>
      </c>
      <c r="BM235" s="227" t="s">
        <v>8693</v>
      </c>
    </row>
    <row r="236" s="2" customFormat="1" ht="49.05" customHeight="1">
      <c r="A236" s="41"/>
      <c r="B236" s="42"/>
      <c r="C236" s="216" t="s">
        <v>699</v>
      </c>
      <c r="D236" s="216" t="s">
        <v>207</v>
      </c>
      <c r="E236" s="217" t="s">
        <v>8694</v>
      </c>
      <c r="F236" s="218" t="s">
        <v>8695</v>
      </c>
      <c r="G236" s="219" t="s">
        <v>327</v>
      </c>
      <c r="H236" s="220">
        <v>1178.1900000000001</v>
      </c>
      <c r="I236" s="221"/>
      <c r="J236" s="222">
        <f>ROUND(I236*H236,2)</f>
        <v>0</v>
      </c>
      <c r="K236" s="218" t="s">
        <v>211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331</v>
      </c>
      <c r="AT236" s="227" t="s">
        <v>207</v>
      </c>
      <c r="AU236" s="227" t="s">
        <v>80</v>
      </c>
      <c r="AY236" s="20" t="s">
        <v>205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331</v>
      </c>
      <c r="BM236" s="227" t="s">
        <v>8696</v>
      </c>
    </row>
    <row r="237" s="2" customFormat="1">
      <c r="A237" s="41"/>
      <c r="B237" s="42"/>
      <c r="C237" s="43"/>
      <c r="D237" s="229" t="s">
        <v>214</v>
      </c>
      <c r="E237" s="43"/>
      <c r="F237" s="230" t="s">
        <v>8697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214</v>
      </c>
      <c r="AU237" s="20" t="s">
        <v>80</v>
      </c>
    </row>
    <row r="238" s="14" customFormat="1">
      <c r="A238" s="14"/>
      <c r="B238" s="245"/>
      <c r="C238" s="246"/>
      <c r="D238" s="236" t="s">
        <v>216</v>
      </c>
      <c r="E238" s="247" t="s">
        <v>19</v>
      </c>
      <c r="F238" s="248" t="s">
        <v>8698</v>
      </c>
      <c r="G238" s="246"/>
      <c r="H238" s="249">
        <v>332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216</v>
      </c>
      <c r="AU238" s="255" t="s">
        <v>80</v>
      </c>
      <c r="AV238" s="14" t="s">
        <v>80</v>
      </c>
      <c r="AW238" s="14" t="s">
        <v>218</v>
      </c>
      <c r="AX238" s="14" t="s">
        <v>71</v>
      </c>
      <c r="AY238" s="255" t="s">
        <v>205</v>
      </c>
    </row>
    <row r="239" s="14" customFormat="1">
      <c r="A239" s="14"/>
      <c r="B239" s="245"/>
      <c r="C239" s="246"/>
      <c r="D239" s="236" t="s">
        <v>216</v>
      </c>
      <c r="E239" s="247" t="s">
        <v>19</v>
      </c>
      <c r="F239" s="248" t="s">
        <v>8644</v>
      </c>
      <c r="G239" s="246"/>
      <c r="H239" s="249">
        <v>846.19047619047615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216</v>
      </c>
      <c r="AU239" s="255" t="s">
        <v>80</v>
      </c>
      <c r="AV239" s="14" t="s">
        <v>80</v>
      </c>
      <c r="AW239" s="14" t="s">
        <v>218</v>
      </c>
      <c r="AX239" s="14" t="s">
        <v>71</v>
      </c>
      <c r="AY239" s="255" t="s">
        <v>205</v>
      </c>
    </row>
    <row r="240" s="2" customFormat="1" ht="55.5" customHeight="1">
      <c r="A240" s="41"/>
      <c r="B240" s="42"/>
      <c r="C240" s="216" t="s">
        <v>713</v>
      </c>
      <c r="D240" s="216" t="s">
        <v>207</v>
      </c>
      <c r="E240" s="217" t="s">
        <v>8699</v>
      </c>
      <c r="F240" s="218" t="s">
        <v>8700</v>
      </c>
      <c r="G240" s="219" t="s">
        <v>327</v>
      </c>
      <c r="H240" s="220">
        <v>36.189999999999998</v>
      </c>
      <c r="I240" s="221"/>
      <c r="J240" s="222">
        <f>ROUND(I240*H240,2)</f>
        <v>0</v>
      </c>
      <c r="K240" s="218" t="s">
        <v>211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331</v>
      </c>
      <c r="AT240" s="227" t="s">
        <v>207</v>
      </c>
      <c r="AU240" s="227" t="s">
        <v>80</v>
      </c>
      <c r="AY240" s="20" t="s">
        <v>205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331</v>
      </c>
      <c r="BM240" s="227" t="s">
        <v>8701</v>
      </c>
    </row>
    <row r="241" s="2" customFormat="1">
      <c r="A241" s="41"/>
      <c r="B241" s="42"/>
      <c r="C241" s="43"/>
      <c r="D241" s="229" t="s">
        <v>214</v>
      </c>
      <c r="E241" s="43"/>
      <c r="F241" s="230" t="s">
        <v>8702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214</v>
      </c>
      <c r="AU241" s="20" t="s">
        <v>80</v>
      </c>
    </row>
    <row r="242" s="14" customFormat="1">
      <c r="A242" s="14"/>
      <c r="B242" s="245"/>
      <c r="C242" s="246"/>
      <c r="D242" s="236" t="s">
        <v>216</v>
      </c>
      <c r="E242" s="247" t="s">
        <v>19</v>
      </c>
      <c r="F242" s="248" t="s">
        <v>8703</v>
      </c>
      <c r="G242" s="246"/>
      <c r="H242" s="249">
        <v>36.19047619047619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216</v>
      </c>
      <c r="AU242" s="255" t="s">
        <v>80</v>
      </c>
      <c r="AV242" s="14" t="s">
        <v>80</v>
      </c>
      <c r="AW242" s="14" t="s">
        <v>218</v>
      </c>
      <c r="AX242" s="14" t="s">
        <v>71</v>
      </c>
      <c r="AY242" s="255" t="s">
        <v>205</v>
      </c>
    </row>
    <row r="243" s="2" customFormat="1" ht="49.05" customHeight="1">
      <c r="A243" s="41"/>
      <c r="B243" s="42"/>
      <c r="C243" s="216" t="s">
        <v>734</v>
      </c>
      <c r="D243" s="216" t="s">
        <v>207</v>
      </c>
      <c r="E243" s="217" t="s">
        <v>8704</v>
      </c>
      <c r="F243" s="218" t="s">
        <v>8705</v>
      </c>
      <c r="G243" s="219" t="s">
        <v>327</v>
      </c>
      <c r="H243" s="220">
        <v>3277.6190000000001</v>
      </c>
      <c r="I243" s="221"/>
      <c r="J243" s="222">
        <f>ROUND(I243*H243,2)</f>
        <v>0</v>
      </c>
      <c r="K243" s="218" t="s">
        <v>211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331</v>
      </c>
      <c r="AT243" s="227" t="s">
        <v>207</v>
      </c>
      <c r="AU243" s="227" t="s">
        <v>80</v>
      </c>
      <c r="AY243" s="20" t="s">
        <v>205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331</v>
      </c>
      <c r="BM243" s="227" t="s">
        <v>8706</v>
      </c>
    </row>
    <row r="244" s="2" customFormat="1">
      <c r="A244" s="41"/>
      <c r="B244" s="42"/>
      <c r="C244" s="43"/>
      <c r="D244" s="229" t="s">
        <v>214</v>
      </c>
      <c r="E244" s="43"/>
      <c r="F244" s="230" t="s">
        <v>8707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214</v>
      </c>
      <c r="AU244" s="20" t="s">
        <v>80</v>
      </c>
    </row>
    <row r="245" s="14" customFormat="1">
      <c r="A245" s="14"/>
      <c r="B245" s="245"/>
      <c r="C245" s="246"/>
      <c r="D245" s="236" t="s">
        <v>216</v>
      </c>
      <c r="E245" s="247" t="s">
        <v>19</v>
      </c>
      <c r="F245" s="248" t="s">
        <v>8708</v>
      </c>
      <c r="G245" s="246"/>
      <c r="H245" s="249">
        <v>3277.6190476190477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216</v>
      </c>
      <c r="AU245" s="255" t="s">
        <v>80</v>
      </c>
      <c r="AV245" s="14" t="s">
        <v>80</v>
      </c>
      <c r="AW245" s="14" t="s">
        <v>218</v>
      </c>
      <c r="AX245" s="14" t="s">
        <v>71</v>
      </c>
      <c r="AY245" s="255" t="s">
        <v>205</v>
      </c>
    </row>
    <row r="246" s="2" customFormat="1" ht="49.05" customHeight="1">
      <c r="A246" s="41"/>
      <c r="B246" s="42"/>
      <c r="C246" s="216" t="s">
        <v>743</v>
      </c>
      <c r="D246" s="216" t="s">
        <v>207</v>
      </c>
      <c r="E246" s="217" t="s">
        <v>8709</v>
      </c>
      <c r="F246" s="218" t="s">
        <v>8710</v>
      </c>
      <c r="G246" s="219" t="s">
        <v>327</v>
      </c>
      <c r="H246" s="220">
        <v>468.57100000000003</v>
      </c>
      <c r="I246" s="221"/>
      <c r="J246" s="222">
        <f>ROUND(I246*H246,2)</f>
        <v>0</v>
      </c>
      <c r="K246" s="218" t="s">
        <v>211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331</v>
      </c>
      <c r="AT246" s="227" t="s">
        <v>207</v>
      </c>
      <c r="AU246" s="227" t="s">
        <v>80</v>
      </c>
      <c r="AY246" s="20" t="s">
        <v>205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331</v>
      </c>
      <c r="BM246" s="227" t="s">
        <v>8711</v>
      </c>
    </row>
    <row r="247" s="2" customFormat="1">
      <c r="A247" s="41"/>
      <c r="B247" s="42"/>
      <c r="C247" s="43"/>
      <c r="D247" s="229" t="s">
        <v>214</v>
      </c>
      <c r="E247" s="43"/>
      <c r="F247" s="230" t="s">
        <v>8712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214</v>
      </c>
      <c r="AU247" s="20" t="s">
        <v>80</v>
      </c>
    </row>
    <row r="248" s="14" customFormat="1">
      <c r="A248" s="14"/>
      <c r="B248" s="245"/>
      <c r="C248" s="246"/>
      <c r="D248" s="236" t="s">
        <v>216</v>
      </c>
      <c r="E248" s="247" t="s">
        <v>19</v>
      </c>
      <c r="F248" s="248" t="s">
        <v>8713</v>
      </c>
      <c r="G248" s="246"/>
      <c r="H248" s="249">
        <v>468.57142857142856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216</v>
      </c>
      <c r="AU248" s="255" t="s">
        <v>80</v>
      </c>
      <c r="AV248" s="14" t="s">
        <v>80</v>
      </c>
      <c r="AW248" s="14" t="s">
        <v>218</v>
      </c>
      <c r="AX248" s="14" t="s">
        <v>71</v>
      </c>
      <c r="AY248" s="255" t="s">
        <v>205</v>
      </c>
    </row>
    <row r="249" s="2" customFormat="1" ht="49.05" customHeight="1">
      <c r="A249" s="41"/>
      <c r="B249" s="42"/>
      <c r="C249" s="216" t="s">
        <v>749</v>
      </c>
      <c r="D249" s="216" t="s">
        <v>207</v>
      </c>
      <c r="E249" s="217" t="s">
        <v>8714</v>
      </c>
      <c r="F249" s="218" t="s">
        <v>8715</v>
      </c>
      <c r="G249" s="219" t="s">
        <v>327</v>
      </c>
      <c r="H249" s="220">
        <v>419.048</v>
      </c>
      <c r="I249" s="221"/>
      <c r="J249" s="222">
        <f>ROUND(I249*H249,2)</f>
        <v>0</v>
      </c>
      <c r="K249" s="218" t="s">
        <v>211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331</v>
      </c>
      <c r="AT249" s="227" t="s">
        <v>207</v>
      </c>
      <c r="AU249" s="227" t="s">
        <v>80</v>
      </c>
      <c r="AY249" s="20" t="s">
        <v>205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331</v>
      </c>
      <c r="BM249" s="227" t="s">
        <v>8716</v>
      </c>
    </row>
    <row r="250" s="2" customFormat="1">
      <c r="A250" s="41"/>
      <c r="B250" s="42"/>
      <c r="C250" s="43"/>
      <c r="D250" s="229" t="s">
        <v>214</v>
      </c>
      <c r="E250" s="43"/>
      <c r="F250" s="230" t="s">
        <v>8717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214</v>
      </c>
      <c r="AU250" s="20" t="s">
        <v>80</v>
      </c>
    </row>
    <row r="251" s="14" customFormat="1">
      <c r="A251" s="14"/>
      <c r="B251" s="245"/>
      <c r="C251" s="246"/>
      <c r="D251" s="236" t="s">
        <v>216</v>
      </c>
      <c r="E251" s="247" t="s">
        <v>19</v>
      </c>
      <c r="F251" s="248" t="s">
        <v>8718</v>
      </c>
      <c r="G251" s="246"/>
      <c r="H251" s="249">
        <v>419.04761904761904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216</v>
      </c>
      <c r="AU251" s="255" t="s">
        <v>80</v>
      </c>
      <c r="AV251" s="14" t="s">
        <v>80</v>
      </c>
      <c r="AW251" s="14" t="s">
        <v>218</v>
      </c>
      <c r="AX251" s="14" t="s">
        <v>71</v>
      </c>
      <c r="AY251" s="255" t="s">
        <v>205</v>
      </c>
    </row>
    <row r="252" s="2" customFormat="1" ht="49.05" customHeight="1">
      <c r="A252" s="41"/>
      <c r="B252" s="42"/>
      <c r="C252" s="278" t="s">
        <v>757</v>
      </c>
      <c r="D252" s="278" t="s">
        <v>319</v>
      </c>
      <c r="E252" s="279" t="s">
        <v>8719</v>
      </c>
      <c r="F252" s="280" t="s">
        <v>8720</v>
      </c>
      <c r="G252" s="281" t="s">
        <v>327</v>
      </c>
      <c r="H252" s="282">
        <v>422</v>
      </c>
      <c r="I252" s="283"/>
      <c r="J252" s="284">
        <f>ROUND(I252*H252,2)</f>
        <v>0</v>
      </c>
      <c r="K252" s="280" t="s">
        <v>211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0.00064999999999999997</v>
      </c>
      <c r="R252" s="225">
        <f>Q252*H252</f>
        <v>0.27429999999999999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433</v>
      </c>
      <c r="AT252" s="227" t="s">
        <v>319</v>
      </c>
      <c r="AU252" s="227" t="s">
        <v>80</v>
      </c>
      <c r="AY252" s="20" t="s">
        <v>205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331</v>
      </c>
      <c r="BM252" s="227" t="s">
        <v>8721</v>
      </c>
    </row>
    <row r="253" s="2" customFormat="1" ht="44.25" customHeight="1">
      <c r="A253" s="41"/>
      <c r="B253" s="42"/>
      <c r="C253" s="278" t="s">
        <v>763</v>
      </c>
      <c r="D253" s="278" t="s">
        <v>319</v>
      </c>
      <c r="E253" s="279" t="s">
        <v>8722</v>
      </c>
      <c r="F253" s="280" t="s">
        <v>8723</v>
      </c>
      <c r="G253" s="281" t="s">
        <v>327</v>
      </c>
      <c r="H253" s="282">
        <v>18</v>
      </c>
      <c r="I253" s="283"/>
      <c r="J253" s="284">
        <f>ROUND(I253*H253,2)</f>
        <v>0</v>
      </c>
      <c r="K253" s="280" t="s">
        <v>211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0.00081999999999999998</v>
      </c>
      <c r="R253" s="225">
        <f>Q253*H253</f>
        <v>0.014759999999999999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433</v>
      </c>
      <c r="AT253" s="227" t="s">
        <v>319</v>
      </c>
      <c r="AU253" s="227" t="s">
        <v>80</v>
      </c>
      <c r="AY253" s="20" t="s">
        <v>205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331</v>
      </c>
      <c r="BM253" s="227" t="s">
        <v>8724</v>
      </c>
    </row>
    <row r="254" s="2" customFormat="1" ht="49.05" customHeight="1">
      <c r="A254" s="41"/>
      <c r="B254" s="42"/>
      <c r="C254" s="216" t="s">
        <v>774</v>
      </c>
      <c r="D254" s="216" t="s">
        <v>207</v>
      </c>
      <c r="E254" s="217" t="s">
        <v>8725</v>
      </c>
      <c r="F254" s="218" t="s">
        <v>8726</v>
      </c>
      <c r="G254" s="219" t="s">
        <v>327</v>
      </c>
      <c r="H254" s="220">
        <v>72.381</v>
      </c>
      <c r="I254" s="221"/>
      <c r="J254" s="222">
        <f>ROUND(I254*H254,2)</f>
        <v>0</v>
      </c>
      <c r="K254" s="218" t="s">
        <v>211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331</v>
      </c>
      <c r="AT254" s="227" t="s">
        <v>207</v>
      </c>
      <c r="AU254" s="227" t="s">
        <v>80</v>
      </c>
      <c r="AY254" s="20" t="s">
        <v>205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331</v>
      </c>
      <c r="BM254" s="227" t="s">
        <v>8727</v>
      </c>
    </row>
    <row r="255" s="2" customFormat="1">
      <c r="A255" s="41"/>
      <c r="B255" s="42"/>
      <c r="C255" s="43"/>
      <c r="D255" s="229" t="s">
        <v>214</v>
      </c>
      <c r="E255" s="43"/>
      <c r="F255" s="230" t="s">
        <v>8728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214</v>
      </c>
      <c r="AU255" s="20" t="s">
        <v>80</v>
      </c>
    </row>
    <row r="256" s="14" customFormat="1">
      <c r="A256" s="14"/>
      <c r="B256" s="245"/>
      <c r="C256" s="246"/>
      <c r="D256" s="236" t="s">
        <v>216</v>
      </c>
      <c r="E256" s="247" t="s">
        <v>19</v>
      </c>
      <c r="F256" s="248" t="s">
        <v>8729</v>
      </c>
      <c r="G256" s="246"/>
      <c r="H256" s="249">
        <v>72.38095238095238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216</v>
      </c>
      <c r="AU256" s="255" t="s">
        <v>80</v>
      </c>
      <c r="AV256" s="14" t="s">
        <v>80</v>
      </c>
      <c r="AW256" s="14" t="s">
        <v>218</v>
      </c>
      <c r="AX256" s="14" t="s">
        <v>71</v>
      </c>
      <c r="AY256" s="255" t="s">
        <v>205</v>
      </c>
    </row>
    <row r="257" s="2" customFormat="1" ht="49.05" customHeight="1">
      <c r="A257" s="41"/>
      <c r="B257" s="42"/>
      <c r="C257" s="278" t="s">
        <v>784</v>
      </c>
      <c r="D257" s="278" t="s">
        <v>319</v>
      </c>
      <c r="E257" s="279" t="s">
        <v>8730</v>
      </c>
      <c r="F257" s="280" t="s">
        <v>8731</v>
      </c>
      <c r="G257" s="281" t="s">
        <v>327</v>
      </c>
      <c r="H257" s="282">
        <v>76</v>
      </c>
      <c r="I257" s="283"/>
      <c r="J257" s="284">
        <f>ROUND(I257*H257,2)</f>
        <v>0</v>
      </c>
      <c r="K257" s="280" t="s">
        <v>211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0.00097999999999999997</v>
      </c>
      <c r="R257" s="225">
        <f>Q257*H257</f>
        <v>0.074479999999999991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433</v>
      </c>
      <c r="AT257" s="227" t="s">
        <v>319</v>
      </c>
      <c r="AU257" s="227" t="s">
        <v>80</v>
      </c>
      <c r="AY257" s="20" t="s">
        <v>205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331</v>
      </c>
      <c r="BM257" s="227" t="s">
        <v>8732</v>
      </c>
    </row>
    <row r="258" s="2" customFormat="1" ht="49.05" customHeight="1">
      <c r="A258" s="41"/>
      <c r="B258" s="42"/>
      <c r="C258" s="216" t="s">
        <v>790</v>
      </c>
      <c r="D258" s="216" t="s">
        <v>207</v>
      </c>
      <c r="E258" s="217" t="s">
        <v>8733</v>
      </c>
      <c r="F258" s="218" t="s">
        <v>8734</v>
      </c>
      <c r="G258" s="219" t="s">
        <v>327</v>
      </c>
      <c r="H258" s="220">
        <v>505.714</v>
      </c>
      <c r="I258" s="221"/>
      <c r="J258" s="222">
        <f>ROUND(I258*H258,2)</f>
        <v>0</v>
      </c>
      <c r="K258" s="218" t="s">
        <v>211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331</v>
      </c>
      <c r="AT258" s="227" t="s">
        <v>207</v>
      </c>
      <c r="AU258" s="227" t="s">
        <v>80</v>
      </c>
      <c r="AY258" s="20" t="s">
        <v>205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331</v>
      </c>
      <c r="BM258" s="227" t="s">
        <v>8735</v>
      </c>
    </row>
    <row r="259" s="2" customFormat="1">
      <c r="A259" s="41"/>
      <c r="B259" s="42"/>
      <c r="C259" s="43"/>
      <c r="D259" s="229" t="s">
        <v>214</v>
      </c>
      <c r="E259" s="43"/>
      <c r="F259" s="230" t="s">
        <v>8736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214</v>
      </c>
      <c r="AU259" s="20" t="s">
        <v>80</v>
      </c>
    </row>
    <row r="260" s="14" customFormat="1">
      <c r="A260" s="14"/>
      <c r="B260" s="245"/>
      <c r="C260" s="246"/>
      <c r="D260" s="236" t="s">
        <v>216</v>
      </c>
      <c r="E260" s="247" t="s">
        <v>19</v>
      </c>
      <c r="F260" s="248" t="s">
        <v>8737</v>
      </c>
      <c r="G260" s="246"/>
      <c r="H260" s="249">
        <v>505.71428571428567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216</v>
      </c>
      <c r="AU260" s="255" t="s">
        <v>80</v>
      </c>
      <c r="AV260" s="14" t="s">
        <v>80</v>
      </c>
      <c r="AW260" s="14" t="s">
        <v>218</v>
      </c>
      <c r="AX260" s="14" t="s">
        <v>71</v>
      </c>
      <c r="AY260" s="255" t="s">
        <v>205</v>
      </c>
    </row>
    <row r="261" s="2" customFormat="1" ht="49.05" customHeight="1">
      <c r="A261" s="41"/>
      <c r="B261" s="42"/>
      <c r="C261" s="278" t="s">
        <v>806</v>
      </c>
      <c r="D261" s="278" t="s">
        <v>319</v>
      </c>
      <c r="E261" s="279" t="s">
        <v>8738</v>
      </c>
      <c r="F261" s="280" t="s">
        <v>8739</v>
      </c>
      <c r="G261" s="281" t="s">
        <v>327</v>
      </c>
      <c r="H261" s="282">
        <v>367</v>
      </c>
      <c r="I261" s="283"/>
      <c r="J261" s="284">
        <f>ROUND(I261*H261,2)</f>
        <v>0</v>
      </c>
      <c r="K261" s="280" t="s">
        <v>211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0.0016000000000000001</v>
      </c>
      <c r="R261" s="225">
        <f>Q261*H261</f>
        <v>0.58720000000000006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433</v>
      </c>
      <c r="AT261" s="227" t="s">
        <v>319</v>
      </c>
      <c r="AU261" s="227" t="s">
        <v>80</v>
      </c>
      <c r="AY261" s="20" t="s">
        <v>205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331</v>
      </c>
      <c r="BM261" s="227" t="s">
        <v>8740</v>
      </c>
    </row>
    <row r="262" s="2" customFormat="1" ht="49.05" customHeight="1">
      <c r="A262" s="41"/>
      <c r="B262" s="42"/>
      <c r="C262" s="278" t="s">
        <v>820</v>
      </c>
      <c r="D262" s="278" t="s">
        <v>319</v>
      </c>
      <c r="E262" s="279" t="s">
        <v>8741</v>
      </c>
      <c r="F262" s="280" t="s">
        <v>8742</v>
      </c>
      <c r="G262" s="281" t="s">
        <v>327</v>
      </c>
      <c r="H262" s="282">
        <v>164</v>
      </c>
      <c r="I262" s="283"/>
      <c r="J262" s="284">
        <f>ROUND(I262*H262,2)</f>
        <v>0</v>
      </c>
      <c r="K262" s="280" t="s">
        <v>211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0.0020899999999999998</v>
      </c>
      <c r="R262" s="225">
        <f>Q262*H262</f>
        <v>0.34275999999999995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433</v>
      </c>
      <c r="AT262" s="227" t="s">
        <v>319</v>
      </c>
      <c r="AU262" s="227" t="s">
        <v>80</v>
      </c>
      <c r="AY262" s="20" t="s">
        <v>205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331</v>
      </c>
      <c r="BM262" s="227" t="s">
        <v>8743</v>
      </c>
    </row>
    <row r="263" s="2" customFormat="1" ht="33" customHeight="1">
      <c r="A263" s="41"/>
      <c r="B263" s="42"/>
      <c r="C263" s="216" t="s">
        <v>833</v>
      </c>
      <c r="D263" s="216" t="s">
        <v>207</v>
      </c>
      <c r="E263" s="217" t="s">
        <v>8744</v>
      </c>
      <c r="F263" s="218" t="s">
        <v>8745</v>
      </c>
      <c r="G263" s="219" t="s">
        <v>448</v>
      </c>
      <c r="H263" s="220">
        <v>85</v>
      </c>
      <c r="I263" s="221"/>
      <c r="J263" s="222">
        <f>ROUND(I263*H263,2)</f>
        <v>0</v>
      </c>
      <c r="K263" s="218" t="s">
        <v>211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331</v>
      </c>
      <c r="AT263" s="227" t="s">
        <v>207</v>
      </c>
      <c r="AU263" s="227" t="s">
        <v>80</v>
      </c>
      <c r="AY263" s="20" t="s">
        <v>205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331</v>
      </c>
      <c r="BM263" s="227" t="s">
        <v>8746</v>
      </c>
    </row>
    <row r="264" s="2" customFormat="1">
      <c r="A264" s="41"/>
      <c r="B264" s="42"/>
      <c r="C264" s="43"/>
      <c r="D264" s="229" t="s">
        <v>214</v>
      </c>
      <c r="E264" s="43"/>
      <c r="F264" s="230" t="s">
        <v>8747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214</v>
      </c>
      <c r="AU264" s="20" t="s">
        <v>80</v>
      </c>
    </row>
    <row r="265" s="2" customFormat="1" ht="33" customHeight="1">
      <c r="A265" s="41"/>
      <c r="B265" s="42"/>
      <c r="C265" s="216" t="s">
        <v>839</v>
      </c>
      <c r="D265" s="216" t="s">
        <v>207</v>
      </c>
      <c r="E265" s="217" t="s">
        <v>8748</v>
      </c>
      <c r="F265" s="218" t="s">
        <v>8749</v>
      </c>
      <c r="G265" s="219" t="s">
        <v>448</v>
      </c>
      <c r="H265" s="220">
        <v>16</v>
      </c>
      <c r="I265" s="221"/>
      <c r="J265" s="222">
        <f>ROUND(I265*H265,2)</f>
        <v>0</v>
      </c>
      <c r="K265" s="218" t="s">
        <v>211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331</v>
      </c>
      <c r="AT265" s="227" t="s">
        <v>207</v>
      </c>
      <c r="AU265" s="227" t="s">
        <v>80</v>
      </c>
      <c r="AY265" s="20" t="s">
        <v>205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331</v>
      </c>
      <c r="BM265" s="227" t="s">
        <v>8750</v>
      </c>
    </row>
    <row r="266" s="2" customFormat="1">
      <c r="A266" s="41"/>
      <c r="B266" s="42"/>
      <c r="C266" s="43"/>
      <c r="D266" s="229" t="s">
        <v>214</v>
      </c>
      <c r="E266" s="43"/>
      <c r="F266" s="230" t="s">
        <v>8751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214</v>
      </c>
      <c r="AU266" s="20" t="s">
        <v>80</v>
      </c>
    </row>
    <row r="267" s="2" customFormat="1" ht="44.25" customHeight="1">
      <c r="A267" s="41"/>
      <c r="B267" s="42"/>
      <c r="C267" s="216" t="s">
        <v>845</v>
      </c>
      <c r="D267" s="216" t="s">
        <v>207</v>
      </c>
      <c r="E267" s="217" t="s">
        <v>8752</v>
      </c>
      <c r="F267" s="218" t="s">
        <v>8753</v>
      </c>
      <c r="G267" s="219" t="s">
        <v>448</v>
      </c>
      <c r="H267" s="220">
        <v>40</v>
      </c>
      <c r="I267" s="221"/>
      <c r="J267" s="222">
        <f>ROUND(I267*H267,2)</f>
        <v>0</v>
      </c>
      <c r="K267" s="218" t="s">
        <v>211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331</v>
      </c>
      <c r="AT267" s="227" t="s">
        <v>207</v>
      </c>
      <c r="AU267" s="227" t="s">
        <v>80</v>
      </c>
      <c r="AY267" s="20" t="s">
        <v>205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331</v>
      </c>
      <c r="BM267" s="227" t="s">
        <v>8754</v>
      </c>
    </row>
    <row r="268" s="2" customFormat="1">
      <c r="A268" s="41"/>
      <c r="B268" s="42"/>
      <c r="C268" s="43"/>
      <c r="D268" s="229" t="s">
        <v>214</v>
      </c>
      <c r="E268" s="43"/>
      <c r="F268" s="230" t="s">
        <v>8755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214</v>
      </c>
      <c r="AU268" s="20" t="s">
        <v>80</v>
      </c>
    </row>
    <row r="269" s="2" customFormat="1" ht="16.5" customHeight="1">
      <c r="A269" s="41"/>
      <c r="B269" s="42"/>
      <c r="C269" s="278" t="s">
        <v>854</v>
      </c>
      <c r="D269" s="278" t="s">
        <v>319</v>
      </c>
      <c r="E269" s="279" t="s">
        <v>8756</v>
      </c>
      <c r="F269" s="280" t="s">
        <v>8757</v>
      </c>
      <c r="G269" s="281" t="s">
        <v>448</v>
      </c>
      <c r="H269" s="282">
        <v>40</v>
      </c>
      <c r="I269" s="283"/>
      <c r="J269" s="284">
        <f>ROUND(I269*H269,2)</f>
        <v>0</v>
      </c>
      <c r="K269" s="280" t="s">
        <v>211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1.0000000000000001E-05</v>
      </c>
      <c r="R269" s="225">
        <f>Q269*H269</f>
        <v>0.00040000000000000002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433</v>
      </c>
      <c r="AT269" s="227" t="s">
        <v>319</v>
      </c>
      <c r="AU269" s="227" t="s">
        <v>80</v>
      </c>
      <c r="AY269" s="20" t="s">
        <v>205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331</v>
      </c>
      <c r="BM269" s="227" t="s">
        <v>8758</v>
      </c>
    </row>
    <row r="270" s="2" customFormat="1" ht="44.25" customHeight="1">
      <c r="A270" s="41"/>
      <c r="B270" s="42"/>
      <c r="C270" s="216" t="s">
        <v>860</v>
      </c>
      <c r="D270" s="216" t="s">
        <v>207</v>
      </c>
      <c r="E270" s="217" t="s">
        <v>8759</v>
      </c>
      <c r="F270" s="218" t="s">
        <v>8760</v>
      </c>
      <c r="G270" s="219" t="s">
        <v>448</v>
      </c>
      <c r="H270" s="220">
        <v>30</v>
      </c>
      <c r="I270" s="221"/>
      <c r="J270" s="222">
        <f>ROUND(I270*H270,2)</f>
        <v>0</v>
      </c>
      <c r="K270" s="218" t="s">
        <v>211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331</v>
      </c>
      <c r="AT270" s="227" t="s">
        <v>207</v>
      </c>
      <c r="AU270" s="227" t="s">
        <v>80</v>
      </c>
      <c r="AY270" s="20" t="s">
        <v>205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331</v>
      </c>
      <c r="BM270" s="227" t="s">
        <v>8761</v>
      </c>
    </row>
    <row r="271" s="2" customFormat="1">
      <c r="A271" s="41"/>
      <c r="B271" s="42"/>
      <c r="C271" s="43"/>
      <c r="D271" s="229" t="s">
        <v>214</v>
      </c>
      <c r="E271" s="43"/>
      <c r="F271" s="230" t="s">
        <v>8762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214</v>
      </c>
      <c r="AU271" s="20" t="s">
        <v>80</v>
      </c>
    </row>
    <row r="272" s="2" customFormat="1" ht="16.5" customHeight="1">
      <c r="A272" s="41"/>
      <c r="B272" s="42"/>
      <c r="C272" s="278" t="s">
        <v>869</v>
      </c>
      <c r="D272" s="278" t="s">
        <v>319</v>
      </c>
      <c r="E272" s="279" t="s">
        <v>8763</v>
      </c>
      <c r="F272" s="280" t="s">
        <v>8764</v>
      </c>
      <c r="G272" s="281" t="s">
        <v>448</v>
      </c>
      <c r="H272" s="282">
        <v>30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1.0000000000000001E-05</v>
      </c>
      <c r="R272" s="225">
        <f>Q272*H272</f>
        <v>0.00030000000000000003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433</v>
      </c>
      <c r="AT272" s="227" t="s">
        <v>319</v>
      </c>
      <c r="AU272" s="227" t="s">
        <v>80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331</v>
      </c>
      <c r="BM272" s="227" t="s">
        <v>8765</v>
      </c>
    </row>
    <row r="273" s="2" customFormat="1" ht="44.25" customHeight="1">
      <c r="A273" s="41"/>
      <c r="B273" s="42"/>
      <c r="C273" s="216" t="s">
        <v>877</v>
      </c>
      <c r="D273" s="216" t="s">
        <v>207</v>
      </c>
      <c r="E273" s="217" t="s">
        <v>8766</v>
      </c>
      <c r="F273" s="218" t="s">
        <v>8767</v>
      </c>
      <c r="G273" s="219" t="s">
        <v>448</v>
      </c>
      <c r="H273" s="220">
        <v>16</v>
      </c>
      <c r="I273" s="221"/>
      <c r="J273" s="222">
        <f>ROUND(I273*H273,2)</f>
        <v>0</v>
      </c>
      <c r="K273" s="218" t="s">
        <v>211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331</v>
      </c>
      <c r="AT273" s="227" t="s">
        <v>207</v>
      </c>
      <c r="AU273" s="227" t="s">
        <v>80</v>
      </c>
      <c r="AY273" s="20" t="s">
        <v>205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331</v>
      </c>
      <c r="BM273" s="227" t="s">
        <v>8768</v>
      </c>
    </row>
    <row r="274" s="2" customFormat="1">
      <c r="A274" s="41"/>
      <c r="B274" s="42"/>
      <c r="C274" s="43"/>
      <c r="D274" s="229" t="s">
        <v>214</v>
      </c>
      <c r="E274" s="43"/>
      <c r="F274" s="230" t="s">
        <v>8769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214</v>
      </c>
      <c r="AU274" s="20" t="s">
        <v>80</v>
      </c>
    </row>
    <row r="275" s="2" customFormat="1" ht="16.5" customHeight="1">
      <c r="A275" s="41"/>
      <c r="B275" s="42"/>
      <c r="C275" s="278" t="s">
        <v>883</v>
      </c>
      <c r="D275" s="278" t="s">
        <v>319</v>
      </c>
      <c r="E275" s="279" t="s">
        <v>8770</v>
      </c>
      <c r="F275" s="280" t="s">
        <v>8771</v>
      </c>
      <c r="G275" s="281" t="s">
        <v>448</v>
      </c>
      <c r="H275" s="282">
        <v>85</v>
      </c>
      <c r="I275" s="283"/>
      <c r="J275" s="284">
        <f>ROUND(I275*H275,2)</f>
        <v>0</v>
      </c>
      <c r="K275" s="280" t="s">
        <v>211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4.0000000000000003E-05</v>
      </c>
      <c r="R275" s="225">
        <f>Q275*H275</f>
        <v>0.0034000000000000002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433</v>
      </c>
      <c r="AT275" s="227" t="s">
        <v>319</v>
      </c>
      <c r="AU275" s="227" t="s">
        <v>80</v>
      </c>
      <c r="AY275" s="20" t="s">
        <v>205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331</v>
      </c>
      <c r="BM275" s="227" t="s">
        <v>8772</v>
      </c>
    </row>
    <row r="276" s="2" customFormat="1" ht="24.15" customHeight="1">
      <c r="A276" s="41"/>
      <c r="B276" s="42"/>
      <c r="C276" s="216" t="s">
        <v>887</v>
      </c>
      <c r="D276" s="216" t="s">
        <v>207</v>
      </c>
      <c r="E276" s="217" t="s">
        <v>8773</v>
      </c>
      <c r="F276" s="218" t="s">
        <v>8774</v>
      </c>
      <c r="G276" s="219" t="s">
        <v>327</v>
      </c>
      <c r="H276" s="220">
        <v>63</v>
      </c>
      <c r="I276" s="221"/>
      <c r="J276" s="222">
        <f>ROUND(I276*H276,2)</f>
        <v>0</v>
      </c>
      <c r="K276" s="218" t="s">
        <v>19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0.014999999999999999</v>
      </c>
      <c r="R276" s="225">
        <f>Q276*H276</f>
        <v>0.94499999999999995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331</v>
      </c>
      <c r="AT276" s="227" t="s">
        <v>207</v>
      </c>
      <c r="AU276" s="227" t="s">
        <v>80</v>
      </c>
      <c r="AY276" s="20" t="s">
        <v>205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331</v>
      </c>
      <c r="BM276" s="227" t="s">
        <v>8775</v>
      </c>
    </row>
    <row r="277" s="2" customFormat="1" ht="24.15" customHeight="1">
      <c r="A277" s="41"/>
      <c r="B277" s="42"/>
      <c r="C277" s="216" t="s">
        <v>893</v>
      </c>
      <c r="D277" s="216" t="s">
        <v>207</v>
      </c>
      <c r="E277" s="217" t="s">
        <v>8776</v>
      </c>
      <c r="F277" s="218" t="s">
        <v>8777</v>
      </c>
      <c r="G277" s="219" t="s">
        <v>327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0.02</v>
      </c>
      <c r="R277" s="225">
        <f>Q277*H277</f>
        <v>0.059999999999999998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331</v>
      </c>
      <c r="AT277" s="227" t="s">
        <v>207</v>
      </c>
      <c r="AU277" s="227" t="s">
        <v>80</v>
      </c>
      <c r="AY277" s="20" t="s">
        <v>205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331</v>
      </c>
      <c r="BM277" s="227" t="s">
        <v>8778</v>
      </c>
    </row>
    <row r="278" s="2" customFormat="1" ht="24.15" customHeight="1">
      <c r="A278" s="41"/>
      <c r="B278" s="42"/>
      <c r="C278" s="216" t="s">
        <v>899</v>
      </c>
      <c r="D278" s="216" t="s">
        <v>207</v>
      </c>
      <c r="E278" s="217" t="s">
        <v>8779</v>
      </c>
      <c r="F278" s="218" t="s">
        <v>8780</v>
      </c>
      <c r="G278" s="219" t="s">
        <v>327</v>
      </c>
      <c r="H278" s="220">
        <v>9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0.025000000000000001</v>
      </c>
      <c r="R278" s="225">
        <f>Q278*H278</f>
        <v>0.22500000000000001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331</v>
      </c>
      <c r="AT278" s="227" t="s">
        <v>207</v>
      </c>
      <c r="AU278" s="227" t="s">
        <v>80</v>
      </c>
      <c r="AY278" s="20" t="s">
        <v>205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331</v>
      </c>
      <c r="BM278" s="227" t="s">
        <v>8781</v>
      </c>
    </row>
    <row r="279" s="2" customFormat="1" ht="33" customHeight="1">
      <c r="A279" s="41"/>
      <c r="B279" s="42"/>
      <c r="C279" s="216" t="s">
        <v>905</v>
      </c>
      <c r="D279" s="216" t="s">
        <v>207</v>
      </c>
      <c r="E279" s="217" t="s">
        <v>8782</v>
      </c>
      <c r="F279" s="218" t="s">
        <v>8783</v>
      </c>
      <c r="G279" s="219" t="s">
        <v>448</v>
      </c>
      <c r="H279" s="220">
        <v>14</v>
      </c>
      <c r="I279" s="221"/>
      <c r="J279" s="222">
        <f>ROUND(I279*H279,2)</f>
        <v>0</v>
      </c>
      <c r="K279" s="218" t="s">
        <v>211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331</v>
      </c>
      <c r="AT279" s="227" t="s">
        <v>207</v>
      </c>
      <c r="AU279" s="227" t="s">
        <v>80</v>
      </c>
      <c r="AY279" s="20" t="s">
        <v>205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331</v>
      </c>
      <c r="BM279" s="227" t="s">
        <v>8784</v>
      </c>
    </row>
    <row r="280" s="2" customFormat="1">
      <c r="A280" s="41"/>
      <c r="B280" s="42"/>
      <c r="C280" s="43"/>
      <c r="D280" s="229" t="s">
        <v>214</v>
      </c>
      <c r="E280" s="43"/>
      <c r="F280" s="230" t="s">
        <v>8785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214</v>
      </c>
      <c r="AU280" s="20" t="s">
        <v>80</v>
      </c>
    </row>
    <row r="281" s="2" customFormat="1" ht="49.05" customHeight="1">
      <c r="A281" s="41"/>
      <c r="B281" s="42"/>
      <c r="C281" s="278" t="s">
        <v>912</v>
      </c>
      <c r="D281" s="278" t="s">
        <v>319</v>
      </c>
      <c r="E281" s="279" t="s">
        <v>8786</v>
      </c>
      <c r="F281" s="280" t="s">
        <v>8787</v>
      </c>
      <c r="G281" s="281" t="s">
        <v>8235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0.02</v>
      </c>
      <c r="R281" s="225">
        <f>Q281*H281</f>
        <v>0.02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276</v>
      </c>
      <c r="AT281" s="227" t="s">
        <v>319</v>
      </c>
      <c r="AU281" s="227" t="s">
        <v>80</v>
      </c>
      <c r="AY281" s="20" t="s">
        <v>205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212</v>
      </c>
      <c r="BM281" s="227" t="s">
        <v>8788</v>
      </c>
    </row>
    <row r="282" s="2" customFormat="1" ht="55.5" customHeight="1">
      <c r="A282" s="41"/>
      <c r="B282" s="42"/>
      <c r="C282" s="278" t="s">
        <v>918</v>
      </c>
      <c r="D282" s="278" t="s">
        <v>319</v>
      </c>
      <c r="E282" s="279" t="s">
        <v>8789</v>
      </c>
      <c r="F282" s="280" t="s">
        <v>8790</v>
      </c>
      <c r="G282" s="281" t="s">
        <v>8235</v>
      </c>
      <c r="H282" s="282">
        <v>1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0.02</v>
      </c>
      <c r="R282" s="225">
        <f>Q282*H282</f>
        <v>0.02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276</v>
      </c>
      <c r="AT282" s="227" t="s">
        <v>319</v>
      </c>
      <c r="AU282" s="227" t="s">
        <v>80</v>
      </c>
      <c r="AY282" s="20" t="s">
        <v>205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212</v>
      </c>
      <c r="BM282" s="227" t="s">
        <v>8791</v>
      </c>
    </row>
    <row r="283" s="2" customFormat="1" ht="49.05" customHeight="1">
      <c r="A283" s="41"/>
      <c r="B283" s="42"/>
      <c r="C283" s="278" t="s">
        <v>923</v>
      </c>
      <c r="D283" s="278" t="s">
        <v>319</v>
      </c>
      <c r="E283" s="279" t="s">
        <v>8792</v>
      </c>
      <c r="F283" s="280" t="s">
        <v>8793</v>
      </c>
      <c r="G283" s="281" t="s">
        <v>8235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0.02</v>
      </c>
      <c r="R283" s="225">
        <f>Q283*H283</f>
        <v>0.02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276</v>
      </c>
      <c r="AT283" s="227" t="s">
        <v>319</v>
      </c>
      <c r="AU283" s="227" t="s">
        <v>80</v>
      </c>
      <c r="AY283" s="20" t="s">
        <v>205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212</v>
      </c>
      <c r="BM283" s="227" t="s">
        <v>8794</v>
      </c>
    </row>
    <row r="284" s="2" customFormat="1" ht="49.05" customHeight="1">
      <c r="A284" s="41"/>
      <c r="B284" s="42"/>
      <c r="C284" s="278" t="s">
        <v>929</v>
      </c>
      <c r="D284" s="278" t="s">
        <v>319</v>
      </c>
      <c r="E284" s="279" t="s">
        <v>8795</v>
      </c>
      <c r="F284" s="280" t="s">
        <v>8796</v>
      </c>
      <c r="G284" s="281" t="s">
        <v>8235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0.02</v>
      </c>
      <c r="R284" s="225">
        <f>Q284*H284</f>
        <v>0.02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276</v>
      </c>
      <c r="AT284" s="227" t="s">
        <v>319</v>
      </c>
      <c r="AU284" s="227" t="s">
        <v>80</v>
      </c>
      <c r="AY284" s="20" t="s">
        <v>205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212</v>
      </c>
      <c r="BM284" s="227" t="s">
        <v>8797</v>
      </c>
    </row>
    <row r="285" s="2" customFormat="1" ht="44.25" customHeight="1">
      <c r="A285" s="41"/>
      <c r="B285" s="42"/>
      <c r="C285" s="278" t="s">
        <v>937</v>
      </c>
      <c r="D285" s="278" t="s">
        <v>319</v>
      </c>
      <c r="E285" s="279" t="s">
        <v>8798</v>
      </c>
      <c r="F285" s="280" t="s">
        <v>8799</v>
      </c>
      <c r="G285" s="281" t="s">
        <v>8235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0.02</v>
      </c>
      <c r="R285" s="225">
        <f>Q285*H285</f>
        <v>0.02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276</v>
      </c>
      <c r="AT285" s="227" t="s">
        <v>319</v>
      </c>
      <c r="AU285" s="227" t="s">
        <v>80</v>
      </c>
      <c r="AY285" s="20" t="s">
        <v>205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212</v>
      </c>
      <c r="BM285" s="227" t="s">
        <v>8800</v>
      </c>
    </row>
    <row r="286" s="2" customFormat="1" ht="44.25" customHeight="1">
      <c r="A286" s="41"/>
      <c r="B286" s="42"/>
      <c r="C286" s="278" t="s">
        <v>942</v>
      </c>
      <c r="D286" s="278" t="s">
        <v>319</v>
      </c>
      <c r="E286" s="279" t="s">
        <v>8801</v>
      </c>
      <c r="F286" s="280" t="s">
        <v>8802</v>
      </c>
      <c r="G286" s="281" t="s">
        <v>8235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0.02</v>
      </c>
      <c r="R286" s="225">
        <f>Q286*H286</f>
        <v>0.02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276</v>
      </c>
      <c r="AT286" s="227" t="s">
        <v>319</v>
      </c>
      <c r="AU286" s="227" t="s">
        <v>80</v>
      </c>
      <c r="AY286" s="20" t="s">
        <v>205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212</v>
      </c>
      <c r="BM286" s="227" t="s">
        <v>8803</v>
      </c>
    </row>
    <row r="287" s="2" customFormat="1" ht="44.25" customHeight="1">
      <c r="A287" s="41"/>
      <c r="B287" s="42"/>
      <c r="C287" s="278" t="s">
        <v>949</v>
      </c>
      <c r="D287" s="278" t="s">
        <v>319</v>
      </c>
      <c r="E287" s="279" t="s">
        <v>8804</v>
      </c>
      <c r="F287" s="280" t="s">
        <v>8805</v>
      </c>
      <c r="G287" s="281" t="s">
        <v>8235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0.02</v>
      </c>
      <c r="R287" s="225">
        <f>Q287*H287</f>
        <v>0.02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276</v>
      </c>
      <c r="AT287" s="227" t="s">
        <v>319</v>
      </c>
      <c r="AU287" s="227" t="s">
        <v>80</v>
      </c>
      <c r="AY287" s="20" t="s">
        <v>205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212</v>
      </c>
      <c r="BM287" s="227" t="s">
        <v>8806</v>
      </c>
    </row>
    <row r="288" s="2" customFormat="1" ht="49.05" customHeight="1">
      <c r="A288" s="41"/>
      <c r="B288" s="42"/>
      <c r="C288" s="278" t="s">
        <v>954</v>
      </c>
      <c r="D288" s="278" t="s">
        <v>319</v>
      </c>
      <c r="E288" s="279" t="s">
        <v>8807</v>
      </c>
      <c r="F288" s="280" t="s">
        <v>8808</v>
      </c>
      <c r="G288" s="281" t="s">
        <v>8235</v>
      </c>
      <c r="H288" s="282">
        <v>1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42</v>
      </c>
      <c r="O288" s="87"/>
      <c r="P288" s="225">
        <f>O288*H288</f>
        <v>0</v>
      </c>
      <c r="Q288" s="225">
        <v>0.02</v>
      </c>
      <c r="R288" s="225">
        <f>Q288*H288</f>
        <v>0.02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276</v>
      </c>
      <c r="AT288" s="227" t="s">
        <v>319</v>
      </c>
      <c r="AU288" s="227" t="s">
        <v>80</v>
      </c>
      <c r="AY288" s="20" t="s">
        <v>205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212</v>
      </c>
      <c r="BM288" s="227" t="s">
        <v>8809</v>
      </c>
    </row>
    <row r="289" s="2" customFormat="1" ht="49.05" customHeight="1">
      <c r="A289" s="41"/>
      <c r="B289" s="42"/>
      <c r="C289" s="278" t="s">
        <v>962</v>
      </c>
      <c r="D289" s="278" t="s">
        <v>319</v>
      </c>
      <c r="E289" s="279" t="s">
        <v>8810</v>
      </c>
      <c r="F289" s="280" t="s">
        <v>8811</v>
      </c>
      <c r="G289" s="281" t="s">
        <v>8235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0.02</v>
      </c>
      <c r="R289" s="225">
        <f>Q289*H289</f>
        <v>0.02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276</v>
      </c>
      <c r="AT289" s="227" t="s">
        <v>319</v>
      </c>
      <c r="AU289" s="227" t="s">
        <v>80</v>
      </c>
      <c r="AY289" s="20" t="s">
        <v>205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212</v>
      </c>
      <c r="BM289" s="227" t="s">
        <v>8812</v>
      </c>
    </row>
    <row r="290" s="2" customFormat="1" ht="55.5" customHeight="1">
      <c r="A290" s="41"/>
      <c r="B290" s="42"/>
      <c r="C290" s="278" t="s">
        <v>968</v>
      </c>
      <c r="D290" s="278" t="s">
        <v>319</v>
      </c>
      <c r="E290" s="279" t="s">
        <v>8813</v>
      </c>
      <c r="F290" s="280" t="s">
        <v>8814</v>
      </c>
      <c r="G290" s="281" t="s">
        <v>8235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0.02</v>
      </c>
      <c r="R290" s="225">
        <f>Q290*H290</f>
        <v>0.02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276</v>
      </c>
      <c r="AT290" s="227" t="s">
        <v>319</v>
      </c>
      <c r="AU290" s="227" t="s">
        <v>80</v>
      </c>
      <c r="AY290" s="20" t="s">
        <v>205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212</v>
      </c>
      <c r="BM290" s="227" t="s">
        <v>8815</v>
      </c>
    </row>
    <row r="291" s="2" customFormat="1" ht="49.05" customHeight="1">
      <c r="A291" s="41"/>
      <c r="B291" s="42"/>
      <c r="C291" s="278" t="s">
        <v>973</v>
      </c>
      <c r="D291" s="278" t="s">
        <v>319</v>
      </c>
      <c r="E291" s="279" t="s">
        <v>8816</v>
      </c>
      <c r="F291" s="280" t="s">
        <v>8817</v>
      </c>
      <c r="G291" s="281" t="s">
        <v>8235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0.02</v>
      </c>
      <c r="R291" s="225">
        <f>Q291*H291</f>
        <v>0.02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276</v>
      </c>
      <c r="AT291" s="227" t="s">
        <v>319</v>
      </c>
      <c r="AU291" s="227" t="s">
        <v>80</v>
      </c>
      <c r="AY291" s="20" t="s">
        <v>205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212</v>
      </c>
      <c r="BM291" s="227" t="s">
        <v>8818</v>
      </c>
    </row>
    <row r="292" s="2" customFormat="1" ht="62.7" customHeight="1">
      <c r="A292" s="41"/>
      <c r="B292" s="42"/>
      <c r="C292" s="278" t="s">
        <v>979</v>
      </c>
      <c r="D292" s="278" t="s">
        <v>319</v>
      </c>
      <c r="E292" s="279" t="s">
        <v>8819</v>
      </c>
      <c r="F292" s="280" t="s">
        <v>8820</v>
      </c>
      <c r="G292" s="281" t="s">
        <v>8235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0.02</v>
      </c>
      <c r="R292" s="225">
        <f>Q292*H292</f>
        <v>0.02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276</v>
      </c>
      <c r="AT292" s="227" t="s">
        <v>319</v>
      </c>
      <c r="AU292" s="227" t="s">
        <v>80</v>
      </c>
      <c r="AY292" s="20" t="s">
        <v>205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212</v>
      </c>
      <c r="BM292" s="227" t="s">
        <v>8821</v>
      </c>
    </row>
    <row r="293" s="2" customFormat="1" ht="49.05" customHeight="1">
      <c r="A293" s="41"/>
      <c r="B293" s="42"/>
      <c r="C293" s="278" t="s">
        <v>985</v>
      </c>
      <c r="D293" s="278" t="s">
        <v>319</v>
      </c>
      <c r="E293" s="279" t="s">
        <v>8822</v>
      </c>
      <c r="F293" s="280" t="s">
        <v>8823</v>
      </c>
      <c r="G293" s="281" t="s">
        <v>8235</v>
      </c>
      <c r="H293" s="282">
        <v>1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</v>
      </c>
      <c r="R293" s="225">
        <f>Q293*H293</f>
        <v>0.02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276</v>
      </c>
      <c r="AT293" s="227" t="s">
        <v>319</v>
      </c>
      <c r="AU293" s="227" t="s">
        <v>80</v>
      </c>
      <c r="AY293" s="20" t="s">
        <v>205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212</v>
      </c>
      <c r="BM293" s="227" t="s">
        <v>8824</v>
      </c>
    </row>
    <row r="294" s="2" customFormat="1" ht="37.8" customHeight="1">
      <c r="A294" s="41"/>
      <c r="B294" s="42"/>
      <c r="C294" s="278" t="s">
        <v>991</v>
      </c>
      <c r="D294" s="278" t="s">
        <v>319</v>
      </c>
      <c r="E294" s="279" t="s">
        <v>8825</v>
      </c>
      <c r="F294" s="280" t="s">
        <v>8826</v>
      </c>
      <c r="G294" s="281" t="s">
        <v>8235</v>
      </c>
      <c r="H294" s="282">
        <v>1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0.02</v>
      </c>
      <c r="R294" s="225">
        <f>Q294*H294</f>
        <v>0.02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276</v>
      </c>
      <c r="AT294" s="227" t="s">
        <v>319</v>
      </c>
      <c r="AU294" s="227" t="s">
        <v>80</v>
      </c>
      <c r="AY294" s="20" t="s">
        <v>205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212</v>
      </c>
      <c r="BM294" s="227" t="s">
        <v>8827</v>
      </c>
    </row>
    <row r="295" s="2" customFormat="1" ht="33" customHeight="1">
      <c r="A295" s="41"/>
      <c r="B295" s="42"/>
      <c r="C295" s="216" t="s">
        <v>997</v>
      </c>
      <c r="D295" s="216" t="s">
        <v>207</v>
      </c>
      <c r="E295" s="217" t="s">
        <v>8828</v>
      </c>
      <c r="F295" s="218" t="s">
        <v>8829</v>
      </c>
      <c r="G295" s="219" t="s">
        <v>448</v>
      </c>
      <c r="H295" s="220">
        <v>16</v>
      </c>
      <c r="I295" s="221"/>
      <c r="J295" s="222">
        <f>ROUND(I295*H295,2)</f>
        <v>0</v>
      </c>
      <c r="K295" s="218" t="s">
        <v>211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331</v>
      </c>
      <c r="AT295" s="227" t="s">
        <v>207</v>
      </c>
      <c r="AU295" s="227" t="s">
        <v>80</v>
      </c>
      <c r="AY295" s="20" t="s">
        <v>205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331</v>
      </c>
      <c r="BM295" s="227" t="s">
        <v>8830</v>
      </c>
    </row>
    <row r="296" s="2" customFormat="1">
      <c r="A296" s="41"/>
      <c r="B296" s="42"/>
      <c r="C296" s="43"/>
      <c r="D296" s="229" t="s">
        <v>214</v>
      </c>
      <c r="E296" s="43"/>
      <c r="F296" s="230" t="s">
        <v>8831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214</v>
      </c>
      <c r="AU296" s="20" t="s">
        <v>80</v>
      </c>
    </row>
    <row r="297" s="2" customFormat="1" ht="37.8" customHeight="1">
      <c r="A297" s="41"/>
      <c r="B297" s="42"/>
      <c r="C297" s="278" t="s">
        <v>1003</v>
      </c>
      <c r="D297" s="278" t="s">
        <v>319</v>
      </c>
      <c r="E297" s="279" t="s">
        <v>8832</v>
      </c>
      <c r="F297" s="280" t="s">
        <v>8833</v>
      </c>
      <c r="G297" s="281" t="s">
        <v>8235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0.29999999999999999</v>
      </c>
      <c r="R297" s="225">
        <f>Q297*H297</f>
        <v>0.29999999999999999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276</v>
      </c>
      <c r="AT297" s="227" t="s">
        <v>319</v>
      </c>
      <c r="AU297" s="227" t="s">
        <v>80</v>
      </c>
      <c r="AY297" s="20" t="s">
        <v>205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212</v>
      </c>
      <c r="BM297" s="227" t="s">
        <v>8834</v>
      </c>
    </row>
    <row r="298" s="2" customFormat="1" ht="62.7" customHeight="1">
      <c r="A298" s="41"/>
      <c r="B298" s="42"/>
      <c r="C298" s="278" t="s">
        <v>1009</v>
      </c>
      <c r="D298" s="278" t="s">
        <v>319</v>
      </c>
      <c r="E298" s="279" t="s">
        <v>8835</v>
      </c>
      <c r="F298" s="280" t="s">
        <v>8836</v>
      </c>
      <c r="G298" s="281" t="s">
        <v>8235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0.050000000000000003</v>
      </c>
      <c r="R298" s="225">
        <f>Q298*H298</f>
        <v>0.050000000000000003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276</v>
      </c>
      <c r="AT298" s="227" t="s">
        <v>319</v>
      </c>
      <c r="AU298" s="227" t="s">
        <v>80</v>
      </c>
      <c r="AY298" s="20" t="s">
        <v>205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212</v>
      </c>
      <c r="BM298" s="227" t="s">
        <v>8837</v>
      </c>
    </row>
    <row r="299" s="2" customFormat="1" ht="44.25" customHeight="1">
      <c r="A299" s="41"/>
      <c r="B299" s="42"/>
      <c r="C299" s="278" t="s">
        <v>1015</v>
      </c>
      <c r="D299" s="278" t="s">
        <v>319</v>
      </c>
      <c r="E299" s="279" t="s">
        <v>8838</v>
      </c>
      <c r="F299" s="280" t="s">
        <v>8839</v>
      </c>
      <c r="G299" s="281" t="s">
        <v>8235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0.050000000000000003</v>
      </c>
      <c r="R299" s="225">
        <f>Q299*H299</f>
        <v>0.050000000000000003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276</v>
      </c>
      <c r="AT299" s="227" t="s">
        <v>319</v>
      </c>
      <c r="AU299" s="227" t="s">
        <v>80</v>
      </c>
      <c r="AY299" s="20" t="s">
        <v>205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212</v>
      </c>
      <c r="BM299" s="227" t="s">
        <v>8840</v>
      </c>
    </row>
    <row r="300" s="2" customFormat="1" ht="44.25" customHeight="1">
      <c r="A300" s="41"/>
      <c r="B300" s="42"/>
      <c r="C300" s="278" t="s">
        <v>1020</v>
      </c>
      <c r="D300" s="278" t="s">
        <v>319</v>
      </c>
      <c r="E300" s="279" t="s">
        <v>8841</v>
      </c>
      <c r="F300" s="280" t="s">
        <v>8842</v>
      </c>
      <c r="G300" s="281" t="s">
        <v>8235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0.050000000000000003</v>
      </c>
      <c r="R300" s="225">
        <f>Q300*H300</f>
        <v>0.050000000000000003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276</v>
      </c>
      <c r="AT300" s="227" t="s">
        <v>319</v>
      </c>
      <c r="AU300" s="227" t="s">
        <v>80</v>
      </c>
      <c r="AY300" s="20" t="s">
        <v>205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212</v>
      </c>
      <c r="BM300" s="227" t="s">
        <v>8843</v>
      </c>
    </row>
    <row r="301" s="2" customFormat="1" ht="62.7" customHeight="1">
      <c r="A301" s="41"/>
      <c r="B301" s="42"/>
      <c r="C301" s="278" t="s">
        <v>1025</v>
      </c>
      <c r="D301" s="278" t="s">
        <v>319</v>
      </c>
      <c r="E301" s="279" t="s">
        <v>8844</v>
      </c>
      <c r="F301" s="280" t="s">
        <v>8845</v>
      </c>
      <c r="G301" s="281" t="s">
        <v>8235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276</v>
      </c>
      <c r="AT301" s="227" t="s">
        <v>319</v>
      </c>
      <c r="AU301" s="227" t="s">
        <v>80</v>
      </c>
      <c r="AY301" s="20" t="s">
        <v>205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212</v>
      </c>
      <c r="BM301" s="227" t="s">
        <v>8846</v>
      </c>
    </row>
    <row r="302" s="2" customFormat="1" ht="44.25" customHeight="1">
      <c r="A302" s="41"/>
      <c r="B302" s="42"/>
      <c r="C302" s="278" t="s">
        <v>1031</v>
      </c>
      <c r="D302" s="278" t="s">
        <v>319</v>
      </c>
      <c r="E302" s="279" t="s">
        <v>8847</v>
      </c>
      <c r="F302" s="280" t="s">
        <v>8848</v>
      </c>
      <c r="G302" s="281" t="s">
        <v>8235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0.050000000000000003</v>
      </c>
      <c r="R302" s="225">
        <f>Q302*H302</f>
        <v>0.050000000000000003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276</v>
      </c>
      <c r="AT302" s="227" t="s">
        <v>319</v>
      </c>
      <c r="AU302" s="227" t="s">
        <v>80</v>
      </c>
      <c r="AY302" s="20" t="s">
        <v>205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212</v>
      </c>
      <c r="BM302" s="227" t="s">
        <v>8849</v>
      </c>
    </row>
    <row r="303" s="2" customFormat="1" ht="44.25" customHeight="1">
      <c r="A303" s="41"/>
      <c r="B303" s="42"/>
      <c r="C303" s="278" t="s">
        <v>1036</v>
      </c>
      <c r="D303" s="278" t="s">
        <v>319</v>
      </c>
      <c r="E303" s="279" t="s">
        <v>8850</v>
      </c>
      <c r="F303" s="280" t="s">
        <v>8851</v>
      </c>
      <c r="G303" s="281" t="s">
        <v>8235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0.050000000000000003</v>
      </c>
      <c r="R303" s="225">
        <f>Q303*H303</f>
        <v>0.050000000000000003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276</v>
      </c>
      <c r="AT303" s="227" t="s">
        <v>319</v>
      </c>
      <c r="AU303" s="227" t="s">
        <v>80</v>
      </c>
      <c r="AY303" s="20" t="s">
        <v>205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212</v>
      </c>
      <c r="BM303" s="227" t="s">
        <v>8852</v>
      </c>
    </row>
    <row r="304" s="2" customFormat="1" ht="49.05" customHeight="1">
      <c r="A304" s="41"/>
      <c r="B304" s="42"/>
      <c r="C304" s="278" t="s">
        <v>1047</v>
      </c>
      <c r="D304" s="278" t="s">
        <v>319</v>
      </c>
      <c r="E304" s="279" t="s">
        <v>8853</v>
      </c>
      <c r="F304" s="280" t="s">
        <v>8854</v>
      </c>
      <c r="G304" s="281" t="s">
        <v>8235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0.050000000000000003</v>
      </c>
      <c r="R304" s="225">
        <f>Q304*H304</f>
        <v>0.050000000000000003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276</v>
      </c>
      <c r="AT304" s="227" t="s">
        <v>319</v>
      </c>
      <c r="AU304" s="227" t="s">
        <v>80</v>
      </c>
      <c r="AY304" s="20" t="s">
        <v>205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212</v>
      </c>
      <c r="BM304" s="227" t="s">
        <v>8855</v>
      </c>
    </row>
    <row r="305" s="2" customFormat="1" ht="55.5" customHeight="1">
      <c r="A305" s="41"/>
      <c r="B305" s="42"/>
      <c r="C305" s="278" t="s">
        <v>1052</v>
      </c>
      <c r="D305" s="278" t="s">
        <v>319</v>
      </c>
      <c r="E305" s="279" t="s">
        <v>8856</v>
      </c>
      <c r="F305" s="280" t="s">
        <v>8857</v>
      </c>
      <c r="G305" s="281" t="s">
        <v>8235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0.050000000000000003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276</v>
      </c>
      <c r="AT305" s="227" t="s">
        <v>319</v>
      </c>
      <c r="AU305" s="227" t="s">
        <v>80</v>
      </c>
      <c r="AY305" s="20" t="s">
        <v>205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212</v>
      </c>
      <c r="BM305" s="227" t="s">
        <v>8858</v>
      </c>
    </row>
    <row r="306" s="2" customFormat="1" ht="55.5" customHeight="1">
      <c r="A306" s="41"/>
      <c r="B306" s="42"/>
      <c r="C306" s="278" t="s">
        <v>1058</v>
      </c>
      <c r="D306" s="278" t="s">
        <v>319</v>
      </c>
      <c r="E306" s="279" t="s">
        <v>8859</v>
      </c>
      <c r="F306" s="280" t="s">
        <v>8860</v>
      </c>
      <c r="G306" s="281" t="s">
        <v>8235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276</v>
      </c>
      <c r="AT306" s="227" t="s">
        <v>319</v>
      </c>
      <c r="AU306" s="227" t="s">
        <v>80</v>
      </c>
      <c r="AY306" s="20" t="s">
        <v>205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212</v>
      </c>
      <c r="BM306" s="227" t="s">
        <v>8861</v>
      </c>
    </row>
    <row r="307" s="2" customFormat="1" ht="62.7" customHeight="1">
      <c r="A307" s="41"/>
      <c r="B307" s="42"/>
      <c r="C307" s="278" t="s">
        <v>1065</v>
      </c>
      <c r="D307" s="278" t="s">
        <v>319</v>
      </c>
      <c r="E307" s="279" t="s">
        <v>8862</v>
      </c>
      <c r="F307" s="280" t="s">
        <v>8863</v>
      </c>
      <c r="G307" s="281" t="s">
        <v>8235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276</v>
      </c>
      <c r="AT307" s="227" t="s">
        <v>319</v>
      </c>
      <c r="AU307" s="227" t="s">
        <v>80</v>
      </c>
      <c r="AY307" s="20" t="s">
        <v>205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212</v>
      </c>
      <c r="BM307" s="227" t="s">
        <v>8864</v>
      </c>
    </row>
    <row r="308" s="2" customFormat="1" ht="44.25" customHeight="1">
      <c r="A308" s="41"/>
      <c r="B308" s="42"/>
      <c r="C308" s="278" t="s">
        <v>1073</v>
      </c>
      <c r="D308" s="278" t="s">
        <v>319</v>
      </c>
      <c r="E308" s="279" t="s">
        <v>8865</v>
      </c>
      <c r="F308" s="280" t="s">
        <v>8866</v>
      </c>
      <c r="G308" s="281" t="s">
        <v>8235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276</v>
      </c>
      <c r="AT308" s="227" t="s">
        <v>319</v>
      </c>
      <c r="AU308" s="227" t="s">
        <v>80</v>
      </c>
      <c r="AY308" s="20" t="s">
        <v>205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212</v>
      </c>
      <c r="BM308" s="227" t="s">
        <v>8867</v>
      </c>
    </row>
    <row r="309" s="2" customFormat="1" ht="62.7" customHeight="1">
      <c r="A309" s="41"/>
      <c r="B309" s="42"/>
      <c r="C309" s="278" t="s">
        <v>1078</v>
      </c>
      <c r="D309" s="278" t="s">
        <v>319</v>
      </c>
      <c r="E309" s="279" t="s">
        <v>8868</v>
      </c>
      <c r="F309" s="280" t="s">
        <v>8869</v>
      </c>
      <c r="G309" s="281" t="s">
        <v>8235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0.050000000000000003</v>
      </c>
      <c r="R309" s="225">
        <f>Q309*H309</f>
        <v>0.050000000000000003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276</v>
      </c>
      <c r="AT309" s="227" t="s">
        <v>319</v>
      </c>
      <c r="AU309" s="227" t="s">
        <v>80</v>
      </c>
      <c r="AY309" s="20" t="s">
        <v>205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212</v>
      </c>
      <c r="BM309" s="227" t="s">
        <v>8870</v>
      </c>
    </row>
    <row r="310" s="2" customFormat="1" ht="62.7" customHeight="1">
      <c r="A310" s="41"/>
      <c r="B310" s="42"/>
      <c r="C310" s="278" t="s">
        <v>1083</v>
      </c>
      <c r="D310" s="278" t="s">
        <v>319</v>
      </c>
      <c r="E310" s="279" t="s">
        <v>8871</v>
      </c>
      <c r="F310" s="280" t="s">
        <v>8872</v>
      </c>
      <c r="G310" s="281" t="s">
        <v>8235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0.050000000000000003</v>
      </c>
      <c r="R310" s="225">
        <f>Q310*H310</f>
        <v>0.050000000000000003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276</v>
      </c>
      <c r="AT310" s="227" t="s">
        <v>319</v>
      </c>
      <c r="AU310" s="227" t="s">
        <v>80</v>
      </c>
      <c r="AY310" s="20" t="s">
        <v>205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212</v>
      </c>
      <c r="BM310" s="227" t="s">
        <v>8873</v>
      </c>
    </row>
    <row r="311" s="2" customFormat="1" ht="49.05" customHeight="1">
      <c r="A311" s="41"/>
      <c r="B311" s="42"/>
      <c r="C311" s="278" t="s">
        <v>1089</v>
      </c>
      <c r="D311" s="278" t="s">
        <v>319</v>
      </c>
      <c r="E311" s="279" t="s">
        <v>8874</v>
      </c>
      <c r="F311" s="280" t="s">
        <v>8875</v>
      </c>
      <c r="G311" s="281" t="s">
        <v>8235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0.050000000000000003</v>
      </c>
      <c r="R311" s="225">
        <f>Q311*H311</f>
        <v>0.050000000000000003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276</v>
      </c>
      <c r="AT311" s="227" t="s">
        <v>319</v>
      </c>
      <c r="AU311" s="227" t="s">
        <v>80</v>
      </c>
      <c r="AY311" s="20" t="s">
        <v>205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212</v>
      </c>
      <c r="BM311" s="227" t="s">
        <v>8876</v>
      </c>
    </row>
    <row r="312" s="2" customFormat="1" ht="62.7" customHeight="1">
      <c r="A312" s="41"/>
      <c r="B312" s="42"/>
      <c r="C312" s="278" t="s">
        <v>1093</v>
      </c>
      <c r="D312" s="278" t="s">
        <v>319</v>
      </c>
      <c r="E312" s="279" t="s">
        <v>8877</v>
      </c>
      <c r="F312" s="280" t="s">
        <v>8878</v>
      </c>
      <c r="G312" s="281" t="s">
        <v>8235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0.050000000000000003</v>
      </c>
      <c r="R312" s="225">
        <f>Q312*H312</f>
        <v>0.050000000000000003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276</v>
      </c>
      <c r="AT312" s="227" t="s">
        <v>319</v>
      </c>
      <c r="AU312" s="227" t="s">
        <v>80</v>
      </c>
      <c r="AY312" s="20" t="s">
        <v>205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212</v>
      </c>
      <c r="BM312" s="227" t="s">
        <v>8879</v>
      </c>
    </row>
    <row r="313" s="2" customFormat="1" ht="33" customHeight="1">
      <c r="A313" s="41"/>
      <c r="B313" s="42"/>
      <c r="C313" s="216" t="s">
        <v>1099</v>
      </c>
      <c r="D313" s="216" t="s">
        <v>207</v>
      </c>
      <c r="E313" s="217" t="s">
        <v>8880</v>
      </c>
      <c r="F313" s="218" t="s">
        <v>8881</v>
      </c>
      <c r="G313" s="219" t="s">
        <v>448</v>
      </c>
      <c r="H313" s="220">
        <v>5</v>
      </c>
      <c r="I313" s="221"/>
      <c r="J313" s="222">
        <f>ROUND(I313*H313,2)</f>
        <v>0</v>
      </c>
      <c r="K313" s="218" t="s">
        <v>211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331</v>
      </c>
      <c r="AT313" s="227" t="s">
        <v>207</v>
      </c>
      <c r="AU313" s="227" t="s">
        <v>80</v>
      </c>
      <c r="AY313" s="20" t="s">
        <v>205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331</v>
      </c>
      <c r="BM313" s="227" t="s">
        <v>8882</v>
      </c>
    </row>
    <row r="314" s="2" customFormat="1">
      <c r="A314" s="41"/>
      <c r="B314" s="42"/>
      <c r="C314" s="43"/>
      <c r="D314" s="229" t="s">
        <v>214</v>
      </c>
      <c r="E314" s="43"/>
      <c r="F314" s="230" t="s">
        <v>8883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214</v>
      </c>
      <c r="AU314" s="20" t="s">
        <v>80</v>
      </c>
    </row>
    <row r="315" s="2" customFormat="1" ht="62.7" customHeight="1">
      <c r="A315" s="41"/>
      <c r="B315" s="42"/>
      <c r="C315" s="278" t="s">
        <v>1108</v>
      </c>
      <c r="D315" s="278" t="s">
        <v>319</v>
      </c>
      <c r="E315" s="279" t="s">
        <v>8884</v>
      </c>
      <c r="F315" s="280" t="s">
        <v>8885</v>
      </c>
      <c r="G315" s="281" t="s">
        <v>8235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42</v>
      </c>
      <c r="O315" s="87"/>
      <c r="P315" s="225">
        <f>O315*H315</f>
        <v>0</v>
      </c>
      <c r="Q315" s="225">
        <v>0.10000000000000001</v>
      </c>
      <c r="R315" s="225">
        <f>Q315*H315</f>
        <v>0.10000000000000001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276</v>
      </c>
      <c r="AT315" s="227" t="s">
        <v>319</v>
      </c>
      <c r="AU315" s="227" t="s">
        <v>80</v>
      </c>
      <c r="AY315" s="20" t="s">
        <v>205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212</v>
      </c>
      <c r="BM315" s="227" t="s">
        <v>8886</v>
      </c>
    </row>
    <row r="316" s="2" customFormat="1" ht="62.7" customHeight="1">
      <c r="A316" s="41"/>
      <c r="B316" s="42"/>
      <c r="C316" s="278" t="s">
        <v>1118</v>
      </c>
      <c r="D316" s="278" t="s">
        <v>319</v>
      </c>
      <c r="E316" s="279" t="s">
        <v>8887</v>
      </c>
      <c r="F316" s="280" t="s">
        <v>8888</v>
      </c>
      <c r="G316" s="281" t="s">
        <v>8235</v>
      </c>
      <c r="H316" s="282">
        <v>1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0.10000000000000001</v>
      </c>
      <c r="R316" s="225">
        <f>Q316*H316</f>
        <v>0.10000000000000001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276</v>
      </c>
      <c r="AT316" s="227" t="s">
        <v>319</v>
      </c>
      <c r="AU316" s="227" t="s">
        <v>80</v>
      </c>
      <c r="AY316" s="20" t="s">
        <v>205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212</v>
      </c>
      <c r="BM316" s="227" t="s">
        <v>8889</v>
      </c>
    </row>
    <row r="317" s="2" customFormat="1" ht="62.7" customHeight="1">
      <c r="A317" s="41"/>
      <c r="B317" s="42"/>
      <c r="C317" s="278" t="s">
        <v>1123</v>
      </c>
      <c r="D317" s="278" t="s">
        <v>319</v>
      </c>
      <c r="E317" s="279" t="s">
        <v>8890</v>
      </c>
      <c r="F317" s="280" t="s">
        <v>8891</v>
      </c>
      <c r="G317" s="281" t="s">
        <v>8235</v>
      </c>
      <c r="H317" s="282">
        <v>1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0.10000000000000001</v>
      </c>
      <c r="R317" s="225">
        <f>Q317*H317</f>
        <v>0.10000000000000001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276</v>
      </c>
      <c r="AT317" s="227" t="s">
        <v>319</v>
      </c>
      <c r="AU317" s="227" t="s">
        <v>80</v>
      </c>
      <c r="AY317" s="20" t="s">
        <v>205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212</v>
      </c>
      <c r="BM317" s="227" t="s">
        <v>8892</v>
      </c>
    </row>
    <row r="318" s="2" customFormat="1" ht="62.7" customHeight="1">
      <c r="A318" s="41"/>
      <c r="B318" s="42"/>
      <c r="C318" s="278" t="s">
        <v>1130</v>
      </c>
      <c r="D318" s="278" t="s">
        <v>319</v>
      </c>
      <c r="E318" s="279" t="s">
        <v>8893</v>
      </c>
      <c r="F318" s="280" t="s">
        <v>8894</v>
      </c>
      <c r="G318" s="281" t="s">
        <v>8235</v>
      </c>
      <c r="H318" s="282">
        <v>1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0.10000000000000001</v>
      </c>
      <c r="R318" s="225">
        <f>Q318*H318</f>
        <v>0.10000000000000001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276</v>
      </c>
      <c r="AT318" s="227" t="s">
        <v>319</v>
      </c>
      <c r="AU318" s="227" t="s">
        <v>80</v>
      </c>
      <c r="AY318" s="20" t="s">
        <v>205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212</v>
      </c>
      <c r="BM318" s="227" t="s">
        <v>8895</v>
      </c>
    </row>
    <row r="319" s="2" customFormat="1" ht="66.75" customHeight="1">
      <c r="A319" s="41"/>
      <c r="B319" s="42"/>
      <c r="C319" s="278" t="s">
        <v>1135</v>
      </c>
      <c r="D319" s="278" t="s">
        <v>319</v>
      </c>
      <c r="E319" s="279" t="s">
        <v>8896</v>
      </c>
      <c r="F319" s="280" t="s">
        <v>8897</v>
      </c>
      <c r="G319" s="281" t="s">
        <v>8235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0.10000000000000001</v>
      </c>
      <c r="R319" s="225">
        <f>Q319*H319</f>
        <v>0.10000000000000001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276</v>
      </c>
      <c r="AT319" s="227" t="s">
        <v>319</v>
      </c>
      <c r="AU319" s="227" t="s">
        <v>80</v>
      </c>
      <c r="AY319" s="20" t="s">
        <v>205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212</v>
      </c>
      <c r="BM319" s="227" t="s">
        <v>8898</v>
      </c>
    </row>
    <row r="320" s="2" customFormat="1" ht="37.8" customHeight="1">
      <c r="A320" s="41"/>
      <c r="B320" s="42"/>
      <c r="C320" s="216" t="s">
        <v>1141</v>
      </c>
      <c r="D320" s="216" t="s">
        <v>207</v>
      </c>
      <c r="E320" s="217" t="s">
        <v>8899</v>
      </c>
      <c r="F320" s="218" t="s">
        <v>8900</v>
      </c>
      <c r="G320" s="219" t="s">
        <v>448</v>
      </c>
      <c r="H320" s="220">
        <v>1</v>
      </c>
      <c r="I320" s="221"/>
      <c r="J320" s="222">
        <f>ROUND(I320*H320,2)</f>
        <v>0</v>
      </c>
      <c r="K320" s="218" t="s">
        <v>211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331</v>
      </c>
      <c r="AT320" s="227" t="s">
        <v>207</v>
      </c>
      <c r="AU320" s="227" t="s">
        <v>80</v>
      </c>
      <c r="AY320" s="20" t="s">
        <v>205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331</v>
      </c>
      <c r="BM320" s="227" t="s">
        <v>8901</v>
      </c>
    </row>
    <row r="321" s="2" customFormat="1">
      <c r="A321" s="41"/>
      <c r="B321" s="42"/>
      <c r="C321" s="43"/>
      <c r="D321" s="229" t="s">
        <v>214</v>
      </c>
      <c r="E321" s="43"/>
      <c r="F321" s="230" t="s">
        <v>8902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214</v>
      </c>
      <c r="AU321" s="20" t="s">
        <v>80</v>
      </c>
    </row>
    <row r="322" s="2" customFormat="1" ht="37.8" customHeight="1">
      <c r="A322" s="41"/>
      <c r="B322" s="42"/>
      <c r="C322" s="278" t="s">
        <v>1149</v>
      </c>
      <c r="D322" s="278" t="s">
        <v>319</v>
      </c>
      <c r="E322" s="279" t="s">
        <v>8903</v>
      </c>
      <c r="F322" s="280" t="s">
        <v>8904</v>
      </c>
      <c r="G322" s="281" t="s">
        <v>8235</v>
      </c>
      <c r="H322" s="282">
        <v>1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0.20000000000000001</v>
      </c>
      <c r="R322" s="225">
        <f>Q322*H322</f>
        <v>0.20000000000000001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276</v>
      </c>
      <c r="AT322" s="227" t="s">
        <v>319</v>
      </c>
      <c r="AU322" s="227" t="s">
        <v>80</v>
      </c>
      <c r="AY322" s="20" t="s">
        <v>205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212</v>
      </c>
      <c r="BM322" s="227" t="s">
        <v>8905</v>
      </c>
    </row>
    <row r="323" s="2" customFormat="1" ht="37.8" customHeight="1">
      <c r="A323" s="41"/>
      <c r="B323" s="42"/>
      <c r="C323" s="216" t="s">
        <v>1154</v>
      </c>
      <c r="D323" s="216" t="s">
        <v>207</v>
      </c>
      <c r="E323" s="217" t="s">
        <v>8906</v>
      </c>
      <c r="F323" s="218" t="s">
        <v>8907</v>
      </c>
      <c r="G323" s="219" t="s">
        <v>448</v>
      </c>
      <c r="H323" s="220">
        <v>2</v>
      </c>
      <c r="I323" s="221"/>
      <c r="J323" s="222">
        <f>ROUND(I323*H323,2)</f>
        <v>0</v>
      </c>
      <c r="K323" s="218" t="s">
        <v>211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331</v>
      </c>
      <c r="AT323" s="227" t="s">
        <v>207</v>
      </c>
      <c r="AU323" s="227" t="s">
        <v>80</v>
      </c>
      <c r="AY323" s="20" t="s">
        <v>205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331</v>
      </c>
      <c r="BM323" s="227" t="s">
        <v>8908</v>
      </c>
    </row>
    <row r="324" s="2" customFormat="1">
      <c r="A324" s="41"/>
      <c r="B324" s="42"/>
      <c r="C324" s="43"/>
      <c r="D324" s="229" t="s">
        <v>214</v>
      </c>
      <c r="E324" s="43"/>
      <c r="F324" s="230" t="s">
        <v>8909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214</v>
      </c>
      <c r="AU324" s="20" t="s">
        <v>80</v>
      </c>
    </row>
    <row r="325" s="2" customFormat="1" ht="37.8" customHeight="1">
      <c r="A325" s="41"/>
      <c r="B325" s="42"/>
      <c r="C325" s="278" t="s">
        <v>1160</v>
      </c>
      <c r="D325" s="278" t="s">
        <v>319</v>
      </c>
      <c r="E325" s="279" t="s">
        <v>8910</v>
      </c>
      <c r="F325" s="280" t="s">
        <v>8911</v>
      </c>
      <c r="G325" s="281" t="s">
        <v>8235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0.29999999999999999</v>
      </c>
      <c r="R325" s="225">
        <f>Q325*H325</f>
        <v>0.29999999999999999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276</v>
      </c>
      <c r="AT325" s="227" t="s">
        <v>319</v>
      </c>
      <c r="AU325" s="227" t="s">
        <v>80</v>
      </c>
      <c r="AY325" s="20" t="s">
        <v>205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212</v>
      </c>
      <c r="BM325" s="227" t="s">
        <v>8912</v>
      </c>
    </row>
    <row r="326" s="2" customFormat="1" ht="76.35" customHeight="1">
      <c r="A326" s="41"/>
      <c r="B326" s="42"/>
      <c r="C326" s="278" t="s">
        <v>1166</v>
      </c>
      <c r="D326" s="278" t="s">
        <v>319</v>
      </c>
      <c r="E326" s="279" t="s">
        <v>8913</v>
      </c>
      <c r="F326" s="280" t="s">
        <v>8914</v>
      </c>
      <c r="G326" s="281" t="s">
        <v>8235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0.20000000000000001</v>
      </c>
      <c r="R326" s="225">
        <f>Q326*H326</f>
        <v>0.20000000000000001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276</v>
      </c>
      <c r="AT326" s="227" t="s">
        <v>319</v>
      </c>
      <c r="AU326" s="227" t="s">
        <v>80</v>
      </c>
      <c r="AY326" s="20" t="s">
        <v>205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212</v>
      </c>
      <c r="BM326" s="227" t="s">
        <v>8915</v>
      </c>
    </row>
    <row r="327" s="2" customFormat="1" ht="16.5" customHeight="1">
      <c r="A327" s="41"/>
      <c r="B327" s="42"/>
      <c r="C327" s="216" t="s">
        <v>1173</v>
      </c>
      <c r="D327" s="216" t="s">
        <v>207</v>
      </c>
      <c r="E327" s="217" t="s">
        <v>8916</v>
      </c>
      <c r="F327" s="218" t="s">
        <v>8917</v>
      </c>
      <c r="G327" s="219" t="s">
        <v>2268</v>
      </c>
      <c r="H327" s="220">
        <v>1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212</v>
      </c>
      <c r="AT327" s="227" t="s">
        <v>207</v>
      </c>
      <c r="AU327" s="227" t="s">
        <v>80</v>
      </c>
      <c r="AY327" s="20" t="s">
        <v>205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212</v>
      </c>
      <c r="BM327" s="227" t="s">
        <v>8918</v>
      </c>
    </row>
    <row r="328" s="2" customFormat="1" ht="16.5" customHeight="1">
      <c r="A328" s="41"/>
      <c r="B328" s="42"/>
      <c r="C328" s="216" t="s">
        <v>1193</v>
      </c>
      <c r="D328" s="216" t="s">
        <v>207</v>
      </c>
      <c r="E328" s="217" t="s">
        <v>8919</v>
      </c>
      <c r="F328" s="218" t="s">
        <v>8920</v>
      </c>
      <c r="G328" s="219" t="s">
        <v>448</v>
      </c>
      <c r="H328" s="220">
        <v>3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331</v>
      </c>
      <c r="AT328" s="227" t="s">
        <v>207</v>
      </c>
      <c r="AU328" s="227" t="s">
        <v>80</v>
      </c>
      <c r="AY328" s="20" t="s">
        <v>205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331</v>
      </c>
      <c r="BM328" s="227" t="s">
        <v>8921</v>
      </c>
    </row>
    <row r="329" s="2" customFormat="1" ht="33" customHeight="1">
      <c r="A329" s="41"/>
      <c r="B329" s="42"/>
      <c r="C329" s="278" t="s">
        <v>1199</v>
      </c>
      <c r="D329" s="278" t="s">
        <v>319</v>
      </c>
      <c r="E329" s="279" t="s">
        <v>8922</v>
      </c>
      <c r="F329" s="280" t="s">
        <v>8923</v>
      </c>
      <c r="G329" s="281" t="s">
        <v>448</v>
      </c>
      <c r="H329" s="282">
        <v>1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0.00011</v>
      </c>
      <c r="R329" s="225">
        <f>Q329*H329</f>
        <v>0.00011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433</v>
      </c>
      <c r="AT329" s="227" t="s">
        <v>319</v>
      </c>
      <c r="AU329" s="227" t="s">
        <v>80</v>
      </c>
      <c r="AY329" s="20" t="s">
        <v>205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331</v>
      </c>
      <c r="BM329" s="227" t="s">
        <v>8924</v>
      </c>
    </row>
    <row r="330" s="2" customFormat="1" ht="49.05" customHeight="1">
      <c r="A330" s="41"/>
      <c r="B330" s="42"/>
      <c r="C330" s="278" t="s">
        <v>1213</v>
      </c>
      <c r="D330" s="278" t="s">
        <v>319</v>
      </c>
      <c r="E330" s="279" t="s">
        <v>8925</v>
      </c>
      <c r="F330" s="280" t="s">
        <v>8926</v>
      </c>
      <c r="G330" s="281" t="s">
        <v>448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0.00010000000000000001</v>
      </c>
      <c r="R330" s="225">
        <f>Q330*H330</f>
        <v>0.00020000000000000001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433</v>
      </c>
      <c r="AT330" s="227" t="s">
        <v>319</v>
      </c>
      <c r="AU330" s="227" t="s">
        <v>80</v>
      </c>
      <c r="AY330" s="20" t="s">
        <v>205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331</v>
      </c>
      <c r="BM330" s="227" t="s">
        <v>8927</v>
      </c>
    </row>
    <row r="331" s="2" customFormat="1" ht="49.05" customHeight="1">
      <c r="A331" s="41"/>
      <c r="B331" s="42"/>
      <c r="C331" s="216" t="s">
        <v>1219</v>
      </c>
      <c r="D331" s="216" t="s">
        <v>207</v>
      </c>
      <c r="E331" s="217" t="s">
        <v>8928</v>
      </c>
      <c r="F331" s="218" t="s">
        <v>8929</v>
      </c>
      <c r="G331" s="219" t="s">
        <v>448</v>
      </c>
      <c r="H331" s="220">
        <v>44</v>
      </c>
      <c r="I331" s="221"/>
      <c r="J331" s="222">
        <f>ROUND(I331*H331,2)</f>
        <v>0</v>
      </c>
      <c r="K331" s="218" t="s">
        <v>211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331</v>
      </c>
      <c r="AT331" s="227" t="s">
        <v>207</v>
      </c>
      <c r="AU331" s="227" t="s">
        <v>80</v>
      </c>
      <c r="AY331" s="20" t="s">
        <v>205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331</v>
      </c>
      <c r="BM331" s="227" t="s">
        <v>8930</v>
      </c>
    </row>
    <row r="332" s="2" customFormat="1">
      <c r="A332" s="41"/>
      <c r="B332" s="42"/>
      <c r="C332" s="43"/>
      <c r="D332" s="229" t="s">
        <v>214</v>
      </c>
      <c r="E332" s="43"/>
      <c r="F332" s="230" t="s">
        <v>8931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214</v>
      </c>
      <c r="AU332" s="20" t="s">
        <v>80</v>
      </c>
    </row>
    <row r="333" s="2" customFormat="1" ht="24.15" customHeight="1">
      <c r="A333" s="41"/>
      <c r="B333" s="42"/>
      <c r="C333" s="278" t="s">
        <v>1224</v>
      </c>
      <c r="D333" s="278" t="s">
        <v>319</v>
      </c>
      <c r="E333" s="279" t="s">
        <v>8932</v>
      </c>
      <c r="F333" s="280" t="s">
        <v>8933</v>
      </c>
      <c r="G333" s="281" t="s">
        <v>448</v>
      </c>
      <c r="H333" s="282">
        <v>44</v>
      </c>
      <c r="I333" s="283"/>
      <c r="J333" s="284">
        <f>ROUND(I333*H333,2)</f>
        <v>0</v>
      </c>
      <c r="K333" s="280" t="s">
        <v>211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4.0000000000000003E-05</v>
      </c>
      <c r="R333" s="225">
        <f>Q333*H333</f>
        <v>0.0017600000000000001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433</v>
      </c>
      <c r="AT333" s="227" t="s">
        <v>319</v>
      </c>
      <c r="AU333" s="227" t="s">
        <v>80</v>
      </c>
      <c r="AY333" s="20" t="s">
        <v>205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331</v>
      </c>
      <c r="BM333" s="227" t="s">
        <v>8934</v>
      </c>
    </row>
    <row r="334" s="2" customFormat="1" ht="49.05" customHeight="1">
      <c r="A334" s="41"/>
      <c r="B334" s="42"/>
      <c r="C334" s="216" t="s">
        <v>1230</v>
      </c>
      <c r="D334" s="216" t="s">
        <v>207</v>
      </c>
      <c r="E334" s="217" t="s">
        <v>8935</v>
      </c>
      <c r="F334" s="218" t="s">
        <v>8936</v>
      </c>
      <c r="G334" s="219" t="s">
        <v>448</v>
      </c>
      <c r="H334" s="220">
        <v>126</v>
      </c>
      <c r="I334" s="221"/>
      <c r="J334" s="222">
        <f>ROUND(I334*H334,2)</f>
        <v>0</v>
      </c>
      <c r="K334" s="218" t="s">
        <v>211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331</v>
      </c>
      <c r="AT334" s="227" t="s">
        <v>207</v>
      </c>
      <c r="AU334" s="227" t="s">
        <v>80</v>
      </c>
      <c r="AY334" s="20" t="s">
        <v>205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331</v>
      </c>
      <c r="BM334" s="227" t="s">
        <v>8937</v>
      </c>
    </row>
    <row r="335" s="2" customFormat="1">
      <c r="A335" s="41"/>
      <c r="B335" s="42"/>
      <c r="C335" s="43"/>
      <c r="D335" s="229" t="s">
        <v>214</v>
      </c>
      <c r="E335" s="43"/>
      <c r="F335" s="230" t="s">
        <v>8938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214</v>
      </c>
      <c r="AU335" s="20" t="s">
        <v>80</v>
      </c>
    </row>
    <row r="336" s="2" customFormat="1" ht="24.15" customHeight="1">
      <c r="A336" s="41"/>
      <c r="B336" s="42"/>
      <c r="C336" s="278" t="s">
        <v>1236</v>
      </c>
      <c r="D336" s="278" t="s">
        <v>319</v>
      </c>
      <c r="E336" s="279" t="s">
        <v>8939</v>
      </c>
      <c r="F336" s="280" t="s">
        <v>8940</v>
      </c>
      <c r="G336" s="281" t="s">
        <v>448</v>
      </c>
      <c r="H336" s="282">
        <v>126</v>
      </c>
      <c r="I336" s="283"/>
      <c r="J336" s="284">
        <f>ROUND(I336*H336,2)</f>
        <v>0</v>
      </c>
      <c r="K336" s="280" t="s">
        <v>211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4.0000000000000003E-05</v>
      </c>
      <c r="R336" s="225">
        <f>Q336*H336</f>
        <v>0.0050400000000000002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433</v>
      </c>
      <c r="AT336" s="227" t="s">
        <v>319</v>
      </c>
      <c r="AU336" s="227" t="s">
        <v>80</v>
      </c>
      <c r="AY336" s="20" t="s">
        <v>205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331</v>
      </c>
      <c r="BM336" s="227" t="s">
        <v>8941</v>
      </c>
    </row>
    <row r="337" s="2" customFormat="1" ht="24.15" customHeight="1">
      <c r="A337" s="41"/>
      <c r="B337" s="42"/>
      <c r="C337" s="278" t="s">
        <v>1296</v>
      </c>
      <c r="D337" s="278" t="s">
        <v>319</v>
      </c>
      <c r="E337" s="279" t="s">
        <v>8942</v>
      </c>
      <c r="F337" s="280" t="s">
        <v>8943</v>
      </c>
      <c r="G337" s="281" t="s">
        <v>448</v>
      </c>
      <c r="H337" s="282">
        <v>130</v>
      </c>
      <c r="I337" s="283"/>
      <c r="J337" s="284">
        <f>ROUND(I337*H337,2)</f>
        <v>0</v>
      </c>
      <c r="K337" s="280" t="s">
        <v>211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433</v>
      </c>
      <c r="AT337" s="227" t="s">
        <v>319</v>
      </c>
      <c r="AU337" s="227" t="s">
        <v>80</v>
      </c>
      <c r="AY337" s="20" t="s">
        <v>205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331</v>
      </c>
      <c r="BM337" s="227" t="s">
        <v>8944</v>
      </c>
    </row>
    <row r="338" s="2" customFormat="1" ht="49.05" customHeight="1">
      <c r="A338" s="41"/>
      <c r="B338" s="42"/>
      <c r="C338" s="216" t="s">
        <v>1308</v>
      </c>
      <c r="D338" s="216" t="s">
        <v>207</v>
      </c>
      <c r="E338" s="217" t="s">
        <v>8945</v>
      </c>
      <c r="F338" s="218" t="s">
        <v>8946</v>
      </c>
      <c r="G338" s="219" t="s">
        <v>448</v>
      </c>
      <c r="H338" s="220">
        <v>35</v>
      </c>
      <c r="I338" s="221"/>
      <c r="J338" s="222">
        <f>ROUND(I338*H338,2)</f>
        <v>0</v>
      </c>
      <c r="K338" s="218" t="s">
        <v>211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331</v>
      </c>
      <c r="AT338" s="227" t="s">
        <v>207</v>
      </c>
      <c r="AU338" s="227" t="s">
        <v>80</v>
      </c>
      <c r="AY338" s="20" t="s">
        <v>205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331</v>
      </c>
      <c r="BM338" s="227" t="s">
        <v>8947</v>
      </c>
    </row>
    <row r="339" s="2" customFormat="1">
      <c r="A339" s="41"/>
      <c r="B339" s="42"/>
      <c r="C339" s="43"/>
      <c r="D339" s="229" t="s">
        <v>214</v>
      </c>
      <c r="E339" s="43"/>
      <c r="F339" s="230" t="s">
        <v>8948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214</v>
      </c>
      <c r="AU339" s="20" t="s">
        <v>80</v>
      </c>
    </row>
    <row r="340" s="2" customFormat="1" ht="24.15" customHeight="1">
      <c r="A340" s="41"/>
      <c r="B340" s="42"/>
      <c r="C340" s="278" t="s">
        <v>1315</v>
      </c>
      <c r="D340" s="278" t="s">
        <v>319</v>
      </c>
      <c r="E340" s="279" t="s">
        <v>8949</v>
      </c>
      <c r="F340" s="280" t="s">
        <v>8950</v>
      </c>
      <c r="G340" s="281" t="s">
        <v>448</v>
      </c>
      <c r="H340" s="282">
        <v>35</v>
      </c>
      <c r="I340" s="283"/>
      <c r="J340" s="284">
        <f>ROUND(I340*H340,2)</f>
        <v>0</v>
      </c>
      <c r="K340" s="280" t="s">
        <v>211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4.0000000000000003E-05</v>
      </c>
      <c r="R340" s="225">
        <f>Q340*H340</f>
        <v>0.0014000000000000002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433</v>
      </c>
      <c r="AT340" s="227" t="s">
        <v>319</v>
      </c>
      <c r="AU340" s="227" t="s">
        <v>80</v>
      </c>
      <c r="AY340" s="20" t="s">
        <v>205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331</v>
      </c>
      <c r="BM340" s="227" t="s">
        <v>8951</v>
      </c>
    </row>
    <row r="341" s="2" customFormat="1" ht="49.05" customHeight="1">
      <c r="A341" s="41"/>
      <c r="B341" s="42"/>
      <c r="C341" s="216" t="s">
        <v>1343</v>
      </c>
      <c r="D341" s="216" t="s">
        <v>207</v>
      </c>
      <c r="E341" s="217" t="s">
        <v>8952</v>
      </c>
      <c r="F341" s="218" t="s">
        <v>8953</v>
      </c>
      <c r="G341" s="219" t="s">
        <v>448</v>
      </c>
      <c r="H341" s="220">
        <v>12</v>
      </c>
      <c r="I341" s="221"/>
      <c r="J341" s="222">
        <f>ROUND(I341*H341,2)</f>
        <v>0</v>
      </c>
      <c r="K341" s="218" t="s">
        <v>211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331</v>
      </c>
      <c r="AT341" s="227" t="s">
        <v>207</v>
      </c>
      <c r="AU341" s="227" t="s">
        <v>80</v>
      </c>
      <c r="AY341" s="20" t="s">
        <v>205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331</v>
      </c>
      <c r="BM341" s="227" t="s">
        <v>8954</v>
      </c>
    </row>
    <row r="342" s="2" customFormat="1">
      <c r="A342" s="41"/>
      <c r="B342" s="42"/>
      <c r="C342" s="43"/>
      <c r="D342" s="229" t="s">
        <v>214</v>
      </c>
      <c r="E342" s="43"/>
      <c r="F342" s="230" t="s">
        <v>8955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214</v>
      </c>
      <c r="AU342" s="20" t="s">
        <v>80</v>
      </c>
    </row>
    <row r="343" s="2" customFormat="1" ht="24.15" customHeight="1">
      <c r="A343" s="41"/>
      <c r="B343" s="42"/>
      <c r="C343" s="278" t="s">
        <v>1355</v>
      </c>
      <c r="D343" s="278" t="s">
        <v>319</v>
      </c>
      <c r="E343" s="279" t="s">
        <v>8956</v>
      </c>
      <c r="F343" s="280" t="s">
        <v>8957</v>
      </c>
      <c r="G343" s="281" t="s">
        <v>448</v>
      </c>
      <c r="H343" s="282">
        <v>12</v>
      </c>
      <c r="I343" s="283"/>
      <c r="J343" s="284">
        <f>ROUND(I343*H343,2)</f>
        <v>0</v>
      </c>
      <c r="K343" s="280" t="s">
        <v>211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4.0000000000000003E-05</v>
      </c>
      <c r="R343" s="225">
        <f>Q343*H343</f>
        <v>0.00048000000000000007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433</v>
      </c>
      <c r="AT343" s="227" t="s">
        <v>319</v>
      </c>
      <c r="AU343" s="227" t="s">
        <v>80</v>
      </c>
      <c r="AY343" s="20" t="s">
        <v>205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331</v>
      </c>
      <c r="BM343" s="227" t="s">
        <v>8958</v>
      </c>
    </row>
    <row r="344" s="2" customFormat="1" ht="49.05" customHeight="1">
      <c r="A344" s="41"/>
      <c r="B344" s="42"/>
      <c r="C344" s="216" t="s">
        <v>1361</v>
      </c>
      <c r="D344" s="216" t="s">
        <v>207</v>
      </c>
      <c r="E344" s="217" t="s">
        <v>8959</v>
      </c>
      <c r="F344" s="218" t="s">
        <v>8960</v>
      </c>
      <c r="G344" s="219" t="s">
        <v>448</v>
      </c>
      <c r="H344" s="220">
        <v>32</v>
      </c>
      <c r="I344" s="221"/>
      <c r="J344" s="222">
        <f>ROUND(I344*H344,2)</f>
        <v>0</v>
      </c>
      <c r="K344" s="218" t="s">
        <v>211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331</v>
      </c>
      <c r="AT344" s="227" t="s">
        <v>207</v>
      </c>
      <c r="AU344" s="227" t="s">
        <v>80</v>
      </c>
      <c r="AY344" s="20" t="s">
        <v>205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331</v>
      </c>
      <c r="BM344" s="227" t="s">
        <v>8961</v>
      </c>
    </row>
    <row r="345" s="2" customFormat="1">
      <c r="A345" s="41"/>
      <c r="B345" s="42"/>
      <c r="C345" s="43"/>
      <c r="D345" s="229" t="s">
        <v>214</v>
      </c>
      <c r="E345" s="43"/>
      <c r="F345" s="230" t="s">
        <v>8962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214</v>
      </c>
      <c r="AU345" s="20" t="s">
        <v>80</v>
      </c>
    </row>
    <row r="346" s="2" customFormat="1" ht="24.15" customHeight="1">
      <c r="A346" s="41"/>
      <c r="B346" s="42"/>
      <c r="C346" s="278" t="s">
        <v>1376</v>
      </c>
      <c r="D346" s="278" t="s">
        <v>319</v>
      </c>
      <c r="E346" s="279" t="s">
        <v>8963</v>
      </c>
      <c r="F346" s="280" t="s">
        <v>8964</v>
      </c>
      <c r="G346" s="281" t="s">
        <v>448</v>
      </c>
      <c r="H346" s="282">
        <v>30</v>
      </c>
      <c r="I346" s="283"/>
      <c r="J346" s="284">
        <f>ROUND(I346*H346,2)</f>
        <v>0</v>
      </c>
      <c r="K346" s="280" t="s">
        <v>211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4.0000000000000003E-05</v>
      </c>
      <c r="R346" s="225">
        <f>Q346*H346</f>
        <v>0.0012000000000000001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433</v>
      </c>
      <c r="AT346" s="227" t="s">
        <v>319</v>
      </c>
      <c r="AU346" s="227" t="s">
        <v>80</v>
      </c>
      <c r="AY346" s="20" t="s">
        <v>205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331</v>
      </c>
      <c r="BM346" s="227" t="s">
        <v>8965</v>
      </c>
    </row>
    <row r="347" s="2" customFormat="1" ht="24.15" customHeight="1">
      <c r="A347" s="41"/>
      <c r="B347" s="42"/>
      <c r="C347" s="278" t="s">
        <v>1385</v>
      </c>
      <c r="D347" s="278" t="s">
        <v>319</v>
      </c>
      <c r="E347" s="279" t="s">
        <v>8966</v>
      </c>
      <c r="F347" s="280" t="s">
        <v>8967</v>
      </c>
      <c r="G347" s="281" t="s">
        <v>448</v>
      </c>
      <c r="H347" s="282">
        <v>2</v>
      </c>
      <c r="I347" s="283"/>
      <c r="J347" s="284">
        <f>ROUND(I347*H347,2)</f>
        <v>0</v>
      </c>
      <c r="K347" s="280" t="s">
        <v>211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4.0000000000000003E-05</v>
      </c>
      <c r="R347" s="225">
        <f>Q347*H347</f>
        <v>8.0000000000000007E-05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433</v>
      </c>
      <c r="AT347" s="227" t="s">
        <v>319</v>
      </c>
      <c r="AU347" s="227" t="s">
        <v>80</v>
      </c>
      <c r="AY347" s="20" t="s">
        <v>205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331</v>
      </c>
      <c r="BM347" s="227" t="s">
        <v>8968</v>
      </c>
    </row>
    <row r="348" s="2" customFormat="1" ht="49.05" customHeight="1">
      <c r="A348" s="41"/>
      <c r="B348" s="42"/>
      <c r="C348" s="216" t="s">
        <v>1428</v>
      </c>
      <c r="D348" s="216" t="s">
        <v>207</v>
      </c>
      <c r="E348" s="217" t="s">
        <v>8969</v>
      </c>
      <c r="F348" s="218" t="s">
        <v>8970</v>
      </c>
      <c r="G348" s="219" t="s">
        <v>448</v>
      </c>
      <c r="H348" s="220">
        <v>8</v>
      </c>
      <c r="I348" s="221"/>
      <c r="J348" s="222">
        <f>ROUND(I348*H348,2)</f>
        <v>0</v>
      </c>
      <c r="K348" s="218" t="s">
        <v>211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331</v>
      </c>
      <c r="AT348" s="227" t="s">
        <v>207</v>
      </c>
      <c r="AU348" s="227" t="s">
        <v>80</v>
      </c>
      <c r="AY348" s="20" t="s">
        <v>205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331</v>
      </c>
      <c r="BM348" s="227" t="s">
        <v>8971</v>
      </c>
    </row>
    <row r="349" s="2" customFormat="1">
      <c r="A349" s="41"/>
      <c r="B349" s="42"/>
      <c r="C349" s="43"/>
      <c r="D349" s="229" t="s">
        <v>214</v>
      </c>
      <c r="E349" s="43"/>
      <c r="F349" s="230" t="s">
        <v>8972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214</v>
      </c>
      <c r="AU349" s="20" t="s">
        <v>80</v>
      </c>
    </row>
    <row r="350" s="2" customFormat="1" ht="24.15" customHeight="1">
      <c r="A350" s="41"/>
      <c r="B350" s="42"/>
      <c r="C350" s="278" t="s">
        <v>1434</v>
      </c>
      <c r="D350" s="278" t="s">
        <v>319</v>
      </c>
      <c r="E350" s="279" t="s">
        <v>8973</v>
      </c>
      <c r="F350" s="280" t="s">
        <v>8974</v>
      </c>
      <c r="G350" s="281" t="s">
        <v>448</v>
      </c>
      <c r="H350" s="282">
        <v>8</v>
      </c>
      <c r="I350" s="283"/>
      <c r="J350" s="284">
        <f>ROUND(I350*H350,2)</f>
        <v>0</v>
      </c>
      <c r="K350" s="280" t="s">
        <v>211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5.0000000000000002E-05</v>
      </c>
      <c r="R350" s="225">
        <f>Q350*H350</f>
        <v>0.00040000000000000002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433</v>
      </c>
      <c r="AT350" s="227" t="s">
        <v>319</v>
      </c>
      <c r="AU350" s="227" t="s">
        <v>80</v>
      </c>
      <c r="AY350" s="20" t="s">
        <v>205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331</v>
      </c>
      <c r="BM350" s="227" t="s">
        <v>8975</v>
      </c>
    </row>
    <row r="351" s="2" customFormat="1" ht="49.05" customHeight="1">
      <c r="A351" s="41"/>
      <c r="B351" s="42"/>
      <c r="C351" s="216" t="s">
        <v>1441</v>
      </c>
      <c r="D351" s="216" t="s">
        <v>207</v>
      </c>
      <c r="E351" s="217" t="s">
        <v>8976</v>
      </c>
      <c r="F351" s="218" t="s">
        <v>8977</v>
      </c>
      <c r="G351" s="219" t="s">
        <v>448</v>
      </c>
      <c r="H351" s="220">
        <v>4</v>
      </c>
      <c r="I351" s="221"/>
      <c r="J351" s="222">
        <f>ROUND(I351*H351,2)</f>
        <v>0</v>
      </c>
      <c r="K351" s="218" t="s">
        <v>211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331</v>
      </c>
      <c r="AT351" s="227" t="s">
        <v>207</v>
      </c>
      <c r="AU351" s="227" t="s">
        <v>80</v>
      </c>
      <c r="AY351" s="20" t="s">
        <v>205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331</v>
      </c>
      <c r="BM351" s="227" t="s">
        <v>8978</v>
      </c>
    </row>
    <row r="352" s="2" customFormat="1">
      <c r="A352" s="41"/>
      <c r="B352" s="42"/>
      <c r="C352" s="43"/>
      <c r="D352" s="229" t="s">
        <v>214</v>
      </c>
      <c r="E352" s="43"/>
      <c r="F352" s="230" t="s">
        <v>8979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214</v>
      </c>
      <c r="AU352" s="20" t="s">
        <v>80</v>
      </c>
    </row>
    <row r="353" s="2" customFormat="1" ht="24.15" customHeight="1">
      <c r="A353" s="41"/>
      <c r="B353" s="42"/>
      <c r="C353" s="278" t="s">
        <v>1449</v>
      </c>
      <c r="D353" s="278" t="s">
        <v>319</v>
      </c>
      <c r="E353" s="279" t="s">
        <v>8980</v>
      </c>
      <c r="F353" s="280" t="s">
        <v>8981</v>
      </c>
      <c r="G353" s="281" t="s">
        <v>448</v>
      </c>
      <c r="H353" s="282">
        <v>4</v>
      </c>
      <c r="I353" s="283"/>
      <c r="J353" s="284">
        <f>ROUND(I353*H353,2)</f>
        <v>0</v>
      </c>
      <c r="K353" s="280" t="s">
        <v>211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0.00016000000000000001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433</v>
      </c>
      <c r="AT353" s="227" t="s">
        <v>319</v>
      </c>
      <c r="AU353" s="227" t="s">
        <v>80</v>
      </c>
      <c r="AY353" s="20" t="s">
        <v>205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331</v>
      </c>
      <c r="BM353" s="227" t="s">
        <v>8982</v>
      </c>
    </row>
    <row r="354" s="2" customFormat="1" ht="49.05" customHeight="1">
      <c r="A354" s="41"/>
      <c r="B354" s="42"/>
      <c r="C354" s="216" t="s">
        <v>1458</v>
      </c>
      <c r="D354" s="216" t="s">
        <v>207</v>
      </c>
      <c r="E354" s="217" t="s">
        <v>8983</v>
      </c>
      <c r="F354" s="218" t="s">
        <v>8984</v>
      </c>
      <c r="G354" s="219" t="s">
        <v>448</v>
      </c>
      <c r="H354" s="220">
        <v>1</v>
      </c>
      <c r="I354" s="221"/>
      <c r="J354" s="222">
        <f>ROUND(I354*H354,2)</f>
        <v>0</v>
      </c>
      <c r="K354" s="218" t="s">
        <v>211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331</v>
      </c>
      <c r="AT354" s="227" t="s">
        <v>207</v>
      </c>
      <c r="AU354" s="227" t="s">
        <v>80</v>
      </c>
      <c r="AY354" s="20" t="s">
        <v>205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331</v>
      </c>
      <c r="BM354" s="227" t="s">
        <v>8985</v>
      </c>
    </row>
    <row r="355" s="2" customFormat="1">
      <c r="A355" s="41"/>
      <c r="B355" s="42"/>
      <c r="C355" s="43"/>
      <c r="D355" s="229" t="s">
        <v>214</v>
      </c>
      <c r="E355" s="43"/>
      <c r="F355" s="230" t="s">
        <v>8986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214</v>
      </c>
      <c r="AU355" s="20" t="s">
        <v>80</v>
      </c>
    </row>
    <row r="356" s="2" customFormat="1" ht="33" customHeight="1">
      <c r="A356" s="41"/>
      <c r="B356" s="42"/>
      <c r="C356" s="278" t="s">
        <v>1473</v>
      </c>
      <c r="D356" s="278" t="s">
        <v>319</v>
      </c>
      <c r="E356" s="279" t="s">
        <v>8987</v>
      </c>
      <c r="F356" s="280" t="s">
        <v>8988</v>
      </c>
      <c r="G356" s="281" t="s">
        <v>448</v>
      </c>
      <c r="H356" s="282">
        <v>1</v>
      </c>
      <c r="I356" s="283"/>
      <c r="J356" s="284">
        <f>ROUND(I356*H356,2)</f>
        <v>0</v>
      </c>
      <c r="K356" s="280" t="s">
        <v>211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0.00012</v>
      </c>
      <c r="R356" s="225">
        <f>Q356*H356</f>
        <v>0.00012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433</v>
      </c>
      <c r="AT356" s="227" t="s">
        <v>319</v>
      </c>
      <c r="AU356" s="227" t="s">
        <v>80</v>
      </c>
      <c r="AY356" s="20" t="s">
        <v>205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331</v>
      </c>
      <c r="BM356" s="227" t="s">
        <v>8989</v>
      </c>
    </row>
    <row r="357" s="2" customFormat="1" ht="49.05" customHeight="1">
      <c r="A357" s="41"/>
      <c r="B357" s="42"/>
      <c r="C357" s="216" t="s">
        <v>1488</v>
      </c>
      <c r="D357" s="216" t="s">
        <v>207</v>
      </c>
      <c r="E357" s="217" t="s">
        <v>8990</v>
      </c>
      <c r="F357" s="218" t="s">
        <v>8991</v>
      </c>
      <c r="G357" s="219" t="s">
        <v>448</v>
      </c>
      <c r="H357" s="220">
        <v>9</v>
      </c>
      <c r="I357" s="221"/>
      <c r="J357" s="222">
        <f>ROUND(I357*H357,2)</f>
        <v>0</v>
      </c>
      <c r="K357" s="218" t="s">
        <v>211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331</v>
      </c>
      <c r="AT357" s="227" t="s">
        <v>207</v>
      </c>
      <c r="AU357" s="227" t="s">
        <v>80</v>
      </c>
      <c r="AY357" s="20" t="s">
        <v>205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331</v>
      </c>
      <c r="BM357" s="227" t="s">
        <v>8992</v>
      </c>
    </row>
    <row r="358" s="2" customFormat="1">
      <c r="A358" s="41"/>
      <c r="B358" s="42"/>
      <c r="C358" s="43"/>
      <c r="D358" s="229" t="s">
        <v>214</v>
      </c>
      <c r="E358" s="43"/>
      <c r="F358" s="230" t="s">
        <v>8993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214</v>
      </c>
      <c r="AU358" s="20" t="s">
        <v>80</v>
      </c>
    </row>
    <row r="359" s="2" customFormat="1" ht="24.15" customHeight="1">
      <c r="A359" s="41"/>
      <c r="B359" s="42"/>
      <c r="C359" s="278" t="s">
        <v>1494</v>
      </c>
      <c r="D359" s="278" t="s">
        <v>319</v>
      </c>
      <c r="E359" s="279" t="s">
        <v>8994</v>
      </c>
      <c r="F359" s="280" t="s">
        <v>8995</v>
      </c>
      <c r="G359" s="281" t="s">
        <v>448</v>
      </c>
      <c r="H359" s="282">
        <v>4</v>
      </c>
      <c r="I359" s="283"/>
      <c r="J359" s="284">
        <f>ROUND(I359*H359,2)</f>
        <v>0</v>
      </c>
      <c r="K359" s="280" t="s">
        <v>211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8.0000000000000007E-05</v>
      </c>
      <c r="R359" s="225">
        <f>Q359*H359</f>
        <v>0.00032000000000000003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433</v>
      </c>
      <c r="AT359" s="227" t="s">
        <v>319</v>
      </c>
      <c r="AU359" s="227" t="s">
        <v>80</v>
      </c>
      <c r="AY359" s="20" t="s">
        <v>205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331</v>
      </c>
      <c r="BM359" s="227" t="s">
        <v>8996</v>
      </c>
    </row>
    <row r="360" s="2" customFormat="1" ht="24.15" customHeight="1">
      <c r="A360" s="41"/>
      <c r="B360" s="42"/>
      <c r="C360" s="278" t="s">
        <v>1506</v>
      </c>
      <c r="D360" s="278" t="s">
        <v>319</v>
      </c>
      <c r="E360" s="279" t="s">
        <v>8997</v>
      </c>
      <c r="F360" s="280" t="s">
        <v>8998</v>
      </c>
      <c r="G360" s="281" t="s">
        <v>448</v>
      </c>
      <c r="H360" s="282">
        <v>5</v>
      </c>
      <c r="I360" s="283"/>
      <c r="J360" s="284">
        <f>ROUND(I360*H360,2)</f>
        <v>0</v>
      </c>
      <c r="K360" s="280" t="s">
        <v>19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8.0000000000000007E-05</v>
      </c>
      <c r="R360" s="225">
        <f>Q360*H360</f>
        <v>0.00040000000000000002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433</v>
      </c>
      <c r="AT360" s="227" t="s">
        <v>319</v>
      </c>
      <c r="AU360" s="227" t="s">
        <v>80</v>
      </c>
      <c r="AY360" s="20" t="s">
        <v>205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331</v>
      </c>
      <c r="BM360" s="227" t="s">
        <v>8999</v>
      </c>
    </row>
    <row r="361" s="2" customFormat="1" ht="49.05" customHeight="1">
      <c r="A361" s="41"/>
      <c r="B361" s="42"/>
      <c r="C361" s="216" t="s">
        <v>1519</v>
      </c>
      <c r="D361" s="216" t="s">
        <v>207</v>
      </c>
      <c r="E361" s="217" t="s">
        <v>9000</v>
      </c>
      <c r="F361" s="218" t="s">
        <v>9001</v>
      </c>
      <c r="G361" s="219" t="s">
        <v>448</v>
      </c>
      <c r="H361" s="220">
        <v>6</v>
      </c>
      <c r="I361" s="221"/>
      <c r="J361" s="222">
        <f>ROUND(I361*H361,2)</f>
        <v>0</v>
      </c>
      <c r="K361" s="218" t="s">
        <v>211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331</v>
      </c>
      <c r="AT361" s="227" t="s">
        <v>207</v>
      </c>
      <c r="AU361" s="227" t="s">
        <v>80</v>
      </c>
      <c r="AY361" s="20" t="s">
        <v>205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331</v>
      </c>
      <c r="BM361" s="227" t="s">
        <v>9002</v>
      </c>
    </row>
    <row r="362" s="2" customFormat="1">
      <c r="A362" s="41"/>
      <c r="B362" s="42"/>
      <c r="C362" s="43"/>
      <c r="D362" s="229" t="s">
        <v>214</v>
      </c>
      <c r="E362" s="43"/>
      <c r="F362" s="230" t="s">
        <v>9003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214</v>
      </c>
      <c r="AU362" s="20" t="s">
        <v>80</v>
      </c>
    </row>
    <row r="363" s="2" customFormat="1" ht="24.15" customHeight="1">
      <c r="A363" s="41"/>
      <c r="B363" s="42"/>
      <c r="C363" s="278" t="s">
        <v>1575</v>
      </c>
      <c r="D363" s="278" t="s">
        <v>319</v>
      </c>
      <c r="E363" s="279" t="s">
        <v>9004</v>
      </c>
      <c r="F363" s="280" t="s">
        <v>9005</v>
      </c>
      <c r="G363" s="281" t="s">
        <v>448</v>
      </c>
      <c r="H363" s="282">
        <v>1</v>
      </c>
      <c r="I363" s="283"/>
      <c r="J363" s="284">
        <f>ROUND(I363*H363,2)</f>
        <v>0</v>
      </c>
      <c r="K363" s="280" t="s">
        <v>211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8.0000000000000007E-05</v>
      </c>
      <c r="R363" s="225">
        <f>Q363*H363</f>
        <v>8.0000000000000007E-05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433</v>
      </c>
      <c r="AT363" s="227" t="s">
        <v>319</v>
      </c>
      <c r="AU363" s="227" t="s">
        <v>80</v>
      </c>
      <c r="AY363" s="20" t="s">
        <v>205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331</v>
      </c>
      <c r="BM363" s="227" t="s">
        <v>9006</v>
      </c>
    </row>
    <row r="364" s="2" customFormat="1" ht="24.15" customHeight="1">
      <c r="A364" s="41"/>
      <c r="B364" s="42"/>
      <c r="C364" s="278" t="s">
        <v>1618</v>
      </c>
      <c r="D364" s="278" t="s">
        <v>319</v>
      </c>
      <c r="E364" s="279" t="s">
        <v>9007</v>
      </c>
      <c r="F364" s="280" t="s">
        <v>9008</v>
      </c>
      <c r="G364" s="281" t="s">
        <v>448</v>
      </c>
      <c r="H364" s="282">
        <v>5</v>
      </c>
      <c r="I364" s="283"/>
      <c r="J364" s="284">
        <f>ROUND(I364*H364,2)</f>
        <v>0</v>
      </c>
      <c r="K364" s="280" t="s">
        <v>19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8.0000000000000007E-05</v>
      </c>
      <c r="R364" s="225">
        <f>Q364*H364</f>
        <v>0.00040000000000000002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433</v>
      </c>
      <c r="AT364" s="227" t="s">
        <v>319</v>
      </c>
      <c r="AU364" s="227" t="s">
        <v>80</v>
      </c>
      <c r="AY364" s="20" t="s">
        <v>205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331</v>
      </c>
      <c r="BM364" s="227" t="s">
        <v>9009</v>
      </c>
    </row>
    <row r="365" s="2" customFormat="1" ht="49.05" customHeight="1">
      <c r="A365" s="41"/>
      <c r="B365" s="42"/>
      <c r="C365" s="216" t="s">
        <v>1631</v>
      </c>
      <c r="D365" s="216" t="s">
        <v>207</v>
      </c>
      <c r="E365" s="217" t="s">
        <v>9010</v>
      </c>
      <c r="F365" s="218" t="s">
        <v>9011</v>
      </c>
      <c r="G365" s="219" t="s">
        <v>448</v>
      </c>
      <c r="H365" s="220">
        <v>1</v>
      </c>
      <c r="I365" s="221"/>
      <c r="J365" s="222">
        <f>ROUND(I365*H365,2)</f>
        <v>0</v>
      </c>
      <c r="K365" s="218" t="s">
        <v>211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331</v>
      </c>
      <c r="AT365" s="227" t="s">
        <v>207</v>
      </c>
      <c r="AU365" s="227" t="s">
        <v>80</v>
      </c>
      <c r="AY365" s="20" t="s">
        <v>205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331</v>
      </c>
      <c r="BM365" s="227" t="s">
        <v>9012</v>
      </c>
    </row>
    <row r="366" s="2" customFormat="1">
      <c r="A366" s="41"/>
      <c r="B366" s="42"/>
      <c r="C366" s="43"/>
      <c r="D366" s="229" t="s">
        <v>214</v>
      </c>
      <c r="E366" s="43"/>
      <c r="F366" s="230" t="s">
        <v>9013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214</v>
      </c>
      <c r="AU366" s="20" t="s">
        <v>80</v>
      </c>
    </row>
    <row r="367" s="2" customFormat="1" ht="24.15" customHeight="1">
      <c r="A367" s="41"/>
      <c r="B367" s="42"/>
      <c r="C367" s="278" t="s">
        <v>1637</v>
      </c>
      <c r="D367" s="278" t="s">
        <v>319</v>
      </c>
      <c r="E367" s="279" t="s">
        <v>9014</v>
      </c>
      <c r="F367" s="280" t="s">
        <v>9015</v>
      </c>
      <c r="G367" s="281" t="s">
        <v>448</v>
      </c>
      <c r="H367" s="282">
        <v>1</v>
      </c>
      <c r="I367" s="283"/>
      <c r="J367" s="284">
        <f>ROUND(I367*H367,2)</f>
        <v>0</v>
      </c>
      <c r="K367" s="280" t="s">
        <v>211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8.0000000000000007E-05</v>
      </c>
      <c r="R367" s="225">
        <f>Q367*H367</f>
        <v>8.0000000000000007E-05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433</v>
      </c>
      <c r="AT367" s="227" t="s">
        <v>319</v>
      </c>
      <c r="AU367" s="227" t="s">
        <v>80</v>
      </c>
      <c r="AY367" s="20" t="s">
        <v>205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331</v>
      </c>
      <c r="BM367" s="227" t="s">
        <v>9016</v>
      </c>
    </row>
    <row r="368" s="2" customFormat="1" ht="33" customHeight="1">
      <c r="A368" s="41"/>
      <c r="B368" s="42"/>
      <c r="C368" s="216" t="s">
        <v>1649</v>
      </c>
      <c r="D368" s="216" t="s">
        <v>207</v>
      </c>
      <c r="E368" s="217" t="s">
        <v>9017</v>
      </c>
      <c r="F368" s="218" t="s">
        <v>9018</v>
      </c>
      <c r="G368" s="219" t="s">
        <v>448</v>
      </c>
      <c r="H368" s="220">
        <v>8</v>
      </c>
      <c r="I368" s="221"/>
      <c r="J368" s="222">
        <f>ROUND(I368*H368,2)</f>
        <v>0</v>
      </c>
      <c r="K368" s="218" t="s">
        <v>211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331</v>
      </c>
      <c r="AT368" s="227" t="s">
        <v>207</v>
      </c>
      <c r="AU368" s="227" t="s">
        <v>80</v>
      </c>
      <c r="AY368" s="20" t="s">
        <v>205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331</v>
      </c>
      <c r="BM368" s="227" t="s">
        <v>9019</v>
      </c>
    </row>
    <row r="369" s="2" customFormat="1">
      <c r="A369" s="41"/>
      <c r="B369" s="42"/>
      <c r="C369" s="43"/>
      <c r="D369" s="229" t="s">
        <v>214</v>
      </c>
      <c r="E369" s="43"/>
      <c r="F369" s="230" t="s">
        <v>9020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214</v>
      </c>
      <c r="AU369" s="20" t="s">
        <v>80</v>
      </c>
    </row>
    <row r="370" s="2" customFormat="1" ht="24.15" customHeight="1">
      <c r="A370" s="41"/>
      <c r="B370" s="42"/>
      <c r="C370" s="278" t="s">
        <v>1655</v>
      </c>
      <c r="D370" s="278" t="s">
        <v>319</v>
      </c>
      <c r="E370" s="279" t="s">
        <v>9021</v>
      </c>
      <c r="F370" s="280" t="s">
        <v>9022</v>
      </c>
      <c r="G370" s="281" t="s">
        <v>448</v>
      </c>
      <c r="H370" s="282">
        <v>4</v>
      </c>
      <c r="I370" s="283"/>
      <c r="J370" s="284">
        <f>ROUND(I370*H370,2)</f>
        <v>0</v>
      </c>
      <c r="K370" s="280" t="s">
        <v>211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0.00010000000000000001</v>
      </c>
      <c r="R370" s="225">
        <f>Q370*H370</f>
        <v>0.00040000000000000002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433</v>
      </c>
      <c r="AT370" s="227" t="s">
        <v>319</v>
      </c>
      <c r="AU370" s="227" t="s">
        <v>80</v>
      </c>
      <c r="AY370" s="20" t="s">
        <v>205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331</v>
      </c>
      <c r="BM370" s="227" t="s">
        <v>9023</v>
      </c>
    </row>
    <row r="371" s="2" customFormat="1" ht="16.5" customHeight="1">
      <c r="A371" s="41"/>
      <c r="B371" s="42"/>
      <c r="C371" s="278" t="s">
        <v>1661</v>
      </c>
      <c r="D371" s="278" t="s">
        <v>319</v>
      </c>
      <c r="E371" s="279" t="s">
        <v>9024</v>
      </c>
      <c r="F371" s="280" t="s">
        <v>9025</v>
      </c>
      <c r="G371" s="281" t="s">
        <v>448</v>
      </c>
      <c r="H371" s="282">
        <v>4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2.0000000000000002E-05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433</v>
      </c>
      <c r="AT371" s="227" t="s">
        <v>319</v>
      </c>
      <c r="AU371" s="227" t="s">
        <v>80</v>
      </c>
      <c r="AY371" s="20" t="s">
        <v>205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331</v>
      </c>
      <c r="BM371" s="227" t="s">
        <v>9026</v>
      </c>
    </row>
    <row r="372" s="2" customFormat="1" ht="16.5" customHeight="1">
      <c r="A372" s="41"/>
      <c r="B372" s="42"/>
      <c r="C372" s="278" t="s">
        <v>1668</v>
      </c>
      <c r="D372" s="278" t="s">
        <v>319</v>
      </c>
      <c r="E372" s="279" t="s">
        <v>9027</v>
      </c>
      <c r="F372" s="280" t="s">
        <v>9028</v>
      </c>
      <c r="G372" s="281" t="s">
        <v>448</v>
      </c>
      <c r="H372" s="282">
        <v>112</v>
      </c>
      <c r="I372" s="283"/>
      <c r="J372" s="284">
        <f>ROUND(I372*H372,2)</f>
        <v>0</v>
      </c>
      <c r="K372" s="280" t="s">
        <v>211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3.0000000000000001E-05</v>
      </c>
      <c r="R372" s="225">
        <f>Q372*H372</f>
        <v>0.0033600000000000001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433</v>
      </c>
      <c r="AT372" s="227" t="s">
        <v>319</v>
      </c>
      <c r="AU372" s="227" t="s">
        <v>80</v>
      </c>
      <c r="AY372" s="20" t="s">
        <v>205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331</v>
      </c>
      <c r="BM372" s="227" t="s">
        <v>9029</v>
      </c>
    </row>
    <row r="373" s="2" customFormat="1" ht="16.5" customHeight="1">
      <c r="A373" s="41"/>
      <c r="B373" s="42"/>
      <c r="C373" s="278" t="s">
        <v>1682</v>
      </c>
      <c r="D373" s="278" t="s">
        <v>319</v>
      </c>
      <c r="E373" s="279" t="s">
        <v>9030</v>
      </c>
      <c r="F373" s="280" t="s">
        <v>9031</v>
      </c>
      <c r="G373" s="281" t="s">
        <v>448</v>
      </c>
      <c r="H373" s="282">
        <v>20</v>
      </c>
      <c r="I373" s="283"/>
      <c r="J373" s="284">
        <f>ROUND(I373*H373,2)</f>
        <v>0</v>
      </c>
      <c r="K373" s="280" t="s">
        <v>211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3.0000000000000001E-05</v>
      </c>
      <c r="R373" s="225">
        <f>Q373*H373</f>
        <v>0.00060000000000000006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433</v>
      </c>
      <c r="AT373" s="227" t="s">
        <v>319</v>
      </c>
      <c r="AU373" s="227" t="s">
        <v>80</v>
      </c>
      <c r="AY373" s="20" t="s">
        <v>205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331</v>
      </c>
      <c r="BM373" s="227" t="s">
        <v>9032</v>
      </c>
    </row>
    <row r="374" s="2" customFormat="1" ht="21.75" customHeight="1">
      <c r="A374" s="41"/>
      <c r="B374" s="42"/>
      <c r="C374" s="278" t="s">
        <v>1688</v>
      </c>
      <c r="D374" s="278" t="s">
        <v>319</v>
      </c>
      <c r="E374" s="279" t="s">
        <v>9033</v>
      </c>
      <c r="F374" s="280" t="s">
        <v>9034</v>
      </c>
      <c r="G374" s="281" t="s">
        <v>448</v>
      </c>
      <c r="H374" s="282">
        <v>130</v>
      </c>
      <c r="I374" s="283"/>
      <c r="J374" s="284">
        <f>ROUND(I374*H374,2)</f>
        <v>0</v>
      </c>
      <c r="K374" s="280" t="s">
        <v>211</v>
      </c>
      <c r="L374" s="285"/>
      <c r="M374" s="286" t="s">
        <v>19</v>
      </c>
      <c r="N374" s="287" t="s">
        <v>42</v>
      </c>
      <c r="O374" s="87"/>
      <c r="P374" s="225">
        <f>O374*H374</f>
        <v>0</v>
      </c>
      <c r="Q374" s="225">
        <v>3.0000000000000001E-05</v>
      </c>
      <c r="R374" s="225">
        <f>Q374*H374</f>
        <v>0.0039000000000000003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433</v>
      </c>
      <c r="AT374" s="227" t="s">
        <v>319</v>
      </c>
      <c r="AU374" s="227" t="s">
        <v>80</v>
      </c>
      <c r="AY374" s="20" t="s">
        <v>205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331</v>
      </c>
      <c r="BM374" s="227" t="s">
        <v>9035</v>
      </c>
    </row>
    <row r="375" s="2" customFormat="1" ht="24.15" customHeight="1">
      <c r="A375" s="41"/>
      <c r="B375" s="42"/>
      <c r="C375" s="278" t="s">
        <v>1694</v>
      </c>
      <c r="D375" s="278" t="s">
        <v>319</v>
      </c>
      <c r="E375" s="279" t="s">
        <v>9036</v>
      </c>
      <c r="F375" s="280" t="s">
        <v>9037</v>
      </c>
      <c r="G375" s="281" t="s">
        <v>448</v>
      </c>
      <c r="H375" s="282">
        <v>58</v>
      </c>
      <c r="I375" s="283"/>
      <c r="J375" s="284">
        <f>ROUND(I375*H375,2)</f>
        <v>0</v>
      </c>
      <c r="K375" s="280" t="s">
        <v>211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2.0000000000000002E-05</v>
      </c>
      <c r="R375" s="225">
        <f>Q375*H375</f>
        <v>0.00116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433</v>
      </c>
      <c r="AT375" s="227" t="s">
        <v>319</v>
      </c>
      <c r="AU375" s="227" t="s">
        <v>80</v>
      </c>
      <c r="AY375" s="20" t="s">
        <v>205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331</v>
      </c>
      <c r="BM375" s="227" t="s">
        <v>9038</v>
      </c>
    </row>
    <row r="376" s="2" customFormat="1" ht="24.15" customHeight="1">
      <c r="A376" s="41"/>
      <c r="B376" s="42"/>
      <c r="C376" s="278" t="s">
        <v>1700</v>
      </c>
      <c r="D376" s="278" t="s">
        <v>319</v>
      </c>
      <c r="E376" s="279" t="s">
        <v>9039</v>
      </c>
      <c r="F376" s="280" t="s">
        <v>9040</v>
      </c>
      <c r="G376" s="281" t="s">
        <v>448</v>
      </c>
      <c r="H376" s="282">
        <v>1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3.0000000000000001E-05</v>
      </c>
      <c r="R376" s="225">
        <f>Q376*H376</f>
        <v>3.0000000000000001E-05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433</v>
      </c>
      <c r="AT376" s="227" t="s">
        <v>319</v>
      </c>
      <c r="AU376" s="227" t="s">
        <v>80</v>
      </c>
      <c r="AY376" s="20" t="s">
        <v>205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331</v>
      </c>
      <c r="BM376" s="227" t="s">
        <v>9041</v>
      </c>
    </row>
    <row r="377" s="2" customFormat="1" ht="16.5" customHeight="1">
      <c r="A377" s="41"/>
      <c r="B377" s="42"/>
      <c r="C377" s="278" t="s">
        <v>1706</v>
      </c>
      <c r="D377" s="278" t="s">
        <v>319</v>
      </c>
      <c r="E377" s="279" t="s">
        <v>9042</v>
      </c>
      <c r="F377" s="280" t="s">
        <v>9043</v>
      </c>
      <c r="G377" s="281" t="s">
        <v>448</v>
      </c>
      <c r="H377" s="282">
        <v>67</v>
      </c>
      <c r="I377" s="283"/>
      <c r="J377" s="284">
        <f>ROUND(I377*H377,2)</f>
        <v>0</v>
      </c>
      <c r="K377" s="280" t="s">
        <v>211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2.0000000000000002E-05</v>
      </c>
      <c r="R377" s="225">
        <f>Q377*H377</f>
        <v>0.0013400000000000001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433</v>
      </c>
      <c r="AT377" s="227" t="s">
        <v>319</v>
      </c>
      <c r="AU377" s="227" t="s">
        <v>80</v>
      </c>
      <c r="AY377" s="20" t="s">
        <v>205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331</v>
      </c>
      <c r="BM377" s="227" t="s">
        <v>9044</v>
      </c>
    </row>
    <row r="378" s="2" customFormat="1" ht="16.5" customHeight="1">
      <c r="A378" s="41"/>
      <c r="B378" s="42"/>
      <c r="C378" s="278" t="s">
        <v>1713</v>
      </c>
      <c r="D378" s="278" t="s">
        <v>319</v>
      </c>
      <c r="E378" s="279" t="s">
        <v>9045</v>
      </c>
      <c r="F378" s="280" t="s">
        <v>9046</v>
      </c>
      <c r="G378" s="281" t="s">
        <v>448</v>
      </c>
      <c r="H378" s="282">
        <v>501</v>
      </c>
      <c r="I378" s="283"/>
      <c r="J378" s="284">
        <f>ROUND(I378*H378,2)</f>
        <v>0</v>
      </c>
      <c r="K378" s="280" t="s">
        <v>211</v>
      </c>
      <c r="L378" s="285"/>
      <c r="M378" s="286" t="s">
        <v>19</v>
      </c>
      <c r="N378" s="287" t="s">
        <v>42</v>
      </c>
      <c r="O378" s="87"/>
      <c r="P378" s="225">
        <f>O378*H378</f>
        <v>0</v>
      </c>
      <c r="Q378" s="225">
        <v>1.0000000000000001E-05</v>
      </c>
      <c r="R378" s="225">
        <f>Q378*H378</f>
        <v>0.0050100000000000006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433</v>
      </c>
      <c r="AT378" s="227" t="s">
        <v>319</v>
      </c>
      <c r="AU378" s="227" t="s">
        <v>80</v>
      </c>
      <c r="AY378" s="20" t="s">
        <v>205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331</v>
      </c>
      <c r="BM378" s="227" t="s">
        <v>9047</v>
      </c>
    </row>
    <row r="379" s="2" customFormat="1" ht="16.5" customHeight="1">
      <c r="A379" s="41"/>
      <c r="B379" s="42"/>
      <c r="C379" s="278" t="s">
        <v>1719</v>
      </c>
      <c r="D379" s="278" t="s">
        <v>319</v>
      </c>
      <c r="E379" s="279" t="s">
        <v>9048</v>
      </c>
      <c r="F379" s="280" t="s">
        <v>9049</v>
      </c>
      <c r="G379" s="281" t="s">
        <v>448</v>
      </c>
      <c r="H379" s="282">
        <v>231</v>
      </c>
      <c r="I379" s="283"/>
      <c r="J379" s="284">
        <f>ROUND(I379*H379,2)</f>
        <v>0</v>
      </c>
      <c r="K379" s="280" t="s">
        <v>211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2.0000000000000002E-05</v>
      </c>
      <c r="R379" s="225">
        <f>Q379*H379</f>
        <v>0.00462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433</v>
      </c>
      <c r="AT379" s="227" t="s">
        <v>319</v>
      </c>
      <c r="AU379" s="227" t="s">
        <v>80</v>
      </c>
      <c r="AY379" s="20" t="s">
        <v>205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331</v>
      </c>
      <c r="BM379" s="227" t="s">
        <v>9050</v>
      </c>
    </row>
    <row r="380" s="2" customFormat="1" ht="16.5" customHeight="1">
      <c r="A380" s="41"/>
      <c r="B380" s="42"/>
      <c r="C380" s="278" t="s">
        <v>1745</v>
      </c>
      <c r="D380" s="278" t="s">
        <v>319</v>
      </c>
      <c r="E380" s="279" t="s">
        <v>9051</v>
      </c>
      <c r="F380" s="280" t="s">
        <v>9052</v>
      </c>
      <c r="G380" s="281" t="s">
        <v>448</v>
      </c>
      <c r="H380" s="282">
        <v>15</v>
      </c>
      <c r="I380" s="283"/>
      <c r="J380" s="284">
        <f>ROUND(I380*H380,2)</f>
        <v>0</v>
      </c>
      <c r="K380" s="280" t="s">
        <v>211</v>
      </c>
      <c r="L380" s="285"/>
      <c r="M380" s="286" t="s">
        <v>19</v>
      </c>
      <c r="N380" s="287" t="s">
        <v>42</v>
      </c>
      <c r="O380" s="87"/>
      <c r="P380" s="225">
        <f>O380*H380</f>
        <v>0</v>
      </c>
      <c r="Q380" s="225">
        <v>3.0000000000000001E-05</v>
      </c>
      <c r="R380" s="225">
        <f>Q380*H380</f>
        <v>0.00044999999999999999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433</v>
      </c>
      <c r="AT380" s="227" t="s">
        <v>319</v>
      </c>
      <c r="AU380" s="227" t="s">
        <v>80</v>
      </c>
      <c r="AY380" s="20" t="s">
        <v>205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331</v>
      </c>
      <c r="BM380" s="227" t="s">
        <v>9053</v>
      </c>
    </row>
    <row r="381" s="2" customFormat="1" ht="16.5" customHeight="1">
      <c r="A381" s="41"/>
      <c r="B381" s="42"/>
      <c r="C381" s="278" t="s">
        <v>1751</v>
      </c>
      <c r="D381" s="278" t="s">
        <v>319</v>
      </c>
      <c r="E381" s="279" t="s">
        <v>9054</v>
      </c>
      <c r="F381" s="280" t="s">
        <v>9055</v>
      </c>
      <c r="G381" s="281" t="s">
        <v>448</v>
      </c>
      <c r="H381" s="282">
        <v>52</v>
      </c>
      <c r="I381" s="283"/>
      <c r="J381" s="284">
        <f>ROUND(I381*H381,2)</f>
        <v>0</v>
      </c>
      <c r="K381" s="280" t="s">
        <v>211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4.0000000000000003E-05</v>
      </c>
      <c r="R381" s="225">
        <f>Q381*H381</f>
        <v>0.0020800000000000003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433</v>
      </c>
      <c r="AT381" s="227" t="s">
        <v>319</v>
      </c>
      <c r="AU381" s="227" t="s">
        <v>80</v>
      </c>
      <c r="AY381" s="20" t="s">
        <v>205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331</v>
      </c>
      <c r="BM381" s="227" t="s">
        <v>9056</v>
      </c>
    </row>
    <row r="382" s="2" customFormat="1" ht="16.5" customHeight="1">
      <c r="A382" s="41"/>
      <c r="B382" s="42"/>
      <c r="C382" s="278" t="s">
        <v>1757</v>
      </c>
      <c r="D382" s="278" t="s">
        <v>319</v>
      </c>
      <c r="E382" s="279" t="s">
        <v>9057</v>
      </c>
      <c r="F382" s="280" t="s">
        <v>9058</v>
      </c>
      <c r="G382" s="281" t="s">
        <v>448</v>
      </c>
      <c r="H382" s="282">
        <v>3</v>
      </c>
      <c r="I382" s="283"/>
      <c r="J382" s="284">
        <f>ROUND(I382*H382,2)</f>
        <v>0</v>
      </c>
      <c r="K382" s="280" t="s">
        <v>211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6.0000000000000002E-05</v>
      </c>
      <c r="R382" s="225">
        <f>Q382*H382</f>
        <v>0.00018000000000000001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433</v>
      </c>
      <c r="AT382" s="227" t="s">
        <v>319</v>
      </c>
      <c r="AU382" s="227" t="s">
        <v>80</v>
      </c>
      <c r="AY382" s="20" t="s">
        <v>205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331</v>
      </c>
      <c r="BM382" s="227" t="s">
        <v>9059</v>
      </c>
    </row>
    <row r="383" s="2" customFormat="1" ht="21.75" customHeight="1">
      <c r="A383" s="41"/>
      <c r="B383" s="42"/>
      <c r="C383" s="278" t="s">
        <v>1766</v>
      </c>
      <c r="D383" s="278" t="s">
        <v>319</v>
      </c>
      <c r="E383" s="279" t="s">
        <v>9060</v>
      </c>
      <c r="F383" s="280" t="s">
        <v>9061</v>
      </c>
      <c r="G383" s="281" t="s">
        <v>448</v>
      </c>
      <c r="H383" s="282">
        <v>4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0.00020000000000000001</v>
      </c>
      <c r="R383" s="225">
        <f>Q383*H383</f>
        <v>0.00080000000000000004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433</v>
      </c>
      <c r="AT383" s="227" t="s">
        <v>319</v>
      </c>
      <c r="AU383" s="227" t="s">
        <v>80</v>
      </c>
      <c r="AY383" s="20" t="s">
        <v>205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331</v>
      </c>
      <c r="BM383" s="227" t="s">
        <v>9062</v>
      </c>
    </row>
    <row r="384" s="2" customFormat="1" ht="37.8" customHeight="1">
      <c r="A384" s="41"/>
      <c r="B384" s="42"/>
      <c r="C384" s="216" t="s">
        <v>1772</v>
      </c>
      <c r="D384" s="216" t="s">
        <v>207</v>
      </c>
      <c r="E384" s="217" t="s">
        <v>9063</v>
      </c>
      <c r="F384" s="218" t="s">
        <v>9064</v>
      </c>
      <c r="G384" s="219" t="s">
        <v>448</v>
      </c>
      <c r="H384" s="220">
        <v>5</v>
      </c>
      <c r="I384" s="221"/>
      <c r="J384" s="222">
        <f>ROUND(I384*H384,2)</f>
        <v>0</v>
      </c>
      <c r="K384" s="218" t="s">
        <v>211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331</v>
      </c>
      <c r="AT384" s="227" t="s">
        <v>207</v>
      </c>
      <c r="AU384" s="227" t="s">
        <v>80</v>
      </c>
      <c r="AY384" s="20" t="s">
        <v>205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331</v>
      </c>
      <c r="BM384" s="227" t="s">
        <v>9065</v>
      </c>
    </row>
    <row r="385" s="2" customFormat="1">
      <c r="A385" s="41"/>
      <c r="B385" s="42"/>
      <c r="C385" s="43"/>
      <c r="D385" s="229" t="s">
        <v>214</v>
      </c>
      <c r="E385" s="43"/>
      <c r="F385" s="230" t="s">
        <v>9066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214</v>
      </c>
      <c r="AU385" s="20" t="s">
        <v>80</v>
      </c>
    </row>
    <row r="386" s="2" customFormat="1" ht="37.8" customHeight="1">
      <c r="A386" s="41"/>
      <c r="B386" s="42"/>
      <c r="C386" s="278" t="s">
        <v>1779</v>
      </c>
      <c r="D386" s="278" t="s">
        <v>319</v>
      </c>
      <c r="E386" s="279" t="s">
        <v>9067</v>
      </c>
      <c r="F386" s="280" t="s">
        <v>9068</v>
      </c>
      <c r="G386" s="281" t="s">
        <v>448</v>
      </c>
      <c r="H386" s="282">
        <v>4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0.00017000000000000001</v>
      </c>
      <c r="R386" s="225">
        <f>Q386*H386</f>
        <v>0.00068000000000000005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433</v>
      </c>
      <c r="AT386" s="227" t="s">
        <v>319</v>
      </c>
      <c r="AU386" s="227" t="s">
        <v>80</v>
      </c>
      <c r="AY386" s="20" t="s">
        <v>205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331</v>
      </c>
      <c r="BM386" s="227" t="s">
        <v>9069</v>
      </c>
    </row>
    <row r="387" s="2" customFormat="1" ht="24.15" customHeight="1">
      <c r="A387" s="41"/>
      <c r="B387" s="42"/>
      <c r="C387" s="278" t="s">
        <v>1787</v>
      </c>
      <c r="D387" s="278" t="s">
        <v>319</v>
      </c>
      <c r="E387" s="279" t="s">
        <v>9070</v>
      </c>
      <c r="F387" s="280" t="s">
        <v>9071</v>
      </c>
      <c r="G387" s="281" t="s">
        <v>448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0.00017000000000000001</v>
      </c>
      <c r="R387" s="225">
        <f>Q387*H387</f>
        <v>0.00017000000000000001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433</v>
      </c>
      <c r="AT387" s="227" t="s">
        <v>319</v>
      </c>
      <c r="AU387" s="227" t="s">
        <v>80</v>
      </c>
      <c r="AY387" s="20" t="s">
        <v>205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331</v>
      </c>
      <c r="BM387" s="227" t="s">
        <v>9072</v>
      </c>
    </row>
    <row r="388" s="2" customFormat="1" ht="37.8" customHeight="1">
      <c r="A388" s="41"/>
      <c r="B388" s="42"/>
      <c r="C388" s="216" t="s">
        <v>1796</v>
      </c>
      <c r="D388" s="216" t="s">
        <v>207</v>
      </c>
      <c r="E388" s="217" t="s">
        <v>9073</v>
      </c>
      <c r="F388" s="218" t="s">
        <v>9074</v>
      </c>
      <c r="G388" s="219" t="s">
        <v>448</v>
      </c>
      <c r="H388" s="220">
        <v>753</v>
      </c>
      <c r="I388" s="221"/>
      <c r="J388" s="222">
        <f>ROUND(I388*H388,2)</f>
        <v>0</v>
      </c>
      <c r="K388" s="218" t="s">
        <v>211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331</v>
      </c>
      <c r="AT388" s="227" t="s">
        <v>207</v>
      </c>
      <c r="AU388" s="227" t="s">
        <v>80</v>
      </c>
      <c r="AY388" s="20" t="s">
        <v>205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331</v>
      </c>
      <c r="BM388" s="227" t="s">
        <v>9075</v>
      </c>
    </row>
    <row r="389" s="2" customFormat="1">
      <c r="A389" s="41"/>
      <c r="B389" s="42"/>
      <c r="C389" s="43"/>
      <c r="D389" s="229" t="s">
        <v>214</v>
      </c>
      <c r="E389" s="43"/>
      <c r="F389" s="230" t="s">
        <v>9076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214</v>
      </c>
      <c r="AU389" s="20" t="s">
        <v>80</v>
      </c>
    </row>
    <row r="390" s="2" customFormat="1" ht="24.15" customHeight="1">
      <c r="A390" s="41"/>
      <c r="B390" s="42"/>
      <c r="C390" s="278" t="s">
        <v>1803</v>
      </c>
      <c r="D390" s="278" t="s">
        <v>319</v>
      </c>
      <c r="E390" s="279" t="s">
        <v>9077</v>
      </c>
      <c r="F390" s="280" t="s">
        <v>9078</v>
      </c>
      <c r="G390" s="281" t="s">
        <v>448</v>
      </c>
      <c r="H390" s="282">
        <v>753</v>
      </c>
      <c r="I390" s="283"/>
      <c r="J390" s="284">
        <f>ROUND(I390*H390,2)</f>
        <v>0</v>
      </c>
      <c r="K390" s="280" t="s">
        <v>211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6.0000000000000002E-05</v>
      </c>
      <c r="R390" s="225">
        <f>Q390*H390</f>
        <v>0.045179999999999998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433</v>
      </c>
      <c r="AT390" s="227" t="s">
        <v>319</v>
      </c>
      <c r="AU390" s="227" t="s">
        <v>80</v>
      </c>
      <c r="AY390" s="20" t="s">
        <v>205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331</v>
      </c>
      <c r="BM390" s="227" t="s">
        <v>9079</v>
      </c>
    </row>
    <row r="391" s="2" customFormat="1" ht="49.05" customHeight="1">
      <c r="A391" s="41"/>
      <c r="B391" s="42"/>
      <c r="C391" s="216" t="s">
        <v>1810</v>
      </c>
      <c r="D391" s="216" t="s">
        <v>207</v>
      </c>
      <c r="E391" s="217" t="s">
        <v>9080</v>
      </c>
      <c r="F391" s="218" t="s">
        <v>9081</v>
      </c>
      <c r="G391" s="219" t="s">
        <v>448</v>
      </c>
      <c r="H391" s="220">
        <v>77</v>
      </c>
      <c r="I391" s="221"/>
      <c r="J391" s="222">
        <f>ROUND(I391*H391,2)</f>
        <v>0</v>
      </c>
      <c r="K391" s="218" t="s">
        <v>211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331</v>
      </c>
      <c r="AT391" s="227" t="s">
        <v>207</v>
      </c>
      <c r="AU391" s="227" t="s">
        <v>80</v>
      </c>
      <c r="AY391" s="20" t="s">
        <v>205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331</v>
      </c>
      <c r="BM391" s="227" t="s">
        <v>9082</v>
      </c>
    </row>
    <row r="392" s="2" customFormat="1">
      <c r="A392" s="41"/>
      <c r="B392" s="42"/>
      <c r="C392" s="43"/>
      <c r="D392" s="229" t="s">
        <v>214</v>
      </c>
      <c r="E392" s="43"/>
      <c r="F392" s="230" t="s">
        <v>9083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214</v>
      </c>
      <c r="AU392" s="20" t="s">
        <v>80</v>
      </c>
    </row>
    <row r="393" s="2" customFormat="1" ht="37.8" customHeight="1">
      <c r="A393" s="41"/>
      <c r="B393" s="42"/>
      <c r="C393" s="278" t="s">
        <v>1816</v>
      </c>
      <c r="D393" s="278" t="s">
        <v>319</v>
      </c>
      <c r="E393" s="279" t="s">
        <v>9084</v>
      </c>
      <c r="F393" s="280" t="s">
        <v>9085</v>
      </c>
      <c r="G393" s="281" t="s">
        <v>448</v>
      </c>
      <c r="H393" s="282">
        <v>77</v>
      </c>
      <c r="I393" s="283"/>
      <c r="J393" s="284">
        <f>ROUND(I393*H393,2)</f>
        <v>0</v>
      </c>
      <c r="K393" s="280" t="s">
        <v>211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6.9999999999999994E-05</v>
      </c>
      <c r="R393" s="225">
        <f>Q393*H393</f>
        <v>0.0053899999999999998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433</v>
      </c>
      <c r="AT393" s="227" t="s">
        <v>319</v>
      </c>
      <c r="AU393" s="227" t="s">
        <v>80</v>
      </c>
      <c r="AY393" s="20" t="s">
        <v>205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331</v>
      </c>
      <c r="BM393" s="227" t="s">
        <v>9086</v>
      </c>
    </row>
    <row r="394" s="2" customFormat="1" ht="37.8" customHeight="1">
      <c r="A394" s="41"/>
      <c r="B394" s="42"/>
      <c r="C394" s="216" t="s">
        <v>1822</v>
      </c>
      <c r="D394" s="216" t="s">
        <v>207</v>
      </c>
      <c r="E394" s="217" t="s">
        <v>9087</v>
      </c>
      <c r="F394" s="218" t="s">
        <v>9088</v>
      </c>
      <c r="G394" s="219" t="s">
        <v>448</v>
      </c>
      <c r="H394" s="220">
        <v>8</v>
      </c>
      <c r="I394" s="221"/>
      <c r="J394" s="222">
        <f>ROUND(I394*H394,2)</f>
        <v>0</v>
      </c>
      <c r="K394" s="218" t="s">
        <v>211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331</v>
      </c>
      <c r="AT394" s="227" t="s">
        <v>207</v>
      </c>
      <c r="AU394" s="227" t="s">
        <v>80</v>
      </c>
      <c r="AY394" s="20" t="s">
        <v>205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331</v>
      </c>
      <c r="BM394" s="227" t="s">
        <v>9089</v>
      </c>
    </row>
    <row r="395" s="2" customFormat="1">
      <c r="A395" s="41"/>
      <c r="B395" s="42"/>
      <c r="C395" s="43"/>
      <c r="D395" s="229" t="s">
        <v>214</v>
      </c>
      <c r="E395" s="43"/>
      <c r="F395" s="230" t="s">
        <v>9090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214</v>
      </c>
      <c r="AU395" s="20" t="s">
        <v>80</v>
      </c>
    </row>
    <row r="396" s="2" customFormat="1" ht="33" customHeight="1">
      <c r="A396" s="41"/>
      <c r="B396" s="42"/>
      <c r="C396" s="278" t="s">
        <v>1832</v>
      </c>
      <c r="D396" s="278" t="s">
        <v>319</v>
      </c>
      <c r="E396" s="279" t="s">
        <v>9091</v>
      </c>
      <c r="F396" s="280" t="s">
        <v>9092</v>
      </c>
      <c r="G396" s="281" t="s">
        <v>448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0.00025000000000000001</v>
      </c>
      <c r="R396" s="225">
        <f>Q396*H396</f>
        <v>0.00025000000000000001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433</v>
      </c>
      <c r="AT396" s="227" t="s">
        <v>319</v>
      </c>
      <c r="AU396" s="227" t="s">
        <v>80</v>
      </c>
      <c r="AY396" s="20" t="s">
        <v>205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331</v>
      </c>
      <c r="BM396" s="227" t="s">
        <v>9093</v>
      </c>
    </row>
    <row r="397" s="2" customFormat="1" ht="24.15" customHeight="1">
      <c r="A397" s="41"/>
      <c r="B397" s="42"/>
      <c r="C397" s="278" t="s">
        <v>1838</v>
      </c>
      <c r="D397" s="278" t="s">
        <v>319</v>
      </c>
      <c r="E397" s="279" t="s">
        <v>9094</v>
      </c>
      <c r="F397" s="280" t="s">
        <v>9095</v>
      </c>
      <c r="G397" s="281" t="s">
        <v>448</v>
      </c>
      <c r="H397" s="282">
        <v>7</v>
      </c>
      <c r="I397" s="283"/>
      <c r="J397" s="284">
        <f>ROUND(I397*H397,2)</f>
        <v>0</v>
      </c>
      <c r="K397" s="280" t="s">
        <v>211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0.00025000000000000001</v>
      </c>
      <c r="R397" s="225">
        <f>Q397*H397</f>
        <v>0.00175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433</v>
      </c>
      <c r="AT397" s="227" t="s">
        <v>319</v>
      </c>
      <c r="AU397" s="227" t="s">
        <v>80</v>
      </c>
      <c r="AY397" s="20" t="s">
        <v>205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331</v>
      </c>
      <c r="BM397" s="227" t="s">
        <v>9096</v>
      </c>
    </row>
    <row r="398" s="2" customFormat="1" ht="24.15" customHeight="1">
      <c r="A398" s="41"/>
      <c r="B398" s="42"/>
      <c r="C398" s="278" t="s">
        <v>1843</v>
      </c>
      <c r="D398" s="278" t="s">
        <v>319</v>
      </c>
      <c r="E398" s="279" t="s">
        <v>9097</v>
      </c>
      <c r="F398" s="280" t="s">
        <v>9098</v>
      </c>
      <c r="G398" s="281" t="s">
        <v>448</v>
      </c>
      <c r="H398" s="282">
        <v>1</v>
      </c>
      <c r="I398" s="283"/>
      <c r="J398" s="284">
        <f>ROUND(I398*H398,2)</f>
        <v>0</v>
      </c>
      <c r="K398" s="280" t="s">
        <v>19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0.00059999999999999995</v>
      </c>
      <c r="R398" s="225">
        <f>Q398*H398</f>
        <v>0.00059999999999999995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433</v>
      </c>
      <c r="AT398" s="227" t="s">
        <v>319</v>
      </c>
      <c r="AU398" s="227" t="s">
        <v>80</v>
      </c>
      <c r="AY398" s="20" t="s">
        <v>205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331</v>
      </c>
      <c r="BM398" s="227" t="s">
        <v>9099</v>
      </c>
    </row>
    <row r="399" s="2" customFormat="1" ht="33" customHeight="1">
      <c r="A399" s="41"/>
      <c r="B399" s="42"/>
      <c r="C399" s="216" t="s">
        <v>1849</v>
      </c>
      <c r="D399" s="216" t="s">
        <v>207</v>
      </c>
      <c r="E399" s="217" t="s">
        <v>9100</v>
      </c>
      <c r="F399" s="218" t="s">
        <v>9101</v>
      </c>
      <c r="G399" s="219" t="s">
        <v>448</v>
      </c>
      <c r="H399" s="220">
        <v>10</v>
      </c>
      <c r="I399" s="221"/>
      <c r="J399" s="222">
        <f>ROUND(I399*H399,2)</f>
        <v>0</v>
      </c>
      <c r="K399" s="218" t="s">
        <v>211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331</v>
      </c>
      <c r="AT399" s="227" t="s">
        <v>207</v>
      </c>
      <c r="AU399" s="227" t="s">
        <v>80</v>
      </c>
      <c r="AY399" s="20" t="s">
        <v>205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331</v>
      </c>
      <c r="BM399" s="227" t="s">
        <v>9102</v>
      </c>
    </row>
    <row r="400" s="2" customFormat="1">
      <c r="A400" s="41"/>
      <c r="B400" s="42"/>
      <c r="C400" s="43"/>
      <c r="D400" s="229" t="s">
        <v>214</v>
      </c>
      <c r="E400" s="43"/>
      <c r="F400" s="230" t="s">
        <v>9103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214</v>
      </c>
      <c r="AU400" s="20" t="s">
        <v>80</v>
      </c>
    </row>
    <row r="401" s="2" customFormat="1" ht="24.15" customHeight="1">
      <c r="A401" s="41"/>
      <c r="B401" s="42"/>
      <c r="C401" s="278" t="s">
        <v>1857</v>
      </c>
      <c r="D401" s="278" t="s">
        <v>319</v>
      </c>
      <c r="E401" s="279" t="s">
        <v>9104</v>
      </c>
      <c r="F401" s="280" t="s">
        <v>9105</v>
      </c>
      <c r="G401" s="281" t="s">
        <v>448</v>
      </c>
      <c r="H401" s="282">
        <v>11</v>
      </c>
      <c r="I401" s="283"/>
      <c r="J401" s="284">
        <f>ROUND(I401*H401,2)</f>
        <v>0</v>
      </c>
      <c r="K401" s="280" t="s">
        <v>211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0.00012999999999999999</v>
      </c>
      <c r="R401" s="225">
        <f>Q401*H401</f>
        <v>0.0014299999999999999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433</v>
      </c>
      <c r="AT401" s="227" t="s">
        <v>319</v>
      </c>
      <c r="AU401" s="227" t="s">
        <v>80</v>
      </c>
      <c r="AY401" s="20" t="s">
        <v>205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331</v>
      </c>
      <c r="BM401" s="227" t="s">
        <v>9106</v>
      </c>
    </row>
    <row r="402" s="2" customFormat="1" ht="44.25" customHeight="1">
      <c r="A402" s="41"/>
      <c r="B402" s="42"/>
      <c r="C402" s="216" t="s">
        <v>1862</v>
      </c>
      <c r="D402" s="216" t="s">
        <v>207</v>
      </c>
      <c r="E402" s="217" t="s">
        <v>9107</v>
      </c>
      <c r="F402" s="218" t="s">
        <v>9108</v>
      </c>
      <c r="G402" s="219" t="s">
        <v>448</v>
      </c>
      <c r="H402" s="220">
        <v>11</v>
      </c>
      <c r="I402" s="221"/>
      <c r="J402" s="222">
        <f>ROUND(I402*H402,2)</f>
        <v>0</v>
      </c>
      <c r="K402" s="218" t="s">
        <v>211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331</v>
      </c>
      <c r="AT402" s="227" t="s">
        <v>207</v>
      </c>
      <c r="AU402" s="227" t="s">
        <v>80</v>
      </c>
      <c r="AY402" s="20" t="s">
        <v>205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331</v>
      </c>
      <c r="BM402" s="227" t="s">
        <v>9109</v>
      </c>
    </row>
    <row r="403" s="2" customFormat="1">
      <c r="A403" s="41"/>
      <c r="B403" s="42"/>
      <c r="C403" s="43"/>
      <c r="D403" s="229" t="s">
        <v>214</v>
      </c>
      <c r="E403" s="43"/>
      <c r="F403" s="230" t="s">
        <v>9110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214</v>
      </c>
      <c r="AU403" s="20" t="s">
        <v>80</v>
      </c>
    </row>
    <row r="404" s="2" customFormat="1" ht="24.15" customHeight="1">
      <c r="A404" s="41"/>
      <c r="B404" s="42"/>
      <c r="C404" s="278" t="s">
        <v>1873</v>
      </c>
      <c r="D404" s="278" t="s">
        <v>319</v>
      </c>
      <c r="E404" s="279" t="s">
        <v>9111</v>
      </c>
      <c r="F404" s="280" t="s">
        <v>9112</v>
      </c>
      <c r="G404" s="281" t="s">
        <v>448</v>
      </c>
      <c r="H404" s="282">
        <v>11</v>
      </c>
      <c r="I404" s="283"/>
      <c r="J404" s="284">
        <f>ROUND(I404*H404,2)</f>
        <v>0</v>
      </c>
      <c r="K404" s="280" t="s">
        <v>19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0.00010000000000000001</v>
      </c>
      <c r="R404" s="225">
        <f>Q404*H404</f>
        <v>0.0011000000000000001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433</v>
      </c>
      <c r="AT404" s="227" t="s">
        <v>319</v>
      </c>
      <c r="AU404" s="227" t="s">
        <v>80</v>
      </c>
      <c r="AY404" s="20" t="s">
        <v>205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331</v>
      </c>
      <c r="BM404" s="227" t="s">
        <v>9113</v>
      </c>
    </row>
    <row r="405" s="2" customFormat="1" ht="37.8" customHeight="1">
      <c r="A405" s="41"/>
      <c r="B405" s="42"/>
      <c r="C405" s="216" t="s">
        <v>1882</v>
      </c>
      <c r="D405" s="216" t="s">
        <v>207</v>
      </c>
      <c r="E405" s="217" t="s">
        <v>9114</v>
      </c>
      <c r="F405" s="218" t="s">
        <v>9115</v>
      </c>
      <c r="G405" s="219" t="s">
        <v>448</v>
      </c>
      <c r="H405" s="220">
        <v>4</v>
      </c>
      <c r="I405" s="221"/>
      <c r="J405" s="222">
        <f>ROUND(I405*H405,2)</f>
        <v>0</v>
      </c>
      <c r="K405" s="218" t="s">
        <v>211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331</v>
      </c>
      <c r="AT405" s="227" t="s">
        <v>207</v>
      </c>
      <c r="AU405" s="227" t="s">
        <v>80</v>
      </c>
      <c r="AY405" s="20" t="s">
        <v>205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331</v>
      </c>
      <c r="BM405" s="227" t="s">
        <v>9116</v>
      </c>
    </row>
    <row r="406" s="2" customFormat="1">
      <c r="A406" s="41"/>
      <c r="B406" s="42"/>
      <c r="C406" s="43"/>
      <c r="D406" s="229" t="s">
        <v>214</v>
      </c>
      <c r="E406" s="43"/>
      <c r="F406" s="230" t="s">
        <v>9117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214</v>
      </c>
      <c r="AU406" s="20" t="s">
        <v>80</v>
      </c>
    </row>
    <row r="407" s="2" customFormat="1" ht="24.15" customHeight="1">
      <c r="A407" s="41"/>
      <c r="B407" s="42"/>
      <c r="C407" s="278" t="s">
        <v>1888</v>
      </c>
      <c r="D407" s="278" t="s">
        <v>319</v>
      </c>
      <c r="E407" s="279" t="s">
        <v>9118</v>
      </c>
      <c r="F407" s="280" t="s">
        <v>9119</v>
      </c>
      <c r="G407" s="281" t="s">
        <v>448</v>
      </c>
      <c r="H407" s="282">
        <v>4</v>
      </c>
      <c r="I407" s="283"/>
      <c r="J407" s="284">
        <f>ROUND(I407*H407,2)</f>
        <v>0</v>
      </c>
      <c r="K407" s="280" t="s">
        <v>211</v>
      </c>
      <c r="L407" s="285"/>
      <c r="M407" s="286" t="s">
        <v>19</v>
      </c>
      <c r="N407" s="287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433</v>
      </c>
      <c r="AT407" s="227" t="s">
        <v>319</v>
      </c>
      <c r="AU407" s="227" t="s">
        <v>80</v>
      </c>
      <c r="AY407" s="20" t="s">
        <v>205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331</v>
      </c>
      <c r="BM407" s="227" t="s">
        <v>9120</v>
      </c>
    </row>
    <row r="408" s="2" customFormat="1" ht="16.5" customHeight="1">
      <c r="A408" s="41"/>
      <c r="B408" s="42"/>
      <c r="C408" s="216" t="s">
        <v>1894</v>
      </c>
      <c r="D408" s="216" t="s">
        <v>207</v>
      </c>
      <c r="E408" s="217" t="s">
        <v>9121</v>
      </c>
      <c r="F408" s="218" t="s">
        <v>9122</v>
      </c>
      <c r="G408" s="219" t="s">
        <v>448</v>
      </c>
      <c r="H408" s="220">
        <v>58</v>
      </c>
      <c r="I408" s="221"/>
      <c r="J408" s="222">
        <f>ROUND(I408*H408,2)</f>
        <v>0</v>
      </c>
      <c r="K408" s="218" t="s">
        <v>19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331</v>
      </c>
      <c r="AT408" s="227" t="s">
        <v>207</v>
      </c>
      <c r="AU408" s="227" t="s">
        <v>80</v>
      </c>
      <c r="AY408" s="20" t="s">
        <v>205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331</v>
      </c>
      <c r="BM408" s="227" t="s">
        <v>9123</v>
      </c>
    </row>
    <row r="409" s="2" customFormat="1" ht="24.15" customHeight="1">
      <c r="A409" s="41"/>
      <c r="B409" s="42"/>
      <c r="C409" s="278" t="s">
        <v>1900</v>
      </c>
      <c r="D409" s="278" t="s">
        <v>319</v>
      </c>
      <c r="E409" s="279" t="s">
        <v>9124</v>
      </c>
      <c r="F409" s="280" t="s">
        <v>9125</v>
      </c>
      <c r="G409" s="281" t="s">
        <v>448</v>
      </c>
      <c r="H409" s="282">
        <v>44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0.00050000000000000001</v>
      </c>
      <c r="R409" s="225">
        <f>Q409*H409</f>
        <v>0.021999999999999999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433</v>
      </c>
      <c r="AT409" s="227" t="s">
        <v>319</v>
      </c>
      <c r="AU409" s="227" t="s">
        <v>80</v>
      </c>
      <c r="AY409" s="20" t="s">
        <v>205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331</v>
      </c>
      <c r="BM409" s="227" t="s">
        <v>9126</v>
      </c>
    </row>
    <row r="410" s="2" customFormat="1" ht="21.75" customHeight="1">
      <c r="A410" s="41"/>
      <c r="B410" s="42"/>
      <c r="C410" s="278" t="s">
        <v>1906</v>
      </c>
      <c r="D410" s="278" t="s">
        <v>319</v>
      </c>
      <c r="E410" s="279" t="s">
        <v>9127</v>
      </c>
      <c r="F410" s="280" t="s">
        <v>9128</v>
      </c>
      <c r="G410" s="281" t="s">
        <v>448</v>
      </c>
      <c r="H410" s="282">
        <v>14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0.00050000000000000001</v>
      </c>
      <c r="R410" s="225">
        <f>Q410*H410</f>
        <v>0.0070000000000000001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433</v>
      </c>
      <c r="AT410" s="227" t="s">
        <v>319</v>
      </c>
      <c r="AU410" s="227" t="s">
        <v>80</v>
      </c>
      <c r="AY410" s="20" t="s">
        <v>205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331</v>
      </c>
      <c r="BM410" s="227" t="s">
        <v>9129</v>
      </c>
    </row>
    <row r="411" s="2" customFormat="1" ht="55.5" customHeight="1">
      <c r="A411" s="41"/>
      <c r="B411" s="42"/>
      <c r="C411" s="278" t="s">
        <v>1922</v>
      </c>
      <c r="D411" s="278" t="s">
        <v>319</v>
      </c>
      <c r="E411" s="279" t="s">
        <v>9130</v>
      </c>
      <c r="F411" s="280" t="s">
        <v>9131</v>
      </c>
      <c r="G411" s="281" t="s">
        <v>448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0.002</v>
      </c>
      <c r="R411" s="225">
        <f>Q411*H411</f>
        <v>0.002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433</v>
      </c>
      <c r="AT411" s="227" t="s">
        <v>319</v>
      </c>
      <c r="AU411" s="227" t="s">
        <v>80</v>
      </c>
      <c r="AY411" s="20" t="s">
        <v>205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331</v>
      </c>
      <c r="BM411" s="227" t="s">
        <v>9132</v>
      </c>
    </row>
    <row r="412" s="2" customFormat="1" ht="37.8" customHeight="1">
      <c r="A412" s="41"/>
      <c r="B412" s="42"/>
      <c r="C412" s="278" t="s">
        <v>1927</v>
      </c>
      <c r="D412" s="278" t="s">
        <v>319</v>
      </c>
      <c r="E412" s="279" t="s">
        <v>9133</v>
      </c>
      <c r="F412" s="280" t="s">
        <v>9134</v>
      </c>
      <c r="G412" s="281" t="s">
        <v>448</v>
      </c>
      <c r="H412" s="282">
        <v>11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0.00020000000000000001</v>
      </c>
      <c r="R412" s="225">
        <f>Q412*H412</f>
        <v>0.0022000000000000001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433</v>
      </c>
      <c r="AT412" s="227" t="s">
        <v>319</v>
      </c>
      <c r="AU412" s="227" t="s">
        <v>80</v>
      </c>
      <c r="AY412" s="20" t="s">
        <v>205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331</v>
      </c>
      <c r="BM412" s="227" t="s">
        <v>9135</v>
      </c>
    </row>
    <row r="413" s="2" customFormat="1" ht="24.15" customHeight="1">
      <c r="A413" s="41"/>
      <c r="B413" s="42"/>
      <c r="C413" s="216" t="s">
        <v>1933</v>
      </c>
      <c r="D413" s="216" t="s">
        <v>207</v>
      </c>
      <c r="E413" s="217" t="s">
        <v>9136</v>
      </c>
      <c r="F413" s="218" t="s">
        <v>9137</v>
      </c>
      <c r="G413" s="219" t="s">
        <v>448</v>
      </c>
      <c r="H413" s="220">
        <v>18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0.0015399999999999999</v>
      </c>
      <c r="R413" s="225">
        <f>Q413*H413</f>
        <v>0.027719999999999998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331</v>
      </c>
      <c r="AT413" s="227" t="s">
        <v>207</v>
      </c>
      <c r="AU413" s="227" t="s">
        <v>80</v>
      </c>
      <c r="AY413" s="20" t="s">
        <v>205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331</v>
      </c>
      <c r="BM413" s="227" t="s">
        <v>9138</v>
      </c>
    </row>
    <row r="414" s="2" customFormat="1" ht="33" customHeight="1">
      <c r="A414" s="41"/>
      <c r="B414" s="42"/>
      <c r="C414" s="216" t="s">
        <v>1940</v>
      </c>
      <c r="D414" s="216" t="s">
        <v>207</v>
      </c>
      <c r="E414" s="217" t="s">
        <v>9139</v>
      </c>
      <c r="F414" s="218" t="s">
        <v>9140</v>
      </c>
      <c r="G414" s="219" t="s">
        <v>448</v>
      </c>
      <c r="H414" s="220">
        <v>27</v>
      </c>
      <c r="I414" s="221"/>
      <c r="J414" s="222">
        <f>ROUND(I414*H414,2)</f>
        <v>0</v>
      </c>
      <c r="K414" s="218" t="s">
        <v>211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331</v>
      </c>
      <c r="AT414" s="227" t="s">
        <v>207</v>
      </c>
      <c r="AU414" s="227" t="s">
        <v>80</v>
      </c>
      <c r="AY414" s="20" t="s">
        <v>205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331</v>
      </c>
      <c r="BM414" s="227" t="s">
        <v>9141</v>
      </c>
    </row>
    <row r="415" s="2" customFormat="1">
      <c r="A415" s="41"/>
      <c r="B415" s="42"/>
      <c r="C415" s="43"/>
      <c r="D415" s="229" t="s">
        <v>214</v>
      </c>
      <c r="E415" s="43"/>
      <c r="F415" s="230" t="s">
        <v>9142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214</v>
      </c>
      <c r="AU415" s="20" t="s">
        <v>80</v>
      </c>
    </row>
    <row r="416" s="2" customFormat="1" ht="21.75" customHeight="1">
      <c r="A416" s="41"/>
      <c r="B416" s="42"/>
      <c r="C416" s="278" t="s">
        <v>1946</v>
      </c>
      <c r="D416" s="278" t="s">
        <v>319</v>
      </c>
      <c r="E416" s="279" t="s">
        <v>9143</v>
      </c>
      <c r="F416" s="280" t="s">
        <v>9144</v>
      </c>
      <c r="G416" s="281" t="s">
        <v>448</v>
      </c>
      <c r="H416" s="282">
        <v>27</v>
      </c>
      <c r="I416" s="283"/>
      <c r="J416" s="284">
        <f>ROUND(I416*H416,2)</f>
        <v>0</v>
      </c>
      <c r="K416" s="280" t="s">
        <v>19</v>
      </c>
      <c r="L416" s="285"/>
      <c r="M416" s="286" t="s">
        <v>19</v>
      </c>
      <c r="N416" s="287" t="s">
        <v>42</v>
      </c>
      <c r="O416" s="87"/>
      <c r="P416" s="225">
        <f>O416*H416</f>
        <v>0</v>
      </c>
      <c r="Q416" s="225">
        <v>5.0000000000000002E-05</v>
      </c>
      <c r="R416" s="225">
        <f>Q416*H416</f>
        <v>0.0013500000000000001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433</v>
      </c>
      <c r="AT416" s="227" t="s">
        <v>319</v>
      </c>
      <c r="AU416" s="227" t="s">
        <v>80</v>
      </c>
      <c r="AY416" s="20" t="s">
        <v>205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331</v>
      </c>
      <c r="BM416" s="227" t="s">
        <v>9145</v>
      </c>
    </row>
    <row r="417" s="14" customFormat="1">
      <c r="A417" s="14"/>
      <c r="B417" s="245"/>
      <c r="C417" s="246"/>
      <c r="D417" s="236" t="s">
        <v>216</v>
      </c>
      <c r="E417" s="246"/>
      <c r="F417" s="248" t="s">
        <v>9146</v>
      </c>
      <c r="G417" s="246"/>
      <c r="H417" s="249">
        <v>27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216</v>
      </c>
      <c r="AU417" s="255" t="s">
        <v>80</v>
      </c>
      <c r="AV417" s="14" t="s">
        <v>80</v>
      </c>
      <c r="AW417" s="14" t="s">
        <v>4</v>
      </c>
      <c r="AX417" s="14" t="s">
        <v>78</v>
      </c>
      <c r="AY417" s="255" t="s">
        <v>205</v>
      </c>
    </row>
    <row r="418" s="2" customFormat="1" ht="16.5" customHeight="1">
      <c r="A418" s="41"/>
      <c r="B418" s="42"/>
      <c r="C418" s="216" t="s">
        <v>1952</v>
      </c>
      <c r="D418" s="216" t="s">
        <v>207</v>
      </c>
      <c r="E418" s="217" t="s">
        <v>9147</v>
      </c>
      <c r="F418" s="218" t="s">
        <v>9148</v>
      </c>
      <c r="G418" s="219" t="s">
        <v>448</v>
      </c>
      <c r="H418" s="220">
        <v>1</v>
      </c>
      <c r="I418" s="221"/>
      <c r="J418" s="222">
        <f>ROUND(I418*H418,2)</f>
        <v>0</v>
      </c>
      <c r="K418" s="218" t="s">
        <v>19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331</v>
      </c>
      <c r="AT418" s="227" t="s">
        <v>207</v>
      </c>
      <c r="AU418" s="227" t="s">
        <v>80</v>
      </c>
      <c r="AY418" s="20" t="s">
        <v>205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331</v>
      </c>
      <c r="BM418" s="227" t="s">
        <v>9149</v>
      </c>
    </row>
    <row r="419" s="2" customFormat="1" ht="24.15" customHeight="1">
      <c r="A419" s="41"/>
      <c r="B419" s="42"/>
      <c r="C419" s="278" t="s">
        <v>1957</v>
      </c>
      <c r="D419" s="278" t="s">
        <v>319</v>
      </c>
      <c r="E419" s="279" t="s">
        <v>9150</v>
      </c>
      <c r="F419" s="280" t="s">
        <v>9151</v>
      </c>
      <c r="G419" s="281" t="s">
        <v>448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0.0050000000000000001</v>
      </c>
      <c r="R419" s="225">
        <f>Q419*H419</f>
        <v>0.0050000000000000001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433</v>
      </c>
      <c r="AT419" s="227" t="s">
        <v>319</v>
      </c>
      <c r="AU419" s="227" t="s">
        <v>80</v>
      </c>
      <c r="AY419" s="20" t="s">
        <v>205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331</v>
      </c>
      <c r="BM419" s="227" t="s">
        <v>9152</v>
      </c>
    </row>
    <row r="420" s="2" customFormat="1" ht="16.5" customHeight="1">
      <c r="A420" s="41"/>
      <c r="B420" s="42"/>
      <c r="C420" s="278" t="s">
        <v>1963</v>
      </c>
      <c r="D420" s="278" t="s">
        <v>319</v>
      </c>
      <c r="E420" s="279" t="s">
        <v>9153</v>
      </c>
      <c r="F420" s="280" t="s">
        <v>9154</v>
      </c>
      <c r="G420" s="281" t="s">
        <v>2268</v>
      </c>
      <c r="H420" s="282">
        <v>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433</v>
      </c>
      <c r="AT420" s="227" t="s">
        <v>319</v>
      </c>
      <c r="AU420" s="227" t="s">
        <v>80</v>
      </c>
      <c r="AY420" s="20" t="s">
        <v>205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331</v>
      </c>
      <c r="BM420" s="227" t="s">
        <v>9155</v>
      </c>
    </row>
    <row r="421" s="2" customFormat="1" ht="44.25" customHeight="1">
      <c r="A421" s="41"/>
      <c r="B421" s="42"/>
      <c r="C421" s="216" t="s">
        <v>1970</v>
      </c>
      <c r="D421" s="216" t="s">
        <v>207</v>
      </c>
      <c r="E421" s="217" t="s">
        <v>9156</v>
      </c>
      <c r="F421" s="218" t="s">
        <v>9157</v>
      </c>
      <c r="G421" s="219" t="s">
        <v>448</v>
      </c>
      <c r="H421" s="220">
        <v>187</v>
      </c>
      <c r="I421" s="221"/>
      <c r="J421" s="222">
        <f>ROUND(I421*H421,2)</f>
        <v>0</v>
      </c>
      <c r="K421" s="218" t="s">
        <v>211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331</v>
      </c>
      <c r="AT421" s="227" t="s">
        <v>207</v>
      </c>
      <c r="AU421" s="227" t="s">
        <v>80</v>
      </c>
      <c r="AY421" s="20" t="s">
        <v>205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331</v>
      </c>
      <c r="BM421" s="227" t="s">
        <v>9158</v>
      </c>
    </row>
    <row r="422" s="2" customFormat="1">
      <c r="A422" s="41"/>
      <c r="B422" s="42"/>
      <c r="C422" s="43"/>
      <c r="D422" s="229" t="s">
        <v>214</v>
      </c>
      <c r="E422" s="43"/>
      <c r="F422" s="230" t="s">
        <v>9159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214</v>
      </c>
      <c r="AU422" s="20" t="s">
        <v>80</v>
      </c>
    </row>
    <row r="423" s="2" customFormat="1" ht="49.05" customHeight="1">
      <c r="A423" s="41"/>
      <c r="B423" s="42"/>
      <c r="C423" s="278" t="s">
        <v>1976</v>
      </c>
      <c r="D423" s="278" t="s">
        <v>319</v>
      </c>
      <c r="E423" s="279" t="s">
        <v>9160</v>
      </c>
      <c r="F423" s="280" t="s">
        <v>9161</v>
      </c>
      <c r="G423" s="281" t="s">
        <v>8235</v>
      </c>
      <c r="H423" s="282">
        <v>98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0.0015</v>
      </c>
      <c r="R423" s="225">
        <f>Q423*H423</f>
        <v>0.14699999999999999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276</v>
      </c>
      <c r="AT423" s="227" t="s">
        <v>319</v>
      </c>
      <c r="AU423" s="227" t="s">
        <v>80</v>
      </c>
      <c r="AY423" s="20" t="s">
        <v>205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212</v>
      </c>
      <c r="BM423" s="227" t="s">
        <v>9162</v>
      </c>
    </row>
    <row r="424" s="2" customFormat="1" ht="49.05" customHeight="1">
      <c r="A424" s="41"/>
      <c r="B424" s="42"/>
      <c r="C424" s="278" t="s">
        <v>1982</v>
      </c>
      <c r="D424" s="278" t="s">
        <v>319</v>
      </c>
      <c r="E424" s="279" t="s">
        <v>9163</v>
      </c>
      <c r="F424" s="280" t="s">
        <v>9164</v>
      </c>
      <c r="G424" s="281" t="s">
        <v>8235</v>
      </c>
      <c r="H424" s="282">
        <v>41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0.0015</v>
      </c>
      <c r="R424" s="225">
        <f>Q424*H424</f>
        <v>0.061499999999999999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276</v>
      </c>
      <c r="AT424" s="227" t="s">
        <v>319</v>
      </c>
      <c r="AU424" s="227" t="s">
        <v>80</v>
      </c>
      <c r="AY424" s="20" t="s">
        <v>205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212</v>
      </c>
      <c r="BM424" s="227" t="s">
        <v>9165</v>
      </c>
    </row>
    <row r="425" s="2" customFormat="1" ht="49.05" customHeight="1">
      <c r="A425" s="41"/>
      <c r="B425" s="42"/>
      <c r="C425" s="278" t="s">
        <v>1988</v>
      </c>
      <c r="D425" s="278" t="s">
        <v>319</v>
      </c>
      <c r="E425" s="279" t="s">
        <v>9166</v>
      </c>
      <c r="F425" s="280" t="s">
        <v>9167</v>
      </c>
      <c r="G425" s="281" t="s">
        <v>8235</v>
      </c>
      <c r="H425" s="282">
        <v>15</v>
      </c>
      <c r="I425" s="283"/>
      <c r="J425" s="284">
        <f>ROUND(I425*H425,2)</f>
        <v>0</v>
      </c>
      <c r="K425" s="280" t="s">
        <v>19</v>
      </c>
      <c r="L425" s="285"/>
      <c r="M425" s="286" t="s">
        <v>19</v>
      </c>
      <c r="N425" s="287" t="s">
        <v>42</v>
      </c>
      <c r="O425" s="87"/>
      <c r="P425" s="225">
        <f>O425*H425</f>
        <v>0</v>
      </c>
      <c r="Q425" s="225">
        <v>0.0015</v>
      </c>
      <c r="R425" s="225">
        <f>Q425*H425</f>
        <v>0.022499999999999999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276</v>
      </c>
      <c r="AT425" s="227" t="s">
        <v>319</v>
      </c>
      <c r="AU425" s="227" t="s">
        <v>80</v>
      </c>
      <c r="AY425" s="20" t="s">
        <v>205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212</v>
      </c>
      <c r="BM425" s="227" t="s">
        <v>9168</v>
      </c>
    </row>
    <row r="426" s="2" customFormat="1" ht="66.75" customHeight="1">
      <c r="A426" s="41"/>
      <c r="B426" s="42"/>
      <c r="C426" s="278" t="s">
        <v>1993</v>
      </c>
      <c r="D426" s="278" t="s">
        <v>319</v>
      </c>
      <c r="E426" s="279" t="s">
        <v>9169</v>
      </c>
      <c r="F426" s="280" t="s">
        <v>9170</v>
      </c>
      <c r="G426" s="281" t="s">
        <v>8235</v>
      </c>
      <c r="H426" s="282">
        <v>5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0.0015</v>
      </c>
      <c r="R426" s="225">
        <f>Q426*H426</f>
        <v>0.0074999999999999997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276</v>
      </c>
      <c r="AT426" s="227" t="s">
        <v>319</v>
      </c>
      <c r="AU426" s="227" t="s">
        <v>80</v>
      </c>
      <c r="AY426" s="20" t="s">
        <v>205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212</v>
      </c>
      <c r="BM426" s="227" t="s">
        <v>9171</v>
      </c>
    </row>
    <row r="427" s="2" customFormat="1" ht="49.05" customHeight="1">
      <c r="A427" s="41"/>
      <c r="B427" s="42"/>
      <c r="C427" s="278" t="s">
        <v>1998</v>
      </c>
      <c r="D427" s="278" t="s">
        <v>319</v>
      </c>
      <c r="E427" s="279" t="s">
        <v>9172</v>
      </c>
      <c r="F427" s="280" t="s">
        <v>9173</v>
      </c>
      <c r="G427" s="281" t="s">
        <v>8235</v>
      </c>
      <c r="H427" s="282">
        <v>2</v>
      </c>
      <c r="I427" s="283"/>
      <c r="J427" s="284">
        <f>ROUND(I427*H427,2)</f>
        <v>0</v>
      </c>
      <c r="K427" s="280" t="s">
        <v>19</v>
      </c>
      <c r="L427" s="285"/>
      <c r="M427" s="286" t="s">
        <v>19</v>
      </c>
      <c r="N427" s="287" t="s">
        <v>42</v>
      </c>
      <c r="O427" s="87"/>
      <c r="P427" s="225">
        <f>O427*H427</f>
        <v>0</v>
      </c>
      <c r="Q427" s="225">
        <v>0.0015</v>
      </c>
      <c r="R427" s="225">
        <f>Q427*H427</f>
        <v>0.0030000000000000001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276</v>
      </c>
      <c r="AT427" s="227" t="s">
        <v>319</v>
      </c>
      <c r="AU427" s="227" t="s">
        <v>80</v>
      </c>
      <c r="AY427" s="20" t="s">
        <v>205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212</v>
      </c>
      <c r="BM427" s="227" t="s">
        <v>9174</v>
      </c>
    </row>
    <row r="428" s="2" customFormat="1" ht="49.05" customHeight="1">
      <c r="A428" s="41"/>
      <c r="B428" s="42"/>
      <c r="C428" s="278" t="s">
        <v>2003</v>
      </c>
      <c r="D428" s="278" t="s">
        <v>319</v>
      </c>
      <c r="E428" s="279" t="s">
        <v>9175</v>
      </c>
      <c r="F428" s="280" t="s">
        <v>9176</v>
      </c>
      <c r="G428" s="281" t="s">
        <v>8235</v>
      </c>
      <c r="H428" s="282">
        <v>11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0.00050000000000000001</v>
      </c>
      <c r="R428" s="225">
        <f>Q428*H428</f>
        <v>0.0054999999999999997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276</v>
      </c>
      <c r="AT428" s="227" t="s">
        <v>319</v>
      </c>
      <c r="AU428" s="227" t="s">
        <v>80</v>
      </c>
      <c r="AY428" s="20" t="s">
        <v>205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212</v>
      </c>
      <c r="BM428" s="227" t="s">
        <v>9177</v>
      </c>
    </row>
    <row r="429" s="2" customFormat="1" ht="49.05" customHeight="1">
      <c r="A429" s="41"/>
      <c r="B429" s="42"/>
      <c r="C429" s="278" t="s">
        <v>2008</v>
      </c>
      <c r="D429" s="278" t="s">
        <v>319</v>
      </c>
      <c r="E429" s="279" t="s">
        <v>9178</v>
      </c>
      <c r="F429" s="280" t="s">
        <v>9179</v>
      </c>
      <c r="G429" s="281" t="s">
        <v>8235</v>
      </c>
      <c r="H429" s="282">
        <v>15</v>
      </c>
      <c r="I429" s="283"/>
      <c r="J429" s="284">
        <f>ROUND(I429*H429,2)</f>
        <v>0</v>
      </c>
      <c r="K429" s="280" t="s">
        <v>19</v>
      </c>
      <c r="L429" s="285"/>
      <c r="M429" s="286" t="s">
        <v>19</v>
      </c>
      <c r="N429" s="287" t="s">
        <v>42</v>
      </c>
      <c r="O429" s="87"/>
      <c r="P429" s="225">
        <f>O429*H429</f>
        <v>0</v>
      </c>
      <c r="Q429" s="225">
        <v>0.00050000000000000001</v>
      </c>
      <c r="R429" s="225">
        <f>Q429*H429</f>
        <v>0.0074999999999999997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276</v>
      </c>
      <c r="AT429" s="227" t="s">
        <v>319</v>
      </c>
      <c r="AU429" s="227" t="s">
        <v>80</v>
      </c>
      <c r="AY429" s="20" t="s">
        <v>205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212</v>
      </c>
      <c r="BM429" s="227" t="s">
        <v>9180</v>
      </c>
    </row>
    <row r="430" s="2" customFormat="1" ht="37.8" customHeight="1">
      <c r="A430" s="41"/>
      <c r="B430" s="42"/>
      <c r="C430" s="216" t="s">
        <v>2013</v>
      </c>
      <c r="D430" s="216" t="s">
        <v>207</v>
      </c>
      <c r="E430" s="217" t="s">
        <v>9181</v>
      </c>
      <c r="F430" s="218" t="s">
        <v>9182</v>
      </c>
      <c r="G430" s="219" t="s">
        <v>448</v>
      </c>
      <c r="H430" s="220">
        <v>246</v>
      </c>
      <c r="I430" s="221"/>
      <c r="J430" s="222">
        <f>ROUND(I430*H430,2)</f>
        <v>0</v>
      </c>
      <c r="K430" s="218" t="s">
        <v>211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331</v>
      </c>
      <c r="AT430" s="227" t="s">
        <v>207</v>
      </c>
      <c r="AU430" s="227" t="s">
        <v>80</v>
      </c>
      <c r="AY430" s="20" t="s">
        <v>205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331</v>
      </c>
      <c r="BM430" s="227" t="s">
        <v>9183</v>
      </c>
    </row>
    <row r="431" s="2" customFormat="1">
      <c r="A431" s="41"/>
      <c r="B431" s="42"/>
      <c r="C431" s="43"/>
      <c r="D431" s="229" t="s">
        <v>214</v>
      </c>
      <c r="E431" s="43"/>
      <c r="F431" s="230" t="s">
        <v>9184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214</v>
      </c>
      <c r="AU431" s="20" t="s">
        <v>80</v>
      </c>
    </row>
    <row r="432" s="2" customFormat="1" ht="44.25" customHeight="1">
      <c r="A432" s="41"/>
      <c r="B432" s="42"/>
      <c r="C432" s="278" t="s">
        <v>2018</v>
      </c>
      <c r="D432" s="278" t="s">
        <v>319</v>
      </c>
      <c r="E432" s="279" t="s">
        <v>9185</v>
      </c>
      <c r="F432" s="280" t="s">
        <v>9186</v>
      </c>
      <c r="G432" s="281" t="s">
        <v>8235</v>
      </c>
      <c r="H432" s="282">
        <v>103</v>
      </c>
      <c r="I432" s="283"/>
      <c r="J432" s="284">
        <f>ROUND(I432*H432,2)</f>
        <v>0</v>
      </c>
      <c r="K432" s="280" t="s">
        <v>19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0.0015</v>
      </c>
      <c r="R432" s="225">
        <f>Q432*H432</f>
        <v>0.1545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276</v>
      </c>
      <c r="AT432" s="227" t="s">
        <v>319</v>
      </c>
      <c r="AU432" s="227" t="s">
        <v>80</v>
      </c>
      <c r="AY432" s="20" t="s">
        <v>205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212</v>
      </c>
      <c r="BM432" s="227" t="s">
        <v>9187</v>
      </c>
    </row>
    <row r="433" s="2" customFormat="1" ht="49.05" customHeight="1">
      <c r="A433" s="41"/>
      <c r="B433" s="42"/>
      <c r="C433" s="278" t="s">
        <v>2023</v>
      </c>
      <c r="D433" s="278" t="s">
        <v>319</v>
      </c>
      <c r="E433" s="279" t="s">
        <v>9188</v>
      </c>
      <c r="F433" s="280" t="s">
        <v>9189</v>
      </c>
      <c r="G433" s="281" t="s">
        <v>8235</v>
      </c>
      <c r="H433" s="282">
        <v>8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0.0015</v>
      </c>
      <c r="R433" s="225">
        <f>Q433*H433</f>
        <v>0.012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276</v>
      </c>
      <c r="AT433" s="227" t="s">
        <v>319</v>
      </c>
      <c r="AU433" s="227" t="s">
        <v>80</v>
      </c>
      <c r="AY433" s="20" t="s">
        <v>205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212</v>
      </c>
      <c r="BM433" s="227" t="s">
        <v>9190</v>
      </c>
    </row>
    <row r="434" s="2" customFormat="1" ht="62.7" customHeight="1">
      <c r="A434" s="41"/>
      <c r="B434" s="42"/>
      <c r="C434" s="278" t="s">
        <v>2028</v>
      </c>
      <c r="D434" s="278" t="s">
        <v>319</v>
      </c>
      <c r="E434" s="279" t="s">
        <v>9191</v>
      </c>
      <c r="F434" s="280" t="s">
        <v>9192</v>
      </c>
      <c r="G434" s="281" t="s">
        <v>8235</v>
      </c>
      <c r="H434" s="282">
        <v>6</v>
      </c>
      <c r="I434" s="283"/>
      <c r="J434" s="284">
        <f>ROUND(I434*H434,2)</f>
        <v>0</v>
      </c>
      <c r="K434" s="280" t="s">
        <v>19</v>
      </c>
      <c r="L434" s="285"/>
      <c r="M434" s="286" t="s">
        <v>19</v>
      </c>
      <c r="N434" s="287" t="s">
        <v>42</v>
      </c>
      <c r="O434" s="87"/>
      <c r="P434" s="225">
        <f>O434*H434</f>
        <v>0</v>
      </c>
      <c r="Q434" s="225">
        <v>0.0015</v>
      </c>
      <c r="R434" s="225">
        <f>Q434*H434</f>
        <v>0.0090000000000000011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276</v>
      </c>
      <c r="AT434" s="227" t="s">
        <v>319</v>
      </c>
      <c r="AU434" s="227" t="s">
        <v>80</v>
      </c>
      <c r="AY434" s="20" t="s">
        <v>205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212</v>
      </c>
      <c r="BM434" s="227" t="s">
        <v>9193</v>
      </c>
    </row>
    <row r="435" s="2" customFormat="1" ht="66.75" customHeight="1">
      <c r="A435" s="41"/>
      <c r="B435" s="42"/>
      <c r="C435" s="278" t="s">
        <v>2034</v>
      </c>
      <c r="D435" s="278" t="s">
        <v>319</v>
      </c>
      <c r="E435" s="279" t="s">
        <v>9194</v>
      </c>
      <c r="F435" s="280" t="s">
        <v>9195</v>
      </c>
      <c r="G435" s="281" t="s">
        <v>8235</v>
      </c>
      <c r="H435" s="282">
        <v>27</v>
      </c>
      <c r="I435" s="283"/>
      <c r="J435" s="284">
        <f>ROUND(I435*H435,2)</f>
        <v>0</v>
      </c>
      <c r="K435" s="280" t="s">
        <v>19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0.0015</v>
      </c>
      <c r="R435" s="225">
        <f>Q435*H435</f>
        <v>0.040500000000000001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276</v>
      </c>
      <c r="AT435" s="227" t="s">
        <v>319</v>
      </c>
      <c r="AU435" s="227" t="s">
        <v>80</v>
      </c>
      <c r="AY435" s="20" t="s">
        <v>205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212</v>
      </c>
      <c r="BM435" s="227" t="s">
        <v>9196</v>
      </c>
    </row>
    <row r="436" s="2" customFormat="1" ht="49.05" customHeight="1">
      <c r="A436" s="41"/>
      <c r="B436" s="42"/>
      <c r="C436" s="278" t="s">
        <v>2040</v>
      </c>
      <c r="D436" s="278" t="s">
        <v>319</v>
      </c>
      <c r="E436" s="279" t="s">
        <v>9197</v>
      </c>
      <c r="F436" s="280" t="s">
        <v>9198</v>
      </c>
      <c r="G436" s="281" t="s">
        <v>8235</v>
      </c>
      <c r="H436" s="282">
        <v>10</v>
      </c>
      <c r="I436" s="283"/>
      <c r="J436" s="284">
        <f>ROUND(I436*H436,2)</f>
        <v>0</v>
      </c>
      <c r="K436" s="280" t="s">
        <v>19</v>
      </c>
      <c r="L436" s="285"/>
      <c r="M436" s="286" t="s">
        <v>19</v>
      </c>
      <c r="N436" s="287" t="s">
        <v>42</v>
      </c>
      <c r="O436" s="87"/>
      <c r="P436" s="225">
        <f>O436*H436</f>
        <v>0</v>
      </c>
      <c r="Q436" s="225">
        <v>0.0015</v>
      </c>
      <c r="R436" s="225">
        <f>Q436*H436</f>
        <v>0.014999999999999999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276</v>
      </c>
      <c r="AT436" s="227" t="s">
        <v>319</v>
      </c>
      <c r="AU436" s="227" t="s">
        <v>80</v>
      </c>
      <c r="AY436" s="20" t="s">
        <v>205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212</v>
      </c>
      <c r="BM436" s="227" t="s">
        <v>9199</v>
      </c>
    </row>
    <row r="437" s="2" customFormat="1" ht="62.7" customHeight="1">
      <c r="A437" s="41"/>
      <c r="B437" s="42"/>
      <c r="C437" s="278" t="s">
        <v>2047</v>
      </c>
      <c r="D437" s="278" t="s">
        <v>319</v>
      </c>
      <c r="E437" s="279" t="s">
        <v>9200</v>
      </c>
      <c r="F437" s="280" t="s">
        <v>9201</v>
      </c>
      <c r="G437" s="281" t="s">
        <v>8235</v>
      </c>
      <c r="H437" s="282">
        <v>11</v>
      </c>
      <c r="I437" s="283"/>
      <c r="J437" s="284">
        <f>ROUND(I437*H437,2)</f>
        <v>0</v>
      </c>
      <c r="K437" s="280" t="s">
        <v>19</v>
      </c>
      <c r="L437" s="285"/>
      <c r="M437" s="286" t="s">
        <v>19</v>
      </c>
      <c r="N437" s="287" t="s">
        <v>42</v>
      </c>
      <c r="O437" s="87"/>
      <c r="P437" s="225">
        <f>O437*H437</f>
        <v>0</v>
      </c>
      <c r="Q437" s="225">
        <v>0.0015</v>
      </c>
      <c r="R437" s="225">
        <f>Q437*H437</f>
        <v>0.016500000000000001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276</v>
      </c>
      <c r="AT437" s="227" t="s">
        <v>319</v>
      </c>
      <c r="AU437" s="227" t="s">
        <v>80</v>
      </c>
      <c r="AY437" s="20" t="s">
        <v>205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212</v>
      </c>
      <c r="BM437" s="227" t="s">
        <v>9202</v>
      </c>
    </row>
    <row r="438" s="2" customFormat="1" ht="44.25" customHeight="1">
      <c r="A438" s="41"/>
      <c r="B438" s="42"/>
      <c r="C438" s="278" t="s">
        <v>2052</v>
      </c>
      <c r="D438" s="278" t="s">
        <v>319</v>
      </c>
      <c r="E438" s="279" t="s">
        <v>9203</v>
      </c>
      <c r="F438" s="280" t="s">
        <v>9204</v>
      </c>
      <c r="G438" s="281" t="s">
        <v>8235</v>
      </c>
      <c r="H438" s="282">
        <v>6</v>
      </c>
      <c r="I438" s="283"/>
      <c r="J438" s="284">
        <f>ROUND(I438*H438,2)</f>
        <v>0</v>
      </c>
      <c r="K438" s="280" t="s">
        <v>19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0.0015</v>
      </c>
      <c r="R438" s="225">
        <f>Q438*H438</f>
        <v>0.0090000000000000011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276</v>
      </c>
      <c r="AT438" s="227" t="s">
        <v>319</v>
      </c>
      <c r="AU438" s="227" t="s">
        <v>80</v>
      </c>
      <c r="AY438" s="20" t="s">
        <v>205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212</v>
      </c>
      <c r="BM438" s="227" t="s">
        <v>9205</v>
      </c>
    </row>
    <row r="439" s="2" customFormat="1" ht="55.5" customHeight="1">
      <c r="A439" s="41"/>
      <c r="B439" s="42"/>
      <c r="C439" s="278" t="s">
        <v>2058</v>
      </c>
      <c r="D439" s="278" t="s">
        <v>319</v>
      </c>
      <c r="E439" s="279" t="s">
        <v>9206</v>
      </c>
      <c r="F439" s="280" t="s">
        <v>9207</v>
      </c>
      <c r="G439" s="281" t="s">
        <v>8235</v>
      </c>
      <c r="H439" s="282">
        <v>2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0.0015</v>
      </c>
      <c r="R439" s="225">
        <f>Q439*H439</f>
        <v>0.0030000000000000001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276</v>
      </c>
      <c r="AT439" s="227" t="s">
        <v>319</v>
      </c>
      <c r="AU439" s="227" t="s">
        <v>80</v>
      </c>
      <c r="AY439" s="20" t="s">
        <v>205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212</v>
      </c>
      <c r="BM439" s="227" t="s">
        <v>9208</v>
      </c>
    </row>
    <row r="440" s="2" customFormat="1" ht="62.7" customHeight="1">
      <c r="A440" s="41"/>
      <c r="B440" s="42"/>
      <c r="C440" s="278" t="s">
        <v>2064</v>
      </c>
      <c r="D440" s="278" t="s">
        <v>319</v>
      </c>
      <c r="E440" s="279" t="s">
        <v>9209</v>
      </c>
      <c r="F440" s="280" t="s">
        <v>9210</v>
      </c>
      <c r="G440" s="281" t="s">
        <v>8235</v>
      </c>
      <c r="H440" s="282">
        <v>3</v>
      </c>
      <c r="I440" s="283"/>
      <c r="J440" s="284">
        <f>ROUND(I440*H440,2)</f>
        <v>0</v>
      </c>
      <c r="K440" s="280" t="s">
        <v>19</v>
      </c>
      <c r="L440" s="285"/>
      <c r="M440" s="286" t="s">
        <v>19</v>
      </c>
      <c r="N440" s="287" t="s">
        <v>42</v>
      </c>
      <c r="O440" s="87"/>
      <c r="P440" s="225">
        <f>O440*H440</f>
        <v>0</v>
      </c>
      <c r="Q440" s="225">
        <v>0.0015</v>
      </c>
      <c r="R440" s="225">
        <f>Q440*H440</f>
        <v>0.0045000000000000005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276</v>
      </c>
      <c r="AT440" s="227" t="s">
        <v>319</v>
      </c>
      <c r="AU440" s="227" t="s">
        <v>80</v>
      </c>
      <c r="AY440" s="20" t="s">
        <v>205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212</v>
      </c>
      <c r="BM440" s="227" t="s">
        <v>9211</v>
      </c>
    </row>
    <row r="441" s="2" customFormat="1" ht="62.7" customHeight="1">
      <c r="A441" s="41"/>
      <c r="B441" s="42"/>
      <c r="C441" s="278" t="s">
        <v>2069</v>
      </c>
      <c r="D441" s="278" t="s">
        <v>319</v>
      </c>
      <c r="E441" s="279" t="s">
        <v>9212</v>
      </c>
      <c r="F441" s="280" t="s">
        <v>9213</v>
      </c>
      <c r="G441" s="281" t="s">
        <v>8235</v>
      </c>
      <c r="H441" s="282">
        <v>4</v>
      </c>
      <c r="I441" s="283"/>
      <c r="J441" s="284">
        <f>ROUND(I441*H441,2)</f>
        <v>0</v>
      </c>
      <c r="K441" s="280" t="s">
        <v>19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0.0015</v>
      </c>
      <c r="R441" s="225">
        <f>Q441*H441</f>
        <v>0.0060000000000000001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276</v>
      </c>
      <c r="AT441" s="227" t="s">
        <v>319</v>
      </c>
      <c r="AU441" s="227" t="s">
        <v>80</v>
      </c>
      <c r="AY441" s="20" t="s">
        <v>205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212</v>
      </c>
      <c r="BM441" s="227" t="s">
        <v>9214</v>
      </c>
    </row>
    <row r="442" s="2" customFormat="1" ht="49.05" customHeight="1">
      <c r="A442" s="41"/>
      <c r="B442" s="42"/>
      <c r="C442" s="278" t="s">
        <v>2075</v>
      </c>
      <c r="D442" s="278" t="s">
        <v>319</v>
      </c>
      <c r="E442" s="279" t="s">
        <v>9215</v>
      </c>
      <c r="F442" s="280" t="s">
        <v>9216</v>
      </c>
      <c r="G442" s="281" t="s">
        <v>8235</v>
      </c>
      <c r="H442" s="282">
        <v>18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0.0015</v>
      </c>
      <c r="R442" s="225">
        <f>Q442*H442</f>
        <v>0.027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276</v>
      </c>
      <c r="AT442" s="227" t="s">
        <v>319</v>
      </c>
      <c r="AU442" s="227" t="s">
        <v>80</v>
      </c>
      <c r="AY442" s="20" t="s">
        <v>205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212</v>
      </c>
      <c r="BM442" s="227" t="s">
        <v>9217</v>
      </c>
    </row>
    <row r="443" s="2" customFormat="1" ht="49.05" customHeight="1">
      <c r="A443" s="41"/>
      <c r="B443" s="42"/>
      <c r="C443" s="278" t="s">
        <v>2081</v>
      </c>
      <c r="D443" s="278" t="s">
        <v>319</v>
      </c>
      <c r="E443" s="279" t="s">
        <v>9218</v>
      </c>
      <c r="F443" s="280" t="s">
        <v>9219</v>
      </c>
      <c r="G443" s="281" t="s">
        <v>8235</v>
      </c>
      <c r="H443" s="282">
        <v>26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0.0015</v>
      </c>
      <c r="R443" s="225">
        <f>Q443*H443</f>
        <v>0.039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276</v>
      </c>
      <c r="AT443" s="227" t="s">
        <v>319</v>
      </c>
      <c r="AU443" s="227" t="s">
        <v>80</v>
      </c>
      <c r="AY443" s="20" t="s">
        <v>205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212</v>
      </c>
      <c r="BM443" s="227" t="s">
        <v>9220</v>
      </c>
    </row>
    <row r="444" s="2" customFormat="1" ht="49.05" customHeight="1">
      <c r="A444" s="41"/>
      <c r="B444" s="42"/>
      <c r="C444" s="278" t="s">
        <v>2086</v>
      </c>
      <c r="D444" s="278" t="s">
        <v>319</v>
      </c>
      <c r="E444" s="279" t="s">
        <v>9221</v>
      </c>
      <c r="F444" s="280" t="s">
        <v>9222</v>
      </c>
      <c r="G444" s="281" t="s">
        <v>8235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0.0015</v>
      </c>
      <c r="R444" s="225">
        <f>Q444*H444</f>
        <v>0.0045000000000000005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276</v>
      </c>
      <c r="AT444" s="227" t="s">
        <v>319</v>
      </c>
      <c r="AU444" s="227" t="s">
        <v>80</v>
      </c>
      <c r="AY444" s="20" t="s">
        <v>205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212</v>
      </c>
      <c r="BM444" s="227" t="s">
        <v>9223</v>
      </c>
    </row>
    <row r="445" s="2" customFormat="1" ht="55.5" customHeight="1">
      <c r="A445" s="41"/>
      <c r="B445" s="42"/>
      <c r="C445" s="278" t="s">
        <v>2093</v>
      </c>
      <c r="D445" s="278" t="s">
        <v>319</v>
      </c>
      <c r="E445" s="279" t="s">
        <v>9224</v>
      </c>
      <c r="F445" s="280" t="s">
        <v>9225</v>
      </c>
      <c r="G445" s="281" t="s">
        <v>8235</v>
      </c>
      <c r="H445" s="282">
        <v>9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0.0015</v>
      </c>
      <c r="R445" s="225">
        <f>Q445*H445</f>
        <v>0.0135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276</v>
      </c>
      <c r="AT445" s="227" t="s">
        <v>319</v>
      </c>
      <c r="AU445" s="227" t="s">
        <v>80</v>
      </c>
      <c r="AY445" s="20" t="s">
        <v>205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212</v>
      </c>
      <c r="BM445" s="227" t="s">
        <v>9226</v>
      </c>
    </row>
    <row r="446" s="2" customFormat="1" ht="44.25" customHeight="1">
      <c r="A446" s="41"/>
      <c r="B446" s="42"/>
      <c r="C446" s="278" t="s">
        <v>2099</v>
      </c>
      <c r="D446" s="278" t="s">
        <v>319</v>
      </c>
      <c r="E446" s="279" t="s">
        <v>9227</v>
      </c>
      <c r="F446" s="280" t="s">
        <v>9228</v>
      </c>
      <c r="G446" s="281" t="s">
        <v>8235</v>
      </c>
      <c r="H446" s="282">
        <v>1</v>
      </c>
      <c r="I446" s="283"/>
      <c r="J446" s="284">
        <f>ROUND(I446*H446,2)</f>
        <v>0</v>
      </c>
      <c r="K446" s="280" t="s">
        <v>19</v>
      </c>
      <c r="L446" s="285"/>
      <c r="M446" s="286" t="s">
        <v>19</v>
      </c>
      <c r="N446" s="287" t="s">
        <v>42</v>
      </c>
      <c r="O446" s="87"/>
      <c r="P446" s="225">
        <f>O446*H446</f>
        <v>0</v>
      </c>
      <c r="Q446" s="225">
        <v>0.0015</v>
      </c>
      <c r="R446" s="225">
        <f>Q446*H446</f>
        <v>0.0015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276</v>
      </c>
      <c r="AT446" s="227" t="s">
        <v>319</v>
      </c>
      <c r="AU446" s="227" t="s">
        <v>80</v>
      </c>
      <c r="AY446" s="20" t="s">
        <v>205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212</v>
      </c>
      <c r="BM446" s="227" t="s">
        <v>9229</v>
      </c>
    </row>
    <row r="447" s="2" customFormat="1" ht="44.25" customHeight="1">
      <c r="A447" s="41"/>
      <c r="B447" s="42"/>
      <c r="C447" s="278" t="s">
        <v>2104</v>
      </c>
      <c r="D447" s="278" t="s">
        <v>319</v>
      </c>
      <c r="E447" s="279" t="s">
        <v>9230</v>
      </c>
      <c r="F447" s="280" t="s">
        <v>9231</v>
      </c>
      <c r="G447" s="281" t="s">
        <v>8235</v>
      </c>
      <c r="H447" s="282">
        <v>8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42</v>
      </c>
      <c r="O447" s="87"/>
      <c r="P447" s="225">
        <f>O447*H447</f>
        <v>0</v>
      </c>
      <c r="Q447" s="225">
        <v>0.0015</v>
      </c>
      <c r="R447" s="225">
        <f>Q447*H447</f>
        <v>0.012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276</v>
      </c>
      <c r="AT447" s="227" t="s">
        <v>319</v>
      </c>
      <c r="AU447" s="227" t="s">
        <v>80</v>
      </c>
      <c r="AY447" s="20" t="s">
        <v>205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212</v>
      </c>
      <c r="BM447" s="227" t="s">
        <v>9232</v>
      </c>
    </row>
    <row r="448" s="2" customFormat="1" ht="44.25" customHeight="1">
      <c r="A448" s="41"/>
      <c r="B448" s="42"/>
      <c r="C448" s="278" t="s">
        <v>2111</v>
      </c>
      <c r="D448" s="278" t="s">
        <v>319</v>
      </c>
      <c r="E448" s="279" t="s">
        <v>9233</v>
      </c>
      <c r="F448" s="280" t="s">
        <v>9234</v>
      </c>
      <c r="G448" s="281" t="s">
        <v>8235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0.0015</v>
      </c>
      <c r="R448" s="225">
        <f>Q448*H448</f>
        <v>0.0015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276</v>
      </c>
      <c r="AT448" s="227" t="s">
        <v>319</v>
      </c>
      <c r="AU448" s="227" t="s">
        <v>80</v>
      </c>
      <c r="AY448" s="20" t="s">
        <v>205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212</v>
      </c>
      <c r="BM448" s="227" t="s">
        <v>9235</v>
      </c>
    </row>
    <row r="449" s="2" customFormat="1" ht="44.25" customHeight="1">
      <c r="A449" s="41"/>
      <c r="B449" s="42"/>
      <c r="C449" s="216" t="s">
        <v>2117</v>
      </c>
      <c r="D449" s="216" t="s">
        <v>207</v>
      </c>
      <c r="E449" s="217" t="s">
        <v>9236</v>
      </c>
      <c r="F449" s="218" t="s">
        <v>9237</v>
      </c>
      <c r="G449" s="219" t="s">
        <v>448</v>
      </c>
      <c r="H449" s="220">
        <v>55</v>
      </c>
      <c r="I449" s="221"/>
      <c r="J449" s="222">
        <f>ROUND(I449*H449,2)</f>
        <v>0</v>
      </c>
      <c r="K449" s="218" t="s">
        <v>211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331</v>
      </c>
      <c r="AT449" s="227" t="s">
        <v>207</v>
      </c>
      <c r="AU449" s="227" t="s">
        <v>80</v>
      </c>
      <c r="AY449" s="20" t="s">
        <v>205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331</v>
      </c>
      <c r="BM449" s="227" t="s">
        <v>9238</v>
      </c>
    </row>
    <row r="450" s="2" customFormat="1">
      <c r="A450" s="41"/>
      <c r="B450" s="42"/>
      <c r="C450" s="43"/>
      <c r="D450" s="229" t="s">
        <v>214</v>
      </c>
      <c r="E450" s="43"/>
      <c r="F450" s="230" t="s">
        <v>9239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214</v>
      </c>
      <c r="AU450" s="20" t="s">
        <v>80</v>
      </c>
    </row>
    <row r="451" s="2" customFormat="1" ht="66.75" customHeight="1">
      <c r="A451" s="41"/>
      <c r="B451" s="42"/>
      <c r="C451" s="278" t="s">
        <v>2122</v>
      </c>
      <c r="D451" s="278" t="s">
        <v>319</v>
      </c>
      <c r="E451" s="279" t="s">
        <v>9240</v>
      </c>
      <c r="F451" s="280" t="s">
        <v>9241</v>
      </c>
      <c r="G451" s="281" t="s">
        <v>8235</v>
      </c>
      <c r="H451" s="282">
        <v>4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0.0025000000000000001</v>
      </c>
      <c r="R451" s="225">
        <f>Q451*H451</f>
        <v>0.01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276</v>
      </c>
      <c r="AT451" s="227" t="s">
        <v>319</v>
      </c>
      <c r="AU451" s="227" t="s">
        <v>80</v>
      </c>
      <c r="AY451" s="20" t="s">
        <v>205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212</v>
      </c>
      <c r="BM451" s="227" t="s">
        <v>9242</v>
      </c>
    </row>
    <row r="452" s="2" customFormat="1" ht="55.5" customHeight="1">
      <c r="A452" s="41"/>
      <c r="B452" s="42"/>
      <c r="C452" s="278" t="s">
        <v>2136</v>
      </c>
      <c r="D452" s="278" t="s">
        <v>319</v>
      </c>
      <c r="E452" s="279" t="s">
        <v>9243</v>
      </c>
      <c r="F452" s="280" t="s">
        <v>9244</v>
      </c>
      <c r="G452" s="281" t="s">
        <v>8235</v>
      </c>
      <c r="H452" s="282">
        <v>33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0.0025000000000000001</v>
      </c>
      <c r="R452" s="225">
        <f>Q452*H452</f>
        <v>0.082500000000000004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276</v>
      </c>
      <c r="AT452" s="227" t="s">
        <v>319</v>
      </c>
      <c r="AU452" s="227" t="s">
        <v>80</v>
      </c>
      <c r="AY452" s="20" t="s">
        <v>205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212</v>
      </c>
      <c r="BM452" s="227" t="s">
        <v>9245</v>
      </c>
    </row>
    <row r="453" s="2" customFormat="1" ht="62.7" customHeight="1">
      <c r="A453" s="41"/>
      <c r="B453" s="42"/>
      <c r="C453" s="278" t="s">
        <v>2143</v>
      </c>
      <c r="D453" s="278" t="s">
        <v>319</v>
      </c>
      <c r="E453" s="279" t="s">
        <v>9246</v>
      </c>
      <c r="F453" s="280" t="s">
        <v>9247</v>
      </c>
      <c r="G453" s="281" t="s">
        <v>8235</v>
      </c>
      <c r="H453" s="282">
        <v>4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0.0025000000000000001</v>
      </c>
      <c r="R453" s="225">
        <f>Q453*H453</f>
        <v>0.01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276</v>
      </c>
      <c r="AT453" s="227" t="s">
        <v>319</v>
      </c>
      <c r="AU453" s="227" t="s">
        <v>80</v>
      </c>
      <c r="AY453" s="20" t="s">
        <v>205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212</v>
      </c>
      <c r="BM453" s="227" t="s">
        <v>9248</v>
      </c>
    </row>
    <row r="454" s="2" customFormat="1" ht="62.7" customHeight="1">
      <c r="A454" s="41"/>
      <c r="B454" s="42"/>
      <c r="C454" s="278" t="s">
        <v>2151</v>
      </c>
      <c r="D454" s="278" t="s">
        <v>319</v>
      </c>
      <c r="E454" s="279" t="s">
        <v>9249</v>
      </c>
      <c r="F454" s="280" t="s">
        <v>9250</v>
      </c>
      <c r="G454" s="281" t="s">
        <v>8235</v>
      </c>
      <c r="H454" s="282">
        <v>14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42</v>
      </c>
      <c r="O454" s="87"/>
      <c r="P454" s="225">
        <f>O454*H454</f>
        <v>0</v>
      </c>
      <c r="Q454" s="225">
        <v>0.0030000000000000001</v>
      </c>
      <c r="R454" s="225">
        <f>Q454*H454</f>
        <v>0.042000000000000003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276</v>
      </c>
      <c r="AT454" s="227" t="s">
        <v>319</v>
      </c>
      <c r="AU454" s="227" t="s">
        <v>80</v>
      </c>
      <c r="AY454" s="20" t="s">
        <v>205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212</v>
      </c>
      <c r="BM454" s="227" t="s">
        <v>9251</v>
      </c>
    </row>
    <row r="455" s="2" customFormat="1" ht="44.25" customHeight="1">
      <c r="A455" s="41"/>
      <c r="B455" s="42"/>
      <c r="C455" s="216" t="s">
        <v>2157</v>
      </c>
      <c r="D455" s="216" t="s">
        <v>207</v>
      </c>
      <c r="E455" s="217" t="s">
        <v>9252</v>
      </c>
      <c r="F455" s="218" t="s">
        <v>9253</v>
      </c>
      <c r="G455" s="219" t="s">
        <v>448</v>
      </c>
      <c r="H455" s="220">
        <v>156</v>
      </c>
      <c r="I455" s="221"/>
      <c r="J455" s="222">
        <f>ROUND(I455*H455,2)</f>
        <v>0</v>
      </c>
      <c r="K455" s="218" t="s">
        <v>211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331</v>
      </c>
      <c r="AT455" s="227" t="s">
        <v>207</v>
      </c>
      <c r="AU455" s="227" t="s">
        <v>80</v>
      </c>
      <c r="AY455" s="20" t="s">
        <v>205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331</v>
      </c>
      <c r="BM455" s="227" t="s">
        <v>9254</v>
      </c>
    </row>
    <row r="456" s="2" customFormat="1">
      <c r="A456" s="41"/>
      <c r="B456" s="42"/>
      <c r="C456" s="43"/>
      <c r="D456" s="229" t="s">
        <v>214</v>
      </c>
      <c r="E456" s="43"/>
      <c r="F456" s="230" t="s">
        <v>9255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214</v>
      </c>
      <c r="AU456" s="20" t="s">
        <v>80</v>
      </c>
    </row>
    <row r="457" s="2" customFormat="1" ht="49.05" customHeight="1">
      <c r="A457" s="41"/>
      <c r="B457" s="42"/>
      <c r="C457" s="278" t="s">
        <v>2162</v>
      </c>
      <c r="D457" s="278" t="s">
        <v>319</v>
      </c>
      <c r="E457" s="279" t="s">
        <v>9256</v>
      </c>
      <c r="F457" s="280" t="s">
        <v>9257</v>
      </c>
      <c r="G457" s="281" t="s">
        <v>8235</v>
      </c>
      <c r="H457" s="282">
        <v>16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0.0025000000000000001</v>
      </c>
      <c r="R457" s="225">
        <f>Q457*H457</f>
        <v>0.040000000000000001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276</v>
      </c>
      <c r="AT457" s="227" t="s">
        <v>319</v>
      </c>
      <c r="AU457" s="227" t="s">
        <v>80</v>
      </c>
      <c r="AY457" s="20" t="s">
        <v>205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212</v>
      </c>
      <c r="BM457" s="227" t="s">
        <v>9258</v>
      </c>
    </row>
    <row r="458" s="2" customFormat="1" ht="49.05" customHeight="1">
      <c r="A458" s="41"/>
      <c r="B458" s="42"/>
      <c r="C458" s="278" t="s">
        <v>2168</v>
      </c>
      <c r="D458" s="278" t="s">
        <v>319</v>
      </c>
      <c r="E458" s="279" t="s">
        <v>9259</v>
      </c>
      <c r="F458" s="280" t="s">
        <v>9260</v>
      </c>
      <c r="G458" s="281" t="s">
        <v>8235</v>
      </c>
      <c r="H458" s="282">
        <v>38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0.0025000000000000001</v>
      </c>
      <c r="R458" s="225">
        <f>Q458*H458</f>
        <v>0.095000000000000001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276</v>
      </c>
      <c r="AT458" s="227" t="s">
        <v>319</v>
      </c>
      <c r="AU458" s="227" t="s">
        <v>80</v>
      </c>
      <c r="AY458" s="20" t="s">
        <v>205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212</v>
      </c>
      <c r="BM458" s="227" t="s">
        <v>9261</v>
      </c>
    </row>
    <row r="459" s="2" customFormat="1" ht="49.05" customHeight="1">
      <c r="A459" s="41"/>
      <c r="B459" s="42"/>
      <c r="C459" s="278" t="s">
        <v>2174</v>
      </c>
      <c r="D459" s="278" t="s">
        <v>319</v>
      </c>
      <c r="E459" s="279" t="s">
        <v>9262</v>
      </c>
      <c r="F459" s="280" t="s">
        <v>9263</v>
      </c>
      <c r="G459" s="281" t="s">
        <v>8235</v>
      </c>
      <c r="H459" s="282">
        <v>2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0.0025000000000000001</v>
      </c>
      <c r="R459" s="225">
        <f>Q459*H459</f>
        <v>0.0050000000000000001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276</v>
      </c>
      <c r="AT459" s="227" t="s">
        <v>319</v>
      </c>
      <c r="AU459" s="227" t="s">
        <v>80</v>
      </c>
      <c r="AY459" s="20" t="s">
        <v>205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212</v>
      </c>
      <c r="BM459" s="227" t="s">
        <v>9264</v>
      </c>
    </row>
    <row r="460" s="2" customFormat="1" ht="62.7" customHeight="1">
      <c r="A460" s="41"/>
      <c r="B460" s="42"/>
      <c r="C460" s="278" t="s">
        <v>2179</v>
      </c>
      <c r="D460" s="278" t="s">
        <v>319</v>
      </c>
      <c r="E460" s="279" t="s">
        <v>9265</v>
      </c>
      <c r="F460" s="280" t="s">
        <v>9266</v>
      </c>
      <c r="G460" s="281" t="s">
        <v>8235</v>
      </c>
      <c r="H460" s="282">
        <v>13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0.0035000000000000001</v>
      </c>
      <c r="R460" s="225">
        <f>Q460*H460</f>
        <v>0.045499999999999999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276</v>
      </c>
      <c r="AT460" s="227" t="s">
        <v>319</v>
      </c>
      <c r="AU460" s="227" t="s">
        <v>80</v>
      </c>
      <c r="AY460" s="20" t="s">
        <v>205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212</v>
      </c>
      <c r="BM460" s="227" t="s">
        <v>9267</v>
      </c>
    </row>
    <row r="461" s="2" customFormat="1" ht="55.5" customHeight="1">
      <c r="A461" s="41"/>
      <c r="B461" s="42"/>
      <c r="C461" s="278" t="s">
        <v>2185</v>
      </c>
      <c r="D461" s="278" t="s">
        <v>319</v>
      </c>
      <c r="E461" s="279" t="s">
        <v>9268</v>
      </c>
      <c r="F461" s="280" t="s">
        <v>9269</v>
      </c>
      <c r="G461" s="281" t="s">
        <v>8235</v>
      </c>
      <c r="H461" s="282">
        <v>2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0.0035000000000000001</v>
      </c>
      <c r="R461" s="225">
        <f>Q461*H461</f>
        <v>0.0070000000000000001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276</v>
      </c>
      <c r="AT461" s="227" t="s">
        <v>319</v>
      </c>
      <c r="AU461" s="227" t="s">
        <v>80</v>
      </c>
      <c r="AY461" s="20" t="s">
        <v>205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212</v>
      </c>
      <c r="BM461" s="227" t="s">
        <v>9270</v>
      </c>
    </row>
    <row r="462" s="2" customFormat="1" ht="55.5" customHeight="1">
      <c r="A462" s="41"/>
      <c r="B462" s="42"/>
      <c r="C462" s="278" t="s">
        <v>2191</v>
      </c>
      <c r="D462" s="278" t="s">
        <v>319</v>
      </c>
      <c r="E462" s="279" t="s">
        <v>9271</v>
      </c>
      <c r="F462" s="280" t="s">
        <v>9272</v>
      </c>
      <c r="G462" s="281" t="s">
        <v>8235</v>
      </c>
      <c r="H462" s="282">
        <v>8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0.0035000000000000001</v>
      </c>
      <c r="R462" s="225">
        <f>Q462*H462</f>
        <v>0.028000000000000001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276</v>
      </c>
      <c r="AT462" s="227" t="s">
        <v>319</v>
      </c>
      <c r="AU462" s="227" t="s">
        <v>80</v>
      </c>
      <c r="AY462" s="20" t="s">
        <v>205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212</v>
      </c>
      <c r="BM462" s="227" t="s">
        <v>9273</v>
      </c>
    </row>
    <row r="463" s="2" customFormat="1" ht="55.5" customHeight="1">
      <c r="A463" s="41"/>
      <c r="B463" s="42"/>
      <c r="C463" s="278" t="s">
        <v>2196</v>
      </c>
      <c r="D463" s="278" t="s">
        <v>319</v>
      </c>
      <c r="E463" s="279" t="s">
        <v>9274</v>
      </c>
      <c r="F463" s="280" t="s">
        <v>9275</v>
      </c>
      <c r="G463" s="281" t="s">
        <v>8235</v>
      </c>
      <c r="H463" s="282">
        <v>20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0.0035000000000000001</v>
      </c>
      <c r="R463" s="225">
        <f>Q463*H463</f>
        <v>0.070000000000000007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276</v>
      </c>
      <c r="AT463" s="227" t="s">
        <v>319</v>
      </c>
      <c r="AU463" s="227" t="s">
        <v>80</v>
      </c>
      <c r="AY463" s="20" t="s">
        <v>205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212</v>
      </c>
      <c r="BM463" s="227" t="s">
        <v>9276</v>
      </c>
    </row>
    <row r="464" s="2" customFormat="1" ht="62.7" customHeight="1">
      <c r="A464" s="41"/>
      <c r="B464" s="42"/>
      <c r="C464" s="278" t="s">
        <v>2202</v>
      </c>
      <c r="D464" s="278" t="s">
        <v>319</v>
      </c>
      <c r="E464" s="279" t="s">
        <v>9277</v>
      </c>
      <c r="F464" s="280" t="s">
        <v>9278</v>
      </c>
      <c r="G464" s="281" t="s">
        <v>8235</v>
      </c>
      <c r="H464" s="282">
        <v>2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0.0035000000000000001</v>
      </c>
      <c r="R464" s="225">
        <f>Q464*H464</f>
        <v>0.0070000000000000001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276</v>
      </c>
      <c r="AT464" s="227" t="s">
        <v>319</v>
      </c>
      <c r="AU464" s="227" t="s">
        <v>80</v>
      </c>
      <c r="AY464" s="20" t="s">
        <v>205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212</v>
      </c>
      <c r="BM464" s="227" t="s">
        <v>9279</v>
      </c>
    </row>
    <row r="465" s="2" customFormat="1" ht="62.7" customHeight="1">
      <c r="A465" s="41"/>
      <c r="B465" s="42"/>
      <c r="C465" s="278" t="s">
        <v>2208</v>
      </c>
      <c r="D465" s="278" t="s">
        <v>319</v>
      </c>
      <c r="E465" s="279" t="s">
        <v>9280</v>
      </c>
      <c r="F465" s="280" t="s">
        <v>9281</v>
      </c>
      <c r="G465" s="281" t="s">
        <v>8235</v>
      </c>
      <c r="H465" s="282">
        <v>44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0.0030000000000000001</v>
      </c>
      <c r="R465" s="225">
        <f>Q465*H465</f>
        <v>0.13200000000000001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276</v>
      </c>
      <c r="AT465" s="227" t="s">
        <v>319</v>
      </c>
      <c r="AU465" s="227" t="s">
        <v>80</v>
      </c>
      <c r="AY465" s="20" t="s">
        <v>205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212</v>
      </c>
      <c r="BM465" s="227" t="s">
        <v>9282</v>
      </c>
    </row>
    <row r="466" s="2" customFormat="1" ht="62.7" customHeight="1">
      <c r="A466" s="41"/>
      <c r="B466" s="42"/>
      <c r="C466" s="278" t="s">
        <v>2213</v>
      </c>
      <c r="D466" s="278" t="s">
        <v>319</v>
      </c>
      <c r="E466" s="279" t="s">
        <v>9283</v>
      </c>
      <c r="F466" s="280" t="s">
        <v>9284</v>
      </c>
      <c r="G466" s="281" t="s">
        <v>8235</v>
      </c>
      <c r="H466" s="282">
        <v>11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0.0030000000000000001</v>
      </c>
      <c r="R466" s="225">
        <f>Q466*H466</f>
        <v>0.033000000000000002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276</v>
      </c>
      <c r="AT466" s="227" t="s">
        <v>319</v>
      </c>
      <c r="AU466" s="227" t="s">
        <v>80</v>
      </c>
      <c r="AY466" s="20" t="s">
        <v>205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212</v>
      </c>
      <c r="BM466" s="227" t="s">
        <v>9285</v>
      </c>
    </row>
    <row r="467" s="2" customFormat="1" ht="62.7" customHeight="1">
      <c r="A467" s="41"/>
      <c r="B467" s="42"/>
      <c r="C467" s="278" t="s">
        <v>2219</v>
      </c>
      <c r="D467" s="278" t="s">
        <v>319</v>
      </c>
      <c r="E467" s="279" t="s">
        <v>9286</v>
      </c>
      <c r="F467" s="280" t="s">
        <v>9287</v>
      </c>
      <c r="G467" s="281" t="s">
        <v>8235</v>
      </c>
      <c r="H467" s="282">
        <v>3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0.0030000000000000001</v>
      </c>
      <c r="R467" s="225">
        <f>Q467*H467</f>
        <v>0.0090000000000000011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276</v>
      </c>
      <c r="AT467" s="227" t="s">
        <v>319</v>
      </c>
      <c r="AU467" s="227" t="s">
        <v>80</v>
      </c>
      <c r="AY467" s="20" t="s">
        <v>205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212</v>
      </c>
      <c r="BM467" s="227" t="s">
        <v>9288</v>
      </c>
    </row>
    <row r="468" s="2" customFormat="1" ht="62.7" customHeight="1">
      <c r="A468" s="41"/>
      <c r="B468" s="42"/>
      <c r="C468" s="278" t="s">
        <v>2224</v>
      </c>
      <c r="D468" s="278" t="s">
        <v>319</v>
      </c>
      <c r="E468" s="279" t="s">
        <v>9289</v>
      </c>
      <c r="F468" s="280" t="s">
        <v>9290</v>
      </c>
      <c r="G468" s="281" t="s">
        <v>8235</v>
      </c>
      <c r="H468" s="282">
        <v>16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42</v>
      </c>
      <c r="O468" s="87"/>
      <c r="P468" s="225">
        <f>O468*H468</f>
        <v>0</v>
      </c>
      <c r="Q468" s="225">
        <v>0.0040000000000000001</v>
      </c>
      <c r="R468" s="225">
        <f>Q468*H468</f>
        <v>0.064000000000000001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276</v>
      </c>
      <c r="AT468" s="227" t="s">
        <v>319</v>
      </c>
      <c r="AU468" s="227" t="s">
        <v>80</v>
      </c>
      <c r="AY468" s="20" t="s">
        <v>205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212</v>
      </c>
      <c r="BM468" s="227" t="s">
        <v>9291</v>
      </c>
    </row>
    <row r="469" s="2" customFormat="1" ht="62.7" customHeight="1">
      <c r="A469" s="41"/>
      <c r="B469" s="42"/>
      <c r="C469" s="278" t="s">
        <v>2230</v>
      </c>
      <c r="D469" s="278" t="s">
        <v>319</v>
      </c>
      <c r="E469" s="279" t="s">
        <v>9292</v>
      </c>
      <c r="F469" s="280" t="s">
        <v>9293</v>
      </c>
      <c r="G469" s="281" t="s">
        <v>8235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0.0040000000000000001</v>
      </c>
      <c r="R469" s="225">
        <f>Q469*H469</f>
        <v>0.0040000000000000001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276</v>
      </c>
      <c r="AT469" s="227" t="s">
        <v>319</v>
      </c>
      <c r="AU469" s="227" t="s">
        <v>80</v>
      </c>
      <c r="AY469" s="20" t="s">
        <v>205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212</v>
      </c>
      <c r="BM469" s="227" t="s">
        <v>9294</v>
      </c>
    </row>
    <row r="470" s="2" customFormat="1" ht="44.25" customHeight="1">
      <c r="A470" s="41"/>
      <c r="B470" s="42"/>
      <c r="C470" s="216" t="s">
        <v>2236</v>
      </c>
      <c r="D470" s="216" t="s">
        <v>207</v>
      </c>
      <c r="E470" s="217" t="s">
        <v>9295</v>
      </c>
      <c r="F470" s="218" t="s">
        <v>9296</v>
      </c>
      <c r="G470" s="219" t="s">
        <v>448</v>
      </c>
      <c r="H470" s="220">
        <v>54</v>
      </c>
      <c r="I470" s="221"/>
      <c r="J470" s="222">
        <f>ROUND(I470*H470,2)</f>
        <v>0</v>
      </c>
      <c r="K470" s="218" t="s">
        <v>211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331</v>
      </c>
      <c r="AT470" s="227" t="s">
        <v>207</v>
      </c>
      <c r="AU470" s="227" t="s">
        <v>80</v>
      </c>
      <c r="AY470" s="20" t="s">
        <v>205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331</v>
      </c>
      <c r="BM470" s="227" t="s">
        <v>9297</v>
      </c>
    </row>
    <row r="471" s="2" customFormat="1">
      <c r="A471" s="41"/>
      <c r="B471" s="42"/>
      <c r="C471" s="43"/>
      <c r="D471" s="229" t="s">
        <v>214</v>
      </c>
      <c r="E471" s="43"/>
      <c r="F471" s="230" t="s">
        <v>9298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214</v>
      </c>
      <c r="AU471" s="20" t="s">
        <v>80</v>
      </c>
    </row>
    <row r="472" s="2" customFormat="1" ht="49.05" customHeight="1">
      <c r="A472" s="41"/>
      <c r="B472" s="42"/>
      <c r="C472" s="278" t="s">
        <v>2246</v>
      </c>
      <c r="D472" s="278" t="s">
        <v>319</v>
      </c>
      <c r="E472" s="279" t="s">
        <v>9299</v>
      </c>
      <c r="F472" s="280" t="s">
        <v>9300</v>
      </c>
      <c r="G472" s="281" t="s">
        <v>8235</v>
      </c>
      <c r="H472" s="282">
        <v>4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0.014999999999999999</v>
      </c>
      <c r="R472" s="225">
        <f>Q472*H472</f>
        <v>0.059999999999999998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276</v>
      </c>
      <c r="AT472" s="227" t="s">
        <v>319</v>
      </c>
      <c r="AU472" s="227" t="s">
        <v>80</v>
      </c>
      <c r="AY472" s="20" t="s">
        <v>205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212</v>
      </c>
      <c r="BM472" s="227" t="s">
        <v>9301</v>
      </c>
    </row>
    <row r="473" s="2" customFormat="1" ht="78" customHeight="1">
      <c r="A473" s="41"/>
      <c r="B473" s="42"/>
      <c r="C473" s="278" t="s">
        <v>2254</v>
      </c>
      <c r="D473" s="278" t="s">
        <v>319</v>
      </c>
      <c r="E473" s="279" t="s">
        <v>9302</v>
      </c>
      <c r="F473" s="280" t="s">
        <v>9303</v>
      </c>
      <c r="G473" s="281" t="s">
        <v>8235</v>
      </c>
      <c r="H473" s="282">
        <v>2</v>
      </c>
      <c r="I473" s="283"/>
      <c r="J473" s="284">
        <f>ROUND(I473*H473,2)</f>
        <v>0</v>
      </c>
      <c r="K473" s="280" t="s">
        <v>19</v>
      </c>
      <c r="L473" s="285"/>
      <c r="M473" s="286" t="s">
        <v>19</v>
      </c>
      <c r="N473" s="287" t="s">
        <v>42</v>
      </c>
      <c r="O473" s="87"/>
      <c r="P473" s="225">
        <f>O473*H473</f>
        <v>0</v>
      </c>
      <c r="Q473" s="225">
        <v>0.0035000000000000001</v>
      </c>
      <c r="R473" s="225">
        <f>Q473*H473</f>
        <v>0.0070000000000000001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276</v>
      </c>
      <c r="AT473" s="227" t="s">
        <v>319</v>
      </c>
      <c r="AU473" s="227" t="s">
        <v>80</v>
      </c>
      <c r="AY473" s="20" t="s">
        <v>205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212</v>
      </c>
      <c r="BM473" s="227" t="s">
        <v>9304</v>
      </c>
    </row>
    <row r="474" s="2" customFormat="1" ht="62.7" customHeight="1">
      <c r="A474" s="41"/>
      <c r="B474" s="42"/>
      <c r="C474" s="278" t="s">
        <v>2260</v>
      </c>
      <c r="D474" s="278" t="s">
        <v>319</v>
      </c>
      <c r="E474" s="279" t="s">
        <v>9305</v>
      </c>
      <c r="F474" s="280" t="s">
        <v>9306</v>
      </c>
      <c r="G474" s="281" t="s">
        <v>8235</v>
      </c>
      <c r="H474" s="282">
        <v>27</v>
      </c>
      <c r="I474" s="283"/>
      <c r="J474" s="284">
        <f>ROUND(I474*H474,2)</f>
        <v>0</v>
      </c>
      <c r="K474" s="280" t="s">
        <v>19</v>
      </c>
      <c r="L474" s="285"/>
      <c r="M474" s="286" t="s">
        <v>19</v>
      </c>
      <c r="N474" s="287" t="s">
        <v>42</v>
      </c>
      <c r="O474" s="87"/>
      <c r="P474" s="225">
        <f>O474*H474</f>
        <v>0</v>
      </c>
      <c r="Q474" s="225">
        <v>0.0025000000000000001</v>
      </c>
      <c r="R474" s="225">
        <f>Q474*H474</f>
        <v>0.067500000000000004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276</v>
      </c>
      <c r="AT474" s="227" t="s">
        <v>319</v>
      </c>
      <c r="AU474" s="227" t="s">
        <v>80</v>
      </c>
      <c r="AY474" s="20" t="s">
        <v>205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212</v>
      </c>
      <c r="BM474" s="227" t="s">
        <v>9307</v>
      </c>
    </row>
    <row r="475" s="2" customFormat="1" ht="62.7" customHeight="1">
      <c r="A475" s="41"/>
      <c r="B475" s="42"/>
      <c r="C475" s="278" t="s">
        <v>2265</v>
      </c>
      <c r="D475" s="278" t="s">
        <v>319</v>
      </c>
      <c r="E475" s="279" t="s">
        <v>9308</v>
      </c>
      <c r="F475" s="280" t="s">
        <v>9309</v>
      </c>
      <c r="G475" s="281" t="s">
        <v>8235</v>
      </c>
      <c r="H475" s="282">
        <v>17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0.0025000000000000001</v>
      </c>
      <c r="R475" s="225">
        <f>Q475*H475</f>
        <v>0.042500000000000003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276</v>
      </c>
      <c r="AT475" s="227" t="s">
        <v>319</v>
      </c>
      <c r="AU475" s="227" t="s">
        <v>80</v>
      </c>
      <c r="AY475" s="20" t="s">
        <v>205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212</v>
      </c>
      <c r="BM475" s="227" t="s">
        <v>9310</v>
      </c>
    </row>
    <row r="476" s="2" customFormat="1" ht="62.7" customHeight="1">
      <c r="A476" s="41"/>
      <c r="B476" s="42"/>
      <c r="C476" s="278" t="s">
        <v>2270</v>
      </c>
      <c r="D476" s="278" t="s">
        <v>319</v>
      </c>
      <c r="E476" s="279" t="s">
        <v>9311</v>
      </c>
      <c r="F476" s="280" t="s">
        <v>9312</v>
      </c>
      <c r="G476" s="281" t="s">
        <v>8235</v>
      </c>
      <c r="H476" s="282">
        <v>3</v>
      </c>
      <c r="I476" s="283"/>
      <c r="J476" s="284">
        <f>ROUND(I476*H476,2)</f>
        <v>0</v>
      </c>
      <c r="K476" s="280" t="s">
        <v>19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0.0030000000000000001</v>
      </c>
      <c r="R476" s="225">
        <f>Q476*H476</f>
        <v>0.0090000000000000011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276</v>
      </c>
      <c r="AT476" s="227" t="s">
        <v>319</v>
      </c>
      <c r="AU476" s="227" t="s">
        <v>80</v>
      </c>
      <c r="AY476" s="20" t="s">
        <v>205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212</v>
      </c>
      <c r="BM476" s="227" t="s">
        <v>9313</v>
      </c>
    </row>
    <row r="477" s="2" customFormat="1" ht="55.5" customHeight="1">
      <c r="A477" s="41"/>
      <c r="B477" s="42"/>
      <c r="C477" s="278" t="s">
        <v>2274</v>
      </c>
      <c r="D477" s="278" t="s">
        <v>319</v>
      </c>
      <c r="E477" s="279" t="s">
        <v>9314</v>
      </c>
      <c r="F477" s="280" t="s">
        <v>9315</v>
      </c>
      <c r="G477" s="281" t="s">
        <v>8235</v>
      </c>
      <c r="H477" s="282">
        <v>1</v>
      </c>
      <c r="I477" s="283"/>
      <c r="J477" s="284">
        <f>ROUND(I477*H477,2)</f>
        <v>0</v>
      </c>
      <c r="K477" s="280" t="s">
        <v>19</v>
      </c>
      <c r="L477" s="285"/>
      <c r="M477" s="286" t="s">
        <v>19</v>
      </c>
      <c r="N477" s="287" t="s">
        <v>42</v>
      </c>
      <c r="O477" s="87"/>
      <c r="P477" s="225">
        <f>O477*H477</f>
        <v>0</v>
      </c>
      <c r="Q477" s="225">
        <v>0.0015</v>
      </c>
      <c r="R477" s="225">
        <f>Q477*H477</f>
        <v>0.0015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276</v>
      </c>
      <c r="AT477" s="227" t="s">
        <v>319</v>
      </c>
      <c r="AU477" s="227" t="s">
        <v>80</v>
      </c>
      <c r="AY477" s="20" t="s">
        <v>205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212</v>
      </c>
      <c r="BM477" s="227" t="s">
        <v>9316</v>
      </c>
    </row>
    <row r="478" s="2" customFormat="1" ht="37.8" customHeight="1">
      <c r="A478" s="41"/>
      <c r="B478" s="42"/>
      <c r="C478" s="216" t="s">
        <v>2278</v>
      </c>
      <c r="D478" s="216" t="s">
        <v>207</v>
      </c>
      <c r="E478" s="217" t="s">
        <v>9317</v>
      </c>
      <c r="F478" s="218" t="s">
        <v>9318</v>
      </c>
      <c r="G478" s="219" t="s">
        <v>448</v>
      </c>
      <c r="H478" s="220">
        <v>276</v>
      </c>
      <c r="I478" s="221"/>
      <c r="J478" s="222">
        <f>ROUND(I478*H478,2)</f>
        <v>0</v>
      </c>
      <c r="K478" s="218" t="s">
        <v>211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331</v>
      </c>
      <c r="AT478" s="227" t="s">
        <v>207</v>
      </c>
      <c r="AU478" s="227" t="s">
        <v>80</v>
      </c>
      <c r="AY478" s="20" t="s">
        <v>205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331</v>
      </c>
      <c r="BM478" s="227" t="s">
        <v>9319</v>
      </c>
    </row>
    <row r="479" s="2" customFormat="1">
      <c r="A479" s="41"/>
      <c r="B479" s="42"/>
      <c r="C479" s="43"/>
      <c r="D479" s="229" t="s">
        <v>214</v>
      </c>
      <c r="E479" s="43"/>
      <c r="F479" s="230" t="s">
        <v>9320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214</v>
      </c>
      <c r="AU479" s="20" t="s">
        <v>80</v>
      </c>
    </row>
    <row r="480" s="2" customFormat="1" ht="49.05" customHeight="1">
      <c r="A480" s="41"/>
      <c r="B480" s="42"/>
      <c r="C480" s="278" t="s">
        <v>2282</v>
      </c>
      <c r="D480" s="278" t="s">
        <v>319</v>
      </c>
      <c r="E480" s="279" t="s">
        <v>9321</v>
      </c>
      <c r="F480" s="280" t="s">
        <v>9322</v>
      </c>
      <c r="G480" s="281" t="s">
        <v>8235</v>
      </c>
      <c r="H480" s="282">
        <v>4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0.0025000000000000001</v>
      </c>
      <c r="R480" s="225">
        <f>Q480*H480</f>
        <v>0.01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276</v>
      </c>
      <c r="AT480" s="227" t="s">
        <v>319</v>
      </c>
      <c r="AU480" s="227" t="s">
        <v>80</v>
      </c>
      <c r="AY480" s="20" t="s">
        <v>205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212</v>
      </c>
      <c r="BM480" s="227" t="s">
        <v>9323</v>
      </c>
    </row>
    <row r="481" s="2" customFormat="1" ht="49.05" customHeight="1">
      <c r="A481" s="41"/>
      <c r="B481" s="42"/>
      <c r="C481" s="278" t="s">
        <v>2286</v>
      </c>
      <c r="D481" s="278" t="s">
        <v>319</v>
      </c>
      <c r="E481" s="279" t="s">
        <v>9324</v>
      </c>
      <c r="F481" s="280" t="s">
        <v>9325</v>
      </c>
      <c r="G481" s="281" t="s">
        <v>8235</v>
      </c>
      <c r="H481" s="282">
        <v>11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0.0025000000000000001</v>
      </c>
      <c r="R481" s="225">
        <f>Q481*H481</f>
        <v>0.0275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276</v>
      </c>
      <c r="AT481" s="227" t="s">
        <v>319</v>
      </c>
      <c r="AU481" s="227" t="s">
        <v>80</v>
      </c>
      <c r="AY481" s="20" t="s">
        <v>205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212</v>
      </c>
      <c r="BM481" s="227" t="s">
        <v>9326</v>
      </c>
    </row>
    <row r="482" s="2" customFormat="1" ht="66.75" customHeight="1">
      <c r="A482" s="41"/>
      <c r="B482" s="42"/>
      <c r="C482" s="278" t="s">
        <v>2290</v>
      </c>
      <c r="D482" s="278" t="s">
        <v>319</v>
      </c>
      <c r="E482" s="279" t="s">
        <v>9327</v>
      </c>
      <c r="F482" s="280" t="s">
        <v>9328</v>
      </c>
      <c r="G482" s="281" t="s">
        <v>8235</v>
      </c>
      <c r="H482" s="282">
        <v>2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0.0025000000000000001</v>
      </c>
      <c r="R482" s="225">
        <f>Q482*H482</f>
        <v>0.0050000000000000001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276</v>
      </c>
      <c r="AT482" s="227" t="s">
        <v>319</v>
      </c>
      <c r="AU482" s="227" t="s">
        <v>80</v>
      </c>
      <c r="AY482" s="20" t="s">
        <v>205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212</v>
      </c>
      <c r="BM482" s="227" t="s">
        <v>9329</v>
      </c>
    </row>
    <row r="483" s="2" customFormat="1" ht="66.75" customHeight="1">
      <c r="A483" s="41"/>
      <c r="B483" s="42"/>
      <c r="C483" s="278" t="s">
        <v>2294</v>
      </c>
      <c r="D483" s="278" t="s">
        <v>319</v>
      </c>
      <c r="E483" s="279" t="s">
        <v>9330</v>
      </c>
      <c r="F483" s="280" t="s">
        <v>9331</v>
      </c>
      <c r="G483" s="281" t="s">
        <v>8235</v>
      </c>
      <c r="H483" s="282">
        <v>90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0.0035000000000000001</v>
      </c>
      <c r="R483" s="225">
        <f>Q483*H483</f>
        <v>0.315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276</v>
      </c>
      <c r="AT483" s="227" t="s">
        <v>319</v>
      </c>
      <c r="AU483" s="227" t="s">
        <v>80</v>
      </c>
      <c r="AY483" s="20" t="s">
        <v>205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212</v>
      </c>
      <c r="BM483" s="227" t="s">
        <v>9332</v>
      </c>
    </row>
    <row r="484" s="2" customFormat="1" ht="66.75" customHeight="1">
      <c r="A484" s="41"/>
      <c r="B484" s="42"/>
      <c r="C484" s="278" t="s">
        <v>2298</v>
      </c>
      <c r="D484" s="278" t="s">
        <v>319</v>
      </c>
      <c r="E484" s="279" t="s">
        <v>9333</v>
      </c>
      <c r="F484" s="280" t="s">
        <v>9334</v>
      </c>
      <c r="G484" s="281" t="s">
        <v>8235</v>
      </c>
      <c r="H484" s="282">
        <v>111</v>
      </c>
      <c r="I484" s="283"/>
      <c r="J484" s="284">
        <f>ROUND(I484*H484,2)</f>
        <v>0</v>
      </c>
      <c r="K484" s="280" t="s">
        <v>19</v>
      </c>
      <c r="L484" s="285"/>
      <c r="M484" s="286" t="s">
        <v>19</v>
      </c>
      <c r="N484" s="287" t="s">
        <v>42</v>
      </c>
      <c r="O484" s="87"/>
      <c r="P484" s="225">
        <f>O484*H484</f>
        <v>0</v>
      </c>
      <c r="Q484" s="225">
        <v>0.0035000000000000001</v>
      </c>
      <c r="R484" s="225">
        <f>Q484*H484</f>
        <v>0.38850000000000001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276</v>
      </c>
      <c r="AT484" s="227" t="s">
        <v>319</v>
      </c>
      <c r="AU484" s="227" t="s">
        <v>80</v>
      </c>
      <c r="AY484" s="20" t="s">
        <v>205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212</v>
      </c>
      <c r="BM484" s="227" t="s">
        <v>9335</v>
      </c>
    </row>
    <row r="485" s="2" customFormat="1" ht="49.05" customHeight="1">
      <c r="A485" s="41"/>
      <c r="B485" s="42"/>
      <c r="C485" s="278" t="s">
        <v>2302</v>
      </c>
      <c r="D485" s="278" t="s">
        <v>319</v>
      </c>
      <c r="E485" s="279" t="s">
        <v>9336</v>
      </c>
      <c r="F485" s="280" t="s">
        <v>9337</v>
      </c>
      <c r="G485" s="281" t="s">
        <v>8235</v>
      </c>
      <c r="H485" s="282">
        <v>1</v>
      </c>
      <c r="I485" s="283"/>
      <c r="J485" s="284">
        <f>ROUND(I485*H485,2)</f>
        <v>0</v>
      </c>
      <c r="K485" s="280" t="s">
        <v>19</v>
      </c>
      <c r="L485" s="285"/>
      <c r="M485" s="286" t="s">
        <v>19</v>
      </c>
      <c r="N485" s="287" t="s">
        <v>42</v>
      </c>
      <c r="O485" s="87"/>
      <c r="P485" s="225">
        <f>O485*H485</f>
        <v>0</v>
      </c>
      <c r="Q485" s="225">
        <v>0.0030000000000000001</v>
      </c>
      <c r="R485" s="225">
        <f>Q485*H485</f>
        <v>0.0030000000000000001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276</v>
      </c>
      <c r="AT485" s="227" t="s">
        <v>319</v>
      </c>
      <c r="AU485" s="227" t="s">
        <v>80</v>
      </c>
      <c r="AY485" s="20" t="s">
        <v>205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212</v>
      </c>
      <c r="BM485" s="227" t="s">
        <v>9338</v>
      </c>
    </row>
    <row r="486" s="2" customFormat="1" ht="49.05" customHeight="1">
      <c r="A486" s="41"/>
      <c r="B486" s="42"/>
      <c r="C486" s="278" t="s">
        <v>2307</v>
      </c>
      <c r="D486" s="278" t="s">
        <v>319</v>
      </c>
      <c r="E486" s="279" t="s">
        <v>9339</v>
      </c>
      <c r="F486" s="280" t="s">
        <v>9340</v>
      </c>
      <c r="G486" s="281" t="s">
        <v>8235</v>
      </c>
      <c r="H486" s="282">
        <v>10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0.0035000000000000001</v>
      </c>
      <c r="R486" s="225">
        <f>Q486*H486</f>
        <v>0.035000000000000003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276</v>
      </c>
      <c r="AT486" s="227" t="s">
        <v>319</v>
      </c>
      <c r="AU486" s="227" t="s">
        <v>80</v>
      </c>
      <c r="AY486" s="20" t="s">
        <v>205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212</v>
      </c>
      <c r="BM486" s="227" t="s">
        <v>9341</v>
      </c>
    </row>
    <row r="487" s="2" customFormat="1" ht="49.05" customHeight="1">
      <c r="A487" s="41"/>
      <c r="B487" s="42"/>
      <c r="C487" s="278" t="s">
        <v>2312</v>
      </c>
      <c r="D487" s="278" t="s">
        <v>319</v>
      </c>
      <c r="E487" s="279" t="s">
        <v>9342</v>
      </c>
      <c r="F487" s="280" t="s">
        <v>9343</v>
      </c>
      <c r="G487" s="281" t="s">
        <v>8235</v>
      </c>
      <c r="H487" s="282">
        <v>10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0.0035000000000000001</v>
      </c>
      <c r="R487" s="225">
        <f>Q487*H487</f>
        <v>0.035000000000000003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276</v>
      </c>
      <c r="AT487" s="227" t="s">
        <v>319</v>
      </c>
      <c r="AU487" s="227" t="s">
        <v>80</v>
      </c>
      <c r="AY487" s="20" t="s">
        <v>205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212</v>
      </c>
      <c r="BM487" s="227" t="s">
        <v>9344</v>
      </c>
    </row>
    <row r="488" s="2" customFormat="1" ht="49.05" customHeight="1">
      <c r="A488" s="41"/>
      <c r="B488" s="42"/>
      <c r="C488" s="278" t="s">
        <v>2318</v>
      </c>
      <c r="D488" s="278" t="s">
        <v>319</v>
      </c>
      <c r="E488" s="279" t="s">
        <v>9345</v>
      </c>
      <c r="F488" s="280" t="s">
        <v>9346</v>
      </c>
      <c r="G488" s="281" t="s">
        <v>8235</v>
      </c>
      <c r="H488" s="282">
        <v>18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42</v>
      </c>
      <c r="O488" s="87"/>
      <c r="P488" s="225">
        <f>O488*H488</f>
        <v>0</v>
      </c>
      <c r="Q488" s="225">
        <v>0.0035000000000000001</v>
      </c>
      <c r="R488" s="225">
        <f>Q488*H488</f>
        <v>0.063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276</v>
      </c>
      <c r="AT488" s="227" t="s">
        <v>319</v>
      </c>
      <c r="AU488" s="227" t="s">
        <v>80</v>
      </c>
      <c r="AY488" s="20" t="s">
        <v>205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212</v>
      </c>
      <c r="BM488" s="227" t="s">
        <v>9347</v>
      </c>
    </row>
    <row r="489" s="2" customFormat="1" ht="49.05" customHeight="1">
      <c r="A489" s="41"/>
      <c r="B489" s="42"/>
      <c r="C489" s="278" t="s">
        <v>2322</v>
      </c>
      <c r="D489" s="278" t="s">
        <v>319</v>
      </c>
      <c r="E489" s="279" t="s">
        <v>9348</v>
      </c>
      <c r="F489" s="280" t="s">
        <v>9349</v>
      </c>
      <c r="G489" s="281" t="s">
        <v>8235</v>
      </c>
      <c r="H489" s="282">
        <v>1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42</v>
      </c>
      <c r="O489" s="87"/>
      <c r="P489" s="225">
        <f>O489*H489</f>
        <v>0</v>
      </c>
      <c r="Q489" s="225">
        <v>0.0040000000000000001</v>
      </c>
      <c r="R489" s="225">
        <f>Q489*H489</f>
        <v>0.0040000000000000001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276</v>
      </c>
      <c r="AT489" s="227" t="s">
        <v>319</v>
      </c>
      <c r="AU489" s="227" t="s">
        <v>80</v>
      </c>
      <c r="AY489" s="20" t="s">
        <v>205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212</v>
      </c>
      <c r="BM489" s="227" t="s">
        <v>9350</v>
      </c>
    </row>
    <row r="490" s="2" customFormat="1" ht="49.05" customHeight="1">
      <c r="A490" s="41"/>
      <c r="B490" s="42"/>
      <c r="C490" s="278" t="s">
        <v>2329</v>
      </c>
      <c r="D490" s="278" t="s">
        <v>319</v>
      </c>
      <c r="E490" s="279" t="s">
        <v>9351</v>
      </c>
      <c r="F490" s="280" t="s">
        <v>9352</v>
      </c>
      <c r="G490" s="281" t="s">
        <v>8235</v>
      </c>
      <c r="H490" s="282">
        <v>4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0.0040000000000000001</v>
      </c>
      <c r="R490" s="225">
        <f>Q490*H490</f>
        <v>0.016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276</v>
      </c>
      <c r="AT490" s="227" t="s">
        <v>319</v>
      </c>
      <c r="AU490" s="227" t="s">
        <v>80</v>
      </c>
      <c r="AY490" s="20" t="s">
        <v>205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212</v>
      </c>
      <c r="BM490" s="227" t="s">
        <v>9353</v>
      </c>
    </row>
    <row r="491" s="2" customFormat="1" ht="62.7" customHeight="1">
      <c r="A491" s="41"/>
      <c r="B491" s="42"/>
      <c r="C491" s="278" t="s">
        <v>2333</v>
      </c>
      <c r="D491" s="278" t="s">
        <v>319</v>
      </c>
      <c r="E491" s="279" t="s">
        <v>9354</v>
      </c>
      <c r="F491" s="280" t="s">
        <v>9355</v>
      </c>
      <c r="G491" s="281" t="s">
        <v>8235</v>
      </c>
      <c r="H491" s="282">
        <v>12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0.0040000000000000001</v>
      </c>
      <c r="R491" s="225">
        <f>Q491*H491</f>
        <v>0.048000000000000001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276</v>
      </c>
      <c r="AT491" s="227" t="s">
        <v>319</v>
      </c>
      <c r="AU491" s="227" t="s">
        <v>80</v>
      </c>
      <c r="AY491" s="20" t="s">
        <v>205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212</v>
      </c>
      <c r="BM491" s="227" t="s">
        <v>9356</v>
      </c>
    </row>
    <row r="492" s="2" customFormat="1" ht="62.7" customHeight="1">
      <c r="A492" s="41"/>
      <c r="B492" s="42"/>
      <c r="C492" s="278" t="s">
        <v>2337</v>
      </c>
      <c r="D492" s="278" t="s">
        <v>319</v>
      </c>
      <c r="E492" s="279" t="s">
        <v>9357</v>
      </c>
      <c r="F492" s="280" t="s">
        <v>9358</v>
      </c>
      <c r="G492" s="281" t="s">
        <v>8235</v>
      </c>
      <c r="H492" s="282">
        <v>2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0.0040000000000000001</v>
      </c>
      <c r="R492" s="225">
        <f>Q492*H492</f>
        <v>0.0080000000000000002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276</v>
      </c>
      <c r="AT492" s="227" t="s">
        <v>319</v>
      </c>
      <c r="AU492" s="227" t="s">
        <v>80</v>
      </c>
      <c r="AY492" s="20" t="s">
        <v>205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212</v>
      </c>
      <c r="BM492" s="227" t="s">
        <v>9359</v>
      </c>
    </row>
    <row r="493" s="2" customFormat="1" ht="49.05" customHeight="1">
      <c r="A493" s="41"/>
      <c r="B493" s="42"/>
      <c r="C493" s="216" t="s">
        <v>2342</v>
      </c>
      <c r="D493" s="216" t="s">
        <v>207</v>
      </c>
      <c r="E493" s="217" t="s">
        <v>9360</v>
      </c>
      <c r="F493" s="218" t="s">
        <v>9361</v>
      </c>
      <c r="G493" s="219" t="s">
        <v>448</v>
      </c>
      <c r="H493" s="220">
        <v>131</v>
      </c>
      <c r="I493" s="221"/>
      <c r="J493" s="222">
        <f>ROUND(I493*H493,2)</f>
        <v>0</v>
      </c>
      <c r="K493" s="218" t="s">
        <v>211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331</v>
      </c>
      <c r="AT493" s="227" t="s">
        <v>207</v>
      </c>
      <c r="AU493" s="227" t="s">
        <v>80</v>
      </c>
      <c r="AY493" s="20" t="s">
        <v>205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331</v>
      </c>
      <c r="BM493" s="227" t="s">
        <v>9362</v>
      </c>
    </row>
    <row r="494" s="2" customFormat="1">
      <c r="A494" s="41"/>
      <c r="B494" s="42"/>
      <c r="C494" s="43"/>
      <c r="D494" s="229" t="s">
        <v>214</v>
      </c>
      <c r="E494" s="43"/>
      <c r="F494" s="230" t="s">
        <v>9363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214</v>
      </c>
      <c r="AU494" s="20" t="s">
        <v>80</v>
      </c>
    </row>
    <row r="495" s="2" customFormat="1" ht="76.35" customHeight="1">
      <c r="A495" s="41"/>
      <c r="B495" s="42"/>
      <c r="C495" s="278" t="s">
        <v>2346</v>
      </c>
      <c r="D495" s="278" t="s">
        <v>319</v>
      </c>
      <c r="E495" s="279" t="s">
        <v>9364</v>
      </c>
      <c r="F495" s="280" t="s">
        <v>9365</v>
      </c>
      <c r="G495" s="281" t="s">
        <v>8235</v>
      </c>
      <c r="H495" s="282">
        <v>30</v>
      </c>
      <c r="I495" s="283"/>
      <c r="J495" s="284">
        <f>ROUND(I495*H495,2)</f>
        <v>0</v>
      </c>
      <c r="K495" s="280" t="s">
        <v>19</v>
      </c>
      <c r="L495" s="285"/>
      <c r="M495" s="286" t="s">
        <v>19</v>
      </c>
      <c r="N495" s="287" t="s">
        <v>42</v>
      </c>
      <c r="O495" s="87"/>
      <c r="P495" s="225">
        <f>O495*H495</f>
        <v>0</v>
      </c>
      <c r="Q495" s="225">
        <v>0.0030000000000000001</v>
      </c>
      <c r="R495" s="225">
        <f>Q495*H495</f>
        <v>0.089999999999999997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276</v>
      </c>
      <c r="AT495" s="227" t="s">
        <v>319</v>
      </c>
      <c r="AU495" s="227" t="s">
        <v>80</v>
      </c>
      <c r="AY495" s="20" t="s">
        <v>205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212</v>
      </c>
      <c r="BM495" s="227" t="s">
        <v>9366</v>
      </c>
    </row>
    <row r="496" s="2" customFormat="1" ht="66.75" customHeight="1">
      <c r="A496" s="41"/>
      <c r="B496" s="42"/>
      <c r="C496" s="278" t="s">
        <v>2350</v>
      </c>
      <c r="D496" s="278" t="s">
        <v>319</v>
      </c>
      <c r="E496" s="279" t="s">
        <v>9367</v>
      </c>
      <c r="F496" s="280" t="s">
        <v>9368</v>
      </c>
      <c r="G496" s="281" t="s">
        <v>8235</v>
      </c>
      <c r="H496" s="282">
        <v>14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0.002</v>
      </c>
      <c r="R496" s="225">
        <f>Q496*H496</f>
        <v>0.028000000000000001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276</v>
      </c>
      <c r="AT496" s="227" t="s">
        <v>319</v>
      </c>
      <c r="AU496" s="227" t="s">
        <v>80</v>
      </c>
      <c r="AY496" s="20" t="s">
        <v>205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212</v>
      </c>
      <c r="BM496" s="227" t="s">
        <v>9369</v>
      </c>
    </row>
    <row r="497" s="2" customFormat="1" ht="62.7" customHeight="1">
      <c r="A497" s="41"/>
      <c r="B497" s="42"/>
      <c r="C497" s="278" t="s">
        <v>2357</v>
      </c>
      <c r="D497" s="278" t="s">
        <v>319</v>
      </c>
      <c r="E497" s="279" t="s">
        <v>9370</v>
      </c>
      <c r="F497" s="280" t="s">
        <v>9371</v>
      </c>
      <c r="G497" s="281" t="s">
        <v>8235</v>
      </c>
      <c r="H497" s="282">
        <v>26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0.0030000000000000001</v>
      </c>
      <c r="R497" s="225">
        <f>Q497*H497</f>
        <v>0.078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276</v>
      </c>
      <c r="AT497" s="227" t="s">
        <v>319</v>
      </c>
      <c r="AU497" s="227" t="s">
        <v>80</v>
      </c>
      <c r="AY497" s="20" t="s">
        <v>205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212</v>
      </c>
      <c r="BM497" s="227" t="s">
        <v>9372</v>
      </c>
    </row>
    <row r="498" s="2" customFormat="1" ht="62.7" customHeight="1">
      <c r="A498" s="41"/>
      <c r="B498" s="42"/>
      <c r="C498" s="278" t="s">
        <v>2362</v>
      </c>
      <c r="D498" s="278" t="s">
        <v>319</v>
      </c>
      <c r="E498" s="279" t="s">
        <v>9373</v>
      </c>
      <c r="F498" s="280" t="s">
        <v>9374</v>
      </c>
      <c r="G498" s="281" t="s">
        <v>8235</v>
      </c>
      <c r="H498" s="282">
        <v>30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0.0030000000000000001</v>
      </c>
      <c r="R498" s="225">
        <f>Q498*H498</f>
        <v>0.089999999999999997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276</v>
      </c>
      <c r="AT498" s="227" t="s">
        <v>319</v>
      </c>
      <c r="AU498" s="227" t="s">
        <v>80</v>
      </c>
      <c r="AY498" s="20" t="s">
        <v>205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212</v>
      </c>
      <c r="BM498" s="227" t="s">
        <v>9375</v>
      </c>
    </row>
    <row r="499" s="2" customFormat="1" ht="55.5" customHeight="1">
      <c r="A499" s="41"/>
      <c r="B499" s="42"/>
      <c r="C499" s="278" t="s">
        <v>2367</v>
      </c>
      <c r="D499" s="278" t="s">
        <v>319</v>
      </c>
      <c r="E499" s="279" t="s">
        <v>9376</v>
      </c>
      <c r="F499" s="280" t="s">
        <v>9377</v>
      </c>
      <c r="G499" s="281" t="s">
        <v>8235</v>
      </c>
      <c r="H499" s="282">
        <v>19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0.0030000000000000001</v>
      </c>
      <c r="R499" s="225">
        <f>Q499*H499</f>
        <v>0.057000000000000002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276</v>
      </c>
      <c r="AT499" s="227" t="s">
        <v>319</v>
      </c>
      <c r="AU499" s="227" t="s">
        <v>80</v>
      </c>
      <c r="AY499" s="20" t="s">
        <v>205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212</v>
      </c>
      <c r="BM499" s="227" t="s">
        <v>9378</v>
      </c>
    </row>
    <row r="500" s="2" customFormat="1" ht="55.5" customHeight="1">
      <c r="A500" s="41"/>
      <c r="B500" s="42"/>
      <c r="C500" s="278" t="s">
        <v>2375</v>
      </c>
      <c r="D500" s="278" t="s">
        <v>319</v>
      </c>
      <c r="E500" s="279" t="s">
        <v>9379</v>
      </c>
      <c r="F500" s="280" t="s">
        <v>9380</v>
      </c>
      <c r="G500" s="281" t="s">
        <v>8235</v>
      </c>
      <c r="H500" s="282">
        <v>4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0.0030000000000000001</v>
      </c>
      <c r="R500" s="225">
        <f>Q500*H500</f>
        <v>0.012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276</v>
      </c>
      <c r="AT500" s="227" t="s">
        <v>319</v>
      </c>
      <c r="AU500" s="227" t="s">
        <v>80</v>
      </c>
      <c r="AY500" s="20" t="s">
        <v>205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212</v>
      </c>
      <c r="BM500" s="227" t="s">
        <v>9381</v>
      </c>
    </row>
    <row r="501" s="2" customFormat="1" ht="55.5" customHeight="1">
      <c r="A501" s="41"/>
      <c r="B501" s="42"/>
      <c r="C501" s="278" t="s">
        <v>2382</v>
      </c>
      <c r="D501" s="278" t="s">
        <v>319</v>
      </c>
      <c r="E501" s="279" t="s">
        <v>9382</v>
      </c>
      <c r="F501" s="280" t="s">
        <v>9383</v>
      </c>
      <c r="G501" s="281" t="s">
        <v>8235</v>
      </c>
      <c r="H501" s="282">
        <v>8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0.0050000000000000001</v>
      </c>
      <c r="R501" s="225">
        <f>Q501*H501</f>
        <v>0.040000000000000001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276</v>
      </c>
      <c r="AT501" s="227" t="s">
        <v>319</v>
      </c>
      <c r="AU501" s="227" t="s">
        <v>80</v>
      </c>
      <c r="AY501" s="20" t="s">
        <v>205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212</v>
      </c>
      <c r="BM501" s="227" t="s">
        <v>9384</v>
      </c>
    </row>
    <row r="502" s="2" customFormat="1" ht="33" customHeight="1">
      <c r="A502" s="41"/>
      <c r="B502" s="42"/>
      <c r="C502" s="216" t="s">
        <v>2388</v>
      </c>
      <c r="D502" s="216" t="s">
        <v>207</v>
      </c>
      <c r="E502" s="217" t="s">
        <v>9385</v>
      </c>
      <c r="F502" s="218" t="s">
        <v>9386</v>
      </c>
      <c r="G502" s="219" t="s">
        <v>448</v>
      </c>
      <c r="H502" s="220">
        <v>18</v>
      </c>
      <c r="I502" s="221"/>
      <c r="J502" s="222">
        <f>ROUND(I502*H502,2)</f>
        <v>0</v>
      </c>
      <c r="K502" s="218" t="s">
        <v>211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331</v>
      </c>
      <c r="AT502" s="227" t="s">
        <v>207</v>
      </c>
      <c r="AU502" s="227" t="s">
        <v>80</v>
      </c>
      <c r="AY502" s="20" t="s">
        <v>205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331</v>
      </c>
      <c r="BM502" s="227" t="s">
        <v>9387</v>
      </c>
    </row>
    <row r="503" s="2" customFormat="1">
      <c r="A503" s="41"/>
      <c r="B503" s="42"/>
      <c r="C503" s="43"/>
      <c r="D503" s="229" t="s">
        <v>214</v>
      </c>
      <c r="E503" s="43"/>
      <c r="F503" s="230" t="s">
        <v>9388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214</v>
      </c>
      <c r="AU503" s="20" t="s">
        <v>80</v>
      </c>
    </row>
    <row r="504" s="2" customFormat="1" ht="62.7" customHeight="1">
      <c r="A504" s="41"/>
      <c r="B504" s="42"/>
      <c r="C504" s="278" t="s">
        <v>2408</v>
      </c>
      <c r="D504" s="278" t="s">
        <v>319</v>
      </c>
      <c r="E504" s="279" t="s">
        <v>9389</v>
      </c>
      <c r="F504" s="280" t="s">
        <v>9390</v>
      </c>
      <c r="G504" s="281" t="s">
        <v>8235</v>
      </c>
      <c r="H504" s="282">
        <v>6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42</v>
      </c>
      <c r="O504" s="87"/>
      <c r="P504" s="225">
        <f>O504*H504</f>
        <v>0</v>
      </c>
      <c r="Q504" s="225">
        <v>0.001</v>
      </c>
      <c r="R504" s="225">
        <f>Q504*H504</f>
        <v>0.0060000000000000001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276</v>
      </c>
      <c r="AT504" s="227" t="s">
        <v>319</v>
      </c>
      <c r="AU504" s="227" t="s">
        <v>80</v>
      </c>
      <c r="AY504" s="20" t="s">
        <v>205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212</v>
      </c>
      <c r="BM504" s="227" t="s">
        <v>9391</v>
      </c>
    </row>
    <row r="505" s="2" customFormat="1" ht="49.05" customHeight="1">
      <c r="A505" s="41"/>
      <c r="B505" s="42"/>
      <c r="C505" s="278" t="s">
        <v>2419</v>
      </c>
      <c r="D505" s="278" t="s">
        <v>319</v>
      </c>
      <c r="E505" s="279" t="s">
        <v>9392</v>
      </c>
      <c r="F505" s="280" t="s">
        <v>9393</v>
      </c>
      <c r="G505" s="281" t="s">
        <v>8235</v>
      </c>
      <c r="H505" s="282">
        <v>12</v>
      </c>
      <c r="I505" s="283"/>
      <c r="J505" s="284">
        <f>ROUND(I505*H505,2)</f>
        <v>0</v>
      </c>
      <c r="K505" s="280" t="s">
        <v>19</v>
      </c>
      <c r="L505" s="285"/>
      <c r="M505" s="286" t="s">
        <v>19</v>
      </c>
      <c r="N505" s="287" t="s">
        <v>42</v>
      </c>
      <c r="O505" s="87"/>
      <c r="P505" s="225">
        <f>O505*H505</f>
        <v>0</v>
      </c>
      <c r="Q505" s="225">
        <v>0.001</v>
      </c>
      <c r="R505" s="225">
        <f>Q505*H505</f>
        <v>0.012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276</v>
      </c>
      <c r="AT505" s="227" t="s">
        <v>319</v>
      </c>
      <c r="AU505" s="227" t="s">
        <v>80</v>
      </c>
      <c r="AY505" s="20" t="s">
        <v>205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212</v>
      </c>
      <c r="BM505" s="227" t="s">
        <v>9394</v>
      </c>
    </row>
    <row r="506" s="2" customFormat="1" ht="37.8" customHeight="1">
      <c r="A506" s="41"/>
      <c r="B506" s="42"/>
      <c r="C506" s="216" t="s">
        <v>2426</v>
      </c>
      <c r="D506" s="216" t="s">
        <v>207</v>
      </c>
      <c r="E506" s="217" t="s">
        <v>9395</v>
      </c>
      <c r="F506" s="218" t="s">
        <v>9396</v>
      </c>
      <c r="G506" s="219" t="s">
        <v>448</v>
      </c>
      <c r="H506" s="220">
        <v>48</v>
      </c>
      <c r="I506" s="221"/>
      <c r="J506" s="222">
        <f>ROUND(I506*H506,2)</f>
        <v>0</v>
      </c>
      <c r="K506" s="218" t="s">
        <v>211</v>
      </c>
      <c r="L506" s="47"/>
      <c r="M506" s="223" t="s">
        <v>19</v>
      </c>
      <c r="N506" s="224" t="s">
        <v>42</v>
      </c>
      <c r="O506" s="87"/>
      <c r="P506" s="225">
        <f>O506*H506</f>
        <v>0</v>
      </c>
      <c r="Q506" s="225">
        <v>0</v>
      </c>
      <c r="R506" s="225">
        <f>Q506*H506</f>
        <v>0</v>
      </c>
      <c r="S506" s="225">
        <v>0</v>
      </c>
      <c r="T506" s="226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7" t="s">
        <v>331</v>
      </c>
      <c r="AT506" s="227" t="s">
        <v>207</v>
      </c>
      <c r="AU506" s="227" t="s">
        <v>80</v>
      </c>
      <c r="AY506" s="20" t="s">
        <v>205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20" t="s">
        <v>78</v>
      </c>
      <c r="BK506" s="228">
        <f>ROUND(I506*H506,2)</f>
        <v>0</v>
      </c>
      <c r="BL506" s="20" t="s">
        <v>331</v>
      </c>
      <c r="BM506" s="227" t="s">
        <v>9397</v>
      </c>
    </row>
    <row r="507" s="2" customFormat="1">
      <c r="A507" s="41"/>
      <c r="B507" s="42"/>
      <c r="C507" s="43"/>
      <c r="D507" s="229" t="s">
        <v>214</v>
      </c>
      <c r="E507" s="43"/>
      <c r="F507" s="230" t="s">
        <v>9398</v>
      </c>
      <c r="G507" s="43"/>
      <c r="H507" s="43"/>
      <c r="I507" s="231"/>
      <c r="J507" s="43"/>
      <c r="K507" s="43"/>
      <c r="L507" s="47"/>
      <c r="M507" s="232"/>
      <c r="N507" s="233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214</v>
      </c>
      <c r="AU507" s="20" t="s">
        <v>80</v>
      </c>
    </row>
    <row r="508" s="2" customFormat="1" ht="49.05" customHeight="1">
      <c r="A508" s="41"/>
      <c r="B508" s="42"/>
      <c r="C508" s="278" t="s">
        <v>2444</v>
      </c>
      <c r="D508" s="278" t="s">
        <v>319</v>
      </c>
      <c r="E508" s="279" t="s">
        <v>9399</v>
      </c>
      <c r="F508" s="280" t="s">
        <v>9400</v>
      </c>
      <c r="G508" s="281" t="s">
        <v>8235</v>
      </c>
      <c r="H508" s="282">
        <v>5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0.0015</v>
      </c>
      <c r="R508" s="225">
        <f>Q508*H508</f>
        <v>0.0074999999999999997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276</v>
      </c>
      <c r="AT508" s="227" t="s">
        <v>319</v>
      </c>
      <c r="AU508" s="227" t="s">
        <v>80</v>
      </c>
      <c r="AY508" s="20" t="s">
        <v>205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212</v>
      </c>
      <c r="BM508" s="227" t="s">
        <v>9401</v>
      </c>
    </row>
    <row r="509" s="2" customFormat="1" ht="49.05" customHeight="1">
      <c r="A509" s="41"/>
      <c r="B509" s="42"/>
      <c r="C509" s="278" t="s">
        <v>2450</v>
      </c>
      <c r="D509" s="278" t="s">
        <v>319</v>
      </c>
      <c r="E509" s="279" t="s">
        <v>9402</v>
      </c>
      <c r="F509" s="280" t="s">
        <v>9403</v>
      </c>
      <c r="G509" s="281" t="s">
        <v>8235</v>
      </c>
      <c r="H509" s="282">
        <v>20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0.0015</v>
      </c>
      <c r="R509" s="225">
        <f>Q509*H509</f>
        <v>0.029999999999999999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276</v>
      </c>
      <c r="AT509" s="227" t="s">
        <v>319</v>
      </c>
      <c r="AU509" s="227" t="s">
        <v>80</v>
      </c>
      <c r="AY509" s="20" t="s">
        <v>205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212</v>
      </c>
      <c r="BM509" s="227" t="s">
        <v>9404</v>
      </c>
    </row>
    <row r="510" s="2" customFormat="1" ht="44.25" customHeight="1">
      <c r="A510" s="41"/>
      <c r="B510" s="42"/>
      <c r="C510" s="278" t="s">
        <v>2456</v>
      </c>
      <c r="D510" s="278" t="s">
        <v>319</v>
      </c>
      <c r="E510" s="279" t="s">
        <v>9405</v>
      </c>
      <c r="F510" s="280" t="s">
        <v>9406</v>
      </c>
      <c r="G510" s="281" t="s">
        <v>8235</v>
      </c>
      <c r="H510" s="282">
        <v>2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0.0015</v>
      </c>
      <c r="R510" s="225">
        <f>Q510*H510</f>
        <v>0.0030000000000000001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276</v>
      </c>
      <c r="AT510" s="227" t="s">
        <v>319</v>
      </c>
      <c r="AU510" s="227" t="s">
        <v>80</v>
      </c>
      <c r="AY510" s="20" t="s">
        <v>205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212</v>
      </c>
      <c r="BM510" s="227" t="s">
        <v>9407</v>
      </c>
    </row>
    <row r="511" s="2" customFormat="1" ht="44.25" customHeight="1">
      <c r="A511" s="41"/>
      <c r="B511" s="42"/>
      <c r="C511" s="278" t="s">
        <v>2461</v>
      </c>
      <c r="D511" s="278" t="s">
        <v>319</v>
      </c>
      <c r="E511" s="279" t="s">
        <v>9408</v>
      </c>
      <c r="F511" s="280" t="s">
        <v>9409</v>
      </c>
      <c r="G511" s="281" t="s">
        <v>8235</v>
      </c>
      <c r="H511" s="282">
        <v>21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0.0015</v>
      </c>
      <c r="R511" s="225">
        <f>Q511*H511</f>
        <v>0.0315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276</v>
      </c>
      <c r="AT511" s="227" t="s">
        <v>319</v>
      </c>
      <c r="AU511" s="227" t="s">
        <v>80</v>
      </c>
      <c r="AY511" s="20" t="s">
        <v>205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212</v>
      </c>
      <c r="BM511" s="227" t="s">
        <v>9410</v>
      </c>
    </row>
    <row r="512" s="2" customFormat="1" ht="16.5" customHeight="1">
      <c r="A512" s="41"/>
      <c r="B512" s="42"/>
      <c r="C512" s="278" t="s">
        <v>2467</v>
      </c>
      <c r="D512" s="278" t="s">
        <v>319</v>
      </c>
      <c r="E512" s="279" t="s">
        <v>9411</v>
      </c>
      <c r="F512" s="280" t="s">
        <v>9412</v>
      </c>
      <c r="G512" s="281" t="s">
        <v>8235</v>
      </c>
      <c r="H512" s="282">
        <v>880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</v>
      </c>
      <c r="R512" s="225">
        <f>Q512*H512</f>
        <v>0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276</v>
      </c>
      <c r="AT512" s="227" t="s">
        <v>319</v>
      </c>
      <c r="AU512" s="227" t="s">
        <v>80</v>
      </c>
      <c r="AY512" s="20" t="s">
        <v>205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212</v>
      </c>
      <c r="BM512" s="227" t="s">
        <v>9413</v>
      </c>
    </row>
    <row r="513" s="2" customFormat="1" ht="16.5" customHeight="1">
      <c r="A513" s="41"/>
      <c r="B513" s="42"/>
      <c r="C513" s="278" t="s">
        <v>2473</v>
      </c>
      <c r="D513" s="278" t="s">
        <v>319</v>
      </c>
      <c r="E513" s="279" t="s">
        <v>9414</v>
      </c>
      <c r="F513" s="280" t="s">
        <v>9415</v>
      </c>
      <c r="G513" s="281" t="s">
        <v>8235</v>
      </c>
      <c r="H513" s="282">
        <v>311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276</v>
      </c>
      <c r="AT513" s="227" t="s">
        <v>319</v>
      </c>
      <c r="AU513" s="227" t="s">
        <v>80</v>
      </c>
      <c r="AY513" s="20" t="s">
        <v>205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212</v>
      </c>
      <c r="BM513" s="227" t="s">
        <v>9416</v>
      </c>
    </row>
    <row r="514" s="2" customFormat="1" ht="16.5" customHeight="1">
      <c r="A514" s="41"/>
      <c r="B514" s="42"/>
      <c r="C514" s="216" t="s">
        <v>2480</v>
      </c>
      <c r="D514" s="216" t="s">
        <v>207</v>
      </c>
      <c r="E514" s="217" t="s">
        <v>9417</v>
      </c>
      <c r="F514" s="218" t="s">
        <v>9418</v>
      </c>
      <c r="G514" s="219" t="s">
        <v>2268</v>
      </c>
      <c r="H514" s="220">
        <v>1</v>
      </c>
      <c r="I514" s="221"/>
      <c r="J514" s="222">
        <f>ROUND(I514*H514,2)</f>
        <v>0</v>
      </c>
      <c r="K514" s="218" t="s">
        <v>19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212</v>
      </c>
      <c r="AT514" s="227" t="s">
        <v>207</v>
      </c>
      <c r="AU514" s="227" t="s">
        <v>80</v>
      </c>
      <c r="AY514" s="20" t="s">
        <v>205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212</v>
      </c>
      <c r="BM514" s="227" t="s">
        <v>9419</v>
      </c>
    </row>
    <row r="515" s="2" customFormat="1" ht="16.5" customHeight="1">
      <c r="A515" s="41"/>
      <c r="B515" s="42"/>
      <c r="C515" s="216" t="s">
        <v>2486</v>
      </c>
      <c r="D515" s="216" t="s">
        <v>207</v>
      </c>
      <c r="E515" s="217" t="s">
        <v>9420</v>
      </c>
      <c r="F515" s="218" t="s">
        <v>9421</v>
      </c>
      <c r="G515" s="219" t="s">
        <v>2268</v>
      </c>
      <c r="H515" s="220">
        <v>1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331</v>
      </c>
      <c r="AT515" s="227" t="s">
        <v>207</v>
      </c>
      <c r="AU515" s="227" t="s">
        <v>80</v>
      </c>
      <c r="AY515" s="20" t="s">
        <v>205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331</v>
      </c>
      <c r="BM515" s="227" t="s">
        <v>9422</v>
      </c>
    </row>
    <row r="516" s="2" customFormat="1" ht="33" customHeight="1">
      <c r="A516" s="41"/>
      <c r="B516" s="42"/>
      <c r="C516" s="216" t="s">
        <v>2492</v>
      </c>
      <c r="D516" s="216" t="s">
        <v>207</v>
      </c>
      <c r="E516" s="217" t="s">
        <v>9423</v>
      </c>
      <c r="F516" s="218" t="s">
        <v>9424</v>
      </c>
      <c r="G516" s="219" t="s">
        <v>327</v>
      </c>
      <c r="H516" s="220">
        <v>8.5709999999999997</v>
      </c>
      <c r="I516" s="221"/>
      <c r="J516" s="222">
        <f>ROUND(I516*H516,2)</f>
        <v>0</v>
      </c>
      <c r="K516" s="218" t="s">
        <v>211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331</v>
      </c>
      <c r="AT516" s="227" t="s">
        <v>207</v>
      </c>
      <c r="AU516" s="227" t="s">
        <v>80</v>
      </c>
      <c r="AY516" s="20" t="s">
        <v>205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331</v>
      </c>
      <c r="BM516" s="227" t="s">
        <v>9425</v>
      </c>
    </row>
    <row r="517" s="2" customFormat="1">
      <c r="A517" s="41"/>
      <c r="B517" s="42"/>
      <c r="C517" s="43"/>
      <c r="D517" s="229" t="s">
        <v>214</v>
      </c>
      <c r="E517" s="43"/>
      <c r="F517" s="230" t="s">
        <v>9426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214</v>
      </c>
      <c r="AU517" s="20" t="s">
        <v>80</v>
      </c>
    </row>
    <row r="518" s="14" customFormat="1">
      <c r="A518" s="14"/>
      <c r="B518" s="245"/>
      <c r="C518" s="246"/>
      <c r="D518" s="236" t="s">
        <v>216</v>
      </c>
      <c r="E518" s="247" t="s">
        <v>19</v>
      </c>
      <c r="F518" s="248" t="s">
        <v>9427</v>
      </c>
      <c r="G518" s="246"/>
      <c r="H518" s="249">
        <v>8.5714285714285712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216</v>
      </c>
      <c r="AU518" s="255" t="s">
        <v>80</v>
      </c>
      <c r="AV518" s="14" t="s">
        <v>80</v>
      </c>
      <c r="AW518" s="14" t="s">
        <v>218</v>
      </c>
      <c r="AX518" s="14" t="s">
        <v>71</v>
      </c>
      <c r="AY518" s="255" t="s">
        <v>205</v>
      </c>
    </row>
    <row r="519" s="2" customFormat="1" ht="44.25" customHeight="1">
      <c r="A519" s="41"/>
      <c r="B519" s="42"/>
      <c r="C519" s="278" t="s">
        <v>2497</v>
      </c>
      <c r="D519" s="278" t="s">
        <v>319</v>
      </c>
      <c r="E519" s="279" t="s">
        <v>9428</v>
      </c>
      <c r="F519" s="280" t="s">
        <v>9429</v>
      </c>
      <c r="G519" s="281" t="s">
        <v>327</v>
      </c>
      <c r="H519" s="282">
        <v>9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0.0012999999999999999</v>
      </c>
      <c r="R519" s="225">
        <f>Q519*H519</f>
        <v>0.011699999999999999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433</v>
      </c>
      <c r="AT519" s="227" t="s">
        <v>319</v>
      </c>
      <c r="AU519" s="227" t="s">
        <v>80</v>
      </c>
      <c r="AY519" s="20" t="s">
        <v>205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331</v>
      </c>
      <c r="BM519" s="227" t="s">
        <v>9430</v>
      </c>
    </row>
    <row r="520" s="2" customFormat="1" ht="33" customHeight="1">
      <c r="A520" s="41"/>
      <c r="B520" s="42"/>
      <c r="C520" s="216" t="s">
        <v>2503</v>
      </c>
      <c r="D520" s="216" t="s">
        <v>207</v>
      </c>
      <c r="E520" s="217" t="s">
        <v>9431</v>
      </c>
      <c r="F520" s="218" t="s">
        <v>9432</v>
      </c>
      <c r="G520" s="219" t="s">
        <v>327</v>
      </c>
      <c r="H520" s="220">
        <v>8.5709999999999997</v>
      </c>
      <c r="I520" s="221"/>
      <c r="J520" s="222">
        <f>ROUND(I520*H520,2)</f>
        <v>0</v>
      </c>
      <c r="K520" s="218" t="s">
        <v>211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331</v>
      </c>
      <c r="AT520" s="227" t="s">
        <v>207</v>
      </c>
      <c r="AU520" s="227" t="s">
        <v>80</v>
      </c>
      <c r="AY520" s="20" t="s">
        <v>205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331</v>
      </c>
      <c r="BM520" s="227" t="s">
        <v>9433</v>
      </c>
    </row>
    <row r="521" s="2" customFormat="1">
      <c r="A521" s="41"/>
      <c r="B521" s="42"/>
      <c r="C521" s="43"/>
      <c r="D521" s="229" t="s">
        <v>214</v>
      </c>
      <c r="E521" s="43"/>
      <c r="F521" s="230" t="s">
        <v>9434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214</v>
      </c>
      <c r="AU521" s="20" t="s">
        <v>80</v>
      </c>
    </row>
    <row r="522" s="14" customFormat="1">
      <c r="A522" s="14"/>
      <c r="B522" s="245"/>
      <c r="C522" s="246"/>
      <c r="D522" s="236" t="s">
        <v>216</v>
      </c>
      <c r="E522" s="247" t="s">
        <v>19</v>
      </c>
      <c r="F522" s="248" t="s">
        <v>9427</v>
      </c>
      <c r="G522" s="246"/>
      <c r="H522" s="249">
        <v>8.5714285714285712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216</v>
      </c>
      <c r="AU522" s="255" t="s">
        <v>80</v>
      </c>
      <c r="AV522" s="14" t="s">
        <v>80</v>
      </c>
      <c r="AW522" s="14" t="s">
        <v>218</v>
      </c>
      <c r="AX522" s="14" t="s">
        <v>71</v>
      </c>
      <c r="AY522" s="255" t="s">
        <v>205</v>
      </c>
    </row>
    <row r="523" s="2" customFormat="1" ht="44.25" customHeight="1">
      <c r="A523" s="41"/>
      <c r="B523" s="42"/>
      <c r="C523" s="278" t="s">
        <v>2509</v>
      </c>
      <c r="D523" s="278" t="s">
        <v>319</v>
      </c>
      <c r="E523" s="279" t="s">
        <v>9435</v>
      </c>
      <c r="F523" s="280" t="s">
        <v>9436</v>
      </c>
      <c r="G523" s="281" t="s">
        <v>327</v>
      </c>
      <c r="H523" s="282">
        <v>9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0.00198</v>
      </c>
      <c r="R523" s="225">
        <f>Q523*H523</f>
        <v>0.017819999999999999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433</v>
      </c>
      <c r="AT523" s="227" t="s">
        <v>319</v>
      </c>
      <c r="AU523" s="227" t="s">
        <v>80</v>
      </c>
      <c r="AY523" s="20" t="s">
        <v>205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331</v>
      </c>
      <c r="BM523" s="227" t="s">
        <v>9437</v>
      </c>
    </row>
    <row r="524" s="2" customFormat="1" ht="33" customHeight="1">
      <c r="A524" s="41"/>
      <c r="B524" s="42"/>
      <c r="C524" s="216" t="s">
        <v>2516</v>
      </c>
      <c r="D524" s="216" t="s">
        <v>207</v>
      </c>
      <c r="E524" s="217" t="s">
        <v>9438</v>
      </c>
      <c r="F524" s="218" t="s">
        <v>9439</v>
      </c>
      <c r="G524" s="219" t="s">
        <v>327</v>
      </c>
      <c r="H524" s="220">
        <v>60</v>
      </c>
      <c r="I524" s="221"/>
      <c r="J524" s="222">
        <f>ROUND(I524*H524,2)</f>
        <v>0</v>
      </c>
      <c r="K524" s="218" t="s">
        <v>211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331</v>
      </c>
      <c r="AT524" s="227" t="s">
        <v>207</v>
      </c>
      <c r="AU524" s="227" t="s">
        <v>80</v>
      </c>
      <c r="AY524" s="20" t="s">
        <v>205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331</v>
      </c>
      <c r="BM524" s="227" t="s">
        <v>9440</v>
      </c>
    </row>
    <row r="525" s="2" customFormat="1">
      <c r="A525" s="41"/>
      <c r="B525" s="42"/>
      <c r="C525" s="43"/>
      <c r="D525" s="229" t="s">
        <v>214</v>
      </c>
      <c r="E525" s="43"/>
      <c r="F525" s="230" t="s">
        <v>9441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214</v>
      </c>
      <c r="AU525" s="20" t="s">
        <v>80</v>
      </c>
    </row>
    <row r="526" s="14" customFormat="1">
      <c r="A526" s="14"/>
      <c r="B526" s="245"/>
      <c r="C526" s="246"/>
      <c r="D526" s="236" t="s">
        <v>216</v>
      </c>
      <c r="E526" s="247" t="s">
        <v>19</v>
      </c>
      <c r="F526" s="248" t="s">
        <v>9442</v>
      </c>
      <c r="G526" s="246"/>
      <c r="H526" s="249">
        <v>60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216</v>
      </c>
      <c r="AU526" s="255" t="s">
        <v>80</v>
      </c>
      <c r="AV526" s="14" t="s">
        <v>80</v>
      </c>
      <c r="AW526" s="14" t="s">
        <v>218</v>
      </c>
      <c r="AX526" s="14" t="s">
        <v>71</v>
      </c>
      <c r="AY526" s="255" t="s">
        <v>205</v>
      </c>
    </row>
    <row r="527" s="2" customFormat="1" ht="33" customHeight="1">
      <c r="A527" s="41"/>
      <c r="B527" s="42"/>
      <c r="C527" s="278" t="s">
        <v>2522</v>
      </c>
      <c r="D527" s="278" t="s">
        <v>319</v>
      </c>
      <c r="E527" s="279" t="s">
        <v>9443</v>
      </c>
      <c r="F527" s="280" t="s">
        <v>9444</v>
      </c>
      <c r="G527" s="281" t="s">
        <v>327</v>
      </c>
      <c r="H527" s="282">
        <v>63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0.0015</v>
      </c>
      <c r="R527" s="225">
        <f>Q527*H527</f>
        <v>0.094500000000000001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433</v>
      </c>
      <c r="AT527" s="227" t="s">
        <v>319</v>
      </c>
      <c r="AU527" s="227" t="s">
        <v>80</v>
      </c>
      <c r="AY527" s="20" t="s">
        <v>205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331</v>
      </c>
      <c r="BM527" s="227" t="s">
        <v>9445</v>
      </c>
    </row>
    <row r="528" s="2" customFormat="1" ht="24.15" customHeight="1">
      <c r="A528" s="41"/>
      <c r="B528" s="42"/>
      <c r="C528" s="278" t="s">
        <v>2529</v>
      </c>
      <c r="D528" s="278" t="s">
        <v>319</v>
      </c>
      <c r="E528" s="279" t="s">
        <v>9446</v>
      </c>
      <c r="F528" s="280" t="s">
        <v>9447</v>
      </c>
      <c r="G528" s="281" t="s">
        <v>448</v>
      </c>
      <c r="H528" s="282">
        <v>60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2.0000000000000002E-05</v>
      </c>
      <c r="R528" s="225">
        <f>Q528*H528</f>
        <v>0.0012000000000000001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433</v>
      </c>
      <c r="AT528" s="227" t="s">
        <v>319</v>
      </c>
      <c r="AU528" s="227" t="s">
        <v>80</v>
      </c>
      <c r="AY528" s="20" t="s">
        <v>205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331</v>
      </c>
      <c r="BM528" s="227" t="s">
        <v>9448</v>
      </c>
    </row>
    <row r="529" s="2" customFormat="1" ht="24.15" customHeight="1">
      <c r="A529" s="41"/>
      <c r="B529" s="42"/>
      <c r="C529" s="278" t="s">
        <v>2535</v>
      </c>
      <c r="D529" s="278" t="s">
        <v>319</v>
      </c>
      <c r="E529" s="279" t="s">
        <v>9449</v>
      </c>
      <c r="F529" s="280" t="s">
        <v>9450</v>
      </c>
      <c r="G529" s="281" t="s">
        <v>448</v>
      </c>
      <c r="H529" s="282">
        <v>12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3.0000000000000001E-05</v>
      </c>
      <c r="R529" s="225">
        <f>Q529*H529</f>
        <v>0.00036000000000000002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433</v>
      </c>
      <c r="AT529" s="227" t="s">
        <v>319</v>
      </c>
      <c r="AU529" s="227" t="s">
        <v>80</v>
      </c>
      <c r="AY529" s="20" t="s">
        <v>205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331</v>
      </c>
      <c r="BM529" s="227" t="s">
        <v>9451</v>
      </c>
    </row>
    <row r="530" s="2" customFormat="1" ht="16.5" customHeight="1">
      <c r="A530" s="41"/>
      <c r="B530" s="42"/>
      <c r="C530" s="216" t="s">
        <v>2541</v>
      </c>
      <c r="D530" s="216" t="s">
        <v>207</v>
      </c>
      <c r="E530" s="217" t="s">
        <v>9452</v>
      </c>
      <c r="F530" s="218" t="s">
        <v>9453</v>
      </c>
      <c r="G530" s="219" t="s">
        <v>2268</v>
      </c>
      <c r="H530" s="220">
        <v>1</v>
      </c>
      <c r="I530" s="221"/>
      <c r="J530" s="222">
        <f>ROUND(I530*H530,2)</f>
        <v>0</v>
      </c>
      <c r="K530" s="218" t="s">
        <v>19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2.5</v>
      </c>
      <c r="T530" s="226">
        <f>S530*H530</f>
        <v>2.5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331</v>
      </c>
      <c r="AT530" s="227" t="s">
        <v>207</v>
      </c>
      <c r="AU530" s="227" t="s">
        <v>80</v>
      </c>
      <c r="AY530" s="20" t="s">
        <v>205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331</v>
      </c>
      <c r="BM530" s="227" t="s">
        <v>9454</v>
      </c>
    </row>
    <row r="531" s="2" customFormat="1" ht="24.15" customHeight="1">
      <c r="A531" s="41"/>
      <c r="B531" s="42"/>
      <c r="C531" s="216" t="s">
        <v>2549</v>
      </c>
      <c r="D531" s="216" t="s">
        <v>207</v>
      </c>
      <c r="E531" s="217" t="s">
        <v>9455</v>
      </c>
      <c r="F531" s="218" t="s">
        <v>9456</v>
      </c>
      <c r="G531" s="219" t="s">
        <v>2268</v>
      </c>
      <c r="H531" s="220">
        <v>1</v>
      </c>
      <c r="I531" s="221"/>
      <c r="J531" s="222">
        <f>ROUND(I531*H531,2)</f>
        <v>0</v>
      </c>
      <c r="K531" s="218" t="s">
        <v>19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</v>
      </c>
      <c r="R531" s="225">
        <f>Q531*H531</f>
        <v>0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331</v>
      </c>
      <c r="AT531" s="227" t="s">
        <v>207</v>
      </c>
      <c r="AU531" s="227" t="s">
        <v>80</v>
      </c>
      <c r="AY531" s="20" t="s">
        <v>205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331</v>
      </c>
      <c r="BM531" s="227" t="s">
        <v>9457</v>
      </c>
    </row>
    <row r="532" s="2" customFormat="1" ht="24.15" customHeight="1">
      <c r="A532" s="41"/>
      <c r="B532" s="42"/>
      <c r="C532" s="216" t="s">
        <v>2555</v>
      </c>
      <c r="D532" s="216" t="s">
        <v>207</v>
      </c>
      <c r="E532" s="217" t="s">
        <v>9458</v>
      </c>
      <c r="F532" s="218" t="s">
        <v>9459</v>
      </c>
      <c r="G532" s="219" t="s">
        <v>2268</v>
      </c>
      <c r="H532" s="220">
        <v>1</v>
      </c>
      <c r="I532" s="221"/>
      <c r="J532" s="222">
        <f>ROUND(I532*H532,2)</f>
        <v>0</v>
      </c>
      <c r="K532" s="218" t="s">
        <v>19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331</v>
      </c>
      <c r="AT532" s="227" t="s">
        <v>207</v>
      </c>
      <c r="AU532" s="227" t="s">
        <v>80</v>
      </c>
      <c r="AY532" s="20" t="s">
        <v>205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331</v>
      </c>
      <c r="BM532" s="227" t="s">
        <v>9460</v>
      </c>
    </row>
    <row r="533" s="2" customFormat="1" ht="24.15" customHeight="1">
      <c r="A533" s="41"/>
      <c r="B533" s="42"/>
      <c r="C533" s="216" t="s">
        <v>2561</v>
      </c>
      <c r="D533" s="216" t="s">
        <v>207</v>
      </c>
      <c r="E533" s="217" t="s">
        <v>9461</v>
      </c>
      <c r="F533" s="218" t="s">
        <v>9462</v>
      </c>
      <c r="G533" s="219" t="s">
        <v>2268</v>
      </c>
      <c r="H533" s="220">
        <v>1</v>
      </c>
      <c r="I533" s="221"/>
      <c r="J533" s="222">
        <f>ROUND(I533*H533,2)</f>
        <v>0</v>
      </c>
      <c r="K533" s="218" t="s">
        <v>19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331</v>
      </c>
      <c r="AT533" s="227" t="s">
        <v>207</v>
      </c>
      <c r="AU533" s="227" t="s">
        <v>80</v>
      </c>
      <c r="AY533" s="20" t="s">
        <v>205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331</v>
      </c>
      <c r="BM533" s="227" t="s">
        <v>9463</v>
      </c>
    </row>
    <row r="534" s="2" customFormat="1" ht="16.5" customHeight="1">
      <c r="A534" s="41"/>
      <c r="B534" s="42"/>
      <c r="C534" s="278" t="s">
        <v>2566</v>
      </c>
      <c r="D534" s="278" t="s">
        <v>319</v>
      </c>
      <c r="E534" s="279" t="s">
        <v>9464</v>
      </c>
      <c r="F534" s="280" t="s">
        <v>9465</v>
      </c>
      <c r="G534" s="281" t="s">
        <v>448</v>
      </c>
      <c r="H534" s="282">
        <v>1</v>
      </c>
      <c r="I534" s="283"/>
      <c r="J534" s="284">
        <f>ROUND(I534*H534,2)</f>
        <v>0</v>
      </c>
      <c r="K534" s="280" t="s">
        <v>19</v>
      </c>
      <c r="L534" s="285"/>
      <c r="M534" s="286" t="s">
        <v>19</v>
      </c>
      <c r="N534" s="287" t="s">
        <v>42</v>
      </c>
      <c r="O534" s="87"/>
      <c r="P534" s="225">
        <f>O534*H534</f>
        <v>0</v>
      </c>
      <c r="Q534" s="225">
        <v>0.20000000000000001</v>
      </c>
      <c r="R534" s="225">
        <f>Q534*H534</f>
        <v>0.20000000000000001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433</v>
      </c>
      <c r="AT534" s="227" t="s">
        <v>319</v>
      </c>
      <c r="AU534" s="227" t="s">
        <v>80</v>
      </c>
      <c r="AY534" s="20" t="s">
        <v>205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331</v>
      </c>
      <c r="BM534" s="227" t="s">
        <v>9466</v>
      </c>
    </row>
    <row r="535" s="2" customFormat="1" ht="55.5" customHeight="1">
      <c r="A535" s="41"/>
      <c r="B535" s="42"/>
      <c r="C535" s="216" t="s">
        <v>2573</v>
      </c>
      <c r="D535" s="216" t="s">
        <v>207</v>
      </c>
      <c r="E535" s="217" t="s">
        <v>9467</v>
      </c>
      <c r="F535" s="218" t="s">
        <v>9468</v>
      </c>
      <c r="G535" s="219" t="s">
        <v>279</v>
      </c>
      <c r="H535" s="220">
        <v>17.48</v>
      </c>
      <c r="I535" s="221"/>
      <c r="J535" s="222">
        <f>ROUND(I535*H535,2)</f>
        <v>0</v>
      </c>
      <c r="K535" s="218" t="s">
        <v>211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331</v>
      </c>
      <c r="AT535" s="227" t="s">
        <v>207</v>
      </c>
      <c r="AU535" s="227" t="s">
        <v>80</v>
      </c>
      <c r="AY535" s="20" t="s">
        <v>205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331</v>
      </c>
      <c r="BM535" s="227" t="s">
        <v>9469</v>
      </c>
    </row>
    <row r="536" s="2" customFormat="1">
      <c r="A536" s="41"/>
      <c r="B536" s="42"/>
      <c r="C536" s="43"/>
      <c r="D536" s="229" t="s">
        <v>214</v>
      </c>
      <c r="E536" s="43"/>
      <c r="F536" s="230" t="s">
        <v>9470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214</v>
      </c>
      <c r="AU536" s="20" t="s">
        <v>80</v>
      </c>
    </row>
    <row r="537" s="12" customFormat="1" ht="22.8" customHeight="1">
      <c r="A537" s="12"/>
      <c r="B537" s="200"/>
      <c r="C537" s="201"/>
      <c r="D537" s="202" t="s">
        <v>70</v>
      </c>
      <c r="E537" s="214" t="s">
        <v>9471</v>
      </c>
      <c r="F537" s="214" t="s">
        <v>9472</v>
      </c>
      <c r="G537" s="201"/>
      <c r="H537" s="201"/>
      <c r="I537" s="204"/>
      <c r="J537" s="215">
        <f>BK537</f>
        <v>0</v>
      </c>
      <c r="K537" s="201"/>
      <c r="L537" s="206"/>
      <c r="M537" s="207"/>
      <c r="N537" s="208"/>
      <c r="O537" s="208"/>
      <c r="P537" s="209">
        <f>SUM(P538:P583)</f>
        <v>0</v>
      </c>
      <c r="Q537" s="208"/>
      <c r="R537" s="209">
        <f>SUM(R538:R583)</f>
        <v>1.8563350000000001</v>
      </c>
      <c r="S537" s="208"/>
      <c r="T537" s="210">
        <f>SUM(T538:T583)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11" t="s">
        <v>80</v>
      </c>
      <c r="AT537" s="212" t="s">
        <v>70</v>
      </c>
      <c r="AU537" s="212" t="s">
        <v>78</v>
      </c>
      <c r="AY537" s="211" t="s">
        <v>205</v>
      </c>
      <c r="BK537" s="213">
        <f>SUM(BK538:BK583)</f>
        <v>0</v>
      </c>
    </row>
    <row r="538" s="2" customFormat="1" ht="49.05" customHeight="1">
      <c r="A538" s="41"/>
      <c r="B538" s="42"/>
      <c r="C538" s="216" t="s">
        <v>2584</v>
      </c>
      <c r="D538" s="216" t="s">
        <v>207</v>
      </c>
      <c r="E538" s="217" t="s">
        <v>9473</v>
      </c>
      <c r="F538" s="218" t="s">
        <v>9474</v>
      </c>
      <c r="G538" s="219" t="s">
        <v>327</v>
      </c>
      <c r="H538" s="220">
        <v>275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331</v>
      </c>
      <c r="AT538" s="227" t="s">
        <v>207</v>
      </c>
      <c r="AU538" s="227" t="s">
        <v>80</v>
      </c>
      <c r="AY538" s="20" t="s">
        <v>205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331</v>
      </c>
      <c r="BM538" s="227" t="s">
        <v>9475</v>
      </c>
    </row>
    <row r="539" s="2" customFormat="1" ht="16.5" customHeight="1">
      <c r="A539" s="41"/>
      <c r="B539" s="42"/>
      <c r="C539" s="278" t="s">
        <v>2590</v>
      </c>
      <c r="D539" s="278" t="s">
        <v>319</v>
      </c>
      <c r="E539" s="279" t="s">
        <v>9476</v>
      </c>
      <c r="F539" s="280" t="s">
        <v>9477</v>
      </c>
      <c r="G539" s="281" t="s">
        <v>5896</v>
      </c>
      <c r="H539" s="282">
        <v>275</v>
      </c>
      <c r="I539" s="283"/>
      <c r="J539" s="284">
        <f>ROUND(I539*H539,2)</f>
        <v>0</v>
      </c>
      <c r="K539" s="280" t="s">
        <v>211</v>
      </c>
      <c r="L539" s="285"/>
      <c r="M539" s="286" t="s">
        <v>19</v>
      </c>
      <c r="N539" s="287" t="s">
        <v>42</v>
      </c>
      <c r="O539" s="87"/>
      <c r="P539" s="225">
        <f>O539*H539</f>
        <v>0</v>
      </c>
      <c r="Q539" s="225">
        <v>0.001</v>
      </c>
      <c r="R539" s="225">
        <f>Q539*H539</f>
        <v>0.27500000000000002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433</v>
      </c>
      <c r="AT539" s="227" t="s">
        <v>319</v>
      </c>
      <c r="AU539" s="227" t="s">
        <v>80</v>
      </c>
      <c r="AY539" s="20" t="s">
        <v>205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331</v>
      </c>
      <c r="BM539" s="227" t="s">
        <v>9478</v>
      </c>
    </row>
    <row r="540" s="2" customFormat="1" ht="24.15" customHeight="1">
      <c r="A540" s="41"/>
      <c r="B540" s="42"/>
      <c r="C540" s="216" t="s">
        <v>2603</v>
      </c>
      <c r="D540" s="216" t="s">
        <v>207</v>
      </c>
      <c r="E540" s="217" t="s">
        <v>9479</v>
      </c>
      <c r="F540" s="218" t="s">
        <v>9480</v>
      </c>
      <c r="G540" s="219" t="s">
        <v>327</v>
      </c>
      <c r="H540" s="220">
        <v>1255</v>
      </c>
      <c r="I540" s="221"/>
      <c r="J540" s="222">
        <f>ROUND(I540*H540,2)</f>
        <v>0</v>
      </c>
      <c r="K540" s="218" t="s">
        <v>19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331</v>
      </c>
      <c r="AT540" s="227" t="s">
        <v>207</v>
      </c>
      <c r="AU540" s="227" t="s">
        <v>80</v>
      </c>
      <c r="AY540" s="20" t="s">
        <v>205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331</v>
      </c>
      <c r="BM540" s="227" t="s">
        <v>9481</v>
      </c>
    </row>
    <row r="541" s="14" customFormat="1">
      <c r="A541" s="14"/>
      <c r="B541" s="245"/>
      <c r="C541" s="246"/>
      <c r="D541" s="236" t="s">
        <v>216</v>
      </c>
      <c r="E541" s="247" t="s">
        <v>19</v>
      </c>
      <c r="F541" s="248" t="s">
        <v>9482</v>
      </c>
      <c r="G541" s="246"/>
      <c r="H541" s="249">
        <v>1255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216</v>
      </c>
      <c r="AU541" s="255" t="s">
        <v>80</v>
      </c>
      <c r="AV541" s="14" t="s">
        <v>80</v>
      </c>
      <c r="AW541" s="14" t="s">
        <v>218</v>
      </c>
      <c r="AX541" s="14" t="s">
        <v>71</v>
      </c>
      <c r="AY541" s="255" t="s">
        <v>205</v>
      </c>
    </row>
    <row r="542" s="2" customFormat="1" ht="16.5" customHeight="1">
      <c r="A542" s="41"/>
      <c r="B542" s="42"/>
      <c r="C542" s="278" t="s">
        <v>2617</v>
      </c>
      <c r="D542" s="278" t="s">
        <v>319</v>
      </c>
      <c r="E542" s="279" t="s">
        <v>9483</v>
      </c>
      <c r="F542" s="280" t="s">
        <v>9484</v>
      </c>
      <c r="G542" s="281" t="s">
        <v>5896</v>
      </c>
      <c r="H542" s="282">
        <v>513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0.001</v>
      </c>
      <c r="R542" s="225">
        <f>Q542*H542</f>
        <v>0.51300000000000001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433</v>
      </c>
      <c r="AT542" s="227" t="s">
        <v>319</v>
      </c>
      <c r="AU542" s="227" t="s">
        <v>80</v>
      </c>
      <c r="AY542" s="20" t="s">
        <v>205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331</v>
      </c>
      <c r="BM542" s="227" t="s">
        <v>9485</v>
      </c>
    </row>
    <row r="543" s="14" customFormat="1">
      <c r="A543" s="14"/>
      <c r="B543" s="245"/>
      <c r="C543" s="246"/>
      <c r="D543" s="236" t="s">
        <v>216</v>
      </c>
      <c r="E543" s="246"/>
      <c r="F543" s="248" t="s">
        <v>9486</v>
      </c>
      <c r="G543" s="246"/>
      <c r="H543" s="249">
        <v>513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216</v>
      </c>
      <c r="AU543" s="255" t="s">
        <v>80</v>
      </c>
      <c r="AV543" s="14" t="s">
        <v>80</v>
      </c>
      <c r="AW543" s="14" t="s">
        <v>4</v>
      </c>
      <c r="AX543" s="14" t="s">
        <v>78</v>
      </c>
      <c r="AY543" s="255" t="s">
        <v>205</v>
      </c>
    </row>
    <row r="544" s="2" customFormat="1" ht="16.5" customHeight="1">
      <c r="A544" s="41"/>
      <c r="B544" s="42"/>
      <c r="C544" s="278" t="s">
        <v>2624</v>
      </c>
      <c r="D544" s="278" t="s">
        <v>319</v>
      </c>
      <c r="E544" s="279" t="s">
        <v>9487</v>
      </c>
      <c r="F544" s="280" t="s">
        <v>9488</v>
      </c>
      <c r="G544" s="281" t="s">
        <v>5896</v>
      </c>
      <c r="H544" s="282">
        <v>79.924999999999997</v>
      </c>
      <c r="I544" s="283"/>
      <c r="J544" s="284">
        <f>ROUND(I544*H544,2)</f>
        <v>0</v>
      </c>
      <c r="K544" s="280" t="s">
        <v>19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0.001</v>
      </c>
      <c r="R544" s="225">
        <f>Q544*H544</f>
        <v>0.079924999999999996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433</v>
      </c>
      <c r="AT544" s="227" t="s">
        <v>319</v>
      </c>
      <c r="AU544" s="227" t="s">
        <v>80</v>
      </c>
      <c r="AY544" s="20" t="s">
        <v>205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331</v>
      </c>
      <c r="BM544" s="227" t="s">
        <v>9489</v>
      </c>
    </row>
    <row r="545" s="14" customFormat="1">
      <c r="A545" s="14"/>
      <c r="B545" s="245"/>
      <c r="C545" s="246"/>
      <c r="D545" s="236" t="s">
        <v>216</v>
      </c>
      <c r="E545" s="246"/>
      <c r="F545" s="248" t="s">
        <v>9490</v>
      </c>
      <c r="G545" s="246"/>
      <c r="H545" s="249">
        <v>79.924999999999997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216</v>
      </c>
      <c r="AU545" s="255" t="s">
        <v>80</v>
      </c>
      <c r="AV545" s="14" t="s">
        <v>80</v>
      </c>
      <c r="AW545" s="14" t="s">
        <v>4</v>
      </c>
      <c r="AX545" s="14" t="s">
        <v>78</v>
      </c>
      <c r="AY545" s="255" t="s">
        <v>205</v>
      </c>
    </row>
    <row r="546" s="2" customFormat="1" ht="21.75" customHeight="1">
      <c r="A546" s="41"/>
      <c r="B546" s="42"/>
      <c r="C546" s="278" t="s">
        <v>2639</v>
      </c>
      <c r="D546" s="278" t="s">
        <v>319</v>
      </c>
      <c r="E546" s="279" t="s">
        <v>9491</v>
      </c>
      <c r="F546" s="280" t="s">
        <v>9492</v>
      </c>
      <c r="G546" s="281" t="s">
        <v>448</v>
      </c>
      <c r="H546" s="282">
        <v>814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0.00014999999999999999</v>
      </c>
      <c r="R546" s="225">
        <f>Q546*H546</f>
        <v>0.12209999999999999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433</v>
      </c>
      <c r="AT546" s="227" t="s">
        <v>319</v>
      </c>
      <c r="AU546" s="227" t="s">
        <v>80</v>
      </c>
      <c r="AY546" s="20" t="s">
        <v>205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331</v>
      </c>
      <c r="BM546" s="227" t="s">
        <v>9493</v>
      </c>
    </row>
    <row r="547" s="2" customFormat="1" ht="24.15" customHeight="1">
      <c r="A547" s="41"/>
      <c r="B547" s="42"/>
      <c r="C547" s="216" t="s">
        <v>2646</v>
      </c>
      <c r="D547" s="216" t="s">
        <v>207</v>
      </c>
      <c r="E547" s="217" t="s">
        <v>9494</v>
      </c>
      <c r="F547" s="218" t="s">
        <v>9495</v>
      </c>
      <c r="G547" s="219" t="s">
        <v>448</v>
      </c>
      <c r="H547" s="220">
        <v>286</v>
      </c>
      <c r="I547" s="221"/>
      <c r="J547" s="222">
        <f>ROUND(I547*H547,2)</f>
        <v>0</v>
      </c>
      <c r="K547" s="218" t="s">
        <v>211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331</v>
      </c>
      <c r="AT547" s="227" t="s">
        <v>207</v>
      </c>
      <c r="AU547" s="227" t="s">
        <v>80</v>
      </c>
      <c r="AY547" s="20" t="s">
        <v>205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331</v>
      </c>
      <c r="BM547" s="227" t="s">
        <v>9496</v>
      </c>
    </row>
    <row r="548" s="2" customFormat="1">
      <c r="A548" s="41"/>
      <c r="B548" s="42"/>
      <c r="C548" s="43"/>
      <c r="D548" s="229" t="s">
        <v>214</v>
      </c>
      <c r="E548" s="43"/>
      <c r="F548" s="230" t="s">
        <v>9497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214</v>
      </c>
      <c r="AU548" s="20" t="s">
        <v>80</v>
      </c>
    </row>
    <row r="549" s="14" customFormat="1">
      <c r="A549" s="14"/>
      <c r="B549" s="245"/>
      <c r="C549" s="246"/>
      <c r="D549" s="236" t="s">
        <v>216</v>
      </c>
      <c r="E549" s="247" t="s">
        <v>19</v>
      </c>
      <c r="F549" s="248" t="s">
        <v>9498</v>
      </c>
      <c r="G549" s="246"/>
      <c r="H549" s="249">
        <v>286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216</v>
      </c>
      <c r="AU549" s="255" t="s">
        <v>80</v>
      </c>
      <c r="AV549" s="14" t="s">
        <v>80</v>
      </c>
      <c r="AW549" s="14" t="s">
        <v>218</v>
      </c>
      <c r="AX549" s="14" t="s">
        <v>71</v>
      </c>
      <c r="AY549" s="255" t="s">
        <v>205</v>
      </c>
    </row>
    <row r="550" s="2" customFormat="1" ht="16.5" customHeight="1">
      <c r="A550" s="41"/>
      <c r="B550" s="42"/>
      <c r="C550" s="278" t="s">
        <v>2653</v>
      </c>
      <c r="D550" s="278" t="s">
        <v>319</v>
      </c>
      <c r="E550" s="279" t="s">
        <v>9499</v>
      </c>
      <c r="F550" s="280" t="s">
        <v>9500</v>
      </c>
      <c r="G550" s="281" t="s">
        <v>448</v>
      </c>
      <c r="H550" s="282">
        <v>24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0.00022000000000000001</v>
      </c>
      <c r="R550" s="225">
        <f>Q550*H550</f>
        <v>0.00528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433</v>
      </c>
      <c r="AT550" s="227" t="s">
        <v>319</v>
      </c>
      <c r="AU550" s="227" t="s">
        <v>80</v>
      </c>
      <c r="AY550" s="20" t="s">
        <v>205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331</v>
      </c>
      <c r="BM550" s="227" t="s">
        <v>9501</v>
      </c>
    </row>
    <row r="551" s="2" customFormat="1" ht="24.15" customHeight="1">
      <c r="A551" s="41"/>
      <c r="B551" s="42"/>
      <c r="C551" s="278" t="s">
        <v>2659</v>
      </c>
      <c r="D551" s="278" t="s">
        <v>319</v>
      </c>
      <c r="E551" s="279" t="s">
        <v>9502</v>
      </c>
      <c r="F551" s="280" t="s">
        <v>9503</v>
      </c>
      <c r="G551" s="281" t="s">
        <v>448</v>
      </c>
      <c r="H551" s="282">
        <v>50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0.00029999999999999997</v>
      </c>
      <c r="R551" s="225">
        <f>Q551*H551</f>
        <v>0.014999999999999999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433</v>
      </c>
      <c r="AT551" s="227" t="s">
        <v>319</v>
      </c>
      <c r="AU551" s="227" t="s">
        <v>80</v>
      </c>
      <c r="AY551" s="20" t="s">
        <v>205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331</v>
      </c>
      <c r="BM551" s="227" t="s">
        <v>9504</v>
      </c>
    </row>
    <row r="552" s="2" customFormat="1" ht="16.5" customHeight="1">
      <c r="A552" s="41"/>
      <c r="B552" s="42"/>
      <c r="C552" s="278" t="s">
        <v>2665</v>
      </c>
      <c r="D552" s="278" t="s">
        <v>319</v>
      </c>
      <c r="E552" s="279" t="s">
        <v>9505</v>
      </c>
      <c r="F552" s="280" t="s">
        <v>9506</v>
      </c>
      <c r="G552" s="281" t="s">
        <v>448</v>
      </c>
      <c r="H552" s="282">
        <v>48</v>
      </c>
      <c r="I552" s="283"/>
      <c r="J552" s="284">
        <f>ROUND(I552*H552,2)</f>
        <v>0</v>
      </c>
      <c r="K552" s="280" t="s">
        <v>19</v>
      </c>
      <c r="L552" s="285"/>
      <c r="M552" s="286" t="s">
        <v>19</v>
      </c>
      <c r="N552" s="287" t="s">
        <v>42</v>
      </c>
      <c r="O552" s="87"/>
      <c r="P552" s="225">
        <f>O552*H552</f>
        <v>0</v>
      </c>
      <c r="Q552" s="225">
        <v>0.00029999999999999997</v>
      </c>
      <c r="R552" s="225">
        <f>Q552*H552</f>
        <v>0.0144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433</v>
      </c>
      <c r="AT552" s="227" t="s">
        <v>319</v>
      </c>
      <c r="AU552" s="227" t="s">
        <v>80</v>
      </c>
      <c r="AY552" s="20" t="s">
        <v>205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331</v>
      </c>
      <c r="BM552" s="227" t="s">
        <v>9507</v>
      </c>
    </row>
    <row r="553" s="2" customFormat="1" ht="16.5" customHeight="1">
      <c r="A553" s="41"/>
      <c r="B553" s="42"/>
      <c r="C553" s="278" t="s">
        <v>2672</v>
      </c>
      <c r="D553" s="278" t="s">
        <v>319</v>
      </c>
      <c r="E553" s="279" t="s">
        <v>9508</v>
      </c>
      <c r="F553" s="280" t="s">
        <v>9509</v>
      </c>
      <c r="G553" s="281" t="s">
        <v>448</v>
      </c>
      <c r="H553" s="282">
        <v>92</v>
      </c>
      <c r="I553" s="283"/>
      <c r="J553" s="284">
        <f>ROUND(I553*H553,2)</f>
        <v>0</v>
      </c>
      <c r="K553" s="280" t="s">
        <v>211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0.00027999999999999998</v>
      </c>
      <c r="R553" s="225">
        <f>Q553*H553</f>
        <v>0.025759999999999998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433</v>
      </c>
      <c r="AT553" s="227" t="s">
        <v>319</v>
      </c>
      <c r="AU553" s="227" t="s">
        <v>80</v>
      </c>
      <c r="AY553" s="20" t="s">
        <v>205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331</v>
      </c>
      <c r="BM553" s="227" t="s">
        <v>9510</v>
      </c>
    </row>
    <row r="554" s="2" customFormat="1" ht="16.5" customHeight="1">
      <c r="A554" s="41"/>
      <c r="B554" s="42"/>
      <c r="C554" s="278" t="s">
        <v>2678</v>
      </c>
      <c r="D554" s="278" t="s">
        <v>319</v>
      </c>
      <c r="E554" s="279" t="s">
        <v>9511</v>
      </c>
      <c r="F554" s="280" t="s">
        <v>9512</v>
      </c>
      <c r="G554" s="281" t="s">
        <v>448</v>
      </c>
      <c r="H554" s="282">
        <v>22</v>
      </c>
      <c r="I554" s="283"/>
      <c r="J554" s="284">
        <f>ROUND(I554*H554,2)</f>
        <v>0</v>
      </c>
      <c r="K554" s="280" t="s">
        <v>211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0.00044999999999999999</v>
      </c>
      <c r="R554" s="225">
        <f>Q554*H554</f>
        <v>0.0098999999999999991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433</v>
      </c>
      <c r="AT554" s="227" t="s">
        <v>319</v>
      </c>
      <c r="AU554" s="227" t="s">
        <v>80</v>
      </c>
      <c r="AY554" s="20" t="s">
        <v>205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331</v>
      </c>
      <c r="BM554" s="227" t="s">
        <v>9513</v>
      </c>
    </row>
    <row r="555" s="2" customFormat="1" ht="24.15" customHeight="1">
      <c r="A555" s="41"/>
      <c r="B555" s="42"/>
      <c r="C555" s="278" t="s">
        <v>2685</v>
      </c>
      <c r="D555" s="278" t="s">
        <v>319</v>
      </c>
      <c r="E555" s="279" t="s">
        <v>9514</v>
      </c>
      <c r="F555" s="280" t="s">
        <v>9515</v>
      </c>
      <c r="G555" s="281" t="s">
        <v>448</v>
      </c>
      <c r="H555" s="282">
        <v>50</v>
      </c>
      <c r="I555" s="283"/>
      <c r="J555" s="284">
        <f>ROUND(I555*H555,2)</f>
        <v>0</v>
      </c>
      <c r="K555" s="280" t="s">
        <v>211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0.00025999999999999998</v>
      </c>
      <c r="R555" s="225">
        <f>Q555*H555</f>
        <v>0.012999999999999999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433</v>
      </c>
      <c r="AT555" s="227" t="s">
        <v>319</v>
      </c>
      <c r="AU555" s="227" t="s">
        <v>80</v>
      </c>
      <c r="AY555" s="20" t="s">
        <v>205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331</v>
      </c>
      <c r="BM555" s="227" t="s">
        <v>9516</v>
      </c>
    </row>
    <row r="556" s="2" customFormat="1" ht="24.15" customHeight="1">
      <c r="A556" s="41"/>
      <c r="B556" s="42"/>
      <c r="C556" s="216" t="s">
        <v>2692</v>
      </c>
      <c r="D556" s="216" t="s">
        <v>207</v>
      </c>
      <c r="E556" s="217" t="s">
        <v>9517</v>
      </c>
      <c r="F556" s="218" t="s">
        <v>9518</v>
      </c>
      <c r="G556" s="219" t="s">
        <v>448</v>
      </c>
      <c r="H556" s="220">
        <v>28</v>
      </c>
      <c r="I556" s="221"/>
      <c r="J556" s="222">
        <f>ROUND(I556*H556,2)</f>
        <v>0</v>
      </c>
      <c r="K556" s="218" t="s">
        <v>211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331</v>
      </c>
      <c r="AT556" s="227" t="s">
        <v>207</v>
      </c>
      <c r="AU556" s="227" t="s">
        <v>80</v>
      </c>
      <c r="AY556" s="20" t="s">
        <v>205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331</v>
      </c>
      <c r="BM556" s="227" t="s">
        <v>9519</v>
      </c>
    </row>
    <row r="557" s="2" customFormat="1">
      <c r="A557" s="41"/>
      <c r="B557" s="42"/>
      <c r="C557" s="43"/>
      <c r="D557" s="229" t="s">
        <v>214</v>
      </c>
      <c r="E557" s="43"/>
      <c r="F557" s="230" t="s">
        <v>9520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214</v>
      </c>
      <c r="AU557" s="20" t="s">
        <v>80</v>
      </c>
    </row>
    <row r="558" s="2" customFormat="1" ht="16.5" customHeight="1">
      <c r="A558" s="41"/>
      <c r="B558" s="42"/>
      <c r="C558" s="278" t="s">
        <v>2699</v>
      </c>
      <c r="D558" s="278" t="s">
        <v>319</v>
      </c>
      <c r="E558" s="279" t="s">
        <v>9521</v>
      </c>
      <c r="F558" s="280" t="s">
        <v>9522</v>
      </c>
      <c r="G558" s="281" t="s">
        <v>448</v>
      </c>
      <c r="H558" s="282">
        <v>28</v>
      </c>
      <c r="I558" s="283"/>
      <c r="J558" s="284">
        <f>ROUND(I558*H558,2)</f>
        <v>0</v>
      </c>
      <c r="K558" s="280" t="s">
        <v>211</v>
      </c>
      <c r="L558" s="285"/>
      <c r="M558" s="286" t="s">
        <v>19</v>
      </c>
      <c r="N558" s="287" t="s">
        <v>42</v>
      </c>
      <c r="O558" s="87"/>
      <c r="P558" s="225">
        <f>O558*H558</f>
        <v>0</v>
      </c>
      <c r="Q558" s="225">
        <v>0.00032000000000000003</v>
      </c>
      <c r="R558" s="225">
        <f>Q558*H558</f>
        <v>0.008960000000000001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433</v>
      </c>
      <c r="AT558" s="227" t="s">
        <v>319</v>
      </c>
      <c r="AU558" s="227" t="s">
        <v>80</v>
      </c>
      <c r="AY558" s="20" t="s">
        <v>205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331</v>
      </c>
      <c r="BM558" s="227" t="s">
        <v>9523</v>
      </c>
    </row>
    <row r="559" s="2" customFormat="1" ht="24.15" customHeight="1">
      <c r="A559" s="41"/>
      <c r="B559" s="42"/>
      <c r="C559" s="216" t="s">
        <v>2706</v>
      </c>
      <c r="D559" s="216" t="s">
        <v>207</v>
      </c>
      <c r="E559" s="217" t="s">
        <v>9524</v>
      </c>
      <c r="F559" s="218" t="s">
        <v>9525</v>
      </c>
      <c r="G559" s="219" t="s">
        <v>448</v>
      </c>
      <c r="H559" s="220">
        <v>22</v>
      </c>
      <c r="I559" s="221"/>
      <c r="J559" s="222">
        <f>ROUND(I559*H559,2)</f>
        <v>0</v>
      </c>
      <c r="K559" s="218" t="s">
        <v>211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331</v>
      </c>
      <c r="AT559" s="227" t="s">
        <v>207</v>
      </c>
      <c r="AU559" s="227" t="s">
        <v>80</v>
      </c>
      <c r="AY559" s="20" t="s">
        <v>205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331</v>
      </c>
      <c r="BM559" s="227" t="s">
        <v>9526</v>
      </c>
    </row>
    <row r="560" s="2" customFormat="1">
      <c r="A560" s="41"/>
      <c r="B560" s="42"/>
      <c r="C560" s="43"/>
      <c r="D560" s="229" t="s">
        <v>214</v>
      </c>
      <c r="E560" s="43"/>
      <c r="F560" s="230" t="s">
        <v>9527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214</v>
      </c>
      <c r="AU560" s="20" t="s">
        <v>80</v>
      </c>
    </row>
    <row r="561" s="2" customFormat="1" ht="21.75" customHeight="1">
      <c r="A561" s="41"/>
      <c r="B561" s="42"/>
      <c r="C561" s="278" t="s">
        <v>2713</v>
      </c>
      <c r="D561" s="278" t="s">
        <v>319</v>
      </c>
      <c r="E561" s="279" t="s">
        <v>9528</v>
      </c>
      <c r="F561" s="280" t="s">
        <v>9529</v>
      </c>
      <c r="G561" s="281" t="s">
        <v>448</v>
      </c>
      <c r="H561" s="282">
        <v>22</v>
      </c>
      <c r="I561" s="283"/>
      <c r="J561" s="284">
        <f>ROUND(I561*H561,2)</f>
        <v>0</v>
      </c>
      <c r="K561" s="280" t="s">
        <v>211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0.0011000000000000001</v>
      </c>
      <c r="R561" s="225">
        <f>Q561*H561</f>
        <v>0.024200000000000003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433</v>
      </c>
      <c r="AT561" s="227" t="s">
        <v>319</v>
      </c>
      <c r="AU561" s="227" t="s">
        <v>80</v>
      </c>
      <c r="AY561" s="20" t="s">
        <v>205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331</v>
      </c>
      <c r="BM561" s="227" t="s">
        <v>9530</v>
      </c>
    </row>
    <row r="562" s="2" customFormat="1" ht="16.5" customHeight="1">
      <c r="A562" s="41"/>
      <c r="B562" s="42"/>
      <c r="C562" s="216" t="s">
        <v>2719</v>
      </c>
      <c r="D562" s="216" t="s">
        <v>207</v>
      </c>
      <c r="E562" s="217" t="s">
        <v>9531</v>
      </c>
      <c r="F562" s="218" t="s">
        <v>9532</v>
      </c>
      <c r="G562" s="219" t="s">
        <v>448</v>
      </c>
      <c r="H562" s="220">
        <v>249</v>
      </c>
      <c r="I562" s="221"/>
      <c r="J562" s="222">
        <f>ROUND(I562*H562,2)</f>
        <v>0</v>
      </c>
      <c r="K562" s="218" t="s">
        <v>211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331</v>
      </c>
      <c r="AT562" s="227" t="s">
        <v>207</v>
      </c>
      <c r="AU562" s="227" t="s">
        <v>80</v>
      </c>
      <c r="AY562" s="20" t="s">
        <v>205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331</v>
      </c>
      <c r="BM562" s="227" t="s">
        <v>9533</v>
      </c>
    </row>
    <row r="563" s="2" customFormat="1">
      <c r="A563" s="41"/>
      <c r="B563" s="42"/>
      <c r="C563" s="43"/>
      <c r="D563" s="229" t="s">
        <v>214</v>
      </c>
      <c r="E563" s="43"/>
      <c r="F563" s="230" t="s">
        <v>9534</v>
      </c>
      <c r="G563" s="43"/>
      <c r="H563" s="43"/>
      <c r="I563" s="231"/>
      <c r="J563" s="43"/>
      <c r="K563" s="43"/>
      <c r="L563" s="47"/>
      <c r="M563" s="232"/>
      <c r="N563" s="233"/>
      <c r="O563" s="87"/>
      <c r="P563" s="87"/>
      <c r="Q563" s="87"/>
      <c r="R563" s="87"/>
      <c r="S563" s="87"/>
      <c r="T563" s="88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T563" s="20" t="s">
        <v>214</v>
      </c>
      <c r="AU563" s="20" t="s">
        <v>80</v>
      </c>
    </row>
    <row r="564" s="14" customFormat="1">
      <c r="A564" s="14"/>
      <c r="B564" s="245"/>
      <c r="C564" s="246"/>
      <c r="D564" s="236" t="s">
        <v>216</v>
      </c>
      <c r="E564" s="247" t="s">
        <v>19</v>
      </c>
      <c r="F564" s="248" t="s">
        <v>9535</v>
      </c>
      <c r="G564" s="246"/>
      <c r="H564" s="249">
        <v>249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216</v>
      </c>
      <c r="AU564" s="255" t="s">
        <v>80</v>
      </c>
      <c r="AV564" s="14" t="s">
        <v>80</v>
      </c>
      <c r="AW564" s="14" t="s">
        <v>218</v>
      </c>
      <c r="AX564" s="14" t="s">
        <v>71</v>
      </c>
      <c r="AY564" s="255" t="s">
        <v>205</v>
      </c>
    </row>
    <row r="565" s="2" customFormat="1" ht="24.15" customHeight="1">
      <c r="A565" s="41"/>
      <c r="B565" s="42"/>
      <c r="C565" s="278" t="s">
        <v>2725</v>
      </c>
      <c r="D565" s="278" t="s">
        <v>319</v>
      </c>
      <c r="E565" s="279" t="s">
        <v>9536</v>
      </c>
      <c r="F565" s="280" t="s">
        <v>9537</v>
      </c>
      <c r="G565" s="281" t="s">
        <v>448</v>
      </c>
      <c r="H565" s="282">
        <v>48</v>
      </c>
      <c r="I565" s="283"/>
      <c r="J565" s="284">
        <f>ROUND(I565*H565,2)</f>
        <v>0</v>
      </c>
      <c r="K565" s="280" t="s">
        <v>19</v>
      </c>
      <c r="L565" s="285"/>
      <c r="M565" s="286" t="s">
        <v>19</v>
      </c>
      <c r="N565" s="287" t="s">
        <v>42</v>
      </c>
      <c r="O565" s="87"/>
      <c r="P565" s="225">
        <f>O565*H565</f>
        <v>0</v>
      </c>
      <c r="Q565" s="225">
        <v>0.0022000000000000001</v>
      </c>
      <c r="R565" s="225">
        <f>Q565*H565</f>
        <v>0.1056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433</v>
      </c>
      <c r="AT565" s="227" t="s">
        <v>319</v>
      </c>
      <c r="AU565" s="227" t="s">
        <v>80</v>
      </c>
      <c r="AY565" s="20" t="s">
        <v>205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78</v>
      </c>
      <c r="BK565" s="228">
        <f>ROUND(I565*H565,2)</f>
        <v>0</v>
      </c>
      <c r="BL565" s="20" t="s">
        <v>331</v>
      </c>
      <c r="BM565" s="227" t="s">
        <v>9538</v>
      </c>
    </row>
    <row r="566" s="2" customFormat="1" ht="16.5" customHeight="1">
      <c r="A566" s="41"/>
      <c r="B566" s="42"/>
      <c r="C566" s="278" t="s">
        <v>2733</v>
      </c>
      <c r="D566" s="278" t="s">
        <v>319</v>
      </c>
      <c r="E566" s="279" t="s">
        <v>9539</v>
      </c>
      <c r="F566" s="280" t="s">
        <v>9540</v>
      </c>
      <c r="G566" s="281" t="s">
        <v>448</v>
      </c>
      <c r="H566" s="282">
        <v>201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0.0022000000000000001</v>
      </c>
      <c r="R566" s="225">
        <f>Q566*H566</f>
        <v>0.44220000000000004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433</v>
      </c>
      <c r="AT566" s="227" t="s">
        <v>319</v>
      </c>
      <c r="AU566" s="227" t="s">
        <v>80</v>
      </c>
      <c r="AY566" s="20" t="s">
        <v>205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331</v>
      </c>
      <c r="BM566" s="227" t="s">
        <v>9541</v>
      </c>
    </row>
    <row r="567" s="2" customFormat="1" ht="16.5" customHeight="1">
      <c r="A567" s="41"/>
      <c r="B567" s="42"/>
      <c r="C567" s="216" t="s">
        <v>2743</v>
      </c>
      <c r="D567" s="216" t="s">
        <v>207</v>
      </c>
      <c r="E567" s="217" t="s">
        <v>9542</v>
      </c>
      <c r="F567" s="218" t="s">
        <v>9543</v>
      </c>
      <c r="G567" s="219" t="s">
        <v>448</v>
      </c>
      <c r="H567" s="220">
        <v>99</v>
      </c>
      <c r="I567" s="221"/>
      <c r="J567" s="222">
        <f>ROUND(I567*H567,2)</f>
        <v>0</v>
      </c>
      <c r="K567" s="218" t="s">
        <v>211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331</v>
      </c>
      <c r="AT567" s="227" t="s">
        <v>207</v>
      </c>
      <c r="AU567" s="227" t="s">
        <v>80</v>
      </c>
      <c r="AY567" s="20" t="s">
        <v>205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331</v>
      </c>
      <c r="BM567" s="227" t="s">
        <v>9544</v>
      </c>
    </row>
    <row r="568" s="2" customFormat="1">
      <c r="A568" s="41"/>
      <c r="B568" s="42"/>
      <c r="C568" s="43"/>
      <c r="D568" s="229" t="s">
        <v>214</v>
      </c>
      <c r="E568" s="43"/>
      <c r="F568" s="230" t="s">
        <v>9545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214</v>
      </c>
      <c r="AU568" s="20" t="s">
        <v>80</v>
      </c>
    </row>
    <row r="569" s="2" customFormat="1" ht="24.15" customHeight="1">
      <c r="A569" s="41"/>
      <c r="B569" s="42"/>
      <c r="C569" s="278" t="s">
        <v>2751</v>
      </c>
      <c r="D569" s="278" t="s">
        <v>319</v>
      </c>
      <c r="E569" s="279" t="s">
        <v>9546</v>
      </c>
      <c r="F569" s="280" t="s">
        <v>9547</v>
      </c>
      <c r="G569" s="281" t="s">
        <v>448</v>
      </c>
      <c r="H569" s="282">
        <v>53</v>
      </c>
      <c r="I569" s="283"/>
      <c r="J569" s="284">
        <f>ROUND(I569*H569,2)</f>
        <v>0</v>
      </c>
      <c r="K569" s="280" t="s">
        <v>19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0.00024000000000000001</v>
      </c>
      <c r="R569" s="225">
        <f>Q569*H569</f>
        <v>0.01272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433</v>
      </c>
      <c r="AT569" s="227" t="s">
        <v>319</v>
      </c>
      <c r="AU569" s="227" t="s">
        <v>80</v>
      </c>
      <c r="AY569" s="20" t="s">
        <v>205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331</v>
      </c>
      <c r="BM569" s="227" t="s">
        <v>9548</v>
      </c>
    </row>
    <row r="570" s="2" customFormat="1" ht="24.15" customHeight="1">
      <c r="A570" s="41"/>
      <c r="B570" s="42"/>
      <c r="C570" s="278" t="s">
        <v>2764</v>
      </c>
      <c r="D570" s="278" t="s">
        <v>319</v>
      </c>
      <c r="E570" s="279" t="s">
        <v>9549</v>
      </c>
      <c r="F570" s="280" t="s">
        <v>9550</v>
      </c>
      <c r="G570" s="281" t="s">
        <v>448</v>
      </c>
      <c r="H570" s="282">
        <v>46</v>
      </c>
      <c r="I570" s="283"/>
      <c r="J570" s="284">
        <f>ROUND(I570*H570,2)</f>
        <v>0</v>
      </c>
      <c r="K570" s="280" t="s">
        <v>19</v>
      </c>
      <c r="L570" s="285"/>
      <c r="M570" s="286" t="s">
        <v>19</v>
      </c>
      <c r="N570" s="287" t="s">
        <v>42</v>
      </c>
      <c r="O570" s="87"/>
      <c r="P570" s="225">
        <f>O570*H570</f>
        <v>0</v>
      </c>
      <c r="Q570" s="225">
        <v>0.00024000000000000001</v>
      </c>
      <c r="R570" s="225">
        <f>Q570*H570</f>
        <v>0.01104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433</v>
      </c>
      <c r="AT570" s="227" t="s">
        <v>319</v>
      </c>
      <c r="AU570" s="227" t="s">
        <v>80</v>
      </c>
      <c r="AY570" s="20" t="s">
        <v>205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331</v>
      </c>
      <c r="BM570" s="227" t="s">
        <v>9551</v>
      </c>
    </row>
    <row r="571" s="2" customFormat="1" ht="21.75" customHeight="1">
      <c r="A571" s="41"/>
      <c r="B571" s="42"/>
      <c r="C571" s="216" t="s">
        <v>2773</v>
      </c>
      <c r="D571" s="216" t="s">
        <v>207</v>
      </c>
      <c r="E571" s="217" t="s">
        <v>9552</v>
      </c>
      <c r="F571" s="218" t="s">
        <v>9553</v>
      </c>
      <c r="G571" s="219" t="s">
        <v>448</v>
      </c>
      <c r="H571" s="220">
        <v>25</v>
      </c>
      <c r="I571" s="221"/>
      <c r="J571" s="222">
        <f>ROUND(I571*H571,2)</f>
        <v>0</v>
      </c>
      <c r="K571" s="218" t="s">
        <v>211</v>
      </c>
      <c r="L571" s="47"/>
      <c r="M571" s="223" t="s">
        <v>19</v>
      </c>
      <c r="N571" s="224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331</v>
      </c>
      <c r="AT571" s="227" t="s">
        <v>207</v>
      </c>
      <c r="AU571" s="227" t="s">
        <v>80</v>
      </c>
      <c r="AY571" s="20" t="s">
        <v>205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331</v>
      </c>
      <c r="BM571" s="227" t="s">
        <v>9554</v>
      </c>
    </row>
    <row r="572" s="2" customFormat="1">
      <c r="A572" s="41"/>
      <c r="B572" s="42"/>
      <c r="C572" s="43"/>
      <c r="D572" s="229" t="s">
        <v>214</v>
      </c>
      <c r="E572" s="43"/>
      <c r="F572" s="230" t="s">
        <v>9555</v>
      </c>
      <c r="G572" s="43"/>
      <c r="H572" s="43"/>
      <c r="I572" s="231"/>
      <c r="J572" s="43"/>
      <c r="K572" s="43"/>
      <c r="L572" s="47"/>
      <c r="M572" s="232"/>
      <c r="N572" s="233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214</v>
      </c>
      <c r="AU572" s="20" t="s">
        <v>80</v>
      </c>
    </row>
    <row r="573" s="2" customFormat="1" ht="16.5" customHeight="1">
      <c r="A573" s="41"/>
      <c r="B573" s="42"/>
      <c r="C573" s="278" t="s">
        <v>2780</v>
      </c>
      <c r="D573" s="278" t="s">
        <v>319</v>
      </c>
      <c r="E573" s="279" t="s">
        <v>9556</v>
      </c>
      <c r="F573" s="280" t="s">
        <v>9557</v>
      </c>
      <c r="G573" s="281" t="s">
        <v>448</v>
      </c>
      <c r="H573" s="282">
        <v>25</v>
      </c>
      <c r="I573" s="283"/>
      <c r="J573" s="284">
        <f>ROUND(I573*H573,2)</f>
        <v>0</v>
      </c>
      <c r="K573" s="280" t="s">
        <v>211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0.0034499999999999999</v>
      </c>
      <c r="R573" s="225">
        <f>Q573*H573</f>
        <v>0.086249999999999993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433</v>
      </c>
      <c r="AT573" s="227" t="s">
        <v>319</v>
      </c>
      <c r="AU573" s="227" t="s">
        <v>80</v>
      </c>
      <c r="AY573" s="20" t="s">
        <v>205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331</v>
      </c>
      <c r="BM573" s="227" t="s">
        <v>9558</v>
      </c>
    </row>
    <row r="574" s="2" customFormat="1" ht="37.8" customHeight="1">
      <c r="A574" s="41"/>
      <c r="B574" s="42"/>
      <c r="C574" s="216" t="s">
        <v>2786</v>
      </c>
      <c r="D574" s="216" t="s">
        <v>207</v>
      </c>
      <c r="E574" s="217" t="s">
        <v>9559</v>
      </c>
      <c r="F574" s="218" t="s">
        <v>9560</v>
      </c>
      <c r="G574" s="219" t="s">
        <v>448</v>
      </c>
      <c r="H574" s="220">
        <v>22</v>
      </c>
      <c r="I574" s="221"/>
      <c r="J574" s="222">
        <f>ROUND(I574*H574,2)</f>
        <v>0</v>
      </c>
      <c r="K574" s="218" t="s">
        <v>211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331</v>
      </c>
      <c r="AT574" s="227" t="s">
        <v>207</v>
      </c>
      <c r="AU574" s="227" t="s">
        <v>80</v>
      </c>
      <c r="AY574" s="20" t="s">
        <v>205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331</v>
      </c>
      <c r="BM574" s="227" t="s">
        <v>9561</v>
      </c>
    </row>
    <row r="575" s="2" customFormat="1">
      <c r="A575" s="41"/>
      <c r="B575" s="42"/>
      <c r="C575" s="43"/>
      <c r="D575" s="229" t="s">
        <v>214</v>
      </c>
      <c r="E575" s="43"/>
      <c r="F575" s="230" t="s">
        <v>9562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214</v>
      </c>
      <c r="AU575" s="20" t="s">
        <v>80</v>
      </c>
    </row>
    <row r="576" s="2" customFormat="1" ht="16.5" customHeight="1">
      <c r="A576" s="41"/>
      <c r="B576" s="42"/>
      <c r="C576" s="278" t="s">
        <v>2792</v>
      </c>
      <c r="D576" s="278" t="s">
        <v>319</v>
      </c>
      <c r="E576" s="279" t="s">
        <v>9563</v>
      </c>
      <c r="F576" s="280" t="s">
        <v>9564</v>
      </c>
      <c r="G576" s="281" t="s">
        <v>448</v>
      </c>
      <c r="H576" s="282">
        <v>22</v>
      </c>
      <c r="I576" s="283"/>
      <c r="J576" s="284">
        <f>ROUND(I576*H576,2)</f>
        <v>0</v>
      </c>
      <c r="K576" s="280" t="s">
        <v>211</v>
      </c>
      <c r="L576" s="285"/>
      <c r="M576" s="286" t="s">
        <v>19</v>
      </c>
      <c r="N576" s="287" t="s">
        <v>42</v>
      </c>
      <c r="O576" s="87"/>
      <c r="P576" s="225">
        <f>O576*H576</f>
        <v>0</v>
      </c>
      <c r="Q576" s="225">
        <v>0.0041000000000000003</v>
      </c>
      <c r="R576" s="225">
        <f>Q576*H576</f>
        <v>0.090200000000000002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433</v>
      </c>
      <c r="AT576" s="227" t="s">
        <v>319</v>
      </c>
      <c r="AU576" s="227" t="s">
        <v>80</v>
      </c>
      <c r="AY576" s="20" t="s">
        <v>205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331</v>
      </c>
      <c r="BM576" s="227" t="s">
        <v>9565</v>
      </c>
    </row>
    <row r="577" s="2" customFormat="1" ht="16.5" customHeight="1">
      <c r="A577" s="41"/>
      <c r="B577" s="42"/>
      <c r="C577" s="216" t="s">
        <v>2798</v>
      </c>
      <c r="D577" s="216" t="s">
        <v>207</v>
      </c>
      <c r="E577" s="217" t="s">
        <v>9566</v>
      </c>
      <c r="F577" s="218" t="s">
        <v>9567</v>
      </c>
      <c r="G577" s="219" t="s">
        <v>2268</v>
      </c>
      <c r="H577" s="220">
        <v>1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331</v>
      </c>
      <c r="AT577" s="227" t="s">
        <v>207</v>
      </c>
      <c r="AU577" s="227" t="s">
        <v>80</v>
      </c>
      <c r="AY577" s="20" t="s">
        <v>205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331</v>
      </c>
      <c r="BM577" s="227" t="s">
        <v>9568</v>
      </c>
    </row>
    <row r="578" s="2" customFormat="1" ht="16.5" customHeight="1">
      <c r="A578" s="41"/>
      <c r="B578" s="42"/>
      <c r="C578" s="216" t="s">
        <v>2803</v>
      </c>
      <c r="D578" s="216" t="s">
        <v>207</v>
      </c>
      <c r="E578" s="217" t="s">
        <v>9569</v>
      </c>
      <c r="F578" s="218" t="s">
        <v>9570</v>
      </c>
      <c r="G578" s="219" t="s">
        <v>2268</v>
      </c>
      <c r="H578" s="220">
        <v>1</v>
      </c>
      <c r="I578" s="221"/>
      <c r="J578" s="222">
        <f>ROUND(I578*H578,2)</f>
        <v>0</v>
      </c>
      <c r="K578" s="218" t="s">
        <v>19</v>
      </c>
      <c r="L578" s="47"/>
      <c r="M578" s="223" t="s">
        <v>19</v>
      </c>
      <c r="N578" s="224" t="s">
        <v>42</v>
      </c>
      <c r="O578" s="87"/>
      <c r="P578" s="225">
        <f>O578*H578</f>
        <v>0</v>
      </c>
      <c r="Q578" s="225">
        <v>0</v>
      </c>
      <c r="R578" s="225">
        <f>Q578*H578</f>
        <v>0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331</v>
      </c>
      <c r="AT578" s="227" t="s">
        <v>207</v>
      </c>
      <c r="AU578" s="227" t="s">
        <v>80</v>
      </c>
      <c r="AY578" s="20" t="s">
        <v>205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331</v>
      </c>
      <c r="BM578" s="227" t="s">
        <v>9571</v>
      </c>
    </row>
    <row r="579" s="2" customFormat="1" ht="16.5" customHeight="1">
      <c r="A579" s="41"/>
      <c r="B579" s="42"/>
      <c r="C579" s="278" t="s">
        <v>2809</v>
      </c>
      <c r="D579" s="278" t="s">
        <v>319</v>
      </c>
      <c r="E579" s="279" t="s">
        <v>9572</v>
      </c>
      <c r="F579" s="280" t="s">
        <v>9573</v>
      </c>
      <c r="G579" s="281" t="s">
        <v>2268</v>
      </c>
      <c r="H579" s="282">
        <v>1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433</v>
      </c>
      <c r="AT579" s="227" t="s">
        <v>319</v>
      </c>
      <c r="AU579" s="227" t="s">
        <v>80</v>
      </c>
      <c r="AY579" s="20" t="s">
        <v>205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331</v>
      </c>
      <c r="BM579" s="227" t="s">
        <v>9574</v>
      </c>
    </row>
    <row r="580" s="2" customFormat="1" ht="16.5" customHeight="1">
      <c r="A580" s="41"/>
      <c r="B580" s="42"/>
      <c r="C580" s="278" t="s">
        <v>2815</v>
      </c>
      <c r="D580" s="278" t="s">
        <v>319</v>
      </c>
      <c r="E580" s="279" t="s">
        <v>9575</v>
      </c>
      <c r="F580" s="280" t="s">
        <v>9576</v>
      </c>
      <c r="G580" s="281" t="s">
        <v>327</v>
      </c>
      <c r="H580" s="282">
        <v>30</v>
      </c>
      <c r="I580" s="283"/>
      <c r="J580" s="284">
        <f>ROUND(I580*H580,2)</f>
        <v>0</v>
      </c>
      <c r="K580" s="280" t="s">
        <v>211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6.0000000000000002E-05</v>
      </c>
      <c r="R580" s="225">
        <f>Q580*H580</f>
        <v>0.0018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433</v>
      </c>
      <c r="AT580" s="227" t="s">
        <v>319</v>
      </c>
      <c r="AU580" s="227" t="s">
        <v>80</v>
      </c>
      <c r="AY580" s="20" t="s">
        <v>205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331</v>
      </c>
      <c r="BM580" s="227" t="s">
        <v>9577</v>
      </c>
    </row>
    <row r="581" s="2" customFormat="1" ht="16.5" customHeight="1">
      <c r="A581" s="41"/>
      <c r="B581" s="42"/>
      <c r="C581" s="216" t="s">
        <v>2822</v>
      </c>
      <c r="D581" s="216" t="s">
        <v>207</v>
      </c>
      <c r="E581" s="217" t="s">
        <v>9578</v>
      </c>
      <c r="F581" s="218" t="s">
        <v>9579</v>
      </c>
      <c r="G581" s="219" t="s">
        <v>2268</v>
      </c>
      <c r="H581" s="220">
        <v>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331</v>
      </c>
      <c r="AT581" s="227" t="s">
        <v>207</v>
      </c>
      <c r="AU581" s="227" t="s">
        <v>80</v>
      </c>
      <c r="AY581" s="20" t="s">
        <v>205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331</v>
      </c>
      <c r="BM581" s="227" t="s">
        <v>9580</v>
      </c>
    </row>
    <row r="582" s="2" customFormat="1" ht="55.5" customHeight="1">
      <c r="A582" s="41"/>
      <c r="B582" s="42"/>
      <c r="C582" s="216" t="s">
        <v>2828</v>
      </c>
      <c r="D582" s="216" t="s">
        <v>207</v>
      </c>
      <c r="E582" s="217" t="s">
        <v>9467</v>
      </c>
      <c r="F582" s="218" t="s">
        <v>9468</v>
      </c>
      <c r="G582" s="219" t="s">
        <v>279</v>
      </c>
      <c r="H582" s="220">
        <v>1.8560000000000001</v>
      </c>
      <c r="I582" s="221"/>
      <c r="J582" s="222">
        <f>ROUND(I582*H582,2)</f>
        <v>0</v>
      </c>
      <c r="K582" s="218" t="s">
        <v>211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331</v>
      </c>
      <c r="AT582" s="227" t="s">
        <v>207</v>
      </c>
      <c r="AU582" s="227" t="s">
        <v>80</v>
      </c>
      <c r="AY582" s="20" t="s">
        <v>205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331</v>
      </c>
      <c r="BM582" s="227" t="s">
        <v>9581</v>
      </c>
    </row>
    <row r="583" s="2" customFormat="1">
      <c r="A583" s="41"/>
      <c r="B583" s="42"/>
      <c r="C583" s="43"/>
      <c r="D583" s="229" t="s">
        <v>214</v>
      </c>
      <c r="E583" s="43"/>
      <c r="F583" s="230" t="s">
        <v>9470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214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3560</v>
      </c>
      <c r="F584" s="214" t="s">
        <v>3561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SUM(P585:P587)</f>
        <v>0</v>
      </c>
      <c r="Q584" s="208"/>
      <c r="R584" s="209">
        <f>SUM(R585:R587)</f>
        <v>0.00040000000000000002</v>
      </c>
      <c r="S584" s="208"/>
      <c r="T584" s="210">
        <f>SUM(T585:T587)</f>
        <v>0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80</v>
      </c>
      <c r="AT584" s="212" t="s">
        <v>70</v>
      </c>
      <c r="AU584" s="212" t="s">
        <v>78</v>
      </c>
      <c r="AY584" s="211" t="s">
        <v>205</v>
      </c>
      <c r="BK584" s="213">
        <f>SUM(BK585:BK587)</f>
        <v>0</v>
      </c>
    </row>
    <row r="585" s="2" customFormat="1" ht="24.15" customHeight="1">
      <c r="A585" s="41"/>
      <c r="B585" s="42"/>
      <c r="C585" s="216" t="s">
        <v>2834</v>
      </c>
      <c r="D585" s="216" t="s">
        <v>207</v>
      </c>
      <c r="E585" s="217" t="s">
        <v>9582</v>
      </c>
      <c r="F585" s="218" t="s">
        <v>9583</v>
      </c>
      <c r="G585" s="219" t="s">
        <v>448</v>
      </c>
      <c r="H585" s="220">
        <v>2</v>
      </c>
      <c r="I585" s="221"/>
      <c r="J585" s="222">
        <f>ROUND(I585*H585,2)</f>
        <v>0</v>
      </c>
      <c r="K585" s="218" t="s">
        <v>211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331</v>
      </c>
      <c r="AT585" s="227" t="s">
        <v>207</v>
      </c>
      <c r="AU585" s="227" t="s">
        <v>80</v>
      </c>
      <c r="AY585" s="20" t="s">
        <v>205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331</v>
      </c>
      <c r="BM585" s="227" t="s">
        <v>9584</v>
      </c>
    </row>
    <row r="586" s="2" customFormat="1">
      <c r="A586" s="41"/>
      <c r="B586" s="42"/>
      <c r="C586" s="43"/>
      <c r="D586" s="229" t="s">
        <v>214</v>
      </c>
      <c r="E586" s="43"/>
      <c r="F586" s="230" t="s">
        <v>9585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214</v>
      </c>
      <c r="AU586" s="20" t="s">
        <v>80</v>
      </c>
    </row>
    <row r="587" s="2" customFormat="1" ht="44.25" customHeight="1">
      <c r="A587" s="41"/>
      <c r="B587" s="42"/>
      <c r="C587" s="278" t="s">
        <v>2841</v>
      </c>
      <c r="D587" s="278" t="s">
        <v>319</v>
      </c>
      <c r="E587" s="279" t="s">
        <v>9586</v>
      </c>
      <c r="F587" s="280" t="s">
        <v>9587</v>
      </c>
      <c r="G587" s="281" t="s">
        <v>448</v>
      </c>
      <c r="H587" s="282">
        <v>2</v>
      </c>
      <c r="I587" s="283"/>
      <c r="J587" s="284">
        <f>ROUND(I587*H587,2)</f>
        <v>0</v>
      </c>
      <c r="K587" s="280" t="s">
        <v>19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0.00020000000000000001</v>
      </c>
      <c r="R587" s="225">
        <f>Q587*H587</f>
        <v>0.00040000000000000002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433</v>
      </c>
      <c r="AT587" s="227" t="s">
        <v>319</v>
      </c>
      <c r="AU587" s="227" t="s">
        <v>80</v>
      </c>
      <c r="AY587" s="20" t="s">
        <v>205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331</v>
      </c>
      <c r="BM587" s="227" t="s">
        <v>9588</v>
      </c>
    </row>
    <row r="588" s="12" customFormat="1" ht="25.92" customHeight="1">
      <c r="A588" s="12"/>
      <c r="B588" s="200"/>
      <c r="C588" s="201"/>
      <c r="D588" s="202" t="s">
        <v>70</v>
      </c>
      <c r="E588" s="203" t="s">
        <v>319</v>
      </c>
      <c r="F588" s="203" t="s">
        <v>7961</v>
      </c>
      <c r="G588" s="201"/>
      <c r="H588" s="201"/>
      <c r="I588" s="204"/>
      <c r="J588" s="205">
        <f>BK588</f>
        <v>0</v>
      </c>
      <c r="K588" s="201"/>
      <c r="L588" s="206"/>
      <c r="M588" s="207"/>
      <c r="N588" s="208"/>
      <c r="O588" s="208"/>
      <c r="P588" s="209">
        <f>P589</f>
        <v>0</v>
      </c>
      <c r="Q588" s="208"/>
      <c r="R588" s="209">
        <f>R589</f>
        <v>0.68188000000000004</v>
      </c>
      <c r="S588" s="208"/>
      <c r="T588" s="210">
        <f>T589</f>
        <v>10.69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11" t="s">
        <v>97</v>
      </c>
      <c r="AT588" s="212" t="s">
        <v>70</v>
      </c>
      <c r="AU588" s="212" t="s">
        <v>71</v>
      </c>
      <c r="AY588" s="211" t="s">
        <v>205</v>
      </c>
      <c r="BK588" s="213">
        <f>BK589</f>
        <v>0</v>
      </c>
    </row>
    <row r="589" s="12" customFormat="1" ht="22.8" customHeight="1">
      <c r="A589" s="12"/>
      <c r="B589" s="200"/>
      <c r="C589" s="201"/>
      <c r="D589" s="202" t="s">
        <v>70</v>
      </c>
      <c r="E589" s="214" t="s">
        <v>7962</v>
      </c>
      <c r="F589" s="214" t="s">
        <v>7963</v>
      </c>
      <c r="G589" s="201"/>
      <c r="H589" s="201"/>
      <c r="I589" s="204"/>
      <c r="J589" s="215">
        <f>BK589</f>
        <v>0</v>
      </c>
      <c r="K589" s="201"/>
      <c r="L589" s="206"/>
      <c r="M589" s="207"/>
      <c r="N589" s="208"/>
      <c r="O589" s="208"/>
      <c r="P589" s="209">
        <f>SUM(P590:P597)</f>
        <v>0</v>
      </c>
      <c r="Q589" s="208"/>
      <c r="R589" s="209">
        <f>SUM(R590:R597)</f>
        <v>0.68188000000000004</v>
      </c>
      <c r="S589" s="208"/>
      <c r="T589" s="210">
        <f>SUM(T590:T597)</f>
        <v>10.69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1" t="s">
        <v>97</v>
      </c>
      <c r="AT589" s="212" t="s">
        <v>70</v>
      </c>
      <c r="AU589" s="212" t="s">
        <v>78</v>
      </c>
      <c r="AY589" s="211" t="s">
        <v>205</v>
      </c>
      <c r="BK589" s="213">
        <f>SUM(BK590:BK597)</f>
        <v>0</v>
      </c>
    </row>
    <row r="590" s="2" customFormat="1" ht="55.5" customHeight="1">
      <c r="A590" s="41"/>
      <c r="B590" s="42"/>
      <c r="C590" s="216" t="s">
        <v>2847</v>
      </c>
      <c r="D590" s="216" t="s">
        <v>207</v>
      </c>
      <c r="E590" s="217" t="s">
        <v>9589</v>
      </c>
      <c r="F590" s="218" t="s">
        <v>9590</v>
      </c>
      <c r="G590" s="219" t="s">
        <v>448</v>
      </c>
      <c r="H590" s="220">
        <v>1</v>
      </c>
      <c r="I590" s="221"/>
      <c r="J590" s="222">
        <f>ROUND(I590*H590,2)</f>
        <v>0</v>
      </c>
      <c r="K590" s="218" t="s">
        <v>211</v>
      </c>
      <c r="L590" s="47"/>
      <c r="M590" s="223" t="s">
        <v>19</v>
      </c>
      <c r="N590" s="224" t="s">
        <v>42</v>
      </c>
      <c r="O590" s="87"/>
      <c r="P590" s="225">
        <f>O590*H590</f>
        <v>0</v>
      </c>
      <c r="Q590" s="225">
        <v>0.018429999999999998</v>
      </c>
      <c r="R590" s="225">
        <f>Q590*H590</f>
        <v>0.018429999999999998</v>
      </c>
      <c r="S590" s="225">
        <v>0.14499999999999999</v>
      </c>
      <c r="T590" s="226">
        <f>S590*H590</f>
        <v>0.14499999999999999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657</v>
      </c>
      <c r="AT590" s="227" t="s">
        <v>207</v>
      </c>
      <c r="AU590" s="227" t="s">
        <v>80</v>
      </c>
      <c r="AY590" s="20" t="s">
        <v>205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657</v>
      </c>
      <c r="BM590" s="227" t="s">
        <v>9591</v>
      </c>
    </row>
    <row r="591" s="2" customFormat="1">
      <c r="A591" s="41"/>
      <c r="B591" s="42"/>
      <c r="C591" s="43"/>
      <c r="D591" s="229" t="s">
        <v>214</v>
      </c>
      <c r="E591" s="43"/>
      <c r="F591" s="230" t="s">
        <v>9592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214</v>
      </c>
      <c r="AU591" s="20" t="s">
        <v>80</v>
      </c>
    </row>
    <row r="592" s="2" customFormat="1" ht="55.5" customHeight="1">
      <c r="A592" s="41"/>
      <c r="B592" s="42"/>
      <c r="C592" s="216" t="s">
        <v>2853</v>
      </c>
      <c r="D592" s="216" t="s">
        <v>207</v>
      </c>
      <c r="E592" s="217" t="s">
        <v>9593</v>
      </c>
      <c r="F592" s="218" t="s">
        <v>9594</v>
      </c>
      <c r="G592" s="219" t="s">
        <v>448</v>
      </c>
      <c r="H592" s="220">
        <v>1</v>
      </c>
      <c r="I592" s="221"/>
      <c r="J592" s="222">
        <f>ROUND(I592*H592,2)</f>
        <v>0</v>
      </c>
      <c r="K592" s="218" t="s">
        <v>211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0.020480000000000002</v>
      </c>
      <c r="R592" s="225">
        <f>Q592*H592</f>
        <v>0.020480000000000002</v>
      </c>
      <c r="S592" s="225">
        <v>0.19500000000000001</v>
      </c>
      <c r="T592" s="226">
        <f>S592*H592</f>
        <v>0.19500000000000001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657</v>
      </c>
      <c r="AT592" s="227" t="s">
        <v>207</v>
      </c>
      <c r="AU592" s="227" t="s">
        <v>80</v>
      </c>
      <c r="AY592" s="20" t="s">
        <v>205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657</v>
      </c>
      <c r="BM592" s="227" t="s">
        <v>9595</v>
      </c>
    </row>
    <row r="593" s="2" customFormat="1">
      <c r="A593" s="41"/>
      <c r="B593" s="42"/>
      <c r="C593" s="43"/>
      <c r="D593" s="229" t="s">
        <v>214</v>
      </c>
      <c r="E593" s="43"/>
      <c r="F593" s="230" t="s">
        <v>9596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214</v>
      </c>
      <c r="AU593" s="20" t="s">
        <v>80</v>
      </c>
    </row>
    <row r="594" s="2" customFormat="1" ht="55.5" customHeight="1">
      <c r="A594" s="41"/>
      <c r="B594" s="42"/>
      <c r="C594" s="216" t="s">
        <v>2859</v>
      </c>
      <c r="D594" s="216" t="s">
        <v>207</v>
      </c>
      <c r="E594" s="217" t="s">
        <v>9597</v>
      </c>
      <c r="F594" s="218" t="s">
        <v>9598</v>
      </c>
      <c r="G594" s="219" t="s">
        <v>448</v>
      </c>
      <c r="H594" s="220">
        <v>11</v>
      </c>
      <c r="I594" s="221"/>
      <c r="J594" s="222">
        <f>ROUND(I594*H594,2)</f>
        <v>0</v>
      </c>
      <c r="K594" s="218" t="s">
        <v>211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0.028670000000000001</v>
      </c>
      <c r="R594" s="225">
        <f>Q594*H594</f>
        <v>0.31537000000000004</v>
      </c>
      <c r="S594" s="225">
        <v>0.40000000000000002</v>
      </c>
      <c r="T594" s="226">
        <f>S594*H594</f>
        <v>4.4000000000000004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657</v>
      </c>
      <c r="AT594" s="227" t="s">
        <v>207</v>
      </c>
      <c r="AU594" s="227" t="s">
        <v>80</v>
      </c>
      <c r="AY594" s="20" t="s">
        <v>205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657</v>
      </c>
      <c r="BM594" s="227" t="s">
        <v>9599</v>
      </c>
    </row>
    <row r="595" s="2" customFormat="1">
      <c r="A595" s="41"/>
      <c r="B595" s="42"/>
      <c r="C595" s="43"/>
      <c r="D595" s="229" t="s">
        <v>214</v>
      </c>
      <c r="E595" s="43"/>
      <c r="F595" s="230" t="s">
        <v>9600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214</v>
      </c>
      <c r="AU595" s="20" t="s">
        <v>80</v>
      </c>
    </row>
    <row r="596" s="2" customFormat="1" ht="62.7" customHeight="1">
      <c r="A596" s="41"/>
      <c r="B596" s="42"/>
      <c r="C596" s="216" t="s">
        <v>2869</v>
      </c>
      <c r="D596" s="216" t="s">
        <v>207</v>
      </c>
      <c r="E596" s="217" t="s">
        <v>9601</v>
      </c>
      <c r="F596" s="218" t="s">
        <v>9602</v>
      </c>
      <c r="G596" s="219" t="s">
        <v>448</v>
      </c>
      <c r="H596" s="220">
        <v>10</v>
      </c>
      <c r="I596" s="221"/>
      <c r="J596" s="222">
        <f>ROUND(I596*H596,2)</f>
        <v>0</v>
      </c>
      <c r="K596" s="218" t="s">
        <v>211</v>
      </c>
      <c r="L596" s="47"/>
      <c r="M596" s="223" t="s">
        <v>19</v>
      </c>
      <c r="N596" s="224" t="s">
        <v>42</v>
      </c>
      <c r="O596" s="87"/>
      <c r="P596" s="225">
        <f>O596*H596</f>
        <v>0</v>
      </c>
      <c r="Q596" s="225">
        <v>0.032759999999999997</v>
      </c>
      <c r="R596" s="225">
        <f>Q596*H596</f>
        <v>0.3276</v>
      </c>
      <c r="S596" s="225">
        <v>0.59499999999999997</v>
      </c>
      <c r="T596" s="226">
        <f>S596*H596</f>
        <v>5.9499999999999993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657</v>
      </c>
      <c r="AT596" s="227" t="s">
        <v>207</v>
      </c>
      <c r="AU596" s="227" t="s">
        <v>80</v>
      </c>
      <c r="AY596" s="20" t="s">
        <v>205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657</v>
      </c>
      <c r="BM596" s="227" t="s">
        <v>9603</v>
      </c>
    </row>
    <row r="597" s="2" customFormat="1">
      <c r="A597" s="41"/>
      <c r="B597" s="42"/>
      <c r="C597" s="43"/>
      <c r="D597" s="229" t="s">
        <v>214</v>
      </c>
      <c r="E597" s="43"/>
      <c r="F597" s="230" t="s">
        <v>9604</v>
      </c>
      <c r="G597" s="43"/>
      <c r="H597" s="43"/>
      <c r="I597" s="231"/>
      <c r="J597" s="43"/>
      <c r="K597" s="43"/>
      <c r="L597" s="47"/>
      <c r="M597" s="232"/>
      <c r="N597" s="233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214</v>
      </c>
      <c r="AU597" s="20" t="s">
        <v>80</v>
      </c>
    </row>
    <row r="598" s="12" customFormat="1" ht="25.92" customHeight="1">
      <c r="A598" s="12"/>
      <c r="B598" s="200"/>
      <c r="C598" s="201"/>
      <c r="D598" s="202" t="s">
        <v>70</v>
      </c>
      <c r="E598" s="203" t="s">
        <v>121</v>
      </c>
      <c r="F598" s="203" t="s">
        <v>9605</v>
      </c>
      <c r="G598" s="201"/>
      <c r="H598" s="201"/>
      <c r="I598" s="204"/>
      <c r="J598" s="205">
        <f>BK598</f>
        <v>0</v>
      </c>
      <c r="K598" s="201"/>
      <c r="L598" s="206"/>
      <c r="M598" s="207"/>
      <c r="N598" s="208"/>
      <c r="O598" s="208"/>
      <c r="P598" s="209">
        <f>P599</f>
        <v>0</v>
      </c>
      <c r="Q598" s="208"/>
      <c r="R598" s="209">
        <f>R599</f>
        <v>0</v>
      </c>
      <c r="S598" s="208"/>
      <c r="T598" s="210">
        <f>T599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1" t="s">
        <v>255</v>
      </c>
      <c r="AT598" s="212" t="s">
        <v>70</v>
      </c>
      <c r="AU598" s="212" t="s">
        <v>71</v>
      </c>
      <c r="AY598" s="211" t="s">
        <v>205</v>
      </c>
      <c r="BK598" s="213">
        <f>BK599</f>
        <v>0</v>
      </c>
    </row>
    <row r="599" s="12" customFormat="1" ht="22.8" customHeight="1">
      <c r="A599" s="12"/>
      <c r="B599" s="200"/>
      <c r="C599" s="201"/>
      <c r="D599" s="202" t="s">
        <v>70</v>
      </c>
      <c r="E599" s="214" t="s">
        <v>9606</v>
      </c>
      <c r="F599" s="214" t="s">
        <v>9607</v>
      </c>
      <c r="G599" s="201"/>
      <c r="H599" s="201"/>
      <c r="I599" s="204"/>
      <c r="J599" s="215">
        <f>BK599</f>
        <v>0</v>
      </c>
      <c r="K599" s="201"/>
      <c r="L599" s="206"/>
      <c r="M599" s="207"/>
      <c r="N599" s="208"/>
      <c r="O599" s="208"/>
      <c r="P599" s="209">
        <f>SUM(P600:P601)</f>
        <v>0</v>
      </c>
      <c r="Q599" s="208"/>
      <c r="R599" s="209">
        <f>SUM(R600:R601)</f>
        <v>0</v>
      </c>
      <c r="S599" s="208"/>
      <c r="T599" s="210">
        <f>SUM(T600:T601)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211" t="s">
        <v>255</v>
      </c>
      <c r="AT599" s="212" t="s">
        <v>70</v>
      </c>
      <c r="AU599" s="212" t="s">
        <v>78</v>
      </c>
      <c r="AY599" s="211" t="s">
        <v>205</v>
      </c>
      <c r="BK599" s="213">
        <f>SUM(BK600:BK601)</f>
        <v>0</v>
      </c>
    </row>
    <row r="600" s="2" customFormat="1" ht="16.5" customHeight="1">
      <c r="A600" s="41"/>
      <c r="B600" s="42"/>
      <c r="C600" s="216" t="s">
        <v>2877</v>
      </c>
      <c r="D600" s="216" t="s">
        <v>207</v>
      </c>
      <c r="E600" s="217" t="s">
        <v>9608</v>
      </c>
      <c r="F600" s="218" t="s">
        <v>9609</v>
      </c>
      <c r="G600" s="219" t="s">
        <v>2268</v>
      </c>
      <c r="H600" s="220">
        <v>4</v>
      </c>
      <c r="I600" s="221"/>
      <c r="J600" s="222">
        <f>ROUND(I600*H600,2)</f>
        <v>0</v>
      </c>
      <c r="K600" s="218" t="s">
        <v>211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6747</v>
      </c>
      <c r="AT600" s="227" t="s">
        <v>207</v>
      </c>
      <c r="AU600" s="227" t="s">
        <v>80</v>
      </c>
      <c r="AY600" s="20" t="s">
        <v>205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6747</v>
      </c>
      <c r="BM600" s="227" t="s">
        <v>9610</v>
      </c>
    </row>
    <row r="601" s="2" customFormat="1">
      <c r="A601" s="41"/>
      <c r="B601" s="42"/>
      <c r="C601" s="43"/>
      <c r="D601" s="229" t="s">
        <v>214</v>
      </c>
      <c r="E601" s="43"/>
      <c r="F601" s="230" t="s">
        <v>9611</v>
      </c>
      <c r="G601" s="43"/>
      <c r="H601" s="43"/>
      <c r="I601" s="231"/>
      <c r="J601" s="43"/>
      <c r="K601" s="43"/>
      <c r="L601" s="47"/>
      <c r="M601" s="289"/>
      <c r="N601" s="290"/>
      <c r="O601" s="291"/>
      <c r="P601" s="291"/>
      <c r="Q601" s="291"/>
      <c r="R601" s="291"/>
      <c r="S601" s="291"/>
      <c r="T601" s="292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214</v>
      </c>
      <c r="AU601" s="20" t="s">
        <v>80</v>
      </c>
    </row>
    <row r="602" s="2" customFormat="1" ht="6.96" customHeight="1">
      <c r="A602" s="41"/>
      <c r="B602" s="62"/>
      <c r="C602" s="63"/>
      <c r="D602" s="63"/>
      <c r="E602" s="63"/>
      <c r="F602" s="63"/>
      <c r="G602" s="63"/>
      <c r="H602" s="63"/>
      <c r="I602" s="63"/>
      <c r="J602" s="63"/>
      <c r="K602" s="63"/>
      <c r="L602" s="47"/>
      <c r="M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</row>
  </sheetData>
  <sheetProtection sheet="1" autoFilter="0" formatColumns="0" formatRows="0" objects="1" scenarios="1" spinCount="100000" saltValue="Xky/p08xCODxLWdJTNAxBmfXhttlEsm/L924w+VbcM9f8ta9E71CgcWWkHCx/MVUZwbaJWWUmAMoPXJeh8ym+A==" hashValue="ZYmYymjfSNmucQSOcKVuXtZMz4pCMOvFIEMkfFSm1Xuy9KswdhS+atsrHugeDlf+UMW3yGipNl8yfpaUTgkZsQ==" algorithmName="SHA-512" password="CC35"/>
  <autoFilter ref="C102:K6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953993321"/>
    <hyperlink ref="F112" r:id="rId2" display="https://podminky.urs.cz/item/CS_URS_2025_01/997013111"/>
    <hyperlink ref="F115" r:id="rId3" display="https://podminky.urs.cz/item/CS_URS_2025_01/997013211"/>
    <hyperlink ref="F119" r:id="rId4" display="https://podminky.urs.cz/item/CS_URS_2025_01/997013509"/>
    <hyperlink ref="F122" r:id="rId5" display="https://podminky.urs.cz/item/CS_URS_2025_01/997013511"/>
    <hyperlink ref="F125" r:id="rId6" display="https://podminky.urs.cz/item/CS_URS_2025_01/997013813"/>
    <hyperlink ref="F128" r:id="rId7" display="https://podminky.urs.cz/item/CS_URS_2025_01/997013871"/>
    <hyperlink ref="F132" r:id="rId8" display="https://podminky.urs.cz/item/CS_URS_2025_01/998011010"/>
    <hyperlink ref="F137" r:id="rId9" display="https://podminky.urs.cz/item/CS_URS_2025_01/741110042"/>
    <hyperlink ref="F140" r:id="rId10" display="https://podminky.urs.cz/item/CS_URS_2025_01/741110043"/>
    <hyperlink ref="F151" r:id="rId11" display="https://podminky.urs.cz/item/CS_URS_2025_01/741112001"/>
    <hyperlink ref="F154" r:id="rId12" display="https://podminky.urs.cz/item/CS_URS_2025_01/741112003"/>
    <hyperlink ref="F158" r:id="rId13" display="https://podminky.urs.cz/item/CS_URS_2025_01/741112021"/>
    <hyperlink ref="F161" r:id="rId14" display="https://podminky.urs.cz/item/CS_URS_2025_01/741112022"/>
    <hyperlink ref="F164" r:id="rId15" display="https://podminky.urs.cz/item/CS_URS_2025_01/741112061"/>
    <hyperlink ref="F167" r:id="rId16" display="https://podminky.urs.cz/item/CS_URS_2025_01/741112062"/>
    <hyperlink ref="F172" r:id="rId17" display="https://podminky.urs.cz/item/CS_URS_2025_01/741120001"/>
    <hyperlink ref="F177" r:id="rId18" display="https://podminky.urs.cz/item/CS_URS_2025_01/741120003"/>
    <hyperlink ref="F181" r:id="rId19" display="https://podminky.urs.cz/item/CS_URS_2025_01/741120005"/>
    <hyperlink ref="F185" r:id="rId20" display="https://podminky.urs.cz/item/CS_URS_2025_01/741120101"/>
    <hyperlink ref="F188" r:id="rId21" display="https://podminky.urs.cz/item/CS_URS_2025_01/741120103"/>
    <hyperlink ref="F191" r:id="rId22" display="https://podminky.urs.cz/item/CS_URS_2025_01/741122011"/>
    <hyperlink ref="F197" r:id="rId23" display="https://podminky.urs.cz/item/CS_URS_2025_01/741122015"/>
    <hyperlink ref="F202" r:id="rId24" display="https://podminky.urs.cz/item/CS_URS_2025_01/741122016"/>
    <hyperlink ref="F206" r:id="rId25" display="https://podminky.urs.cz/item/CS_URS_2025_01/741122021"/>
    <hyperlink ref="F210" r:id="rId26" display="https://podminky.urs.cz/item/CS_URS_2025_01/741122022"/>
    <hyperlink ref="F214" r:id="rId27" display="https://podminky.urs.cz/item/CS_URS_2025_01/741122031"/>
    <hyperlink ref="F219" r:id="rId28" display="https://podminky.urs.cz/item/CS_URS_2025_01/741122032"/>
    <hyperlink ref="F225" r:id="rId29" display="https://podminky.urs.cz/item/CS_URS_2025_01/741122121"/>
    <hyperlink ref="F228" r:id="rId30" display="https://podminky.urs.cz/item/CS_URS_2025_01/741122122"/>
    <hyperlink ref="F237" r:id="rId31" display="https://podminky.urs.cz/item/CS_URS_2025_01/741122131"/>
    <hyperlink ref="F241" r:id="rId32" display="https://podminky.urs.cz/item/CS_URS_2025_01/741122138"/>
    <hyperlink ref="F244" r:id="rId33" display="https://podminky.urs.cz/item/CS_URS_2025_01/741122142"/>
    <hyperlink ref="F247" r:id="rId34" display="https://podminky.urs.cz/item/CS_URS_2025_01/741122143"/>
    <hyperlink ref="F250" r:id="rId35" display="https://podminky.urs.cz/item/CS_URS_2025_01/741122144"/>
    <hyperlink ref="F255" r:id="rId36" display="https://podminky.urs.cz/item/CS_URS_2025_01/741122145"/>
    <hyperlink ref="F259" r:id="rId37" display="https://podminky.urs.cz/item/CS_URS_2025_01/741122159"/>
    <hyperlink ref="F264" r:id="rId38" display="https://podminky.urs.cz/item/CS_URS_2025_01/741130005"/>
    <hyperlink ref="F266" r:id="rId39" display="https://podminky.urs.cz/item/CS_URS_2025_01/741130006"/>
    <hyperlink ref="F268" r:id="rId40" display="https://podminky.urs.cz/item/CS_URS_2025_01/741130061"/>
    <hyperlink ref="F271" r:id="rId41" display="https://podminky.urs.cz/item/CS_URS_2025_01/741130062"/>
    <hyperlink ref="F274" r:id="rId42" display="https://podminky.urs.cz/item/CS_URS_2025_01/741130067"/>
    <hyperlink ref="F280" r:id="rId43" display="https://podminky.urs.cz/item/CS_URS_2025_01/741210001"/>
    <hyperlink ref="F296" r:id="rId44" display="https://podminky.urs.cz/item/CS_URS_2025_01/741210002"/>
    <hyperlink ref="F314" r:id="rId45" display="https://podminky.urs.cz/item/CS_URS_2025_01/741210003"/>
    <hyperlink ref="F321" r:id="rId46" display="https://podminky.urs.cz/item/CS_URS_2025_01/741210201"/>
    <hyperlink ref="F324" r:id="rId47" display="https://podminky.urs.cz/item/CS_URS_2025_01/741210202"/>
    <hyperlink ref="F332" r:id="rId48" display="https://podminky.urs.cz/item/CS_URS_2025_01/741310101"/>
    <hyperlink ref="F335" r:id="rId49" display="https://podminky.urs.cz/item/CS_URS_2025_01/741310102"/>
    <hyperlink ref="F339" r:id="rId50" display="https://podminky.urs.cz/item/CS_URS_2025_01/741310104"/>
    <hyperlink ref="F342" r:id="rId51" display="https://podminky.urs.cz/item/CS_URS_2025_01/741310121"/>
    <hyperlink ref="F345" r:id="rId52" display="https://podminky.urs.cz/item/CS_URS_2025_01/741310122"/>
    <hyperlink ref="F349" r:id="rId53" display="https://podminky.urs.cz/item/CS_URS_2025_01/741310125"/>
    <hyperlink ref="F352" r:id="rId54" display="https://podminky.urs.cz/item/CS_URS_2025_01/741310126"/>
    <hyperlink ref="F355" r:id="rId55" display="https://podminky.urs.cz/item/CS_URS_2025_01/741310221"/>
    <hyperlink ref="F358" r:id="rId56" display="https://podminky.urs.cz/item/CS_URS_2025_01/741310251"/>
    <hyperlink ref="F362" r:id="rId57" display="https://podminky.urs.cz/item/CS_URS_2025_01/741310263"/>
    <hyperlink ref="F366" r:id="rId58" display="https://podminky.urs.cz/item/CS_URS_2025_01/741310269"/>
    <hyperlink ref="F369" r:id="rId59" display="https://podminky.urs.cz/item/CS_URS_2025_01/741310401"/>
    <hyperlink ref="F385" r:id="rId60" display="https://podminky.urs.cz/item/CS_URS_2025_01/741311071"/>
    <hyperlink ref="F389" r:id="rId61" display="https://podminky.urs.cz/item/CS_URS_2025_01/741313001"/>
    <hyperlink ref="F392" r:id="rId62" display="https://podminky.urs.cz/item/CS_URS_2025_01/741313005"/>
    <hyperlink ref="F395" r:id="rId63" display="https://podminky.urs.cz/item/CS_URS_2025_01/741313052"/>
    <hyperlink ref="F400" r:id="rId64" display="https://podminky.urs.cz/item/CS_URS_2025_01/741313081"/>
    <hyperlink ref="F403" r:id="rId65" display="https://podminky.urs.cz/item/CS_URS_2025_01/741313083"/>
    <hyperlink ref="F406" r:id="rId66" display="https://podminky.urs.cz/item/CS_URS_2025_01/741313082"/>
    <hyperlink ref="F415" r:id="rId67" display="https://podminky.urs.cz/item/CS_URS_2025_01/741920512"/>
    <hyperlink ref="F422" r:id="rId68" display="https://podminky.urs.cz/item/CS_URS_2025_01/741372021"/>
    <hyperlink ref="F431" r:id="rId69" display="https://podminky.urs.cz/item/CS_URS_2025_01/741372032"/>
    <hyperlink ref="F450" r:id="rId70" display="https://podminky.urs.cz/item/CS_URS_2025_01/741372061"/>
    <hyperlink ref="F456" r:id="rId71" display="https://podminky.urs.cz/item/CS_URS_2025_01/741372062"/>
    <hyperlink ref="F471" r:id="rId72" display="https://podminky.urs.cz/item/CS_URS_2025_01/741372073"/>
    <hyperlink ref="F479" r:id="rId73" display="https://podminky.urs.cz/item/CS_URS_2025_01/741372074"/>
    <hyperlink ref="F494" r:id="rId74" display="https://podminky.urs.cz/item/CS_URS_2025_01/741372112"/>
    <hyperlink ref="F503" r:id="rId75" display="https://podminky.urs.cz/item/CS_URS_2025_01/741372131"/>
    <hyperlink ref="F507" r:id="rId76" display="https://podminky.urs.cz/item/CS_URS_2025_01/741372162"/>
    <hyperlink ref="F517" r:id="rId77" display="https://podminky.urs.cz/item/CS_URS_2025_01/741910412"/>
    <hyperlink ref="F521" r:id="rId78" display="https://podminky.urs.cz/item/CS_URS_2025_01/741910413"/>
    <hyperlink ref="F525" r:id="rId79" display="https://podminky.urs.cz/item/CS_URS_2025_01/741910414"/>
    <hyperlink ref="F536" r:id="rId80" display="https://podminky.urs.cz/item/CS_URS_2025_01/998741113"/>
    <hyperlink ref="F548" r:id="rId81" display="https://podminky.urs.cz/item/CS_URS_2025_01/741420022"/>
    <hyperlink ref="F557" r:id="rId82" display="https://podminky.urs.cz/item/CS_URS_2025_01/741420023"/>
    <hyperlink ref="F560" r:id="rId83" display="https://podminky.urs.cz/item/CS_URS_2025_01/741420051"/>
    <hyperlink ref="F563" r:id="rId84" display="https://podminky.urs.cz/item/CS_URS_2025_01/741420101"/>
    <hyperlink ref="F568" r:id="rId85" display="https://podminky.urs.cz/item/CS_URS_2025_01/741420102"/>
    <hyperlink ref="F572" r:id="rId86" display="https://podminky.urs.cz/item/CS_URS_2025_01/741430004"/>
    <hyperlink ref="F575" r:id="rId87" display="https://podminky.urs.cz/item/CS_URS_2025_01/741440031"/>
    <hyperlink ref="F583" r:id="rId88" display="https://podminky.urs.cz/item/CS_URS_2025_01/998741113"/>
    <hyperlink ref="F586" r:id="rId89" display="https://podminky.urs.cz/item/CS_URS_2025_01/751614121"/>
    <hyperlink ref="F591" r:id="rId90" display="https://podminky.urs.cz/item/CS_URS_2025_01/460903123"/>
    <hyperlink ref="F593" r:id="rId91" display="https://podminky.urs.cz/item/CS_URS_2025_01/460903213"/>
    <hyperlink ref="F595" r:id="rId92" display="https://podminky.urs.cz/item/CS_URS_2025_01/460903311"/>
    <hyperlink ref="F597" r:id="rId93" display="https://podminky.urs.cz/item/CS_URS_2025_01/460903313"/>
    <hyperlink ref="F601" r:id="rId94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148</v>
      </c>
      <c r="L8" s="23"/>
    </row>
    <row r="9" s="1" customFormat="1" ht="16.5" customHeight="1">
      <c r="B9" s="23"/>
      <c r="E9" s="147" t="s">
        <v>149</v>
      </c>
      <c r="F9" s="1"/>
      <c r="G9" s="1"/>
      <c r="H9" s="1"/>
      <c r="L9" s="23"/>
    </row>
    <row r="10" s="1" customFormat="1" ht="12" customHeight="1">
      <c r="B10" s="23"/>
      <c r="D10" s="146" t="s">
        <v>150</v>
      </c>
      <c r="L10" s="23"/>
    </row>
    <row r="11" s="2" customFormat="1" ht="16.5" customHeight="1">
      <c r="A11" s="41"/>
      <c r="B11" s="47"/>
      <c r="C11" s="41"/>
      <c r="D11" s="41"/>
      <c r="E11" s="159" t="s">
        <v>8446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8447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9612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24. 10. 2025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ROUND(J129,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ROUND((SUM(BE129:BE560)),  2)</f>
        <v>0</v>
      </c>
      <c r="G37" s="41"/>
      <c r="H37" s="41"/>
      <c r="I37" s="161">
        <v>0.20999999999999999</v>
      </c>
      <c r="J37" s="160">
        <f>ROUND(((SUM(BE129:BE560))*I37),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ROUND((SUM(BF129:BF560)),  2)</f>
        <v>0</v>
      </c>
      <c r="G38" s="41"/>
      <c r="H38" s="41"/>
      <c r="I38" s="161">
        <v>0.12</v>
      </c>
      <c r="J38" s="160">
        <f>ROUND(((SUM(BF129:BF560))*I38),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ROUND((SUM(BG129:BG560)),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ROUND((SUM(BH129:BH560)),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ROUND((SUM(BI129:BI560)),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152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148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149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150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8446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8447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01.4B - elektroinstalace slaboproud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24. 10. 2025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153</v>
      </c>
      <c r="D65" s="175"/>
      <c r="E65" s="175"/>
      <c r="F65" s="175"/>
      <c r="G65" s="175"/>
      <c r="H65" s="175"/>
      <c r="I65" s="175"/>
      <c r="J65" s="176" t="s">
        <v>154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J129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155</v>
      </c>
    </row>
    <row r="68" s="9" customFormat="1" ht="24.96" customHeight="1">
      <c r="A68" s="9"/>
      <c r="B68" s="178"/>
      <c r="C68" s="179"/>
      <c r="D68" s="180" t="s">
        <v>156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162</v>
      </c>
      <c r="E69" s="186"/>
      <c r="F69" s="186"/>
      <c r="G69" s="186"/>
      <c r="H69" s="186"/>
      <c r="I69" s="186"/>
      <c r="J69" s="187">
        <f>J131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7021</v>
      </c>
      <c r="E70" s="186"/>
      <c r="F70" s="186"/>
      <c r="G70" s="186"/>
      <c r="H70" s="186"/>
      <c r="I70" s="186"/>
      <c r="J70" s="187">
        <f>J143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168</v>
      </c>
      <c r="E71" s="186"/>
      <c r="F71" s="186"/>
      <c r="G71" s="186"/>
      <c r="H71" s="186"/>
      <c r="I71" s="186"/>
      <c r="J71" s="187">
        <f>J164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169</v>
      </c>
      <c r="E72" s="186"/>
      <c r="F72" s="186"/>
      <c r="G72" s="186"/>
      <c r="H72" s="186"/>
      <c r="I72" s="186"/>
      <c r="J72" s="187">
        <f>J184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9613</v>
      </c>
      <c r="E73" s="181"/>
      <c r="F73" s="181"/>
      <c r="G73" s="181"/>
      <c r="H73" s="181"/>
      <c r="I73" s="181"/>
      <c r="J73" s="182">
        <f>J187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9614</v>
      </c>
      <c r="E74" s="186"/>
      <c r="F74" s="186"/>
      <c r="G74" s="186"/>
      <c r="H74" s="186"/>
      <c r="I74" s="186"/>
      <c r="J74" s="187">
        <f>J188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9615</v>
      </c>
      <c r="E75" s="186"/>
      <c r="F75" s="186"/>
      <c r="G75" s="186"/>
      <c r="H75" s="186"/>
      <c r="I75" s="186"/>
      <c r="J75" s="187">
        <f>J189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9616</v>
      </c>
      <c r="E76" s="186"/>
      <c r="F76" s="186"/>
      <c r="G76" s="186"/>
      <c r="H76" s="186"/>
      <c r="I76" s="186"/>
      <c r="J76" s="187">
        <f>J203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9617</v>
      </c>
      <c r="E77" s="186"/>
      <c r="F77" s="186"/>
      <c r="G77" s="186"/>
      <c r="H77" s="186"/>
      <c r="I77" s="186"/>
      <c r="J77" s="187">
        <f>J261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9618</v>
      </c>
      <c r="E78" s="186"/>
      <c r="F78" s="186"/>
      <c r="G78" s="186"/>
      <c r="H78" s="186"/>
      <c r="I78" s="186"/>
      <c r="J78" s="187">
        <f>J268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9615</v>
      </c>
      <c r="E79" s="186"/>
      <c r="F79" s="186"/>
      <c r="G79" s="186"/>
      <c r="H79" s="186"/>
      <c r="I79" s="186"/>
      <c r="J79" s="187">
        <f>J269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9619</v>
      </c>
      <c r="E80" s="186"/>
      <c r="F80" s="186"/>
      <c r="G80" s="186"/>
      <c r="H80" s="186"/>
      <c r="I80" s="186"/>
      <c r="J80" s="187">
        <f>J276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9617</v>
      </c>
      <c r="E81" s="186"/>
      <c r="F81" s="186"/>
      <c r="G81" s="186"/>
      <c r="H81" s="186"/>
      <c r="I81" s="186"/>
      <c r="J81" s="187">
        <f>J309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9620</v>
      </c>
      <c r="E82" s="186"/>
      <c r="F82" s="186"/>
      <c r="G82" s="186"/>
      <c r="H82" s="186"/>
      <c r="I82" s="186"/>
      <c r="J82" s="187">
        <f>J313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9616</v>
      </c>
      <c r="E83" s="186"/>
      <c r="F83" s="186"/>
      <c r="G83" s="186"/>
      <c r="H83" s="186"/>
      <c r="I83" s="186"/>
      <c r="J83" s="187">
        <f>J314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9615</v>
      </c>
      <c r="E84" s="186"/>
      <c r="F84" s="186"/>
      <c r="G84" s="186"/>
      <c r="H84" s="186"/>
      <c r="I84" s="186"/>
      <c r="J84" s="187">
        <f>J349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9621</v>
      </c>
      <c r="E85" s="186"/>
      <c r="F85" s="186"/>
      <c r="G85" s="186"/>
      <c r="H85" s="186"/>
      <c r="I85" s="186"/>
      <c r="J85" s="187">
        <f>J367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9617</v>
      </c>
      <c r="E86" s="186"/>
      <c r="F86" s="186"/>
      <c r="G86" s="186"/>
      <c r="H86" s="186"/>
      <c r="I86" s="186"/>
      <c r="J86" s="187">
        <f>J376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9622</v>
      </c>
      <c r="E87" s="186"/>
      <c r="F87" s="186"/>
      <c r="G87" s="186"/>
      <c r="H87" s="186"/>
      <c r="I87" s="186"/>
      <c r="J87" s="187">
        <f>J382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9616</v>
      </c>
      <c r="E88" s="186"/>
      <c r="F88" s="186"/>
      <c r="G88" s="186"/>
      <c r="H88" s="186"/>
      <c r="I88" s="186"/>
      <c r="J88" s="187">
        <f>J383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9615</v>
      </c>
      <c r="E89" s="186"/>
      <c r="F89" s="186"/>
      <c r="G89" s="186"/>
      <c r="H89" s="186"/>
      <c r="I89" s="186"/>
      <c r="J89" s="187">
        <f>J415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9617</v>
      </c>
      <c r="E90" s="186"/>
      <c r="F90" s="186"/>
      <c r="G90" s="186"/>
      <c r="H90" s="186"/>
      <c r="I90" s="186"/>
      <c r="J90" s="187">
        <f>J421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9623</v>
      </c>
      <c r="E91" s="186"/>
      <c r="F91" s="186"/>
      <c r="G91" s="186"/>
      <c r="H91" s="186"/>
      <c r="I91" s="186"/>
      <c r="J91" s="187">
        <f>J426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9624</v>
      </c>
      <c r="E92" s="186"/>
      <c r="F92" s="186"/>
      <c r="G92" s="186"/>
      <c r="H92" s="186"/>
      <c r="I92" s="186"/>
      <c r="J92" s="187">
        <f>J427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9625</v>
      </c>
      <c r="E93" s="186"/>
      <c r="F93" s="186"/>
      <c r="G93" s="186"/>
      <c r="H93" s="186"/>
      <c r="I93" s="186"/>
      <c r="J93" s="187">
        <f>J445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9615</v>
      </c>
      <c r="E94" s="186"/>
      <c r="F94" s="186"/>
      <c r="G94" s="186"/>
      <c r="H94" s="186"/>
      <c r="I94" s="186"/>
      <c r="J94" s="187">
        <f>J471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9617</v>
      </c>
      <c r="E95" s="186"/>
      <c r="F95" s="186"/>
      <c r="G95" s="186"/>
      <c r="H95" s="186"/>
      <c r="I95" s="186"/>
      <c r="J95" s="187">
        <f>J477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9626</v>
      </c>
      <c r="E96" s="186"/>
      <c r="F96" s="186"/>
      <c r="G96" s="186"/>
      <c r="H96" s="186"/>
      <c r="I96" s="186"/>
      <c r="J96" s="187">
        <f>J486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9616</v>
      </c>
      <c r="E97" s="186"/>
      <c r="F97" s="186"/>
      <c r="G97" s="186"/>
      <c r="H97" s="186"/>
      <c r="I97" s="186"/>
      <c r="J97" s="187">
        <f>J487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4"/>
      <c r="C98" s="128"/>
      <c r="D98" s="185" t="s">
        <v>9615</v>
      </c>
      <c r="E98" s="186"/>
      <c r="F98" s="186"/>
      <c r="G98" s="186"/>
      <c r="H98" s="186"/>
      <c r="I98" s="186"/>
      <c r="J98" s="187">
        <f>J503</f>
        <v>0</v>
      </c>
      <c r="K98" s="128"/>
      <c r="L98" s="18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4"/>
      <c r="C99" s="128"/>
      <c r="D99" s="185" t="s">
        <v>9617</v>
      </c>
      <c r="E99" s="186"/>
      <c r="F99" s="186"/>
      <c r="G99" s="186"/>
      <c r="H99" s="186"/>
      <c r="I99" s="186"/>
      <c r="J99" s="187">
        <f>J508</f>
        <v>0</v>
      </c>
      <c r="K99" s="128"/>
      <c r="L99" s="18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4"/>
      <c r="C100" s="128"/>
      <c r="D100" s="185" t="s">
        <v>9627</v>
      </c>
      <c r="E100" s="186"/>
      <c r="F100" s="186"/>
      <c r="G100" s="186"/>
      <c r="H100" s="186"/>
      <c r="I100" s="186"/>
      <c r="J100" s="187">
        <f>J511</f>
        <v>0</v>
      </c>
      <c r="K100" s="128"/>
      <c r="L100" s="18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4"/>
      <c r="C101" s="128"/>
      <c r="D101" s="185" t="s">
        <v>9616</v>
      </c>
      <c r="E101" s="186"/>
      <c r="F101" s="186"/>
      <c r="G101" s="186"/>
      <c r="H101" s="186"/>
      <c r="I101" s="186"/>
      <c r="J101" s="187">
        <f>J512</f>
        <v>0</v>
      </c>
      <c r="K101" s="128"/>
      <c r="L101" s="18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4"/>
      <c r="C102" s="128"/>
      <c r="D102" s="185" t="s">
        <v>9615</v>
      </c>
      <c r="E102" s="186"/>
      <c r="F102" s="186"/>
      <c r="G102" s="186"/>
      <c r="H102" s="186"/>
      <c r="I102" s="186"/>
      <c r="J102" s="187">
        <f>J523</f>
        <v>0</v>
      </c>
      <c r="K102" s="128"/>
      <c r="L102" s="18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4"/>
      <c r="C103" s="128"/>
      <c r="D103" s="185" t="s">
        <v>9617</v>
      </c>
      <c r="E103" s="186"/>
      <c r="F103" s="186"/>
      <c r="G103" s="186"/>
      <c r="H103" s="186"/>
      <c r="I103" s="186"/>
      <c r="J103" s="187">
        <f>J555</f>
        <v>0</v>
      </c>
      <c r="K103" s="128"/>
      <c r="L103" s="18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78"/>
      <c r="C104" s="179"/>
      <c r="D104" s="180" t="s">
        <v>8451</v>
      </c>
      <c r="E104" s="181"/>
      <c r="F104" s="181"/>
      <c r="G104" s="181"/>
      <c r="H104" s="181"/>
      <c r="I104" s="181"/>
      <c r="J104" s="182">
        <f>J557</f>
        <v>0</v>
      </c>
      <c r="K104" s="179"/>
      <c r="L104" s="18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4"/>
      <c r="C105" s="128"/>
      <c r="D105" s="185" t="s">
        <v>8452</v>
      </c>
      <c r="E105" s="186"/>
      <c r="F105" s="186"/>
      <c r="G105" s="186"/>
      <c r="H105" s="186"/>
      <c r="I105" s="186"/>
      <c r="J105" s="187">
        <f>J558</f>
        <v>0</v>
      </c>
      <c r="K105" s="128"/>
      <c r="L105" s="18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11" s="2" customFormat="1" ht="6.96" customHeight="1">
      <c r="A111" s="41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4.96" customHeight="1">
      <c r="A112" s="41"/>
      <c r="B112" s="42"/>
      <c r="C112" s="26" t="s">
        <v>190</v>
      </c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16</v>
      </c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6.5" customHeight="1">
      <c r="A115" s="41"/>
      <c r="B115" s="42"/>
      <c r="C115" s="43"/>
      <c r="D115" s="43"/>
      <c r="E115" s="173" t="str">
        <f>E7</f>
        <v>Dominikán - stěhování ZUŠ</v>
      </c>
      <c r="F115" s="35"/>
      <c r="G115" s="35"/>
      <c r="H115" s="35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1" customFormat="1" ht="12" customHeight="1">
      <c r="B116" s="24"/>
      <c r="C116" s="35" t="s">
        <v>148</v>
      </c>
      <c r="D116" s="25"/>
      <c r="E116" s="25"/>
      <c r="F116" s="25"/>
      <c r="G116" s="25"/>
      <c r="H116" s="25"/>
      <c r="I116" s="25"/>
      <c r="J116" s="25"/>
      <c r="K116" s="25"/>
      <c r="L116" s="23"/>
    </row>
    <row r="117" s="1" customFormat="1" ht="16.5" customHeight="1">
      <c r="B117" s="24"/>
      <c r="C117" s="25"/>
      <c r="D117" s="25"/>
      <c r="E117" s="173" t="s">
        <v>149</v>
      </c>
      <c r="F117" s="25"/>
      <c r="G117" s="25"/>
      <c r="H117" s="25"/>
      <c r="I117" s="25"/>
      <c r="J117" s="25"/>
      <c r="K117" s="25"/>
      <c r="L117" s="23"/>
    </row>
    <row r="118" s="1" customFormat="1" ht="12" customHeight="1">
      <c r="B118" s="24"/>
      <c r="C118" s="35" t="s">
        <v>150</v>
      </c>
      <c r="D118" s="25"/>
      <c r="E118" s="25"/>
      <c r="F118" s="25"/>
      <c r="G118" s="25"/>
      <c r="H118" s="25"/>
      <c r="I118" s="25"/>
      <c r="J118" s="25"/>
      <c r="K118" s="25"/>
      <c r="L118" s="23"/>
    </row>
    <row r="119" s="2" customFormat="1" ht="16.5" customHeight="1">
      <c r="A119" s="41"/>
      <c r="B119" s="42"/>
      <c r="C119" s="43"/>
      <c r="D119" s="43"/>
      <c r="E119" s="300" t="s">
        <v>8446</v>
      </c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8447</v>
      </c>
      <c r="D120" s="43"/>
      <c r="E120" s="43"/>
      <c r="F120" s="43"/>
      <c r="G120" s="43"/>
      <c r="H120" s="43"/>
      <c r="I120" s="43"/>
      <c r="J120" s="43"/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16.5" customHeight="1">
      <c r="A121" s="41"/>
      <c r="B121" s="42"/>
      <c r="C121" s="43"/>
      <c r="D121" s="43"/>
      <c r="E121" s="72" t="str">
        <f>E13</f>
        <v>01.4B - elektroinstalace slaboproud</v>
      </c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6.96" customHeight="1">
      <c r="A122" s="41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2" customHeight="1">
      <c r="A123" s="41"/>
      <c r="B123" s="42"/>
      <c r="C123" s="35" t="s">
        <v>21</v>
      </c>
      <c r="D123" s="43"/>
      <c r="E123" s="43"/>
      <c r="F123" s="30" t="str">
        <f>F16</f>
        <v>Cheb</v>
      </c>
      <c r="G123" s="43"/>
      <c r="H123" s="43"/>
      <c r="I123" s="35" t="s">
        <v>23</v>
      </c>
      <c r="J123" s="75" t="str">
        <f>IF(J16="","",J16)</f>
        <v>24. 10. 2025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6.96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2" customFormat="1" ht="15.15" customHeight="1">
      <c r="A125" s="41"/>
      <c r="B125" s="42"/>
      <c r="C125" s="35" t="s">
        <v>25</v>
      </c>
      <c r="D125" s="43"/>
      <c r="E125" s="43"/>
      <c r="F125" s="30" t="str">
        <f>E19</f>
        <v>město Cheb</v>
      </c>
      <c r="G125" s="43"/>
      <c r="H125" s="43"/>
      <c r="I125" s="35" t="s">
        <v>31</v>
      </c>
      <c r="J125" s="39" t="str">
        <f>E25</f>
        <v>Atelier Stöeckl</v>
      </c>
      <c r="K125" s="43"/>
      <c r="L125" s="148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</row>
    <row r="126" s="2" customFormat="1" ht="15.15" customHeight="1">
      <c r="A126" s="41"/>
      <c r="B126" s="42"/>
      <c r="C126" s="35" t="s">
        <v>29</v>
      </c>
      <c r="D126" s="43"/>
      <c r="E126" s="43"/>
      <c r="F126" s="30" t="str">
        <f>IF(E22="","",E22)</f>
        <v>Vyplň údaj</v>
      </c>
      <c r="G126" s="43"/>
      <c r="H126" s="43"/>
      <c r="I126" s="35" t="s">
        <v>33</v>
      </c>
      <c r="J126" s="39" t="str">
        <f>E28</f>
        <v xml:space="preserve"> </v>
      </c>
      <c r="K126" s="43"/>
      <c r="L126" s="148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  <row r="127" s="2" customFormat="1" ht="10.32" customHeight="1">
      <c r="A127" s="41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148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  <row r="128" s="11" customFormat="1" ht="29.28" customHeight="1">
      <c r="A128" s="189"/>
      <c r="B128" s="190"/>
      <c r="C128" s="191" t="s">
        <v>191</v>
      </c>
      <c r="D128" s="192" t="s">
        <v>56</v>
      </c>
      <c r="E128" s="192" t="s">
        <v>52</v>
      </c>
      <c r="F128" s="192" t="s">
        <v>53</v>
      </c>
      <c r="G128" s="192" t="s">
        <v>192</v>
      </c>
      <c r="H128" s="192" t="s">
        <v>193</v>
      </c>
      <c r="I128" s="192" t="s">
        <v>194</v>
      </c>
      <c r="J128" s="192" t="s">
        <v>154</v>
      </c>
      <c r="K128" s="193" t="s">
        <v>195</v>
      </c>
      <c r="L128" s="194"/>
      <c r="M128" s="95" t="s">
        <v>19</v>
      </c>
      <c r="N128" s="96" t="s">
        <v>41</v>
      </c>
      <c r="O128" s="96" t="s">
        <v>196</v>
      </c>
      <c r="P128" s="96" t="s">
        <v>197</v>
      </c>
      <c r="Q128" s="96" t="s">
        <v>198</v>
      </c>
      <c r="R128" s="96" t="s">
        <v>199</v>
      </c>
      <c r="S128" s="96" t="s">
        <v>200</v>
      </c>
      <c r="T128" s="97" t="s">
        <v>201</v>
      </c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</row>
    <row r="129" s="2" customFormat="1" ht="22.8" customHeight="1">
      <c r="A129" s="41"/>
      <c r="B129" s="42"/>
      <c r="C129" s="102" t="s">
        <v>202</v>
      </c>
      <c r="D129" s="43"/>
      <c r="E129" s="43"/>
      <c r="F129" s="43"/>
      <c r="G129" s="43"/>
      <c r="H129" s="43"/>
      <c r="I129" s="43"/>
      <c r="J129" s="195">
        <f>BK129</f>
        <v>0</v>
      </c>
      <c r="K129" s="43"/>
      <c r="L129" s="47"/>
      <c r="M129" s="98"/>
      <c r="N129" s="196"/>
      <c r="O129" s="99"/>
      <c r="P129" s="197">
        <f>P130+P187+P557</f>
        <v>0</v>
      </c>
      <c r="Q129" s="99"/>
      <c r="R129" s="197">
        <f>R130+R187+R557</f>
        <v>16.886633</v>
      </c>
      <c r="S129" s="99"/>
      <c r="T129" s="198">
        <f>T130+T187+T557</f>
        <v>15.94575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70</v>
      </c>
      <c r="AU129" s="20" t="s">
        <v>155</v>
      </c>
      <c r="BK129" s="199">
        <f>BK130+BK187+BK557</f>
        <v>0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203</v>
      </c>
      <c r="F130" s="203" t="s">
        <v>204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P131+P143+P164+P184</f>
        <v>0</v>
      </c>
      <c r="Q130" s="208"/>
      <c r="R130" s="209">
        <f>R131+R143+R164+R184</f>
        <v>15.378294</v>
      </c>
      <c r="S130" s="208"/>
      <c r="T130" s="210">
        <f>T131+T143+T164+T184</f>
        <v>15.93075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205</v>
      </c>
      <c r="BK130" s="213">
        <f>BK131+BK143+BK164+BK184</f>
        <v>0</v>
      </c>
    </row>
    <row r="131" s="12" customFormat="1" ht="22.8" customHeight="1">
      <c r="A131" s="12"/>
      <c r="B131" s="200"/>
      <c r="C131" s="201"/>
      <c r="D131" s="202" t="s">
        <v>70</v>
      </c>
      <c r="E131" s="214" t="s">
        <v>261</v>
      </c>
      <c r="F131" s="214" t="s">
        <v>1159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10.376754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78</v>
      </c>
      <c r="AY131" s="211" t="s">
        <v>205</v>
      </c>
      <c r="BK131" s="213">
        <f>SUM(BK132:BK142)</f>
        <v>0</v>
      </c>
    </row>
    <row r="132" s="2" customFormat="1" ht="21.75" customHeight="1">
      <c r="A132" s="41"/>
      <c r="B132" s="42"/>
      <c r="C132" s="216" t="s">
        <v>78</v>
      </c>
      <c r="D132" s="216" t="s">
        <v>207</v>
      </c>
      <c r="E132" s="217" t="s">
        <v>1161</v>
      </c>
      <c r="F132" s="218" t="s">
        <v>1162</v>
      </c>
      <c r="G132" s="219" t="s">
        <v>306</v>
      </c>
      <c r="H132" s="220">
        <v>4.3579999999999997</v>
      </c>
      <c r="I132" s="221"/>
      <c r="J132" s="222">
        <f>ROUND(I132*H132,2)</f>
        <v>0</v>
      </c>
      <c r="K132" s="218" t="s">
        <v>211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0.056000000000000001</v>
      </c>
      <c r="R132" s="225">
        <f>Q132*H132</f>
        <v>0.24404799999999999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212</v>
      </c>
      <c r="AT132" s="227" t="s">
        <v>207</v>
      </c>
      <c r="AU132" s="227" t="s">
        <v>80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212</v>
      </c>
      <c r="BM132" s="227" t="s">
        <v>9628</v>
      </c>
    </row>
    <row r="133" s="2" customFormat="1">
      <c r="A133" s="41"/>
      <c r="B133" s="42"/>
      <c r="C133" s="43"/>
      <c r="D133" s="229" t="s">
        <v>214</v>
      </c>
      <c r="E133" s="43"/>
      <c r="F133" s="230" t="s">
        <v>1164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214</v>
      </c>
      <c r="AU133" s="20" t="s">
        <v>80</v>
      </c>
    </row>
    <row r="134" s="14" customFormat="1">
      <c r="A134" s="14"/>
      <c r="B134" s="245"/>
      <c r="C134" s="246"/>
      <c r="D134" s="236" t="s">
        <v>216</v>
      </c>
      <c r="E134" s="247" t="s">
        <v>19</v>
      </c>
      <c r="F134" s="248" t="s">
        <v>9629</v>
      </c>
      <c r="G134" s="246"/>
      <c r="H134" s="249">
        <v>4.3574999999999999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216</v>
      </c>
      <c r="AU134" s="255" t="s">
        <v>80</v>
      </c>
      <c r="AV134" s="14" t="s">
        <v>80</v>
      </c>
      <c r="AW134" s="14" t="s">
        <v>218</v>
      </c>
      <c r="AX134" s="14" t="s">
        <v>71</v>
      </c>
      <c r="AY134" s="255" t="s">
        <v>205</v>
      </c>
    </row>
    <row r="135" s="2" customFormat="1" ht="24.15" customHeight="1">
      <c r="A135" s="41"/>
      <c r="B135" s="42"/>
      <c r="C135" s="216" t="s">
        <v>80</v>
      </c>
      <c r="D135" s="216" t="s">
        <v>207</v>
      </c>
      <c r="E135" s="217" t="s">
        <v>9630</v>
      </c>
      <c r="F135" s="218" t="s">
        <v>9631</v>
      </c>
      <c r="G135" s="219" t="s">
        <v>306</v>
      </c>
      <c r="H135" s="220">
        <v>4.3579999999999997</v>
      </c>
      <c r="I135" s="221"/>
      <c r="J135" s="222">
        <f>ROUND(I135*H135,2)</f>
        <v>0</v>
      </c>
      <c r="K135" s="218" t="s">
        <v>211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0.037999999999999999</v>
      </c>
      <c r="R135" s="225">
        <f>Q135*H135</f>
        <v>0.16560399999999997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212</v>
      </c>
      <c r="AT135" s="227" t="s">
        <v>207</v>
      </c>
      <c r="AU135" s="227" t="s">
        <v>80</v>
      </c>
      <c r="AY135" s="20" t="s">
        <v>205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212</v>
      </c>
      <c r="BM135" s="227" t="s">
        <v>9632</v>
      </c>
    </row>
    <row r="136" s="2" customFormat="1">
      <c r="A136" s="41"/>
      <c r="B136" s="42"/>
      <c r="C136" s="43"/>
      <c r="D136" s="229" t="s">
        <v>214</v>
      </c>
      <c r="E136" s="43"/>
      <c r="F136" s="230" t="s">
        <v>9633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214</v>
      </c>
      <c r="AU136" s="20" t="s">
        <v>80</v>
      </c>
    </row>
    <row r="137" s="14" customFormat="1">
      <c r="A137" s="14"/>
      <c r="B137" s="245"/>
      <c r="C137" s="246"/>
      <c r="D137" s="236" t="s">
        <v>216</v>
      </c>
      <c r="E137" s="247" t="s">
        <v>19</v>
      </c>
      <c r="F137" s="248" t="s">
        <v>9629</v>
      </c>
      <c r="G137" s="246"/>
      <c r="H137" s="249">
        <v>4.3574999999999999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216</v>
      </c>
      <c r="AU137" s="255" t="s">
        <v>80</v>
      </c>
      <c r="AV137" s="14" t="s">
        <v>80</v>
      </c>
      <c r="AW137" s="14" t="s">
        <v>218</v>
      </c>
      <c r="AX137" s="14" t="s">
        <v>71</v>
      </c>
      <c r="AY137" s="255" t="s">
        <v>205</v>
      </c>
    </row>
    <row r="138" s="2" customFormat="1" ht="21.75" customHeight="1">
      <c r="A138" s="41"/>
      <c r="B138" s="42"/>
      <c r="C138" s="216" t="s">
        <v>97</v>
      </c>
      <c r="D138" s="216" t="s">
        <v>207</v>
      </c>
      <c r="E138" s="217" t="s">
        <v>9634</v>
      </c>
      <c r="F138" s="218" t="s">
        <v>9635</v>
      </c>
      <c r="G138" s="219" t="s">
        <v>306</v>
      </c>
      <c r="H138" s="220">
        <v>106.033</v>
      </c>
      <c r="I138" s="221"/>
      <c r="J138" s="222">
        <f>ROUND(I138*H138,2)</f>
        <v>0</v>
      </c>
      <c r="K138" s="218" t="s">
        <v>211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0.056000000000000001</v>
      </c>
      <c r="R138" s="225">
        <f>Q138*H138</f>
        <v>5.9378479999999998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212</v>
      </c>
      <c r="AT138" s="227" t="s">
        <v>207</v>
      </c>
      <c r="AU138" s="227" t="s">
        <v>80</v>
      </c>
      <c r="AY138" s="20" t="s">
        <v>205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212</v>
      </c>
      <c r="BM138" s="227" t="s">
        <v>9636</v>
      </c>
    </row>
    <row r="139" s="2" customFormat="1">
      <c r="A139" s="41"/>
      <c r="B139" s="42"/>
      <c r="C139" s="43"/>
      <c r="D139" s="229" t="s">
        <v>214</v>
      </c>
      <c r="E139" s="43"/>
      <c r="F139" s="230" t="s">
        <v>9637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214</v>
      </c>
      <c r="AU139" s="20" t="s">
        <v>80</v>
      </c>
    </row>
    <row r="140" s="14" customFormat="1">
      <c r="A140" s="14"/>
      <c r="B140" s="245"/>
      <c r="C140" s="246"/>
      <c r="D140" s="236" t="s">
        <v>216</v>
      </c>
      <c r="E140" s="247" t="s">
        <v>19</v>
      </c>
      <c r="F140" s="248" t="s">
        <v>9638</v>
      </c>
      <c r="G140" s="246"/>
      <c r="H140" s="249">
        <v>106.0325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216</v>
      </c>
      <c r="AU140" s="255" t="s">
        <v>80</v>
      </c>
      <c r="AV140" s="14" t="s">
        <v>80</v>
      </c>
      <c r="AW140" s="14" t="s">
        <v>218</v>
      </c>
      <c r="AX140" s="14" t="s">
        <v>71</v>
      </c>
      <c r="AY140" s="255" t="s">
        <v>205</v>
      </c>
    </row>
    <row r="141" s="2" customFormat="1" ht="24.15" customHeight="1">
      <c r="A141" s="41"/>
      <c r="B141" s="42"/>
      <c r="C141" s="216" t="s">
        <v>212</v>
      </c>
      <c r="D141" s="216" t="s">
        <v>207</v>
      </c>
      <c r="E141" s="217" t="s">
        <v>9639</v>
      </c>
      <c r="F141" s="218" t="s">
        <v>9640</v>
      </c>
      <c r="G141" s="219" t="s">
        <v>306</v>
      </c>
      <c r="H141" s="220">
        <v>106.033</v>
      </c>
      <c r="I141" s="221"/>
      <c r="J141" s="222">
        <f>ROUND(I141*H141,2)</f>
        <v>0</v>
      </c>
      <c r="K141" s="218" t="s">
        <v>211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0.037999999999999999</v>
      </c>
      <c r="R141" s="225">
        <f>Q141*H141</f>
        <v>4.0292539999999999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212</v>
      </c>
      <c r="AT141" s="227" t="s">
        <v>207</v>
      </c>
      <c r="AU141" s="227" t="s">
        <v>80</v>
      </c>
      <c r="AY141" s="20" t="s">
        <v>205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212</v>
      </c>
      <c r="BM141" s="227" t="s">
        <v>9641</v>
      </c>
    </row>
    <row r="142" s="2" customFormat="1">
      <c r="A142" s="41"/>
      <c r="B142" s="42"/>
      <c r="C142" s="43"/>
      <c r="D142" s="229" t="s">
        <v>214</v>
      </c>
      <c r="E142" s="43"/>
      <c r="F142" s="230" t="s">
        <v>9642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214</v>
      </c>
      <c r="AU142" s="20" t="s">
        <v>80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283</v>
      </c>
      <c r="F143" s="214" t="s">
        <v>7145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SUM(P144:P163)</f>
        <v>0</v>
      </c>
      <c r="Q143" s="208"/>
      <c r="R143" s="209">
        <f>SUM(R144:R163)</f>
        <v>5.0015400000000003</v>
      </c>
      <c r="S143" s="208"/>
      <c r="T143" s="210">
        <f>SUM(T144:T163)</f>
        <v>15.93075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205</v>
      </c>
      <c r="BK143" s="213">
        <f>SUM(BK144:BK163)</f>
        <v>0</v>
      </c>
    </row>
    <row r="144" s="2" customFormat="1" ht="24.15" customHeight="1">
      <c r="A144" s="41"/>
      <c r="B144" s="42"/>
      <c r="C144" s="216" t="s">
        <v>255</v>
      </c>
      <c r="D144" s="216" t="s">
        <v>207</v>
      </c>
      <c r="E144" s="217" t="s">
        <v>9643</v>
      </c>
      <c r="F144" s="218" t="s">
        <v>9644</v>
      </c>
      <c r="G144" s="219" t="s">
        <v>327</v>
      </c>
      <c r="H144" s="220">
        <v>290.5</v>
      </c>
      <c r="I144" s="221"/>
      <c r="J144" s="222">
        <f>ROUND(I144*H144,2)</f>
        <v>0</v>
      </c>
      <c r="K144" s="218" t="s">
        <v>211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0.002</v>
      </c>
      <c r="T144" s="226">
        <f>S144*H144</f>
        <v>0.58099999999999996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212</v>
      </c>
      <c r="AT144" s="227" t="s">
        <v>207</v>
      </c>
      <c r="AU144" s="227" t="s">
        <v>80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212</v>
      </c>
      <c r="BM144" s="227" t="s">
        <v>9645</v>
      </c>
    </row>
    <row r="145" s="2" customFormat="1">
      <c r="A145" s="41"/>
      <c r="B145" s="42"/>
      <c r="C145" s="43"/>
      <c r="D145" s="229" t="s">
        <v>214</v>
      </c>
      <c r="E145" s="43"/>
      <c r="F145" s="230" t="s">
        <v>9646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214</v>
      </c>
      <c r="AU145" s="20" t="s">
        <v>80</v>
      </c>
    </row>
    <row r="146" s="14" customFormat="1">
      <c r="A146" s="14"/>
      <c r="B146" s="245"/>
      <c r="C146" s="246"/>
      <c r="D146" s="236" t="s">
        <v>216</v>
      </c>
      <c r="E146" s="247" t="s">
        <v>19</v>
      </c>
      <c r="F146" s="248" t="s">
        <v>9647</v>
      </c>
      <c r="G146" s="246"/>
      <c r="H146" s="249">
        <v>290.5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216</v>
      </c>
      <c r="AU146" s="255" t="s">
        <v>80</v>
      </c>
      <c r="AV146" s="14" t="s">
        <v>80</v>
      </c>
      <c r="AW146" s="14" t="s">
        <v>218</v>
      </c>
      <c r="AX146" s="14" t="s">
        <v>71</v>
      </c>
      <c r="AY146" s="255" t="s">
        <v>205</v>
      </c>
    </row>
    <row r="147" s="2" customFormat="1" ht="24.15" customHeight="1">
      <c r="A147" s="41"/>
      <c r="B147" s="42"/>
      <c r="C147" s="216" t="s">
        <v>261</v>
      </c>
      <c r="D147" s="216" t="s">
        <v>207</v>
      </c>
      <c r="E147" s="217" t="s">
        <v>9648</v>
      </c>
      <c r="F147" s="218" t="s">
        <v>9649</v>
      </c>
      <c r="G147" s="219" t="s">
        <v>327</v>
      </c>
      <c r="H147" s="220">
        <v>290.5</v>
      </c>
      <c r="I147" s="221"/>
      <c r="J147" s="222">
        <f>ROUND(I147*H147,2)</f>
        <v>0</v>
      </c>
      <c r="K147" s="218" t="s">
        <v>211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0.0080000000000000002</v>
      </c>
      <c r="T147" s="226">
        <f>S147*H147</f>
        <v>2.3239999999999998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212</v>
      </c>
      <c r="AT147" s="227" t="s">
        <v>207</v>
      </c>
      <c r="AU147" s="227" t="s">
        <v>80</v>
      </c>
      <c r="AY147" s="20" t="s">
        <v>205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212</v>
      </c>
      <c r="BM147" s="227" t="s">
        <v>9650</v>
      </c>
    </row>
    <row r="148" s="2" customFormat="1">
      <c r="A148" s="41"/>
      <c r="B148" s="42"/>
      <c r="C148" s="43"/>
      <c r="D148" s="229" t="s">
        <v>214</v>
      </c>
      <c r="E148" s="43"/>
      <c r="F148" s="230" t="s">
        <v>9651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214</v>
      </c>
      <c r="AU148" s="20" t="s">
        <v>80</v>
      </c>
    </row>
    <row r="149" s="14" customFormat="1">
      <c r="A149" s="14"/>
      <c r="B149" s="245"/>
      <c r="C149" s="246"/>
      <c r="D149" s="236" t="s">
        <v>216</v>
      </c>
      <c r="E149" s="247" t="s">
        <v>19</v>
      </c>
      <c r="F149" s="248" t="s">
        <v>9647</v>
      </c>
      <c r="G149" s="246"/>
      <c r="H149" s="249">
        <v>290.5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216</v>
      </c>
      <c r="AU149" s="255" t="s">
        <v>80</v>
      </c>
      <c r="AV149" s="14" t="s">
        <v>80</v>
      </c>
      <c r="AW149" s="14" t="s">
        <v>218</v>
      </c>
      <c r="AX149" s="14" t="s">
        <v>71</v>
      </c>
      <c r="AY149" s="255" t="s">
        <v>205</v>
      </c>
    </row>
    <row r="150" s="2" customFormat="1" ht="37.8" customHeight="1">
      <c r="A150" s="41"/>
      <c r="B150" s="42"/>
      <c r="C150" s="216" t="s">
        <v>269</v>
      </c>
      <c r="D150" s="216" t="s">
        <v>207</v>
      </c>
      <c r="E150" s="217" t="s">
        <v>9652</v>
      </c>
      <c r="F150" s="218" t="s">
        <v>9653</v>
      </c>
      <c r="G150" s="219" t="s">
        <v>327</v>
      </c>
      <c r="H150" s="220">
        <v>1307.25</v>
      </c>
      <c r="I150" s="221"/>
      <c r="J150" s="222">
        <f>ROUND(I150*H150,2)</f>
        <v>0</v>
      </c>
      <c r="K150" s="218" t="s">
        <v>211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0.002</v>
      </c>
      <c r="T150" s="226">
        <f>S150*H150</f>
        <v>2.6145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212</v>
      </c>
      <c r="AT150" s="227" t="s">
        <v>207</v>
      </c>
      <c r="AU150" s="227" t="s">
        <v>80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212</v>
      </c>
      <c r="BM150" s="227" t="s">
        <v>9654</v>
      </c>
    </row>
    <row r="151" s="2" customFormat="1">
      <c r="A151" s="41"/>
      <c r="B151" s="42"/>
      <c r="C151" s="43"/>
      <c r="D151" s="229" t="s">
        <v>214</v>
      </c>
      <c r="E151" s="43"/>
      <c r="F151" s="230" t="s">
        <v>9655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214</v>
      </c>
      <c r="AU151" s="20" t="s">
        <v>80</v>
      </c>
    </row>
    <row r="152" s="14" customFormat="1">
      <c r="A152" s="14"/>
      <c r="B152" s="245"/>
      <c r="C152" s="246"/>
      <c r="D152" s="236" t="s">
        <v>216</v>
      </c>
      <c r="E152" s="247" t="s">
        <v>19</v>
      </c>
      <c r="F152" s="248" t="s">
        <v>9656</v>
      </c>
      <c r="G152" s="246"/>
      <c r="H152" s="249">
        <v>1307.25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216</v>
      </c>
      <c r="AU152" s="255" t="s">
        <v>80</v>
      </c>
      <c r="AV152" s="14" t="s">
        <v>80</v>
      </c>
      <c r="AW152" s="14" t="s">
        <v>218</v>
      </c>
      <c r="AX152" s="14" t="s">
        <v>71</v>
      </c>
      <c r="AY152" s="255" t="s">
        <v>205</v>
      </c>
    </row>
    <row r="153" s="2" customFormat="1" ht="37.8" customHeight="1">
      <c r="A153" s="41"/>
      <c r="B153" s="42"/>
      <c r="C153" s="216" t="s">
        <v>276</v>
      </c>
      <c r="D153" s="216" t="s">
        <v>207</v>
      </c>
      <c r="E153" s="217" t="s">
        <v>9657</v>
      </c>
      <c r="F153" s="218" t="s">
        <v>9658</v>
      </c>
      <c r="G153" s="219" t="s">
        <v>327</v>
      </c>
      <c r="H153" s="220">
        <v>871.5</v>
      </c>
      <c r="I153" s="221"/>
      <c r="J153" s="222">
        <f>ROUND(I153*H153,2)</f>
        <v>0</v>
      </c>
      <c r="K153" s="218" t="s">
        <v>211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0.0060000000000000001</v>
      </c>
      <c r="T153" s="226">
        <f>S153*H153</f>
        <v>5.2290000000000001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212</v>
      </c>
      <c r="AT153" s="227" t="s">
        <v>207</v>
      </c>
      <c r="AU153" s="227" t="s">
        <v>80</v>
      </c>
      <c r="AY153" s="20" t="s">
        <v>205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212</v>
      </c>
      <c r="BM153" s="227" t="s">
        <v>9659</v>
      </c>
    </row>
    <row r="154" s="2" customFormat="1">
      <c r="A154" s="41"/>
      <c r="B154" s="42"/>
      <c r="C154" s="43"/>
      <c r="D154" s="229" t="s">
        <v>214</v>
      </c>
      <c r="E154" s="43"/>
      <c r="F154" s="230" t="s">
        <v>9660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214</v>
      </c>
      <c r="AU154" s="20" t="s">
        <v>80</v>
      </c>
    </row>
    <row r="155" s="14" customFormat="1">
      <c r="A155" s="14"/>
      <c r="B155" s="245"/>
      <c r="C155" s="246"/>
      <c r="D155" s="236" t="s">
        <v>216</v>
      </c>
      <c r="E155" s="247" t="s">
        <v>19</v>
      </c>
      <c r="F155" s="248" t="s">
        <v>9661</v>
      </c>
      <c r="G155" s="246"/>
      <c r="H155" s="249">
        <v>871.5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216</v>
      </c>
      <c r="AU155" s="255" t="s">
        <v>80</v>
      </c>
      <c r="AV155" s="14" t="s">
        <v>80</v>
      </c>
      <c r="AW155" s="14" t="s">
        <v>218</v>
      </c>
      <c r="AX155" s="14" t="s">
        <v>71</v>
      </c>
      <c r="AY155" s="255" t="s">
        <v>205</v>
      </c>
    </row>
    <row r="156" s="2" customFormat="1" ht="44.25" customHeight="1">
      <c r="A156" s="41"/>
      <c r="B156" s="42"/>
      <c r="C156" s="216" t="s">
        <v>283</v>
      </c>
      <c r="D156" s="216" t="s">
        <v>207</v>
      </c>
      <c r="E156" s="217" t="s">
        <v>9662</v>
      </c>
      <c r="F156" s="218" t="s">
        <v>9663</v>
      </c>
      <c r="G156" s="219" t="s">
        <v>448</v>
      </c>
      <c r="H156" s="220">
        <v>37</v>
      </c>
      <c r="I156" s="221"/>
      <c r="J156" s="222">
        <f>ROUND(I156*H156,2)</f>
        <v>0</v>
      </c>
      <c r="K156" s="218" t="s">
        <v>211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0.001</v>
      </c>
      <c r="T156" s="226">
        <f>S156*H156</f>
        <v>0.036999999999999998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212</v>
      </c>
      <c r="AT156" s="227" t="s">
        <v>207</v>
      </c>
      <c r="AU156" s="227" t="s">
        <v>80</v>
      </c>
      <c r="AY156" s="20" t="s">
        <v>205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212</v>
      </c>
      <c r="BM156" s="227" t="s">
        <v>9664</v>
      </c>
    </row>
    <row r="157" s="2" customFormat="1">
      <c r="A157" s="41"/>
      <c r="B157" s="42"/>
      <c r="C157" s="43"/>
      <c r="D157" s="229" t="s">
        <v>214</v>
      </c>
      <c r="E157" s="43"/>
      <c r="F157" s="230" t="s">
        <v>9665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214</v>
      </c>
      <c r="AU157" s="20" t="s">
        <v>80</v>
      </c>
    </row>
    <row r="158" s="2" customFormat="1" ht="33" customHeight="1">
      <c r="A158" s="41"/>
      <c r="B158" s="42"/>
      <c r="C158" s="216" t="s">
        <v>289</v>
      </c>
      <c r="D158" s="216" t="s">
        <v>207</v>
      </c>
      <c r="E158" s="217" t="s">
        <v>9666</v>
      </c>
      <c r="F158" s="218" t="s">
        <v>9667</v>
      </c>
      <c r="G158" s="219" t="s">
        <v>327</v>
      </c>
      <c r="H158" s="220">
        <v>145.25</v>
      </c>
      <c r="I158" s="221"/>
      <c r="J158" s="222">
        <f>ROUND(I158*H158,2)</f>
        <v>0</v>
      </c>
      <c r="K158" s="218" t="s">
        <v>211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0.001</v>
      </c>
      <c r="T158" s="226">
        <f>S158*H158</f>
        <v>0.14524999999999999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212</v>
      </c>
      <c r="AT158" s="227" t="s">
        <v>207</v>
      </c>
      <c r="AU158" s="227" t="s">
        <v>80</v>
      </c>
      <c r="AY158" s="20" t="s">
        <v>205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212</v>
      </c>
      <c r="BM158" s="227" t="s">
        <v>9668</v>
      </c>
    </row>
    <row r="159" s="2" customFormat="1">
      <c r="A159" s="41"/>
      <c r="B159" s="42"/>
      <c r="C159" s="43"/>
      <c r="D159" s="229" t="s">
        <v>214</v>
      </c>
      <c r="E159" s="43"/>
      <c r="F159" s="230" t="s">
        <v>9669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214</v>
      </c>
      <c r="AU159" s="20" t="s">
        <v>80</v>
      </c>
    </row>
    <row r="160" s="14" customFormat="1">
      <c r="A160" s="14"/>
      <c r="B160" s="245"/>
      <c r="C160" s="246"/>
      <c r="D160" s="236" t="s">
        <v>216</v>
      </c>
      <c r="E160" s="247" t="s">
        <v>19</v>
      </c>
      <c r="F160" s="248" t="s">
        <v>9670</v>
      </c>
      <c r="G160" s="246"/>
      <c r="H160" s="249">
        <v>145.25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216</v>
      </c>
      <c r="AU160" s="255" t="s">
        <v>80</v>
      </c>
      <c r="AV160" s="14" t="s">
        <v>80</v>
      </c>
      <c r="AW160" s="14" t="s">
        <v>218</v>
      </c>
      <c r="AX160" s="14" t="s">
        <v>71</v>
      </c>
      <c r="AY160" s="255" t="s">
        <v>205</v>
      </c>
    </row>
    <row r="161" s="2" customFormat="1" ht="24.15" customHeight="1">
      <c r="A161" s="41"/>
      <c r="B161" s="42"/>
      <c r="C161" s="216" t="s">
        <v>296</v>
      </c>
      <c r="D161" s="216" t="s">
        <v>207</v>
      </c>
      <c r="E161" s="217" t="s">
        <v>9136</v>
      </c>
      <c r="F161" s="218" t="s">
        <v>9671</v>
      </c>
      <c r="G161" s="219" t="s">
        <v>2268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0.0015399999999999999</v>
      </c>
      <c r="R161" s="225">
        <f>Q161*H161</f>
        <v>0.0015399999999999999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331</v>
      </c>
      <c r="AT161" s="227" t="s">
        <v>207</v>
      </c>
      <c r="AU161" s="227" t="s">
        <v>80</v>
      </c>
      <c r="AY161" s="20" t="s">
        <v>205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331</v>
      </c>
      <c r="BM161" s="227" t="s">
        <v>9672</v>
      </c>
    </row>
    <row r="162" s="2" customFormat="1" ht="16.5" customHeight="1">
      <c r="A162" s="41"/>
      <c r="B162" s="42"/>
      <c r="C162" s="216" t="s">
        <v>8</v>
      </c>
      <c r="D162" s="216" t="s">
        <v>207</v>
      </c>
      <c r="E162" s="217" t="s">
        <v>9673</v>
      </c>
      <c r="F162" s="218" t="s">
        <v>9674</v>
      </c>
      <c r="G162" s="219" t="s">
        <v>2268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5</v>
      </c>
      <c r="T162" s="226">
        <f>S162*H162</f>
        <v>5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212</v>
      </c>
      <c r="AT162" s="227" t="s">
        <v>207</v>
      </c>
      <c r="AU162" s="227" t="s">
        <v>80</v>
      </c>
      <c r="AY162" s="20" t="s">
        <v>205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212</v>
      </c>
      <c r="BM162" s="227" t="s">
        <v>9675</v>
      </c>
    </row>
    <row r="163" s="2" customFormat="1" ht="24.15" customHeight="1">
      <c r="A163" s="41"/>
      <c r="B163" s="42"/>
      <c r="C163" s="216" t="s">
        <v>312</v>
      </c>
      <c r="D163" s="216" t="s">
        <v>207</v>
      </c>
      <c r="E163" s="217" t="s">
        <v>8018</v>
      </c>
      <c r="F163" s="218" t="s">
        <v>9676</v>
      </c>
      <c r="G163" s="219" t="s">
        <v>8458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5</v>
      </c>
      <c r="R163" s="225">
        <f>Q163*H163</f>
        <v>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212</v>
      </c>
      <c r="AT163" s="227" t="s">
        <v>207</v>
      </c>
      <c r="AU163" s="227" t="s">
        <v>80</v>
      </c>
      <c r="AY163" s="20" t="s">
        <v>205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212</v>
      </c>
      <c r="BM163" s="227" t="s">
        <v>9677</v>
      </c>
    </row>
    <row r="164" s="12" customFormat="1" ht="22.8" customHeight="1">
      <c r="A164" s="12"/>
      <c r="B164" s="200"/>
      <c r="C164" s="201"/>
      <c r="D164" s="202" t="s">
        <v>70</v>
      </c>
      <c r="E164" s="214" t="s">
        <v>3166</v>
      </c>
      <c r="F164" s="214" t="s">
        <v>3167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SUM(P165:P183)</f>
        <v>0</v>
      </c>
      <c r="Q164" s="208"/>
      <c r="R164" s="209">
        <f>SUM(R165:R183)</f>
        <v>0</v>
      </c>
      <c r="S164" s="208"/>
      <c r="T164" s="210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78</v>
      </c>
      <c r="AT164" s="212" t="s">
        <v>70</v>
      </c>
      <c r="AU164" s="212" t="s">
        <v>78</v>
      </c>
      <c r="AY164" s="211" t="s">
        <v>205</v>
      </c>
      <c r="BK164" s="213">
        <f>SUM(BK165:BK183)</f>
        <v>0</v>
      </c>
    </row>
    <row r="165" s="2" customFormat="1" ht="37.8" customHeight="1">
      <c r="A165" s="41"/>
      <c r="B165" s="42"/>
      <c r="C165" s="216" t="s">
        <v>318</v>
      </c>
      <c r="D165" s="216" t="s">
        <v>207</v>
      </c>
      <c r="E165" s="217" t="s">
        <v>3169</v>
      </c>
      <c r="F165" s="218" t="s">
        <v>3170</v>
      </c>
      <c r="G165" s="219" t="s">
        <v>279</v>
      </c>
      <c r="H165" s="220">
        <v>9.5800000000000001</v>
      </c>
      <c r="I165" s="221"/>
      <c r="J165" s="222">
        <f>ROUND(I165*H165,2)</f>
        <v>0</v>
      </c>
      <c r="K165" s="218" t="s">
        <v>211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212</v>
      </c>
      <c r="AT165" s="227" t="s">
        <v>207</v>
      </c>
      <c r="AU165" s="227" t="s">
        <v>80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212</v>
      </c>
      <c r="BM165" s="227" t="s">
        <v>9678</v>
      </c>
    </row>
    <row r="166" s="2" customFormat="1">
      <c r="A166" s="41"/>
      <c r="B166" s="42"/>
      <c r="C166" s="43"/>
      <c r="D166" s="229" t="s">
        <v>214</v>
      </c>
      <c r="E166" s="43"/>
      <c r="F166" s="230" t="s">
        <v>3172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214</v>
      </c>
      <c r="AU166" s="20" t="s">
        <v>80</v>
      </c>
    </row>
    <row r="167" s="14" customFormat="1">
      <c r="A167" s="14"/>
      <c r="B167" s="245"/>
      <c r="C167" s="246"/>
      <c r="D167" s="236" t="s">
        <v>216</v>
      </c>
      <c r="E167" s="247" t="s">
        <v>19</v>
      </c>
      <c r="F167" s="248" t="s">
        <v>9679</v>
      </c>
      <c r="G167" s="246"/>
      <c r="H167" s="249">
        <v>9.5795999999999992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216</v>
      </c>
      <c r="AU167" s="255" t="s">
        <v>80</v>
      </c>
      <c r="AV167" s="14" t="s">
        <v>80</v>
      </c>
      <c r="AW167" s="14" t="s">
        <v>218</v>
      </c>
      <c r="AX167" s="14" t="s">
        <v>71</v>
      </c>
      <c r="AY167" s="255" t="s">
        <v>205</v>
      </c>
    </row>
    <row r="168" s="2" customFormat="1" ht="37.8" customHeight="1">
      <c r="A168" s="41"/>
      <c r="B168" s="42"/>
      <c r="C168" s="216" t="s">
        <v>324</v>
      </c>
      <c r="D168" s="216" t="s">
        <v>207</v>
      </c>
      <c r="E168" s="217" t="s">
        <v>3181</v>
      </c>
      <c r="F168" s="218" t="s">
        <v>3182</v>
      </c>
      <c r="G168" s="219" t="s">
        <v>279</v>
      </c>
      <c r="H168" s="220">
        <v>6.3860000000000001</v>
      </c>
      <c r="I168" s="221"/>
      <c r="J168" s="222">
        <f>ROUND(I168*H168,2)</f>
        <v>0</v>
      </c>
      <c r="K168" s="218" t="s">
        <v>211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212</v>
      </c>
      <c r="AT168" s="227" t="s">
        <v>207</v>
      </c>
      <c r="AU168" s="227" t="s">
        <v>80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212</v>
      </c>
      <c r="BM168" s="227" t="s">
        <v>9680</v>
      </c>
    </row>
    <row r="169" s="2" customFormat="1">
      <c r="A169" s="41"/>
      <c r="B169" s="42"/>
      <c r="C169" s="43"/>
      <c r="D169" s="229" t="s">
        <v>214</v>
      </c>
      <c r="E169" s="43"/>
      <c r="F169" s="230" t="s">
        <v>3184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214</v>
      </c>
      <c r="AU169" s="20" t="s">
        <v>80</v>
      </c>
    </row>
    <row r="170" s="14" customFormat="1">
      <c r="A170" s="14"/>
      <c r="B170" s="245"/>
      <c r="C170" s="246"/>
      <c r="D170" s="236" t="s">
        <v>216</v>
      </c>
      <c r="E170" s="247" t="s">
        <v>19</v>
      </c>
      <c r="F170" s="248" t="s">
        <v>9681</v>
      </c>
      <c r="G170" s="246"/>
      <c r="H170" s="249">
        <v>6.3864000000000001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216</v>
      </c>
      <c r="AU170" s="255" t="s">
        <v>80</v>
      </c>
      <c r="AV170" s="14" t="s">
        <v>80</v>
      </c>
      <c r="AW170" s="14" t="s">
        <v>218</v>
      </c>
      <c r="AX170" s="14" t="s">
        <v>71</v>
      </c>
      <c r="AY170" s="255" t="s">
        <v>205</v>
      </c>
    </row>
    <row r="171" s="2" customFormat="1" ht="33" customHeight="1">
      <c r="A171" s="41"/>
      <c r="B171" s="42"/>
      <c r="C171" s="216" t="s">
        <v>331</v>
      </c>
      <c r="D171" s="216" t="s">
        <v>207</v>
      </c>
      <c r="E171" s="217" t="s">
        <v>3214</v>
      </c>
      <c r="F171" s="218" t="s">
        <v>3215</v>
      </c>
      <c r="G171" s="219" t="s">
        <v>279</v>
      </c>
      <c r="H171" s="220">
        <v>7.9829999999999997</v>
      </c>
      <c r="I171" s="221"/>
      <c r="J171" s="222">
        <f>ROUND(I171*H171,2)</f>
        <v>0</v>
      </c>
      <c r="K171" s="218" t="s">
        <v>3216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212</v>
      </c>
      <c r="AT171" s="227" t="s">
        <v>207</v>
      </c>
      <c r="AU171" s="227" t="s">
        <v>80</v>
      </c>
      <c r="AY171" s="20" t="s">
        <v>205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212</v>
      </c>
      <c r="BM171" s="227" t="s">
        <v>9682</v>
      </c>
    </row>
    <row r="172" s="14" customFormat="1">
      <c r="A172" s="14"/>
      <c r="B172" s="245"/>
      <c r="C172" s="246"/>
      <c r="D172" s="236" t="s">
        <v>216</v>
      </c>
      <c r="E172" s="247" t="s">
        <v>19</v>
      </c>
      <c r="F172" s="248" t="s">
        <v>9683</v>
      </c>
      <c r="G172" s="246"/>
      <c r="H172" s="249">
        <v>7.9829999999999997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216</v>
      </c>
      <c r="AU172" s="255" t="s">
        <v>80</v>
      </c>
      <c r="AV172" s="14" t="s">
        <v>80</v>
      </c>
      <c r="AW172" s="14" t="s">
        <v>218</v>
      </c>
      <c r="AX172" s="14" t="s">
        <v>71</v>
      </c>
      <c r="AY172" s="255" t="s">
        <v>205</v>
      </c>
    </row>
    <row r="173" s="2" customFormat="1" ht="44.25" customHeight="1">
      <c r="A173" s="41"/>
      <c r="B173" s="42"/>
      <c r="C173" s="216" t="s">
        <v>337</v>
      </c>
      <c r="D173" s="216" t="s">
        <v>207</v>
      </c>
      <c r="E173" s="217" t="s">
        <v>3220</v>
      </c>
      <c r="F173" s="218" t="s">
        <v>3221</v>
      </c>
      <c r="G173" s="219" t="s">
        <v>279</v>
      </c>
      <c r="H173" s="220">
        <v>95.796000000000006</v>
      </c>
      <c r="I173" s="221"/>
      <c r="J173" s="222">
        <f>ROUND(I173*H173,2)</f>
        <v>0</v>
      </c>
      <c r="K173" s="218" t="s">
        <v>211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212</v>
      </c>
      <c r="AT173" s="227" t="s">
        <v>207</v>
      </c>
      <c r="AU173" s="227" t="s">
        <v>80</v>
      </c>
      <c r="AY173" s="20" t="s">
        <v>205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212</v>
      </c>
      <c r="BM173" s="227" t="s">
        <v>9684</v>
      </c>
    </row>
    <row r="174" s="2" customFormat="1">
      <c r="A174" s="41"/>
      <c r="B174" s="42"/>
      <c r="C174" s="43"/>
      <c r="D174" s="229" t="s">
        <v>214</v>
      </c>
      <c r="E174" s="43"/>
      <c r="F174" s="230" t="s">
        <v>3223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214</v>
      </c>
      <c r="AU174" s="20" t="s">
        <v>80</v>
      </c>
    </row>
    <row r="175" s="14" customFormat="1">
      <c r="A175" s="14"/>
      <c r="B175" s="245"/>
      <c r="C175" s="246"/>
      <c r="D175" s="236" t="s">
        <v>216</v>
      </c>
      <c r="E175" s="246"/>
      <c r="F175" s="248" t="s">
        <v>9685</v>
      </c>
      <c r="G175" s="246"/>
      <c r="H175" s="249">
        <v>95.796000000000006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216</v>
      </c>
      <c r="AU175" s="255" t="s">
        <v>80</v>
      </c>
      <c r="AV175" s="14" t="s">
        <v>80</v>
      </c>
      <c r="AW175" s="14" t="s">
        <v>4</v>
      </c>
      <c r="AX175" s="14" t="s">
        <v>78</v>
      </c>
      <c r="AY175" s="255" t="s">
        <v>205</v>
      </c>
    </row>
    <row r="176" s="2" customFormat="1" ht="37.8" customHeight="1">
      <c r="A176" s="41"/>
      <c r="B176" s="42"/>
      <c r="C176" s="216" t="s">
        <v>342</v>
      </c>
      <c r="D176" s="216" t="s">
        <v>207</v>
      </c>
      <c r="E176" s="217" t="s">
        <v>3226</v>
      </c>
      <c r="F176" s="218" t="s">
        <v>3227</v>
      </c>
      <c r="G176" s="219" t="s">
        <v>279</v>
      </c>
      <c r="H176" s="220">
        <v>7.9829999999999997</v>
      </c>
      <c r="I176" s="221"/>
      <c r="J176" s="222">
        <f>ROUND(I176*H176,2)</f>
        <v>0</v>
      </c>
      <c r="K176" s="218" t="s">
        <v>211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212</v>
      </c>
      <c r="AT176" s="227" t="s">
        <v>207</v>
      </c>
      <c r="AU176" s="227" t="s">
        <v>80</v>
      </c>
      <c r="AY176" s="20" t="s">
        <v>205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212</v>
      </c>
      <c r="BM176" s="227" t="s">
        <v>9686</v>
      </c>
    </row>
    <row r="177" s="2" customFormat="1">
      <c r="A177" s="41"/>
      <c r="B177" s="42"/>
      <c r="C177" s="43"/>
      <c r="D177" s="229" t="s">
        <v>214</v>
      </c>
      <c r="E177" s="43"/>
      <c r="F177" s="230" t="s">
        <v>3229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214</v>
      </c>
      <c r="AU177" s="20" t="s">
        <v>80</v>
      </c>
    </row>
    <row r="178" s="14" customFormat="1">
      <c r="A178" s="14"/>
      <c r="B178" s="245"/>
      <c r="C178" s="246"/>
      <c r="D178" s="236" t="s">
        <v>216</v>
      </c>
      <c r="E178" s="247" t="s">
        <v>19</v>
      </c>
      <c r="F178" s="248" t="s">
        <v>9687</v>
      </c>
      <c r="G178" s="246"/>
      <c r="H178" s="249">
        <v>7.9829999999999997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216</v>
      </c>
      <c r="AU178" s="255" t="s">
        <v>80</v>
      </c>
      <c r="AV178" s="14" t="s">
        <v>80</v>
      </c>
      <c r="AW178" s="14" t="s">
        <v>218</v>
      </c>
      <c r="AX178" s="14" t="s">
        <v>71</v>
      </c>
      <c r="AY178" s="255" t="s">
        <v>205</v>
      </c>
    </row>
    <row r="179" s="2" customFormat="1" ht="44.25" customHeight="1">
      <c r="A179" s="41"/>
      <c r="B179" s="42"/>
      <c r="C179" s="216" t="s">
        <v>351</v>
      </c>
      <c r="D179" s="216" t="s">
        <v>207</v>
      </c>
      <c r="E179" s="217" t="s">
        <v>8469</v>
      </c>
      <c r="F179" s="218" t="s">
        <v>8470</v>
      </c>
      <c r="G179" s="219" t="s">
        <v>279</v>
      </c>
      <c r="H179" s="220">
        <v>4</v>
      </c>
      <c r="I179" s="221"/>
      <c r="J179" s="222">
        <f>ROUND(I179*H179,2)</f>
        <v>0</v>
      </c>
      <c r="K179" s="218" t="s">
        <v>211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212</v>
      </c>
      <c r="AT179" s="227" t="s">
        <v>207</v>
      </c>
      <c r="AU179" s="227" t="s">
        <v>80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212</v>
      </c>
      <c r="BM179" s="227" t="s">
        <v>9688</v>
      </c>
    </row>
    <row r="180" s="2" customFormat="1">
      <c r="A180" s="41"/>
      <c r="B180" s="42"/>
      <c r="C180" s="43"/>
      <c r="D180" s="229" t="s">
        <v>214</v>
      </c>
      <c r="E180" s="43"/>
      <c r="F180" s="230" t="s">
        <v>8472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214</v>
      </c>
      <c r="AU180" s="20" t="s">
        <v>80</v>
      </c>
    </row>
    <row r="181" s="14" customFormat="1">
      <c r="A181" s="14"/>
      <c r="B181" s="245"/>
      <c r="C181" s="246"/>
      <c r="D181" s="236" t="s">
        <v>216</v>
      </c>
      <c r="E181" s="247" t="s">
        <v>19</v>
      </c>
      <c r="F181" s="248" t="s">
        <v>8473</v>
      </c>
      <c r="G181" s="246"/>
      <c r="H181" s="249">
        <v>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216</v>
      </c>
      <c r="AU181" s="255" t="s">
        <v>80</v>
      </c>
      <c r="AV181" s="14" t="s">
        <v>80</v>
      </c>
      <c r="AW181" s="14" t="s">
        <v>218</v>
      </c>
      <c r="AX181" s="14" t="s">
        <v>71</v>
      </c>
      <c r="AY181" s="255" t="s">
        <v>205</v>
      </c>
    </row>
    <row r="182" s="2" customFormat="1" ht="49.05" customHeight="1">
      <c r="A182" s="41"/>
      <c r="B182" s="42"/>
      <c r="C182" s="216" t="s">
        <v>357</v>
      </c>
      <c r="D182" s="216" t="s">
        <v>207</v>
      </c>
      <c r="E182" s="217" t="s">
        <v>3267</v>
      </c>
      <c r="F182" s="218" t="s">
        <v>3268</v>
      </c>
      <c r="G182" s="219" t="s">
        <v>279</v>
      </c>
      <c r="H182" s="220">
        <v>15.965999999999999</v>
      </c>
      <c r="I182" s="221"/>
      <c r="J182" s="222">
        <f>ROUND(I182*H182,2)</f>
        <v>0</v>
      </c>
      <c r="K182" s="218" t="s">
        <v>211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212</v>
      </c>
      <c r="AT182" s="227" t="s">
        <v>207</v>
      </c>
      <c r="AU182" s="227" t="s">
        <v>80</v>
      </c>
      <c r="AY182" s="20" t="s">
        <v>205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212</v>
      </c>
      <c r="BM182" s="227" t="s">
        <v>9689</v>
      </c>
    </row>
    <row r="183" s="2" customFormat="1">
      <c r="A183" s="41"/>
      <c r="B183" s="42"/>
      <c r="C183" s="43"/>
      <c r="D183" s="229" t="s">
        <v>214</v>
      </c>
      <c r="E183" s="43"/>
      <c r="F183" s="230" t="s">
        <v>3270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214</v>
      </c>
      <c r="AU183" s="20" t="s">
        <v>80</v>
      </c>
    </row>
    <row r="184" s="12" customFormat="1" ht="22.8" customHeight="1">
      <c r="A184" s="12"/>
      <c r="B184" s="200"/>
      <c r="C184" s="201"/>
      <c r="D184" s="202" t="s">
        <v>70</v>
      </c>
      <c r="E184" s="214" t="s">
        <v>3272</v>
      </c>
      <c r="F184" s="214" t="s">
        <v>3273</v>
      </c>
      <c r="G184" s="201"/>
      <c r="H184" s="201"/>
      <c r="I184" s="204"/>
      <c r="J184" s="215">
        <f>BK184</f>
        <v>0</v>
      </c>
      <c r="K184" s="201"/>
      <c r="L184" s="206"/>
      <c r="M184" s="207"/>
      <c r="N184" s="208"/>
      <c r="O184" s="208"/>
      <c r="P184" s="209">
        <f>SUM(P185:P186)</f>
        <v>0</v>
      </c>
      <c r="Q184" s="208"/>
      <c r="R184" s="209">
        <f>SUM(R185:R186)</f>
        <v>0</v>
      </c>
      <c r="S184" s="208"/>
      <c r="T184" s="210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78</v>
      </c>
      <c r="AT184" s="212" t="s">
        <v>70</v>
      </c>
      <c r="AU184" s="212" t="s">
        <v>78</v>
      </c>
      <c r="AY184" s="211" t="s">
        <v>205</v>
      </c>
      <c r="BK184" s="213">
        <f>SUM(BK185:BK186)</f>
        <v>0</v>
      </c>
    </row>
    <row r="185" s="2" customFormat="1" ht="66.75" customHeight="1">
      <c r="A185" s="41"/>
      <c r="B185" s="42"/>
      <c r="C185" s="216" t="s">
        <v>7</v>
      </c>
      <c r="D185" s="216" t="s">
        <v>207</v>
      </c>
      <c r="E185" s="217" t="s">
        <v>3275</v>
      </c>
      <c r="F185" s="218" t="s">
        <v>3276</v>
      </c>
      <c r="G185" s="219" t="s">
        <v>279</v>
      </c>
      <c r="H185" s="220">
        <v>15.378</v>
      </c>
      <c r="I185" s="221"/>
      <c r="J185" s="222">
        <f>ROUND(I185*H185,2)</f>
        <v>0</v>
      </c>
      <c r="K185" s="218" t="s">
        <v>211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212</v>
      </c>
      <c r="AT185" s="227" t="s">
        <v>207</v>
      </c>
      <c r="AU185" s="227" t="s">
        <v>80</v>
      </c>
      <c r="AY185" s="20" t="s">
        <v>205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212</v>
      </c>
      <c r="BM185" s="227" t="s">
        <v>9690</v>
      </c>
    </row>
    <row r="186" s="2" customFormat="1">
      <c r="A186" s="41"/>
      <c r="B186" s="42"/>
      <c r="C186" s="43"/>
      <c r="D186" s="229" t="s">
        <v>214</v>
      </c>
      <c r="E186" s="43"/>
      <c r="F186" s="230" t="s">
        <v>3278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214</v>
      </c>
      <c r="AU186" s="20" t="s">
        <v>80</v>
      </c>
    </row>
    <row r="187" s="12" customFormat="1" ht="25.92" customHeight="1">
      <c r="A187" s="12"/>
      <c r="B187" s="200"/>
      <c r="C187" s="201"/>
      <c r="D187" s="202" t="s">
        <v>70</v>
      </c>
      <c r="E187" s="203" t="s">
        <v>5027</v>
      </c>
      <c r="F187" s="203" t="s">
        <v>9691</v>
      </c>
      <c r="G187" s="201"/>
      <c r="H187" s="201"/>
      <c r="I187" s="204"/>
      <c r="J187" s="205">
        <f>BK187</f>
        <v>0</v>
      </c>
      <c r="K187" s="201"/>
      <c r="L187" s="206"/>
      <c r="M187" s="207"/>
      <c r="N187" s="208"/>
      <c r="O187" s="208"/>
      <c r="P187" s="209">
        <f>P188+P189+P203+P261+P268+P269+P276+P309+P313+P314+P349+P367+P376+P382+P383+P415+P421+P426+P427+P445+P471+P477+P486+P487+P503+P508+P511+P512+P523+P555</f>
        <v>0</v>
      </c>
      <c r="Q187" s="208"/>
      <c r="R187" s="209">
        <f>R188+R189+R203+R261+R268+R269+R276+R309+R313+R314+R349+R367+R376+R382+R383+R415+R421+R426+R427+R445+R471+R477+R486+R487+R503+R508+R511+R512+R523+R555</f>
        <v>1.5083389999999999</v>
      </c>
      <c r="S187" s="208"/>
      <c r="T187" s="210">
        <f>T188+T189+T203+T261+T268+T269+T276+T309+T313+T314+T349+T367+T376+T382+T383+T415+T421+T426+T427+T445+T471+T477+T486+T487+T503+T508+T511+T512+T523+T555</f>
        <v>0.014999999999999999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80</v>
      </c>
      <c r="AT187" s="212" t="s">
        <v>70</v>
      </c>
      <c r="AU187" s="212" t="s">
        <v>71</v>
      </c>
      <c r="AY187" s="211" t="s">
        <v>205</v>
      </c>
      <c r="BK187" s="213">
        <f>BK188+BK189+BK203+BK261+BK268+BK269+BK276+BK309+BK313+BK314+BK349+BK367+BK376+BK382+BK383+BK415+BK421+BK426+BK427+BK445+BK471+BK477+BK486+BK487+BK503+BK508+BK511+BK512+BK523+BK555</f>
        <v>0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9692</v>
      </c>
      <c r="F188" s="214" t="s">
        <v>9693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v>0</v>
      </c>
      <c r="Q188" s="208"/>
      <c r="R188" s="209">
        <v>0</v>
      </c>
      <c r="S188" s="208"/>
      <c r="T188" s="210"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70</v>
      </c>
      <c r="AU188" s="212" t="s">
        <v>78</v>
      </c>
      <c r="AY188" s="211" t="s">
        <v>205</v>
      </c>
      <c r="BK188" s="213">
        <v>0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9694</v>
      </c>
      <c r="F189" s="214" t="s">
        <v>9695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SUM(P190:P202)</f>
        <v>0</v>
      </c>
      <c r="Q189" s="208"/>
      <c r="R189" s="209">
        <f>SUM(R190:R202)</f>
        <v>0.10509999999999999</v>
      </c>
      <c r="S189" s="208"/>
      <c r="T189" s="210">
        <f>SUM(T190:T202)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80</v>
      </c>
      <c r="AT189" s="212" t="s">
        <v>70</v>
      </c>
      <c r="AU189" s="212" t="s">
        <v>78</v>
      </c>
      <c r="AY189" s="211" t="s">
        <v>205</v>
      </c>
      <c r="BK189" s="213">
        <f>SUM(BK190:BK202)</f>
        <v>0</v>
      </c>
    </row>
    <row r="190" s="2" customFormat="1" ht="24.15" customHeight="1">
      <c r="A190" s="41"/>
      <c r="B190" s="42"/>
      <c r="C190" s="216" t="s">
        <v>370</v>
      </c>
      <c r="D190" s="216" t="s">
        <v>207</v>
      </c>
      <c r="E190" s="217" t="s">
        <v>9696</v>
      </c>
      <c r="F190" s="218" t="s">
        <v>9697</v>
      </c>
      <c r="G190" s="219" t="s">
        <v>327</v>
      </c>
      <c r="H190" s="220">
        <v>95.238</v>
      </c>
      <c r="I190" s="221"/>
      <c r="J190" s="222">
        <f>ROUND(I190*H190,2)</f>
        <v>0</v>
      </c>
      <c r="K190" s="218" t="s">
        <v>211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331</v>
      </c>
      <c r="AT190" s="227" t="s">
        <v>207</v>
      </c>
      <c r="AU190" s="227" t="s">
        <v>80</v>
      </c>
      <c r="AY190" s="20" t="s">
        <v>205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331</v>
      </c>
      <c r="BM190" s="227" t="s">
        <v>9698</v>
      </c>
    </row>
    <row r="191" s="2" customFormat="1">
      <c r="A191" s="41"/>
      <c r="B191" s="42"/>
      <c r="C191" s="43"/>
      <c r="D191" s="229" t="s">
        <v>214</v>
      </c>
      <c r="E191" s="43"/>
      <c r="F191" s="230" t="s">
        <v>9699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214</v>
      </c>
      <c r="AU191" s="20" t="s">
        <v>80</v>
      </c>
    </row>
    <row r="192" s="14" customFormat="1">
      <c r="A192" s="14"/>
      <c r="B192" s="245"/>
      <c r="C192" s="246"/>
      <c r="D192" s="236" t="s">
        <v>216</v>
      </c>
      <c r="E192" s="247" t="s">
        <v>19</v>
      </c>
      <c r="F192" s="248" t="s">
        <v>9700</v>
      </c>
      <c r="G192" s="246"/>
      <c r="H192" s="249">
        <v>95.238095238095198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216</v>
      </c>
      <c r="AU192" s="255" t="s">
        <v>80</v>
      </c>
      <c r="AV192" s="14" t="s">
        <v>80</v>
      </c>
      <c r="AW192" s="14" t="s">
        <v>218</v>
      </c>
      <c r="AX192" s="14" t="s">
        <v>71</v>
      </c>
      <c r="AY192" s="255" t="s">
        <v>205</v>
      </c>
    </row>
    <row r="193" s="2" customFormat="1" ht="16.5" customHeight="1">
      <c r="A193" s="41"/>
      <c r="B193" s="42"/>
      <c r="C193" s="278" t="s">
        <v>377</v>
      </c>
      <c r="D193" s="278" t="s">
        <v>319</v>
      </c>
      <c r="E193" s="279" t="s">
        <v>9701</v>
      </c>
      <c r="F193" s="280" t="s">
        <v>9702</v>
      </c>
      <c r="G193" s="281" t="s">
        <v>327</v>
      </c>
      <c r="H193" s="282">
        <v>100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4.0000000000000003E-05</v>
      </c>
      <c r="R193" s="225">
        <f>Q193*H193</f>
        <v>0.0040000000000000001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433</v>
      </c>
      <c r="AT193" s="227" t="s">
        <v>319</v>
      </c>
      <c r="AU193" s="227" t="s">
        <v>80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331</v>
      </c>
      <c r="BM193" s="227" t="s">
        <v>9703</v>
      </c>
    </row>
    <row r="194" s="2" customFormat="1" ht="24.15" customHeight="1">
      <c r="A194" s="41"/>
      <c r="B194" s="42"/>
      <c r="C194" s="216" t="s">
        <v>383</v>
      </c>
      <c r="D194" s="216" t="s">
        <v>207</v>
      </c>
      <c r="E194" s="217" t="s">
        <v>9704</v>
      </c>
      <c r="F194" s="218" t="s">
        <v>9705</v>
      </c>
      <c r="G194" s="219" t="s">
        <v>327</v>
      </c>
      <c r="H194" s="220">
        <v>1337.143</v>
      </c>
      <c r="I194" s="221"/>
      <c r="J194" s="222">
        <f>ROUND(I194*H194,2)</f>
        <v>0</v>
      </c>
      <c r="K194" s="218" t="s">
        <v>211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331</v>
      </c>
      <c r="AT194" s="227" t="s">
        <v>207</v>
      </c>
      <c r="AU194" s="227" t="s">
        <v>80</v>
      </c>
      <c r="AY194" s="20" t="s">
        <v>205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331</v>
      </c>
      <c r="BM194" s="227" t="s">
        <v>9706</v>
      </c>
    </row>
    <row r="195" s="2" customFormat="1">
      <c r="A195" s="41"/>
      <c r="B195" s="42"/>
      <c r="C195" s="43"/>
      <c r="D195" s="229" t="s">
        <v>214</v>
      </c>
      <c r="E195" s="43"/>
      <c r="F195" s="230" t="s">
        <v>9707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214</v>
      </c>
      <c r="AU195" s="20" t="s">
        <v>80</v>
      </c>
    </row>
    <row r="196" s="14" customFormat="1">
      <c r="A196" s="14"/>
      <c r="B196" s="245"/>
      <c r="C196" s="246"/>
      <c r="D196" s="236" t="s">
        <v>216</v>
      </c>
      <c r="E196" s="247" t="s">
        <v>19</v>
      </c>
      <c r="F196" s="248" t="s">
        <v>9708</v>
      </c>
      <c r="G196" s="246"/>
      <c r="H196" s="249">
        <v>1337.1428571428601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216</v>
      </c>
      <c r="AU196" s="255" t="s">
        <v>80</v>
      </c>
      <c r="AV196" s="14" t="s">
        <v>80</v>
      </c>
      <c r="AW196" s="14" t="s">
        <v>218</v>
      </c>
      <c r="AX196" s="14" t="s">
        <v>71</v>
      </c>
      <c r="AY196" s="255" t="s">
        <v>205</v>
      </c>
    </row>
    <row r="197" s="2" customFormat="1" ht="62.7" customHeight="1">
      <c r="A197" s="41"/>
      <c r="B197" s="42"/>
      <c r="C197" s="278" t="s">
        <v>388</v>
      </c>
      <c r="D197" s="278" t="s">
        <v>319</v>
      </c>
      <c r="E197" s="279" t="s">
        <v>9709</v>
      </c>
      <c r="F197" s="280" t="s">
        <v>9710</v>
      </c>
      <c r="G197" s="281" t="s">
        <v>327</v>
      </c>
      <c r="H197" s="282">
        <v>1374</v>
      </c>
      <c r="I197" s="283"/>
      <c r="J197" s="284">
        <f>ROUND(I197*H197,2)</f>
        <v>0</v>
      </c>
      <c r="K197" s="280" t="s">
        <v>211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6.9999999999999994E-05</v>
      </c>
      <c r="R197" s="225">
        <f>Q197*H197</f>
        <v>0.096179999999999988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433</v>
      </c>
      <c r="AT197" s="227" t="s">
        <v>319</v>
      </c>
      <c r="AU197" s="227" t="s">
        <v>80</v>
      </c>
      <c r="AY197" s="20" t="s">
        <v>205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331</v>
      </c>
      <c r="BM197" s="227" t="s">
        <v>9711</v>
      </c>
    </row>
    <row r="198" s="14" customFormat="1">
      <c r="A198" s="14"/>
      <c r="B198" s="245"/>
      <c r="C198" s="246"/>
      <c r="D198" s="236" t="s">
        <v>216</v>
      </c>
      <c r="E198" s="247" t="s">
        <v>19</v>
      </c>
      <c r="F198" s="248" t="s">
        <v>9712</v>
      </c>
      <c r="G198" s="246"/>
      <c r="H198" s="249">
        <v>1300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216</v>
      </c>
      <c r="AU198" s="255" t="s">
        <v>80</v>
      </c>
      <c r="AV198" s="14" t="s">
        <v>80</v>
      </c>
      <c r="AW198" s="14" t="s">
        <v>218</v>
      </c>
      <c r="AX198" s="14" t="s">
        <v>71</v>
      </c>
      <c r="AY198" s="255" t="s">
        <v>205</v>
      </c>
    </row>
    <row r="199" s="14" customFormat="1">
      <c r="A199" s="14"/>
      <c r="B199" s="245"/>
      <c r="C199" s="246"/>
      <c r="D199" s="236" t="s">
        <v>216</v>
      </c>
      <c r="E199" s="247" t="s">
        <v>19</v>
      </c>
      <c r="F199" s="248" t="s">
        <v>9713</v>
      </c>
      <c r="G199" s="246"/>
      <c r="H199" s="249">
        <v>74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216</v>
      </c>
      <c r="AU199" s="255" t="s">
        <v>80</v>
      </c>
      <c r="AV199" s="14" t="s">
        <v>80</v>
      </c>
      <c r="AW199" s="14" t="s">
        <v>218</v>
      </c>
      <c r="AX199" s="14" t="s">
        <v>71</v>
      </c>
      <c r="AY199" s="255" t="s">
        <v>205</v>
      </c>
    </row>
    <row r="200" s="2" customFormat="1" ht="62.7" customHeight="1">
      <c r="A200" s="41"/>
      <c r="B200" s="42"/>
      <c r="C200" s="278" t="s">
        <v>395</v>
      </c>
      <c r="D200" s="278" t="s">
        <v>319</v>
      </c>
      <c r="E200" s="279" t="s">
        <v>9714</v>
      </c>
      <c r="F200" s="280" t="s">
        <v>9715</v>
      </c>
      <c r="G200" s="281" t="s">
        <v>327</v>
      </c>
      <c r="H200" s="282">
        <v>13</v>
      </c>
      <c r="I200" s="283"/>
      <c r="J200" s="284">
        <f>ROUND(I200*H200,2)</f>
        <v>0</v>
      </c>
      <c r="K200" s="280" t="s">
        <v>211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0.0016899999999999999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433</v>
      </c>
      <c r="AT200" s="227" t="s">
        <v>319</v>
      </c>
      <c r="AU200" s="227" t="s">
        <v>80</v>
      </c>
      <c r="AY200" s="20" t="s">
        <v>205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331</v>
      </c>
      <c r="BM200" s="227" t="s">
        <v>9716</v>
      </c>
    </row>
    <row r="201" s="14" customFormat="1">
      <c r="A201" s="14"/>
      <c r="B201" s="245"/>
      <c r="C201" s="246"/>
      <c r="D201" s="236" t="s">
        <v>216</v>
      </c>
      <c r="E201" s="247" t="s">
        <v>19</v>
      </c>
      <c r="F201" s="248" t="s">
        <v>9717</v>
      </c>
      <c r="G201" s="246"/>
      <c r="H201" s="249">
        <v>13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216</v>
      </c>
      <c r="AU201" s="255" t="s">
        <v>80</v>
      </c>
      <c r="AV201" s="14" t="s">
        <v>80</v>
      </c>
      <c r="AW201" s="14" t="s">
        <v>218</v>
      </c>
      <c r="AX201" s="14" t="s">
        <v>71</v>
      </c>
      <c r="AY201" s="255" t="s">
        <v>205</v>
      </c>
    </row>
    <row r="202" s="2" customFormat="1" ht="16.5" customHeight="1">
      <c r="A202" s="41"/>
      <c r="B202" s="42"/>
      <c r="C202" s="278" t="s">
        <v>403</v>
      </c>
      <c r="D202" s="278" t="s">
        <v>319</v>
      </c>
      <c r="E202" s="279" t="s">
        <v>9718</v>
      </c>
      <c r="F202" s="280" t="s">
        <v>9719</v>
      </c>
      <c r="G202" s="281" t="s">
        <v>327</v>
      </c>
      <c r="H202" s="282">
        <v>17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0.00019000000000000001</v>
      </c>
      <c r="R202" s="225">
        <f>Q202*H202</f>
        <v>0.0032300000000000002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433</v>
      </c>
      <c r="AT202" s="227" t="s">
        <v>319</v>
      </c>
      <c r="AU202" s="227" t="s">
        <v>80</v>
      </c>
      <c r="AY202" s="20" t="s">
        <v>205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331</v>
      </c>
      <c r="BM202" s="227" t="s">
        <v>9720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9721</v>
      </c>
      <c r="F203" s="214" t="s">
        <v>9722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SUM(P204:P260)</f>
        <v>0</v>
      </c>
      <c r="Q203" s="208"/>
      <c r="R203" s="209">
        <f>SUM(R204:R260)</f>
        <v>0.088300000000000003</v>
      </c>
      <c r="S203" s="208"/>
      <c r="T203" s="210">
        <f>SUM(T204:T260)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205</v>
      </c>
      <c r="BK203" s="213">
        <f>SUM(BK204:BK260)</f>
        <v>0</v>
      </c>
    </row>
    <row r="204" s="2" customFormat="1" ht="16.5" customHeight="1">
      <c r="A204" s="41"/>
      <c r="B204" s="42"/>
      <c r="C204" s="216" t="s">
        <v>409</v>
      </c>
      <c r="D204" s="216" t="s">
        <v>207</v>
      </c>
      <c r="E204" s="217" t="s">
        <v>9723</v>
      </c>
      <c r="F204" s="218" t="s">
        <v>9724</v>
      </c>
      <c r="G204" s="219" t="s">
        <v>448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331</v>
      </c>
      <c r="AT204" s="227" t="s">
        <v>207</v>
      </c>
      <c r="AU204" s="227" t="s">
        <v>80</v>
      </c>
      <c r="AY204" s="20" t="s">
        <v>205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331</v>
      </c>
      <c r="BM204" s="227" t="s">
        <v>9725</v>
      </c>
    </row>
    <row r="205" s="2" customFormat="1" ht="16.5" customHeight="1">
      <c r="A205" s="41"/>
      <c r="B205" s="42"/>
      <c r="C205" s="278" t="s">
        <v>415</v>
      </c>
      <c r="D205" s="278" t="s">
        <v>319</v>
      </c>
      <c r="E205" s="279" t="s">
        <v>9726</v>
      </c>
      <c r="F205" s="280" t="s">
        <v>9727</v>
      </c>
      <c r="G205" s="281" t="s">
        <v>448</v>
      </c>
      <c r="H205" s="282">
        <v>1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0.0064999999999999997</v>
      </c>
      <c r="R205" s="225">
        <f>Q205*H205</f>
        <v>0.0064999999999999997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433</v>
      </c>
      <c r="AT205" s="227" t="s">
        <v>319</v>
      </c>
      <c r="AU205" s="227" t="s">
        <v>80</v>
      </c>
      <c r="AY205" s="20" t="s">
        <v>205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331</v>
      </c>
      <c r="BM205" s="227" t="s">
        <v>9728</v>
      </c>
    </row>
    <row r="206" s="2" customFormat="1" ht="16.5" customHeight="1">
      <c r="A206" s="41"/>
      <c r="B206" s="42"/>
      <c r="C206" s="216" t="s">
        <v>421</v>
      </c>
      <c r="D206" s="216" t="s">
        <v>207</v>
      </c>
      <c r="E206" s="217" t="s">
        <v>9729</v>
      </c>
      <c r="F206" s="218" t="s">
        <v>9730</v>
      </c>
      <c r="G206" s="219" t="s">
        <v>448</v>
      </c>
      <c r="H206" s="220">
        <v>2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331</v>
      </c>
      <c r="AT206" s="227" t="s">
        <v>207</v>
      </c>
      <c r="AU206" s="227" t="s">
        <v>80</v>
      </c>
      <c r="AY206" s="20" t="s">
        <v>205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331</v>
      </c>
      <c r="BM206" s="227" t="s">
        <v>9731</v>
      </c>
    </row>
    <row r="207" s="2" customFormat="1" ht="16.5" customHeight="1">
      <c r="A207" s="41"/>
      <c r="B207" s="42"/>
      <c r="C207" s="278" t="s">
        <v>427</v>
      </c>
      <c r="D207" s="278" t="s">
        <v>319</v>
      </c>
      <c r="E207" s="279" t="s">
        <v>9732</v>
      </c>
      <c r="F207" s="280" t="s">
        <v>9733</v>
      </c>
      <c r="G207" s="281" t="s">
        <v>8235</v>
      </c>
      <c r="H207" s="282">
        <v>2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433</v>
      </c>
      <c r="AT207" s="227" t="s">
        <v>319</v>
      </c>
      <c r="AU207" s="227" t="s">
        <v>80</v>
      </c>
      <c r="AY207" s="20" t="s">
        <v>205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331</v>
      </c>
      <c r="BM207" s="227" t="s">
        <v>9734</v>
      </c>
    </row>
    <row r="208" s="2" customFormat="1" ht="16.5" customHeight="1">
      <c r="A208" s="41"/>
      <c r="B208" s="42"/>
      <c r="C208" s="216" t="s">
        <v>433</v>
      </c>
      <c r="D208" s="216" t="s">
        <v>207</v>
      </c>
      <c r="E208" s="217" t="s">
        <v>9735</v>
      </c>
      <c r="F208" s="218" t="s">
        <v>9736</v>
      </c>
      <c r="G208" s="219" t="s">
        <v>448</v>
      </c>
      <c r="H208" s="220">
        <v>1</v>
      </c>
      <c r="I208" s="221"/>
      <c r="J208" s="222">
        <f>ROUND(I208*H208,2)</f>
        <v>0</v>
      </c>
      <c r="K208" s="218" t="s">
        <v>19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331</v>
      </c>
      <c r="AT208" s="227" t="s">
        <v>207</v>
      </c>
      <c r="AU208" s="227" t="s">
        <v>80</v>
      </c>
      <c r="AY208" s="20" t="s">
        <v>205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331</v>
      </c>
      <c r="BM208" s="227" t="s">
        <v>9737</v>
      </c>
    </row>
    <row r="209" s="2" customFormat="1" ht="16.5" customHeight="1">
      <c r="A209" s="41"/>
      <c r="B209" s="42"/>
      <c r="C209" s="278" t="s">
        <v>440</v>
      </c>
      <c r="D209" s="278" t="s">
        <v>319</v>
      </c>
      <c r="E209" s="279" t="s">
        <v>9738</v>
      </c>
      <c r="F209" s="280" t="s">
        <v>9739</v>
      </c>
      <c r="G209" s="281" t="s">
        <v>8235</v>
      </c>
      <c r="H209" s="282">
        <v>1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433</v>
      </c>
      <c r="AT209" s="227" t="s">
        <v>319</v>
      </c>
      <c r="AU209" s="227" t="s">
        <v>80</v>
      </c>
      <c r="AY209" s="20" t="s">
        <v>205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331</v>
      </c>
      <c r="BM209" s="227" t="s">
        <v>9740</v>
      </c>
    </row>
    <row r="210" s="2" customFormat="1" ht="16.5" customHeight="1">
      <c r="A210" s="41"/>
      <c r="B210" s="42"/>
      <c r="C210" s="216" t="s">
        <v>445</v>
      </c>
      <c r="D210" s="216" t="s">
        <v>207</v>
      </c>
      <c r="E210" s="217" t="s">
        <v>9741</v>
      </c>
      <c r="F210" s="218" t="s">
        <v>9742</v>
      </c>
      <c r="G210" s="219" t="s">
        <v>448</v>
      </c>
      <c r="H210" s="220">
        <v>1</v>
      </c>
      <c r="I210" s="221"/>
      <c r="J210" s="222">
        <f>ROUND(I210*H210,2)</f>
        <v>0</v>
      </c>
      <c r="K210" s="218" t="s">
        <v>19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331</v>
      </c>
      <c r="AT210" s="227" t="s">
        <v>207</v>
      </c>
      <c r="AU210" s="227" t="s">
        <v>80</v>
      </c>
      <c r="AY210" s="20" t="s">
        <v>205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331</v>
      </c>
      <c r="BM210" s="227" t="s">
        <v>9743</v>
      </c>
    </row>
    <row r="211" s="2" customFormat="1" ht="16.5" customHeight="1">
      <c r="A211" s="41"/>
      <c r="B211" s="42"/>
      <c r="C211" s="278" t="s">
        <v>454</v>
      </c>
      <c r="D211" s="278" t="s">
        <v>319</v>
      </c>
      <c r="E211" s="279" t="s">
        <v>9744</v>
      </c>
      <c r="F211" s="280" t="s">
        <v>9745</v>
      </c>
      <c r="G211" s="281" t="s">
        <v>8235</v>
      </c>
      <c r="H211" s="282">
        <v>1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0.0050000000000000001</v>
      </c>
      <c r="R211" s="225">
        <f>Q211*H211</f>
        <v>0.0050000000000000001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433</v>
      </c>
      <c r="AT211" s="227" t="s">
        <v>319</v>
      </c>
      <c r="AU211" s="227" t="s">
        <v>80</v>
      </c>
      <c r="AY211" s="20" t="s">
        <v>205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331</v>
      </c>
      <c r="BM211" s="227" t="s">
        <v>9746</v>
      </c>
    </row>
    <row r="212" s="2" customFormat="1" ht="16.5" customHeight="1">
      <c r="A212" s="41"/>
      <c r="B212" s="42"/>
      <c r="C212" s="216" t="s">
        <v>460</v>
      </c>
      <c r="D212" s="216" t="s">
        <v>207</v>
      </c>
      <c r="E212" s="217" t="s">
        <v>9747</v>
      </c>
      <c r="F212" s="218" t="s">
        <v>9748</v>
      </c>
      <c r="G212" s="219" t="s">
        <v>448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331</v>
      </c>
      <c r="AT212" s="227" t="s">
        <v>207</v>
      </c>
      <c r="AU212" s="227" t="s">
        <v>80</v>
      </c>
      <c r="AY212" s="20" t="s">
        <v>205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331</v>
      </c>
      <c r="BM212" s="227" t="s">
        <v>9749</v>
      </c>
    </row>
    <row r="213" s="2" customFormat="1" ht="16.5" customHeight="1">
      <c r="A213" s="41"/>
      <c r="B213" s="42"/>
      <c r="C213" s="278" t="s">
        <v>466</v>
      </c>
      <c r="D213" s="278" t="s">
        <v>319</v>
      </c>
      <c r="E213" s="279" t="s">
        <v>9750</v>
      </c>
      <c r="F213" s="280" t="s">
        <v>9751</v>
      </c>
      <c r="G213" s="281" t="s">
        <v>8235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433</v>
      </c>
      <c r="AT213" s="227" t="s">
        <v>319</v>
      </c>
      <c r="AU213" s="227" t="s">
        <v>80</v>
      </c>
      <c r="AY213" s="20" t="s">
        <v>205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331</v>
      </c>
      <c r="BM213" s="227" t="s">
        <v>9752</v>
      </c>
    </row>
    <row r="214" s="2" customFormat="1" ht="16.5" customHeight="1">
      <c r="A214" s="41"/>
      <c r="B214" s="42"/>
      <c r="C214" s="216" t="s">
        <v>473</v>
      </c>
      <c r="D214" s="216" t="s">
        <v>207</v>
      </c>
      <c r="E214" s="217" t="s">
        <v>9753</v>
      </c>
      <c r="F214" s="218" t="s">
        <v>9754</v>
      </c>
      <c r="G214" s="219" t="s">
        <v>8235</v>
      </c>
      <c r="H214" s="220">
        <v>1</v>
      </c>
      <c r="I214" s="221"/>
      <c r="J214" s="222">
        <f>ROUND(I214*H214,2)</f>
        <v>0</v>
      </c>
      <c r="K214" s="218" t="s">
        <v>19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331</v>
      </c>
      <c r="AT214" s="227" t="s">
        <v>207</v>
      </c>
      <c r="AU214" s="227" t="s">
        <v>80</v>
      </c>
      <c r="AY214" s="20" t="s">
        <v>205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331</v>
      </c>
      <c r="BM214" s="227" t="s">
        <v>9755</v>
      </c>
    </row>
    <row r="215" s="2" customFormat="1" ht="16.5" customHeight="1">
      <c r="A215" s="41"/>
      <c r="B215" s="42"/>
      <c r="C215" s="278" t="s">
        <v>491</v>
      </c>
      <c r="D215" s="278" t="s">
        <v>319</v>
      </c>
      <c r="E215" s="279" t="s">
        <v>9756</v>
      </c>
      <c r="F215" s="280" t="s">
        <v>9757</v>
      </c>
      <c r="G215" s="281" t="s">
        <v>8235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0.002</v>
      </c>
      <c r="R215" s="225">
        <f>Q215*H215</f>
        <v>0.002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433</v>
      </c>
      <c r="AT215" s="227" t="s">
        <v>319</v>
      </c>
      <c r="AU215" s="227" t="s">
        <v>80</v>
      </c>
      <c r="AY215" s="20" t="s">
        <v>205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331</v>
      </c>
      <c r="BM215" s="227" t="s">
        <v>9758</v>
      </c>
    </row>
    <row r="216" s="2" customFormat="1" ht="16.5" customHeight="1">
      <c r="A216" s="41"/>
      <c r="B216" s="42"/>
      <c r="C216" s="216" t="s">
        <v>499</v>
      </c>
      <c r="D216" s="216" t="s">
        <v>207</v>
      </c>
      <c r="E216" s="217" t="s">
        <v>9759</v>
      </c>
      <c r="F216" s="218" t="s">
        <v>9760</v>
      </c>
      <c r="G216" s="219" t="s">
        <v>8235</v>
      </c>
      <c r="H216" s="220">
        <v>94</v>
      </c>
      <c r="I216" s="221"/>
      <c r="J216" s="222">
        <f>ROUND(I216*H216,2)</f>
        <v>0</v>
      </c>
      <c r="K216" s="218" t="s">
        <v>19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331</v>
      </c>
      <c r="AT216" s="227" t="s">
        <v>207</v>
      </c>
      <c r="AU216" s="227" t="s">
        <v>80</v>
      </c>
      <c r="AY216" s="20" t="s">
        <v>205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331</v>
      </c>
      <c r="BM216" s="227" t="s">
        <v>9761</v>
      </c>
    </row>
    <row r="217" s="2" customFormat="1" ht="16.5" customHeight="1">
      <c r="A217" s="41"/>
      <c r="B217" s="42"/>
      <c r="C217" s="278" t="s">
        <v>506</v>
      </c>
      <c r="D217" s="278" t="s">
        <v>319</v>
      </c>
      <c r="E217" s="279" t="s">
        <v>9762</v>
      </c>
      <c r="F217" s="280" t="s">
        <v>9763</v>
      </c>
      <c r="G217" s="281" t="s">
        <v>8235</v>
      </c>
      <c r="H217" s="282">
        <v>94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0.00010000000000000001</v>
      </c>
      <c r="R217" s="225">
        <f>Q217*H217</f>
        <v>0.0094000000000000004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433</v>
      </c>
      <c r="AT217" s="227" t="s">
        <v>319</v>
      </c>
      <c r="AU217" s="227" t="s">
        <v>80</v>
      </c>
      <c r="AY217" s="20" t="s">
        <v>205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331</v>
      </c>
      <c r="BM217" s="227" t="s">
        <v>9764</v>
      </c>
    </row>
    <row r="218" s="2" customFormat="1" ht="16.5" customHeight="1">
      <c r="A218" s="41"/>
      <c r="B218" s="42"/>
      <c r="C218" s="216" t="s">
        <v>511</v>
      </c>
      <c r="D218" s="216" t="s">
        <v>207</v>
      </c>
      <c r="E218" s="217" t="s">
        <v>9765</v>
      </c>
      <c r="F218" s="218" t="s">
        <v>9766</v>
      </c>
      <c r="G218" s="219" t="s">
        <v>448</v>
      </c>
      <c r="H218" s="220">
        <v>2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331</v>
      </c>
      <c r="AT218" s="227" t="s">
        <v>207</v>
      </c>
      <c r="AU218" s="227" t="s">
        <v>80</v>
      </c>
      <c r="AY218" s="20" t="s">
        <v>205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331</v>
      </c>
      <c r="BM218" s="227" t="s">
        <v>9767</v>
      </c>
    </row>
    <row r="219" s="2" customFormat="1" ht="21.75" customHeight="1">
      <c r="A219" s="41"/>
      <c r="B219" s="42"/>
      <c r="C219" s="278" t="s">
        <v>519</v>
      </c>
      <c r="D219" s="278" t="s">
        <v>319</v>
      </c>
      <c r="E219" s="279" t="s">
        <v>9768</v>
      </c>
      <c r="F219" s="280" t="s">
        <v>9769</v>
      </c>
      <c r="G219" s="281" t="s">
        <v>8235</v>
      </c>
      <c r="H219" s="282">
        <v>2</v>
      </c>
      <c r="I219" s="283"/>
      <c r="J219" s="284">
        <f>ROUND(I219*H219,2)</f>
        <v>0</v>
      </c>
      <c r="K219" s="280" t="s">
        <v>19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0.00050000000000000001</v>
      </c>
      <c r="R219" s="225">
        <f>Q219*H219</f>
        <v>0.001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433</v>
      </c>
      <c r="AT219" s="227" t="s">
        <v>319</v>
      </c>
      <c r="AU219" s="227" t="s">
        <v>80</v>
      </c>
      <c r="AY219" s="20" t="s">
        <v>205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331</v>
      </c>
      <c r="BM219" s="227" t="s">
        <v>9770</v>
      </c>
    </row>
    <row r="220" s="2" customFormat="1" ht="16.5" customHeight="1">
      <c r="A220" s="41"/>
      <c r="B220" s="42"/>
      <c r="C220" s="216" t="s">
        <v>525</v>
      </c>
      <c r="D220" s="216" t="s">
        <v>207</v>
      </c>
      <c r="E220" s="217" t="s">
        <v>9771</v>
      </c>
      <c r="F220" s="218" t="s">
        <v>9772</v>
      </c>
      <c r="G220" s="219" t="s">
        <v>448</v>
      </c>
      <c r="H220" s="220">
        <v>2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331</v>
      </c>
      <c r="AT220" s="227" t="s">
        <v>207</v>
      </c>
      <c r="AU220" s="227" t="s">
        <v>80</v>
      </c>
      <c r="AY220" s="20" t="s">
        <v>205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331</v>
      </c>
      <c r="BM220" s="227" t="s">
        <v>9773</v>
      </c>
    </row>
    <row r="221" s="2" customFormat="1" ht="16.5" customHeight="1">
      <c r="A221" s="41"/>
      <c r="B221" s="42"/>
      <c r="C221" s="278" t="s">
        <v>531</v>
      </c>
      <c r="D221" s="278" t="s">
        <v>319</v>
      </c>
      <c r="E221" s="279" t="s">
        <v>9774</v>
      </c>
      <c r="F221" s="280" t="s">
        <v>9775</v>
      </c>
      <c r="G221" s="281" t="s">
        <v>8235</v>
      </c>
      <c r="H221" s="282">
        <v>2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0.001</v>
      </c>
      <c r="R221" s="225">
        <f>Q221*H221</f>
        <v>0.002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433</v>
      </c>
      <c r="AT221" s="227" t="s">
        <v>319</v>
      </c>
      <c r="AU221" s="227" t="s">
        <v>80</v>
      </c>
      <c r="AY221" s="20" t="s">
        <v>205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331</v>
      </c>
      <c r="BM221" s="227" t="s">
        <v>9776</v>
      </c>
    </row>
    <row r="222" s="2" customFormat="1" ht="16.5" customHeight="1">
      <c r="A222" s="41"/>
      <c r="B222" s="42"/>
      <c r="C222" s="216" t="s">
        <v>537</v>
      </c>
      <c r="D222" s="216" t="s">
        <v>207</v>
      </c>
      <c r="E222" s="217" t="s">
        <v>9777</v>
      </c>
      <c r="F222" s="218" t="s">
        <v>9778</v>
      </c>
      <c r="G222" s="219" t="s">
        <v>448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331</v>
      </c>
      <c r="AT222" s="227" t="s">
        <v>207</v>
      </c>
      <c r="AU222" s="227" t="s">
        <v>80</v>
      </c>
      <c r="AY222" s="20" t="s">
        <v>205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331</v>
      </c>
      <c r="BM222" s="227" t="s">
        <v>9779</v>
      </c>
    </row>
    <row r="223" s="2" customFormat="1" ht="24.15" customHeight="1">
      <c r="A223" s="41"/>
      <c r="B223" s="42"/>
      <c r="C223" s="278" t="s">
        <v>545</v>
      </c>
      <c r="D223" s="278" t="s">
        <v>319</v>
      </c>
      <c r="E223" s="279" t="s">
        <v>9780</v>
      </c>
      <c r="F223" s="280" t="s">
        <v>9781</v>
      </c>
      <c r="G223" s="281" t="s">
        <v>8235</v>
      </c>
      <c r="H223" s="282">
        <v>2</v>
      </c>
      <c r="I223" s="283"/>
      <c r="J223" s="284">
        <f>ROUND(I223*H223,2)</f>
        <v>0</v>
      </c>
      <c r="K223" s="280" t="s">
        <v>19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433</v>
      </c>
      <c r="AT223" s="227" t="s">
        <v>319</v>
      </c>
      <c r="AU223" s="227" t="s">
        <v>80</v>
      </c>
      <c r="AY223" s="20" t="s">
        <v>205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331</v>
      </c>
      <c r="BM223" s="227" t="s">
        <v>9782</v>
      </c>
    </row>
    <row r="224" s="2" customFormat="1" ht="16.5" customHeight="1">
      <c r="A224" s="41"/>
      <c r="B224" s="42"/>
      <c r="C224" s="216" t="s">
        <v>553</v>
      </c>
      <c r="D224" s="216" t="s">
        <v>207</v>
      </c>
      <c r="E224" s="217" t="s">
        <v>9783</v>
      </c>
      <c r="F224" s="218" t="s">
        <v>9784</v>
      </c>
      <c r="G224" s="219" t="s">
        <v>448</v>
      </c>
      <c r="H224" s="220">
        <v>2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331</v>
      </c>
      <c r="AT224" s="227" t="s">
        <v>207</v>
      </c>
      <c r="AU224" s="227" t="s">
        <v>80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331</v>
      </c>
      <c r="BM224" s="227" t="s">
        <v>9785</v>
      </c>
    </row>
    <row r="225" s="2" customFormat="1" ht="16.5" customHeight="1">
      <c r="A225" s="41"/>
      <c r="B225" s="42"/>
      <c r="C225" s="278" t="s">
        <v>559</v>
      </c>
      <c r="D225" s="278" t="s">
        <v>319</v>
      </c>
      <c r="E225" s="279" t="s">
        <v>9786</v>
      </c>
      <c r="F225" s="280" t="s">
        <v>9787</v>
      </c>
      <c r="G225" s="281" t="s">
        <v>8235</v>
      </c>
      <c r="H225" s="282">
        <v>2</v>
      </c>
      <c r="I225" s="283"/>
      <c r="J225" s="284">
        <f>ROUND(I225*H225,2)</f>
        <v>0</v>
      </c>
      <c r="K225" s="280" t="s">
        <v>19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0.001</v>
      </c>
      <c r="R225" s="225">
        <f>Q225*H225</f>
        <v>0.002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433</v>
      </c>
      <c r="AT225" s="227" t="s">
        <v>319</v>
      </c>
      <c r="AU225" s="227" t="s">
        <v>80</v>
      </c>
      <c r="AY225" s="20" t="s">
        <v>205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331</v>
      </c>
      <c r="BM225" s="227" t="s">
        <v>9788</v>
      </c>
    </row>
    <row r="226" s="2" customFormat="1" ht="16.5" customHeight="1">
      <c r="A226" s="41"/>
      <c r="B226" s="42"/>
      <c r="C226" s="278" t="s">
        <v>123</v>
      </c>
      <c r="D226" s="278" t="s">
        <v>319</v>
      </c>
      <c r="E226" s="279" t="s">
        <v>9789</v>
      </c>
      <c r="F226" s="280" t="s">
        <v>9790</v>
      </c>
      <c r="G226" s="281" t="s">
        <v>8235</v>
      </c>
      <c r="H226" s="282">
        <v>1</v>
      </c>
      <c r="I226" s="283"/>
      <c r="J226" s="284">
        <f>ROUND(I226*H226,2)</f>
        <v>0</v>
      </c>
      <c r="K226" s="280" t="s">
        <v>19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433</v>
      </c>
      <c r="AT226" s="227" t="s">
        <v>319</v>
      </c>
      <c r="AU226" s="227" t="s">
        <v>80</v>
      </c>
      <c r="AY226" s="20" t="s">
        <v>205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331</v>
      </c>
      <c r="BM226" s="227" t="s">
        <v>9791</v>
      </c>
    </row>
    <row r="227" s="2" customFormat="1" ht="16.5" customHeight="1">
      <c r="A227" s="41"/>
      <c r="B227" s="42"/>
      <c r="C227" s="216" t="s">
        <v>568</v>
      </c>
      <c r="D227" s="216" t="s">
        <v>207</v>
      </c>
      <c r="E227" s="217" t="s">
        <v>9792</v>
      </c>
      <c r="F227" s="218" t="s">
        <v>9793</v>
      </c>
      <c r="G227" s="219" t="s">
        <v>448</v>
      </c>
      <c r="H227" s="220">
        <v>2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331</v>
      </c>
      <c r="AT227" s="227" t="s">
        <v>207</v>
      </c>
      <c r="AU227" s="227" t="s">
        <v>80</v>
      </c>
      <c r="AY227" s="20" t="s">
        <v>205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331</v>
      </c>
      <c r="BM227" s="227" t="s">
        <v>9794</v>
      </c>
    </row>
    <row r="228" s="2" customFormat="1" ht="16.5" customHeight="1">
      <c r="A228" s="41"/>
      <c r="B228" s="42"/>
      <c r="C228" s="278" t="s">
        <v>574</v>
      </c>
      <c r="D228" s="278" t="s">
        <v>319</v>
      </c>
      <c r="E228" s="279" t="s">
        <v>9795</v>
      </c>
      <c r="F228" s="280" t="s">
        <v>9796</v>
      </c>
      <c r="G228" s="281" t="s">
        <v>8235</v>
      </c>
      <c r="H228" s="282">
        <v>1</v>
      </c>
      <c r="I228" s="283"/>
      <c r="J228" s="284">
        <f>ROUND(I228*H228,2)</f>
        <v>0</v>
      </c>
      <c r="K228" s="280" t="s">
        <v>19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0.00029999999999999997</v>
      </c>
      <c r="R228" s="225">
        <f>Q228*H228</f>
        <v>0.00029999999999999997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433</v>
      </c>
      <c r="AT228" s="227" t="s">
        <v>319</v>
      </c>
      <c r="AU228" s="227" t="s">
        <v>80</v>
      </c>
      <c r="AY228" s="20" t="s">
        <v>205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331</v>
      </c>
      <c r="BM228" s="227" t="s">
        <v>9797</v>
      </c>
    </row>
    <row r="229" s="2" customFormat="1" ht="21.75" customHeight="1">
      <c r="A229" s="41"/>
      <c r="B229" s="42"/>
      <c r="C229" s="216" t="s">
        <v>580</v>
      </c>
      <c r="D229" s="216" t="s">
        <v>207</v>
      </c>
      <c r="E229" s="217" t="s">
        <v>9798</v>
      </c>
      <c r="F229" s="218" t="s">
        <v>9799</v>
      </c>
      <c r="G229" s="219" t="s">
        <v>448</v>
      </c>
      <c r="H229" s="220">
        <v>1</v>
      </c>
      <c r="I229" s="221"/>
      <c r="J229" s="222">
        <f>ROUND(I229*H229,2)</f>
        <v>0</v>
      </c>
      <c r="K229" s="218" t="s">
        <v>211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331</v>
      </c>
      <c r="AT229" s="227" t="s">
        <v>207</v>
      </c>
      <c r="AU229" s="227" t="s">
        <v>80</v>
      </c>
      <c r="AY229" s="20" t="s">
        <v>205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331</v>
      </c>
      <c r="BM229" s="227" t="s">
        <v>9800</v>
      </c>
    </row>
    <row r="230" s="2" customFormat="1">
      <c r="A230" s="41"/>
      <c r="B230" s="42"/>
      <c r="C230" s="43"/>
      <c r="D230" s="229" t="s">
        <v>214</v>
      </c>
      <c r="E230" s="43"/>
      <c r="F230" s="230" t="s">
        <v>9801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214</v>
      </c>
      <c r="AU230" s="20" t="s">
        <v>80</v>
      </c>
    </row>
    <row r="231" s="2" customFormat="1" ht="16.5" customHeight="1">
      <c r="A231" s="41"/>
      <c r="B231" s="42"/>
      <c r="C231" s="278" t="s">
        <v>588</v>
      </c>
      <c r="D231" s="278" t="s">
        <v>319</v>
      </c>
      <c r="E231" s="279" t="s">
        <v>9802</v>
      </c>
      <c r="F231" s="280" t="s">
        <v>9803</v>
      </c>
      <c r="G231" s="281" t="s">
        <v>448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0.0025999999999999999</v>
      </c>
      <c r="R231" s="225">
        <f>Q231*H231</f>
        <v>0.0051999999999999998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433</v>
      </c>
      <c r="AT231" s="227" t="s">
        <v>319</v>
      </c>
      <c r="AU231" s="227" t="s">
        <v>80</v>
      </c>
      <c r="AY231" s="20" t="s">
        <v>205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331</v>
      </c>
      <c r="BM231" s="227" t="s">
        <v>9804</v>
      </c>
    </row>
    <row r="232" s="2" customFormat="1" ht="16.5" customHeight="1">
      <c r="A232" s="41"/>
      <c r="B232" s="42"/>
      <c r="C232" s="278" t="s">
        <v>596</v>
      </c>
      <c r="D232" s="278" t="s">
        <v>319</v>
      </c>
      <c r="E232" s="279" t="s">
        <v>9805</v>
      </c>
      <c r="F232" s="280" t="s">
        <v>9806</v>
      </c>
      <c r="G232" s="281" t="s">
        <v>8235</v>
      </c>
      <c r="H232" s="282">
        <v>1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433</v>
      </c>
      <c r="AT232" s="227" t="s">
        <v>319</v>
      </c>
      <c r="AU232" s="227" t="s">
        <v>80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331</v>
      </c>
      <c r="BM232" s="227" t="s">
        <v>9807</v>
      </c>
    </row>
    <row r="233" s="2" customFormat="1" ht="16.5" customHeight="1">
      <c r="A233" s="41"/>
      <c r="B233" s="42"/>
      <c r="C233" s="278" t="s">
        <v>602</v>
      </c>
      <c r="D233" s="278" t="s">
        <v>319</v>
      </c>
      <c r="E233" s="279" t="s">
        <v>9808</v>
      </c>
      <c r="F233" s="280" t="s">
        <v>9809</v>
      </c>
      <c r="G233" s="281" t="s">
        <v>8235</v>
      </c>
      <c r="H233" s="282">
        <v>1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433</v>
      </c>
      <c r="AT233" s="227" t="s">
        <v>319</v>
      </c>
      <c r="AU233" s="227" t="s">
        <v>80</v>
      </c>
      <c r="AY233" s="20" t="s">
        <v>205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331</v>
      </c>
      <c r="BM233" s="227" t="s">
        <v>9810</v>
      </c>
    </row>
    <row r="234" s="2" customFormat="1" ht="16.5" customHeight="1">
      <c r="A234" s="41"/>
      <c r="B234" s="42"/>
      <c r="C234" s="216" t="s">
        <v>607</v>
      </c>
      <c r="D234" s="216" t="s">
        <v>207</v>
      </c>
      <c r="E234" s="217" t="s">
        <v>9811</v>
      </c>
      <c r="F234" s="218" t="s">
        <v>9812</v>
      </c>
      <c r="G234" s="219" t="s">
        <v>448</v>
      </c>
      <c r="H234" s="220">
        <v>1</v>
      </c>
      <c r="I234" s="221"/>
      <c r="J234" s="222">
        <f>ROUND(I234*H234,2)</f>
        <v>0</v>
      </c>
      <c r="K234" s="218" t="s">
        <v>211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331</v>
      </c>
      <c r="AT234" s="227" t="s">
        <v>207</v>
      </c>
      <c r="AU234" s="227" t="s">
        <v>80</v>
      </c>
      <c r="AY234" s="20" t="s">
        <v>205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331</v>
      </c>
      <c r="BM234" s="227" t="s">
        <v>9813</v>
      </c>
    </row>
    <row r="235" s="2" customFormat="1">
      <c r="A235" s="41"/>
      <c r="B235" s="42"/>
      <c r="C235" s="43"/>
      <c r="D235" s="229" t="s">
        <v>214</v>
      </c>
      <c r="E235" s="43"/>
      <c r="F235" s="230" t="s">
        <v>9814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214</v>
      </c>
      <c r="AU235" s="20" t="s">
        <v>80</v>
      </c>
    </row>
    <row r="236" s="2" customFormat="1" ht="21.75" customHeight="1">
      <c r="A236" s="41"/>
      <c r="B236" s="42"/>
      <c r="C236" s="278" t="s">
        <v>615</v>
      </c>
      <c r="D236" s="278" t="s">
        <v>319</v>
      </c>
      <c r="E236" s="279" t="s">
        <v>9815</v>
      </c>
      <c r="F236" s="280" t="s">
        <v>9816</v>
      </c>
      <c r="G236" s="281" t="s">
        <v>448</v>
      </c>
      <c r="H236" s="282">
        <v>1</v>
      </c>
      <c r="I236" s="283"/>
      <c r="J236" s="284">
        <f>ROUND(I236*H236,2)</f>
        <v>0</v>
      </c>
      <c r="K236" s="280" t="s">
        <v>19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0.019</v>
      </c>
      <c r="R236" s="225">
        <f>Q236*H236</f>
        <v>0.019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433</v>
      </c>
      <c r="AT236" s="227" t="s">
        <v>319</v>
      </c>
      <c r="AU236" s="227" t="s">
        <v>80</v>
      </c>
      <c r="AY236" s="20" t="s">
        <v>205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331</v>
      </c>
      <c r="BM236" s="227" t="s">
        <v>9817</v>
      </c>
    </row>
    <row r="237" s="2" customFormat="1" ht="16.5" customHeight="1">
      <c r="A237" s="41"/>
      <c r="B237" s="42"/>
      <c r="C237" s="216" t="s">
        <v>621</v>
      </c>
      <c r="D237" s="216" t="s">
        <v>207</v>
      </c>
      <c r="E237" s="217" t="s">
        <v>9818</v>
      </c>
      <c r="F237" s="218" t="s">
        <v>9819</v>
      </c>
      <c r="G237" s="219" t="s">
        <v>448</v>
      </c>
      <c r="H237" s="220">
        <v>94</v>
      </c>
      <c r="I237" s="221"/>
      <c r="J237" s="222">
        <f>ROUND(I237*H237,2)</f>
        <v>0</v>
      </c>
      <c r="K237" s="218" t="s">
        <v>211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331</v>
      </c>
      <c r="AT237" s="227" t="s">
        <v>207</v>
      </c>
      <c r="AU237" s="227" t="s">
        <v>80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331</v>
      </c>
      <c r="BM237" s="227" t="s">
        <v>9820</v>
      </c>
    </row>
    <row r="238" s="2" customFormat="1">
      <c r="A238" s="41"/>
      <c r="B238" s="42"/>
      <c r="C238" s="43"/>
      <c r="D238" s="229" t="s">
        <v>214</v>
      </c>
      <c r="E238" s="43"/>
      <c r="F238" s="230" t="s">
        <v>9821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214</v>
      </c>
      <c r="AU238" s="20" t="s">
        <v>80</v>
      </c>
    </row>
    <row r="239" s="2" customFormat="1" ht="16.5" customHeight="1">
      <c r="A239" s="41"/>
      <c r="B239" s="42"/>
      <c r="C239" s="278" t="s">
        <v>627</v>
      </c>
      <c r="D239" s="278" t="s">
        <v>319</v>
      </c>
      <c r="E239" s="279" t="s">
        <v>9822</v>
      </c>
      <c r="F239" s="280" t="s">
        <v>9823</v>
      </c>
      <c r="G239" s="281" t="s">
        <v>448</v>
      </c>
      <c r="H239" s="282">
        <v>94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0.00012</v>
      </c>
      <c r="R239" s="225">
        <f>Q239*H239</f>
        <v>0.01128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433</v>
      </c>
      <c r="AT239" s="227" t="s">
        <v>319</v>
      </c>
      <c r="AU239" s="227" t="s">
        <v>80</v>
      </c>
      <c r="AY239" s="20" t="s">
        <v>205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331</v>
      </c>
      <c r="BM239" s="227" t="s">
        <v>9824</v>
      </c>
    </row>
    <row r="240" s="2" customFormat="1" ht="16.5" customHeight="1">
      <c r="A240" s="41"/>
      <c r="B240" s="42"/>
      <c r="C240" s="216" t="s">
        <v>633</v>
      </c>
      <c r="D240" s="216" t="s">
        <v>207</v>
      </c>
      <c r="E240" s="217" t="s">
        <v>9825</v>
      </c>
      <c r="F240" s="218" t="s">
        <v>9826</v>
      </c>
      <c r="G240" s="219" t="s">
        <v>448</v>
      </c>
      <c r="H240" s="220">
        <v>22</v>
      </c>
      <c r="I240" s="221"/>
      <c r="J240" s="222">
        <f>ROUND(I240*H240,2)</f>
        <v>0</v>
      </c>
      <c r="K240" s="218" t="s">
        <v>211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331</v>
      </c>
      <c r="AT240" s="227" t="s">
        <v>207</v>
      </c>
      <c r="AU240" s="227" t="s">
        <v>80</v>
      </c>
      <c r="AY240" s="20" t="s">
        <v>205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331</v>
      </c>
      <c r="BM240" s="227" t="s">
        <v>9827</v>
      </c>
    </row>
    <row r="241" s="2" customFormat="1">
      <c r="A241" s="41"/>
      <c r="B241" s="42"/>
      <c r="C241" s="43"/>
      <c r="D241" s="229" t="s">
        <v>214</v>
      </c>
      <c r="E241" s="43"/>
      <c r="F241" s="230" t="s">
        <v>9828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214</v>
      </c>
      <c r="AU241" s="20" t="s">
        <v>80</v>
      </c>
    </row>
    <row r="242" s="2" customFormat="1" ht="16.5" customHeight="1">
      <c r="A242" s="41"/>
      <c r="B242" s="42"/>
      <c r="C242" s="278" t="s">
        <v>638</v>
      </c>
      <c r="D242" s="278" t="s">
        <v>319</v>
      </c>
      <c r="E242" s="279" t="s">
        <v>9829</v>
      </c>
      <c r="F242" s="280" t="s">
        <v>9830</v>
      </c>
      <c r="G242" s="281" t="s">
        <v>8235</v>
      </c>
      <c r="H242" s="282">
        <v>21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42</v>
      </c>
      <c r="O242" s="87"/>
      <c r="P242" s="225">
        <f>O242*H242</f>
        <v>0</v>
      </c>
      <c r="Q242" s="225">
        <v>0.00050000000000000001</v>
      </c>
      <c r="R242" s="225">
        <f>Q242*H242</f>
        <v>0.010500000000000001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433</v>
      </c>
      <c r="AT242" s="227" t="s">
        <v>319</v>
      </c>
      <c r="AU242" s="227" t="s">
        <v>80</v>
      </c>
      <c r="AY242" s="20" t="s">
        <v>205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331</v>
      </c>
      <c r="BM242" s="227" t="s">
        <v>9831</v>
      </c>
    </row>
    <row r="243" s="2" customFormat="1" ht="16.5" customHeight="1">
      <c r="A243" s="41"/>
      <c r="B243" s="42"/>
      <c r="C243" s="278" t="s">
        <v>651</v>
      </c>
      <c r="D243" s="278" t="s">
        <v>319</v>
      </c>
      <c r="E243" s="279" t="s">
        <v>9832</v>
      </c>
      <c r="F243" s="280" t="s">
        <v>9833</v>
      </c>
      <c r="G243" s="281" t="s">
        <v>8235</v>
      </c>
      <c r="H243" s="282">
        <v>1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0.00050000000000000001</v>
      </c>
      <c r="R243" s="225">
        <f>Q243*H243</f>
        <v>0.00050000000000000001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433</v>
      </c>
      <c r="AT243" s="227" t="s">
        <v>319</v>
      </c>
      <c r="AU243" s="227" t="s">
        <v>80</v>
      </c>
      <c r="AY243" s="20" t="s">
        <v>205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331</v>
      </c>
      <c r="BM243" s="227" t="s">
        <v>9834</v>
      </c>
    </row>
    <row r="244" s="2" customFormat="1" ht="16.5" customHeight="1">
      <c r="A244" s="41"/>
      <c r="B244" s="42"/>
      <c r="C244" s="216" t="s">
        <v>657</v>
      </c>
      <c r="D244" s="216" t="s">
        <v>207</v>
      </c>
      <c r="E244" s="217" t="s">
        <v>9835</v>
      </c>
      <c r="F244" s="218" t="s">
        <v>9836</v>
      </c>
      <c r="G244" s="219" t="s">
        <v>448</v>
      </c>
      <c r="H244" s="220">
        <v>2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331</v>
      </c>
      <c r="AT244" s="227" t="s">
        <v>207</v>
      </c>
      <c r="AU244" s="227" t="s">
        <v>80</v>
      </c>
      <c r="AY244" s="20" t="s">
        <v>205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331</v>
      </c>
      <c r="BM244" s="227" t="s">
        <v>9837</v>
      </c>
    </row>
    <row r="245" s="2" customFormat="1" ht="16.5" customHeight="1">
      <c r="A245" s="41"/>
      <c r="B245" s="42"/>
      <c r="C245" s="278" t="s">
        <v>663</v>
      </c>
      <c r="D245" s="278" t="s">
        <v>319</v>
      </c>
      <c r="E245" s="279" t="s">
        <v>9838</v>
      </c>
      <c r="F245" s="280" t="s">
        <v>9839</v>
      </c>
      <c r="G245" s="281" t="s">
        <v>8235</v>
      </c>
      <c r="H245" s="282">
        <v>2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0.00050000000000000001</v>
      </c>
      <c r="R245" s="225">
        <f>Q245*H245</f>
        <v>0.001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433</v>
      </c>
      <c r="AT245" s="227" t="s">
        <v>319</v>
      </c>
      <c r="AU245" s="227" t="s">
        <v>80</v>
      </c>
      <c r="AY245" s="20" t="s">
        <v>205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331</v>
      </c>
      <c r="BM245" s="227" t="s">
        <v>9840</v>
      </c>
    </row>
    <row r="246" s="2" customFormat="1" ht="16.5" customHeight="1">
      <c r="A246" s="41"/>
      <c r="B246" s="42"/>
      <c r="C246" s="216" t="s">
        <v>668</v>
      </c>
      <c r="D246" s="216" t="s">
        <v>207</v>
      </c>
      <c r="E246" s="217" t="s">
        <v>9841</v>
      </c>
      <c r="F246" s="218" t="s">
        <v>9842</v>
      </c>
      <c r="G246" s="219" t="s">
        <v>448</v>
      </c>
      <c r="H246" s="220">
        <v>6</v>
      </c>
      <c r="I246" s="221"/>
      <c r="J246" s="222">
        <f>ROUND(I246*H246,2)</f>
        <v>0</v>
      </c>
      <c r="K246" s="218" t="s">
        <v>211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331</v>
      </c>
      <c r="AT246" s="227" t="s">
        <v>207</v>
      </c>
      <c r="AU246" s="227" t="s">
        <v>80</v>
      </c>
      <c r="AY246" s="20" t="s">
        <v>205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331</v>
      </c>
      <c r="BM246" s="227" t="s">
        <v>9843</v>
      </c>
    </row>
    <row r="247" s="2" customFormat="1">
      <c r="A247" s="41"/>
      <c r="B247" s="42"/>
      <c r="C247" s="43"/>
      <c r="D247" s="229" t="s">
        <v>214</v>
      </c>
      <c r="E247" s="43"/>
      <c r="F247" s="230" t="s">
        <v>9844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214</v>
      </c>
      <c r="AU247" s="20" t="s">
        <v>80</v>
      </c>
    </row>
    <row r="248" s="2" customFormat="1" ht="21.75" customHeight="1">
      <c r="A248" s="41"/>
      <c r="B248" s="42"/>
      <c r="C248" s="278" t="s">
        <v>680</v>
      </c>
      <c r="D248" s="278" t="s">
        <v>319</v>
      </c>
      <c r="E248" s="279" t="s">
        <v>9845</v>
      </c>
      <c r="F248" s="280" t="s">
        <v>9846</v>
      </c>
      <c r="G248" s="281" t="s">
        <v>448</v>
      </c>
      <c r="H248" s="282">
        <v>2</v>
      </c>
      <c r="I248" s="283"/>
      <c r="J248" s="284">
        <f>ROUND(I248*H248,2)</f>
        <v>0</v>
      </c>
      <c r="K248" s="280" t="s">
        <v>211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0.00052999999999999998</v>
      </c>
      <c r="R248" s="225">
        <f>Q248*H248</f>
        <v>0.00106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433</v>
      </c>
      <c r="AT248" s="227" t="s">
        <v>319</v>
      </c>
      <c r="AU248" s="227" t="s">
        <v>80</v>
      </c>
      <c r="AY248" s="20" t="s">
        <v>205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331</v>
      </c>
      <c r="BM248" s="227" t="s">
        <v>9847</v>
      </c>
    </row>
    <row r="249" s="2" customFormat="1" ht="24.15" customHeight="1">
      <c r="A249" s="41"/>
      <c r="B249" s="42"/>
      <c r="C249" s="278" t="s">
        <v>686</v>
      </c>
      <c r="D249" s="278" t="s">
        <v>319</v>
      </c>
      <c r="E249" s="279" t="s">
        <v>9848</v>
      </c>
      <c r="F249" s="280" t="s">
        <v>9849</v>
      </c>
      <c r="G249" s="281" t="s">
        <v>448</v>
      </c>
      <c r="H249" s="282">
        <v>4</v>
      </c>
      <c r="I249" s="283"/>
      <c r="J249" s="284">
        <f>ROUND(I249*H249,2)</f>
        <v>0</v>
      </c>
      <c r="K249" s="280" t="s">
        <v>211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0.00093999999999999997</v>
      </c>
      <c r="R249" s="225">
        <f>Q249*H249</f>
        <v>0.0037599999999999999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433</v>
      </c>
      <c r="AT249" s="227" t="s">
        <v>319</v>
      </c>
      <c r="AU249" s="227" t="s">
        <v>80</v>
      </c>
      <c r="AY249" s="20" t="s">
        <v>205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331</v>
      </c>
      <c r="BM249" s="227" t="s">
        <v>9850</v>
      </c>
    </row>
    <row r="250" s="2" customFormat="1" ht="16.5" customHeight="1">
      <c r="A250" s="41"/>
      <c r="B250" s="42"/>
      <c r="C250" s="278" t="s">
        <v>692</v>
      </c>
      <c r="D250" s="278" t="s">
        <v>319</v>
      </c>
      <c r="E250" s="279" t="s">
        <v>9851</v>
      </c>
      <c r="F250" s="280" t="s">
        <v>9852</v>
      </c>
      <c r="G250" s="281" t="s">
        <v>8235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433</v>
      </c>
      <c r="AT250" s="227" t="s">
        <v>319</v>
      </c>
      <c r="AU250" s="227" t="s">
        <v>80</v>
      </c>
      <c r="AY250" s="20" t="s">
        <v>205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331</v>
      </c>
      <c r="BM250" s="227" t="s">
        <v>9853</v>
      </c>
    </row>
    <row r="251" s="2" customFormat="1" ht="24.15" customHeight="1">
      <c r="A251" s="41"/>
      <c r="B251" s="42"/>
      <c r="C251" s="216" t="s">
        <v>699</v>
      </c>
      <c r="D251" s="216" t="s">
        <v>207</v>
      </c>
      <c r="E251" s="217" t="s">
        <v>9854</v>
      </c>
      <c r="F251" s="218" t="s">
        <v>9855</v>
      </c>
      <c r="G251" s="219" t="s">
        <v>448</v>
      </c>
      <c r="H251" s="220">
        <v>2</v>
      </c>
      <c r="I251" s="221"/>
      <c r="J251" s="222">
        <f>ROUND(I251*H251,2)</f>
        <v>0</v>
      </c>
      <c r="K251" s="218" t="s">
        <v>211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331</v>
      </c>
      <c r="AT251" s="227" t="s">
        <v>207</v>
      </c>
      <c r="AU251" s="227" t="s">
        <v>80</v>
      </c>
      <c r="AY251" s="20" t="s">
        <v>205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331</v>
      </c>
      <c r="BM251" s="227" t="s">
        <v>9856</v>
      </c>
    </row>
    <row r="252" s="2" customFormat="1">
      <c r="A252" s="41"/>
      <c r="B252" s="42"/>
      <c r="C252" s="43"/>
      <c r="D252" s="229" t="s">
        <v>214</v>
      </c>
      <c r="E252" s="43"/>
      <c r="F252" s="230" t="s">
        <v>9857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214</v>
      </c>
      <c r="AU252" s="20" t="s">
        <v>80</v>
      </c>
    </row>
    <row r="253" s="2" customFormat="1" ht="16.5" customHeight="1">
      <c r="A253" s="41"/>
      <c r="B253" s="42"/>
      <c r="C253" s="278" t="s">
        <v>713</v>
      </c>
      <c r="D253" s="278" t="s">
        <v>319</v>
      </c>
      <c r="E253" s="279" t="s">
        <v>9858</v>
      </c>
      <c r="F253" s="280" t="s">
        <v>9859</v>
      </c>
      <c r="G253" s="281" t="s">
        <v>8235</v>
      </c>
      <c r="H253" s="282">
        <v>2</v>
      </c>
      <c r="I253" s="283"/>
      <c r="J253" s="284">
        <f>ROUND(I253*H253,2)</f>
        <v>0</v>
      </c>
      <c r="K253" s="280" t="s">
        <v>19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0.00059999999999999995</v>
      </c>
      <c r="R253" s="225">
        <f>Q253*H253</f>
        <v>0.0011999999999999999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433</v>
      </c>
      <c r="AT253" s="227" t="s">
        <v>319</v>
      </c>
      <c r="AU253" s="227" t="s">
        <v>80</v>
      </c>
      <c r="AY253" s="20" t="s">
        <v>205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331</v>
      </c>
      <c r="BM253" s="227" t="s">
        <v>9860</v>
      </c>
    </row>
    <row r="254" s="2" customFormat="1" ht="24.15" customHeight="1">
      <c r="A254" s="41"/>
      <c r="B254" s="42"/>
      <c r="C254" s="216" t="s">
        <v>734</v>
      </c>
      <c r="D254" s="216" t="s">
        <v>207</v>
      </c>
      <c r="E254" s="217" t="s">
        <v>9861</v>
      </c>
      <c r="F254" s="218" t="s">
        <v>9862</v>
      </c>
      <c r="G254" s="219" t="s">
        <v>448</v>
      </c>
      <c r="H254" s="220">
        <v>5</v>
      </c>
      <c r="I254" s="221"/>
      <c r="J254" s="222">
        <f>ROUND(I254*H254,2)</f>
        <v>0</v>
      </c>
      <c r="K254" s="218" t="s">
        <v>211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331</v>
      </c>
      <c r="AT254" s="227" t="s">
        <v>207</v>
      </c>
      <c r="AU254" s="227" t="s">
        <v>80</v>
      </c>
      <c r="AY254" s="20" t="s">
        <v>205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331</v>
      </c>
      <c r="BM254" s="227" t="s">
        <v>9863</v>
      </c>
    </row>
    <row r="255" s="2" customFormat="1">
      <c r="A255" s="41"/>
      <c r="B255" s="42"/>
      <c r="C255" s="43"/>
      <c r="D255" s="229" t="s">
        <v>214</v>
      </c>
      <c r="E255" s="43"/>
      <c r="F255" s="230" t="s">
        <v>9864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214</v>
      </c>
      <c r="AU255" s="20" t="s">
        <v>80</v>
      </c>
    </row>
    <row r="256" s="2" customFormat="1" ht="16.5" customHeight="1">
      <c r="A256" s="41"/>
      <c r="B256" s="42"/>
      <c r="C256" s="278" t="s">
        <v>743</v>
      </c>
      <c r="D256" s="278" t="s">
        <v>319</v>
      </c>
      <c r="E256" s="279" t="s">
        <v>9865</v>
      </c>
      <c r="F256" s="280" t="s">
        <v>9866</v>
      </c>
      <c r="G256" s="281" t="s">
        <v>8235</v>
      </c>
      <c r="H256" s="282">
        <v>5</v>
      </c>
      <c r="I256" s="283"/>
      <c r="J256" s="284">
        <f>ROUND(I256*H256,2)</f>
        <v>0</v>
      </c>
      <c r="K256" s="280" t="s">
        <v>19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0.00040000000000000002</v>
      </c>
      <c r="R256" s="225">
        <f>Q256*H256</f>
        <v>0.002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433</v>
      </c>
      <c r="AT256" s="227" t="s">
        <v>319</v>
      </c>
      <c r="AU256" s="227" t="s">
        <v>80</v>
      </c>
      <c r="AY256" s="20" t="s">
        <v>205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331</v>
      </c>
      <c r="BM256" s="227" t="s">
        <v>9867</v>
      </c>
    </row>
    <row r="257" s="2" customFormat="1" ht="16.5" customHeight="1">
      <c r="A257" s="41"/>
      <c r="B257" s="42"/>
      <c r="C257" s="278" t="s">
        <v>749</v>
      </c>
      <c r="D257" s="278" t="s">
        <v>319</v>
      </c>
      <c r="E257" s="279" t="s">
        <v>9868</v>
      </c>
      <c r="F257" s="280" t="s">
        <v>9869</v>
      </c>
      <c r="G257" s="281" t="s">
        <v>8235</v>
      </c>
      <c r="H257" s="282">
        <v>1</v>
      </c>
      <c r="I257" s="283"/>
      <c r="J257" s="284">
        <f>ROUND(I257*H257,2)</f>
        <v>0</v>
      </c>
      <c r="K257" s="280" t="s">
        <v>19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0.001</v>
      </c>
      <c r="R257" s="225">
        <f>Q257*H257</f>
        <v>0.001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433</v>
      </c>
      <c r="AT257" s="227" t="s">
        <v>319</v>
      </c>
      <c r="AU257" s="227" t="s">
        <v>80</v>
      </c>
      <c r="AY257" s="20" t="s">
        <v>205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331</v>
      </c>
      <c r="BM257" s="227" t="s">
        <v>9870</v>
      </c>
    </row>
    <row r="258" s="2" customFormat="1" ht="24.15" customHeight="1">
      <c r="A258" s="41"/>
      <c r="B258" s="42"/>
      <c r="C258" s="216" t="s">
        <v>757</v>
      </c>
      <c r="D258" s="216" t="s">
        <v>207</v>
      </c>
      <c r="E258" s="217" t="s">
        <v>9871</v>
      </c>
      <c r="F258" s="218" t="s">
        <v>9872</v>
      </c>
      <c r="G258" s="219" t="s">
        <v>448</v>
      </c>
      <c r="H258" s="220">
        <v>6</v>
      </c>
      <c r="I258" s="221"/>
      <c r="J258" s="222">
        <f>ROUND(I258*H258,2)</f>
        <v>0</v>
      </c>
      <c r="K258" s="218" t="s">
        <v>211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331</v>
      </c>
      <c r="AT258" s="227" t="s">
        <v>207</v>
      </c>
      <c r="AU258" s="227" t="s">
        <v>80</v>
      </c>
      <c r="AY258" s="20" t="s">
        <v>205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331</v>
      </c>
      <c r="BM258" s="227" t="s">
        <v>9873</v>
      </c>
    </row>
    <row r="259" s="2" customFormat="1">
      <c r="A259" s="41"/>
      <c r="B259" s="42"/>
      <c r="C259" s="43"/>
      <c r="D259" s="229" t="s">
        <v>214</v>
      </c>
      <c r="E259" s="43"/>
      <c r="F259" s="230" t="s">
        <v>9874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214</v>
      </c>
      <c r="AU259" s="20" t="s">
        <v>80</v>
      </c>
    </row>
    <row r="260" s="2" customFormat="1" ht="16.5" customHeight="1">
      <c r="A260" s="41"/>
      <c r="B260" s="42"/>
      <c r="C260" s="278" t="s">
        <v>763</v>
      </c>
      <c r="D260" s="278" t="s">
        <v>319</v>
      </c>
      <c r="E260" s="279" t="s">
        <v>9875</v>
      </c>
      <c r="F260" s="280" t="s">
        <v>9876</v>
      </c>
      <c r="G260" s="281" t="s">
        <v>448</v>
      </c>
      <c r="H260" s="282">
        <v>6</v>
      </c>
      <c r="I260" s="283"/>
      <c r="J260" s="284">
        <f>ROUND(I260*H260,2)</f>
        <v>0</v>
      </c>
      <c r="K260" s="280" t="s">
        <v>19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0.00059999999999999995</v>
      </c>
      <c r="R260" s="225">
        <f>Q260*H260</f>
        <v>0.0035999999999999999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433</v>
      </c>
      <c r="AT260" s="227" t="s">
        <v>319</v>
      </c>
      <c r="AU260" s="227" t="s">
        <v>80</v>
      </c>
      <c r="AY260" s="20" t="s">
        <v>205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331</v>
      </c>
      <c r="BM260" s="227" t="s">
        <v>9877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9878</v>
      </c>
      <c r="F261" s="214" t="s">
        <v>9879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SUM(P262:P267)</f>
        <v>0</v>
      </c>
      <c r="Q261" s="208"/>
      <c r="R261" s="209">
        <f>SUM(R262:R267)</f>
        <v>0.0050000000000000001</v>
      </c>
      <c r="S261" s="208"/>
      <c r="T261" s="210">
        <f>SUM(T262:T267)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80</v>
      </c>
      <c r="AT261" s="212" t="s">
        <v>70</v>
      </c>
      <c r="AU261" s="212" t="s">
        <v>78</v>
      </c>
      <c r="AY261" s="211" t="s">
        <v>205</v>
      </c>
      <c r="BK261" s="213">
        <f>SUM(BK262:BK267)</f>
        <v>0</v>
      </c>
    </row>
    <row r="262" s="2" customFormat="1" ht="24.15" customHeight="1">
      <c r="A262" s="41"/>
      <c r="B262" s="42"/>
      <c r="C262" s="216" t="s">
        <v>774</v>
      </c>
      <c r="D262" s="216" t="s">
        <v>207</v>
      </c>
      <c r="E262" s="217" t="s">
        <v>9880</v>
      </c>
      <c r="F262" s="218" t="s">
        <v>9881</v>
      </c>
      <c r="G262" s="219" t="s">
        <v>2268</v>
      </c>
      <c r="H262" s="220">
        <v>1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331</v>
      </c>
      <c r="AT262" s="227" t="s">
        <v>207</v>
      </c>
      <c r="AU262" s="227" t="s">
        <v>80</v>
      </c>
      <c r="AY262" s="20" t="s">
        <v>205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331</v>
      </c>
      <c r="BM262" s="227" t="s">
        <v>9882</v>
      </c>
    </row>
    <row r="263" s="2" customFormat="1" ht="16.5" customHeight="1">
      <c r="A263" s="41"/>
      <c r="B263" s="42"/>
      <c r="C263" s="278" t="s">
        <v>784</v>
      </c>
      <c r="D263" s="278" t="s">
        <v>319</v>
      </c>
      <c r="E263" s="279" t="s">
        <v>9883</v>
      </c>
      <c r="F263" s="280" t="s">
        <v>9884</v>
      </c>
      <c r="G263" s="281" t="s">
        <v>2268</v>
      </c>
      <c r="H263" s="282">
        <v>1</v>
      </c>
      <c r="I263" s="283"/>
      <c r="J263" s="284">
        <f>ROUND(I263*H263,2)</f>
        <v>0</v>
      </c>
      <c r="K263" s="280" t="s">
        <v>19</v>
      </c>
      <c r="L263" s="285"/>
      <c r="M263" s="286" t="s">
        <v>19</v>
      </c>
      <c r="N263" s="287" t="s">
        <v>42</v>
      </c>
      <c r="O263" s="87"/>
      <c r="P263" s="225">
        <f>O263*H263</f>
        <v>0</v>
      </c>
      <c r="Q263" s="225">
        <v>0.0050000000000000001</v>
      </c>
      <c r="R263" s="225">
        <f>Q263*H263</f>
        <v>0.0050000000000000001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433</v>
      </c>
      <c r="AT263" s="227" t="s">
        <v>319</v>
      </c>
      <c r="AU263" s="227" t="s">
        <v>80</v>
      </c>
      <c r="AY263" s="20" t="s">
        <v>205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331</v>
      </c>
      <c r="BM263" s="227" t="s">
        <v>9885</v>
      </c>
    </row>
    <row r="264" s="2" customFormat="1" ht="16.5" customHeight="1">
      <c r="A264" s="41"/>
      <c r="B264" s="42"/>
      <c r="C264" s="216" t="s">
        <v>790</v>
      </c>
      <c r="D264" s="216" t="s">
        <v>207</v>
      </c>
      <c r="E264" s="217" t="s">
        <v>9886</v>
      </c>
      <c r="F264" s="218" t="s">
        <v>9887</v>
      </c>
      <c r="G264" s="219" t="s">
        <v>448</v>
      </c>
      <c r="H264" s="220">
        <v>1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331</v>
      </c>
      <c r="AT264" s="227" t="s">
        <v>207</v>
      </c>
      <c r="AU264" s="227" t="s">
        <v>80</v>
      </c>
      <c r="AY264" s="20" t="s">
        <v>205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331</v>
      </c>
      <c r="BM264" s="227" t="s">
        <v>9888</v>
      </c>
    </row>
    <row r="265" s="2" customFormat="1" ht="16.5" customHeight="1">
      <c r="A265" s="41"/>
      <c r="B265" s="42"/>
      <c r="C265" s="216" t="s">
        <v>806</v>
      </c>
      <c r="D265" s="216" t="s">
        <v>207</v>
      </c>
      <c r="E265" s="217" t="s">
        <v>9889</v>
      </c>
      <c r="F265" s="218" t="s">
        <v>9890</v>
      </c>
      <c r="G265" s="219" t="s">
        <v>448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331</v>
      </c>
      <c r="AT265" s="227" t="s">
        <v>207</v>
      </c>
      <c r="AU265" s="227" t="s">
        <v>80</v>
      </c>
      <c r="AY265" s="20" t="s">
        <v>205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331</v>
      </c>
      <c r="BM265" s="227" t="s">
        <v>9891</v>
      </c>
    </row>
    <row r="266" s="2" customFormat="1" ht="16.5" customHeight="1">
      <c r="A266" s="41"/>
      <c r="B266" s="42"/>
      <c r="C266" s="278" t="s">
        <v>820</v>
      </c>
      <c r="D266" s="278" t="s">
        <v>319</v>
      </c>
      <c r="E266" s="279" t="s">
        <v>9892</v>
      </c>
      <c r="F266" s="280" t="s">
        <v>9893</v>
      </c>
      <c r="G266" s="281" t="s">
        <v>19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433</v>
      </c>
      <c r="AT266" s="227" t="s">
        <v>319</v>
      </c>
      <c r="AU266" s="227" t="s">
        <v>80</v>
      </c>
      <c r="AY266" s="20" t="s">
        <v>205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331</v>
      </c>
      <c r="BM266" s="227" t="s">
        <v>9894</v>
      </c>
    </row>
    <row r="267" s="2" customFormat="1" ht="16.5" customHeight="1">
      <c r="A267" s="41"/>
      <c r="B267" s="42"/>
      <c r="C267" s="216" t="s">
        <v>833</v>
      </c>
      <c r="D267" s="216" t="s">
        <v>207</v>
      </c>
      <c r="E267" s="217" t="s">
        <v>9895</v>
      </c>
      <c r="F267" s="218" t="s">
        <v>9896</v>
      </c>
      <c r="G267" s="219" t="s">
        <v>448</v>
      </c>
      <c r="H267" s="220">
        <v>1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331</v>
      </c>
      <c r="AT267" s="227" t="s">
        <v>207</v>
      </c>
      <c r="AU267" s="227" t="s">
        <v>80</v>
      </c>
      <c r="AY267" s="20" t="s">
        <v>205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331</v>
      </c>
      <c r="BM267" s="227" t="s">
        <v>9897</v>
      </c>
    </row>
    <row r="268" s="12" customFormat="1" ht="22.8" customHeight="1">
      <c r="A268" s="12"/>
      <c r="B268" s="200"/>
      <c r="C268" s="201"/>
      <c r="D268" s="202" t="s">
        <v>70</v>
      </c>
      <c r="E268" s="214" t="s">
        <v>9898</v>
      </c>
      <c r="F268" s="214" t="s">
        <v>9899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v>0</v>
      </c>
      <c r="Q268" s="208"/>
      <c r="R268" s="209">
        <v>0</v>
      </c>
      <c r="S268" s="208"/>
      <c r="T268" s="210"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80</v>
      </c>
      <c r="AT268" s="212" t="s">
        <v>70</v>
      </c>
      <c r="AU268" s="212" t="s">
        <v>78</v>
      </c>
      <c r="AY268" s="211" t="s">
        <v>205</v>
      </c>
      <c r="BK268" s="213">
        <v>0</v>
      </c>
    </row>
    <row r="269" s="12" customFormat="1" ht="22.8" customHeight="1">
      <c r="A269" s="12"/>
      <c r="B269" s="200"/>
      <c r="C269" s="201"/>
      <c r="D269" s="202" t="s">
        <v>70</v>
      </c>
      <c r="E269" s="214" t="s">
        <v>9694</v>
      </c>
      <c r="F269" s="214" t="s">
        <v>9695</v>
      </c>
      <c r="G269" s="201"/>
      <c r="H269" s="201"/>
      <c r="I269" s="204"/>
      <c r="J269" s="215">
        <f>BK269</f>
        <v>0</v>
      </c>
      <c r="K269" s="201"/>
      <c r="L269" s="206"/>
      <c r="M269" s="207"/>
      <c r="N269" s="208"/>
      <c r="O269" s="208"/>
      <c r="P269" s="209">
        <f>SUM(P270:P275)</f>
        <v>0</v>
      </c>
      <c r="Q269" s="208"/>
      <c r="R269" s="209">
        <f>SUM(R270:R275)</f>
        <v>0.10299</v>
      </c>
      <c r="S269" s="208"/>
      <c r="T269" s="210">
        <f>SUM(T270:T275)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80</v>
      </c>
      <c r="AT269" s="212" t="s">
        <v>70</v>
      </c>
      <c r="AU269" s="212" t="s">
        <v>78</v>
      </c>
      <c r="AY269" s="211" t="s">
        <v>205</v>
      </c>
      <c r="BK269" s="213">
        <f>SUM(BK270:BK275)</f>
        <v>0</v>
      </c>
    </row>
    <row r="270" s="2" customFormat="1" ht="16.5" customHeight="1">
      <c r="A270" s="41"/>
      <c r="B270" s="42"/>
      <c r="C270" s="216" t="s">
        <v>839</v>
      </c>
      <c r="D270" s="216" t="s">
        <v>207</v>
      </c>
      <c r="E270" s="217" t="s">
        <v>9900</v>
      </c>
      <c r="F270" s="218" t="s">
        <v>9901</v>
      </c>
      <c r="G270" s="219" t="s">
        <v>327</v>
      </c>
      <c r="H270" s="220">
        <v>93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331</v>
      </c>
      <c r="AT270" s="227" t="s">
        <v>207</v>
      </c>
      <c r="AU270" s="227" t="s">
        <v>80</v>
      </c>
      <c r="AY270" s="20" t="s">
        <v>205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331</v>
      </c>
      <c r="BM270" s="227" t="s">
        <v>9902</v>
      </c>
    </row>
    <row r="271" s="2" customFormat="1" ht="16.5" customHeight="1">
      <c r="A271" s="41"/>
      <c r="B271" s="42"/>
      <c r="C271" s="278" t="s">
        <v>845</v>
      </c>
      <c r="D271" s="278" t="s">
        <v>319</v>
      </c>
      <c r="E271" s="279" t="s">
        <v>9903</v>
      </c>
      <c r="F271" s="280" t="s">
        <v>9904</v>
      </c>
      <c r="G271" s="281" t="s">
        <v>327</v>
      </c>
      <c r="H271" s="282">
        <v>93</v>
      </c>
      <c r="I271" s="283"/>
      <c r="J271" s="284">
        <f>ROUND(I271*H271,2)</f>
        <v>0</v>
      </c>
      <c r="K271" s="280" t="s">
        <v>19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5.0000000000000002E-05</v>
      </c>
      <c r="R271" s="225">
        <f>Q271*H271</f>
        <v>0.0046500000000000005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433</v>
      </c>
      <c r="AT271" s="227" t="s">
        <v>319</v>
      </c>
      <c r="AU271" s="227" t="s">
        <v>80</v>
      </c>
      <c r="AY271" s="20" t="s">
        <v>205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331</v>
      </c>
      <c r="BM271" s="227" t="s">
        <v>9905</v>
      </c>
    </row>
    <row r="272" s="2" customFormat="1" ht="24.15" customHeight="1">
      <c r="A272" s="41"/>
      <c r="B272" s="42"/>
      <c r="C272" s="216" t="s">
        <v>854</v>
      </c>
      <c r="D272" s="216" t="s">
        <v>207</v>
      </c>
      <c r="E272" s="217" t="s">
        <v>9704</v>
      </c>
      <c r="F272" s="218" t="s">
        <v>9705</v>
      </c>
      <c r="G272" s="219" t="s">
        <v>327</v>
      </c>
      <c r="H272" s="220">
        <v>851.42899999999997</v>
      </c>
      <c r="I272" s="221"/>
      <c r="J272" s="222">
        <f>ROUND(I272*H272,2)</f>
        <v>0</v>
      </c>
      <c r="K272" s="218" t="s">
        <v>211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331</v>
      </c>
      <c r="AT272" s="227" t="s">
        <v>207</v>
      </c>
      <c r="AU272" s="227" t="s">
        <v>80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331</v>
      </c>
      <c r="BM272" s="227" t="s">
        <v>9906</v>
      </c>
    </row>
    <row r="273" s="2" customFormat="1">
      <c r="A273" s="41"/>
      <c r="B273" s="42"/>
      <c r="C273" s="43"/>
      <c r="D273" s="229" t="s">
        <v>214</v>
      </c>
      <c r="E273" s="43"/>
      <c r="F273" s="230" t="s">
        <v>9707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214</v>
      </c>
      <c r="AU273" s="20" t="s">
        <v>80</v>
      </c>
    </row>
    <row r="274" s="14" customFormat="1">
      <c r="A274" s="14"/>
      <c r="B274" s="245"/>
      <c r="C274" s="246"/>
      <c r="D274" s="236" t="s">
        <v>216</v>
      </c>
      <c r="E274" s="247" t="s">
        <v>19</v>
      </c>
      <c r="F274" s="248" t="s">
        <v>9907</v>
      </c>
      <c r="G274" s="246"/>
      <c r="H274" s="249">
        <v>851.42857142857099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216</v>
      </c>
      <c r="AU274" s="255" t="s">
        <v>80</v>
      </c>
      <c r="AV274" s="14" t="s">
        <v>80</v>
      </c>
      <c r="AW274" s="14" t="s">
        <v>218</v>
      </c>
      <c r="AX274" s="14" t="s">
        <v>71</v>
      </c>
      <c r="AY274" s="255" t="s">
        <v>205</v>
      </c>
    </row>
    <row r="275" s="2" customFormat="1" ht="49.05" customHeight="1">
      <c r="A275" s="41"/>
      <c r="B275" s="42"/>
      <c r="C275" s="278" t="s">
        <v>860</v>
      </c>
      <c r="D275" s="278" t="s">
        <v>319</v>
      </c>
      <c r="E275" s="279" t="s">
        <v>8604</v>
      </c>
      <c r="F275" s="280" t="s">
        <v>8605</v>
      </c>
      <c r="G275" s="281" t="s">
        <v>327</v>
      </c>
      <c r="H275" s="282">
        <v>894</v>
      </c>
      <c r="I275" s="283"/>
      <c r="J275" s="284">
        <f>ROUND(I275*H275,2)</f>
        <v>0</v>
      </c>
      <c r="K275" s="280" t="s">
        <v>211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0.00011</v>
      </c>
      <c r="R275" s="225">
        <f>Q275*H275</f>
        <v>0.098339999999999997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433</v>
      </c>
      <c r="AT275" s="227" t="s">
        <v>319</v>
      </c>
      <c r="AU275" s="227" t="s">
        <v>80</v>
      </c>
      <c r="AY275" s="20" t="s">
        <v>205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331</v>
      </c>
      <c r="BM275" s="227" t="s">
        <v>9908</v>
      </c>
    </row>
    <row r="276" s="12" customFormat="1" ht="22.8" customHeight="1">
      <c r="A276" s="12"/>
      <c r="B276" s="200"/>
      <c r="C276" s="201"/>
      <c r="D276" s="202" t="s">
        <v>70</v>
      </c>
      <c r="E276" s="214" t="s">
        <v>9909</v>
      </c>
      <c r="F276" s="214" t="s">
        <v>9909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SUM(P277:P308)</f>
        <v>0</v>
      </c>
      <c r="Q276" s="208"/>
      <c r="R276" s="209">
        <f>SUM(R277:R308)</f>
        <v>0.32992000000000005</v>
      </c>
      <c r="S276" s="208"/>
      <c r="T276" s="210">
        <f>SUM(T277:T308)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70</v>
      </c>
      <c r="AU276" s="212" t="s">
        <v>78</v>
      </c>
      <c r="AY276" s="211" t="s">
        <v>205</v>
      </c>
      <c r="BK276" s="213">
        <f>SUM(BK277:BK308)</f>
        <v>0</v>
      </c>
    </row>
    <row r="277" s="2" customFormat="1" ht="16.5" customHeight="1">
      <c r="A277" s="41"/>
      <c r="B277" s="42"/>
      <c r="C277" s="216" t="s">
        <v>869</v>
      </c>
      <c r="D277" s="216" t="s">
        <v>207</v>
      </c>
      <c r="E277" s="217" t="s">
        <v>9910</v>
      </c>
      <c r="F277" s="218" t="s">
        <v>9911</v>
      </c>
      <c r="G277" s="219" t="s">
        <v>448</v>
      </c>
      <c r="H277" s="220">
        <v>1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331</v>
      </c>
      <c r="AT277" s="227" t="s">
        <v>207</v>
      </c>
      <c r="AU277" s="227" t="s">
        <v>80</v>
      </c>
      <c r="AY277" s="20" t="s">
        <v>205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331</v>
      </c>
      <c r="BM277" s="227" t="s">
        <v>9912</v>
      </c>
    </row>
    <row r="278" s="2" customFormat="1" ht="16.5" customHeight="1">
      <c r="A278" s="41"/>
      <c r="B278" s="42"/>
      <c r="C278" s="278" t="s">
        <v>877</v>
      </c>
      <c r="D278" s="278" t="s">
        <v>319</v>
      </c>
      <c r="E278" s="279" t="s">
        <v>9913</v>
      </c>
      <c r="F278" s="280" t="s">
        <v>9914</v>
      </c>
      <c r="G278" s="281" t="s">
        <v>8235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0.0050000000000000001</v>
      </c>
      <c r="R278" s="225">
        <f>Q278*H278</f>
        <v>0.0050000000000000001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433</v>
      </c>
      <c r="AT278" s="227" t="s">
        <v>319</v>
      </c>
      <c r="AU278" s="227" t="s">
        <v>80</v>
      </c>
      <c r="AY278" s="20" t="s">
        <v>205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331</v>
      </c>
      <c r="BM278" s="227" t="s">
        <v>9915</v>
      </c>
    </row>
    <row r="279" s="2" customFormat="1" ht="16.5" customHeight="1">
      <c r="A279" s="41"/>
      <c r="B279" s="42"/>
      <c r="C279" s="216" t="s">
        <v>883</v>
      </c>
      <c r="D279" s="216" t="s">
        <v>207</v>
      </c>
      <c r="E279" s="217" t="s">
        <v>9916</v>
      </c>
      <c r="F279" s="218" t="s">
        <v>9917</v>
      </c>
      <c r="G279" s="219" t="s">
        <v>448</v>
      </c>
      <c r="H279" s="220">
        <v>1</v>
      </c>
      <c r="I279" s="221"/>
      <c r="J279" s="222">
        <f>ROUND(I279*H279,2)</f>
        <v>0</v>
      </c>
      <c r="K279" s="218" t="s">
        <v>211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331</v>
      </c>
      <c r="AT279" s="227" t="s">
        <v>207</v>
      </c>
      <c r="AU279" s="227" t="s">
        <v>80</v>
      </c>
      <c r="AY279" s="20" t="s">
        <v>205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331</v>
      </c>
      <c r="BM279" s="227" t="s">
        <v>9918</v>
      </c>
    </row>
    <row r="280" s="2" customFormat="1">
      <c r="A280" s="41"/>
      <c r="B280" s="42"/>
      <c r="C280" s="43"/>
      <c r="D280" s="229" t="s">
        <v>214</v>
      </c>
      <c r="E280" s="43"/>
      <c r="F280" s="230" t="s">
        <v>9919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214</v>
      </c>
      <c r="AU280" s="20" t="s">
        <v>80</v>
      </c>
    </row>
    <row r="281" s="2" customFormat="1" ht="16.5" customHeight="1">
      <c r="A281" s="41"/>
      <c r="B281" s="42"/>
      <c r="C281" s="278" t="s">
        <v>887</v>
      </c>
      <c r="D281" s="278" t="s">
        <v>319</v>
      </c>
      <c r="E281" s="279" t="s">
        <v>9920</v>
      </c>
      <c r="F281" s="280" t="s">
        <v>9921</v>
      </c>
      <c r="G281" s="281" t="s">
        <v>448</v>
      </c>
      <c r="H281" s="282">
        <v>2</v>
      </c>
      <c r="I281" s="283"/>
      <c r="J281" s="284">
        <f>ROUND(I281*H281,2)</f>
        <v>0</v>
      </c>
      <c r="K281" s="280" t="s">
        <v>211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0.017000000000000001</v>
      </c>
      <c r="R281" s="225">
        <f>Q281*H281</f>
        <v>0.034000000000000002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433</v>
      </c>
      <c r="AT281" s="227" t="s">
        <v>319</v>
      </c>
      <c r="AU281" s="227" t="s">
        <v>80</v>
      </c>
      <c r="AY281" s="20" t="s">
        <v>205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331</v>
      </c>
      <c r="BM281" s="227" t="s">
        <v>9922</v>
      </c>
    </row>
    <row r="282" s="2" customFormat="1" ht="24.15" customHeight="1">
      <c r="A282" s="41"/>
      <c r="B282" s="42"/>
      <c r="C282" s="216" t="s">
        <v>893</v>
      </c>
      <c r="D282" s="216" t="s">
        <v>207</v>
      </c>
      <c r="E282" s="217" t="s">
        <v>9923</v>
      </c>
      <c r="F282" s="218" t="s">
        <v>9924</v>
      </c>
      <c r="G282" s="219" t="s">
        <v>448</v>
      </c>
      <c r="H282" s="220">
        <v>6</v>
      </c>
      <c r="I282" s="221"/>
      <c r="J282" s="222">
        <f>ROUND(I282*H282,2)</f>
        <v>0</v>
      </c>
      <c r="K282" s="218" t="s">
        <v>211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331</v>
      </c>
      <c r="AT282" s="227" t="s">
        <v>207</v>
      </c>
      <c r="AU282" s="227" t="s">
        <v>80</v>
      </c>
      <c r="AY282" s="20" t="s">
        <v>205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331</v>
      </c>
      <c r="BM282" s="227" t="s">
        <v>9925</v>
      </c>
    </row>
    <row r="283" s="2" customFormat="1">
      <c r="A283" s="41"/>
      <c r="B283" s="42"/>
      <c r="C283" s="43"/>
      <c r="D283" s="229" t="s">
        <v>214</v>
      </c>
      <c r="E283" s="43"/>
      <c r="F283" s="230" t="s">
        <v>9926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214</v>
      </c>
      <c r="AU283" s="20" t="s">
        <v>80</v>
      </c>
    </row>
    <row r="284" s="2" customFormat="1" ht="21.75" customHeight="1">
      <c r="A284" s="41"/>
      <c r="B284" s="42"/>
      <c r="C284" s="278" t="s">
        <v>899</v>
      </c>
      <c r="D284" s="278" t="s">
        <v>319</v>
      </c>
      <c r="E284" s="279" t="s">
        <v>9927</v>
      </c>
      <c r="F284" s="280" t="s">
        <v>9928</v>
      </c>
      <c r="G284" s="281" t="s">
        <v>448</v>
      </c>
      <c r="H284" s="282">
        <v>6</v>
      </c>
      <c r="I284" s="283"/>
      <c r="J284" s="284">
        <f>ROUND(I284*H284,2)</f>
        <v>0</v>
      </c>
      <c r="K284" s="280" t="s">
        <v>211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0.00010000000000000001</v>
      </c>
      <c r="R284" s="225">
        <f>Q284*H284</f>
        <v>0.00060000000000000006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433</v>
      </c>
      <c r="AT284" s="227" t="s">
        <v>319</v>
      </c>
      <c r="AU284" s="227" t="s">
        <v>80</v>
      </c>
      <c r="AY284" s="20" t="s">
        <v>205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331</v>
      </c>
      <c r="BM284" s="227" t="s">
        <v>9929</v>
      </c>
    </row>
    <row r="285" s="2" customFormat="1" ht="16.5" customHeight="1">
      <c r="A285" s="41"/>
      <c r="B285" s="42"/>
      <c r="C285" s="216" t="s">
        <v>905</v>
      </c>
      <c r="D285" s="216" t="s">
        <v>207</v>
      </c>
      <c r="E285" s="217" t="s">
        <v>9930</v>
      </c>
      <c r="F285" s="218" t="s">
        <v>9931</v>
      </c>
      <c r="G285" s="219" t="s">
        <v>448</v>
      </c>
      <c r="H285" s="220">
        <v>1</v>
      </c>
      <c r="I285" s="221"/>
      <c r="J285" s="222">
        <f>ROUND(I285*H285,2)</f>
        <v>0</v>
      </c>
      <c r="K285" s="218" t="s">
        <v>211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331</v>
      </c>
      <c r="AT285" s="227" t="s">
        <v>207</v>
      </c>
      <c r="AU285" s="227" t="s">
        <v>80</v>
      </c>
      <c r="AY285" s="20" t="s">
        <v>205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331</v>
      </c>
      <c r="BM285" s="227" t="s">
        <v>9932</v>
      </c>
    </row>
    <row r="286" s="2" customFormat="1">
      <c r="A286" s="41"/>
      <c r="B286" s="42"/>
      <c r="C286" s="43"/>
      <c r="D286" s="229" t="s">
        <v>214</v>
      </c>
      <c r="E286" s="43"/>
      <c r="F286" s="230" t="s">
        <v>9933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214</v>
      </c>
      <c r="AU286" s="20" t="s">
        <v>80</v>
      </c>
    </row>
    <row r="287" s="2" customFormat="1" ht="21.75" customHeight="1">
      <c r="A287" s="41"/>
      <c r="B287" s="42"/>
      <c r="C287" s="278" t="s">
        <v>912</v>
      </c>
      <c r="D287" s="278" t="s">
        <v>319</v>
      </c>
      <c r="E287" s="279" t="s">
        <v>9934</v>
      </c>
      <c r="F287" s="280" t="s">
        <v>9935</v>
      </c>
      <c r="G287" s="281" t="s">
        <v>448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0.0011000000000000001</v>
      </c>
      <c r="R287" s="225">
        <f>Q287*H287</f>
        <v>0.0011000000000000001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433</v>
      </c>
      <c r="AT287" s="227" t="s">
        <v>319</v>
      </c>
      <c r="AU287" s="227" t="s">
        <v>80</v>
      </c>
      <c r="AY287" s="20" t="s">
        <v>205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331</v>
      </c>
      <c r="BM287" s="227" t="s">
        <v>9936</v>
      </c>
    </row>
    <row r="288" s="2" customFormat="1" ht="16.5" customHeight="1">
      <c r="A288" s="41"/>
      <c r="B288" s="42"/>
      <c r="C288" s="216" t="s">
        <v>918</v>
      </c>
      <c r="D288" s="216" t="s">
        <v>207</v>
      </c>
      <c r="E288" s="217" t="s">
        <v>9937</v>
      </c>
      <c r="F288" s="218" t="s">
        <v>9938</v>
      </c>
      <c r="G288" s="219" t="s">
        <v>448</v>
      </c>
      <c r="H288" s="220">
        <v>2</v>
      </c>
      <c r="I288" s="221"/>
      <c r="J288" s="222">
        <f>ROUND(I288*H288,2)</f>
        <v>0</v>
      </c>
      <c r="K288" s="218" t="s">
        <v>211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331</v>
      </c>
      <c r="AT288" s="227" t="s">
        <v>207</v>
      </c>
      <c r="AU288" s="227" t="s">
        <v>80</v>
      </c>
      <c r="AY288" s="20" t="s">
        <v>205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331</v>
      </c>
      <c r="BM288" s="227" t="s">
        <v>9939</v>
      </c>
    </row>
    <row r="289" s="2" customFormat="1">
      <c r="A289" s="41"/>
      <c r="B289" s="42"/>
      <c r="C289" s="43"/>
      <c r="D289" s="229" t="s">
        <v>214</v>
      </c>
      <c r="E289" s="43"/>
      <c r="F289" s="230" t="s">
        <v>9940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214</v>
      </c>
      <c r="AU289" s="20" t="s">
        <v>80</v>
      </c>
    </row>
    <row r="290" s="2" customFormat="1" ht="16.5" customHeight="1">
      <c r="A290" s="41"/>
      <c r="B290" s="42"/>
      <c r="C290" s="278" t="s">
        <v>923</v>
      </c>
      <c r="D290" s="278" t="s">
        <v>319</v>
      </c>
      <c r="E290" s="279" t="s">
        <v>9941</v>
      </c>
      <c r="F290" s="280" t="s">
        <v>9942</v>
      </c>
      <c r="G290" s="281" t="s">
        <v>448</v>
      </c>
      <c r="H290" s="282">
        <v>2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0.064000000000000001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433</v>
      </c>
      <c r="AT290" s="227" t="s">
        <v>319</v>
      </c>
      <c r="AU290" s="227" t="s">
        <v>80</v>
      </c>
      <c r="AY290" s="20" t="s">
        <v>205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331</v>
      </c>
      <c r="BM290" s="227" t="s">
        <v>9943</v>
      </c>
    </row>
    <row r="291" s="2" customFormat="1" ht="16.5" customHeight="1">
      <c r="A291" s="41"/>
      <c r="B291" s="42"/>
      <c r="C291" s="278" t="s">
        <v>929</v>
      </c>
      <c r="D291" s="278" t="s">
        <v>319</v>
      </c>
      <c r="E291" s="279" t="s">
        <v>9944</v>
      </c>
      <c r="F291" s="280" t="s">
        <v>9945</v>
      </c>
      <c r="G291" s="281" t="s">
        <v>8235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0.01</v>
      </c>
      <c r="R291" s="225">
        <f>Q291*H291</f>
        <v>0.01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433</v>
      </c>
      <c r="AT291" s="227" t="s">
        <v>319</v>
      </c>
      <c r="AU291" s="227" t="s">
        <v>80</v>
      </c>
      <c r="AY291" s="20" t="s">
        <v>205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331</v>
      </c>
      <c r="BM291" s="227" t="s">
        <v>9946</v>
      </c>
    </row>
    <row r="292" s="2" customFormat="1" ht="24.15" customHeight="1">
      <c r="A292" s="41"/>
      <c r="B292" s="42"/>
      <c r="C292" s="216" t="s">
        <v>937</v>
      </c>
      <c r="D292" s="216" t="s">
        <v>207</v>
      </c>
      <c r="E292" s="217" t="s">
        <v>9947</v>
      </c>
      <c r="F292" s="218" t="s">
        <v>9948</v>
      </c>
      <c r="G292" s="219" t="s">
        <v>448</v>
      </c>
      <c r="H292" s="220">
        <v>31</v>
      </c>
      <c r="I292" s="221"/>
      <c r="J292" s="222">
        <f>ROUND(I292*H292,2)</f>
        <v>0</v>
      </c>
      <c r="K292" s="218" t="s">
        <v>211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331</v>
      </c>
      <c r="AT292" s="227" t="s">
        <v>207</v>
      </c>
      <c r="AU292" s="227" t="s">
        <v>80</v>
      </c>
      <c r="AY292" s="20" t="s">
        <v>205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331</v>
      </c>
      <c r="BM292" s="227" t="s">
        <v>9949</v>
      </c>
    </row>
    <row r="293" s="2" customFormat="1">
      <c r="A293" s="41"/>
      <c r="B293" s="42"/>
      <c r="C293" s="43"/>
      <c r="D293" s="229" t="s">
        <v>214</v>
      </c>
      <c r="E293" s="43"/>
      <c r="F293" s="230" t="s">
        <v>9950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214</v>
      </c>
      <c r="AU293" s="20" t="s">
        <v>80</v>
      </c>
    </row>
    <row r="294" s="2" customFormat="1" ht="16.5" customHeight="1">
      <c r="A294" s="41"/>
      <c r="B294" s="42"/>
      <c r="C294" s="278" t="s">
        <v>942</v>
      </c>
      <c r="D294" s="278" t="s">
        <v>319</v>
      </c>
      <c r="E294" s="279" t="s">
        <v>9951</v>
      </c>
      <c r="F294" s="280" t="s">
        <v>9952</v>
      </c>
      <c r="G294" s="281" t="s">
        <v>8235</v>
      </c>
      <c r="H294" s="282">
        <v>4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0.0040000000000000001</v>
      </c>
      <c r="R294" s="225">
        <f>Q294*H294</f>
        <v>0.016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433</v>
      </c>
      <c r="AT294" s="227" t="s">
        <v>319</v>
      </c>
      <c r="AU294" s="227" t="s">
        <v>80</v>
      </c>
      <c r="AY294" s="20" t="s">
        <v>205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331</v>
      </c>
      <c r="BM294" s="227" t="s">
        <v>9953</v>
      </c>
    </row>
    <row r="295" s="2" customFormat="1" ht="16.5" customHeight="1">
      <c r="A295" s="41"/>
      <c r="B295" s="42"/>
      <c r="C295" s="278" t="s">
        <v>949</v>
      </c>
      <c r="D295" s="278" t="s">
        <v>319</v>
      </c>
      <c r="E295" s="279" t="s">
        <v>9954</v>
      </c>
      <c r="F295" s="280" t="s">
        <v>9955</v>
      </c>
      <c r="G295" s="281" t="s">
        <v>8235</v>
      </c>
      <c r="H295" s="282">
        <v>27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0.0040000000000000001</v>
      </c>
      <c r="R295" s="225">
        <f>Q295*H295</f>
        <v>0.108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433</v>
      </c>
      <c r="AT295" s="227" t="s">
        <v>319</v>
      </c>
      <c r="AU295" s="227" t="s">
        <v>80</v>
      </c>
      <c r="AY295" s="20" t="s">
        <v>205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331</v>
      </c>
      <c r="BM295" s="227" t="s">
        <v>9956</v>
      </c>
    </row>
    <row r="296" s="2" customFormat="1" ht="21.75" customHeight="1">
      <c r="A296" s="41"/>
      <c r="B296" s="42"/>
      <c r="C296" s="216" t="s">
        <v>954</v>
      </c>
      <c r="D296" s="216" t="s">
        <v>207</v>
      </c>
      <c r="E296" s="217" t="s">
        <v>9957</v>
      </c>
      <c r="F296" s="218" t="s">
        <v>9958</v>
      </c>
      <c r="G296" s="219" t="s">
        <v>448</v>
      </c>
      <c r="H296" s="220">
        <v>77</v>
      </c>
      <c r="I296" s="221"/>
      <c r="J296" s="222">
        <f>ROUND(I296*H296,2)</f>
        <v>0</v>
      </c>
      <c r="K296" s="218" t="s">
        <v>211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331</v>
      </c>
      <c r="AT296" s="227" t="s">
        <v>207</v>
      </c>
      <c r="AU296" s="227" t="s">
        <v>80</v>
      </c>
      <c r="AY296" s="20" t="s">
        <v>205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331</v>
      </c>
      <c r="BM296" s="227" t="s">
        <v>9959</v>
      </c>
    </row>
    <row r="297" s="2" customFormat="1">
      <c r="A297" s="41"/>
      <c r="B297" s="42"/>
      <c r="C297" s="43"/>
      <c r="D297" s="229" t="s">
        <v>214</v>
      </c>
      <c r="E297" s="43"/>
      <c r="F297" s="230" t="s">
        <v>9960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214</v>
      </c>
      <c r="AU297" s="20" t="s">
        <v>80</v>
      </c>
    </row>
    <row r="298" s="2" customFormat="1" ht="16.5" customHeight="1">
      <c r="A298" s="41"/>
      <c r="B298" s="42"/>
      <c r="C298" s="278" t="s">
        <v>962</v>
      </c>
      <c r="D298" s="278" t="s">
        <v>319</v>
      </c>
      <c r="E298" s="279" t="s">
        <v>9961</v>
      </c>
      <c r="F298" s="280" t="s">
        <v>9962</v>
      </c>
      <c r="G298" s="281" t="s">
        <v>448</v>
      </c>
      <c r="H298" s="282">
        <v>77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0.00085999999999999998</v>
      </c>
      <c r="R298" s="225">
        <f>Q298*H298</f>
        <v>0.066220000000000001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433</v>
      </c>
      <c r="AT298" s="227" t="s">
        <v>319</v>
      </c>
      <c r="AU298" s="227" t="s">
        <v>80</v>
      </c>
      <c r="AY298" s="20" t="s">
        <v>205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331</v>
      </c>
      <c r="BM298" s="227" t="s">
        <v>9963</v>
      </c>
    </row>
    <row r="299" s="2" customFormat="1" ht="16.5" customHeight="1">
      <c r="A299" s="41"/>
      <c r="B299" s="42"/>
      <c r="C299" s="216" t="s">
        <v>968</v>
      </c>
      <c r="D299" s="216" t="s">
        <v>207</v>
      </c>
      <c r="E299" s="217" t="s">
        <v>9964</v>
      </c>
      <c r="F299" s="218" t="s">
        <v>9965</v>
      </c>
      <c r="G299" s="219" t="s">
        <v>448</v>
      </c>
      <c r="H299" s="220">
        <v>1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331</v>
      </c>
      <c r="AT299" s="227" t="s">
        <v>207</v>
      </c>
      <c r="AU299" s="227" t="s">
        <v>80</v>
      </c>
      <c r="AY299" s="20" t="s">
        <v>205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331</v>
      </c>
      <c r="BM299" s="227" t="s">
        <v>9966</v>
      </c>
    </row>
    <row r="300" s="2" customFormat="1" ht="16.5" customHeight="1">
      <c r="A300" s="41"/>
      <c r="B300" s="42"/>
      <c r="C300" s="278" t="s">
        <v>973</v>
      </c>
      <c r="D300" s="278" t="s">
        <v>319</v>
      </c>
      <c r="E300" s="279" t="s">
        <v>9967</v>
      </c>
      <c r="F300" s="280" t="s">
        <v>9968</v>
      </c>
      <c r="G300" s="281" t="s">
        <v>8235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0.014999999999999999</v>
      </c>
      <c r="R300" s="225">
        <f>Q300*H300</f>
        <v>0.014999999999999999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433</v>
      </c>
      <c r="AT300" s="227" t="s">
        <v>319</v>
      </c>
      <c r="AU300" s="227" t="s">
        <v>80</v>
      </c>
      <c r="AY300" s="20" t="s">
        <v>205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331</v>
      </c>
      <c r="BM300" s="227" t="s">
        <v>9969</v>
      </c>
    </row>
    <row r="301" s="2" customFormat="1" ht="16.5" customHeight="1">
      <c r="A301" s="41"/>
      <c r="B301" s="42"/>
      <c r="C301" s="216" t="s">
        <v>979</v>
      </c>
      <c r="D301" s="216" t="s">
        <v>207</v>
      </c>
      <c r="E301" s="217" t="s">
        <v>9970</v>
      </c>
      <c r="F301" s="218" t="s">
        <v>9971</v>
      </c>
      <c r="G301" s="219" t="s">
        <v>448</v>
      </c>
      <c r="H301" s="220">
        <v>1</v>
      </c>
      <c r="I301" s="221"/>
      <c r="J301" s="222">
        <f>ROUND(I301*H301,2)</f>
        <v>0</v>
      </c>
      <c r="K301" s="218" t="s">
        <v>19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331</v>
      </c>
      <c r="AT301" s="227" t="s">
        <v>207</v>
      </c>
      <c r="AU301" s="227" t="s">
        <v>80</v>
      </c>
      <c r="AY301" s="20" t="s">
        <v>205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331</v>
      </c>
      <c r="BM301" s="227" t="s">
        <v>9972</v>
      </c>
    </row>
    <row r="302" s="2" customFormat="1" ht="16.5" customHeight="1">
      <c r="A302" s="41"/>
      <c r="B302" s="42"/>
      <c r="C302" s="278" t="s">
        <v>985</v>
      </c>
      <c r="D302" s="278" t="s">
        <v>319</v>
      </c>
      <c r="E302" s="279" t="s">
        <v>9973</v>
      </c>
      <c r="F302" s="280" t="s">
        <v>9974</v>
      </c>
      <c r="G302" s="281" t="s">
        <v>8235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0.0050000000000000001</v>
      </c>
      <c r="R302" s="225">
        <f>Q302*H302</f>
        <v>0.0050000000000000001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433</v>
      </c>
      <c r="AT302" s="227" t="s">
        <v>319</v>
      </c>
      <c r="AU302" s="227" t="s">
        <v>80</v>
      </c>
      <c r="AY302" s="20" t="s">
        <v>205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331</v>
      </c>
      <c r="BM302" s="227" t="s">
        <v>9975</v>
      </c>
    </row>
    <row r="303" s="2" customFormat="1" ht="16.5" customHeight="1">
      <c r="A303" s="41"/>
      <c r="B303" s="42"/>
      <c r="C303" s="216" t="s">
        <v>991</v>
      </c>
      <c r="D303" s="216" t="s">
        <v>207</v>
      </c>
      <c r="E303" s="217" t="s">
        <v>9976</v>
      </c>
      <c r="F303" s="218" t="s">
        <v>9977</v>
      </c>
      <c r="G303" s="219" t="s">
        <v>448</v>
      </c>
      <c r="H303" s="220">
        <v>3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331</v>
      </c>
      <c r="AT303" s="227" t="s">
        <v>207</v>
      </c>
      <c r="AU303" s="227" t="s">
        <v>80</v>
      </c>
      <c r="AY303" s="20" t="s">
        <v>205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331</v>
      </c>
      <c r="BM303" s="227" t="s">
        <v>9978</v>
      </c>
    </row>
    <row r="304" s="2" customFormat="1" ht="16.5" customHeight="1">
      <c r="A304" s="41"/>
      <c r="B304" s="42"/>
      <c r="C304" s="278" t="s">
        <v>997</v>
      </c>
      <c r="D304" s="278" t="s">
        <v>319</v>
      </c>
      <c r="E304" s="279" t="s">
        <v>9979</v>
      </c>
      <c r="F304" s="280" t="s">
        <v>9980</v>
      </c>
      <c r="G304" s="281" t="s">
        <v>8235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</v>
      </c>
      <c r="R304" s="225">
        <f>Q304*H304</f>
        <v>0.002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433</v>
      </c>
      <c r="AT304" s="227" t="s">
        <v>319</v>
      </c>
      <c r="AU304" s="227" t="s">
        <v>80</v>
      </c>
      <c r="AY304" s="20" t="s">
        <v>205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331</v>
      </c>
      <c r="BM304" s="227" t="s">
        <v>9981</v>
      </c>
    </row>
    <row r="305" s="2" customFormat="1" ht="16.5" customHeight="1">
      <c r="A305" s="41"/>
      <c r="B305" s="42"/>
      <c r="C305" s="278" t="s">
        <v>1003</v>
      </c>
      <c r="D305" s="278" t="s">
        <v>319</v>
      </c>
      <c r="E305" s="279" t="s">
        <v>9982</v>
      </c>
      <c r="F305" s="280" t="s">
        <v>9983</v>
      </c>
      <c r="G305" s="281" t="s">
        <v>8235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</v>
      </c>
      <c r="R305" s="225">
        <f>Q305*H305</f>
        <v>0.001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433</v>
      </c>
      <c r="AT305" s="227" t="s">
        <v>319</v>
      </c>
      <c r="AU305" s="227" t="s">
        <v>80</v>
      </c>
      <c r="AY305" s="20" t="s">
        <v>205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331</v>
      </c>
      <c r="BM305" s="227" t="s">
        <v>9984</v>
      </c>
    </row>
    <row r="306" s="2" customFormat="1" ht="24.15" customHeight="1">
      <c r="A306" s="41"/>
      <c r="B306" s="42"/>
      <c r="C306" s="216" t="s">
        <v>1009</v>
      </c>
      <c r="D306" s="216" t="s">
        <v>207</v>
      </c>
      <c r="E306" s="217" t="s">
        <v>9985</v>
      </c>
      <c r="F306" s="218" t="s">
        <v>9986</v>
      </c>
      <c r="G306" s="219" t="s">
        <v>448</v>
      </c>
      <c r="H306" s="220">
        <v>1</v>
      </c>
      <c r="I306" s="221"/>
      <c r="J306" s="222">
        <f>ROUND(I306*H306,2)</f>
        <v>0</v>
      </c>
      <c r="K306" s="218" t="s">
        <v>211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331</v>
      </c>
      <c r="AT306" s="227" t="s">
        <v>207</v>
      </c>
      <c r="AU306" s="227" t="s">
        <v>80</v>
      </c>
      <c r="AY306" s="20" t="s">
        <v>205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331</v>
      </c>
      <c r="BM306" s="227" t="s">
        <v>9987</v>
      </c>
    </row>
    <row r="307" s="2" customFormat="1">
      <c r="A307" s="41"/>
      <c r="B307" s="42"/>
      <c r="C307" s="43"/>
      <c r="D307" s="229" t="s">
        <v>214</v>
      </c>
      <c r="E307" s="43"/>
      <c r="F307" s="230" t="s">
        <v>9988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214</v>
      </c>
      <c r="AU307" s="20" t="s">
        <v>80</v>
      </c>
    </row>
    <row r="308" s="2" customFormat="1" ht="16.5" customHeight="1">
      <c r="A308" s="41"/>
      <c r="B308" s="42"/>
      <c r="C308" s="278" t="s">
        <v>1015</v>
      </c>
      <c r="D308" s="278" t="s">
        <v>319</v>
      </c>
      <c r="E308" s="279" t="s">
        <v>9989</v>
      </c>
      <c r="F308" s="280" t="s">
        <v>9990</v>
      </c>
      <c r="G308" s="281" t="s">
        <v>8235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0.002</v>
      </c>
      <c r="R308" s="225">
        <f>Q308*H308</f>
        <v>0.002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433</v>
      </c>
      <c r="AT308" s="227" t="s">
        <v>319</v>
      </c>
      <c r="AU308" s="227" t="s">
        <v>80</v>
      </c>
      <c r="AY308" s="20" t="s">
        <v>205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331</v>
      </c>
      <c r="BM308" s="227" t="s">
        <v>9991</v>
      </c>
    </row>
    <row r="309" s="12" customFormat="1" ht="22.8" customHeight="1">
      <c r="A309" s="12"/>
      <c r="B309" s="200"/>
      <c r="C309" s="201"/>
      <c r="D309" s="202" t="s">
        <v>70</v>
      </c>
      <c r="E309" s="214" t="s">
        <v>9878</v>
      </c>
      <c r="F309" s="214" t="s">
        <v>9879</v>
      </c>
      <c r="G309" s="201"/>
      <c r="H309" s="201"/>
      <c r="I309" s="204"/>
      <c r="J309" s="215">
        <f>BK309</f>
        <v>0</v>
      </c>
      <c r="K309" s="201"/>
      <c r="L309" s="206"/>
      <c r="M309" s="207"/>
      <c r="N309" s="208"/>
      <c r="O309" s="208"/>
      <c r="P309" s="209">
        <f>SUM(P310:P312)</f>
        <v>0</v>
      </c>
      <c r="Q309" s="208"/>
      <c r="R309" s="209">
        <f>SUM(R310:R312)</f>
        <v>0.0050000000000000001</v>
      </c>
      <c r="S309" s="208"/>
      <c r="T309" s="210">
        <f>SUM(T310:T312)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11" t="s">
        <v>80</v>
      </c>
      <c r="AT309" s="212" t="s">
        <v>70</v>
      </c>
      <c r="AU309" s="212" t="s">
        <v>78</v>
      </c>
      <c r="AY309" s="211" t="s">
        <v>205</v>
      </c>
      <c r="BK309" s="213">
        <f>SUM(BK310:BK312)</f>
        <v>0</v>
      </c>
    </row>
    <row r="310" s="2" customFormat="1" ht="16.5" customHeight="1">
      <c r="A310" s="41"/>
      <c r="B310" s="42"/>
      <c r="C310" s="278" t="s">
        <v>1020</v>
      </c>
      <c r="D310" s="278" t="s">
        <v>319</v>
      </c>
      <c r="E310" s="279" t="s">
        <v>9883</v>
      </c>
      <c r="F310" s="280" t="s">
        <v>9884</v>
      </c>
      <c r="G310" s="281" t="s">
        <v>2268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0.0050000000000000001</v>
      </c>
      <c r="R310" s="225">
        <f>Q310*H310</f>
        <v>0.0050000000000000001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433</v>
      </c>
      <c r="AT310" s="227" t="s">
        <v>319</v>
      </c>
      <c r="AU310" s="227" t="s">
        <v>80</v>
      </c>
      <c r="AY310" s="20" t="s">
        <v>205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331</v>
      </c>
      <c r="BM310" s="227" t="s">
        <v>9992</v>
      </c>
    </row>
    <row r="311" s="2" customFormat="1" ht="16.5" customHeight="1">
      <c r="A311" s="41"/>
      <c r="B311" s="42"/>
      <c r="C311" s="216" t="s">
        <v>1025</v>
      </c>
      <c r="D311" s="216" t="s">
        <v>207</v>
      </c>
      <c r="E311" s="217" t="s">
        <v>9993</v>
      </c>
      <c r="F311" s="218" t="s">
        <v>9994</v>
      </c>
      <c r="G311" s="219" t="s">
        <v>2268</v>
      </c>
      <c r="H311" s="220">
        <v>1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331</v>
      </c>
      <c r="AT311" s="227" t="s">
        <v>207</v>
      </c>
      <c r="AU311" s="227" t="s">
        <v>80</v>
      </c>
      <c r="AY311" s="20" t="s">
        <v>205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331</v>
      </c>
      <c r="BM311" s="227" t="s">
        <v>9995</v>
      </c>
    </row>
    <row r="312" s="2" customFormat="1" ht="16.5" customHeight="1">
      <c r="A312" s="41"/>
      <c r="B312" s="42"/>
      <c r="C312" s="216" t="s">
        <v>1031</v>
      </c>
      <c r="D312" s="216" t="s">
        <v>207</v>
      </c>
      <c r="E312" s="217" t="s">
        <v>9996</v>
      </c>
      <c r="F312" s="218" t="s">
        <v>9997</v>
      </c>
      <c r="G312" s="219" t="s">
        <v>2268</v>
      </c>
      <c r="H312" s="220">
        <v>1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331</v>
      </c>
      <c r="AT312" s="227" t="s">
        <v>207</v>
      </c>
      <c r="AU312" s="227" t="s">
        <v>80</v>
      </c>
      <c r="AY312" s="20" t="s">
        <v>205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331</v>
      </c>
      <c r="BM312" s="227" t="s">
        <v>9998</v>
      </c>
    </row>
    <row r="313" s="12" customFormat="1" ht="22.8" customHeight="1">
      <c r="A313" s="12"/>
      <c r="B313" s="200"/>
      <c r="C313" s="201"/>
      <c r="D313" s="202" t="s">
        <v>70</v>
      </c>
      <c r="E313" s="214" t="s">
        <v>9999</v>
      </c>
      <c r="F313" s="214" t="s">
        <v>10000</v>
      </c>
      <c r="G313" s="201"/>
      <c r="H313" s="201"/>
      <c r="I313" s="204"/>
      <c r="J313" s="215">
        <f>BK313</f>
        <v>0</v>
      </c>
      <c r="K313" s="201"/>
      <c r="L313" s="206"/>
      <c r="M313" s="207"/>
      <c r="N313" s="208"/>
      <c r="O313" s="208"/>
      <c r="P313" s="209">
        <v>0</v>
      </c>
      <c r="Q313" s="208"/>
      <c r="R313" s="209">
        <v>0</v>
      </c>
      <c r="S313" s="208"/>
      <c r="T313" s="210"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11" t="s">
        <v>80</v>
      </c>
      <c r="AT313" s="212" t="s">
        <v>70</v>
      </c>
      <c r="AU313" s="212" t="s">
        <v>78</v>
      </c>
      <c r="AY313" s="211" t="s">
        <v>205</v>
      </c>
      <c r="BK313" s="213">
        <v>0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9721</v>
      </c>
      <c r="F314" s="214" t="s">
        <v>9722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SUM(P315:P348)</f>
        <v>0</v>
      </c>
      <c r="Q314" s="208"/>
      <c r="R314" s="209">
        <f>SUM(R315:R348)</f>
        <v>0.23828000000000002</v>
      </c>
      <c r="S314" s="208"/>
      <c r="T314" s="210">
        <f>SUM(T315:T348)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70</v>
      </c>
      <c r="AU314" s="212" t="s">
        <v>78</v>
      </c>
      <c r="AY314" s="211" t="s">
        <v>205</v>
      </c>
      <c r="BK314" s="213">
        <f>SUM(BK315:BK348)</f>
        <v>0</v>
      </c>
    </row>
    <row r="315" s="2" customFormat="1" ht="24.15" customHeight="1">
      <c r="A315" s="41"/>
      <c r="B315" s="42"/>
      <c r="C315" s="216" t="s">
        <v>1036</v>
      </c>
      <c r="D315" s="216" t="s">
        <v>207</v>
      </c>
      <c r="E315" s="217" t="s">
        <v>10001</v>
      </c>
      <c r="F315" s="218" t="s">
        <v>10002</v>
      </c>
      <c r="G315" s="219" t="s">
        <v>448</v>
      </c>
      <c r="H315" s="220">
        <v>2</v>
      </c>
      <c r="I315" s="221"/>
      <c r="J315" s="222">
        <f>ROUND(I315*H315,2)</f>
        <v>0</v>
      </c>
      <c r="K315" s="218" t="s">
        <v>211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331</v>
      </c>
      <c r="AT315" s="227" t="s">
        <v>207</v>
      </c>
      <c r="AU315" s="227" t="s">
        <v>80</v>
      </c>
      <c r="AY315" s="20" t="s">
        <v>205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331</v>
      </c>
      <c r="BM315" s="227" t="s">
        <v>10003</v>
      </c>
    </row>
    <row r="316" s="2" customFormat="1">
      <c r="A316" s="41"/>
      <c r="B316" s="42"/>
      <c r="C316" s="43"/>
      <c r="D316" s="229" t="s">
        <v>214</v>
      </c>
      <c r="E316" s="43"/>
      <c r="F316" s="230" t="s">
        <v>10004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214</v>
      </c>
      <c r="AU316" s="20" t="s">
        <v>80</v>
      </c>
    </row>
    <row r="317" s="2" customFormat="1" ht="16.5" customHeight="1">
      <c r="A317" s="41"/>
      <c r="B317" s="42"/>
      <c r="C317" s="278" t="s">
        <v>1047</v>
      </c>
      <c r="D317" s="278" t="s">
        <v>319</v>
      </c>
      <c r="E317" s="279" t="s">
        <v>10005</v>
      </c>
      <c r="F317" s="280" t="s">
        <v>10006</v>
      </c>
      <c r="G317" s="281" t="s">
        <v>448</v>
      </c>
      <c r="H317" s="282">
        <v>2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0.063</v>
      </c>
      <c r="R317" s="225">
        <f>Q317*H317</f>
        <v>0.126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433</v>
      </c>
      <c r="AT317" s="227" t="s">
        <v>319</v>
      </c>
      <c r="AU317" s="227" t="s">
        <v>80</v>
      </c>
      <c r="AY317" s="20" t="s">
        <v>205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331</v>
      </c>
      <c r="BM317" s="227" t="s">
        <v>10007</v>
      </c>
    </row>
    <row r="318" s="2" customFormat="1" ht="24.15" customHeight="1">
      <c r="A318" s="41"/>
      <c r="B318" s="42"/>
      <c r="C318" s="216" t="s">
        <v>1052</v>
      </c>
      <c r="D318" s="216" t="s">
        <v>207</v>
      </c>
      <c r="E318" s="217" t="s">
        <v>10008</v>
      </c>
      <c r="F318" s="218" t="s">
        <v>10009</v>
      </c>
      <c r="G318" s="219" t="s">
        <v>448</v>
      </c>
      <c r="H318" s="220">
        <v>1</v>
      </c>
      <c r="I318" s="221"/>
      <c r="J318" s="222">
        <f>ROUND(I318*H318,2)</f>
        <v>0</v>
      </c>
      <c r="K318" s="218" t="s">
        <v>211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331</v>
      </c>
      <c r="AT318" s="227" t="s">
        <v>207</v>
      </c>
      <c r="AU318" s="227" t="s">
        <v>80</v>
      </c>
      <c r="AY318" s="20" t="s">
        <v>205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331</v>
      </c>
      <c r="BM318" s="227" t="s">
        <v>10010</v>
      </c>
    </row>
    <row r="319" s="2" customFormat="1">
      <c r="A319" s="41"/>
      <c r="B319" s="42"/>
      <c r="C319" s="43"/>
      <c r="D319" s="229" t="s">
        <v>214</v>
      </c>
      <c r="E319" s="43"/>
      <c r="F319" s="230" t="s">
        <v>10011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214</v>
      </c>
      <c r="AU319" s="20" t="s">
        <v>80</v>
      </c>
    </row>
    <row r="320" s="2" customFormat="1" ht="16.5" customHeight="1">
      <c r="A320" s="41"/>
      <c r="B320" s="42"/>
      <c r="C320" s="278" t="s">
        <v>1058</v>
      </c>
      <c r="D320" s="278" t="s">
        <v>319</v>
      </c>
      <c r="E320" s="279" t="s">
        <v>10012</v>
      </c>
      <c r="F320" s="280" t="s">
        <v>10013</v>
      </c>
      <c r="G320" s="281" t="s">
        <v>448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0.037999999999999999</v>
      </c>
      <c r="R320" s="225">
        <f>Q320*H320</f>
        <v>0.037999999999999999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433</v>
      </c>
      <c r="AT320" s="227" t="s">
        <v>319</v>
      </c>
      <c r="AU320" s="227" t="s">
        <v>80</v>
      </c>
      <c r="AY320" s="20" t="s">
        <v>205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331</v>
      </c>
      <c r="BM320" s="227" t="s">
        <v>10014</v>
      </c>
    </row>
    <row r="321" s="2" customFormat="1" ht="24.15" customHeight="1">
      <c r="A321" s="41"/>
      <c r="B321" s="42"/>
      <c r="C321" s="216" t="s">
        <v>1065</v>
      </c>
      <c r="D321" s="216" t="s">
        <v>207</v>
      </c>
      <c r="E321" s="217" t="s">
        <v>10015</v>
      </c>
      <c r="F321" s="218" t="s">
        <v>10016</v>
      </c>
      <c r="G321" s="219" t="s">
        <v>448</v>
      </c>
      <c r="H321" s="220">
        <v>6</v>
      </c>
      <c r="I321" s="221"/>
      <c r="J321" s="222">
        <f>ROUND(I321*H321,2)</f>
        <v>0</v>
      </c>
      <c r="K321" s="218" t="s">
        <v>211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331</v>
      </c>
      <c r="AT321" s="227" t="s">
        <v>207</v>
      </c>
      <c r="AU321" s="227" t="s">
        <v>80</v>
      </c>
      <c r="AY321" s="20" t="s">
        <v>205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331</v>
      </c>
      <c r="BM321" s="227" t="s">
        <v>10017</v>
      </c>
    </row>
    <row r="322" s="2" customFormat="1">
      <c r="A322" s="41"/>
      <c r="B322" s="42"/>
      <c r="C322" s="43"/>
      <c r="D322" s="229" t="s">
        <v>214</v>
      </c>
      <c r="E322" s="43"/>
      <c r="F322" s="230" t="s">
        <v>10018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214</v>
      </c>
      <c r="AU322" s="20" t="s">
        <v>80</v>
      </c>
    </row>
    <row r="323" s="2" customFormat="1" ht="24.15" customHeight="1">
      <c r="A323" s="41"/>
      <c r="B323" s="42"/>
      <c r="C323" s="278" t="s">
        <v>1073</v>
      </c>
      <c r="D323" s="278" t="s">
        <v>319</v>
      </c>
      <c r="E323" s="279" t="s">
        <v>10019</v>
      </c>
      <c r="F323" s="280" t="s">
        <v>10020</v>
      </c>
      <c r="G323" s="281" t="s">
        <v>448</v>
      </c>
      <c r="H323" s="282">
        <v>6</v>
      </c>
      <c r="I323" s="283"/>
      <c r="J323" s="284">
        <f>ROUND(I323*H323,2)</f>
        <v>0</v>
      </c>
      <c r="K323" s="280" t="s">
        <v>211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0.002</v>
      </c>
      <c r="R323" s="225">
        <f>Q323*H323</f>
        <v>0.012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433</v>
      </c>
      <c r="AT323" s="227" t="s">
        <v>319</v>
      </c>
      <c r="AU323" s="227" t="s">
        <v>80</v>
      </c>
      <c r="AY323" s="20" t="s">
        <v>205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331</v>
      </c>
      <c r="BM323" s="227" t="s">
        <v>10021</v>
      </c>
    </row>
    <row r="324" s="2" customFormat="1" ht="24.15" customHeight="1">
      <c r="A324" s="41"/>
      <c r="B324" s="42"/>
      <c r="C324" s="216" t="s">
        <v>1078</v>
      </c>
      <c r="D324" s="216" t="s">
        <v>207</v>
      </c>
      <c r="E324" s="217" t="s">
        <v>10022</v>
      </c>
      <c r="F324" s="218" t="s">
        <v>10023</v>
      </c>
      <c r="G324" s="219" t="s">
        <v>448</v>
      </c>
      <c r="H324" s="220">
        <v>3</v>
      </c>
      <c r="I324" s="221"/>
      <c r="J324" s="222">
        <f>ROUND(I324*H324,2)</f>
        <v>0</v>
      </c>
      <c r="K324" s="218" t="s">
        <v>211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331</v>
      </c>
      <c r="AT324" s="227" t="s">
        <v>207</v>
      </c>
      <c r="AU324" s="227" t="s">
        <v>80</v>
      </c>
      <c r="AY324" s="20" t="s">
        <v>205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331</v>
      </c>
      <c r="BM324" s="227" t="s">
        <v>10024</v>
      </c>
    </row>
    <row r="325" s="2" customFormat="1">
      <c r="A325" s="41"/>
      <c r="B325" s="42"/>
      <c r="C325" s="43"/>
      <c r="D325" s="229" t="s">
        <v>214</v>
      </c>
      <c r="E325" s="43"/>
      <c r="F325" s="230" t="s">
        <v>10025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214</v>
      </c>
      <c r="AU325" s="20" t="s">
        <v>80</v>
      </c>
    </row>
    <row r="326" s="2" customFormat="1" ht="16.5" customHeight="1">
      <c r="A326" s="41"/>
      <c r="B326" s="42"/>
      <c r="C326" s="278" t="s">
        <v>1083</v>
      </c>
      <c r="D326" s="278" t="s">
        <v>319</v>
      </c>
      <c r="E326" s="279" t="s">
        <v>10026</v>
      </c>
      <c r="F326" s="280" t="s">
        <v>10027</v>
      </c>
      <c r="G326" s="281" t="s">
        <v>448</v>
      </c>
      <c r="H326" s="282">
        <v>3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0.002</v>
      </c>
      <c r="R326" s="225">
        <f>Q326*H326</f>
        <v>0.0060000000000000001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433</v>
      </c>
      <c r="AT326" s="227" t="s">
        <v>319</v>
      </c>
      <c r="AU326" s="227" t="s">
        <v>80</v>
      </c>
      <c r="AY326" s="20" t="s">
        <v>205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331</v>
      </c>
      <c r="BM326" s="227" t="s">
        <v>10028</v>
      </c>
    </row>
    <row r="327" s="2" customFormat="1" ht="16.5" customHeight="1">
      <c r="A327" s="41"/>
      <c r="B327" s="42"/>
      <c r="C327" s="216" t="s">
        <v>1089</v>
      </c>
      <c r="D327" s="216" t="s">
        <v>207</v>
      </c>
      <c r="E327" s="217" t="s">
        <v>10029</v>
      </c>
      <c r="F327" s="218" t="s">
        <v>10030</v>
      </c>
      <c r="G327" s="219" t="s">
        <v>448</v>
      </c>
      <c r="H327" s="220">
        <v>2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331</v>
      </c>
      <c r="AT327" s="227" t="s">
        <v>207</v>
      </c>
      <c r="AU327" s="227" t="s">
        <v>80</v>
      </c>
      <c r="AY327" s="20" t="s">
        <v>205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331</v>
      </c>
      <c r="BM327" s="227" t="s">
        <v>10031</v>
      </c>
    </row>
    <row r="328" s="2" customFormat="1" ht="16.5" customHeight="1">
      <c r="A328" s="41"/>
      <c r="B328" s="42"/>
      <c r="C328" s="278" t="s">
        <v>1093</v>
      </c>
      <c r="D328" s="278" t="s">
        <v>319</v>
      </c>
      <c r="E328" s="279" t="s">
        <v>10032</v>
      </c>
      <c r="F328" s="280" t="s">
        <v>10033</v>
      </c>
      <c r="G328" s="281" t="s">
        <v>8235</v>
      </c>
      <c r="H328" s="282">
        <v>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0.0050000000000000001</v>
      </c>
      <c r="R328" s="225">
        <f>Q328*H328</f>
        <v>0.01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433</v>
      </c>
      <c r="AT328" s="227" t="s">
        <v>319</v>
      </c>
      <c r="AU328" s="227" t="s">
        <v>80</v>
      </c>
      <c r="AY328" s="20" t="s">
        <v>205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331</v>
      </c>
      <c r="BM328" s="227" t="s">
        <v>10034</v>
      </c>
    </row>
    <row r="329" s="2" customFormat="1" ht="33" customHeight="1">
      <c r="A329" s="41"/>
      <c r="B329" s="42"/>
      <c r="C329" s="216" t="s">
        <v>1099</v>
      </c>
      <c r="D329" s="216" t="s">
        <v>207</v>
      </c>
      <c r="E329" s="217" t="s">
        <v>10035</v>
      </c>
      <c r="F329" s="218" t="s">
        <v>10036</v>
      </c>
      <c r="G329" s="219" t="s">
        <v>448</v>
      </c>
      <c r="H329" s="220">
        <v>8</v>
      </c>
      <c r="I329" s="221"/>
      <c r="J329" s="222">
        <f>ROUND(I329*H329,2)</f>
        <v>0</v>
      </c>
      <c r="K329" s="218" t="s">
        <v>211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331</v>
      </c>
      <c r="AT329" s="227" t="s">
        <v>207</v>
      </c>
      <c r="AU329" s="227" t="s">
        <v>80</v>
      </c>
      <c r="AY329" s="20" t="s">
        <v>205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331</v>
      </c>
      <c r="BM329" s="227" t="s">
        <v>10037</v>
      </c>
    </row>
    <row r="330" s="2" customFormat="1">
      <c r="A330" s="41"/>
      <c r="B330" s="42"/>
      <c r="C330" s="43"/>
      <c r="D330" s="229" t="s">
        <v>214</v>
      </c>
      <c r="E330" s="43"/>
      <c r="F330" s="230" t="s">
        <v>10038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214</v>
      </c>
      <c r="AU330" s="20" t="s">
        <v>80</v>
      </c>
    </row>
    <row r="331" s="2" customFormat="1" ht="21.75" customHeight="1">
      <c r="A331" s="41"/>
      <c r="B331" s="42"/>
      <c r="C331" s="278" t="s">
        <v>1108</v>
      </c>
      <c r="D331" s="278" t="s">
        <v>319</v>
      </c>
      <c r="E331" s="279" t="s">
        <v>10039</v>
      </c>
      <c r="F331" s="280" t="s">
        <v>10040</v>
      </c>
      <c r="G331" s="281" t="s">
        <v>448</v>
      </c>
      <c r="H331" s="282">
        <v>8</v>
      </c>
      <c r="I331" s="283"/>
      <c r="J331" s="284">
        <f>ROUND(I331*H331,2)</f>
        <v>0</v>
      </c>
      <c r="K331" s="280" t="s">
        <v>211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0.00010000000000000001</v>
      </c>
      <c r="R331" s="225">
        <f>Q331*H331</f>
        <v>0.00080000000000000004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433</v>
      </c>
      <c r="AT331" s="227" t="s">
        <v>319</v>
      </c>
      <c r="AU331" s="227" t="s">
        <v>80</v>
      </c>
      <c r="AY331" s="20" t="s">
        <v>205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331</v>
      </c>
      <c r="BM331" s="227" t="s">
        <v>10041</v>
      </c>
    </row>
    <row r="332" s="2" customFormat="1" ht="37.8" customHeight="1">
      <c r="A332" s="41"/>
      <c r="B332" s="42"/>
      <c r="C332" s="216" t="s">
        <v>1118</v>
      </c>
      <c r="D332" s="216" t="s">
        <v>207</v>
      </c>
      <c r="E332" s="217" t="s">
        <v>10042</v>
      </c>
      <c r="F332" s="218" t="s">
        <v>10043</v>
      </c>
      <c r="G332" s="219" t="s">
        <v>448</v>
      </c>
      <c r="H332" s="220">
        <v>3</v>
      </c>
      <c r="I332" s="221"/>
      <c r="J332" s="222">
        <f>ROUND(I332*H332,2)</f>
        <v>0</v>
      </c>
      <c r="K332" s="218" t="s">
        <v>211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331</v>
      </c>
      <c r="AT332" s="227" t="s">
        <v>207</v>
      </c>
      <c r="AU332" s="227" t="s">
        <v>80</v>
      </c>
      <c r="AY332" s="20" t="s">
        <v>205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331</v>
      </c>
      <c r="BM332" s="227" t="s">
        <v>10044</v>
      </c>
    </row>
    <row r="333" s="2" customFormat="1">
      <c r="A333" s="41"/>
      <c r="B333" s="42"/>
      <c r="C333" s="43"/>
      <c r="D333" s="229" t="s">
        <v>214</v>
      </c>
      <c r="E333" s="43"/>
      <c r="F333" s="230" t="s">
        <v>10045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214</v>
      </c>
      <c r="AU333" s="20" t="s">
        <v>80</v>
      </c>
    </row>
    <row r="334" s="2" customFormat="1" ht="24.15" customHeight="1">
      <c r="A334" s="41"/>
      <c r="B334" s="42"/>
      <c r="C334" s="278" t="s">
        <v>1123</v>
      </c>
      <c r="D334" s="278" t="s">
        <v>319</v>
      </c>
      <c r="E334" s="279" t="s">
        <v>10046</v>
      </c>
      <c r="F334" s="280" t="s">
        <v>10047</v>
      </c>
      <c r="G334" s="281" t="s">
        <v>448</v>
      </c>
      <c r="H334" s="282">
        <v>3</v>
      </c>
      <c r="I334" s="283"/>
      <c r="J334" s="284">
        <f>ROUND(I334*H334,2)</f>
        <v>0</v>
      </c>
      <c r="K334" s="280" t="s">
        <v>211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0.001</v>
      </c>
      <c r="R334" s="225">
        <f>Q334*H334</f>
        <v>0.0030000000000000001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433</v>
      </c>
      <c r="AT334" s="227" t="s">
        <v>319</v>
      </c>
      <c r="AU334" s="227" t="s">
        <v>80</v>
      </c>
      <c r="AY334" s="20" t="s">
        <v>205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331</v>
      </c>
      <c r="BM334" s="227" t="s">
        <v>10048</v>
      </c>
    </row>
    <row r="335" s="2" customFormat="1" ht="33" customHeight="1">
      <c r="A335" s="41"/>
      <c r="B335" s="42"/>
      <c r="C335" s="216" t="s">
        <v>1130</v>
      </c>
      <c r="D335" s="216" t="s">
        <v>207</v>
      </c>
      <c r="E335" s="217" t="s">
        <v>10049</v>
      </c>
      <c r="F335" s="218" t="s">
        <v>10050</v>
      </c>
      <c r="G335" s="219" t="s">
        <v>448</v>
      </c>
      <c r="H335" s="220">
        <v>3</v>
      </c>
      <c r="I335" s="221"/>
      <c r="J335" s="222">
        <f>ROUND(I335*H335,2)</f>
        <v>0</v>
      </c>
      <c r="K335" s="218" t="s">
        <v>211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331</v>
      </c>
      <c r="AT335" s="227" t="s">
        <v>207</v>
      </c>
      <c r="AU335" s="227" t="s">
        <v>80</v>
      </c>
      <c r="AY335" s="20" t="s">
        <v>205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331</v>
      </c>
      <c r="BM335" s="227" t="s">
        <v>10051</v>
      </c>
    </row>
    <row r="336" s="2" customFormat="1">
      <c r="A336" s="41"/>
      <c r="B336" s="42"/>
      <c r="C336" s="43"/>
      <c r="D336" s="229" t="s">
        <v>214</v>
      </c>
      <c r="E336" s="43"/>
      <c r="F336" s="230" t="s">
        <v>10052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214</v>
      </c>
      <c r="AU336" s="20" t="s">
        <v>80</v>
      </c>
    </row>
    <row r="337" s="2" customFormat="1" ht="24.15" customHeight="1">
      <c r="A337" s="41"/>
      <c r="B337" s="42"/>
      <c r="C337" s="278" t="s">
        <v>1135</v>
      </c>
      <c r="D337" s="278" t="s">
        <v>319</v>
      </c>
      <c r="E337" s="279" t="s">
        <v>10053</v>
      </c>
      <c r="F337" s="280" t="s">
        <v>10054</v>
      </c>
      <c r="G337" s="281" t="s">
        <v>448</v>
      </c>
      <c r="H337" s="282">
        <v>3</v>
      </c>
      <c r="I337" s="283"/>
      <c r="J337" s="284">
        <f>ROUND(I337*H337,2)</f>
        <v>0</v>
      </c>
      <c r="K337" s="280" t="s">
        <v>211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0.00040000000000000002</v>
      </c>
      <c r="R337" s="225">
        <f>Q337*H337</f>
        <v>0.0012000000000000001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433</v>
      </c>
      <c r="AT337" s="227" t="s">
        <v>319</v>
      </c>
      <c r="AU337" s="227" t="s">
        <v>80</v>
      </c>
      <c r="AY337" s="20" t="s">
        <v>205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331</v>
      </c>
      <c r="BM337" s="227" t="s">
        <v>10055</v>
      </c>
    </row>
    <row r="338" s="2" customFormat="1" ht="16.5" customHeight="1">
      <c r="A338" s="41"/>
      <c r="B338" s="42"/>
      <c r="C338" s="278" t="s">
        <v>1141</v>
      </c>
      <c r="D338" s="278" t="s">
        <v>319</v>
      </c>
      <c r="E338" s="279" t="s">
        <v>10056</v>
      </c>
      <c r="F338" s="280" t="s">
        <v>10057</v>
      </c>
      <c r="G338" s="281" t="s">
        <v>448</v>
      </c>
      <c r="H338" s="282">
        <v>5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0.00010000000000000001</v>
      </c>
      <c r="R338" s="225">
        <f>Q338*H338</f>
        <v>0.00050000000000000001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433</v>
      </c>
      <c r="AT338" s="227" t="s">
        <v>319</v>
      </c>
      <c r="AU338" s="227" t="s">
        <v>80</v>
      </c>
      <c r="AY338" s="20" t="s">
        <v>205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331</v>
      </c>
      <c r="BM338" s="227" t="s">
        <v>10058</v>
      </c>
    </row>
    <row r="339" s="2" customFormat="1" ht="24.15" customHeight="1">
      <c r="A339" s="41"/>
      <c r="B339" s="42"/>
      <c r="C339" s="216" t="s">
        <v>1149</v>
      </c>
      <c r="D339" s="216" t="s">
        <v>207</v>
      </c>
      <c r="E339" s="217" t="s">
        <v>10059</v>
      </c>
      <c r="F339" s="218" t="s">
        <v>10060</v>
      </c>
      <c r="G339" s="219" t="s">
        <v>448</v>
      </c>
      <c r="H339" s="220">
        <v>3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331</v>
      </c>
      <c r="AT339" s="227" t="s">
        <v>207</v>
      </c>
      <c r="AU339" s="227" t="s">
        <v>80</v>
      </c>
      <c r="AY339" s="20" t="s">
        <v>205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331</v>
      </c>
      <c r="BM339" s="227" t="s">
        <v>10061</v>
      </c>
    </row>
    <row r="340" s="2" customFormat="1" ht="16.5" customHeight="1">
      <c r="A340" s="41"/>
      <c r="B340" s="42"/>
      <c r="C340" s="278" t="s">
        <v>1154</v>
      </c>
      <c r="D340" s="278" t="s">
        <v>319</v>
      </c>
      <c r="E340" s="279" t="s">
        <v>10062</v>
      </c>
      <c r="F340" s="280" t="s">
        <v>10063</v>
      </c>
      <c r="G340" s="281" t="s">
        <v>8235</v>
      </c>
      <c r="H340" s="282">
        <v>3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</v>
      </c>
      <c r="R340" s="225">
        <f>Q340*H340</f>
        <v>0.0030000000000000001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433</v>
      </c>
      <c r="AT340" s="227" t="s">
        <v>319</v>
      </c>
      <c r="AU340" s="227" t="s">
        <v>80</v>
      </c>
      <c r="AY340" s="20" t="s">
        <v>205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331</v>
      </c>
      <c r="BM340" s="227" t="s">
        <v>10064</v>
      </c>
    </row>
    <row r="341" s="2" customFormat="1" ht="33" customHeight="1">
      <c r="A341" s="41"/>
      <c r="B341" s="42"/>
      <c r="C341" s="216" t="s">
        <v>1160</v>
      </c>
      <c r="D341" s="216" t="s">
        <v>207</v>
      </c>
      <c r="E341" s="217" t="s">
        <v>10065</v>
      </c>
      <c r="F341" s="218" t="s">
        <v>10066</v>
      </c>
      <c r="G341" s="219" t="s">
        <v>448</v>
      </c>
      <c r="H341" s="220">
        <v>11</v>
      </c>
      <c r="I341" s="221"/>
      <c r="J341" s="222">
        <f>ROUND(I341*H341,2)</f>
        <v>0</v>
      </c>
      <c r="K341" s="218" t="s">
        <v>211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331</v>
      </c>
      <c r="AT341" s="227" t="s">
        <v>207</v>
      </c>
      <c r="AU341" s="227" t="s">
        <v>80</v>
      </c>
      <c r="AY341" s="20" t="s">
        <v>205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331</v>
      </c>
      <c r="BM341" s="227" t="s">
        <v>10067</v>
      </c>
    </row>
    <row r="342" s="2" customFormat="1">
      <c r="A342" s="41"/>
      <c r="B342" s="42"/>
      <c r="C342" s="43"/>
      <c r="D342" s="229" t="s">
        <v>214</v>
      </c>
      <c r="E342" s="43"/>
      <c r="F342" s="230" t="s">
        <v>10068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214</v>
      </c>
      <c r="AU342" s="20" t="s">
        <v>80</v>
      </c>
    </row>
    <row r="343" s="2" customFormat="1" ht="16.5" customHeight="1">
      <c r="A343" s="41"/>
      <c r="B343" s="42"/>
      <c r="C343" s="278" t="s">
        <v>1166</v>
      </c>
      <c r="D343" s="278" t="s">
        <v>319</v>
      </c>
      <c r="E343" s="279" t="s">
        <v>10069</v>
      </c>
      <c r="F343" s="280" t="s">
        <v>10070</v>
      </c>
      <c r="G343" s="281" t="s">
        <v>448</v>
      </c>
      <c r="H343" s="282">
        <v>11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0.00010000000000000001</v>
      </c>
      <c r="R343" s="225">
        <f>Q343*H343</f>
        <v>0.0011000000000000001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433</v>
      </c>
      <c r="AT343" s="227" t="s">
        <v>319</v>
      </c>
      <c r="AU343" s="227" t="s">
        <v>80</v>
      </c>
      <c r="AY343" s="20" t="s">
        <v>205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331</v>
      </c>
      <c r="BM343" s="227" t="s">
        <v>10071</v>
      </c>
    </row>
    <row r="344" s="2" customFormat="1" ht="16.5" customHeight="1">
      <c r="A344" s="41"/>
      <c r="B344" s="42"/>
      <c r="C344" s="278" t="s">
        <v>1173</v>
      </c>
      <c r="D344" s="278" t="s">
        <v>319</v>
      </c>
      <c r="E344" s="279" t="s">
        <v>9586</v>
      </c>
      <c r="F344" s="280" t="s">
        <v>10072</v>
      </c>
      <c r="G344" s="281" t="s">
        <v>448</v>
      </c>
      <c r="H344" s="282">
        <v>12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0.00013999999999999999</v>
      </c>
      <c r="R344" s="225">
        <f>Q344*H344</f>
        <v>0.0016799999999999999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433</v>
      </c>
      <c r="AT344" s="227" t="s">
        <v>319</v>
      </c>
      <c r="AU344" s="227" t="s">
        <v>80</v>
      </c>
      <c r="AY344" s="20" t="s">
        <v>205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331</v>
      </c>
      <c r="BM344" s="227" t="s">
        <v>10073</v>
      </c>
    </row>
    <row r="345" s="2" customFormat="1" ht="16.5" customHeight="1">
      <c r="A345" s="41"/>
      <c r="B345" s="42"/>
      <c r="C345" s="278" t="s">
        <v>1193</v>
      </c>
      <c r="D345" s="278" t="s">
        <v>319</v>
      </c>
      <c r="E345" s="279" t="s">
        <v>10074</v>
      </c>
      <c r="F345" s="280" t="s">
        <v>10075</v>
      </c>
      <c r="G345" s="281" t="s">
        <v>448</v>
      </c>
      <c r="H345" s="282">
        <v>50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0.00010000000000000001</v>
      </c>
      <c r="R345" s="225">
        <f>Q345*H345</f>
        <v>0.0050000000000000001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433</v>
      </c>
      <c r="AT345" s="227" t="s">
        <v>319</v>
      </c>
      <c r="AU345" s="227" t="s">
        <v>80</v>
      </c>
      <c r="AY345" s="20" t="s">
        <v>205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331</v>
      </c>
      <c r="BM345" s="227" t="s">
        <v>10076</v>
      </c>
    </row>
    <row r="346" s="2" customFormat="1" ht="33" customHeight="1">
      <c r="A346" s="41"/>
      <c r="B346" s="42"/>
      <c r="C346" s="216" t="s">
        <v>1199</v>
      </c>
      <c r="D346" s="216" t="s">
        <v>207</v>
      </c>
      <c r="E346" s="217" t="s">
        <v>10077</v>
      </c>
      <c r="F346" s="218" t="s">
        <v>10078</v>
      </c>
      <c r="G346" s="219" t="s">
        <v>448</v>
      </c>
      <c r="H346" s="220">
        <v>3</v>
      </c>
      <c r="I346" s="221"/>
      <c r="J346" s="222">
        <f>ROUND(I346*H346,2)</f>
        <v>0</v>
      </c>
      <c r="K346" s="218" t="s">
        <v>211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331</v>
      </c>
      <c r="AT346" s="227" t="s">
        <v>207</v>
      </c>
      <c r="AU346" s="227" t="s">
        <v>80</v>
      </c>
      <c r="AY346" s="20" t="s">
        <v>205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331</v>
      </c>
      <c r="BM346" s="227" t="s">
        <v>10079</v>
      </c>
    </row>
    <row r="347" s="2" customFormat="1">
      <c r="A347" s="41"/>
      <c r="B347" s="42"/>
      <c r="C347" s="43"/>
      <c r="D347" s="229" t="s">
        <v>214</v>
      </c>
      <c r="E347" s="43"/>
      <c r="F347" s="230" t="s">
        <v>10080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214</v>
      </c>
      <c r="AU347" s="20" t="s">
        <v>80</v>
      </c>
    </row>
    <row r="348" s="2" customFormat="1" ht="16.5" customHeight="1">
      <c r="A348" s="41"/>
      <c r="B348" s="42"/>
      <c r="C348" s="278" t="s">
        <v>1213</v>
      </c>
      <c r="D348" s="278" t="s">
        <v>319</v>
      </c>
      <c r="E348" s="279" t="s">
        <v>10081</v>
      </c>
      <c r="F348" s="280" t="s">
        <v>10082</v>
      </c>
      <c r="G348" s="281" t="s">
        <v>8235</v>
      </c>
      <c r="H348" s="282">
        <v>1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0.029999999999999999</v>
      </c>
      <c r="R348" s="225">
        <f>Q348*H348</f>
        <v>0.029999999999999999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433</v>
      </c>
      <c r="AT348" s="227" t="s">
        <v>319</v>
      </c>
      <c r="AU348" s="227" t="s">
        <v>80</v>
      </c>
      <c r="AY348" s="20" t="s">
        <v>205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331</v>
      </c>
      <c r="BM348" s="227" t="s">
        <v>10083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9694</v>
      </c>
      <c r="F349" s="214" t="s">
        <v>9695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SUM(P350:P366)</f>
        <v>0</v>
      </c>
      <c r="Q349" s="208"/>
      <c r="R349" s="209">
        <f>SUM(R350:R366)</f>
        <v>0.31359999999999999</v>
      </c>
      <c r="S349" s="208"/>
      <c r="T349" s="210">
        <f>SUM(T350:T366)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80</v>
      </c>
      <c r="AT349" s="212" t="s">
        <v>70</v>
      </c>
      <c r="AU349" s="212" t="s">
        <v>78</v>
      </c>
      <c r="AY349" s="211" t="s">
        <v>205</v>
      </c>
      <c r="BK349" s="213">
        <f>SUM(BK350:BK366)</f>
        <v>0</v>
      </c>
    </row>
    <row r="350" s="2" customFormat="1" ht="24.15" customHeight="1">
      <c r="A350" s="41"/>
      <c r="B350" s="42"/>
      <c r="C350" s="216" t="s">
        <v>1219</v>
      </c>
      <c r="D350" s="216" t="s">
        <v>207</v>
      </c>
      <c r="E350" s="217" t="s">
        <v>10084</v>
      </c>
      <c r="F350" s="218" t="s">
        <v>10085</v>
      </c>
      <c r="G350" s="219" t="s">
        <v>327</v>
      </c>
      <c r="H350" s="220">
        <v>5920</v>
      </c>
      <c r="I350" s="221"/>
      <c r="J350" s="222">
        <f>ROUND(I350*H350,2)</f>
        <v>0</v>
      </c>
      <c r="K350" s="218" t="s">
        <v>211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331</v>
      </c>
      <c r="AT350" s="227" t="s">
        <v>207</v>
      </c>
      <c r="AU350" s="227" t="s">
        <v>80</v>
      </c>
      <c r="AY350" s="20" t="s">
        <v>205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331</v>
      </c>
      <c r="BM350" s="227" t="s">
        <v>10086</v>
      </c>
    </row>
    <row r="351" s="2" customFormat="1">
      <c r="A351" s="41"/>
      <c r="B351" s="42"/>
      <c r="C351" s="43"/>
      <c r="D351" s="229" t="s">
        <v>214</v>
      </c>
      <c r="E351" s="43"/>
      <c r="F351" s="230" t="s">
        <v>10087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214</v>
      </c>
      <c r="AU351" s="20" t="s">
        <v>80</v>
      </c>
    </row>
    <row r="352" s="14" customFormat="1">
      <c r="A352" s="14"/>
      <c r="B352" s="245"/>
      <c r="C352" s="246"/>
      <c r="D352" s="236" t="s">
        <v>216</v>
      </c>
      <c r="E352" s="247" t="s">
        <v>19</v>
      </c>
      <c r="F352" s="248" t="s">
        <v>10088</v>
      </c>
      <c r="G352" s="246"/>
      <c r="H352" s="249">
        <v>5920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216</v>
      </c>
      <c r="AU352" s="255" t="s">
        <v>80</v>
      </c>
      <c r="AV352" s="14" t="s">
        <v>80</v>
      </c>
      <c r="AW352" s="14" t="s">
        <v>218</v>
      </c>
      <c r="AX352" s="14" t="s">
        <v>71</v>
      </c>
      <c r="AY352" s="255" t="s">
        <v>205</v>
      </c>
    </row>
    <row r="353" s="2" customFormat="1" ht="24.15" customHeight="1">
      <c r="A353" s="41"/>
      <c r="B353" s="42"/>
      <c r="C353" s="278" t="s">
        <v>1224</v>
      </c>
      <c r="D353" s="278" t="s">
        <v>319</v>
      </c>
      <c r="E353" s="279" t="s">
        <v>10089</v>
      </c>
      <c r="F353" s="280" t="s">
        <v>10090</v>
      </c>
      <c r="G353" s="281" t="s">
        <v>327</v>
      </c>
      <c r="H353" s="282">
        <v>6216</v>
      </c>
      <c r="I353" s="283"/>
      <c r="J353" s="284">
        <f>ROUND(I353*H353,2)</f>
        <v>0</v>
      </c>
      <c r="K353" s="280" t="s">
        <v>211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0.24864000000000003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433</v>
      </c>
      <c r="AT353" s="227" t="s">
        <v>319</v>
      </c>
      <c r="AU353" s="227" t="s">
        <v>80</v>
      </c>
      <c r="AY353" s="20" t="s">
        <v>205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331</v>
      </c>
      <c r="BM353" s="227" t="s">
        <v>10091</v>
      </c>
    </row>
    <row r="354" s="14" customFormat="1">
      <c r="A354" s="14"/>
      <c r="B354" s="245"/>
      <c r="C354" s="246"/>
      <c r="D354" s="236" t="s">
        <v>216</v>
      </c>
      <c r="E354" s="246"/>
      <c r="F354" s="248" t="s">
        <v>10092</v>
      </c>
      <c r="G354" s="246"/>
      <c r="H354" s="249">
        <v>6216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216</v>
      </c>
      <c r="AU354" s="255" t="s">
        <v>80</v>
      </c>
      <c r="AV354" s="14" t="s">
        <v>80</v>
      </c>
      <c r="AW354" s="14" t="s">
        <v>4</v>
      </c>
      <c r="AX354" s="14" t="s">
        <v>78</v>
      </c>
      <c r="AY354" s="255" t="s">
        <v>205</v>
      </c>
    </row>
    <row r="355" s="2" customFormat="1" ht="24.15" customHeight="1">
      <c r="A355" s="41"/>
      <c r="B355" s="42"/>
      <c r="C355" s="216" t="s">
        <v>1230</v>
      </c>
      <c r="D355" s="216" t="s">
        <v>207</v>
      </c>
      <c r="E355" s="217" t="s">
        <v>10093</v>
      </c>
      <c r="F355" s="218" t="s">
        <v>10094</v>
      </c>
      <c r="G355" s="219" t="s">
        <v>327</v>
      </c>
      <c r="H355" s="220">
        <v>190.476</v>
      </c>
      <c r="I355" s="221"/>
      <c r="J355" s="222">
        <f>ROUND(I355*H355,2)</f>
        <v>0</v>
      </c>
      <c r="K355" s="218" t="s">
        <v>211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331</v>
      </c>
      <c r="AT355" s="227" t="s">
        <v>207</v>
      </c>
      <c r="AU355" s="227" t="s">
        <v>80</v>
      </c>
      <c r="AY355" s="20" t="s">
        <v>205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331</v>
      </c>
      <c r="BM355" s="227" t="s">
        <v>10095</v>
      </c>
    </row>
    <row r="356" s="2" customFormat="1">
      <c r="A356" s="41"/>
      <c r="B356" s="42"/>
      <c r="C356" s="43"/>
      <c r="D356" s="229" t="s">
        <v>214</v>
      </c>
      <c r="E356" s="43"/>
      <c r="F356" s="230" t="s">
        <v>10096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214</v>
      </c>
      <c r="AU356" s="20" t="s">
        <v>80</v>
      </c>
    </row>
    <row r="357" s="14" customFormat="1">
      <c r="A357" s="14"/>
      <c r="B357" s="245"/>
      <c r="C357" s="246"/>
      <c r="D357" s="236" t="s">
        <v>216</v>
      </c>
      <c r="E357" s="247" t="s">
        <v>19</v>
      </c>
      <c r="F357" s="248" t="s">
        <v>10097</v>
      </c>
      <c r="G357" s="246"/>
      <c r="H357" s="249">
        <v>190.47619047619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216</v>
      </c>
      <c r="AU357" s="255" t="s">
        <v>80</v>
      </c>
      <c r="AV357" s="14" t="s">
        <v>80</v>
      </c>
      <c r="AW357" s="14" t="s">
        <v>218</v>
      </c>
      <c r="AX357" s="14" t="s">
        <v>71</v>
      </c>
      <c r="AY357" s="255" t="s">
        <v>205</v>
      </c>
    </row>
    <row r="358" s="2" customFormat="1" ht="16.5" customHeight="1">
      <c r="A358" s="41"/>
      <c r="B358" s="42"/>
      <c r="C358" s="278" t="s">
        <v>1236</v>
      </c>
      <c r="D358" s="278" t="s">
        <v>319</v>
      </c>
      <c r="E358" s="279" t="s">
        <v>10098</v>
      </c>
      <c r="F358" s="280" t="s">
        <v>10099</v>
      </c>
      <c r="G358" s="281" t="s">
        <v>327</v>
      </c>
      <c r="H358" s="282">
        <v>200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0.00027999999999999998</v>
      </c>
      <c r="R358" s="225">
        <f>Q358*H358</f>
        <v>0.055999999999999994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433</v>
      </c>
      <c r="AT358" s="227" t="s">
        <v>319</v>
      </c>
      <c r="AU358" s="227" t="s">
        <v>80</v>
      </c>
      <c r="AY358" s="20" t="s">
        <v>205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331</v>
      </c>
      <c r="BM358" s="227" t="s">
        <v>10100</v>
      </c>
    </row>
    <row r="359" s="14" customFormat="1">
      <c r="A359" s="14"/>
      <c r="B359" s="245"/>
      <c r="C359" s="246"/>
      <c r="D359" s="236" t="s">
        <v>216</v>
      </c>
      <c r="E359" s="246"/>
      <c r="F359" s="248" t="s">
        <v>10101</v>
      </c>
      <c r="G359" s="246"/>
      <c r="H359" s="249">
        <v>200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216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205</v>
      </c>
    </row>
    <row r="360" s="2" customFormat="1" ht="37.8" customHeight="1">
      <c r="A360" s="41"/>
      <c r="B360" s="42"/>
      <c r="C360" s="216" t="s">
        <v>1296</v>
      </c>
      <c r="D360" s="216" t="s">
        <v>207</v>
      </c>
      <c r="E360" s="217" t="s">
        <v>10102</v>
      </c>
      <c r="F360" s="218" t="s">
        <v>10103</v>
      </c>
      <c r="G360" s="219" t="s">
        <v>448</v>
      </c>
      <c r="H360" s="220">
        <v>81</v>
      </c>
      <c r="I360" s="221"/>
      <c r="J360" s="222">
        <f>ROUND(I360*H360,2)</f>
        <v>0</v>
      </c>
      <c r="K360" s="218" t="s">
        <v>211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331</v>
      </c>
      <c r="AT360" s="227" t="s">
        <v>207</v>
      </c>
      <c r="AU360" s="227" t="s">
        <v>80</v>
      </c>
      <c r="AY360" s="20" t="s">
        <v>205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331</v>
      </c>
      <c r="BM360" s="227" t="s">
        <v>10104</v>
      </c>
    </row>
    <row r="361" s="2" customFormat="1">
      <c r="A361" s="41"/>
      <c r="B361" s="42"/>
      <c r="C361" s="43"/>
      <c r="D361" s="229" t="s">
        <v>214</v>
      </c>
      <c r="E361" s="43"/>
      <c r="F361" s="230" t="s">
        <v>10105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214</v>
      </c>
      <c r="AU361" s="20" t="s">
        <v>80</v>
      </c>
    </row>
    <row r="362" s="2" customFormat="1" ht="24.15" customHeight="1">
      <c r="A362" s="41"/>
      <c r="B362" s="42"/>
      <c r="C362" s="278" t="s">
        <v>1308</v>
      </c>
      <c r="D362" s="278" t="s">
        <v>319</v>
      </c>
      <c r="E362" s="279" t="s">
        <v>10106</v>
      </c>
      <c r="F362" s="280" t="s">
        <v>10107</v>
      </c>
      <c r="G362" s="281" t="s">
        <v>448</v>
      </c>
      <c r="H362" s="282">
        <v>76</v>
      </c>
      <c r="I362" s="283"/>
      <c r="J362" s="284">
        <f>ROUND(I362*H362,2)</f>
        <v>0</v>
      </c>
      <c r="K362" s="280" t="s">
        <v>211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0.00010000000000000001</v>
      </c>
      <c r="R362" s="225">
        <f>Q362*H362</f>
        <v>0.0076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433</v>
      </c>
      <c r="AT362" s="227" t="s">
        <v>319</v>
      </c>
      <c r="AU362" s="227" t="s">
        <v>80</v>
      </c>
      <c r="AY362" s="20" t="s">
        <v>205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331</v>
      </c>
      <c r="BM362" s="227" t="s">
        <v>10108</v>
      </c>
    </row>
    <row r="363" s="2" customFormat="1" ht="24.15" customHeight="1">
      <c r="A363" s="41"/>
      <c r="B363" s="42"/>
      <c r="C363" s="278" t="s">
        <v>1315</v>
      </c>
      <c r="D363" s="278" t="s">
        <v>319</v>
      </c>
      <c r="E363" s="279" t="s">
        <v>10109</v>
      </c>
      <c r="F363" s="280" t="s">
        <v>10110</v>
      </c>
      <c r="G363" s="281" t="s">
        <v>448</v>
      </c>
      <c r="H363" s="282">
        <v>4</v>
      </c>
      <c r="I363" s="283"/>
      <c r="J363" s="284">
        <f>ROUND(I363*H363,2)</f>
        <v>0</v>
      </c>
      <c r="K363" s="280" t="s">
        <v>211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0.00010000000000000001</v>
      </c>
      <c r="R363" s="225">
        <f>Q363*H363</f>
        <v>0.00040000000000000002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433</v>
      </c>
      <c r="AT363" s="227" t="s">
        <v>319</v>
      </c>
      <c r="AU363" s="227" t="s">
        <v>80</v>
      </c>
      <c r="AY363" s="20" t="s">
        <v>205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331</v>
      </c>
      <c r="BM363" s="227" t="s">
        <v>10111</v>
      </c>
    </row>
    <row r="364" s="2" customFormat="1" ht="21.75" customHeight="1">
      <c r="A364" s="41"/>
      <c r="B364" s="42"/>
      <c r="C364" s="278" t="s">
        <v>1343</v>
      </c>
      <c r="D364" s="278" t="s">
        <v>319</v>
      </c>
      <c r="E364" s="279" t="s">
        <v>10112</v>
      </c>
      <c r="F364" s="280" t="s">
        <v>10113</v>
      </c>
      <c r="G364" s="281" t="s">
        <v>448</v>
      </c>
      <c r="H364" s="282">
        <v>1</v>
      </c>
      <c r="I364" s="283"/>
      <c r="J364" s="284">
        <f>ROUND(I364*H364,2)</f>
        <v>0</v>
      </c>
      <c r="K364" s="280" t="s">
        <v>211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0.00013999999999999999</v>
      </c>
      <c r="R364" s="225">
        <f>Q364*H364</f>
        <v>0.00013999999999999999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433</v>
      </c>
      <c r="AT364" s="227" t="s">
        <v>319</v>
      </c>
      <c r="AU364" s="227" t="s">
        <v>80</v>
      </c>
      <c r="AY364" s="20" t="s">
        <v>205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331</v>
      </c>
      <c r="BM364" s="227" t="s">
        <v>10114</v>
      </c>
    </row>
    <row r="365" s="2" customFormat="1" ht="16.5" customHeight="1">
      <c r="A365" s="41"/>
      <c r="B365" s="42"/>
      <c r="C365" s="278" t="s">
        <v>1355</v>
      </c>
      <c r="D365" s="278" t="s">
        <v>319</v>
      </c>
      <c r="E365" s="279" t="s">
        <v>10115</v>
      </c>
      <c r="F365" s="280" t="s">
        <v>10116</v>
      </c>
      <c r="G365" s="281" t="s">
        <v>448</v>
      </c>
      <c r="H365" s="282">
        <v>1</v>
      </c>
      <c r="I365" s="283"/>
      <c r="J365" s="284">
        <f>ROUND(I365*H365,2)</f>
        <v>0</v>
      </c>
      <c r="K365" s="280" t="s">
        <v>211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1.0000000000000001E-05</v>
      </c>
      <c r="R365" s="225">
        <f>Q365*H365</f>
        <v>1.0000000000000001E-05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433</v>
      </c>
      <c r="AT365" s="227" t="s">
        <v>319</v>
      </c>
      <c r="AU365" s="227" t="s">
        <v>80</v>
      </c>
      <c r="AY365" s="20" t="s">
        <v>205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331</v>
      </c>
      <c r="BM365" s="227" t="s">
        <v>10117</v>
      </c>
    </row>
    <row r="366" s="2" customFormat="1" ht="16.5" customHeight="1">
      <c r="A366" s="41"/>
      <c r="B366" s="42"/>
      <c r="C366" s="278" t="s">
        <v>1361</v>
      </c>
      <c r="D366" s="278" t="s">
        <v>319</v>
      </c>
      <c r="E366" s="279" t="s">
        <v>9045</v>
      </c>
      <c r="F366" s="280" t="s">
        <v>9046</v>
      </c>
      <c r="G366" s="281" t="s">
        <v>448</v>
      </c>
      <c r="H366" s="282">
        <v>81</v>
      </c>
      <c r="I366" s="283"/>
      <c r="J366" s="284">
        <f>ROUND(I366*H366,2)</f>
        <v>0</v>
      </c>
      <c r="K366" s="280" t="s">
        <v>211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1.0000000000000001E-05</v>
      </c>
      <c r="R366" s="225">
        <f>Q366*H366</f>
        <v>0.00081000000000000006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433</v>
      </c>
      <c r="AT366" s="227" t="s">
        <v>319</v>
      </c>
      <c r="AU366" s="227" t="s">
        <v>80</v>
      </c>
      <c r="AY366" s="20" t="s">
        <v>205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331</v>
      </c>
      <c r="BM366" s="227" t="s">
        <v>10118</v>
      </c>
    </row>
    <row r="367" s="12" customFormat="1" ht="22.8" customHeight="1">
      <c r="A367" s="12"/>
      <c r="B367" s="200"/>
      <c r="C367" s="201"/>
      <c r="D367" s="202" t="s">
        <v>70</v>
      </c>
      <c r="E367" s="214" t="s">
        <v>10119</v>
      </c>
      <c r="F367" s="214" t="s">
        <v>10120</v>
      </c>
      <c r="G367" s="201"/>
      <c r="H367" s="201"/>
      <c r="I367" s="204"/>
      <c r="J367" s="215">
        <f>BK367</f>
        <v>0</v>
      </c>
      <c r="K367" s="201"/>
      <c r="L367" s="206"/>
      <c r="M367" s="207"/>
      <c r="N367" s="208"/>
      <c r="O367" s="208"/>
      <c r="P367" s="209">
        <f>SUM(P368:P375)</f>
        <v>0</v>
      </c>
      <c r="Q367" s="208"/>
      <c r="R367" s="209">
        <f>SUM(R368:R375)</f>
        <v>0.029059999999999999</v>
      </c>
      <c r="S367" s="208"/>
      <c r="T367" s="210">
        <f>SUM(T368:T375)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1" t="s">
        <v>80</v>
      </c>
      <c r="AT367" s="212" t="s">
        <v>70</v>
      </c>
      <c r="AU367" s="212" t="s">
        <v>78</v>
      </c>
      <c r="AY367" s="211" t="s">
        <v>205</v>
      </c>
      <c r="BK367" s="213">
        <f>SUM(BK368:BK375)</f>
        <v>0</v>
      </c>
    </row>
    <row r="368" s="2" customFormat="1" ht="33" customHeight="1">
      <c r="A368" s="41"/>
      <c r="B368" s="42"/>
      <c r="C368" s="216" t="s">
        <v>1376</v>
      </c>
      <c r="D368" s="216" t="s">
        <v>207</v>
      </c>
      <c r="E368" s="217" t="s">
        <v>10077</v>
      </c>
      <c r="F368" s="218" t="s">
        <v>10078</v>
      </c>
      <c r="G368" s="219" t="s">
        <v>448</v>
      </c>
      <c r="H368" s="220">
        <v>8</v>
      </c>
      <c r="I368" s="221"/>
      <c r="J368" s="222">
        <f>ROUND(I368*H368,2)</f>
        <v>0</v>
      </c>
      <c r="K368" s="218" t="s">
        <v>211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331</v>
      </c>
      <c r="AT368" s="227" t="s">
        <v>207</v>
      </c>
      <c r="AU368" s="227" t="s">
        <v>80</v>
      </c>
      <c r="AY368" s="20" t="s">
        <v>205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331</v>
      </c>
      <c r="BM368" s="227" t="s">
        <v>10121</v>
      </c>
    </row>
    <row r="369" s="2" customFormat="1">
      <c r="A369" s="41"/>
      <c r="B369" s="42"/>
      <c r="C369" s="43"/>
      <c r="D369" s="229" t="s">
        <v>214</v>
      </c>
      <c r="E369" s="43"/>
      <c r="F369" s="230" t="s">
        <v>10080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214</v>
      </c>
      <c r="AU369" s="20" t="s">
        <v>80</v>
      </c>
    </row>
    <row r="370" s="2" customFormat="1" ht="16.5" customHeight="1">
      <c r="A370" s="41"/>
      <c r="B370" s="42"/>
      <c r="C370" s="278" t="s">
        <v>1385</v>
      </c>
      <c r="D370" s="278" t="s">
        <v>319</v>
      </c>
      <c r="E370" s="279" t="s">
        <v>10122</v>
      </c>
      <c r="F370" s="280" t="s">
        <v>10123</v>
      </c>
      <c r="G370" s="281" t="s">
        <v>448</v>
      </c>
      <c r="H370" s="282">
        <v>5</v>
      </c>
      <c r="I370" s="283"/>
      <c r="J370" s="284">
        <f>ROUND(I370*H370,2)</f>
        <v>0</v>
      </c>
      <c r="K370" s="280" t="s">
        <v>19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0.00298</v>
      </c>
      <c r="R370" s="225">
        <f>Q370*H370</f>
        <v>0.0149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433</v>
      </c>
      <c r="AT370" s="227" t="s">
        <v>319</v>
      </c>
      <c r="AU370" s="227" t="s">
        <v>80</v>
      </c>
      <c r="AY370" s="20" t="s">
        <v>205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331</v>
      </c>
      <c r="BM370" s="227" t="s">
        <v>10124</v>
      </c>
    </row>
    <row r="371" s="2" customFormat="1" ht="16.5" customHeight="1">
      <c r="A371" s="41"/>
      <c r="B371" s="42"/>
      <c r="C371" s="278" t="s">
        <v>1428</v>
      </c>
      <c r="D371" s="278" t="s">
        <v>319</v>
      </c>
      <c r="E371" s="279" t="s">
        <v>10125</v>
      </c>
      <c r="F371" s="280" t="s">
        <v>10126</v>
      </c>
      <c r="G371" s="281" t="s">
        <v>448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0.0027899999999999999</v>
      </c>
      <c r="R371" s="225">
        <f>Q371*H371</f>
        <v>0.0055799999999999999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433</v>
      </c>
      <c r="AT371" s="227" t="s">
        <v>319</v>
      </c>
      <c r="AU371" s="227" t="s">
        <v>80</v>
      </c>
      <c r="AY371" s="20" t="s">
        <v>205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331</v>
      </c>
      <c r="BM371" s="227" t="s">
        <v>10127</v>
      </c>
    </row>
    <row r="372" s="2" customFormat="1" ht="21.75" customHeight="1">
      <c r="A372" s="41"/>
      <c r="B372" s="42"/>
      <c r="C372" s="278" t="s">
        <v>1434</v>
      </c>
      <c r="D372" s="278" t="s">
        <v>319</v>
      </c>
      <c r="E372" s="279" t="s">
        <v>10128</v>
      </c>
      <c r="F372" s="280" t="s">
        <v>10129</v>
      </c>
      <c r="G372" s="281" t="s">
        <v>8235</v>
      </c>
      <c r="H372" s="282">
        <v>1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433</v>
      </c>
      <c r="AT372" s="227" t="s">
        <v>319</v>
      </c>
      <c r="AU372" s="227" t="s">
        <v>80</v>
      </c>
      <c r="AY372" s="20" t="s">
        <v>205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331</v>
      </c>
      <c r="BM372" s="227" t="s">
        <v>10130</v>
      </c>
    </row>
    <row r="373" s="2" customFormat="1" ht="24.15" customHeight="1">
      <c r="A373" s="41"/>
      <c r="B373" s="42"/>
      <c r="C373" s="216" t="s">
        <v>1441</v>
      </c>
      <c r="D373" s="216" t="s">
        <v>207</v>
      </c>
      <c r="E373" s="217" t="s">
        <v>10131</v>
      </c>
      <c r="F373" s="218" t="s">
        <v>10132</v>
      </c>
      <c r="G373" s="219" t="s">
        <v>448</v>
      </c>
      <c r="H373" s="220">
        <v>6</v>
      </c>
      <c r="I373" s="221"/>
      <c r="J373" s="222">
        <f>ROUND(I373*H373,2)</f>
        <v>0</v>
      </c>
      <c r="K373" s="218" t="s">
        <v>211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331</v>
      </c>
      <c r="AT373" s="227" t="s">
        <v>207</v>
      </c>
      <c r="AU373" s="227" t="s">
        <v>80</v>
      </c>
      <c r="AY373" s="20" t="s">
        <v>205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331</v>
      </c>
      <c r="BM373" s="227" t="s">
        <v>10133</v>
      </c>
    </row>
    <row r="374" s="2" customFormat="1">
      <c r="A374" s="41"/>
      <c r="B374" s="42"/>
      <c r="C374" s="43"/>
      <c r="D374" s="229" t="s">
        <v>214</v>
      </c>
      <c r="E374" s="43"/>
      <c r="F374" s="230" t="s">
        <v>10134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214</v>
      </c>
      <c r="AU374" s="20" t="s">
        <v>80</v>
      </c>
    </row>
    <row r="375" s="2" customFormat="1" ht="16.5" customHeight="1">
      <c r="A375" s="41"/>
      <c r="B375" s="42"/>
      <c r="C375" s="278" t="s">
        <v>1449</v>
      </c>
      <c r="D375" s="278" t="s">
        <v>319</v>
      </c>
      <c r="E375" s="279" t="s">
        <v>10135</v>
      </c>
      <c r="F375" s="280" t="s">
        <v>10136</v>
      </c>
      <c r="G375" s="281" t="s">
        <v>448</v>
      </c>
      <c r="H375" s="282">
        <v>6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0.0014300000000000001</v>
      </c>
      <c r="R375" s="225">
        <f>Q375*H375</f>
        <v>0.0085800000000000008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433</v>
      </c>
      <c r="AT375" s="227" t="s">
        <v>319</v>
      </c>
      <c r="AU375" s="227" t="s">
        <v>80</v>
      </c>
      <c r="AY375" s="20" t="s">
        <v>205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331</v>
      </c>
      <c r="BM375" s="227" t="s">
        <v>10137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9878</v>
      </c>
      <c r="F376" s="214" t="s">
        <v>9879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0.0050000000000000001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205</v>
      </c>
      <c r="BK376" s="213">
        <f>SUM(BK377:BK381)</f>
        <v>0</v>
      </c>
    </row>
    <row r="377" s="2" customFormat="1" ht="16.5" customHeight="1">
      <c r="A377" s="41"/>
      <c r="B377" s="42"/>
      <c r="C377" s="278" t="s">
        <v>1458</v>
      </c>
      <c r="D377" s="278" t="s">
        <v>319</v>
      </c>
      <c r="E377" s="279" t="s">
        <v>9883</v>
      </c>
      <c r="F377" s="280" t="s">
        <v>9884</v>
      </c>
      <c r="G377" s="281" t="s">
        <v>2268</v>
      </c>
      <c r="H377" s="282">
        <v>1</v>
      </c>
      <c r="I377" s="283"/>
      <c r="J377" s="284">
        <f>ROUND(I377*H377,2)</f>
        <v>0</v>
      </c>
      <c r="K377" s="280" t="s">
        <v>19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0.0050000000000000001</v>
      </c>
      <c r="R377" s="225">
        <f>Q377*H377</f>
        <v>0.0050000000000000001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433</v>
      </c>
      <c r="AT377" s="227" t="s">
        <v>319</v>
      </c>
      <c r="AU377" s="227" t="s">
        <v>80</v>
      </c>
      <c r="AY377" s="20" t="s">
        <v>205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331</v>
      </c>
      <c r="BM377" s="227" t="s">
        <v>10138</v>
      </c>
    </row>
    <row r="378" s="2" customFormat="1" ht="16.5" customHeight="1">
      <c r="A378" s="41"/>
      <c r="B378" s="42"/>
      <c r="C378" s="216" t="s">
        <v>1473</v>
      </c>
      <c r="D378" s="216" t="s">
        <v>207</v>
      </c>
      <c r="E378" s="217" t="s">
        <v>9993</v>
      </c>
      <c r="F378" s="218" t="s">
        <v>9994</v>
      </c>
      <c r="G378" s="219" t="s">
        <v>2268</v>
      </c>
      <c r="H378" s="220">
        <v>1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331</v>
      </c>
      <c r="AT378" s="227" t="s">
        <v>207</v>
      </c>
      <c r="AU378" s="227" t="s">
        <v>80</v>
      </c>
      <c r="AY378" s="20" t="s">
        <v>205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331</v>
      </c>
      <c r="BM378" s="227" t="s">
        <v>10139</v>
      </c>
    </row>
    <row r="379" s="2" customFormat="1" ht="16.5" customHeight="1">
      <c r="A379" s="41"/>
      <c r="B379" s="42"/>
      <c r="C379" s="216" t="s">
        <v>1488</v>
      </c>
      <c r="D379" s="216" t="s">
        <v>207</v>
      </c>
      <c r="E379" s="217" t="s">
        <v>9996</v>
      </c>
      <c r="F379" s="218" t="s">
        <v>9997</v>
      </c>
      <c r="G379" s="219" t="s">
        <v>2268</v>
      </c>
      <c r="H379" s="220">
        <v>1</v>
      </c>
      <c r="I379" s="221"/>
      <c r="J379" s="222">
        <f>ROUND(I379*H379,2)</f>
        <v>0</v>
      </c>
      <c r="K379" s="218" t="s">
        <v>19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331</v>
      </c>
      <c r="AT379" s="227" t="s">
        <v>207</v>
      </c>
      <c r="AU379" s="227" t="s">
        <v>80</v>
      </c>
      <c r="AY379" s="20" t="s">
        <v>205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331</v>
      </c>
      <c r="BM379" s="227" t="s">
        <v>10140</v>
      </c>
    </row>
    <row r="380" s="2" customFormat="1" ht="24.15" customHeight="1">
      <c r="A380" s="41"/>
      <c r="B380" s="42"/>
      <c r="C380" s="216" t="s">
        <v>1494</v>
      </c>
      <c r="D380" s="216" t="s">
        <v>207</v>
      </c>
      <c r="E380" s="217" t="s">
        <v>10141</v>
      </c>
      <c r="F380" s="218" t="s">
        <v>10142</v>
      </c>
      <c r="G380" s="219" t="s">
        <v>448</v>
      </c>
      <c r="H380" s="220">
        <v>86</v>
      </c>
      <c r="I380" s="221"/>
      <c r="J380" s="222">
        <f>ROUND(I380*H380,2)</f>
        <v>0</v>
      </c>
      <c r="K380" s="218" t="s">
        <v>211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331</v>
      </c>
      <c r="AT380" s="227" t="s">
        <v>207</v>
      </c>
      <c r="AU380" s="227" t="s">
        <v>80</v>
      </c>
      <c r="AY380" s="20" t="s">
        <v>205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331</v>
      </c>
      <c r="BM380" s="227" t="s">
        <v>10143</v>
      </c>
    </row>
    <row r="381" s="2" customFormat="1">
      <c r="A381" s="41"/>
      <c r="B381" s="42"/>
      <c r="C381" s="43"/>
      <c r="D381" s="229" t="s">
        <v>214</v>
      </c>
      <c r="E381" s="43"/>
      <c r="F381" s="230" t="s">
        <v>10144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214</v>
      </c>
      <c r="AU381" s="20" t="s">
        <v>80</v>
      </c>
    </row>
    <row r="382" s="12" customFormat="1" ht="22.8" customHeight="1">
      <c r="A382" s="12"/>
      <c r="B382" s="200"/>
      <c r="C382" s="201"/>
      <c r="D382" s="202" t="s">
        <v>70</v>
      </c>
      <c r="E382" s="214" t="s">
        <v>10145</v>
      </c>
      <c r="F382" s="214" t="s">
        <v>10146</v>
      </c>
      <c r="G382" s="201"/>
      <c r="H382" s="201"/>
      <c r="I382" s="204"/>
      <c r="J382" s="215">
        <f>BK382</f>
        <v>0</v>
      </c>
      <c r="K382" s="201"/>
      <c r="L382" s="206"/>
      <c r="M382" s="207"/>
      <c r="N382" s="208"/>
      <c r="O382" s="208"/>
      <c r="P382" s="209">
        <v>0</v>
      </c>
      <c r="Q382" s="208"/>
      <c r="R382" s="209">
        <v>0</v>
      </c>
      <c r="S382" s="208"/>
      <c r="T382" s="210"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80</v>
      </c>
      <c r="AT382" s="212" t="s">
        <v>70</v>
      </c>
      <c r="AU382" s="212" t="s">
        <v>78</v>
      </c>
      <c r="AY382" s="211" t="s">
        <v>205</v>
      </c>
      <c r="BK382" s="213"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9721</v>
      </c>
      <c r="F383" s="214" t="s">
        <v>9722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SUM(P384:P414)</f>
        <v>0</v>
      </c>
      <c r="Q383" s="208"/>
      <c r="R383" s="209">
        <f>SUM(R384:R414)</f>
        <v>0.017800000000000003</v>
      </c>
      <c r="S383" s="208"/>
      <c r="T383" s="210">
        <f>SUM(T384:T414)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80</v>
      </c>
      <c r="AT383" s="212" t="s">
        <v>70</v>
      </c>
      <c r="AU383" s="212" t="s">
        <v>78</v>
      </c>
      <c r="AY383" s="211" t="s">
        <v>205</v>
      </c>
      <c r="BK383" s="213">
        <f>SUM(BK384:BK414)</f>
        <v>0</v>
      </c>
    </row>
    <row r="384" s="2" customFormat="1" ht="24.15" customHeight="1">
      <c r="A384" s="41"/>
      <c r="B384" s="42"/>
      <c r="C384" s="216" t="s">
        <v>1506</v>
      </c>
      <c r="D384" s="216" t="s">
        <v>207</v>
      </c>
      <c r="E384" s="217" t="s">
        <v>10147</v>
      </c>
      <c r="F384" s="218" t="s">
        <v>10148</v>
      </c>
      <c r="G384" s="219" t="s">
        <v>448</v>
      </c>
      <c r="H384" s="220">
        <v>1</v>
      </c>
      <c r="I384" s="221"/>
      <c r="J384" s="222">
        <f>ROUND(I384*H384,2)</f>
        <v>0</v>
      </c>
      <c r="K384" s="218" t="s">
        <v>211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331</v>
      </c>
      <c r="AT384" s="227" t="s">
        <v>207</v>
      </c>
      <c r="AU384" s="227" t="s">
        <v>80</v>
      </c>
      <c r="AY384" s="20" t="s">
        <v>205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331</v>
      </c>
      <c r="BM384" s="227" t="s">
        <v>10149</v>
      </c>
    </row>
    <row r="385" s="2" customFormat="1">
      <c r="A385" s="41"/>
      <c r="B385" s="42"/>
      <c r="C385" s="43"/>
      <c r="D385" s="229" t="s">
        <v>214</v>
      </c>
      <c r="E385" s="43"/>
      <c r="F385" s="230" t="s">
        <v>10150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214</v>
      </c>
      <c r="AU385" s="20" t="s">
        <v>80</v>
      </c>
    </row>
    <row r="386" s="2" customFormat="1" ht="16.5" customHeight="1">
      <c r="A386" s="41"/>
      <c r="B386" s="42"/>
      <c r="C386" s="278" t="s">
        <v>1519</v>
      </c>
      <c r="D386" s="278" t="s">
        <v>319</v>
      </c>
      <c r="E386" s="279" t="s">
        <v>10151</v>
      </c>
      <c r="F386" s="280" t="s">
        <v>10152</v>
      </c>
      <c r="G386" s="281" t="s">
        <v>448</v>
      </c>
      <c r="H386" s="282">
        <v>1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0.0064000000000000003</v>
      </c>
      <c r="R386" s="225">
        <f>Q386*H386</f>
        <v>0.0064000000000000003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433</v>
      </c>
      <c r="AT386" s="227" t="s">
        <v>319</v>
      </c>
      <c r="AU386" s="227" t="s">
        <v>80</v>
      </c>
      <c r="AY386" s="20" t="s">
        <v>205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331</v>
      </c>
      <c r="BM386" s="227" t="s">
        <v>10153</v>
      </c>
    </row>
    <row r="387" s="2" customFormat="1" ht="16.5" customHeight="1">
      <c r="A387" s="41"/>
      <c r="B387" s="42"/>
      <c r="C387" s="278" t="s">
        <v>1575</v>
      </c>
      <c r="D387" s="278" t="s">
        <v>319</v>
      </c>
      <c r="E387" s="279" t="s">
        <v>10154</v>
      </c>
      <c r="F387" s="280" t="s">
        <v>10155</v>
      </c>
      <c r="G387" s="281" t="s">
        <v>448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0.0025999999999999999</v>
      </c>
      <c r="R387" s="225">
        <f>Q387*H387</f>
        <v>0.0025999999999999999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433</v>
      </c>
      <c r="AT387" s="227" t="s">
        <v>319</v>
      </c>
      <c r="AU387" s="227" t="s">
        <v>80</v>
      </c>
      <c r="AY387" s="20" t="s">
        <v>205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331</v>
      </c>
      <c r="BM387" s="227" t="s">
        <v>10156</v>
      </c>
    </row>
    <row r="388" s="2" customFormat="1" ht="16.5" customHeight="1">
      <c r="A388" s="41"/>
      <c r="B388" s="42"/>
      <c r="C388" s="216" t="s">
        <v>1618</v>
      </c>
      <c r="D388" s="216" t="s">
        <v>207</v>
      </c>
      <c r="E388" s="217" t="s">
        <v>10157</v>
      </c>
      <c r="F388" s="218" t="s">
        <v>10158</v>
      </c>
      <c r="G388" s="219" t="s">
        <v>448</v>
      </c>
      <c r="H388" s="220">
        <v>3</v>
      </c>
      <c r="I388" s="221"/>
      <c r="J388" s="222">
        <f>ROUND(I388*H388,2)</f>
        <v>0</v>
      </c>
      <c r="K388" s="218" t="s">
        <v>211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331</v>
      </c>
      <c r="AT388" s="227" t="s">
        <v>207</v>
      </c>
      <c r="AU388" s="227" t="s">
        <v>80</v>
      </c>
      <c r="AY388" s="20" t="s">
        <v>205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331</v>
      </c>
      <c r="BM388" s="227" t="s">
        <v>10159</v>
      </c>
    </row>
    <row r="389" s="2" customFormat="1">
      <c r="A389" s="41"/>
      <c r="B389" s="42"/>
      <c r="C389" s="43"/>
      <c r="D389" s="229" t="s">
        <v>214</v>
      </c>
      <c r="E389" s="43"/>
      <c r="F389" s="230" t="s">
        <v>10160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214</v>
      </c>
      <c r="AU389" s="20" t="s">
        <v>80</v>
      </c>
    </row>
    <row r="390" s="2" customFormat="1" ht="24.15" customHeight="1">
      <c r="A390" s="41"/>
      <c r="B390" s="42"/>
      <c r="C390" s="278" t="s">
        <v>1631</v>
      </c>
      <c r="D390" s="278" t="s">
        <v>319</v>
      </c>
      <c r="E390" s="279" t="s">
        <v>10161</v>
      </c>
      <c r="F390" s="280" t="s">
        <v>10162</v>
      </c>
      <c r="G390" s="281" t="s">
        <v>448</v>
      </c>
      <c r="H390" s="282">
        <v>3</v>
      </c>
      <c r="I390" s="283"/>
      <c r="J390" s="284">
        <f>ROUND(I390*H390,2)</f>
        <v>0</v>
      </c>
      <c r="K390" s="280" t="s">
        <v>211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0.00020000000000000001</v>
      </c>
      <c r="R390" s="225">
        <f>Q390*H390</f>
        <v>0.00060000000000000006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433</v>
      </c>
      <c r="AT390" s="227" t="s">
        <v>319</v>
      </c>
      <c r="AU390" s="227" t="s">
        <v>80</v>
      </c>
      <c r="AY390" s="20" t="s">
        <v>205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331</v>
      </c>
      <c r="BM390" s="227" t="s">
        <v>10163</v>
      </c>
    </row>
    <row r="391" s="2" customFormat="1" ht="16.5" customHeight="1">
      <c r="A391" s="41"/>
      <c r="B391" s="42"/>
      <c r="C391" s="278" t="s">
        <v>1637</v>
      </c>
      <c r="D391" s="278" t="s">
        <v>319</v>
      </c>
      <c r="E391" s="279" t="s">
        <v>10164</v>
      </c>
      <c r="F391" s="280" t="s">
        <v>10165</v>
      </c>
      <c r="G391" s="281" t="s">
        <v>8235</v>
      </c>
      <c r="H391" s="282">
        <v>2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0.00050000000000000001</v>
      </c>
      <c r="R391" s="225">
        <f>Q391*H391</f>
        <v>0.001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433</v>
      </c>
      <c r="AT391" s="227" t="s">
        <v>319</v>
      </c>
      <c r="AU391" s="227" t="s">
        <v>80</v>
      </c>
      <c r="AY391" s="20" t="s">
        <v>205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331</v>
      </c>
      <c r="BM391" s="227" t="s">
        <v>10166</v>
      </c>
    </row>
    <row r="392" s="2" customFormat="1" ht="16.5" customHeight="1">
      <c r="A392" s="41"/>
      <c r="B392" s="42"/>
      <c r="C392" s="216" t="s">
        <v>1649</v>
      </c>
      <c r="D392" s="216" t="s">
        <v>207</v>
      </c>
      <c r="E392" s="217" t="s">
        <v>10167</v>
      </c>
      <c r="F392" s="218" t="s">
        <v>10168</v>
      </c>
      <c r="G392" s="219" t="s">
        <v>448</v>
      </c>
      <c r="H392" s="220">
        <v>2</v>
      </c>
      <c r="I392" s="221"/>
      <c r="J392" s="222">
        <f>ROUND(I392*H392,2)</f>
        <v>0</v>
      </c>
      <c r="K392" s="218" t="s">
        <v>211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331</v>
      </c>
      <c r="AT392" s="227" t="s">
        <v>207</v>
      </c>
      <c r="AU392" s="227" t="s">
        <v>80</v>
      </c>
      <c r="AY392" s="20" t="s">
        <v>205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331</v>
      </c>
      <c r="BM392" s="227" t="s">
        <v>10169</v>
      </c>
    </row>
    <row r="393" s="2" customFormat="1">
      <c r="A393" s="41"/>
      <c r="B393" s="42"/>
      <c r="C393" s="43"/>
      <c r="D393" s="229" t="s">
        <v>214</v>
      </c>
      <c r="E393" s="43"/>
      <c r="F393" s="230" t="s">
        <v>10170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214</v>
      </c>
      <c r="AU393" s="20" t="s">
        <v>80</v>
      </c>
    </row>
    <row r="394" s="2" customFormat="1" ht="21.75" customHeight="1">
      <c r="A394" s="41"/>
      <c r="B394" s="42"/>
      <c r="C394" s="278" t="s">
        <v>1655</v>
      </c>
      <c r="D394" s="278" t="s">
        <v>319</v>
      </c>
      <c r="E394" s="279" t="s">
        <v>10171</v>
      </c>
      <c r="F394" s="280" t="s">
        <v>10172</v>
      </c>
      <c r="G394" s="281" t="s">
        <v>448</v>
      </c>
      <c r="H394" s="282">
        <v>2</v>
      </c>
      <c r="I394" s="283"/>
      <c r="J394" s="284">
        <f>ROUND(I394*H394,2)</f>
        <v>0</v>
      </c>
      <c r="K394" s="280" t="s">
        <v>211</v>
      </c>
      <c r="L394" s="285"/>
      <c r="M394" s="286" t="s">
        <v>19</v>
      </c>
      <c r="N394" s="287" t="s">
        <v>42</v>
      </c>
      <c r="O394" s="87"/>
      <c r="P394" s="225">
        <f>O394*H394</f>
        <v>0</v>
      </c>
      <c r="Q394" s="225">
        <v>0.00050000000000000001</v>
      </c>
      <c r="R394" s="225">
        <f>Q394*H394</f>
        <v>0.001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433</v>
      </c>
      <c r="AT394" s="227" t="s">
        <v>319</v>
      </c>
      <c r="AU394" s="227" t="s">
        <v>80</v>
      </c>
      <c r="AY394" s="20" t="s">
        <v>205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331</v>
      </c>
      <c r="BM394" s="227" t="s">
        <v>10173</v>
      </c>
    </row>
    <row r="395" s="2" customFormat="1" ht="24.15" customHeight="1">
      <c r="A395" s="41"/>
      <c r="B395" s="42"/>
      <c r="C395" s="216" t="s">
        <v>1661</v>
      </c>
      <c r="D395" s="216" t="s">
        <v>207</v>
      </c>
      <c r="E395" s="217" t="s">
        <v>10174</v>
      </c>
      <c r="F395" s="218" t="s">
        <v>10175</v>
      </c>
      <c r="G395" s="219" t="s">
        <v>448</v>
      </c>
      <c r="H395" s="220">
        <v>2</v>
      </c>
      <c r="I395" s="221"/>
      <c r="J395" s="222">
        <f>ROUND(I395*H395,2)</f>
        <v>0</v>
      </c>
      <c r="K395" s="218" t="s">
        <v>211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331</v>
      </c>
      <c r="AT395" s="227" t="s">
        <v>207</v>
      </c>
      <c r="AU395" s="227" t="s">
        <v>80</v>
      </c>
      <c r="AY395" s="20" t="s">
        <v>205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331</v>
      </c>
      <c r="BM395" s="227" t="s">
        <v>10176</v>
      </c>
    </row>
    <row r="396" s="2" customFormat="1">
      <c r="A396" s="41"/>
      <c r="B396" s="42"/>
      <c r="C396" s="43"/>
      <c r="D396" s="229" t="s">
        <v>214</v>
      </c>
      <c r="E396" s="43"/>
      <c r="F396" s="230" t="s">
        <v>10177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214</v>
      </c>
      <c r="AU396" s="20" t="s">
        <v>80</v>
      </c>
    </row>
    <row r="397" s="2" customFormat="1" ht="21.75" customHeight="1">
      <c r="A397" s="41"/>
      <c r="B397" s="42"/>
      <c r="C397" s="278" t="s">
        <v>1668</v>
      </c>
      <c r="D397" s="278" t="s">
        <v>319</v>
      </c>
      <c r="E397" s="279" t="s">
        <v>10178</v>
      </c>
      <c r="F397" s="280" t="s">
        <v>10179</v>
      </c>
      <c r="G397" s="281" t="s">
        <v>8235</v>
      </c>
      <c r="H397" s="282">
        <v>2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0.00020000000000000001</v>
      </c>
      <c r="R397" s="225">
        <f>Q397*H397</f>
        <v>0.00040000000000000002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433</v>
      </c>
      <c r="AT397" s="227" t="s">
        <v>319</v>
      </c>
      <c r="AU397" s="227" t="s">
        <v>80</v>
      </c>
      <c r="AY397" s="20" t="s">
        <v>205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331</v>
      </c>
      <c r="BM397" s="227" t="s">
        <v>10180</v>
      </c>
    </row>
    <row r="398" s="2" customFormat="1" ht="24.15" customHeight="1">
      <c r="A398" s="41"/>
      <c r="B398" s="42"/>
      <c r="C398" s="216" t="s">
        <v>1682</v>
      </c>
      <c r="D398" s="216" t="s">
        <v>207</v>
      </c>
      <c r="E398" s="217" t="s">
        <v>10181</v>
      </c>
      <c r="F398" s="218" t="s">
        <v>10182</v>
      </c>
      <c r="G398" s="219" t="s">
        <v>448</v>
      </c>
      <c r="H398" s="220">
        <v>5</v>
      </c>
      <c r="I398" s="221"/>
      <c r="J398" s="222">
        <f>ROUND(I398*H398,2)</f>
        <v>0</v>
      </c>
      <c r="K398" s="218" t="s">
        <v>211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331</v>
      </c>
      <c r="AT398" s="227" t="s">
        <v>207</v>
      </c>
      <c r="AU398" s="227" t="s">
        <v>80</v>
      </c>
      <c r="AY398" s="20" t="s">
        <v>205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331</v>
      </c>
      <c r="BM398" s="227" t="s">
        <v>10183</v>
      </c>
    </row>
    <row r="399" s="2" customFormat="1">
      <c r="A399" s="41"/>
      <c r="B399" s="42"/>
      <c r="C399" s="43"/>
      <c r="D399" s="229" t="s">
        <v>214</v>
      </c>
      <c r="E399" s="43"/>
      <c r="F399" s="230" t="s">
        <v>10184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214</v>
      </c>
      <c r="AU399" s="20" t="s">
        <v>80</v>
      </c>
    </row>
    <row r="400" s="2" customFormat="1" ht="16.5" customHeight="1">
      <c r="A400" s="41"/>
      <c r="B400" s="42"/>
      <c r="C400" s="278" t="s">
        <v>1688</v>
      </c>
      <c r="D400" s="278" t="s">
        <v>319</v>
      </c>
      <c r="E400" s="279" t="s">
        <v>10185</v>
      </c>
      <c r="F400" s="280" t="s">
        <v>10186</v>
      </c>
      <c r="G400" s="281" t="s">
        <v>448</v>
      </c>
      <c r="H400" s="282">
        <v>3</v>
      </c>
      <c r="I400" s="283"/>
      <c r="J400" s="284">
        <f>ROUND(I400*H400,2)</f>
        <v>0</v>
      </c>
      <c r="K400" s="280" t="s">
        <v>211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8.0000000000000007E-05</v>
      </c>
      <c r="R400" s="225">
        <f>Q400*H400</f>
        <v>0.00024000000000000003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433</v>
      </c>
      <c r="AT400" s="227" t="s">
        <v>319</v>
      </c>
      <c r="AU400" s="227" t="s">
        <v>80</v>
      </c>
      <c r="AY400" s="20" t="s">
        <v>205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331</v>
      </c>
      <c r="BM400" s="227" t="s">
        <v>10187</v>
      </c>
    </row>
    <row r="401" s="2" customFormat="1" ht="21.75" customHeight="1">
      <c r="A401" s="41"/>
      <c r="B401" s="42"/>
      <c r="C401" s="278" t="s">
        <v>1694</v>
      </c>
      <c r="D401" s="278" t="s">
        <v>319</v>
      </c>
      <c r="E401" s="279" t="s">
        <v>10188</v>
      </c>
      <c r="F401" s="280" t="s">
        <v>10189</v>
      </c>
      <c r="G401" s="281" t="s">
        <v>448</v>
      </c>
      <c r="H401" s="282">
        <v>2</v>
      </c>
      <c r="I401" s="283"/>
      <c r="J401" s="284">
        <f>ROUND(I401*H401,2)</f>
        <v>0</v>
      </c>
      <c r="K401" s="280" t="s">
        <v>211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0.00014999999999999999</v>
      </c>
      <c r="R401" s="225">
        <f>Q401*H401</f>
        <v>0.00029999999999999997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433</v>
      </c>
      <c r="AT401" s="227" t="s">
        <v>319</v>
      </c>
      <c r="AU401" s="227" t="s">
        <v>80</v>
      </c>
      <c r="AY401" s="20" t="s">
        <v>205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331</v>
      </c>
      <c r="BM401" s="227" t="s">
        <v>10190</v>
      </c>
    </row>
    <row r="402" s="2" customFormat="1" ht="24.15" customHeight="1">
      <c r="A402" s="41"/>
      <c r="B402" s="42"/>
      <c r="C402" s="216" t="s">
        <v>1700</v>
      </c>
      <c r="D402" s="216" t="s">
        <v>207</v>
      </c>
      <c r="E402" s="217" t="s">
        <v>10191</v>
      </c>
      <c r="F402" s="218" t="s">
        <v>10192</v>
      </c>
      <c r="G402" s="219" t="s">
        <v>448</v>
      </c>
      <c r="H402" s="220">
        <v>13</v>
      </c>
      <c r="I402" s="221"/>
      <c r="J402" s="222">
        <f>ROUND(I402*H402,2)</f>
        <v>0</v>
      </c>
      <c r="K402" s="218" t="s">
        <v>211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331</v>
      </c>
      <c r="AT402" s="227" t="s">
        <v>207</v>
      </c>
      <c r="AU402" s="227" t="s">
        <v>80</v>
      </c>
      <c r="AY402" s="20" t="s">
        <v>205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331</v>
      </c>
      <c r="BM402" s="227" t="s">
        <v>10193</v>
      </c>
    </row>
    <row r="403" s="2" customFormat="1">
      <c r="A403" s="41"/>
      <c r="B403" s="42"/>
      <c r="C403" s="43"/>
      <c r="D403" s="229" t="s">
        <v>214</v>
      </c>
      <c r="E403" s="43"/>
      <c r="F403" s="230" t="s">
        <v>10194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214</v>
      </c>
      <c r="AU403" s="20" t="s">
        <v>80</v>
      </c>
    </row>
    <row r="404" s="2" customFormat="1" ht="16.5" customHeight="1">
      <c r="A404" s="41"/>
      <c r="B404" s="42"/>
      <c r="C404" s="278" t="s">
        <v>1706</v>
      </c>
      <c r="D404" s="278" t="s">
        <v>319</v>
      </c>
      <c r="E404" s="279" t="s">
        <v>10195</v>
      </c>
      <c r="F404" s="280" t="s">
        <v>10196</v>
      </c>
      <c r="G404" s="281" t="s">
        <v>448</v>
      </c>
      <c r="H404" s="282">
        <v>13</v>
      </c>
      <c r="I404" s="283"/>
      <c r="J404" s="284">
        <f>ROUND(I404*H404,2)</f>
        <v>0</v>
      </c>
      <c r="K404" s="280" t="s">
        <v>211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0.00022000000000000001</v>
      </c>
      <c r="R404" s="225">
        <f>Q404*H404</f>
        <v>0.0028600000000000001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433</v>
      </c>
      <c r="AT404" s="227" t="s">
        <v>319</v>
      </c>
      <c r="AU404" s="227" t="s">
        <v>80</v>
      </c>
      <c r="AY404" s="20" t="s">
        <v>205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331</v>
      </c>
      <c r="BM404" s="227" t="s">
        <v>10197</v>
      </c>
    </row>
    <row r="405" s="2" customFormat="1" ht="16.5" customHeight="1">
      <c r="A405" s="41"/>
      <c r="B405" s="42"/>
      <c r="C405" s="278" t="s">
        <v>1713</v>
      </c>
      <c r="D405" s="278" t="s">
        <v>319</v>
      </c>
      <c r="E405" s="279" t="s">
        <v>10198</v>
      </c>
      <c r="F405" s="280" t="s">
        <v>10199</v>
      </c>
      <c r="G405" s="281" t="s">
        <v>448</v>
      </c>
      <c r="H405" s="282">
        <v>100</v>
      </c>
      <c r="I405" s="283"/>
      <c r="J405" s="284">
        <f>ROUND(I405*H405,2)</f>
        <v>0</v>
      </c>
      <c r="K405" s="280" t="s">
        <v>211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1.0000000000000001E-05</v>
      </c>
      <c r="R405" s="225">
        <f>Q405*H405</f>
        <v>0.001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433</v>
      </c>
      <c r="AT405" s="227" t="s">
        <v>319</v>
      </c>
      <c r="AU405" s="227" t="s">
        <v>80</v>
      </c>
      <c r="AY405" s="20" t="s">
        <v>205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331</v>
      </c>
      <c r="BM405" s="227" t="s">
        <v>10200</v>
      </c>
    </row>
    <row r="406" s="2" customFormat="1" ht="16.5" customHeight="1">
      <c r="A406" s="41"/>
      <c r="B406" s="42"/>
      <c r="C406" s="216" t="s">
        <v>1719</v>
      </c>
      <c r="D406" s="216" t="s">
        <v>207</v>
      </c>
      <c r="E406" s="217" t="s">
        <v>10167</v>
      </c>
      <c r="F406" s="218" t="s">
        <v>10168</v>
      </c>
      <c r="G406" s="219" t="s">
        <v>448</v>
      </c>
      <c r="H406" s="220">
        <v>1</v>
      </c>
      <c r="I406" s="221"/>
      <c r="J406" s="222">
        <f>ROUND(I406*H406,2)</f>
        <v>0</v>
      </c>
      <c r="K406" s="218" t="s">
        <v>211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331</v>
      </c>
      <c r="AT406" s="227" t="s">
        <v>207</v>
      </c>
      <c r="AU406" s="227" t="s">
        <v>80</v>
      </c>
      <c r="AY406" s="20" t="s">
        <v>205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331</v>
      </c>
      <c r="BM406" s="227" t="s">
        <v>10201</v>
      </c>
    </row>
    <row r="407" s="2" customFormat="1">
      <c r="A407" s="41"/>
      <c r="B407" s="42"/>
      <c r="C407" s="43"/>
      <c r="D407" s="229" t="s">
        <v>214</v>
      </c>
      <c r="E407" s="43"/>
      <c r="F407" s="230" t="s">
        <v>10170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214</v>
      </c>
      <c r="AU407" s="20" t="s">
        <v>80</v>
      </c>
    </row>
    <row r="408" s="2" customFormat="1" ht="16.5" customHeight="1">
      <c r="A408" s="41"/>
      <c r="B408" s="42"/>
      <c r="C408" s="278" t="s">
        <v>1745</v>
      </c>
      <c r="D408" s="278" t="s">
        <v>319</v>
      </c>
      <c r="E408" s="279" t="s">
        <v>10202</v>
      </c>
      <c r="F408" s="280" t="s">
        <v>10203</v>
      </c>
      <c r="G408" s="281" t="s">
        <v>448</v>
      </c>
      <c r="H408" s="282">
        <v>1</v>
      </c>
      <c r="I408" s="283"/>
      <c r="J408" s="284">
        <f>ROUND(I408*H408,2)</f>
        <v>0</v>
      </c>
      <c r="K408" s="280" t="s">
        <v>19</v>
      </c>
      <c r="L408" s="285"/>
      <c r="M408" s="286" t="s">
        <v>19</v>
      </c>
      <c r="N408" s="287" t="s">
        <v>42</v>
      </c>
      <c r="O408" s="87"/>
      <c r="P408" s="225">
        <f>O408*H408</f>
        <v>0</v>
      </c>
      <c r="Q408" s="225">
        <v>0.00050000000000000001</v>
      </c>
      <c r="R408" s="225">
        <f>Q408*H408</f>
        <v>0.00050000000000000001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433</v>
      </c>
      <c r="AT408" s="227" t="s">
        <v>319</v>
      </c>
      <c r="AU408" s="227" t="s">
        <v>80</v>
      </c>
      <c r="AY408" s="20" t="s">
        <v>205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331</v>
      </c>
      <c r="BM408" s="227" t="s">
        <v>10204</v>
      </c>
    </row>
    <row r="409" s="2" customFormat="1" ht="21.75" customHeight="1">
      <c r="A409" s="41"/>
      <c r="B409" s="42"/>
      <c r="C409" s="216" t="s">
        <v>1751</v>
      </c>
      <c r="D409" s="216" t="s">
        <v>207</v>
      </c>
      <c r="E409" s="217" t="s">
        <v>10205</v>
      </c>
      <c r="F409" s="218" t="s">
        <v>10206</v>
      </c>
      <c r="G409" s="219" t="s">
        <v>448</v>
      </c>
      <c r="H409" s="220">
        <v>1</v>
      </c>
      <c r="I409" s="221"/>
      <c r="J409" s="222">
        <f>ROUND(I409*H409,2)</f>
        <v>0</v>
      </c>
      <c r="K409" s="218" t="s">
        <v>211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0</v>
      </c>
      <c r="R409" s="225">
        <f>Q409*H409</f>
        <v>0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331</v>
      </c>
      <c r="AT409" s="227" t="s">
        <v>207</v>
      </c>
      <c r="AU409" s="227" t="s">
        <v>80</v>
      </c>
      <c r="AY409" s="20" t="s">
        <v>205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331</v>
      </c>
      <c r="BM409" s="227" t="s">
        <v>10207</v>
      </c>
    </row>
    <row r="410" s="2" customFormat="1">
      <c r="A410" s="41"/>
      <c r="B410" s="42"/>
      <c r="C410" s="43"/>
      <c r="D410" s="229" t="s">
        <v>214</v>
      </c>
      <c r="E410" s="43"/>
      <c r="F410" s="230" t="s">
        <v>10208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214</v>
      </c>
      <c r="AU410" s="20" t="s">
        <v>80</v>
      </c>
    </row>
    <row r="411" s="2" customFormat="1" ht="16.5" customHeight="1">
      <c r="A411" s="41"/>
      <c r="B411" s="42"/>
      <c r="C411" s="278" t="s">
        <v>1757</v>
      </c>
      <c r="D411" s="278" t="s">
        <v>319</v>
      </c>
      <c r="E411" s="279" t="s">
        <v>10209</v>
      </c>
      <c r="F411" s="280" t="s">
        <v>10210</v>
      </c>
      <c r="G411" s="281" t="s">
        <v>448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0.00029999999999999997</v>
      </c>
      <c r="R411" s="225">
        <f>Q411*H411</f>
        <v>0.00029999999999999997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433</v>
      </c>
      <c r="AT411" s="227" t="s">
        <v>319</v>
      </c>
      <c r="AU411" s="227" t="s">
        <v>80</v>
      </c>
      <c r="AY411" s="20" t="s">
        <v>205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331</v>
      </c>
      <c r="BM411" s="227" t="s">
        <v>10211</v>
      </c>
    </row>
    <row r="412" s="2" customFormat="1" ht="21.75" customHeight="1">
      <c r="A412" s="41"/>
      <c r="B412" s="42"/>
      <c r="C412" s="216" t="s">
        <v>1766</v>
      </c>
      <c r="D412" s="216" t="s">
        <v>207</v>
      </c>
      <c r="E412" s="217" t="s">
        <v>10212</v>
      </c>
      <c r="F412" s="218" t="s">
        <v>10213</v>
      </c>
      <c r="G412" s="219" t="s">
        <v>448</v>
      </c>
      <c r="H412" s="220">
        <v>2</v>
      </c>
      <c r="I412" s="221"/>
      <c r="J412" s="222">
        <f>ROUND(I412*H412,2)</f>
        <v>0</v>
      </c>
      <c r="K412" s="218" t="s">
        <v>211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331</v>
      </c>
      <c r="AT412" s="227" t="s">
        <v>207</v>
      </c>
      <c r="AU412" s="227" t="s">
        <v>80</v>
      </c>
      <c r="AY412" s="20" t="s">
        <v>205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331</v>
      </c>
      <c r="BM412" s="227" t="s">
        <v>10214</v>
      </c>
    </row>
    <row r="413" s="2" customFormat="1">
      <c r="A413" s="41"/>
      <c r="B413" s="42"/>
      <c r="C413" s="43"/>
      <c r="D413" s="229" t="s">
        <v>214</v>
      </c>
      <c r="E413" s="43"/>
      <c r="F413" s="230" t="s">
        <v>10215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214</v>
      </c>
      <c r="AU413" s="20" t="s">
        <v>80</v>
      </c>
    </row>
    <row r="414" s="2" customFormat="1" ht="16.5" customHeight="1">
      <c r="A414" s="41"/>
      <c r="B414" s="42"/>
      <c r="C414" s="278" t="s">
        <v>1772</v>
      </c>
      <c r="D414" s="278" t="s">
        <v>319</v>
      </c>
      <c r="E414" s="279" t="s">
        <v>10216</v>
      </c>
      <c r="F414" s="280" t="s">
        <v>10217</v>
      </c>
      <c r="G414" s="281" t="s">
        <v>448</v>
      </c>
      <c r="H414" s="282">
        <v>2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0.00029999999999999997</v>
      </c>
      <c r="R414" s="225">
        <f>Q414*H414</f>
        <v>0.00059999999999999995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433</v>
      </c>
      <c r="AT414" s="227" t="s">
        <v>319</v>
      </c>
      <c r="AU414" s="227" t="s">
        <v>80</v>
      </c>
      <c r="AY414" s="20" t="s">
        <v>205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331</v>
      </c>
      <c r="BM414" s="227" t="s">
        <v>10218</v>
      </c>
    </row>
    <row r="415" s="12" customFormat="1" ht="22.8" customHeight="1">
      <c r="A415" s="12"/>
      <c r="B415" s="200"/>
      <c r="C415" s="201"/>
      <c r="D415" s="202" t="s">
        <v>70</v>
      </c>
      <c r="E415" s="214" t="s">
        <v>9694</v>
      </c>
      <c r="F415" s="214" t="s">
        <v>9695</v>
      </c>
      <c r="G415" s="201"/>
      <c r="H415" s="201"/>
      <c r="I415" s="204"/>
      <c r="J415" s="215">
        <f>BK415</f>
        <v>0</v>
      </c>
      <c r="K415" s="201"/>
      <c r="L415" s="206"/>
      <c r="M415" s="207"/>
      <c r="N415" s="208"/>
      <c r="O415" s="208"/>
      <c r="P415" s="209">
        <f>SUM(P416:P420)</f>
        <v>0</v>
      </c>
      <c r="Q415" s="208"/>
      <c r="R415" s="209">
        <f>SUM(R416:R420)</f>
        <v>0.024300000000000002</v>
      </c>
      <c r="S415" s="208"/>
      <c r="T415" s="210">
        <f>SUM(T416:T420)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1" t="s">
        <v>80</v>
      </c>
      <c r="AT415" s="212" t="s">
        <v>70</v>
      </c>
      <c r="AU415" s="212" t="s">
        <v>78</v>
      </c>
      <c r="AY415" s="211" t="s">
        <v>205</v>
      </c>
      <c r="BK415" s="213">
        <f>SUM(BK416:BK420)</f>
        <v>0</v>
      </c>
    </row>
    <row r="416" s="2" customFormat="1" ht="24.15" customHeight="1">
      <c r="A416" s="41"/>
      <c r="B416" s="42"/>
      <c r="C416" s="216" t="s">
        <v>1779</v>
      </c>
      <c r="D416" s="216" t="s">
        <v>207</v>
      </c>
      <c r="E416" s="217" t="s">
        <v>10084</v>
      </c>
      <c r="F416" s="218" t="s">
        <v>10085</v>
      </c>
      <c r="G416" s="219" t="s">
        <v>327</v>
      </c>
      <c r="H416" s="220">
        <v>231.429</v>
      </c>
      <c r="I416" s="221"/>
      <c r="J416" s="222">
        <f>ROUND(I416*H416,2)</f>
        <v>0</v>
      </c>
      <c r="K416" s="218" t="s">
        <v>211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331</v>
      </c>
      <c r="AT416" s="227" t="s">
        <v>207</v>
      </c>
      <c r="AU416" s="227" t="s">
        <v>80</v>
      </c>
      <c r="AY416" s="20" t="s">
        <v>205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331</v>
      </c>
      <c r="BM416" s="227" t="s">
        <v>10219</v>
      </c>
    </row>
    <row r="417" s="2" customFormat="1">
      <c r="A417" s="41"/>
      <c r="B417" s="42"/>
      <c r="C417" s="43"/>
      <c r="D417" s="229" t="s">
        <v>214</v>
      </c>
      <c r="E417" s="43"/>
      <c r="F417" s="230" t="s">
        <v>10087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214</v>
      </c>
      <c r="AU417" s="20" t="s">
        <v>80</v>
      </c>
    </row>
    <row r="418" s="14" customFormat="1">
      <c r="A418" s="14"/>
      <c r="B418" s="245"/>
      <c r="C418" s="246"/>
      <c r="D418" s="236" t="s">
        <v>216</v>
      </c>
      <c r="E418" s="247" t="s">
        <v>19</v>
      </c>
      <c r="F418" s="248" t="s">
        <v>10220</v>
      </c>
      <c r="G418" s="246"/>
      <c r="H418" s="249">
        <v>231.42857142857099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216</v>
      </c>
      <c r="AU418" s="255" t="s">
        <v>80</v>
      </c>
      <c r="AV418" s="14" t="s">
        <v>80</v>
      </c>
      <c r="AW418" s="14" t="s">
        <v>218</v>
      </c>
      <c r="AX418" s="14" t="s">
        <v>71</v>
      </c>
      <c r="AY418" s="255" t="s">
        <v>205</v>
      </c>
    </row>
    <row r="419" s="2" customFormat="1" ht="16.5" customHeight="1">
      <c r="A419" s="41"/>
      <c r="B419" s="42"/>
      <c r="C419" s="278" t="s">
        <v>1787</v>
      </c>
      <c r="D419" s="278" t="s">
        <v>319</v>
      </c>
      <c r="E419" s="279" t="s">
        <v>10221</v>
      </c>
      <c r="F419" s="280" t="s">
        <v>10222</v>
      </c>
      <c r="G419" s="281" t="s">
        <v>327</v>
      </c>
      <c r="H419" s="282">
        <v>231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0.00010000000000000001</v>
      </c>
      <c r="R419" s="225">
        <f>Q419*H419</f>
        <v>0.023100000000000002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433</v>
      </c>
      <c r="AT419" s="227" t="s">
        <v>319</v>
      </c>
      <c r="AU419" s="227" t="s">
        <v>80</v>
      </c>
      <c r="AY419" s="20" t="s">
        <v>205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331</v>
      </c>
      <c r="BM419" s="227" t="s">
        <v>10223</v>
      </c>
    </row>
    <row r="420" s="2" customFormat="1" ht="21.75" customHeight="1">
      <c r="A420" s="41"/>
      <c r="B420" s="42"/>
      <c r="C420" s="278" t="s">
        <v>1796</v>
      </c>
      <c r="D420" s="278" t="s">
        <v>319</v>
      </c>
      <c r="E420" s="279" t="s">
        <v>10224</v>
      </c>
      <c r="F420" s="280" t="s">
        <v>10225</v>
      </c>
      <c r="G420" s="281" t="s">
        <v>327</v>
      </c>
      <c r="H420" s="282">
        <v>12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0.00010000000000000001</v>
      </c>
      <c r="R420" s="225">
        <f>Q420*H420</f>
        <v>0.0012000000000000001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433</v>
      </c>
      <c r="AT420" s="227" t="s">
        <v>319</v>
      </c>
      <c r="AU420" s="227" t="s">
        <v>80</v>
      </c>
      <c r="AY420" s="20" t="s">
        <v>205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331</v>
      </c>
      <c r="BM420" s="227" t="s">
        <v>10226</v>
      </c>
    </row>
    <row r="421" s="12" customFormat="1" ht="22.8" customHeight="1">
      <c r="A421" s="12"/>
      <c r="B421" s="200"/>
      <c r="C421" s="201"/>
      <c r="D421" s="202" t="s">
        <v>70</v>
      </c>
      <c r="E421" s="214" t="s">
        <v>9878</v>
      </c>
      <c r="F421" s="214" t="s">
        <v>9879</v>
      </c>
      <c r="G421" s="201"/>
      <c r="H421" s="201"/>
      <c r="I421" s="204"/>
      <c r="J421" s="215">
        <f>BK421</f>
        <v>0</v>
      </c>
      <c r="K421" s="201"/>
      <c r="L421" s="206"/>
      <c r="M421" s="207"/>
      <c r="N421" s="208"/>
      <c r="O421" s="208"/>
      <c r="P421" s="209">
        <f>SUM(P422:P425)</f>
        <v>0</v>
      </c>
      <c r="Q421" s="208"/>
      <c r="R421" s="209">
        <f>SUM(R422:R425)</f>
        <v>0.0050000000000000001</v>
      </c>
      <c r="S421" s="208"/>
      <c r="T421" s="210">
        <f>SUM(T422:T425)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1" t="s">
        <v>80</v>
      </c>
      <c r="AT421" s="212" t="s">
        <v>70</v>
      </c>
      <c r="AU421" s="212" t="s">
        <v>78</v>
      </c>
      <c r="AY421" s="211" t="s">
        <v>205</v>
      </c>
      <c r="BK421" s="213">
        <f>SUM(BK422:BK425)</f>
        <v>0</v>
      </c>
    </row>
    <row r="422" s="2" customFormat="1" ht="16.5" customHeight="1">
      <c r="A422" s="41"/>
      <c r="B422" s="42"/>
      <c r="C422" s="278" t="s">
        <v>1803</v>
      </c>
      <c r="D422" s="278" t="s">
        <v>319</v>
      </c>
      <c r="E422" s="279" t="s">
        <v>9883</v>
      </c>
      <c r="F422" s="280" t="s">
        <v>9884</v>
      </c>
      <c r="G422" s="281" t="s">
        <v>2268</v>
      </c>
      <c r="H422" s="282">
        <v>1</v>
      </c>
      <c r="I422" s="283"/>
      <c r="J422" s="284">
        <f>ROUND(I422*H422,2)</f>
        <v>0</v>
      </c>
      <c r="K422" s="280" t="s">
        <v>19</v>
      </c>
      <c r="L422" s="285"/>
      <c r="M422" s="286" t="s">
        <v>19</v>
      </c>
      <c r="N422" s="287" t="s">
        <v>42</v>
      </c>
      <c r="O422" s="87"/>
      <c r="P422" s="225">
        <f>O422*H422</f>
        <v>0</v>
      </c>
      <c r="Q422" s="225">
        <v>0.0050000000000000001</v>
      </c>
      <c r="R422" s="225">
        <f>Q422*H422</f>
        <v>0.0050000000000000001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433</v>
      </c>
      <c r="AT422" s="227" t="s">
        <v>319</v>
      </c>
      <c r="AU422" s="227" t="s">
        <v>80</v>
      </c>
      <c r="AY422" s="20" t="s">
        <v>205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331</v>
      </c>
      <c r="BM422" s="227" t="s">
        <v>10227</v>
      </c>
    </row>
    <row r="423" s="2" customFormat="1" ht="16.5" customHeight="1">
      <c r="A423" s="41"/>
      <c r="B423" s="42"/>
      <c r="C423" s="216" t="s">
        <v>1810</v>
      </c>
      <c r="D423" s="216" t="s">
        <v>207</v>
      </c>
      <c r="E423" s="217" t="s">
        <v>10228</v>
      </c>
      <c r="F423" s="218" t="s">
        <v>9994</v>
      </c>
      <c r="G423" s="219" t="s">
        <v>2268</v>
      </c>
      <c r="H423" s="220">
        <v>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331</v>
      </c>
      <c r="AT423" s="227" t="s">
        <v>207</v>
      </c>
      <c r="AU423" s="227" t="s">
        <v>80</v>
      </c>
      <c r="AY423" s="20" t="s">
        <v>205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331</v>
      </c>
      <c r="BM423" s="227" t="s">
        <v>10229</v>
      </c>
    </row>
    <row r="424" s="2" customFormat="1" ht="21.75" customHeight="1">
      <c r="A424" s="41"/>
      <c r="B424" s="42"/>
      <c r="C424" s="216" t="s">
        <v>1816</v>
      </c>
      <c r="D424" s="216" t="s">
        <v>207</v>
      </c>
      <c r="E424" s="217" t="s">
        <v>10230</v>
      </c>
      <c r="F424" s="218" t="s">
        <v>10231</v>
      </c>
      <c r="G424" s="219" t="s">
        <v>2268</v>
      </c>
      <c r="H424" s="220">
        <v>1</v>
      </c>
      <c r="I424" s="221"/>
      <c r="J424" s="222">
        <f>ROUND(I424*H424,2)</f>
        <v>0</v>
      </c>
      <c r="K424" s="218" t="s">
        <v>211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331</v>
      </c>
      <c r="AT424" s="227" t="s">
        <v>207</v>
      </c>
      <c r="AU424" s="227" t="s">
        <v>80</v>
      </c>
      <c r="AY424" s="20" t="s">
        <v>205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331</v>
      </c>
      <c r="BM424" s="227" t="s">
        <v>10232</v>
      </c>
    </row>
    <row r="425" s="2" customFormat="1">
      <c r="A425" s="41"/>
      <c r="B425" s="42"/>
      <c r="C425" s="43"/>
      <c r="D425" s="229" t="s">
        <v>214</v>
      </c>
      <c r="E425" s="43"/>
      <c r="F425" s="230" t="s">
        <v>10233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214</v>
      </c>
      <c r="AU425" s="20" t="s">
        <v>80</v>
      </c>
    </row>
    <row r="426" s="12" customFormat="1" ht="22.8" customHeight="1">
      <c r="A426" s="12"/>
      <c r="B426" s="200"/>
      <c r="C426" s="201"/>
      <c r="D426" s="202" t="s">
        <v>70</v>
      </c>
      <c r="E426" s="214" t="s">
        <v>10234</v>
      </c>
      <c r="F426" s="214" t="s">
        <v>10235</v>
      </c>
      <c r="G426" s="201"/>
      <c r="H426" s="201"/>
      <c r="I426" s="204"/>
      <c r="J426" s="215">
        <f>BK426</f>
        <v>0</v>
      </c>
      <c r="K426" s="201"/>
      <c r="L426" s="206"/>
      <c r="M426" s="207"/>
      <c r="N426" s="208"/>
      <c r="O426" s="208"/>
      <c r="P426" s="209">
        <v>0</v>
      </c>
      <c r="Q426" s="208"/>
      <c r="R426" s="209">
        <v>0</v>
      </c>
      <c r="S426" s="208"/>
      <c r="T426" s="210"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11" t="s">
        <v>80</v>
      </c>
      <c r="AT426" s="212" t="s">
        <v>70</v>
      </c>
      <c r="AU426" s="212" t="s">
        <v>78</v>
      </c>
      <c r="AY426" s="211" t="s">
        <v>205</v>
      </c>
      <c r="BK426" s="213">
        <v>0</v>
      </c>
    </row>
    <row r="427" s="12" customFormat="1" ht="22.8" customHeight="1">
      <c r="A427" s="12"/>
      <c r="B427" s="200"/>
      <c r="C427" s="201"/>
      <c r="D427" s="202" t="s">
        <v>70</v>
      </c>
      <c r="E427" s="214" t="s">
        <v>10236</v>
      </c>
      <c r="F427" s="214" t="s">
        <v>10237</v>
      </c>
      <c r="G427" s="201"/>
      <c r="H427" s="201"/>
      <c r="I427" s="204"/>
      <c r="J427" s="215">
        <f>BK427</f>
        <v>0</v>
      </c>
      <c r="K427" s="201"/>
      <c r="L427" s="206"/>
      <c r="M427" s="207"/>
      <c r="N427" s="208"/>
      <c r="O427" s="208"/>
      <c r="P427" s="209">
        <f>SUM(P428:P444)</f>
        <v>0</v>
      </c>
      <c r="Q427" s="208"/>
      <c r="R427" s="209">
        <f>SUM(R428:R444)</f>
        <v>0.0019000000000000002</v>
      </c>
      <c r="S427" s="208"/>
      <c r="T427" s="210">
        <f>SUM(T428:T444)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1" t="s">
        <v>80</v>
      </c>
      <c r="AT427" s="212" t="s">
        <v>70</v>
      </c>
      <c r="AU427" s="212" t="s">
        <v>78</v>
      </c>
      <c r="AY427" s="211" t="s">
        <v>205</v>
      </c>
      <c r="BK427" s="213">
        <f>SUM(BK428:BK444)</f>
        <v>0</v>
      </c>
    </row>
    <row r="428" s="2" customFormat="1" ht="24.15" customHeight="1">
      <c r="A428" s="41"/>
      <c r="B428" s="42"/>
      <c r="C428" s="216" t="s">
        <v>1822</v>
      </c>
      <c r="D428" s="216" t="s">
        <v>207</v>
      </c>
      <c r="E428" s="217" t="s">
        <v>10238</v>
      </c>
      <c r="F428" s="218" t="s">
        <v>10239</v>
      </c>
      <c r="G428" s="219" t="s">
        <v>448</v>
      </c>
      <c r="H428" s="220">
        <v>1</v>
      </c>
      <c r="I428" s="221"/>
      <c r="J428" s="222">
        <f>ROUND(I428*H428,2)</f>
        <v>0</v>
      </c>
      <c r="K428" s="218" t="s">
        <v>211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331</v>
      </c>
      <c r="AT428" s="227" t="s">
        <v>207</v>
      </c>
      <c r="AU428" s="227" t="s">
        <v>80</v>
      </c>
      <c r="AY428" s="20" t="s">
        <v>205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331</v>
      </c>
      <c r="BM428" s="227" t="s">
        <v>10240</v>
      </c>
    </row>
    <row r="429" s="2" customFormat="1">
      <c r="A429" s="41"/>
      <c r="B429" s="42"/>
      <c r="C429" s="43"/>
      <c r="D429" s="229" t="s">
        <v>214</v>
      </c>
      <c r="E429" s="43"/>
      <c r="F429" s="230" t="s">
        <v>10241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214</v>
      </c>
      <c r="AU429" s="20" t="s">
        <v>80</v>
      </c>
    </row>
    <row r="430" s="2" customFormat="1" ht="24.15" customHeight="1">
      <c r="A430" s="41"/>
      <c r="B430" s="42"/>
      <c r="C430" s="278" t="s">
        <v>1832</v>
      </c>
      <c r="D430" s="278" t="s">
        <v>319</v>
      </c>
      <c r="E430" s="279" t="s">
        <v>9446</v>
      </c>
      <c r="F430" s="280" t="s">
        <v>10242</v>
      </c>
      <c r="G430" s="281" t="s">
        <v>448</v>
      </c>
      <c r="H430" s="282">
        <v>1</v>
      </c>
      <c r="I430" s="283"/>
      <c r="J430" s="284">
        <f>ROUND(I430*H430,2)</f>
        <v>0</v>
      </c>
      <c r="K430" s="280" t="s">
        <v>19</v>
      </c>
      <c r="L430" s="285"/>
      <c r="M430" s="286" t="s">
        <v>19</v>
      </c>
      <c r="N430" s="287" t="s">
        <v>42</v>
      </c>
      <c r="O430" s="87"/>
      <c r="P430" s="225">
        <f>O430*H430</f>
        <v>0</v>
      </c>
      <c r="Q430" s="225">
        <v>0.00016000000000000001</v>
      </c>
      <c r="R430" s="225">
        <f>Q430*H430</f>
        <v>0.00016000000000000001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433</v>
      </c>
      <c r="AT430" s="227" t="s">
        <v>319</v>
      </c>
      <c r="AU430" s="227" t="s">
        <v>80</v>
      </c>
      <c r="AY430" s="20" t="s">
        <v>205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331</v>
      </c>
      <c r="BM430" s="227" t="s">
        <v>10243</v>
      </c>
    </row>
    <row r="431" s="2" customFormat="1" ht="16.5" customHeight="1">
      <c r="A431" s="41"/>
      <c r="B431" s="42"/>
      <c r="C431" s="216" t="s">
        <v>1838</v>
      </c>
      <c r="D431" s="216" t="s">
        <v>207</v>
      </c>
      <c r="E431" s="217" t="s">
        <v>10244</v>
      </c>
      <c r="F431" s="218" t="s">
        <v>10245</v>
      </c>
      <c r="G431" s="219" t="s">
        <v>2268</v>
      </c>
      <c r="H431" s="220">
        <v>1</v>
      </c>
      <c r="I431" s="221"/>
      <c r="J431" s="222">
        <f>ROUND(I431*H431,2)</f>
        <v>0</v>
      </c>
      <c r="K431" s="218" t="s">
        <v>19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331</v>
      </c>
      <c r="AT431" s="227" t="s">
        <v>207</v>
      </c>
      <c r="AU431" s="227" t="s">
        <v>80</v>
      </c>
      <c r="AY431" s="20" t="s">
        <v>205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331</v>
      </c>
      <c r="BM431" s="227" t="s">
        <v>10246</v>
      </c>
    </row>
    <row r="432" s="2" customFormat="1" ht="16.5" customHeight="1">
      <c r="A432" s="41"/>
      <c r="B432" s="42"/>
      <c r="C432" s="278" t="s">
        <v>1843</v>
      </c>
      <c r="D432" s="278" t="s">
        <v>319</v>
      </c>
      <c r="E432" s="279" t="s">
        <v>10247</v>
      </c>
      <c r="F432" s="280" t="s">
        <v>10248</v>
      </c>
      <c r="G432" s="281" t="s">
        <v>448</v>
      </c>
      <c r="H432" s="282">
        <v>1</v>
      </c>
      <c r="I432" s="283"/>
      <c r="J432" s="284">
        <f>ROUND(I432*H432,2)</f>
        <v>0</v>
      </c>
      <c r="K432" s="280" t="s">
        <v>211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0.00020000000000000001</v>
      </c>
      <c r="R432" s="225">
        <f>Q432*H432</f>
        <v>0.00020000000000000001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433</v>
      </c>
      <c r="AT432" s="227" t="s">
        <v>319</v>
      </c>
      <c r="AU432" s="227" t="s">
        <v>80</v>
      </c>
      <c r="AY432" s="20" t="s">
        <v>205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331</v>
      </c>
      <c r="BM432" s="227" t="s">
        <v>10249</v>
      </c>
    </row>
    <row r="433" s="2" customFormat="1" ht="16.5" customHeight="1">
      <c r="A433" s="41"/>
      <c r="B433" s="42"/>
      <c r="C433" s="216" t="s">
        <v>1849</v>
      </c>
      <c r="D433" s="216" t="s">
        <v>207</v>
      </c>
      <c r="E433" s="217" t="s">
        <v>10250</v>
      </c>
      <c r="F433" s="218" t="s">
        <v>10251</v>
      </c>
      <c r="G433" s="219" t="s">
        <v>448</v>
      </c>
      <c r="H433" s="220">
        <v>1</v>
      </c>
      <c r="I433" s="221"/>
      <c r="J433" s="222">
        <f>ROUND(I433*H433,2)</f>
        <v>0</v>
      </c>
      <c r="K433" s="218" t="s">
        <v>211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331</v>
      </c>
      <c r="AT433" s="227" t="s">
        <v>207</v>
      </c>
      <c r="AU433" s="227" t="s">
        <v>80</v>
      </c>
      <c r="AY433" s="20" t="s">
        <v>205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331</v>
      </c>
      <c r="BM433" s="227" t="s">
        <v>10252</v>
      </c>
    </row>
    <row r="434" s="2" customFormat="1">
      <c r="A434" s="41"/>
      <c r="B434" s="42"/>
      <c r="C434" s="43"/>
      <c r="D434" s="229" t="s">
        <v>214</v>
      </c>
      <c r="E434" s="43"/>
      <c r="F434" s="230" t="s">
        <v>10253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214</v>
      </c>
      <c r="AU434" s="20" t="s">
        <v>80</v>
      </c>
    </row>
    <row r="435" s="2" customFormat="1" ht="24.15" customHeight="1">
      <c r="A435" s="41"/>
      <c r="B435" s="42"/>
      <c r="C435" s="278" t="s">
        <v>1857</v>
      </c>
      <c r="D435" s="278" t="s">
        <v>319</v>
      </c>
      <c r="E435" s="279" t="s">
        <v>10254</v>
      </c>
      <c r="F435" s="280" t="s">
        <v>10255</v>
      </c>
      <c r="G435" s="281" t="s">
        <v>448</v>
      </c>
      <c r="H435" s="282">
        <v>1</v>
      </c>
      <c r="I435" s="283"/>
      <c r="J435" s="284">
        <f>ROUND(I435*H435,2)</f>
        <v>0</v>
      </c>
      <c r="K435" s="280" t="s">
        <v>211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0.00013999999999999999</v>
      </c>
      <c r="R435" s="225">
        <f>Q435*H435</f>
        <v>0.00013999999999999999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433</v>
      </c>
      <c r="AT435" s="227" t="s">
        <v>319</v>
      </c>
      <c r="AU435" s="227" t="s">
        <v>80</v>
      </c>
      <c r="AY435" s="20" t="s">
        <v>205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331</v>
      </c>
      <c r="BM435" s="227" t="s">
        <v>10256</v>
      </c>
    </row>
    <row r="436" s="2" customFormat="1" ht="33" customHeight="1">
      <c r="A436" s="41"/>
      <c r="B436" s="42"/>
      <c r="C436" s="216" t="s">
        <v>1862</v>
      </c>
      <c r="D436" s="216" t="s">
        <v>207</v>
      </c>
      <c r="E436" s="217" t="s">
        <v>10257</v>
      </c>
      <c r="F436" s="218" t="s">
        <v>10258</v>
      </c>
      <c r="G436" s="219" t="s">
        <v>448</v>
      </c>
      <c r="H436" s="220">
        <v>1</v>
      </c>
      <c r="I436" s="221"/>
      <c r="J436" s="222">
        <f>ROUND(I436*H436,2)</f>
        <v>0</v>
      </c>
      <c r="K436" s="218" t="s">
        <v>211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331</v>
      </c>
      <c r="AT436" s="227" t="s">
        <v>207</v>
      </c>
      <c r="AU436" s="227" t="s">
        <v>80</v>
      </c>
      <c r="AY436" s="20" t="s">
        <v>205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331</v>
      </c>
      <c r="BM436" s="227" t="s">
        <v>10259</v>
      </c>
    </row>
    <row r="437" s="2" customFormat="1">
      <c r="A437" s="41"/>
      <c r="B437" s="42"/>
      <c r="C437" s="43"/>
      <c r="D437" s="229" t="s">
        <v>214</v>
      </c>
      <c r="E437" s="43"/>
      <c r="F437" s="230" t="s">
        <v>10260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214</v>
      </c>
      <c r="AU437" s="20" t="s">
        <v>80</v>
      </c>
    </row>
    <row r="438" s="2" customFormat="1" ht="21.75" customHeight="1">
      <c r="A438" s="41"/>
      <c r="B438" s="42"/>
      <c r="C438" s="278" t="s">
        <v>1873</v>
      </c>
      <c r="D438" s="278" t="s">
        <v>319</v>
      </c>
      <c r="E438" s="279" t="s">
        <v>10261</v>
      </c>
      <c r="F438" s="280" t="s">
        <v>10262</v>
      </c>
      <c r="G438" s="281" t="s">
        <v>448</v>
      </c>
      <c r="H438" s="282">
        <v>1</v>
      </c>
      <c r="I438" s="283"/>
      <c r="J438" s="284">
        <f>ROUND(I438*H438,2)</f>
        <v>0</v>
      </c>
      <c r="K438" s="280" t="s">
        <v>211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0.00020000000000000001</v>
      </c>
      <c r="R438" s="225">
        <f>Q438*H438</f>
        <v>0.00020000000000000001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433</v>
      </c>
      <c r="AT438" s="227" t="s">
        <v>319</v>
      </c>
      <c r="AU438" s="227" t="s">
        <v>80</v>
      </c>
      <c r="AY438" s="20" t="s">
        <v>205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331</v>
      </c>
      <c r="BM438" s="227" t="s">
        <v>10263</v>
      </c>
    </row>
    <row r="439" s="2" customFormat="1" ht="24.15" customHeight="1">
      <c r="A439" s="41"/>
      <c r="B439" s="42"/>
      <c r="C439" s="216" t="s">
        <v>1882</v>
      </c>
      <c r="D439" s="216" t="s">
        <v>207</v>
      </c>
      <c r="E439" s="217" t="s">
        <v>10264</v>
      </c>
      <c r="F439" s="218" t="s">
        <v>10265</v>
      </c>
      <c r="G439" s="219" t="s">
        <v>448</v>
      </c>
      <c r="H439" s="220">
        <v>1</v>
      </c>
      <c r="I439" s="221"/>
      <c r="J439" s="222">
        <f>ROUND(I439*H439,2)</f>
        <v>0</v>
      </c>
      <c r="K439" s="218" t="s">
        <v>211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331</v>
      </c>
      <c r="AT439" s="227" t="s">
        <v>207</v>
      </c>
      <c r="AU439" s="227" t="s">
        <v>80</v>
      </c>
      <c r="AY439" s="20" t="s">
        <v>205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331</v>
      </c>
      <c r="BM439" s="227" t="s">
        <v>10266</v>
      </c>
    </row>
    <row r="440" s="2" customFormat="1">
      <c r="A440" s="41"/>
      <c r="B440" s="42"/>
      <c r="C440" s="43"/>
      <c r="D440" s="229" t="s">
        <v>214</v>
      </c>
      <c r="E440" s="43"/>
      <c r="F440" s="230" t="s">
        <v>10267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214</v>
      </c>
      <c r="AU440" s="20" t="s">
        <v>80</v>
      </c>
    </row>
    <row r="441" s="2" customFormat="1" ht="16.5" customHeight="1">
      <c r="A441" s="41"/>
      <c r="B441" s="42"/>
      <c r="C441" s="278" t="s">
        <v>1888</v>
      </c>
      <c r="D441" s="278" t="s">
        <v>319</v>
      </c>
      <c r="E441" s="279" t="s">
        <v>10268</v>
      </c>
      <c r="F441" s="280" t="s">
        <v>10269</v>
      </c>
      <c r="G441" s="281" t="s">
        <v>448</v>
      </c>
      <c r="H441" s="282">
        <v>1</v>
      </c>
      <c r="I441" s="283"/>
      <c r="J441" s="284">
        <f>ROUND(I441*H441,2)</f>
        <v>0</v>
      </c>
      <c r="K441" s="280" t="s">
        <v>211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0.00040000000000000002</v>
      </c>
      <c r="R441" s="225">
        <f>Q441*H441</f>
        <v>0.00040000000000000002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433</v>
      </c>
      <c r="AT441" s="227" t="s">
        <v>319</v>
      </c>
      <c r="AU441" s="227" t="s">
        <v>80</v>
      </c>
      <c r="AY441" s="20" t="s">
        <v>205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331</v>
      </c>
      <c r="BM441" s="227" t="s">
        <v>10270</v>
      </c>
    </row>
    <row r="442" s="2" customFormat="1" ht="24.15" customHeight="1">
      <c r="A442" s="41"/>
      <c r="B442" s="42"/>
      <c r="C442" s="216" t="s">
        <v>1894</v>
      </c>
      <c r="D442" s="216" t="s">
        <v>207</v>
      </c>
      <c r="E442" s="217" t="s">
        <v>10271</v>
      </c>
      <c r="F442" s="218" t="s">
        <v>10272</v>
      </c>
      <c r="G442" s="219" t="s">
        <v>448</v>
      </c>
      <c r="H442" s="220">
        <v>1</v>
      </c>
      <c r="I442" s="221"/>
      <c r="J442" s="222">
        <f>ROUND(I442*H442,2)</f>
        <v>0</v>
      </c>
      <c r="K442" s="218" t="s">
        <v>211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331</v>
      </c>
      <c r="AT442" s="227" t="s">
        <v>207</v>
      </c>
      <c r="AU442" s="227" t="s">
        <v>80</v>
      </c>
      <c r="AY442" s="20" t="s">
        <v>205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331</v>
      </c>
      <c r="BM442" s="227" t="s">
        <v>10273</v>
      </c>
    </row>
    <row r="443" s="2" customFormat="1">
      <c r="A443" s="41"/>
      <c r="B443" s="42"/>
      <c r="C443" s="43"/>
      <c r="D443" s="229" t="s">
        <v>214</v>
      </c>
      <c r="E443" s="43"/>
      <c r="F443" s="230" t="s">
        <v>10274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214</v>
      </c>
      <c r="AU443" s="20" t="s">
        <v>80</v>
      </c>
    </row>
    <row r="444" s="2" customFormat="1" ht="16.5" customHeight="1">
      <c r="A444" s="41"/>
      <c r="B444" s="42"/>
      <c r="C444" s="278" t="s">
        <v>1900</v>
      </c>
      <c r="D444" s="278" t="s">
        <v>319</v>
      </c>
      <c r="E444" s="279" t="s">
        <v>10275</v>
      </c>
      <c r="F444" s="280" t="s">
        <v>10276</v>
      </c>
      <c r="G444" s="281" t="s">
        <v>448</v>
      </c>
      <c r="H444" s="282">
        <v>1</v>
      </c>
      <c r="I444" s="283"/>
      <c r="J444" s="284">
        <f>ROUND(I444*H444,2)</f>
        <v>0</v>
      </c>
      <c r="K444" s="280" t="s">
        <v>211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0.00080000000000000004</v>
      </c>
      <c r="R444" s="225">
        <f>Q444*H444</f>
        <v>0.00080000000000000004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433</v>
      </c>
      <c r="AT444" s="227" t="s">
        <v>319</v>
      </c>
      <c r="AU444" s="227" t="s">
        <v>80</v>
      </c>
      <c r="AY444" s="20" t="s">
        <v>205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331</v>
      </c>
      <c r="BM444" s="227" t="s">
        <v>10277</v>
      </c>
    </row>
    <row r="445" s="12" customFormat="1" ht="22.8" customHeight="1">
      <c r="A445" s="12"/>
      <c r="B445" s="200"/>
      <c r="C445" s="201"/>
      <c r="D445" s="202" t="s">
        <v>70</v>
      </c>
      <c r="E445" s="214" t="s">
        <v>10278</v>
      </c>
      <c r="F445" s="214" t="s">
        <v>10279</v>
      </c>
      <c r="G445" s="201"/>
      <c r="H445" s="201"/>
      <c r="I445" s="204"/>
      <c r="J445" s="215">
        <f>BK445</f>
        <v>0</v>
      </c>
      <c r="K445" s="201"/>
      <c r="L445" s="206"/>
      <c r="M445" s="207"/>
      <c r="N445" s="208"/>
      <c r="O445" s="208"/>
      <c r="P445" s="209">
        <f>SUM(P446:P470)</f>
        <v>0</v>
      </c>
      <c r="Q445" s="208"/>
      <c r="R445" s="209">
        <f>SUM(R446:R470)</f>
        <v>0.0053</v>
      </c>
      <c r="S445" s="208"/>
      <c r="T445" s="210">
        <f>SUM(T446:T470)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1" t="s">
        <v>78</v>
      </c>
      <c r="AT445" s="212" t="s">
        <v>70</v>
      </c>
      <c r="AU445" s="212" t="s">
        <v>78</v>
      </c>
      <c r="AY445" s="211" t="s">
        <v>205</v>
      </c>
      <c r="BK445" s="213">
        <f>SUM(BK446:BK470)</f>
        <v>0</v>
      </c>
    </row>
    <row r="446" s="2" customFormat="1" ht="16.5" customHeight="1">
      <c r="A446" s="41"/>
      <c r="B446" s="42"/>
      <c r="C446" s="216" t="s">
        <v>1906</v>
      </c>
      <c r="D446" s="216" t="s">
        <v>207</v>
      </c>
      <c r="E446" s="217" t="s">
        <v>10280</v>
      </c>
      <c r="F446" s="218" t="s">
        <v>10281</v>
      </c>
      <c r="G446" s="219" t="s">
        <v>448</v>
      </c>
      <c r="H446" s="220">
        <v>1</v>
      </c>
      <c r="I446" s="221"/>
      <c r="J446" s="222">
        <f>ROUND(I446*H446,2)</f>
        <v>0</v>
      </c>
      <c r="K446" s="218" t="s">
        <v>211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331</v>
      </c>
      <c r="AT446" s="227" t="s">
        <v>207</v>
      </c>
      <c r="AU446" s="227" t="s">
        <v>80</v>
      </c>
      <c r="AY446" s="20" t="s">
        <v>205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331</v>
      </c>
      <c r="BM446" s="227" t="s">
        <v>10282</v>
      </c>
    </row>
    <row r="447" s="2" customFormat="1">
      <c r="A447" s="41"/>
      <c r="B447" s="42"/>
      <c r="C447" s="43"/>
      <c r="D447" s="229" t="s">
        <v>214</v>
      </c>
      <c r="E447" s="43"/>
      <c r="F447" s="230" t="s">
        <v>10283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214</v>
      </c>
      <c r="AU447" s="20" t="s">
        <v>80</v>
      </c>
    </row>
    <row r="448" s="2" customFormat="1" ht="16.5" customHeight="1">
      <c r="A448" s="41"/>
      <c r="B448" s="42"/>
      <c r="C448" s="278" t="s">
        <v>1922</v>
      </c>
      <c r="D448" s="278" t="s">
        <v>319</v>
      </c>
      <c r="E448" s="279" t="s">
        <v>10284</v>
      </c>
      <c r="F448" s="280" t="s">
        <v>10285</v>
      </c>
      <c r="G448" s="281" t="s">
        <v>448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0.00010000000000000001</v>
      </c>
      <c r="R448" s="225">
        <f>Q448*H448</f>
        <v>0.00010000000000000001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433</v>
      </c>
      <c r="AT448" s="227" t="s">
        <v>319</v>
      </c>
      <c r="AU448" s="227" t="s">
        <v>80</v>
      </c>
      <c r="AY448" s="20" t="s">
        <v>205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331</v>
      </c>
      <c r="BM448" s="227" t="s">
        <v>10286</v>
      </c>
    </row>
    <row r="449" s="2" customFormat="1" ht="16.5" customHeight="1">
      <c r="A449" s="41"/>
      <c r="B449" s="42"/>
      <c r="C449" s="278" t="s">
        <v>1927</v>
      </c>
      <c r="D449" s="278" t="s">
        <v>319</v>
      </c>
      <c r="E449" s="279" t="s">
        <v>10287</v>
      </c>
      <c r="F449" s="280" t="s">
        <v>10288</v>
      </c>
      <c r="G449" s="281" t="s">
        <v>8235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0.00010000000000000001</v>
      </c>
      <c r="R449" s="225">
        <f>Q449*H449</f>
        <v>0.00010000000000000001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433</v>
      </c>
      <c r="AT449" s="227" t="s">
        <v>319</v>
      </c>
      <c r="AU449" s="227" t="s">
        <v>80</v>
      </c>
      <c r="AY449" s="20" t="s">
        <v>205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331</v>
      </c>
      <c r="BM449" s="227" t="s">
        <v>10289</v>
      </c>
    </row>
    <row r="450" s="2" customFormat="1" ht="16.5" customHeight="1">
      <c r="A450" s="41"/>
      <c r="B450" s="42"/>
      <c r="C450" s="216" t="s">
        <v>1933</v>
      </c>
      <c r="D450" s="216" t="s">
        <v>207</v>
      </c>
      <c r="E450" s="217" t="s">
        <v>10280</v>
      </c>
      <c r="F450" s="218" t="s">
        <v>10281</v>
      </c>
      <c r="G450" s="219" t="s">
        <v>448</v>
      </c>
      <c r="H450" s="220">
        <v>1</v>
      </c>
      <c r="I450" s="221"/>
      <c r="J450" s="222">
        <f>ROUND(I450*H450,2)</f>
        <v>0</v>
      </c>
      <c r="K450" s="218" t="s">
        <v>211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</v>
      </c>
      <c r="R450" s="225">
        <f>Q450*H450</f>
        <v>0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331</v>
      </c>
      <c r="AT450" s="227" t="s">
        <v>207</v>
      </c>
      <c r="AU450" s="227" t="s">
        <v>80</v>
      </c>
      <c r="AY450" s="20" t="s">
        <v>205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331</v>
      </c>
      <c r="BM450" s="227" t="s">
        <v>10290</v>
      </c>
    </row>
    <row r="451" s="2" customFormat="1">
      <c r="A451" s="41"/>
      <c r="B451" s="42"/>
      <c r="C451" s="43"/>
      <c r="D451" s="229" t="s">
        <v>214</v>
      </c>
      <c r="E451" s="43"/>
      <c r="F451" s="230" t="s">
        <v>10283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214</v>
      </c>
      <c r="AU451" s="20" t="s">
        <v>80</v>
      </c>
    </row>
    <row r="452" s="2" customFormat="1" ht="16.5" customHeight="1">
      <c r="A452" s="41"/>
      <c r="B452" s="42"/>
      <c r="C452" s="278" t="s">
        <v>1940</v>
      </c>
      <c r="D452" s="278" t="s">
        <v>319</v>
      </c>
      <c r="E452" s="279" t="s">
        <v>10291</v>
      </c>
      <c r="F452" s="280" t="s">
        <v>10292</v>
      </c>
      <c r="G452" s="281" t="s">
        <v>448</v>
      </c>
      <c r="H452" s="282">
        <v>1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0.00020000000000000001</v>
      </c>
      <c r="R452" s="225">
        <f>Q452*H452</f>
        <v>0.00020000000000000001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433</v>
      </c>
      <c r="AT452" s="227" t="s">
        <v>319</v>
      </c>
      <c r="AU452" s="227" t="s">
        <v>80</v>
      </c>
      <c r="AY452" s="20" t="s">
        <v>205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331</v>
      </c>
      <c r="BM452" s="227" t="s">
        <v>10293</v>
      </c>
    </row>
    <row r="453" s="2" customFormat="1" ht="24.15" customHeight="1">
      <c r="A453" s="41"/>
      <c r="B453" s="42"/>
      <c r="C453" s="216" t="s">
        <v>1946</v>
      </c>
      <c r="D453" s="216" t="s">
        <v>207</v>
      </c>
      <c r="E453" s="217" t="s">
        <v>10294</v>
      </c>
      <c r="F453" s="218" t="s">
        <v>10295</v>
      </c>
      <c r="G453" s="219" t="s">
        <v>448</v>
      </c>
      <c r="H453" s="220">
        <v>1</v>
      </c>
      <c r="I453" s="221"/>
      <c r="J453" s="222">
        <f>ROUND(I453*H453,2)</f>
        <v>0</v>
      </c>
      <c r="K453" s="218" t="s">
        <v>211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331</v>
      </c>
      <c r="AT453" s="227" t="s">
        <v>207</v>
      </c>
      <c r="AU453" s="227" t="s">
        <v>80</v>
      </c>
      <c r="AY453" s="20" t="s">
        <v>205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331</v>
      </c>
      <c r="BM453" s="227" t="s">
        <v>10296</v>
      </c>
    </row>
    <row r="454" s="2" customFormat="1">
      <c r="A454" s="41"/>
      <c r="B454" s="42"/>
      <c r="C454" s="43"/>
      <c r="D454" s="229" t="s">
        <v>214</v>
      </c>
      <c r="E454" s="43"/>
      <c r="F454" s="230" t="s">
        <v>10297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214</v>
      </c>
      <c r="AU454" s="20" t="s">
        <v>80</v>
      </c>
    </row>
    <row r="455" s="2" customFormat="1" ht="16.5" customHeight="1">
      <c r="A455" s="41"/>
      <c r="B455" s="42"/>
      <c r="C455" s="278" t="s">
        <v>1952</v>
      </c>
      <c r="D455" s="278" t="s">
        <v>319</v>
      </c>
      <c r="E455" s="279" t="s">
        <v>10298</v>
      </c>
      <c r="F455" s="280" t="s">
        <v>10299</v>
      </c>
      <c r="G455" s="281" t="s">
        <v>448</v>
      </c>
      <c r="H455" s="282">
        <v>1</v>
      </c>
      <c r="I455" s="283"/>
      <c r="J455" s="284">
        <f>ROUND(I455*H455,2)</f>
        <v>0</v>
      </c>
      <c r="K455" s="280" t="s">
        <v>19</v>
      </c>
      <c r="L455" s="285"/>
      <c r="M455" s="286" t="s">
        <v>19</v>
      </c>
      <c r="N455" s="287" t="s">
        <v>42</v>
      </c>
      <c r="O455" s="87"/>
      <c r="P455" s="225">
        <f>O455*H455</f>
        <v>0</v>
      </c>
      <c r="Q455" s="225">
        <v>0.00050000000000000001</v>
      </c>
      <c r="R455" s="225">
        <f>Q455*H455</f>
        <v>0.00050000000000000001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433</v>
      </c>
      <c r="AT455" s="227" t="s">
        <v>319</v>
      </c>
      <c r="AU455" s="227" t="s">
        <v>80</v>
      </c>
      <c r="AY455" s="20" t="s">
        <v>205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331</v>
      </c>
      <c r="BM455" s="227" t="s">
        <v>10300</v>
      </c>
    </row>
    <row r="456" s="2" customFormat="1" ht="16.5" customHeight="1">
      <c r="A456" s="41"/>
      <c r="B456" s="42"/>
      <c r="C456" s="216" t="s">
        <v>1957</v>
      </c>
      <c r="D456" s="216" t="s">
        <v>207</v>
      </c>
      <c r="E456" s="217" t="s">
        <v>10301</v>
      </c>
      <c r="F456" s="218" t="s">
        <v>10302</v>
      </c>
      <c r="G456" s="219" t="s">
        <v>448</v>
      </c>
      <c r="H456" s="220">
        <v>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331</v>
      </c>
      <c r="AT456" s="227" t="s">
        <v>207</v>
      </c>
      <c r="AU456" s="227" t="s">
        <v>80</v>
      </c>
      <c r="AY456" s="20" t="s">
        <v>205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331</v>
      </c>
      <c r="BM456" s="227" t="s">
        <v>10303</v>
      </c>
    </row>
    <row r="457" s="2" customFormat="1" ht="16.5" customHeight="1">
      <c r="A457" s="41"/>
      <c r="B457" s="42"/>
      <c r="C457" s="278" t="s">
        <v>1963</v>
      </c>
      <c r="D457" s="278" t="s">
        <v>319</v>
      </c>
      <c r="E457" s="279" t="s">
        <v>9449</v>
      </c>
      <c r="F457" s="280" t="s">
        <v>10304</v>
      </c>
      <c r="G457" s="281" t="s">
        <v>448</v>
      </c>
      <c r="H457" s="282">
        <v>1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0.00059999999999999995</v>
      </c>
      <c r="R457" s="225">
        <f>Q457*H457</f>
        <v>0.00059999999999999995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433</v>
      </c>
      <c r="AT457" s="227" t="s">
        <v>319</v>
      </c>
      <c r="AU457" s="227" t="s">
        <v>80</v>
      </c>
      <c r="AY457" s="20" t="s">
        <v>205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331</v>
      </c>
      <c r="BM457" s="227" t="s">
        <v>10305</v>
      </c>
    </row>
    <row r="458" s="2" customFormat="1" ht="16.5" customHeight="1">
      <c r="A458" s="41"/>
      <c r="B458" s="42"/>
      <c r="C458" s="216" t="s">
        <v>1970</v>
      </c>
      <c r="D458" s="216" t="s">
        <v>207</v>
      </c>
      <c r="E458" s="217" t="s">
        <v>10306</v>
      </c>
      <c r="F458" s="218" t="s">
        <v>10307</v>
      </c>
      <c r="G458" s="219" t="s">
        <v>448</v>
      </c>
      <c r="H458" s="220">
        <v>1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331</v>
      </c>
      <c r="AT458" s="227" t="s">
        <v>207</v>
      </c>
      <c r="AU458" s="227" t="s">
        <v>80</v>
      </c>
      <c r="AY458" s="20" t="s">
        <v>205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331</v>
      </c>
      <c r="BM458" s="227" t="s">
        <v>10308</v>
      </c>
    </row>
    <row r="459" s="2" customFormat="1" ht="16.5" customHeight="1">
      <c r="A459" s="41"/>
      <c r="B459" s="42"/>
      <c r="C459" s="278" t="s">
        <v>1976</v>
      </c>
      <c r="D459" s="278" t="s">
        <v>319</v>
      </c>
      <c r="E459" s="279" t="s">
        <v>10309</v>
      </c>
      <c r="F459" s="280" t="s">
        <v>10310</v>
      </c>
      <c r="G459" s="281" t="s">
        <v>8235</v>
      </c>
      <c r="H459" s="282">
        <v>1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0.00010000000000000001</v>
      </c>
      <c r="R459" s="225">
        <f>Q459*H459</f>
        <v>0.00010000000000000001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433</v>
      </c>
      <c r="AT459" s="227" t="s">
        <v>319</v>
      </c>
      <c r="AU459" s="227" t="s">
        <v>80</v>
      </c>
      <c r="AY459" s="20" t="s">
        <v>205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331</v>
      </c>
      <c r="BM459" s="227" t="s">
        <v>10311</v>
      </c>
    </row>
    <row r="460" s="2" customFormat="1" ht="16.5" customHeight="1">
      <c r="A460" s="41"/>
      <c r="B460" s="42"/>
      <c r="C460" s="278" t="s">
        <v>1982</v>
      </c>
      <c r="D460" s="278" t="s">
        <v>319</v>
      </c>
      <c r="E460" s="279" t="s">
        <v>10312</v>
      </c>
      <c r="F460" s="280" t="s">
        <v>10313</v>
      </c>
      <c r="G460" s="281" t="s">
        <v>8235</v>
      </c>
      <c r="H460" s="282">
        <v>1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0.00020000000000000001</v>
      </c>
      <c r="R460" s="225">
        <f>Q460*H460</f>
        <v>0.00020000000000000001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433</v>
      </c>
      <c r="AT460" s="227" t="s">
        <v>319</v>
      </c>
      <c r="AU460" s="227" t="s">
        <v>80</v>
      </c>
      <c r="AY460" s="20" t="s">
        <v>205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331</v>
      </c>
      <c r="BM460" s="227" t="s">
        <v>10314</v>
      </c>
    </row>
    <row r="461" s="2" customFormat="1" ht="16.5" customHeight="1">
      <c r="A461" s="41"/>
      <c r="B461" s="42"/>
      <c r="C461" s="278" t="s">
        <v>1988</v>
      </c>
      <c r="D461" s="278" t="s">
        <v>319</v>
      </c>
      <c r="E461" s="279" t="s">
        <v>10315</v>
      </c>
      <c r="F461" s="280" t="s">
        <v>10316</v>
      </c>
      <c r="G461" s="281" t="s">
        <v>8235</v>
      </c>
      <c r="H461" s="282">
        <v>1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0.00029999999999999997</v>
      </c>
      <c r="R461" s="225">
        <f>Q461*H461</f>
        <v>0.00029999999999999997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433</v>
      </c>
      <c r="AT461" s="227" t="s">
        <v>319</v>
      </c>
      <c r="AU461" s="227" t="s">
        <v>80</v>
      </c>
      <c r="AY461" s="20" t="s">
        <v>205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331</v>
      </c>
      <c r="BM461" s="227" t="s">
        <v>10317</v>
      </c>
    </row>
    <row r="462" s="2" customFormat="1" ht="16.5" customHeight="1">
      <c r="A462" s="41"/>
      <c r="B462" s="42"/>
      <c r="C462" s="216" t="s">
        <v>1993</v>
      </c>
      <c r="D462" s="216" t="s">
        <v>207</v>
      </c>
      <c r="E462" s="217" t="s">
        <v>10318</v>
      </c>
      <c r="F462" s="218" t="s">
        <v>10319</v>
      </c>
      <c r="G462" s="219" t="s">
        <v>448</v>
      </c>
      <c r="H462" s="220">
        <v>1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331</v>
      </c>
      <c r="AT462" s="227" t="s">
        <v>207</v>
      </c>
      <c r="AU462" s="227" t="s">
        <v>80</v>
      </c>
      <c r="AY462" s="20" t="s">
        <v>205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331</v>
      </c>
      <c r="BM462" s="227" t="s">
        <v>10320</v>
      </c>
    </row>
    <row r="463" s="2" customFormat="1" ht="16.5" customHeight="1">
      <c r="A463" s="41"/>
      <c r="B463" s="42"/>
      <c r="C463" s="278" t="s">
        <v>1998</v>
      </c>
      <c r="D463" s="278" t="s">
        <v>319</v>
      </c>
      <c r="E463" s="279" t="s">
        <v>8539</v>
      </c>
      <c r="F463" s="280" t="s">
        <v>10321</v>
      </c>
      <c r="G463" s="281" t="s">
        <v>8235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0.00020000000000000001</v>
      </c>
      <c r="R463" s="225">
        <f>Q463*H463</f>
        <v>0.00020000000000000001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433</v>
      </c>
      <c r="AT463" s="227" t="s">
        <v>319</v>
      </c>
      <c r="AU463" s="227" t="s">
        <v>80</v>
      </c>
      <c r="AY463" s="20" t="s">
        <v>205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331</v>
      </c>
      <c r="BM463" s="227" t="s">
        <v>10322</v>
      </c>
    </row>
    <row r="464" s="2" customFormat="1" ht="24.15" customHeight="1">
      <c r="A464" s="41"/>
      <c r="B464" s="42"/>
      <c r="C464" s="216" t="s">
        <v>2003</v>
      </c>
      <c r="D464" s="216" t="s">
        <v>207</v>
      </c>
      <c r="E464" s="217" t="s">
        <v>10323</v>
      </c>
      <c r="F464" s="218" t="s">
        <v>10324</v>
      </c>
      <c r="G464" s="219" t="s">
        <v>448</v>
      </c>
      <c r="H464" s="220">
        <v>1</v>
      </c>
      <c r="I464" s="221"/>
      <c r="J464" s="222">
        <f>ROUND(I464*H464,2)</f>
        <v>0</v>
      </c>
      <c r="K464" s="218" t="s">
        <v>211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331</v>
      </c>
      <c r="AT464" s="227" t="s">
        <v>207</v>
      </c>
      <c r="AU464" s="227" t="s">
        <v>80</v>
      </c>
      <c r="AY464" s="20" t="s">
        <v>205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331</v>
      </c>
      <c r="BM464" s="227" t="s">
        <v>10325</v>
      </c>
    </row>
    <row r="465" s="2" customFormat="1">
      <c r="A465" s="41"/>
      <c r="B465" s="42"/>
      <c r="C465" s="43"/>
      <c r="D465" s="229" t="s">
        <v>214</v>
      </c>
      <c r="E465" s="43"/>
      <c r="F465" s="230" t="s">
        <v>10326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214</v>
      </c>
      <c r="AU465" s="20" t="s">
        <v>80</v>
      </c>
    </row>
    <row r="466" s="2" customFormat="1" ht="16.5" customHeight="1">
      <c r="A466" s="41"/>
      <c r="B466" s="42"/>
      <c r="C466" s="278" t="s">
        <v>2008</v>
      </c>
      <c r="D466" s="278" t="s">
        <v>319</v>
      </c>
      <c r="E466" s="279" t="s">
        <v>10327</v>
      </c>
      <c r="F466" s="280" t="s">
        <v>10328</v>
      </c>
      <c r="G466" s="281" t="s">
        <v>448</v>
      </c>
      <c r="H466" s="282">
        <v>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0.00080000000000000004</v>
      </c>
      <c r="R466" s="225">
        <f>Q466*H466</f>
        <v>0.00080000000000000004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433</v>
      </c>
      <c r="AT466" s="227" t="s">
        <v>319</v>
      </c>
      <c r="AU466" s="227" t="s">
        <v>80</v>
      </c>
      <c r="AY466" s="20" t="s">
        <v>205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331</v>
      </c>
      <c r="BM466" s="227" t="s">
        <v>10329</v>
      </c>
    </row>
    <row r="467" s="2" customFormat="1" ht="16.5" customHeight="1">
      <c r="A467" s="41"/>
      <c r="B467" s="42"/>
      <c r="C467" s="216" t="s">
        <v>2013</v>
      </c>
      <c r="D467" s="216" t="s">
        <v>207</v>
      </c>
      <c r="E467" s="217" t="s">
        <v>9937</v>
      </c>
      <c r="F467" s="218" t="s">
        <v>9938</v>
      </c>
      <c r="G467" s="219" t="s">
        <v>448</v>
      </c>
      <c r="H467" s="220">
        <v>1</v>
      </c>
      <c r="I467" s="221"/>
      <c r="J467" s="222">
        <f>ROUND(I467*H467,2)</f>
        <v>0</v>
      </c>
      <c r="K467" s="218" t="s">
        <v>211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331</v>
      </c>
      <c r="AT467" s="227" t="s">
        <v>207</v>
      </c>
      <c r="AU467" s="227" t="s">
        <v>80</v>
      </c>
      <c r="AY467" s="20" t="s">
        <v>205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331</v>
      </c>
      <c r="BM467" s="227" t="s">
        <v>10330</v>
      </c>
    </row>
    <row r="468" s="2" customFormat="1">
      <c r="A468" s="41"/>
      <c r="B468" s="42"/>
      <c r="C468" s="43"/>
      <c r="D468" s="229" t="s">
        <v>214</v>
      </c>
      <c r="E468" s="43"/>
      <c r="F468" s="230" t="s">
        <v>9940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214</v>
      </c>
      <c r="AU468" s="20" t="s">
        <v>80</v>
      </c>
    </row>
    <row r="469" s="2" customFormat="1" ht="16.5" customHeight="1">
      <c r="A469" s="41"/>
      <c r="B469" s="42"/>
      <c r="C469" s="278" t="s">
        <v>2018</v>
      </c>
      <c r="D469" s="278" t="s">
        <v>319</v>
      </c>
      <c r="E469" s="279" t="s">
        <v>10331</v>
      </c>
      <c r="F469" s="280" t="s">
        <v>10332</v>
      </c>
      <c r="G469" s="281" t="s">
        <v>448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0.0022000000000000001</v>
      </c>
      <c r="R469" s="225">
        <f>Q469*H469</f>
        <v>0.0022000000000000001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433</v>
      </c>
      <c r="AT469" s="227" t="s">
        <v>319</v>
      </c>
      <c r="AU469" s="227" t="s">
        <v>80</v>
      </c>
      <c r="AY469" s="20" t="s">
        <v>205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331</v>
      </c>
      <c r="BM469" s="227" t="s">
        <v>10333</v>
      </c>
    </row>
    <row r="470" s="2" customFormat="1" ht="16.5" customHeight="1">
      <c r="A470" s="41"/>
      <c r="B470" s="42"/>
      <c r="C470" s="278" t="s">
        <v>2023</v>
      </c>
      <c r="D470" s="278" t="s">
        <v>319</v>
      </c>
      <c r="E470" s="279" t="s">
        <v>10334</v>
      </c>
      <c r="F470" s="280" t="s">
        <v>10335</v>
      </c>
      <c r="G470" s="281" t="s">
        <v>8235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433</v>
      </c>
      <c r="AT470" s="227" t="s">
        <v>319</v>
      </c>
      <c r="AU470" s="227" t="s">
        <v>80</v>
      </c>
      <c r="AY470" s="20" t="s">
        <v>205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331</v>
      </c>
      <c r="BM470" s="227" t="s">
        <v>10336</v>
      </c>
    </row>
    <row r="471" s="12" customFormat="1" ht="22.8" customHeight="1">
      <c r="A471" s="12"/>
      <c r="B471" s="200"/>
      <c r="C471" s="201"/>
      <c r="D471" s="202" t="s">
        <v>70</v>
      </c>
      <c r="E471" s="214" t="s">
        <v>9694</v>
      </c>
      <c r="F471" s="214" t="s">
        <v>9695</v>
      </c>
      <c r="G471" s="201"/>
      <c r="H471" s="201"/>
      <c r="I471" s="204"/>
      <c r="J471" s="215">
        <f>BK471</f>
        <v>0</v>
      </c>
      <c r="K471" s="201"/>
      <c r="L471" s="206"/>
      <c r="M471" s="207"/>
      <c r="N471" s="208"/>
      <c r="O471" s="208"/>
      <c r="P471" s="209">
        <f>SUM(P472:P476)</f>
        <v>0</v>
      </c>
      <c r="Q471" s="208"/>
      <c r="R471" s="209">
        <f>SUM(R472:R476)</f>
        <v>0.0022599999999999999</v>
      </c>
      <c r="S471" s="208"/>
      <c r="T471" s="210">
        <f>SUM(T472:T476)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11" t="s">
        <v>80</v>
      </c>
      <c r="AT471" s="212" t="s">
        <v>70</v>
      </c>
      <c r="AU471" s="212" t="s">
        <v>78</v>
      </c>
      <c r="AY471" s="211" t="s">
        <v>205</v>
      </c>
      <c r="BK471" s="213">
        <f>SUM(BK472:BK476)</f>
        <v>0</v>
      </c>
    </row>
    <row r="472" s="2" customFormat="1" ht="24.15" customHeight="1">
      <c r="A472" s="41"/>
      <c r="B472" s="42"/>
      <c r="C472" s="216" t="s">
        <v>2028</v>
      </c>
      <c r="D472" s="216" t="s">
        <v>207</v>
      </c>
      <c r="E472" s="217" t="s">
        <v>10084</v>
      </c>
      <c r="F472" s="218" t="s">
        <v>10085</v>
      </c>
      <c r="G472" s="219" t="s">
        <v>327</v>
      </c>
      <c r="H472" s="220">
        <v>57.143000000000001</v>
      </c>
      <c r="I472" s="221"/>
      <c r="J472" s="222">
        <f>ROUND(I472*H472,2)</f>
        <v>0</v>
      </c>
      <c r="K472" s="218" t="s">
        <v>211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</v>
      </c>
      <c r="R472" s="225">
        <f>Q472*H472</f>
        <v>0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331</v>
      </c>
      <c r="AT472" s="227" t="s">
        <v>207</v>
      </c>
      <c r="AU472" s="227" t="s">
        <v>80</v>
      </c>
      <c r="AY472" s="20" t="s">
        <v>205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331</v>
      </c>
      <c r="BM472" s="227" t="s">
        <v>10337</v>
      </c>
    </row>
    <row r="473" s="2" customFormat="1">
      <c r="A473" s="41"/>
      <c r="B473" s="42"/>
      <c r="C473" s="43"/>
      <c r="D473" s="229" t="s">
        <v>214</v>
      </c>
      <c r="E473" s="43"/>
      <c r="F473" s="230" t="s">
        <v>10087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214</v>
      </c>
      <c r="AU473" s="20" t="s">
        <v>80</v>
      </c>
    </row>
    <row r="474" s="14" customFormat="1">
      <c r="A474" s="14"/>
      <c r="B474" s="245"/>
      <c r="C474" s="246"/>
      <c r="D474" s="236" t="s">
        <v>216</v>
      </c>
      <c r="E474" s="247" t="s">
        <v>19</v>
      </c>
      <c r="F474" s="248" t="s">
        <v>10338</v>
      </c>
      <c r="G474" s="246"/>
      <c r="H474" s="249">
        <v>57.142857142857103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216</v>
      </c>
      <c r="AU474" s="255" t="s">
        <v>80</v>
      </c>
      <c r="AV474" s="14" t="s">
        <v>80</v>
      </c>
      <c r="AW474" s="14" t="s">
        <v>218</v>
      </c>
      <c r="AX474" s="14" t="s">
        <v>71</v>
      </c>
      <c r="AY474" s="255" t="s">
        <v>205</v>
      </c>
    </row>
    <row r="475" s="2" customFormat="1" ht="37.8" customHeight="1">
      <c r="A475" s="41"/>
      <c r="B475" s="42"/>
      <c r="C475" s="278" t="s">
        <v>2034</v>
      </c>
      <c r="D475" s="278" t="s">
        <v>319</v>
      </c>
      <c r="E475" s="279" t="s">
        <v>10339</v>
      </c>
      <c r="F475" s="280" t="s">
        <v>10340</v>
      </c>
      <c r="G475" s="281" t="s">
        <v>327</v>
      </c>
      <c r="H475" s="282">
        <v>46</v>
      </c>
      <c r="I475" s="283"/>
      <c r="J475" s="284">
        <f>ROUND(I475*H475,2)</f>
        <v>0</v>
      </c>
      <c r="K475" s="280" t="s">
        <v>211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4.0000000000000003E-05</v>
      </c>
      <c r="R475" s="225">
        <f>Q475*H475</f>
        <v>0.0018400000000000001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433</v>
      </c>
      <c r="AT475" s="227" t="s">
        <v>319</v>
      </c>
      <c r="AU475" s="227" t="s">
        <v>80</v>
      </c>
      <c r="AY475" s="20" t="s">
        <v>205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331</v>
      </c>
      <c r="BM475" s="227" t="s">
        <v>10341</v>
      </c>
    </row>
    <row r="476" s="2" customFormat="1" ht="24.15" customHeight="1">
      <c r="A476" s="41"/>
      <c r="B476" s="42"/>
      <c r="C476" s="278" t="s">
        <v>2040</v>
      </c>
      <c r="D476" s="278" t="s">
        <v>319</v>
      </c>
      <c r="E476" s="279" t="s">
        <v>10342</v>
      </c>
      <c r="F476" s="280" t="s">
        <v>10343</v>
      </c>
      <c r="G476" s="281" t="s">
        <v>327</v>
      </c>
      <c r="H476" s="282">
        <v>14</v>
      </c>
      <c r="I476" s="283"/>
      <c r="J476" s="284">
        <f>ROUND(I476*H476,2)</f>
        <v>0</v>
      </c>
      <c r="K476" s="280" t="s">
        <v>211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3.0000000000000001E-05</v>
      </c>
      <c r="R476" s="225">
        <f>Q476*H476</f>
        <v>0.00042000000000000002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433</v>
      </c>
      <c r="AT476" s="227" t="s">
        <v>319</v>
      </c>
      <c r="AU476" s="227" t="s">
        <v>80</v>
      </c>
      <c r="AY476" s="20" t="s">
        <v>205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331</v>
      </c>
      <c r="BM476" s="227" t="s">
        <v>10344</v>
      </c>
    </row>
    <row r="477" s="12" customFormat="1" ht="22.8" customHeight="1">
      <c r="A477" s="12"/>
      <c r="B477" s="200"/>
      <c r="C477" s="201"/>
      <c r="D477" s="202" t="s">
        <v>70</v>
      </c>
      <c r="E477" s="214" t="s">
        <v>9878</v>
      </c>
      <c r="F477" s="214" t="s">
        <v>9879</v>
      </c>
      <c r="G477" s="201"/>
      <c r="H477" s="201"/>
      <c r="I477" s="204"/>
      <c r="J477" s="215">
        <f>BK477</f>
        <v>0</v>
      </c>
      <c r="K477" s="201"/>
      <c r="L477" s="206"/>
      <c r="M477" s="207"/>
      <c r="N477" s="208"/>
      <c r="O477" s="208"/>
      <c r="P477" s="209">
        <f>SUM(P478:P485)</f>
        <v>0</v>
      </c>
      <c r="Q477" s="208"/>
      <c r="R477" s="209">
        <f>SUM(R478:R485)</f>
        <v>0.00016000000000000001</v>
      </c>
      <c r="S477" s="208"/>
      <c r="T477" s="210">
        <f>SUM(T478:T485)</f>
        <v>0.014999999999999999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11" t="s">
        <v>80</v>
      </c>
      <c r="AT477" s="212" t="s">
        <v>70</v>
      </c>
      <c r="AU477" s="212" t="s">
        <v>78</v>
      </c>
      <c r="AY477" s="211" t="s">
        <v>205</v>
      </c>
      <c r="BK477" s="213">
        <f>SUM(BK478:BK485)</f>
        <v>0</v>
      </c>
    </row>
    <row r="478" s="2" customFormat="1" ht="21.75" customHeight="1">
      <c r="A478" s="41"/>
      <c r="B478" s="42"/>
      <c r="C478" s="216" t="s">
        <v>2047</v>
      </c>
      <c r="D478" s="216" t="s">
        <v>207</v>
      </c>
      <c r="E478" s="217" t="s">
        <v>10205</v>
      </c>
      <c r="F478" s="218" t="s">
        <v>10206</v>
      </c>
      <c r="G478" s="219" t="s">
        <v>448</v>
      </c>
      <c r="H478" s="220">
        <v>2</v>
      </c>
      <c r="I478" s="221"/>
      <c r="J478" s="222">
        <f>ROUND(I478*H478,2)</f>
        <v>0</v>
      </c>
      <c r="K478" s="218" t="s">
        <v>211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331</v>
      </c>
      <c r="AT478" s="227" t="s">
        <v>207</v>
      </c>
      <c r="AU478" s="227" t="s">
        <v>80</v>
      </c>
      <c r="AY478" s="20" t="s">
        <v>205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331</v>
      </c>
      <c r="BM478" s="227" t="s">
        <v>10345</v>
      </c>
    </row>
    <row r="479" s="2" customFormat="1">
      <c r="A479" s="41"/>
      <c r="B479" s="42"/>
      <c r="C479" s="43"/>
      <c r="D479" s="229" t="s">
        <v>214</v>
      </c>
      <c r="E479" s="43"/>
      <c r="F479" s="230" t="s">
        <v>10208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214</v>
      </c>
      <c r="AU479" s="20" t="s">
        <v>80</v>
      </c>
    </row>
    <row r="480" s="2" customFormat="1" ht="16.5" customHeight="1">
      <c r="A480" s="41"/>
      <c r="B480" s="42"/>
      <c r="C480" s="278" t="s">
        <v>2052</v>
      </c>
      <c r="D480" s="278" t="s">
        <v>319</v>
      </c>
      <c r="E480" s="279" t="s">
        <v>10346</v>
      </c>
      <c r="F480" s="280" t="s">
        <v>10347</v>
      </c>
      <c r="G480" s="281" t="s">
        <v>448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8.0000000000000007E-05</v>
      </c>
      <c r="R480" s="225">
        <f>Q480*H480</f>
        <v>0.00016000000000000001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433</v>
      </c>
      <c r="AT480" s="227" t="s">
        <v>319</v>
      </c>
      <c r="AU480" s="227" t="s">
        <v>80</v>
      </c>
      <c r="AY480" s="20" t="s">
        <v>205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331</v>
      </c>
      <c r="BM480" s="227" t="s">
        <v>10348</v>
      </c>
    </row>
    <row r="481" s="2" customFormat="1" ht="16.5" customHeight="1">
      <c r="A481" s="41"/>
      <c r="B481" s="42"/>
      <c r="C481" s="216" t="s">
        <v>2058</v>
      </c>
      <c r="D481" s="216" t="s">
        <v>207</v>
      </c>
      <c r="E481" s="217" t="s">
        <v>10349</v>
      </c>
      <c r="F481" s="218" t="s">
        <v>10350</v>
      </c>
      <c r="G481" s="219" t="s">
        <v>448</v>
      </c>
      <c r="H481" s="220">
        <v>2</v>
      </c>
      <c r="I481" s="221"/>
      <c r="J481" s="222">
        <f>ROUND(I481*H481,2)</f>
        <v>0</v>
      </c>
      <c r="K481" s="218" t="s">
        <v>19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</v>
      </c>
      <c r="R481" s="225">
        <f>Q481*H481</f>
        <v>0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331</v>
      </c>
      <c r="AT481" s="227" t="s">
        <v>207</v>
      </c>
      <c r="AU481" s="227" t="s">
        <v>80</v>
      </c>
      <c r="AY481" s="20" t="s">
        <v>205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331</v>
      </c>
      <c r="BM481" s="227" t="s">
        <v>10351</v>
      </c>
    </row>
    <row r="482" s="2" customFormat="1" ht="16.5" customHeight="1">
      <c r="A482" s="41"/>
      <c r="B482" s="42"/>
      <c r="C482" s="216" t="s">
        <v>2064</v>
      </c>
      <c r="D482" s="216" t="s">
        <v>207</v>
      </c>
      <c r="E482" s="217" t="s">
        <v>10352</v>
      </c>
      <c r="F482" s="218" t="s">
        <v>10353</v>
      </c>
      <c r="G482" s="219" t="s">
        <v>448</v>
      </c>
      <c r="H482" s="220">
        <v>1</v>
      </c>
      <c r="I482" s="221"/>
      <c r="J482" s="222">
        <f>ROUND(I482*H482,2)</f>
        <v>0</v>
      </c>
      <c r="K482" s="218" t="s">
        <v>19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331</v>
      </c>
      <c r="AT482" s="227" t="s">
        <v>207</v>
      </c>
      <c r="AU482" s="227" t="s">
        <v>80</v>
      </c>
      <c r="AY482" s="20" t="s">
        <v>205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331</v>
      </c>
      <c r="BM482" s="227" t="s">
        <v>10354</v>
      </c>
    </row>
    <row r="483" s="2" customFormat="1" ht="37.8" customHeight="1">
      <c r="A483" s="41"/>
      <c r="B483" s="42"/>
      <c r="C483" s="216" t="s">
        <v>2069</v>
      </c>
      <c r="D483" s="216" t="s">
        <v>207</v>
      </c>
      <c r="E483" s="217" t="s">
        <v>2860</v>
      </c>
      <c r="F483" s="218" t="s">
        <v>2861</v>
      </c>
      <c r="G483" s="219" t="s">
        <v>448</v>
      </c>
      <c r="H483" s="220">
        <v>1</v>
      </c>
      <c r="I483" s="221"/>
      <c r="J483" s="222">
        <f>ROUND(I483*H483,2)</f>
        <v>0</v>
      </c>
      <c r="K483" s="218" t="s">
        <v>211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0.014999999999999999</v>
      </c>
      <c r="T483" s="226">
        <f>S483*H483</f>
        <v>0.014999999999999999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331</v>
      </c>
      <c r="AT483" s="227" t="s">
        <v>207</v>
      </c>
      <c r="AU483" s="227" t="s">
        <v>80</v>
      </c>
      <c r="AY483" s="20" t="s">
        <v>205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331</v>
      </c>
      <c r="BM483" s="227" t="s">
        <v>10355</v>
      </c>
    </row>
    <row r="484" s="2" customFormat="1">
      <c r="A484" s="41"/>
      <c r="B484" s="42"/>
      <c r="C484" s="43"/>
      <c r="D484" s="229" t="s">
        <v>214</v>
      </c>
      <c r="E484" s="43"/>
      <c r="F484" s="230" t="s">
        <v>2863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214</v>
      </c>
      <c r="AU484" s="20" t="s">
        <v>80</v>
      </c>
    </row>
    <row r="485" s="14" customFormat="1">
      <c r="A485" s="14"/>
      <c r="B485" s="245"/>
      <c r="C485" s="246"/>
      <c r="D485" s="236" t="s">
        <v>216</v>
      </c>
      <c r="E485" s="247" t="s">
        <v>19</v>
      </c>
      <c r="F485" s="248" t="s">
        <v>10356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216</v>
      </c>
      <c r="AU485" s="255" t="s">
        <v>80</v>
      </c>
      <c r="AV485" s="14" t="s">
        <v>80</v>
      </c>
      <c r="AW485" s="14" t="s">
        <v>218</v>
      </c>
      <c r="AX485" s="14" t="s">
        <v>71</v>
      </c>
      <c r="AY485" s="255" t="s">
        <v>205</v>
      </c>
    </row>
    <row r="486" s="12" customFormat="1" ht="22.8" customHeight="1">
      <c r="A486" s="12"/>
      <c r="B486" s="200"/>
      <c r="C486" s="201"/>
      <c r="D486" s="202" t="s">
        <v>70</v>
      </c>
      <c r="E486" s="214" t="s">
        <v>10357</v>
      </c>
      <c r="F486" s="214" t="s">
        <v>10358</v>
      </c>
      <c r="G486" s="201"/>
      <c r="H486" s="201"/>
      <c r="I486" s="204"/>
      <c r="J486" s="215">
        <f>BK486</f>
        <v>0</v>
      </c>
      <c r="K486" s="201"/>
      <c r="L486" s="206"/>
      <c r="M486" s="207"/>
      <c r="N486" s="208"/>
      <c r="O486" s="208"/>
      <c r="P486" s="209">
        <v>0</v>
      </c>
      <c r="Q486" s="208"/>
      <c r="R486" s="209">
        <v>0</v>
      </c>
      <c r="S486" s="208"/>
      <c r="T486" s="210"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1" t="s">
        <v>80</v>
      </c>
      <c r="AT486" s="212" t="s">
        <v>70</v>
      </c>
      <c r="AU486" s="212" t="s">
        <v>78</v>
      </c>
      <c r="AY486" s="211" t="s">
        <v>205</v>
      </c>
      <c r="BK486" s="213">
        <v>0</v>
      </c>
    </row>
    <row r="487" s="12" customFormat="1" ht="22.8" customHeight="1">
      <c r="A487" s="12"/>
      <c r="B487" s="200"/>
      <c r="C487" s="201"/>
      <c r="D487" s="202" t="s">
        <v>70</v>
      </c>
      <c r="E487" s="214" t="s">
        <v>9721</v>
      </c>
      <c r="F487" s="214" t="s">
        <v>9722</v>
      </c>
      <c r="G487" s="201"/>
      <c r="H487" s="201"/>
      <c r="I487" s="204"/>
      <c r="J487" s="215">
        <f>BK487</f>
        <v>0</v>
      </c>
      <c r="K487" s="201"/>
      <c r="L487" s="206"/>
      <c r="M487" s="207"/>
      <c r="N487" s="208"/>
      <c r="O487" s="208"/>
      <c r="P487" s="209">
        <f>SUM(P488:P502)</f>
        <v>0</v>
      </c>
      <c r="Q487" s="208"/>
      <c r="R487" s="209">
        <f>SUM(R488:R502)</f>
        <v>0.018580000000000003</v>
      </c>
      <c r="S487" s="208"/>
      <c r="T487" s="210">
        <f>SUM(T488:T502)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1" t="s">
        <v>80</v>
      </c>
      <c r="AT487" s="212" t="s">
        <v>70</v>
      </c>
      <c r="AU487" s="212" t="s">
        <v>78</v>
      </c>
      <c r="AY487" s="211" t="s">
        <v>205</v>
      </c>
      <c r="BK487" s="213">
        <f>SUM(BK488:BK502)</f>
        <v>0</v>
      </c>
    </row>
    <row r="488" s="2" customFormat="1" ht="16.5" customHeight="1">
      <c r="A488" s="41"/>
      <c r="B488" s="42"/>
      <c r="C488" s="216" t="s">
        <v>2075</v>
      </c>
      <c r="D488" s="216" t="s">
        <v>207</v>
      </c>
      <c r="E488" s="217" t="s">
        <v>10359</v>
      </c>
      <c r="F488" s="218" t="s">
        <v>10360</v>
      </c>
      <c r="G488" s="219" t="s">
        <v>448</v>
      </c>
      <c r="H488" s="220">
        <v>11</v>
      </c>
      <c r="I488" s="221"/>
      <c r="J488" s="222">
        <f>ROUND(I488*H488,2)</f>
        <v>0</v>
      </c>
      <c r="K488" s="218" t="s">
        <v>211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331</v>
      </c>
      <c r="AT488" s="227" t="s">
        <v>207</v>
      </c>
      <c r="AU488" s="227" t="s">
        <v>80</v>
      </c>
      <c r="AY488" s="20" t="s">
        <v>205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331</v>
      </c>
      <c r="BM488" s="227" t="s">
        <v>10361</v>
      </c>
    </row>
    <row r="489" s="2" customFormat="1">
      <c r="A489" s="41"/>
      <c r="B489" s="42"/>
      <c r="C489" s="43"/>
      <c r="D489" s="229" t="s">
        <v>214</v>
      </c>
      <c r="E489" s="43"/>
      <c r="F489" s="230" t="s">
        <v>10362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214</v>
      </c>
      <c r="AU489" s="20" t="s">
        <v>80</v>
      </c>
    </row>
    <row r="490" s="2" customFormat="1" ht="33" customHeight="1">
      <c r="A490" s="41"/>
      <c r="B490" s="42"/>
      <c r="C490" s="278" t="s">
        <v>2081</v>
      </c>
      <c r="D490" s="278" t="s">
        <v>319</v>
      </c>
      <c r="E490" s="279" t="s">
        <v>10363</v>
      </c>
      <c r="F490" s="280" t="s">
        <v>10364</v>
      </c>
      <c r="G490" s="281" t="s">
        <v>448</v>
      </c>
      <c r="H490" s="282">
        <v>11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0.00027999999999999998</v>
      </c>
      <c r="R490" s="225">
        <f>Q490*H490</f>
        <v>0.0030799999999999998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433</v>
      </c>
      <c r="AT490" s="227" t="s">
        <v>319</v>
      </c>
      <c r="AU490" s="227" t="s">
        <v>80</v>
      </c>
      <c r="AY490" s="20" t="s">
        <v>205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331</v>
      </c>
      <c r="BM490" s="227" t="s">
        <v>10365</v>
      </c>
    </row>
    <row r="491" s="2" customFormat="1" ht="24.15" customHeight="1">
      <c r="A491" s="41"/>
      <c r="B491" s="42"/>
      <c r="C491" s="216" t="s">
        <v>2086</v>
      </c>
      <c r="D491" s="216" t="s">
        <v>207</v>
      </c>
      <c r="E491" s="217" t="s">
        <v>10366</v>
      </c>
      <c r="F491" s="218" t="s">
        <v>10367</v>
      </c>
      <c r="G491" s="219" t="s">
        <v>448</v>
      </c>
      <c r="H491" s="220">
        <v>10</v>
      </c>
      <c r="I491" s="221"/>
      <c r="J491" s="222">
        <f>ROUND(I491*H491,2)</f>
        <v>0</v>
      </c>
      <c r="K491" s="218" t="s">
        <v>211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331</v>
      </c>
      <c r="AT491" s="227" t="s">
        <v>207</v>
      </c>
      <c r="AU491" s="227" t="s">
        <v>80</v>
      </c>
      <c r="AY491" s="20" t="s">
        <v>205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331</v>
      </c>
      <c r="BM491" s="227" t="s">
        <v>10368</v>
      </c>
    </row>
    <row r="492" s="2" customFormat="1">
      <c r="A492" s="41"/>
      <c r="B492" s="42"/>
      <c r="C492" s="43"/>
      <c r="D492" s="229" t="s">
        <v>214</v>
      </c>
      <c r="E492" s="43"/>
      <c r="F492" s="230" t="s">
        <v>10369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214</v>
      </c>
      <c r="AU492" s="20" t="s">
        <v>80</v>
      </c>
    </row>
    <row r="493" s="2" customFormat="1" ht="16.5" customHeight="1">
      <c r="A493" s="41"/>
      <c r="B493" s="42"/>
      <c r="C493" s="278" t="s">
        <v>2093</v>
      </c>
      <c r="D493" s="278" t="s">
        <v>319</v>
      </c>
      <c r="E493" s="279" t="s">
        <v>10370</v>
      </c>
      <c r="F493" s="280" t="s">
        <v>10371</v>
      </c>
      <c r="G493" s="281" t="s">
        <v>448</v>
      </c>
      <c r="H493" s="282">
        <v>10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0.0012700000000000001</v>
      </c>
      <c r="R493" s="225">
        <f>Q493*H493</f>
        <v>0.012700000000000001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433</v>
      </c>
      <c r="AT493" s="227" t="s">
        <v>319</v>
      </c>
      <c r="AU493" s="227" t="s">
        <v>80</v>
      </c>
      <c r="AY493" s="20" t="s">
        <v>205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331</v>
      </c>
      <c r="BM493" s="227" t="s">
        <v>10372</v>
      </c>
    </row>
    <row r="494" s="2" customFormat="1" ht="24.15" customHeight="1">
      <c r="A494" s="41"/>
      <c r="B494" s="42"/>
      <c r="C494" s="216" t="s">
        <v>2099</v>
      </c>
      <c r="D494" s="216" t="s">
        <v>207</v>
      </c>
      <c r="E494" s="217" t="s">
        <v>10373</v>
      </c>
      <c r="F494" s="218" t="s">
        <v>10374</v>
      </c>
      <c r="G494" s="219" t="s">
        <v>448</v>
      </c>
      <c r="H494" s="220">
        <v>1</v>
      </c>
      <c r="I494" s="221"/>
      <c r="J494" s="222">
        <f>ROUND(I494*H494,2)</f>
        <v>0</v>
      </c>
      <c r="K494" s="218" t="s">
        <v>211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</v>
      </c>
      <c r="R494" s="225">
        <f>Q494*H494</f>
        <v>0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331</v>
      </c>
      <c r="AT494" s="227" t="s">
        <v>207</v>
      </c>
      <c r="AU494" s="227" t="s">
        <v>80</v>
      </c>
      <c r="AY494" s="20" t="s">
        <v>205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331</v>
      </c>
      <c r="BM494" s="227" t="s">
        <v>10375</v>
      </c>
    </row>
    <row r="495" s="2" customFormat="1">
      <c r="A495" s="41"/>
      <c r="B495" s="42"/>
      <c r="C495" s="43"/>
      <c r="D495" s="229" t="s">
        <v>214</v>
      </c>
      <c r="E495" s="43"/>
      <c r="F495" s="230" t="s">
        <v>10376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214</v>
      </c>
      <c r="AU495" s="20" t="s">
        <v>80</v>
      </c>
    </row>
    <row r="496" s="2" customFormat="1" ht="24.15" customHeight="1">
      <c r="A496" s="41"/>
      <c r="B496" s="42"/>
      <c r="C496" s="278" t="s">
        <v>2104</v>
      </c>
      <c r="D496" s="278" t="s">
        <v>319</v>
      </c>
      <c r="E496" s="279" t="s">
        <v>10377</v>
      </c>
      <c r="F496" s="280" t="s">
        <v>10378</v>
      </c>
      <c r="G496" s="281" t="s">
        <v>448</v>
      </c>
      <c r="H496" s="282">
        <v>1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0.001</v>
      </c>
      <c r="R496" s="225">
        <f>Q496*H496</f>
        <v>0.001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433</v>
      </c>
      <c r="AT496" s="227" t="s">
        <v>319</v>
      </c>
      <c r="AU496" s="227" t="s">
        <v>80</v>
      </c>
      <c r="AY496" s="20" t="s">
        <v>205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331</v>
      </c>
      <c r="BM496" s="227" t="s">
        <v>10379</v>
      </c>
    </row>
    <row r="497" s="2" customFormat="1" ht="16.5" customHeight="1">
      <c r="A497" s="41"/>
      <c r="B497" s="42"/>
      <c r="C497" s="278" t="s">
        <v>2111</v>
      </c>
      <c r="D497" s="278" t="s">
        <v>319</v>
      </c>
      <c r="E497" s="279" t="s">
        <v>10380</v>
      </c>
      <c r="F497" s="280" t="s">
        <v>10381</v>
      </c>
      <c r="G497" s="281" t="s">
        <v>448</v>
      </c>
      <c r="H497" s="282">
        <v>2</v>
      </c>
      <c r="I497" s="283"/>
      <c r="J497" s="284">
        <f>ROUND(I497*H497,2)</f>
        <v>0</v>
      </c>
      <c r="K497" s="280" t="s">
        <v>211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0.00069999999999999999</v>
      </c>
      <c r="R497" s="225">
        <f>Q497*H497</f>
        <v>0.0014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433</v>
      </c>
      <c r="AT497" s="227" t="s">
        <v>319</v>
      </c>
      <c r="AU497" s="227" t="s">
        <v>80</v>
      </c>
      <c r="AY497" s="20" t="s">
        <v>205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331</v>
      </c>
      <c r="BM497" s="227" t="s">
        <v>10382</v>
      </c>
    </row>
    <row r="498" s="2" customFormat="1" ht="21.75" customHeight="1">
      <c r="A498" s="41"/>
      <c r="B498" s="42"/>
      <c r="C498" s="216" t="s">
        <v>2117</v>
      </c>
      <c r="D498" s="216" t="s">
        <v>207</v>
      </c>
      <c r="E498" s="217" t="s">
        <v>10205</v>
      </c>
      <c r="F498" s="218" t="s">
        <v>10206</v>
      </c>
      <c r="G498" s="219" t="s">
        <v>448</v>
      </c>
      <c r="H498" s="220">
        <v>5</v>
      </c>
      <c r="I498" s="221"/>
      <c r="J498" s="222">
        <f>ROUND(I498*H498,2)</f>
        <v>0</v>
      </c>
      <c r="K498" s="218" t="s">
        <v>211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</v>
      </c>
      <c r="R498" s="225">
        <f>Q498*H498</f>
        <v>0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331</v>
      </c>
      <c r="AT498" s="227" t="s">
        <v>207</v>
      </c>
      <c r="AU498" s="227" t="s">
        <v>80</v>
      </c>
      <c r="AY498" s="20" t="s">
        <v>205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331</v>
      </c>
      <c r="BM498" s="227" t="s">
        <v>10383</v>
      </c>
    </row>
    <row r="499" s="2" customFormat="1">
      <c r="A499" s="41"/>
      <c r="B499" s="42"/>
      <c r="C499" s="43"/>
      <c r="D499" s="229" t="s">
        <v>214</v>
      </c>
      <c r="E499" s="43"/>
      <c r="F499" s="230" t="s">
        <v>10208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214</v>
      </c>
      <c r="AU499" s="20" t="s">
        <v>80</v>
      </c>
    </row>
    <row r="500" s="2" customFormat="1" ht="16.5" customHeight="1">
      <c r="A500" s="41"/>
      <c r="B500" s="42"/>
      <c r="C500" s="278" t="s">
        <v>2122</v>
      </c>
      <c r="D500" s="278" t="s">
        <v>319</v>
      </c>
      <c r="E500" s="279" t="s">
        <v>10346</v>
      </c>
      <c r="F500" s="280" t="s">
        <v>10347</v>
      </c>
      <c r="G500" s="281" t="s">
        <v>448</v>
      </c>
      <c r="H500" s="282">
        <v>1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8.0000000000000007E-05</v>
      </c>
      <c r="R500" s="225">
        <f>Q500*H500</f>
        <v>8.0000000000000007E-05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433</v>
      </c>
      <c r="AT500" s="227" t="s">
        <v>319</v>
      </c>
      <c r="AU500" s="227" t="s">
        <v>80</v>
      </c>
      <c r="AY500" s="20" t="s">
        <v>205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331</v>
      </c>
      <c r="BM500" s="227" t="s">
        <v>10384</v>
      </c>
    </row>
    <row r="501" s="2" customFormat="1" ht="21.75" customHeight="1">
      <c r="A501" s="41"/>
      <c r="B501" s="42"/>
      <c r="C501" s="278" t="s">
        <v>2136</v>
      </c>
      <c r="D501" s="278" t="s">
        <v>319</v>
      </c>
      <c r="E501" s="279" t="s">
        <v>10385</v>
      </c>
      <c r="F501" s="280" t="s">
        <v>10386</v>
      </c>
      <c r="G501" s="281" t="s">
        <v>448</v>
      </c>
      <c r="H501" s="282">
        <v>4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8.0000000000000007E-05</v>
      </c>
      <c r="R501" s="225">
        <f>Q501*H501</f>
        <v>0.00032000000000000003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433</v>
      </c>
      <c r="AT501" s="227" t="s">
        <v>319</v>
      </c>
      <c r="AU501" s="227" t="s">
        <v>80</v>
      </c>
      <c r="AY501" s="20" t="s">
        <v>205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331</v>
      </c>
      <c r="BM501" s="227" t="s">
        <v>10387</v>
      </c>
    </row>
    <row r="502" s="2" customFormat="1" ht="24.15" customHeight="1">
      <c r="A502" s="41"/>
      <c r="B502" s="42"/>
      <c r="C502" s="278" t="s">
        <v>2143</v>
      </c>
      <c r="D502" s="278" t="s">
        <v>319</v>
      </c>
      <c r="E502" s="279" t="s">
        <v>10388</v>
      </c>
      <c r="F502" s="280" t="s">
        <v>10389</v>
      </c>
      <c r="G502" s="281" t="s">
        <v>2268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433</v>
      </c>
      <c r="AT502" s="227" t="s">
        <v>319</v>
      </c>
      <c r="AU502" s="227" t="s">
        <v>80</v>
      </c>
      <c r="AY502" s="20" t="s">
        <v>205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331</v>
      </c>
      <c r="BM502" s="227" t="s">
        <v>10390</v>
      </c>
    </row>
    <row r="503" s="12" customFormat="1" ht="22.8" customHeight="1">
      <c r="A503" s="12"/>
      <c r="B503" s="200"/>
      <c r="C503" s="201"/>
      <c r="D503" s="202" t="s">
        <v>70</v>
      </c>
      <c r="E503" s="214" t="s">
        <v>9694</v>
      </c>
      <c r="F503" s="214" t="s">
        <v>9695</v>
      </c>
      <c r="G503" s="201"/>
      <c r="H503" s="201"/>
      <c r="I503" s="204"/>
      <c r="J503" s="215">
        <f>BK503</f>
        <v>0</v>
      </c>
      <c r="K503" s="201"/>
      <c r="L503" s="206"/>
      <c r="M503" s="207"/>
      <c r="N503" s="208"/>
      <c r="O503" s="208"/>
      <c r="P503" s="209">
        <f>SUM(P504:P507)</f>
        <v>0</v>
      </c>
      <c r="Q503" s="208"/>
      <c r="R503" s="209">
        <f>SUM(R504:R507)</f>
        <v>0.028650000000000002</v>
      </c>
      <c r="S503" s="208"/>
      <c r="T503" s="210">
        <f>SUM(T504:T507)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11" t="s">
        <v>80</v>
      </c>
      <c r="AT503" s="212" t="s">
        <v>70</v>
      </c>
      <c r="AU503" s="212" t="s">
        <v>78</v>
      </c>
      <c r="AY503" s="211" t="s">
        <v>205</v>
      </c>
      <c r="BK503" s="213">
        <f>SUM(BK504:BK507)</f>
        <v>0</v>
      </c>
    </row>
    <row r="504" s="2" customFormat="1" ht="24.15" customHeight="1">
      <c r="A504" s="41"/>
      <c r="B504" s="42"/>
      <c r="C504" s="216" t="s">
        <v>2151</v>
      </c>
      <c r="D504" s="216" t="s">
        <v>207</v>
      </c>
      <c r="E504" s="217" t="s">
        <v>10084</v>
      </c>
      <c r="F504" s="218" t="s">
        <v>10085</v>
      </c>
      <c r="G504" s="219" t="s">
        <v>327</v>
      </c>
      <c r="H504" s="220">
        <v>545.71400000000006</v>
      </c>
      <c r="I504" s="221"/>
      <c r="J504" s="222">
        <f>ROUND(I504*H504,2)</f>
        <v>0</v>
      </c>
      <c r="K504" s="218" t="s">
        <v>211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331</v>
      </c>
      <c r="AT504" s="227" t="s">
        <v>207</v>
      </c>
      <c r="AU504" s="227" t="s">
        <v>80</v>
      </c>
      <c r="AY504" s="20" t="s">
        <v>205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331</v>
      </c>
      <c r="BM504" s="227" t="s">
        <v>10391</v>
      </c>
    </row>
    <row r="505" s="2" customFormat="1">
      <c r="A505" s="41"/>
      <c r="B505" s="42"/>
      <c r="C505" s="43"/>
      <c r="D505" s="229" t="s">
        <v>214</v>
      </c>
      <c r="E505" s="43"/>
      <c r="F505" s="230" t="s">
        <v>10087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214</v>
      </c>
      <c r="AU505" s="20" t="s">
        <v>80</v>
      </c>
    </row>
    <row r="506" s="14" customFormat="1">
      <c r="A506" s="14"/>
      <c r="B506" s="245"/>
      <c r="C506" s="246"/>
      <c r="D506" s="236" t="s">
        <v>216</v>
      </c>
      <c r="E506" s="247" t="s">
        <v>19</v>
      </c>
      <c r="F506" s="248" t="s">
        <v>10392</v>
      </c>
      <c r="G506" s="246"/>
      <c r="H506" s="249">
        <v>545.71428571428601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216</v>
      </c>
      <c r="AU506" s="255" t="s">
        <v>80</v>
      </c>
      <c r="AV506" s="14" t="s">
        <v>80</v>
      </c>
      <c r="AW506" s="14" t="s">
        <v>218</v>
      </c>
      <c r="AX506" s="14" t="s">
        <v>71</v>
      </c>
      <c r="AY506" s="255" t="s">
        <v>205</v>
      </c>
    </row>
    <row r="507" s="2" customFormat="1" ht="24.15" customHeight="1">
      <c r="A507" s="41"/>
      <c r="B507" s="42"/>
      <c r="C507" s="278" t="s">
        <v>2157</v>
      </c>
      <c r="D507" s="278" t="s">
        <v>319</v>
      </c>
      <c r="E507" s="279" t="s">
        <v>10393</v>
      </c>
      <c r="F507" s="280" t="s">
        <v>10394</v>
      </c>
      <c r="G507" s="281" t="s">
        <v>327</v>
      </c>
      <c r="H507" s="282">
        <v>573</v>
      </c>
      <c r="I507" s="283"/>
      <c r="J507" s="284">
        <f>ROUND(I507*H507,2)</f>
        <v>0</v>
      </c>
      <c r="K507" s="280" t="s">
        <v>211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5.0000000000000002E-05</v>
      </c>
      <c r="R507" s="225">
        <f>Q507*H507</f>
        <v>0.028650000000000002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433</v>
      </c>
      <c r="AT507" s="227" t="s">
        <v>319</v>
      </c>
      <c r="AU507" s="227" t="s">
        <v>80</v>
      </c>
      <c r="AY507" s="20" t="s">
        <v>205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331</v>
      </c>
      <c r="BM507" s="227" t="s">
        <v>10395</v>
      </c>
    </row>
    <row r="508" s="12" customFormat="1" ht="22.8" customHeight="1">
      <c r="A508" s="12"/>
      <c r="B508" s="200"/>
      <c r="C508" s="201"/>
      <c r="D508" s="202" t="s">
        <v>70</v>
      </c>
      <c r="E508" s="214" t="s">
        <v>9878</v>
      </c>
      <c r="F508" s="214" t="s">
        <v>9879</v>
      </c>
      <c r="G508" s="201"/>
      <c r="H508" s="201"/>
      <c r="I508" s="204"/>
      <c r="J508" s="215">
        <f>BK508</f>
        <v>0</v>
      </c>
      <c r="K508" s="201"/>
      <c r="L508" s="206"/>
      <c r="M508" s="207"/>
      <c r="N508" s="208"/>
      <c r="O508" s="208"/>
      <c r="P508" s="209">
        <f>SUM(P509:P510)</f>
        <v>0</v>
      </c>
      <c r="Q508" s="208"/>
      <c r="R508" s="209">
        <f>SUM(R509:R510)</f>
        <v>0.0050000000000000001</v>
      </c>
      <c r="S508" s="208"/>
      <c r="T508" s="210">
        <f>SUM(T509:T510)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11" t="s">
        <v>80</v>
      </c>
      <c r="AT508" s="212" t="s">
        <v>70</v>
      </c>
      <c r="AU508" s="212" t="s">
        <v>78</v>
      </c>
      <c r="AY508" s="211" t="s">
        <v>205</v>
      </c>
      <c r="BK508" s="213">
        <f>SUM(BK509:BK510)</f>
        <v>0</v>
      </c>
    </row>
    <row r="509" s="2" customFormat="1" ht="16.5" customHeight="1">
      <c r="A509" s="41"/>
      <c r="B509" s="42"/>
      <c r="C509" s="216" t="s">
        <v>2162</v>
      </c>
      <c r="D509" s="216" t="s">
        <v>207</v>
      </c>
      <c r="E509" s="217" t="s">
        <v>10349</v>
      </c>
      <c r="F509" s="218" t="s">
        <v>10350</v>
      </c>
      <c r="G509" s="219" t="s">
        <v>448</v>
      </c>
      <c r="H509" s="220">
        <v>10</v>
      </c>
      <c r="I509" s="221"/>
      <c r="J509" s="222">
        <f>ROUND(I509*H509,2)</f>
        <v>0</v>
      </c>
      <c r="K509" s="218" t="s">
        <v>19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</v>
      </c>
      <c r="R509" s="225">
        <f>Q509*H509</f>
        <v>0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331</v>
      </c>
      <c r="AT509" s="227" t="s">
        <v>207</v>
      </c>
      <c r="AU509" s="227" t="s">
        <v>80</v>
      </c>
      <c r="AY509" s="20" t="s">
        <v>205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331</v>
      </c>
      <c r="BM509" s="227" t="s">
        <v>10396</v>
      </c>
    </row>
    <row r="510" s="2" customFormat="1" ht="16.5" customHeight="1">
      <c r="A510" s="41"/>
      <c r="B510" s="42"/>
      <c r="C510" s="278" t="s">
        <v>2168</v>
      </c>
      <c r="D510" s="278" t="s">
        <v>319</v>
      </c>
      <c r="E510" s="279" t="s">
        <v>9883</v>
      </c>
      <c r="F510" s="280" t="s">
        <v>9884</v>
      </c>
      <c r="G510" s="281" t="s">
        <v>2268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0.0050000000000000001</v>
      </c>
      <c r="R510" s="225">
        <f>Q510*H510</f>
        <v>0.0050000000000000001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433</v>
      </c>
      <c r="AT510" s="227" t="s">
        <v>319</v>
      </c>
      <c r="AU510" s="227" t="s">
        <v>80</v>
      </c>
      <c r="AY510" s="20" t="s">
        <v>205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331</v>
      </c>
      <c r="BM510" s="227" t="s">
        <v>10397</v>
      </c>
    </row>
    <row r="511" s="12" customFormat="1" ht="22.8" customHeight="1">
      <c r="A511" s="12"/>
      <c r="B511" s="200"/>
      <c r="C511" s="201"/>
      <c r="D511" s="202" t="s">
        <v>70</v>
      </c>
      <c r="E511" s="214" t="s">
        <v>10398</v>
      </c>
      <c r="F511" s="214" t="s">
        <v>10399</v>
      </c>
      <c r="G511" s="201"/>
      <c r="H511" s="201"/>
      <c r="I511" s="204"/>
      <c r="J511" s="215">
        <f>BK511</f>
        <v>0</v>
      </c>
      <c r="K511" s="201"/>
      <c r="L511" s="206"/>
      <c r="M511" s="207"/>
      <c r="N511" s="208"/>
      <c r="O511" s="208"/>
      <c r="P511" s="209">
        <v>0</v>
      </c>
      <c r="Q511" s="208"/>
      <c r="R511" s="209">
        <v>0</v>
      </c>
      <c r="S511" s="208"/>
      <c r="T511" s="210">
        <v>0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11" t="s">
        <v>80</v>
      </c>
      <c r="AT511" s="212" t="s">
        <v>70</v>
      </c>
      <c r="AU511" s="212" t="s">
        <v>78</v>
      </c>
      <c r="AY511" s="211" t="s">
        <v>205</v>
      </c>
      <c r="BK511" s="213">
        <v>0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9721</v>
      </c>
      <c r="F512" s="214" t="s">
        <v>9722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SUM(P513:P522)</f>
        <v>0</v>
      </c>
      <c r="Q512" s="208"/>
      <c r="R512" s="209">
        <f>SUM(R513:R522)</f>
        <v>0.01626</v>
      </c>
      <c r="S512" s="208"/>
      <c r="T512" s="210">
        <f>SUM(T513:T522)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80</v>
      </c>
      <c r="AT512" s="212" t="s">
        <v>70</v>
      </c>
      <c r="AU512" s="212" t="s">
        <v>78</v>
      </c>
      <c r="AY512" s="211" t="s">
        <v>205</v>
      </c>
      <c r="BK512" s="213">
        <f>SUM(BK513:BK522)</f>
        <v>0</v>
      </c>
    </row>
    <row r="513" s="2" customFormat="1" ht="49.05" customHeight="1">
      <c r="A513" s="41"/>
      <c r="B513" s="42"/>
      <c r="C513" s="216" t="s">
        <v>2174</v>
      </c>
      <c r="D513" s="216" t="s">
        <v>207</v>
      </c>
      <c r="E513" s="217" t="s">
        <v>8511</v>
      </c>
      <c r="F513" s="218" t="s">
        <v>8512</v>
      </c>
      <c r="G513" s="219" t="s">
        <v>448</v>
      </c>
      <c r="H513" s="220">
        <v>68</v>
      </c>
      <c r="I513" s="221"/>
      <c r="J513" s="222">
        <f>ROUND(I513*H513,2)</f>
        <v>0</v>
      </c>
      <c r="K513" s="218" t="s">
        <v>211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212</v>
      </c>
      <c r="AT513" s="227" t="s">
        <v>207</v>
      </c>
      <c r="AU513" s="227" t="s">
        <v>80</v>
      </c>
      <c r="AY513" s="20" t="s">
        <v>205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212</v>
      </c>
      <c r="BM513" s="227" t="s">
        <v>10400</v>
      </c>
    </row>
    <row r="514" s="2" customFormat="1">
      <c r="A514" s="41"/>
      <c r="B514" s="42"/>
      <c r="C514" s="43"/>
      <c r="D514" s="229" t="s">
        <v>214</v>
      </c>
      <c r="E514" s="43"/>
      <c r="F514" s="230" t="s">
        <v>8514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214</v>
      </c>
      <c r="AU514" s="20" t="s">
        <v>80</v>
      </c>
    </row>
    <row r="515" s="2" customFormat="1" ht="24.15" customHeight="1">
      <c r="A515" s="41"/>
      <c r="B515" s="42"/>
      <c r="C515" s="278" t="s">
        <v>2179</v>
      </c>
      <c r="D515" s="278" t="s">
        <v>319</v>
      </c>
      <c r="E515" s="279" t="s">
        <v>8515</v>
      </c>
      <c r="F515" s="280" t="s">
        <v>8516</v>
      </c>
      <c r="G515" s="281" t="s">
        <v>448</v>
      </c>
      <c r="H515" s="282">
        <v>42</v>
      </c>
      <c r="I515" s="283"/>
      <c r="J515" s="284">
        <f>ROUND(I515*H515,2)</f>
        <v>0</v>
      </c>
      <c r="K515" s="280" t="s">
        <v>211</v>
      </c>
      <c r="L515" s="285"/>
      <c r="M515" s="286" t="s">
        <v>19</v>
      </c>
      <c r="N515" s="287" t="s">
        <v>42</v>
      </c>
      <c r="O515" s="87"/>
      <c r="P515" s="225">
        <f>O515*H515</f>
        <v>0</v>
      </c>
      <c r="Q515" s="225">
        <v>4.0000000000000003E-05</v>
      </c>
      <c r="R515" s="225">
        <f>Q515*H515</f>
        <v>0.0016800000000000001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276</v>
      </c>
      <c r="AT515" s="227" t="s">
        <v>319</v>
      </c>
      <c r="AU515" s="227" t="s">
        <v>80</v>
      </c>
      <c r="AY515" s="20" t="s">
        <v>205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212</v>
      </c>
      <c r="BM515" s="227" t="s">
        <v>10401</v>
      </c>
    </row>
    <row r="516" s="2" customFormat="1" ht="24.15" customHeight="1">
      <c r="A516" s="41"/>
      <c r="B516" s="42"/>
      <c r="C516" s="278" t="s">
        <v>2185</v>
      </c>
      <c r="D516" s="278" t="s">
        <v>319</v>
      </c>
      <c r="E516" s="279" t="s">
        <v>10402</v>
      </c>
      <c r="F516" s="280" t="s">
        <v>10403</v>
      </c>
      <c r="G516" s="281" t="s">
        <v>448</v>
      </c>
      <c r="H516" s="282">
        <v>26</v>
      </c>
      <c r="I516" s="283"/>
      <c r="J516" s="284">
        <f>ROUND(I516*H516,2)</f>
        <v>0</v>
      </c>
      <c r="K516" s="280" t="s">
        <v>19</v>
      </c>
      <c r="L516" s="285"/>
      <c r="M516" s="286" t="s">
        <v>19</v>
      </c>
      <c r="N516" s="287" t="s">
        <v>42</v>
      </c>
      <c r="O516" s="87"/>
      <c r="P516" s="225">
        <f>O516*H516</f>
        <v>0</v>
      </c>
      <c r="Q516" s="225">
        <v>0.00019000000000000001</v>
      </c>
      <c r="R516" s="225">
        <f>Q516*H516</f>
        <v>0.0049399999999999999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276</v>
      </c>
      <c r="AT516" s="227" t="s">
        <v>319</v>
      </c>
      <c r="AU516" s="227" t="s">
        <v>80</v>
      </c>
      <c r="AY516" s="20" t="s">
        <v>205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212</v>
      </c>
      <c r="BM516" s="227" t="s">
        <v>10404</v>
      </c>
    </row>
    <row r="517" s="2" customFormat="1" ht="49.05" customHeight="1">
      <c r="A517" s="41"/>
      <c r="B517" s="42"/>
      <c r="C517" s="216" t="s">
        <v>2191</v>
      </c>
      <c r="D517" s="216" t="s">
        <v>207</v>
      </c>
      <c r="E517" s="217" t="s">
        <v>8542</v>
      </c>
      <c r="F517" s="218" t="s">
        <v>8543</v>
      </c>
      <c r="G517" s="219" t="s">
        <v>448</v>
      </c>
      <c r="H517" s="220">
        <v>80</v>
      </c>
      <c r="I517" s="221"/>
      <c r="J517" s="222">
        <f>ROUND(I517*H517,2)</f>
        <v>0</v>
      </c>
      <c r="K517" s="218" t="s">
        <v>211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212</v>
      </c>
      <c r="AT517" s="227" t="s">
        <v>207</v>
      </c>
      <c r="AU517" s="227" t="s">
        <v>80</v>
      </c>
      <c r="AY517" s="20" t="s">
        <v>205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212</v>
      </c>
      <c r="BM517" s="227" t="s">
        <v>10405</v>
      </c>
    </row>
    <row r="518" s="2" customFormat="1">
      <c r="A518" s="41"/>
      <c r="B518" s="42"/>
      <c r="C518" s="43"/>
      <c r="D518" s="229" t="s">
        <v>214</v>
      </c>
      <c r="E518" s="43"/>
      <c r="F518" s="230" t="s">
        <v>8545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214</v>
      </c>
      <c r="AU518" s="20" t="s">
        <v>80</v>
      </c>
    </row>
    <row r="519" s="2" customFormat="1" ht="21.75" customHeight="1">
      <c r="A519" s="41"/>
      <c r="B519" s="42"/>
      <c r="C519" s="278" t="s">
        <v>2196</v>
      </c>
      <c r="D519" s="278" t="s">
        <v>319</v>
      </c>
      <c r="E519" s="279" t="s">
        <v>8546</v>
      </c>
      <c r="F519" s="280" t="s">
        <v>8547</v>
      </c>
      <c r="G519" s="281" t="s">
        <v>448</v>
      </c>
      <c r="H519" s="282">
        <v>80</v>
      </c>
      <c r="I519" s="283"/>
      <c r="J519" s="284">
        <f>ROUND(I519*H519,2)</f>
        <v>0</v>
      </c>
      <c r="K519" s="280" t="s">
        <v>211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4.0000000000000003E-05</v>
      </c>
      <c r="R519" s="225">
        <f>Q519*H519</f>
        <v>0.0032000000000000002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276</v>
      </c>
      <c r="AT519" s="227" t="s">
        <v>319</v>
      </c>
      <c r="AU519" s="227" t="s">
        <v>80</v>
      </c>
      <c r="AY519" s="20" t="s">
        <v>205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212</v>
      </c>
      <c r="BM519" s="227" t="s">
        <v>10406</v>
      </c>
    </row>
    <row r="520" s="2" customFormat="1" ht="49.05" customHeight="1">
      <c r="A520" s="41"/>
      <c r="B520" s="42"/>
      <c r="C520" s="216" t="s">
        <v>2202</v>
      </c>
      <c r="D520" s="216" t="s">
        <v>207</v>
      </c>
      <c r="E520" s="217" t="s">
        <v>8518</v>
      </c>
      <c r="F520" s="218" t="s">
        <v>8519</v>
      </c>
      <c r="G520" s="219" t="s">
        <v>448</v>
      </c>
      <c r="H520" s="220">
        <v>28</v>
      </c>
      <c r="I520" s="221"/>
      <c r="J520" s="222">
        <f>ROUND(I520*H520,2)</f>
        <v>0</v>
      </c>
      <c r="K520" s="218" t="s">
        <v>211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212</v>
      </c>
      <c r="AT520" s="227" t="s">
        <v>207</v>
      </c>
      <c r="AU520" s="227" t="s">
        <v>80</v>
      </c>
      <c r="AY520" s="20" t="s">
        <v>205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212</v>
      </c>
      <c r="BM520" s="227" t="s">
        <v>10407</v>
      </c>
    </row>
    <row r="521" s="2" customFormat="1">
      <c r="A521" s="41"/>
      <c r="B521" s="42"/>
      <c r="C521" s="43"/>
      <c r="D521" s="229" t="s">
        <v>214</v>
      </c>
      <c r="E521" s="43"/>
      <c r="F521" s="230" t="s">
        <v>8521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214</v>
      </c>
      <c r="AU521" s="20" t="s">
        <v>80</v>
      </c>
    </row>
    <row r="522" s="2" customFormat="1" ht="24.15" customHeight="1">
      <c r="A522" s="41"/>
      <c r="B522" s="42"/>
      <c r="C522" s="278" t="s">
        <v>2208</v>
      </c>
      <c r="D522" s="278" t="s">
        <v>319</v>
      </c>
      <c r="E522" s="279" t="s">
        <v>10408</v>
      </c>
      <c r="F522" s="280" t="s">
        <v>10409</v>
      </c>
      <c r="G522" s="281" t="s">
        <v>448</v>
      </c>
      <c r="H522" s="282">
        <v>28</v>
      </c>
      <c r="I522" s="283"/>
      <c r="J522" s="284">
        <f>ROUND(I522*H522,2)</f>
        <v>0</v>
      </c>
      <c r="K522" s="280" t="s">
        <v>211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0.00023000000000000001</v>
      </c>
      <c r="R522" s="225">
        <f>Q522*H522</f>
        <v>0.0064400000000000004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276</v>
      </c>
      <c r="AT522" s="227" t="s">
        <v>319</v>
      </c>
      <c r="AU522" s="227" t="s">
        <v>80</v>
      </c>
      <c r="AY522" s="20" t="s">
        <v>205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212</v>
      </c>
      <c r="BM522" s="227" t="s">
        <v>10410</v>
      </c>
    </row>
    <row r="523" s="12" customFormat="1" ht="22.8" customHeight="1">
      <c r="A523" s="12"/>
      <c r="B523" s="200"/>
      <c r="C523" s="201"/>
      <c r="D523" s="202" t="s">
        <v>70</v>
      </c>
      <c r="E523" s="214" t="s">
        <v>9694</v>
      </c>
      <c r="F523" s="214" t="s">
        <v>9695</v>
      </c>
      <c r="G523" s="201"/>
      <c r="H523" s="201"/>
      <c r="I523" s="204"/>
      <c r="J523" s="215">
        <f>BK523</f>
        <v>0</v>
      </c>
      <c r="K523" s="201"/>
      <c r="L523" s="206"/>
      <c r="M523" s="207"/>
      <c r="N523" s="208"/>
      <c r="O523" s="208"/>
      <c r="P523" s="209">
        <f>SUM(P524:P554)</f>
        <v>0</v>
      </c>
      <c r="Q523" s="208"/>
      <c r="R523" s="209">
        <f>SUM(R524:R554)</f>
        <v>0.15587900000000002</v>
      </c>
      <c r="S523" s="208"/>
      <c r="T523" s="210">
        <f>SUM(T524:T554)</f>
        <v>0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211" t="s">
        <v>80</v>
      </c>
      <c r="AT523" s="212" t="s">
        <v>70</v>
      </c>
      <c r="AU523" s="212" t="s">
        <v>78</v>
      </c>
      <c r="AY523" s="211" t="s">
        <v>205</v>
      </c>
      <c r="BK523" s="213">
        <f>SUM(BK524:BK554)</f>
        <v>0</v>
      </c>
    </row>
    <row r="524" s="2" customFormat="1" ht="44.25" customHeight="1">
      <c r="A524" s="41"/>
      <c r="B524" s="42"/>
      <c r="C524" s="216" t="s">
        <v>2213</v>
      </c>
      <c r="D524" s="216" t="s">
        <v>207</v>
      </c>
      <c r="E524" s="217" t="s">
        <v>10411</v>
      </c>
      <c r="F524" s="218" t="s">
        <v>10412</v>
      </c>
      <c r="G524" s="219" t="s">
        <v>327</v>
      </c>
      <c r="H524" s="220">
        <v>454.286</v>
      </c>
      <c r="I524" s="221"/>
      <c r="J524" s="222">
        <f>ROUND(I524*H524,2)</f>
        <v>0</v>
      </c>
      <c r="K524" s="218" t="s">
        <v>211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212</v>
      </c>
      <c r="AT524" s="227" t="s">
        <v>207</v>
      </c>
      <c r="AU524" s="227" t="s">
        <v>80</v>
      </c>
      <c r="AY524" s="20" t="s">
        <v>205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212</v>
      </c>
      <c r="BM524" s="227" t="s">
        <v>10413</v>
      </c>
    </row>
    <row r="525" s="2" customFormat="1">
      <c r="A525" s="41"/>
      <c r="B525" s="42"/>
      <c r="C525" s="43"/>
      <c r="D525" s="229" t="s">
        <v>214</v>
      </c>
      <c r="E525" s="43"/>
      <c r="F525" s="230" t="s">
        <v>10414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214</v>
      </c>
      <c r="AU525" s="20" t="s">
        <v>80</v>
      </c>
    </row>
    <row r="526" s="14" customFormat="1">
      <c r="A526" s="14"/>
      <c r="B526" s="245"/>
      <c r="C526" s="246"/>
      <c r="D526" s="236" t="s">
        <v>216</v>
      </c>
      <c r="E526" s="247" t="s">
        <v>19</v>
      </c>
      <c r="F526" s="248" t="s">
        <v>10415</v>
      </c>
      <c r="G526" s="246"/>
      <c r="H526" s="249">
        <v>454.28571428571399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216</v>
      </c>
      <c r="AU526" s="255" t="s">
        <v>80</v>
      </c>
      <c r="AV526" s="14" t="s">
        <v>80</v>
      </c>
      <c r="AW526" s="14" t="s">
        <v>218</v>
      </c>
      <c r="AX526" s="14" t="s">
        <v>71</v>
      </c>
      <c r="AY526" s="255" t="s">
        <v>205</v>
      </c>
    </row>
    <row r="527" s="2" customFormat="1" ht="21.75" customHeight="1">
      <c r="A527" s="41"/>
      <c r="B527" s="42"/>
      <c r="C527" s="278" t="s">
        <v>2219</v>
      </c>
      <c r="D527" s="278" t="s">
        <v>319</v>
      </c>
      <c r="E527" s="279" t="s">
        <v>10416</v>
      </c>
      <c r="F527" s="280" t="s">
        <v>10417</v>
      </c>
      <c r="G527" s="281" t="s">
        <v>327</v>
      </c>
      <c r="H527" s="282">
        <v>477</v>
      </c>
      <c r="I527" s="283"/>
      <c r="J527" s="284">
        <f>ROUND(I527*H527,2)</f>
        <v>0</v>
      </c>
      <c r="K527" s="280" t="s">
        <v>211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6.9999999999999994E-05</v>
      </c>
      <c r="R527" s="225">
        <f>Q527*H527</f>
        <v>0.033389999999999996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276</v>
      </c>
      <c r="AT527" s="227" t="s">
        <v>319</v>
      </c>
      <c r="AU527" s="227" t="s">
        <v>80</v>
      </c>
      <c r="AY527" s="20" t="s">
        <v>205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212</v>
      </c>
      <c r="BM527" s="227" t="s">
        <v>10418</v>
      </c>
    </row>
    <row r="528" s="14" customFormat="1">
      <c r="A528" s="14"/>
      <c r="B528" s="245"/>
      <c r="C528" s="246"/>
      <c r="D528" s="236" t="s">
        <v>216</v>
      </c>
      <c r="E528" s="246"/>
      <c r="F528" s="248" t="s">
        <v>10419</v>
      </c>
      <c r="G528" s="246"/>
      <c r="H528" s="249">
        <v>477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216</v>
      </c>
      <c r="AU528" s="255" t="s">
        <v>80</v>
      </c>
      <c r="AV528" s="14" t="s">
        <v>80</v>
      </c>
      <c r="AW528" s="14" t="s">
        <v>4</v>
      </c>
      <c r="AX528" s="14" t="s">
        <v>78</v>
      </c>
      <c r="AY528" s="255" t="s">
        <v>205</v>
      </c>
    </row>
    <row r="529" s="2" customFormat="1" ht="44.25" customHeight="1">
      <c r="A529" s="41"/>
      <c r="B529" s="42"/>
      <c r="C529" s="216" t="s">
        <v>2224</v>
      </c>
      <c r="D529" s="216" t="s">
        <v>207</v>
      </c>
      <c r="E529" s="217" t="s">
        <v>10420</v>
      </c>
      <c r="F529" s="218" t="s">
        <v>10421</v>
      </c>
      <c r="G529" s="219" t="s">
        <v>327</v>
      </c>
      <c r="H529" s="220">
        <v>249.524</v>
      </c>
      <c r="I529" s="221"/>
      <c r="J529" s="222">
        <f>ROUND(I529*H529,2)</f>
        <v>0</v>
      </c>
      <c r="K529" s="218" t="s">
        <v>211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212</v>
      </c>
      <c r="AT529" s="227" t="s">
        <v>207</v>
      </c>
      <c r="AU529" s="227" t="s">
        <v>80</v>
      </c>
      <c r="AY529" s="20" t="s">
        <v>205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212</v>
      </c>
      <c r="BM529" s="227" t="s">
        <v>10422</v>
      </c>
    </row>
    <row r="530" s="2" customFormat="1">
      <c r="A530" s="41"/>
      <c r="B530" s="42"/>
      <c r="C530" s="43"/>
      <c r="D530" s="229" t="s">
        <v>214</v>
      </c>
      <c r="E530" s="43"/>
      <c r="F530" s="230" t="s">
        <v>10423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214</v>
      </c>
      <c r="AU530" s="20" t="s">
        <v>80</v>
      </c>
    </row>
    <row r="531" s="14" customFormat="1">
      <c r="A531" s="14"/>
      <c r="B531" s="245"/>
      <c r="C531" s="246"/>
      <c r="D531" s="236" t="s">
        <v>216</v>
      </c>
      <c r="E531" s="247" t="s">
        <v>19</v>
      </c>
      <c r="F531" s="248" t="s">
        <v>10424</v>
      </c>
      <c r="G531" s="246"/>
      <c r="H531" s="249">
        <v>249.52380952381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216</v>
      </c>
      <c r="AU531" s="255" t="s">
        <v>80</v>
      </c>
      <c r="AV531" s="14" t="s">
        <v>80</v>
      </c>
      <c r="AW531" s="14" t="s">
        <v>218</v>
      </c>
      <c r="AX531" s="14" t="s">
        <v>71</v>
      </c>
      <c r="AY531" s="255" t="s">
        <v>205</v>
      </c>
    </row>
    <row r="532" s="2" customFormat="1" ht="21.75" customHeight="1">
      <c r="A532" s="41"/>
      <c r="B532" s="42"/>
      <c r="C532" s="278" t="s">
        <v>2230</v>
      </c>
      <c r="D532" s="278" t="s">
        <v>319</v>
      </c>
      <c r="E532" s="279" t="s">
        <v>10425</v>
      </c>
      <c r="F532" s="280" t="s">
        <v>10426</v>
      </c>
      <c r="G532" s="281" t="s">
        <v>327</v>
      </c>
      <c r="H532" s="282">
        <v>262</v>
      </c>
      <c r="I532" s="283"/>
      <c r="J532" s="284">
        <f>ROUND(I532*H532,2)</f>
        <v>0</v>
      </c>
      <c r="K532" s="280" t="s">
        <v>211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0.00010000000000000001</v>
      </c>
      <c r="R532" s="225">
        <f>Q532*H532</f>
        <v>0.026200000000000001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276</v>
      </c>
      <c r="AT532" s="227" t="s">
        <v>319</v>
      </c>
      <c r="AU532" s="227" t="s">
        <v>80</v>
      </c>
      <c r="AY532" s="20" t="s">
        <v>205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212</v>
      </c>
      <c r="BM532" s="227" t="s">
        <v>10427</v>
      </c>
    </row>
    <row r="533" s="14" customFormat="1">
      <c r="A533" s="14"/>
      <c r="B533" s="245"/>
      <c r="C533" s="246"/>
      <c r="D533" s="236" t="s">
        <v>216</v>
      </c>
      <c r="E533" s="246"/>
      <c r="F533" s="248" t="s">
        <v>10428</v>
      </c>
      <c r="G533" s="246"/>
      <c r="H533" s="249">
        <v>262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216</v>
      </c>
      <c r="AU533" s="255" t="s">
        <v>80</v>
      </c>
      <c r="AV533" s="14" t="s">
        <v>80</v>
      </c>
      <c r="AW533" s="14" t="s">
        <v>4</v>
      </c>
      <c r="AX533" s="14" t="s">
        <v>78</v>
      </c>
      <c r="AY533" s="255" t="s">
        <v>205</v>
      </c>
    </row>
    <row r="534" s="2" customFormat="1" ht="44.25" customHeight="1">
      <c r="A534" s="41"/>
      <c r="B534" s="42"/>
      <c r="C534" s="216" t="s">
        <v>2236</v>
      </c>
      <c r="D534" s="216" t="s">
        <v>207</v>
      </c>
      <c r="E534" s="217" t="s">
        <v>10429</v>
      </c>
      <c r="F534" s="218" t="s">
        <v>10430</v>
      </c>
      <c r="G534" s="219" t="s">
        <v>327</v>
      </c>
      <c r="H534" s="220">
        <v>295.238</v>
      </c>
      <c r="I534" s="221"/>
      <c r="J534" s="222">
        <f>ROUND(I534*H534,2)</f>
        <v>0</v>
      </c>
      <c r="K534" s="218" t="s">
        <v>211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212</v>
      </c>
      <c r="AT534" s="227" t="s">
        <v>207</v>
      </c>
      <c r="AU534" s="227" t="s">
        <v>80</v>
      </c>
      <c r="AY534" s="20" t="s">
        <v>205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212</v>
      </c>
      <c r="BM534" s="227" t="s">
        <v>10431</v>
      </c>
    </row>
    <row r="535" s="2" customFormat="1">
      <c r="A535" s="41"/>
      <c r="B535" s="42"/>
      <c r="C535" s="43"/>
      <c r="D535" s="229" t="s">
        <v>214</v>
      </c>
      <c r="E535" s="43"/>
      <c r="F535" s="230" t="s">
        <v>10432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214</v>
      </c>
      <c r="AU535" s="20" t="s">
        <v>80</v>
      </c>
    </row>
    <row r="536" s="14" customFormat="1">
      <c r="A536" s="14"/>
      <c r="B536" s="245"/>
      <c r="C536" s="246"/>
      <c r="D536" s="236" t="s">
        <v>216</v>
      </c>
      <c r="E536" s="247" t="s">
        <v>19</v>
      </c>
      <c r="F536" s="248" t="s">
        <v>10433</v>
      </c>
      <c r="G536" s="246"/>
      <c r="H536" s="249">
        <v>295.23809523809501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216</v>
      </c>
      <c r="AU536" s="255" t="s">
        <v>80</v>
      </c>
      <c r="AV536" s="14" t="s">
        <v>80</v>
      </c>
      <c r="AW536" s="14" t="s">
        <v>218</v>
      </c>
      <c r="AX536" s="14" t="s">
        <v>71</v>
      </c>
      <c r="AY536" s="255" t="s">
        <v>205</v>
      </c>
    </row>
    <row r="537" s="2" customFormat="1" ht="21.75" customHeight="1">
      <c r="A537" s="41"/>
      <c r="B537" s="42"/>
      <c r="C537" s="278" t="s">
        <v>2246</v>
      </c>
      <c r="D537" s="278" t="s">
        <v>319</v>
      </c>
      <c r="E537" s="279" t="s">
        <v>10434</v>
      </c>
      <c r="F537" s="280" t="s">
        <v>10435</v>
      </c>
      <c r="G537" s="281" t="s">
        <v>327</v>
      </c>
      <c r="H537" s="282">
        <v>310</v>
      </c>
      <c r="I537" s="283"/>
      <c r="J537" s="284">
        <f>ROUND(I537*H537,2)</f>
        <v>0</v>
      </c>
      <c r="K537" s="280" t="s">
        <v>211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0.00012</v>
      </c>
      <c r="R537" s="225">
        <f>Q537*H537</f>
        <v>0.037200000000000004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276</v>
      </c>
      <c r="AT537" s="227" t="s">
        <v>319</v>
      </c>
      <c r="AU537" s="227" t="s">
        <v>80</v>
      </c>
      <c r="AY537" s="20" t="s">
        <v>205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212</v>
      </c>
      <c r="BM537" s="227" t="s">
        <v>10436</v>
      </c>
    </row>
    <row r="538" s="14" customFormat="1">
      <c r="A538" s="14"/>
      <c r="B538" s="245"/>
      <c r="C538" s="246"/>
      <c r="D538" s="236" t="s">
        <v>216</v>
      </c>
      <c r="E538" s="246"/>
      <c r="F538" s="248" t="s">
        <v>10437</v>
      </c>
      <c r="G538" s="246"/>
      <c r="H538" s="249">
        <v>310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216</v>
      </c>
      <c r="AU538" s="255" t="s">
        <v>80</v>
      </c>
      <c r="AV538" s="14" t="s">
        <v>80</v>
      </c>
      <c r="AW538" s="14" t="s">
        <v>4</v>
      </c>
      <c r="AX538" s="14" t="s">
        <v>78</v>
      </c>
      <c r="AY538" s="255" t="s">
        <v>205</v>
      </c>
    </row>
    <row r="539" s="2" customFormat="1" ht="33" customHeight="1">
      <c r="A539" s="41"/>
      <c r="B539" s="42"/>
      <c r="C539" s="216" t="s">
        <v>2254</v>
      </c>
      <c r="D539" s="216" t="s">
        <v>207</v>
      </c>
      <c r="E539" s="217" t="s">
        <v>10438</v>
      </c>
      <c r="F539" s="218" t="s">
        <v>10439</v>
      </c>
      <c r="G539" s="219" t="s">
        <v>327</v>
      </c>
      <c r="H539" s="220">
        <v>12</v>
      </c>
      <c r="I539" s="221"/>
      <c r="J539" s="222">
        <f>ROUND(I539*H539,2)</f>
        <v>0</v>
      </c>
      <c r="K539" s="218" t="s">
        <v>211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212</v>
      </c>
      <c r="AT539" s="227" t="s">
        <v>207</v>
      </c>
      <c r="AU539" s="227" t="s">
        <v>80</v>
      </c>
      <c r="AY539" s="20" t="s">
        <v>205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212</v>
      </c>
      <c r="BM539" s="227" t="s">
        <v>10440</v>
      </c>
    </row>
    <row r="540" s="2" customFormat="1">
      <c r="A540" s="41"/>
      <c r="B540" s="42"/>
      <c r="C540" s="43"/>
      <c r="D540" s="229" t="s">
        <v>214</v>
      </c>
      <c r="E540" s="43"/>
      <c r="F540" s="230" t="s">
        <v>10441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214</v>
      </c>
      <c r="AU540" s="20" t="s">
        <v>80</v>
      </c>
    </row>
    <row r="541" s="2" customFormat="1" ht="24.15" customHeight="1">
      <c r="A541" s="41"/>
      <c r="B541" s="42"/>
      <c r="C541" s="216" t="s">
        <v>2260</v>
      </c>
      <c r="D541" s="216" t="s">
        <v>207</v>
      </c>
      <c r="E541" s="217" t="s">
        <v>10442</v>
      </c>
      <c r="F541" s="218" t="s">
        <v>10443</v>
      </c>
      <c r="G541" s="219" t="s">
        <v>327</v>
      </c>
      <c r="H541" s="220">
        <v>12</v>
      </c>
      <c r="I541" s="221"/>
      <c r="J541" s="222">
        <f>ROUND(I541*H541,2)</f>
        <v>0</v>
      </c>
      <c r="K541" s="218" t="s">
        <v>211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212</v>
      </c>
      <c r="AT541" s="227" t="s">
        <v>207</v>
      </c>
      <c r="AU541" s="227" t="s">
        <v>80</v>
      </c>
      <c r="AY541" s="20" t="s">
        <v>205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212</v>
      </c>
      <c r="BM541" s="227" t="s">
        <v>10444</v>
      </c>
    </row>
    <row r="542" s="2" customFormat="1">
      <c r="A542" s="41"/>
      <c r="B542" s="42"/>
      <c r="C542" s="43"/>
      <c r="D542" s="229" t="s">
        <v>214</v>
      </c>
      <c r="E542" s="43"/>
      <c r="F542" s="230" t="s">
        <v>10445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214</v>
      </c>
      <c r="AU542" s="20" t="s">
        <v>80</v>
      </c>
    </row>
    <row r="543" s="2" customFormat="1" ht="16.5" customHeight="1">
      <c r="A543" s="41"/>
      <c r="B543" s="42"/>
      <c r="C543" s="278" t="s">
        <v>2265</v>
      </c>
      <c r="D543" s="278" t="s">
        <v>319</v>
      </c>
      <c r="E543" s="279" t="s">
        <v>10446</v>
      </c>
      <c r="F543" s="280" t="s">
        <v>10447</v>
      </c>
      <c r="G543" s="281" t="s">
        <v>327</v>
      </c>
      <c r="H543" s="282">
        <v>12.6</v>
      </c>
      <c r="I543" s="283"/>
      <c r="J543" s="284">
        <f>ROUND(I543*H543,2)</f>
        <v>0</v>
      </c>
      <c r="K543" s="280" t="s">
        <v>211</v>
      </c>
      <c r="L543" s="285"/>
      <c r="M543" s="286" t="s">
        <v>19</v>
      </c>
      <c r="N543" s="287" t="s">
        <v>42</v>
      </c>
      <c r="O543" s="87"/>
      <c r="P543" s="225">
        <f>O543*H543</f>
        <v>0</v>
      </c>
      <c r="Q543" s="225">
        <v>0.00088999999999999995</v>
      </c>
      <c r="R543" s="225">
        <f>Q543*H543</f>
        <v>0.011213999999999998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276</v>
      </c>
      <c r="AT543" s="227" t="s">
        <v>319</v>
      </c>
      <c r="AU543" s="227" t="s">
        <v>80</v>
      </c>
      <c r="AY543" s="20" t="s">
        <v>205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212</v>
      </c>
      <c r="BM543" s="227" t="s">
        <v>10448</v>
      </c>
    </row>
    <row r="544" s="14" customFormat="1">
      <c r="A544" s="14"/>
      <c r="B544" s="245"/>
      <c r="C544" s="246"/>
      <c r="D544" s="236" t="s">
        <v>216</v>
      </c>
      <c r="E544" s="246"/>
      <c r="F544" s="248" t="s">
        <v>10449</v>
      </c>
      <c r="G544" s="246"/>
      <c r="H544" s="249">
        <v>12.6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216</v>
      </c>
      <c r="AU544" s="255" t="s">
        <v>80</v>
      </c>
      <c r="AV544" s="14" t="s">
        <v>80</v>
      </c>
      <c r="AW544" s="14" t="s">
        <v>4</v>
      </c>
      <c r="AX544" s="14" t="s">
        <v>78</v>
      </c>
      <c r="AY544" s="255" t="s">
        <v>205</v>
      </c>
    </row>
    <row r="545" s="2" customFormat="1" ht="16.5" customHeight="1">
      <c r="A545" s="41"/>
      <c r="B545" s="42"/>
      <c r="C545" s="278" t="s">
        <v>2270</v>
      </c>
      <c r="D545" s="278" t="s">
        <v>319</v>
      </c>
      <c r="E545" s="279" t="s">
        <v>10450</v>
      </c>
      <c r="F545" s="280" t="s">
        <v>10451</v>
      </c>
      <c r="G545" s="281" t="s">
        <v>327</v>
      </c>
      <c r="H545" s="282">
        <v>12.6</v>
      </c>
      <c r="I545" s="283"/>
      <c r="J545" s="284">
        <f>ROUND(I545*H545,2)</f>
        <v>0</v>
      </c>
      <c r="K545" s="280" t="s">
        <v>211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0.00044999999999999999</v>
      </c>
      <c r="R545" s="225">
        <f>Q545*H545</f>
        <v>0.0056699999999999997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276</v>
      </c>
      <c r="AT545" s="227" t="s">
        <v>319</v>
      </c>
      <c r="AU545" s="227" t="s">
        <v>80</v>
      </c>
      <c r="AY545" s="20" t="s">
        <v>205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212</v>
      </c>
      <c r="BM545" s="227" t="s">
        <v>10452</v>
      </c>
    </row>
    <row r="546" s="14" customFormat="1">
      <c r="A546" s="14"/>
      <c r="B546" s="245"/>
      <c r="C546" s="246"/>
      <c r="D546" s="236" t="s">
        <v>216</v>
      </c>
      <c r="E546" s="246"/>
      <c r="F546" s="248" t="s">
        <v>10449</v>
      </c>
      <c r="G546" s="246"/>
      <c r="H546" s="249">
        <v>12.6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216</v>
      </c>
      <c r="AU546" s="255" t="s">
        <v>80</v>
      </c>
      <c r="AV546" s="14" t="s">
        <v>80</v>
      </c>
      <c r="AW546" s="14" t="s">
        <v>4</v>
      </c>
      <c r="AX546" s="14" t="s">
        <v>78</v>
      </c>
      <c r="AY546" s="255" t="s">
        <v>205</v>
      </c>
    </row>
    <row r="547" s="2" customFormat="1" ht="44.25" customHeight="1">
      <c r="A547" s="41"/>
      <c r="B547" s="42"/>
      <c r="C547" s="216" t="s">
        <v>2274</v>
      </c>
      <c r="D547" s="216" t="s">
        <v>207</v>
      </c>
      <c r="E547" s="217" t="s">
        <v>10453</v>
      </c>
      <c r="F547" s="218" t="s">
        <v>10454</v>
      </c>
      <c r="G547" s="219" t="s">
        <v>327</v>
      </c>
      <c r="H547" s="220">
        <v>3</v>
      </c>
      <c r="I547" s="221"/>
      <c r="J547" s="222">
        <f>ROUND(I547*H547,2)</f>
        <v>0</v>
      </c>
      <c r="K547" s="218" t="s">
        <v>211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212</v>
      </c>
      <c r="AT547" s="227" t="s">
        <v>207</v>
      </c>
      <c r="AU547" s="227" t="s">
        <v>80</v>
      </c>
      <c r="AY547" s="20" t="s">
        <v>205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212</v>
      </c>
      <c r="BM547" s="227" t="s">
        <v>10455</v>
      </c>
    </row>
    <row r="548" s="2" customFormat="1">
      <c r="A548" s="41"/>
      <c r="B548" s="42"/>
      <c r="C548" s="43"/>
      <c r="D548" s="229" t="s">
        <v>214</v>
      </c>
      <c r="E548" s="43"/>
      <c r="F548" s="230" t="s">
        <v>10456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214</v>
      </c>
      <c r="AU548" s="20" t="s">
        <v>80</v>
      </c>
    </row>
    <row r="549" s="2" customFormat="1" ht="16.5" customHeight="1">
      <c r="A549" s="41"/>
      <c r="B549" s="42"/>
      <c r="C549" s="278" t="s">
        <v>2278</v>
      </c>
      <c r="D549" s="278" t="s">
        <v>319</v>
      </c>
      <c r="E549" s="279" t="s">
        <v>10457</v>
      </c>
      <c r="F549" s="280" t="s">
        <v>10458</v>
      </c>
      <c r="G549" s="281" t="s">
        <v>327</v>
      </c>
      <c r="H549" s="282">
        <v>3.1499999999999999</v>
      </c>
      <c r="I549" s="283"/>
      <c r="J549" s="284">
        <f>ROUND(I549*H549,2)</f>
        <v>0</v>
      </c>
      <c r="K549" s="280" t="s">
        <v>211</v>
      </c>
      <c r="L549" s="285"/>
      <c r="M549" s="286" t="s">
        <v>19</v>
      </c>
      <c r="N549" s="287" t="s">
        <v>42</v>
      </c>
      <c r="O549" s="87"/>
      <c r="P549" s="225">
        <f>O549*H549</f>
        <v>0</v>
      </c>
      <c r="Q549" s="225">
        <v>0.00069999999999999999</v>
      </c>
      <c r="R549" s="225">
        <f>Q549*H549</f>
        <v>0.0022049999999999999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276</v>
      </c>
      <c r="AT549" s="227" t="s">
        <v>319</v>
      </c>
      <c r="AU549" s="227" t="s">
        <v>80</v>
      </c>
      <c r="AY549" s="20" t="s">
        <v>205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212</v>
      </c>
      <c r="BM549" s="227" t="s">
        <v>10459</v>
      </c>
    </row>
    <row r="550" s="14" customFormat="1">
      <c r="A550" s="14"/>
      <c r="B550" s="245"/>
      <c r="C550" s="246"/>
      <c r="D550" s="236" t="s">
        <v>216</v>
      </c>
      <c r="E550" s="246"/>
      <c r="F550" s="248" t="s">
        <v>10460</v>
      </c>
      <c r="G550" s="246"/>
      <c r="H550" s="249">
        <v>3.1499999999999999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216</v>
      </c>
      <c r="AU550" s="255" t="s">
        <v>80</v>
      </c>
      <c r="AV550" s="14" t="s">
        <v>80</v>
      </c>
      <c r="AW550" s="14" t="s">
        <v>4</v>
      </c>
      <c r="AX550" s="14" t="s">
        <v>78</v>
      </c>
      <c r="AY550" s="255" t="s">
        <v>205</v>
      </c>
    </row>
    <row r="551" s="2" customFormat="1" ht="55.5" customHeight="1">
      <c r="A551" s="41"/>
      <c r="B551" s="42"/>
      <c r="C551" s="216" t="s">
        <v>2282</v>
      </c>
      <c r="D551" s="216" t="s">
        <v>207</v>
      </c>
      <c r="E551" s="217" t="s">
        <v>10461</v>
      </c>
      <c r="F551" s="218" t="s">
        <v>10462</v>
      </c>
      <c r="G551" s="219" t="s">
        <v>279</v>
      </c>
      <c r="H551" s="220">
        <v>1.508</v>
      </c>
      <c r="I551" s="221"/>
      <c r="J551" s="222">
        <f>ROUND(I551*H551,2)</f>
        <v>0</v>
      </c>
      <c r="K551" s="218" t="s">
        <v>211</v>
      </c>
      <c r="L551" s="47"/>
      <c r="M551" s="223" t="s">
        <v>19</v>
      </c>
      <c r="N551" s="224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212</v>
      </c>
      <c r="AT551" s="227" t="s">
        <v>207</v>
      </c>
      <c r="AU551" s="227" t="s">
        <v>80</v>
      </c>
      <c r="AY551" s="20" t="s">
        <v>205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212</v>
      </c>
      <c r="BM551" s="227" t="s">
        <v>10463</v>
      </c>
    </row>
    <row r="552" s="2" customFormat="1">
      <c r="A552" s="41"/>
      <c r="B552" s="42"/>
      <c r="C552" s="43"/>
      <c r="D552" s="229" t="s">
        <v>214</v>
      </c>
      <c r="E552" s="43"/>
      <c r="F552" s="230" t="s">
        <v>10464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214</v>
      </c>
      <c r="AU552" s="20" t="s">
        <v>80</v>
      </c>
    </row>
    <row r="553" s="2" customFormat="1" ht="16.5" customHeight="1">
      <c r="A553" s="41"/>
      <c r="B553" s="42"/>
      <c r="C553" s="216" t="s">
        <v>2286</v>
      </c>
      <c r="D553" s="216" t="s">
        <v>207</v>
      </c>
      <c r="E553" s="217" t="s">
        <v>10465</v>
      </c>
      <c r="F553" s="218" t="s">
        <v>10466</v>
      </c>
      <c r="G553" s="219" t="s">
        <v>327</v>
      </c>
      <c r="H553" s="220">
        <v>20</v>
      </c>
      <c r="I553" s="221"/>
      <c r="J553" s="222">
        <f>ROUND(I553*H553,2)</f>
        <v>0</v>
      </c>
      <c r="K553" s="218" t="s">
        <v>19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212</v>
      </c>
      <c r="AT553" s="227" t="s">
        <v>207</v>
      </c>
      <c r="AU553" s="227" t="s">
        <v>80</v>
      </c>
      <c r="AY553" s="20" t="s">
        <v>205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212</v>
      </c>
      <c r="BM553" s="227" t="s">
        <v>10467</v>
      </c>
    </row>
    <row r="554" s="2" customFormat="1" ht="16.5" customHeight="1">
      <c r="A554" s="41"/>
      <c r="B554" s="42"/>
      <c r="C554" s="278" t="s">
        <v>2290</v>
      </c>
      <c r="D554" s="278" t="s">
        <v>319</v>
      </c>
      <c r="E554" s="279" t="s">
        <v>8532</v>
      </c>
      <c r="F554" s="280" t="s">
        <v>10468</v>
      </c>
      <c r="G554" s="281" t="s">
        <v>327</v>
      </c>
      <c r="H554" s="282">
        <v>20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0.002</v>
      </c>
      <c r="R554" s="225">
        <f>Q554*H554</f>
        <v>0.040000000000000001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276</v>
      </c>
      <c r="AT554" s="227" t="s">
        <v>319</v>
      </c>
      <c r="AU554" s="227" t="s">
        <v>80</v>
      </c>
      <c r="AY554" s="20" t="s">
        <v>205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212</v>
      </c>
      <c r="BM554" s="227" t="s">
        <v>10469</v>
      </c>
    </row>
    <row r="555" s="12" customFormat="1" ht="22.8" customHeight="1">
      <c r="A555" s="12"/>
      <c r="B555" s="200"/>
      <c r="C555" s="201"/>
      <c r="D555" s="202" t="s">
        <v>70</v>
      </c>
      <c r="E555" s="214" t="s">
        <v>9878</v>
      </c>
      <c r="F555" s="214" t="s">
        <v>9879</v>
      </c>
      <c r="G555" s="201"/>
      <c r="H555" s="201"/>
      <c r="I555" s="204"/>
      <c r="J555" s="215">
        <f>BK555</f>
        <v>0</v>
      </c>
      <c r="K555" s="201"/>
      <c r="L555" s="206"/>
      <c r="M555" s="207"/>
      <c r="N555" s="208"/>
      <c r="O555" s="208"/>
      <c r="P555" s="209">
        <f>P556</f>
        <v>0</v>
      </c>
      <c r="Q555" s="208"/>
      <c r="R555" s="209">
        <f>R556</f>
        <v>0.0050000000000000001</v>
      </c>
      <c r="S555" s="208"/>
      <c r="T555" s="210">
        <f>T556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11" t="s">
        <v>80</v>
      </c>
      <c r="AT555" s="212" t="s">
        <v>70</v>
      </c>
      <c r="AU555" s="212" t="s">
        <v>78</v>
      </c>
      <c r="AY555" s="211" t="s">
        <v>205</v>
      </c>
      <c r="BK555" s="213">
        <f>BK556</f>
        <v>0</v>
      </c>
    </row>
    <row r="556" s="2" customFormat="1" ht="16.5" customHeight="1">
      <c r="A556" s="41"/>
      <c r="B556" s="42"/>
      <c r="C556" s="278" t="s">
        <v>2294</v>
      </c>
      <c r="D556" s="278" t="s">
        <v>319</v>
      </c>
      <c r="E556" s="279" t="s">
        <v>9883</v>
      </c>
      <c r="F556" s="280" t="s">
        <v>9884</v>
      </c>
      <c r="G556" s="281" t="s">
        <v>2268</v>
      </c>
      <c r="H556" s="282">
        <v>1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0.0050000000000000001</v>
      </c>
      <c r="R556" s="225">
        <f>Q556*H556</f>
        <v>0.0050000000000000001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276</v>
      </c>
      <c r="AT556" s="227" t="s">
        <v>319</v>
      </c>
      <c r="AU556" s="227" t="s">
        <v>80</v>
      </c>
      <c r="AY556" s="20" t="s">
        <v>205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212</v>
      </c>
      <c r="BM556" s="227" t="s">
        <v>10470</v>
      </c>
    </row>
    <row r="557" s="12" customFormat="1" ht="25.92" customHeight="1">
      <c r="A557" s="12"/>
      <c r="B557" s="200"/>
      <c r="C557" s="201"/>
      <c r="D557" s="202" t="s">
        <v>70</v>
      </c>
      <c r="E557" s="203" t="s">
        <v>121</v>
      </c>
      <c r="F557" s="203" t="s">
        <v>9605</v>
      </c>
      <c r="G557" s="201"/>
      <c r="H557" s="201"/>
      <c r="I557" s="204"/>
      <c r="J557" s="205">
        <f>BK557</f>
        <v>0</v>
      </c>
      <c r="K557" s="201"/>
      <c r="L557" s="206"/>
      <c r="M557" s="207"/>
      <c r="N557" s="208"/>
      <c r="O557" s="208"/>
      <c r="P557" s="209">
        <f>P558</f>
        <v>0</v>
      </c>
      <c r="Q557" s="208"/>
      <c r="R557" s="209">
        <f>R558</f>
        <v>0</v>
      </c>
      <c r="S557" s="208"/>
      <c r="T557" s="210">
        <f>T558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11" t="s">
        <v>255</v>
      </c>
      <c r="AT557" s="212" t="s">
        <v>70</v>
      </c>
      <c r="AU557" s="212" t="s">
        <v>71</v>
      </c>
      <c r="AY557" s="211" t="s">
        <v>205</v>
      </c>
      <c r="BK557" s="213">
        <f>BK558</f>
        <v>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9606</v>
      </c>
      <c r="F558" s="214" t="s">
        <v>9607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SUM(P559:P560)</f>
        <v>0</v>
      </c>
      <c r="Q558" s="208"/>
      <c r="R558" s="209">
        <f>SUM(R559:R560)</f>
        <v>0</v>
      </c>
      <c r="S558" s="208"/>
      <c r="T558" s="210">
        <f>SUM(T559:T560)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255</v>
      </c>
      <c r="AT558" s="212" t="s">
        <v>70</v>
      </c>
      <c r="AU558" s="212" t="s">
        <v>78</v>
      </c>
      <c r="AY558" s="211" t="s">
        <v>205</v>
      </c>
      <c r="BK558" s="213">
        <f>SUM(BK559:BK560)</f>
        <v>0</v>
      </c>
    </row>
    <row r="559" s="2" customFormat="1" ht="16.5" customHeight="1">
      <c r="A559" s="41"/>
      <c r="B559" s="42"/>
      <c r="C559" s="216" t="s">
        <v>2298</v>
      </c>
      <c r="D559" s="216" t="s">
        <v>207</v>
      </c>
      <c r="E559" s="217" t="s">
        <v>9608</v>
      </c>
      <c r="F559" s="218" t="s">
        <v>9609</v>
      </c>
      <c r="G559" s="219" t="s">
        <v>2268</v>
      </c>
      <c r="H559" s="220">
        <v>4</v>
      </c>
      <c r="I559" s="221"/>
      <c r="J559" s="222">
        <f>ROUND(I559*H559,2)</f>
        <v>0</v>
      </c>
      <c r="K559" s="218" t="s">
        <v>211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6747</v>
      </c>
      <c r="AT559" s="227" t="s">
        <v>207</v>
      </c>
      <c r="AU559" s="227" t="s">
        <v>80</v>
      </c>
      <c r="AY559" s="20" t="s">
        <v>205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6747</v>
      </c>
      <c r="BM559" s="227" t="s">
        <v>10471</v>
      </c>
    </row>
    <row r="560" s="2" customFormat="1">
      <c r="A560" s="41"/>
      <c r="B560" s="42"/>
      <c r="C560" s="43"/>
      <c r="D560" s="229" t="s">
        <v>214</v>
      </c>
      <c r="E560" s="43"/>
      <c r="F560" s="230" t="s">
        <v>9611</v>
      </c>
      <c r="G560" s="43"/>
      <c r="H560" s="43"/>
      <c r="I560" s="231"/>
      <c r="J560" s="43"/>
      <c r="K560" s="43"/>
      <c r="L560" s="47"/>
      <c r="M560" s="289"/>
      <c r="N560" s="290"/>
      <c r="O560" s="291"/>
      <c r="P560" s="291"/>
      <c r="Q560" s="291"/>
      <c r="R560" s="291"/>
      <c r="S560" s="291"/>
      <c r="T560" s="292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214</v>
      </c>
      <c r="AU560" s="20" t="s">
        <v>80</v>
      </c>
    </row>
    <row r="561" s="2" customFormat="1" ht="6.96" customHeight="1">
      <c r="A561" s="41"/>
      <c r="B561" s="62"/>
      <c r="C561" s="63"/>
      <c r="D561" s="63"/>
      <c r="E561" s="63"/>
      <c r="F561" s="63"/>
      <c r="G561" s="63"/>
      <c r="H561" s="63"/>
      <c r="I561" s="63"/>
      <c r="J561" s="63"/>
      <c r="K561" s="63"/>
      <c r="L561" s="47"/>
      <c r="M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</row>
  </sheetData>
  <sheetProtection sheet="1" autoFilter="0" formatColumns="0" formatRows="0" objects="1" scenarios="1" spinCount="100000" saltValue="RVXBK3QbSUor2ZiPCm5vlcmqAfWXGXaV0+2FwTbAHnjbNy9HB94N1iBmkcDdVSDLOftnap9UTyHAj7kqRbqpug==" hashValue="vtUyGOjRtPCj3dNVVhmDEPoxuYbHlkfV5XSYi3ByfKXBbyb6PoruvaYJcUqK0qORBg3+Ko17sk1LAQ2NB2Yzxg==" algorithmName="SHA-512" password="CC35"/>
  <autoFilter ref="C128:K5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5:H115"/>
    <mergeCell ref="E119:H119"/>
    <mergeCell ref="E117:H117"/>
    <mergeCell ref="E121:H121"/>
    <mergeCell ref="L2:V2"/>
  </mergeCells>
  <hyperlinks>
    <hyperlink ref="F133" r:id="rId1" display="https://podminky.urs.cz/item/CS_URS_2025_01/611135101"/>
    <hyperlink ref="F136" r:id="rId2" display="https://podminky.urs.cz/item/CS_URS_2025_01/611315101"/>
    <hyperlink ref="F139" r:id="rId3" display="https://podminky.urs.cz/item/CS_URS_2025_01/612135101"/>
    <hyperlink ref="F142" r:id="rId4" display="https://podminky.urs.cz/item/CS_URS_2025_01/612315101"/>
    <hyperlink ref="F145" r:id="rId5" display="https://podminky.urs.cz/item/CS_URS_2025_01/974029121"/>
    <hyperlink ref="F148" r:id="rId6" display="https://podminky.urs.cz/item/CS_URS_2025_01/974029132"/>
    <hyperlink ref="F151" r:id="rId7" display="https://podminky.urs.cz/item/CS_URS_2025_01/974031121"/>
    <hyperlink ref="F154" r:id="rId8" display="https://podminky.urs.cz/item/CS_URS_2025_01/974031132"/>
    <hyperlink ref="F157" r:id="rId9" display="https://podminky.urs.cz/item/CS_URS_2025_01/973031616"/>
    <hyperlink ref="F159" r:id="rId10" display="https://podminky.urs.cz/item/CS_URS_2025_01/974082172"/>
    <hyperlink ref="F166" r:id="rId11" display="https://podminky.urs.cz/item/CS_URS_2025_01/997013111"/>
    <hyperlink ref="F169" r:id="rId12" display="https://podminky.urs.cz/item/CS_URS_2025_01/997013211"/>
    <hyperlink ref="F174" r:id="rId13" display="https://podminky.urs.cz/item/CS_URS_2025_01/997013509"/>
    <hyperlink ref="F177" r:id="rId14" display="https://podminky.urs.cz/item/CS_URS_2025_01/997013511"/>
    <hyperlink ref="F180" r:id="rId15" display="https://podminky.urs.cz/item/CS_URS_2025_01/997013813"/>
    <hyperlink ref="F183" r:id="rId16" display="https://podminky.urs.cz/item/CS_URS_2025_01/997013871"/>
    <hyperlink ref="F186" r:id="rId17" display="https://podminky.urs.cz/item/CS_URS_2025_01/998011010"/>
    <hyperlink ref="F191" r:id="rId18" display="https://podminky.urs.cz/item/CS_URS_2025_01/742110002"/>
    <hyperlink ref="F195" r:id="rId19" display="https://podminky.urs.cz/item/CS_URS_2025_01/742121001"/>
    <hyperlink ref="F230" r:id="rId20" display="https://podminky.urs.cz/item/CS_URS_2025_01/742210041"/>
    <hyperlink ref="F235" r:id="rId21" display="https://podminky.urs.cz/item/CS_URS_2025_01/742210111"/>
    <hyperlink ref="F238" r:id="rId22" display="https://podminky.urs.cz/item/CS_URS_2025_01/742210121"/>
    <hyperlink ref="F241" r:id="rId23" display="https://podminky.urs.cz/item/CS_URS_2025_01/742210151"/>
    <hyperlink ref="F247" r:id="rId24" display="https://podminky.urs.cz/item/CS_URS_2025_01/742210231"/>
    <hyperlink ref="F252" r:id="rId25" display="https://podminky.urs.cz/item/CS_URS_2025_01/742210261"/>
    <hyperlink ref="F255" r:id="rId26" display="https://podminky.urs.cz/item/CS_URS_2025_01/742210301"/>
    <hyperlink ref="F259" r:id="rId27" display="https://podminky.urs.cz/item/CS_URS_2025_01/742210303"/>
    <hyperlink ref="F273" r:id="rId28" display="https://podminky.urs.cz/item/CS_URS_2025_01/742121001"/>
    <hyperlink ref="F280" r:id="rId29" display="https://podminky.urs.cz/item/CS_URS_2025_01/742410001"/>
    <hyperlink ref="F283" r:id="rId30" display="https://podminky.urs.cz/item/CS_URS_2025_01/742410031"/>
    <hyperlink ref="F286" r:id="rId31" display="https://podminky.urs.cz/item/CS_URS_2025_01/742410101"/>
    <hyperlink ref="F289" r:id="rId32" display="https://podminky.urs.cz/item/CS_URS_2025_01/742220161"/>
    <hyperlink ref="F293" r:id="rId33" display="https://podminky.urs.cz/item/CS_URS_2025_01/742430001"/>
    <hyperlink ref="F297" r:id="rId34" display="https://podminky.urs.cz/item/CS_URS_2025_01/742410062"/>
    <hyperlink ref="F307" r:id="rId35" display="https://podminky.urs.cz/item/CS_URS_2025_01/742230006"/>
    <hyperlink ref="F316" r:id="rId36" display="https://podminky.urs.cz/item/CS_URS_2025_01/742330005"/>
    <hyperlink ref="F319" r:id="rId37" display="https://podminky.urs.cz/item/CS_URS_2025_01/742330004"/>
    <hyperlink ref="F322" r:id="rId38" display="https://podminky.urs.cz/item/CS_URS_2025_01/742330021"/>
    <hyperlink ref="F325" r:id="rId39" display="https://podminky.urs.cz/item/CS_URS_2025_01/742330022"/>
    <hyperlink ref="F330" r:id="rId40" display="https://podminky.urs.cz/item/CS_URS_2025_01/742330023"/>
    <hyperlink ref="F333" r:id="rId41" display="https://podminky.urs.cz/item/CS_URS_2025_01/742330037"/>
    <hyperlink ref="F336" r:id="rId42" display="https://podminky.urs.cz/item/CS_URS_2025_01/742330036"/>
    <hyperlink ref="F342" r:id="rId43" display="https://podminky.urs.cz/item/CS_URS_2025_01/742330024"/>
    <hyperlink ref="F347" r:id="rId44" display="https://podminky.urs.cz/item/CS_URS_2025_01/742330012"/>
    <hyperlink ref="F351" r:id="rId45" display="https://podminky.urs.cz/item/CS_URS_2025_01/742124002"/>
    <hyperlink ref="F356" r:id="rId46" display="https://podminky.urs.cz/item/CS_URS_2025_01/742110013"/>
    <hyperlink ref="F361" r:id="rId47" display="https://podminky.urs.cz/item/CS_URS_2025_01/742330044"/>
    <hyperlink ref="F369" r:id="rId48" display="https://podminky.urs.cz/item/CS_URS_2025_01/742330012"/>
    <hyperlink ref="F374" r:id="rId49" display="https://podminky.urs.cz/item/CS_URS_2025_01/742330061"/>
    <hyperlink ref="F381" r:id="rId50" display="https://podminky.urs.cz/item/CS_URS_2025_01/742330101"/>
    <hyperlink ref="F385" r:id="rId51" display="https://podminky.urs.cz/item/CS_URS_2025_01/742220008"/>
    <hyperlink ref="F389" r:id="rId52" display="https://podminky.urs.cz/item/CS_URS_2025_01/742220141"/>
    <hyperlink ref="F393" r:id="rId53" display="https://podminky.urs.cz/item/CS_URS_2025_01/742220081"/>
    <hyperlink ref="F396" r:id="rId54" display="https://podminky.urs.cz/item/CS_URS_2025_01/742220071"/>
    <hyperlink ref="F399" r:id="rId55" display="https://podminky.urs.cz/item/CS_URS_2025_01/742220232"/>
    <hyperlink ref="F403" r:id="rId56" display="https://podminky.urs.cz/item/CS_URS_2025_01/742220235"/>
    <hyperlink ref="F407" r:id="rId57" display="https://podminky.urs.cz/item/CS_URS_2025_01/742220081"/>
    <hyperlink ref="F410" r:id="rId58" display="https://podminky.urs.cz/item/CS_URS_2025_01/742123001"/>
    <hyperlink ref="F413" r:id="rId59" display="https://podminky.urs.cz/item/CS_URS_2025_01/742220172"/>
    <hyperlink ref="F417" r:id="rId60" display="https://podminky.urs.cz/item/CS_URS_2025_01/742124002"/>
    <hyperlink ref="F425" r:id="rId61" display="https://podminky.urs.cz/item/CS_URS_2025_01/742220511"/>
    <hyperlink ref="F429" r:id="rId62" display="https://podminky.urs.cz/item/CS_URS_2025_01/742110505"/>
    <hyperlink ref="F434" r:id="rId63" display="https://podminky.urs.cz/item/CS_URS_2025_01/742310002"/>
    <hyperlink ref="F437" r:id="rId64" display="https://podminky.urs.cz/item/CS_URS_2025_01/742320001"/>
    <hyperlink ref="F440" r:id="rId65" display="https://podminky.urs.cz/item/CS_URS_2025_01/742310006"/>
    <hyperlink ref="F443" r:id="rId66" display="https://podminky.urs.cz/item/CS_URS_2025_01/742320031"/>
    <hyperlink ref="F447" r:id="rId67" display="https://podminky.urs.cz/item/CS_URS_2025_01/742240001"/>
    <hyperlink ref="F451" r:id="rId68" display="https://podminky.urs.cz/item/CS_URS_2025_01/742240001"/>
    <hyperlink ref="F454" r:id="rId69" display="https://podminky.urs.cz/item/CS_URS_2025_01/742240004"/>
    <hyperlink ref="F465" r:id="rId70" display="https://podminky.urs.cz/item/CS_URS_2025_01/742220211"/>
    <hyperlink ref="F468" r:id="rId71" display="https://podminky.urs.cz/item/CS_URS_2025_01/742220161"/>
    <hyperlink ref="F473" r:id="rId72" display="https://podminky.urs.cz/item/CS_URS_2025_01/742124002"/>
    <hyperlink ref="F479" r:id="rId73" display="https://podminky.urs.cz/item/CS_URS_2025_01/742123001"/>
    <hyperlink ref="F484" r:id="rId74" display="https://podminky.urs.cz/item/CS_URS_2025_01/973031324"/>
    <hyperlink ref="F489" r:id="rId75" display="https://podminky.urs.cz/item/CS_URS_2025_01/742230003"/>
    <hyperlink ref="F492" r:id="rId76" display="https://podminky.urs.cz/item/CS_URS_2025_01/742230007"/>
    <hyperlink ref="F495" r:id="rId77" display="https://podminky.urs.cz/item/CS_URS_2025_01/742230001"/>
    <hyperlink ref="F499" r:id="rId78" display="https://podminky.urs.cz/item/CS_URS_2025_01/742123001"/>
    <hyperlink ref="F505" r:id="rId79" display="https://podminky.urs.cz/item/CS_URS_2025_01/742124002"/>
    <hyperlink ref="F514" r:id="rId80" display="https://podminky.urs.cz/item/CS_URS_2025_01/741112001"/>
    <hyperlink ref="F518" r:id="rId81" display="https://podminky.urs.cz/item/CS_URS_2025_01/741112061"/>
    <hyperlink ref="F521" r:id="rId82" display="https://podminky.urs.cz/item/CS_URS_2025_01/741112003"/>
    <hyperlink ref="F525" r:id="rId83" display="https://podminky.urs.cz/item/CS_URS_2025_01/741110061"/>
    <hyperlink ref="F530" r:id="rId84" display="https://podminky.urs.cz/item/CS_URS_2025_01/741110062"/>
    <hyperlink ref="F535" r:id="rId85" display="https://podminky.urs.cz/item/CS_URS_2025_01/741110063"/>
    <hyperlink ref="F540" r:id="rId86" display="https://podminky.urs.cz/item/CS_URS_2025_01/741910411"/>
    <hyperlink ref="F542" r:id="rId87" display="https://podminky.urs.cz/item/CS_URS_2025_01/741910421"/>
    <hyperlink ref="F548" r:id="rId88" display="https://podminky.urs.cz/item/CS_URS_2025_01/741110512"/>
    <hyperlink ref="F552" r:id="rId89" display="https://podminky.urs.cz/item/CS_URS_2025_01/998742122"/>
    <hyperlink ref="F560" r:id="rId90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148</v>
      </c>
      <c r="L8" s="23"/>
    </row>
    <row r="9" s="2" customFormat="1" ht="16.5" customHeight="1">
      <c r="A9" s="41"/>
      <c r="B9" s="47"/>
      <c r="C9" s="41"/>
      <c r="D9" s="41"/>
      <c r="E9" s="147" t="s">
        <v>149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150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10472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ROUND((SUM(BE114:BE789)),  2)</f>
        <v>0</v>
      </c>
      <c r="G35" s="41"/>
      <c r="H35" s="41"/>
      <c r="I35" s="161">
        <v>0.20999999999999999</v>
      </c>
      <c r="J35" s="160">
        <f>ROUND(((SUM(BE114:BE789))*I35),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ROUND((SUM(BF114:BF789)),  2)</f>
        <v>0</v>
      </c>
      <c r="G36" s="41"/>
      <c r="H36" s="41"/>
      <c r="I36" s="161">
        <v>0.12</v>
      </c>
      <c r="J36" s="160">
        <f>ROUND(((SUM(BF114:BF789))*I36),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ROUND((SUM(BG114:BG789)),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ROUND((SUM(BH114:BH789)),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ROUND((SUM(BI114:BI789)),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152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148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149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150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01.5 - vzduchotechnika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153</v>
      </c>
      <c r="D61" s="175"/>
      <c r="E61" s="175"/>
      <c r="F61" s="175"/>
      <c r="G61" s="175"/>
      <c r="H61" s="175"/>
      <c r="I61" s="175"/>
      <c r="J61" s="176" t="s">
        <v>154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155</v>
      </c>
    </row>
    <row r="64" s="9" customFormat="1" ht="24.96" customHeight="1">
      <c r="A64" s="9"/>
      <c r="B64" s="178"/>
      <c r="C64" s="179"/>
      <c r="D64" s="180" t="s">
        <v>156</v>
      </c>
      <c r="E64" s="181"/>
      <c r="F64" s="181"/>
      <c r="G64" s="181"/>
      <c r="H64" s="181"/>
      <c r="I64" s="181"/>
      <c r="J64" s="182">
        <f>J115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7021</v>
      </c>
      <c r="E65" s="186"/>
      <c r="F65" s="186"/>
      <c r="G65" s="186"/>
      <c r="H65" s="186"/>
      <c r="I65" s="186"/>
      <c r="J65" s="187">
        <f>J116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168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169</v>
      </c>
      <c r="E67" s="186"/>
      <c r="F67" s="186"/>
      <c r="G67" s="186"/>
      <c r="H67" s="186"/>
      <c r="I67" s="186"/>
      <c r="J67" s="187">
        <f>J152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170</v>
      </c>
      <c r="E68" s="181"/>
      <c r="F68" s="181"/>
      <c r="G68" s="181"/>
      <c r="H68" s="181"/>
      <c r="I68" s="181"/>
      <c r="J68" s="182">
        <f>J155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173</v>
      </c>
      <c r="E69" s="186"/>
      <c r="F69" s="186"/>
      <c r="G69" s="186"/>
      <c r="H69" s="186"/>
      <c r="I69" s="186"/>
      <c r="J69" s="187">
        <f>J156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10473</v>
      </c>
      <c r="E70" s="181"/>
      <c r="F70" s="181"/>
      <c r="G70" s="181"/>
      <c r="H70" s="181"/>
      <c r="I70" s="181"/>
      <c r="J70" s="182">
        <f>J179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10474</v>
      </c>
      <c r="E71" s="186"/>
      <c r="F71" s="186"/>
      <c r="G71" s="186"/>
      <c r="H71" s="186"/>
      <c r="I71" s="186"/>
      <c r="J71" s="187">
        <f>J180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10475</v>
      </c>
      <c r="E72" s="186"/>
      <c r="F72" s="186"/>
      <c r="G72" s="186"/>
      <c r="H72" s="186"/>
      <c r="I72" s="186"/>
      <c r="J72" s="187">
        <f>J204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10476</v>
      </c>
      <c r="E73" s="186"/>
      <c r="F73" s="186"/>
      <c r="G73" s="186"/>
      <c r="H73" s="186"/>
      <c r="I73" s="186"/>
      <c r="J73" s="187">
        <f>J288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10477</v>
      </c>
      <c r="E74" s="186"/>
      <c r="F74" s="186"/>
      <c r="G74" s="186"/>
      <c r="H74" s="186"/>
      <c r="I74" s="186"/>
      <c r="J74" s="187">
        <f>J397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10478</v>
      </c>
      <c r="E75" s="186"/>
      <c r="F75" s="186"/>
      <c r="G75" s="186"/>
      <c r="H75" s="186"/>
      <c r="I75" s="186"/>
      <c r="J75" s="187">
        <f>J402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10479</v>
      </c>
      <c r="E76" s="186"/>
      <c r="F76" s="186"/>
      <c r="G76" s="186"/>
      <c r="H76" s="186"/>
      <c r="I76" s="186"/>
      <c r="J76" s="187">
        <f>J435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10480</v>
      </c>
      <c r="E77" s="186"/>
      <c r="F77" s="186"/>
      <c r="G77" s="186"/>
      <c r="H77" s="186"/>
      <c r="I77" s="186"/>
      <c r="J77" s="187">
        <f>J494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10481</v>
      </c>
      <c r="E78" s="186"/>
      <c r="F78" s="186"/>
      <c r="G78" s="186"/>
      <c r="H78" s="186"/>
      <c r="I78" s="186"/>
      <c r="J78" s="187">
        <f>J543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10482</v>
      </c>
      <c r="E79" s="181"/>
      <c r="F79" s="181"/>
      <c r="G79" s="181"/>
      <c r="H79" s="181"/>
      <c r="I79" s="181"/>
      <c r="J79" s="182">
        <f>J620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10483</v>
      </c>
      <c r="E80" s="186"/>
      <c r="F80" s="186"/>
      <c r="G80" s="186"/>
      <c r="H80" s="186"/>
      <c r="I80" s="186"/>
      <c r="J80" s="187">
        <f>J621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10484</v>
      </c>
      <c r="E81" s="186"/>
      <c r="F81" s="186"/>
      <c r="G81" s="186"/>
      <c r="H81" s="186"/>
      <c r="I81" s="186"/>
      <c r="J81" s="187">
        <f>J638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10485</v>
      </c>
      <c r="E82" s="186"/>
      <c r="F82" s="186"/>
      <c r="G82" s="186"/>
      <c r="H82" s="186"/>
      <c r="I82" s="186"/>
      <c r="J82" s="187">
        <f>J667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10486</v>
      </c>
      <c r="E83" s="181"/>
      <c r="F83" s="181"/>
      <c r="G83" s="181"/>
      <c r="H83" s="181"/>
      <c r="I83" s="181"/>
      <c r="J83" s="182">
        <f>J680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10487</v>
      </c>
      <c r="E84" s="186"/>
      <c r="F84" s="186"/>
      <c r="G84" s="186"/>
      <c r="H84" s="186"/>
      <c r="I84" s="186"/>
      <c r="J84" s="187">
        <f>J681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10488</v>
      </c>
      <c r="E85" s="186"/>
      <c r="F85" s="186"/>
      <c r="G85" s="186"/>
      <c r="H85" s="186"/>
      <c r="I85" s="186"/>
      <c r="J85" s="187">
        <f>J715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10489</v>
      </c>
      <c r="E86" s="186"/>
      <c r="F86" s="186"/>
      <c r="G86" s="186"/>
      <c r="H86" s="186"/>
      <c r="I86" s="186"/>
      <c r="J86" s="187">
        <f>J732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10490</v>
      </c>
      <c r="E87" s="186"/>
      <c r="F87" s="186"/>
      <c r="G87" s="186"/>
      <c r="H87" s="186"/>
      <c r="I87" s="186"/>
      <c r="J87" s="187">
        <f>J760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8"/>
      <c r="C88" s="179"/>
      <c r="D88" s="180" t="s">
        <v>10491</v>
      </c>
      <c r="E88" s="181"/>
      <c r="F88" s="181"/>
      <c r="G88" s="181"/>
      <c r="H88" s="181"/>
      <c r="I88" s="181"/>
      <c r="J88" s="182">
        <f>J768</f>
        <v>0</v>
      </c>
      <c r="K88" s="179"/>
      <c r="L88" s="183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4"/>
      <c r="C89" s="128"/>
      <c r="D89" s="185" t="s">
        <v>10492</v>
      </c>
      <c r="E89" s="186"/>
      <c r="F89" s="186"/>
      <c r="G89" s="186"/>
      <c r="H89" s="186"/>
      <c r="I89" s="186"/>
      <c r="J89" s="187">
        <f>J769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10493</v>
      </c>
      <c r="E90" s="186"/>
      <c r="F90" s="186"/>
      <c r="G90" s="186"/>
      <c r="H90" s="186"/>
      <c r="I90" s="186"/>
      <c r="J90" s="187">
        <f>J775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10494</v>
      </c>
      <c r="E91" s="186"/>
      <c r="F91" s="186"/>
      <c r="G91" s="186"/>
      <c r="H91" s="186"/>
      <c r="I91" s="186"/>
      <c r="J91" s="187">
        <f>J780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10495</v>
      </c>
      <c r="E92" s="186"/>
      <c r="F92" s="186"/>
      <c r="G92" s="186"/>
      <c r="H92" s="186"/>
      <c r="I92" s="186"/>
      <c r="J92" s="187">
        <f>J784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2" customFormat="1" ht="21.84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8" s="2" customFormat="1" ht="6.96" customHeight="1">
      <c r="A98" s="41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4.96" customHeight="1">
      <c r="A99" s="41"/>
      <c r="B99" s="42"/>
      <c r="C99" s="26" t="s">
        <v>190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16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173" t="str">
        <f>E7</f>
        <v>Dominikán - stěhování ZUŠ</v>
      </c>
      <c r="F102" s="35"/>
      <c r="G102" s="35"/>
      <c r="H102" s="35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" customFormat="1" ht="12" customHeight="1">
      <c r="B103" s="24"/>
      <c r="C103" s="35" t="s">
        <v>148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173" t="s">
        <v>149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150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E11</f>
        <v>01.5 - vzduchotechnika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F14</f>
        <v>Cheb</v>
      </c>
      <c r="G108" s="43"/>
      <c r="H108" s="43"/>
      <c r="I108" s="35" t="s">
        <v>23</v>
      </c>
      <c r="J108" s="75" t="str">
        <f>IF(J14="","",J14)</f>
        <v>24. 10. 2025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5.15" customHeight="1">
      <c r="A110" s="41"/>
      <c r="B110" s="42"/>
      <c r="C110" s="35" t="s">
        <v>25</v>
      </c>
      <c r="D110" s="43"/>
      <c r="E110" s="43"/>
      <c r="F110" s="30" t="str">
        <f>E17</f>
        <v>město Cheb</v>
      </c>
      <c r="G110" s="43"/>
      <c r="H110" s="43"/>
      <c r="I110" s="35" t="s">
        <v>31</v>
      </c>
      <c r="J110" s="39" t="str">
        <f>E23</f>
        <v>Atelier Stöeckl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29</v>
      </c>
      <c r="D111" s="43"/>
      <c r="E111" s="43"/>
      <c r="F111" s="30" t="str">
        <f>IF(E20="","",E20)</f>
        <v>Vyplň údaj</v>
      </c>
      <c r="G111" s="43"/>
      <c r="H111" s="43"/>
      <c r="I111" s="35" t="s">
        <v>33</v>
      </c>
      <c r="J111" s="39" t="str">
        <f>E26</f>
        <v xml:space="preserve"> 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191</v>
      </c>
      <c r="D113" s="192" t="s">
        <v>56</v>
      </c>
      <c r="E113" s="192" t="s">
        <v>52</v>
      </c>
      <c r="F113" s="192" t="s">
        <v>53</v>
      </c>
      <c r="G113" s="192" t="s">
        <v>192</v>
      </c>
      <c r="H113" s="192" t="s">
        <v>193</v>
      </c>
      <c r="I113" s="192" t="s">
        <v>194</v>
      </c>
      <c r="J113" s="192" t="s">
        <v>154</v>
      </c>
      <c r="K113" s="193" t="s">
        <v>195</v>
      </c>
      <c r="L113" s="194"/>
      <c r="M113" s="95" t="s">
        <v>19</v>
      </c>
      <c r="N113" s="96" t="s">
        <v>41</v>
      </c>
      <c r="O113" s="96" t="s">
        <v>196</v>
      </c>
      <c r="P113" s="96" t="s">
        <v>197</v>
      </c>
      <c r="Q113" s="96" t="s">
        <v>198</v>
      </c>
      <c r="R113" s="96" t="s">
        <v>199</v>
      </c>
      <c r="S113" s="96" t="s">
        <v>200</v>
      </c>
      <c r="T113" s="97" t="s">
        <v>201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202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P115+P155+P179+P620+P680+P768</f>
        <v>0</v>
      </c>
      <c r="Q114" s="99"/>
      <c r="R114" s="197">
        <f>R115+R155+R179+R620+R680+R768</f>
        <v>2.660669</v>
      </c>
      <c r="S114" s="99"/>
      <c r="T114" s="198">
        <f>T115+T155+T179+T620+T680+T768</f>
        <v>4.2808200000000003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155</v>
      </c>
      <c r="BK114" s="199">
        <f>BK115+BK155+BK179+BK620+BK680+BK768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203</v>
      </c>
      <c r="F115" s="203" t="s">
        <v>204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P116+P136+P152</f>
        <v>0</v>
      </c>
      <c r="Q115" s="208"/>
      <c r="R115" s="209">
        <f>R116+R136+R152</f>
        <v>2.0565189999999998</v>
      </c>
      <c r="S115" s="208"/>
      <c r="T115" s="210">
        <f>T116+T136+T152</f>
        <v>4.1072500000000005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78</v>
      </c>
      <c r="AT115" s="212" t="s">
        <v>70</v>
      </c>
      <c r="AU115" s="212" t="s">
        <v>71</v>
      </c>
      <c r="AY115" s="211" t="s">
        <v>205</v>
      </c>
      <c r="BK115" s="213">
        <f>BK116+BK136+BK152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283</v>
      </c>
      <c r="F116" s="214" t="s">
        <v>7145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SUM(P117:P135)</f>
        <v>0</v>
      </c>
      <c r="Q116" s="208"/>
      <c r="R116" s="209">
        <f>SUM(R117:R135)</f>
        <v>2.0565189999999998</v>
      </c>
      <c r="S116" s="208"/>
      <c r="T116" s="210">
        <f>SUM(T117:T135)</f>
        <v>4.1072500000000005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78</v>
      </c>
      <c r="AT116" s="212" t="s">
        <v>70</v>
      </c>
      <c r="AU116" s="212" t="s">
        <v>78</v>
      </c>
      <c r="AY116" s="211" t="s">
        <v>205</v>
      </c>
      <c r="BK116" s="213">
        <f>SUM(BK117:BK135)</f>
        <v>0</v>
      </c>
    </row>
    <row r="117" s="2" customFormat="1" ht="24.15" customHeight="1">
      <c r="A117" s="41"/>
      <c r="B117" s="42"/>
      <c r="C117" s="216" t="s">
        <v>78</v>
      </c>
      <c r="D117" s="216" t="s">
        <v>207</v>
      </c>
      <c r="E117" s="217" t="s">
        <v>8018</v>
      </c>
      <c r="F117" s="218" t="s">
        <v>8457</v>
      </c>
      <c r="G117" s="219" t="s">
        <v>8458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2</v>
      </c>
      <c r="R117" s="225">
        <f>Q117*H117</f>
        <v>2</v>
      </c>
      <c r="S117" s="225">
        <v>1.5</v>
      </c>
      <c r="T117" s="226">
        <f>S117*H117</f>
        <v>1.5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212</v>
      </c>
      <c r="AT117" s="227" t="s">
        <v>207</v>
      </c>
      <c r="AU117" s="227" t="s">
        <v>80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212</v>
      </c>
      <c r="BM117" s="227" t="s">
        <v>10496</v>
      </c>
    </row>
    <row r="118" s="2" customFormat="1" ht="33" customHeight="1">
      <c r="A118" s="41"/>
      <c r="B118" s="42"/>
      <c r="C118" s="216" t="s">
        <v>80</v>
      </c>
      <c r="D118" s="216" t="s">
        <v>207</v>
      </c>
      <c r="E118" s="217" t="s">
        <v>10497</v>
      </c>
      <c r="F118" s="218" t="s">
        <v>10498</v>
      </c>
      <c r="G118" s="219" t="s">
        <v>210</v>
      </c>
      <c r="H118" s="220">
        <v>0.081000000000000003</v>
      </c>
      <c r="I118" s="221"/>
      <c r="J118" s="222">
        <f>ROUND(I118*H118,2)</f>
        <v>0</v>
      </c>
      <c r="K118" s="218" t="s">
        <v>211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2.5</v>
      </c>
      <c r="T118" s="226">
        <f>S118*H118</f>
        <v>0.20250000000000001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212</v>
      </c>
      <c r="AT118" s="227" t="s">
        <v>207</v>
      </c>
      <c r="AU118" s="227" t="s">
        <v>80</v>
      </c>
      <c r="AY118" s="20" t="s">
        <v>205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212</v>
      </c>
      <c r="BM118" s="227" t="s">
        <v>10499</v>
      </c>
    </row>
    <row r="119" s="2" customFormat="1">
      <c r="A119" s="41"/>
      <c r="B119" s="42"/>
      <c r="C119" s="43"/>
      <c r="D119" s="229" t="s">
        <v>214</v>
      </c>
      <c r="E119" s="43"/>
      <c r="F119" s="230" t="s">
        <v>10500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214</v>
      </c>
      <c r="AU119" s="20" t="s">
        <v>80</v>
      </c>
    </row>
    <row r="120" s="14" customFormat="1">
      <c r="A120" s="14"/>
      <c r="B120" s="245"/>
      <c r="C120" s="246"/>
      <c r="D120" s="236" t="s">
        <v>216</v>
      </c>
      <c r="E120" s="247" t="s">
        <v>19</v>
      </c>
      <c r="F120" s="248" t="s">
        <v>10501</v>
      </c>
      <c r="G120" s="246"/>
      <c r="H120" s="249">
        <v>0.081000000000000003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216</v>
      </c>
      <c r="AU120" s="255" t="s">
        <v>80</v>
      </c>
      <c r="AV120" s="14" t="s">
        <v>80</v>
      </c>
      <c r="AW120" s="14" t="s">
        <v>218</v>
      </c>
      <c r="AX120" s="14" t="s">
        <v>71</v>
      </c>
      <c r="AY120" s="255" t="s">
        <v>205</v>
      </c>
    </row>
    <row r="121" s="2" customFormat="1" ht="44.25" customHeight="1">
      <c r="A121" s="41"/>
      <c r="B121" s="42"/>
      <c r="C121" s="216" t="s">
        <v>97</v>
      </c>
      <c r="D121" s="216" t="s">
        <v>207</v>
      </c>
      <c r="E121" s="217" t="s">
        <v>10502</v>
      </c>
      <c r="F121" s="218" t="s">
        <v>10503</v>
      </c>
      <c r="G121" s="219" t="s">
        <v>327</v>
      </c>
      <c r="H121" s="220">
        <v>0.59999999999999998</v>
      </c>
      <c r="I121" s="221"/>
      <c r="J121" s="222">
        <f>ROUND(I121*H121,2)</f>
        <v>0</v>
      </c>
      <c r="K121" s="218" t="s">
        <v>211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0.0024399999999999999</v>
      </c>
      <c r="R121" s="225">
        <f>Q121*H121</f>
        <v>0.0014639999999999998</v>
      </c>
      <c r="S121" s="225">
        <v>0.056000000000000001</v>
      </c>
      <c r="T121" s="226">
        <f>S121*H121</f>
        <v>0.033599999999999998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212</v>
      </c>
      <c r="AT121" s="227" t="s">
        <v>207</v>
      </c>
      <c r="AU121" s="227" t="s">
        <v>80</v>
      </c>
      <c r="AY121" s="20" t="s">
        <v>205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212</v>
      </c>
      <c r="BM121" s="227" t="s">
        <v>10504</v>
      </c>
    </row>
    <row r="122" s="2" customFormat="1">
      <c r="A122" s="41"/>
      <c r="B122" s="42"/>
      <c r="C122" s="43"/>
      <c r="D122" s="229" t="s">
        <v>214</v>
      </c>
      <c r="E122" s="43"/>
      <c r="F122" s="230" t="s">
        <v>10505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214</v>
      </c>
      <c r="AU122" s="20" t="s">
        <v>80</v>
      </c>
    </row>
    <row r="123" s="14" customFormat="1">
      <c r="A123" s="14"/>
      <c r="B123" s="245"/>
      <c r="C123" s="246"/>
      <c r="D123" s="236" t="s">
        <v>216</v>
      </c>
      <c r="E123" s="247" t="s">
        <v>19</v>
      </c>
      <c r="F123" s="248" t="s">
        <v>10506</v>
      </c>
      <c r="G123" s="246"/>
      <c r="H123" s="249">
        <v>0.59999999999999998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216</v>
      </c>
      <c r="AU123" s="255" t="s">
        <v>80</v>
      </c>
      <c r="AV123" s="14" t="s">
        <v>80</v>
      </c>
      <c r="AW123" s="14" t="s">
        <v>218</v>
      </c>
      <c r="AX123" s="14" t="s">
        <v>71</v>
      </c>
      <c r="AY123" s="255" t="s">
        <v>205</v>
      </c>
    </row>
    <row r="124" s="2" customFormat="1" ht="44.25" customHeight="1">
      <c r="A124" s="41"/>
      <c r="B124" s="42"/>
      <c r="C124" s="216" t="s">
        <v>212</v>
      </c>
      <c r="D124" s="216" t="s">
        <v>207</v>
      </c>
      <c r="E124" s="217" t="s">
        <v>10507</v>
      </c>
      <c r="F124" s="218" t="s">
        <v>10508</v>
      </c>
      <c r="G124" s="219" t="s">
        <v>327</v>
      </c>
      <c r="H124" s="220">
        <v>4.4500000000000002</v>
      </c>
      <c r="I124" s="221"/>
      <c r="J124" s="222">
        <f>ROUND(I124*H124,2)</f>
        <v>0</v>
      </c>
      <c r="K124" s="218" t="s">
        <v>211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0.0030999999999999999</v>
      </c>
      <c r="R124" s="225">
        <f>Q124*H124</f>
        <v>0.013795</v>
      </c>
      <c r="S124" s="225">
        <v>0.086999999999999994</v>
      </c>
      <c r="T124" s="226">
        <f>S124*H124</f>
        <v>0.38714999999999999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212</v>
      </c>
      <c r="AT124" s="227" t="s">
        <v>207</v>
      </c>
      <c r="AU124" s="227" t="s">
        <v>80</v>
      </c>
      <c r="AY124" s="20" t="s">
        <v>205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212</v>
      </c>
      <c r="BM124" s="227" t="s">
        <v>10509</v>
      </c>
    </row>
    <row r="125" s="2" customFormat="1">
      <c r="A125" s="41"/>
      <c r="B125" s="42"/>
      <c r="C125" s="43"/>
      <c r="D125" s="229" t="s">
        <v>214</v>
      </c>
      <c r="E125" s="43"/>
      <c r="F125" s="230" t="s">
        <v>10510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214</v>
      </c>
      <c r="AU125" s="20" t="s">
        <v>80</v>
      </c>
    </row>
    <row r="126" s="14" customFormat="1">
      <c r="A126" s="14"/>
      <c r="B126" s="245"/>
      <c r="C126" s="246"/>
      <c r="D126" s="236" t="s">
        <v>216</v>
      </c>
      <c r="E126" s="247" t="s">
        <v>19</v>
      </c>
      <c r="F126" s="248" t="s">
        <v>10511</v>
      </c>
      <c r="G126" s="246"/>
      <c r="H126" s="249">
        <v>4.4500000000000002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216</v>
      </c>
      <c r="AU126" s="255" t="s">
        <v>80</v>
      </c>
      <c r="AV126" s="14" t="s">
        <v>80</v>
      </c>
      <c r="AW126" s="14" t="s">
        <v>218</v>
      </c>
      <c r="AX126" s="14" t="s">
        <v>71</v>
      </c>
      <c r="AY126" s="255" t="s">
        <v>205</v>
      </c>
    </row>
    <row r="127" s="2" customFormat="1" ht="44.25" customHeight="1">
      <c r="A127" s="41"/>
      <c r="B127" s="42"/>
      <c r="C127" s="216" t="s">
        <v>255</v>
      </c>
      <c r="D127" s="216" t="s">
        <v>207</v>
      </c>
      <c r="E127" s="217" t="s">
        <v>10512</v>
      </c>
      <c r="F127" s="218" t="s">
        <v>10513</v>
      </c>
      <c r="G127" s="219" t="s">
        <v>327</v>
      </c>
      <c r="H127" s="220">
        <v>0</v>
      </c>
      <c r="I127" s="221"/>
      <c r="J127" s="222">
        <f>ROUND(I127*H127,2)</f>
        <v>0</v>
      </c>
      <c r="K127" s="218" t="s">
        <v>211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0.0033</v>
      </c>
      <c r="R127" s="225">
        <f>Q127*H127</f>
        <v>0</v>
      </c>
      <c r="S127" s="225">
        <v>0.11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212</v>
      </c>
      <c r="AT127" s="227" t="s">
        <v>207</v>
      </c>
      <c r="AU127" s="227" t="s">
        <v>80</v>
      </c>
      <c r="AY127" s="20" t="s">
        <v>205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212</v>
      </c>
      <c r="BM127" s="227" t="s">
        <v>10514</v>
      </c>
    </row>
    <row r="128" s="2" customFormat="1">
      <c r="A128" s="41"/>
      <c r="B128" s="42"/>
      <c r="C128" s="43"/>
      <c r="D128" s="229" t="s">
        <v>214</v>
      </c>
      <c r="E128" s="43"/>
      <c r="F128" s="230" t="s">
        <v>10515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214</v>
      </c>
      <c r="AU128" s="20" t="s">
        <v>80</v>
      </c>
    </row>
    <row r="129" s="2" customFormat="1" ht="44.25" customHeight="1">
      <c r="A129" s="41"/>
      <c r="B129" s="42"/>
      <c r="C129" s="216" t="s">
        <v>261</v>
      </c>
      <c r="D129" s="216" t="s">
        <v>207</v>
      </c>
      <c r="E129" s="217" t="s">
        <v>10516</v>
      </c>
      <c r="F129" s="218" t="s">
        <v>10517</v>
      </c>
      <c r="G129" s="219" t="s">
        <v>327</v>
      </c>
      <c r="H129" s="220">
        <v>7.1500000000000004</v>
      </c>
      <c r="I129" s="221"/>
      <c r="J129" s="222">
        <f>ROUND(I129*H129,2)</f>
        <v>0</v>
      </c>
      <c r="K129" s="218" t="s">
        <v>211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0.0035999999999999999</v>
      </c>
      <c r="R129" s="225">
        <f>Q129*H129</f>
        <v>0.025739999999999999</v>
      </c>
      <c r="S129" s="225">
        <v>0.16</v>
      </c>
      <c r="T129" s="226">
        <f>S129*H129</f>
        <v>1.1440000000000001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212</v>
      </c>
      <c r="AT129" s="227" t="s">
        <v>207</v>
      </c>
      <c r="AU129" s="227" t="s">
        <v>80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212</v>
      </c>
      <c r="BM129" s="227" t="s">
        <v>10518</v>
      </c>
    </row>
    <row r="130" s="2" customFormat="1">
      <c r="A130" s="41"/>
      <c r="B130" s="42"/>
      <c r="C130" s="43"/>
      <c r="D130" s="229" t="s">
        <v>214</v>
      </c>
      <c r="E130" s="43"/>
      <c r="F130" s="230" t="s">
        <v>10519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214</v>
      </c>
      <c r="AU130" s="20" t="s">
        <v>80</v>
      </c>
    </row>
    <row r="131" s="14" customFormat="1">
      <c r="A131" s="14"/>
      <c r="B131" s="245"/>
      <c r="C131" s="246"/>
      <c r="D131" s="236" t="s">
        <v>216</v>
      </c>
      <c r="E131" s="247" t="s">
        <v>19</v>
      </c>
      <c r="F131" s="248" t="s">
        <v>10520</v>
      </c>
      <c r="G131" s="246"/>
      <c r="H131" s="249">
        <v>0.80000000000000004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216</v>
      </c>
      <c r="AU131" s="255" t="s">
        <v>80</v>
      </c>
      <c r="AV131" s="14" t="s">
        <v>80</v>
      </c>
      <c r="AW131" s="14" t="s">
        <v>218</v>
      </c>
      <c r="AX131" s="14" t="s">
        <v>71</v>
      </c>
      <c r="AY131" s="255" t="s">
        <v>205</v>
      </c>
    </row>
    <row r="132" s="14" customFormat="1">
      <c r="A132" s="14"/>
      <c r="B132" s="245"/>
      <c r="C132" s="246"/>
      <c r="D132" s="236" t="s">
        <v>216</v>
      </c>
      <c r="E132" s="247" t="s">
        <v>19</v>
      </c>
      <c r="F132" s="248" t="s">
        <v>10521</v>
      </c>
      <c r="G132" s="246"/>
      <c r="H132" s="249">
        <v>6.3499999999999996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216</v>
      </c>
      <c r="AU132" s="255" t="s">
        <v>80</v>
      </c>
      <c r="AV132" s="14" t="s">
        <v>80</v>
      </c>
      <c r="AW132" s="14" t="s">
        <v>218</v>
      </c>
      <c r="AX132" s="14" t="s">
        <v>71</v>
      </c>
      <c r="AY132" s="255" t="s">
        <v>205</v>
      </c>
    </row>
    <row r="133" s="2" customFormat="1" ht="44.25" customHeight="1">
      <c r="A133" s="41"/>
      <c r="B133" s="42"/>
      <c r="C133" s="216" t="s">
        <v>269</v>
      </c>
      <c r="D133" s="216" t="s">
        <v>207</v>
      </c>
      <c r="E133" s="217" t="s">
        <v>10522</v>
      </c>
      <c r="F133" s="218" t="s">
        <v>10523</v>
      </c>
      <c r="G133" s="219" t="s">
        <v>327</v>
      </c>
      <c r="H133" s="220">
        <v>4</v>
      </c>
      <c r="I133" s="221"/>
      <c r="J133" s="222">
        <f>ROUND(I133*H133,2)</f>
        <v>0</v>
      </c>
      <c r="K133" s="218" t="s">
        <v>211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0.0038800000000000002</v>
      </c>
      <c r="R133" s="225">
        <f>Q133*H133</f>
        <v>0.015520000000000001</v>
      </c>
      <c r="S133" s="225">
        <v>0.20999999999999999</v>
      </c>
      <c r="T133" s="226">
        <f>S133*H133</f>
        <v>0.83999999999999997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212</v>
      </c>
      <c r="AT133" s="227" t="s">
        <v>207</v>
      </c>
      <c r="AU133" s="227" t="s">
        <v>80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212</v>
      </c>
      <c r="BM133" s="227" t="s">
        <v>10524</v>
      </c>
    </row>
    <row r="134" s="2" customFormat="1">
      <c r="A134" s="41"/>
      <c r="B134" s="42"/>
      <c r="C134" s="43"/>
      <c r="D134" s="229" t="s">
        <v>214</v>
      </c>
      <c r="E134" s="43"/>
      <c r="F134" s="230" t="s">
        <v>10525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214</v>
      </c>
      <c r="AU134" s="20" t="s">
        <v>80</v>
      </c>
    </row>
    <row r="135" s="14" customFormat="1">
      <c r="A135" s="14"/>
      <c r="B135" s="245"/>
      <c r="C135" s="246"/>
      <c r="D135" s="236" t="s">
        <v>216</v>
      </c>
      <c r="E135" s="247" t="s">
        <v>19</v>
      </c>
      <c r="F135" s="248" t="s">
        <v>10526</v>
      </c>
      <c r="G135" s="246"/>
      <c r="H135" s="249">
        <v>4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216</v>
      </c>
      <c r="AU135" s="255" t="s">
        <v>80</v>
      </c>
      <c r="AV135" s="14" t="s">
        <v>80</v>
      </c>
      <c r="AW135" s="14" t="s">
        <v>218</v>
      </c>
      <c r="AX135" s="14" t="s">
        <v>71</v>
      </c>
      <c r="AY135" s="255" t="s">
        <v>205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3166</v>
      </c>
      <c r="F136" s="214" t="s">
        <v>3167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SUM(P137:P151)</f>
        <v>0</v>
      </c>
      <c r="Q136" s="208"/>
      <c r="R136" s="209">
        <f>SUM(R137:R151)</f>
        <v>0</v>
      </c>
      <c r="S136" s="208"/>
      <c r="T136" s="210">
        <f>SUM(T137:T151)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205</v>
      </c>
      <c r="BK136" s="213">
        <f>SUM(BK137:BK151)</f>
        <v>0</v>
      </c>
    </row>
    <row r="137" s="2" customFormat="1" ht="37.8" customHeight="1">
      <c r="A137" s="41"/>
      <c r="B137" s="42"/>
      <c r="C137" s="216" t="s">
        <v>276</v>
      </c>
      <c r="D137" s="216" t="s">
        <v>207</v>
      </c>
      <c r="E137" s="217" t="s">
        <v>3169</v>
      </c>
      <c r="F137" s="218" t="s">
        <v>3170</v>
      </c>
      <c r="G137" s="219" t="s">
        <v>279</v>
      </c>
      <c r="H137" s="220">
        <v>2.569</v>
      </c>
      <c r="I137" s="221"/>
      <c r="J137" s="222">
        <f>ROUND(I137*H137,2)</f>
        <v>0</v>
      </c>
      <c r="K137" s="218" t="s">
        <v>211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212</v>
      </c>
      <c r="AT137" s="227" t="s">
        <v>207</v>
      </c>
      <c r="AU137" s="227" t="s">
        <v>80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212</v>
      </c>
      <c r="BM137" s="227" t="s">
        <v>10527</v>
      </c>
    </row>
    <row r="138" s="2" customFormat="1">
      <c r="A138" s="41"/>
      <c r="B138" s="42"/>
      <c r="C138" s="43"/>
      <c r="D138" s="229" t="s">
        <v>214</v>
      </c>
      <c r="E138" s="43"/>
      <c r="F138" s="230" t="s">
        <v>3172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214</v>
      </c>
      <c r="AU138" s="20" t="s">
        <v>80</v>
      </c>
    </row>
    <row r="139" s="14" customFormat="1">
      <c r="A139" s="14"/>
      <c r="B139" s="245"/>
      <c r="C139" s="246"/>
      <c r="D139" s="236" t="s">
        <v>216</v>
      </c>
      <c r="E139" s="247" t="s">
        <v>19</v>
      </c>
      <c r="F139" s="248" t="s">
        <v>10528</v>
      </c>
      <c r="G139" s="246"/>
      <c r="H139" s="249">
        <v>2.5686000000000004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216</v>
      </c>
      <c r="AU139" s="255" t="s">
        <v>80</v>
      </c>
      <c r="AV139" s="14" t="s">
        <v>80</v>
      </c>
      <c r="AW139" s="14" t="s">
        <v>218</v>
      </c>
      <c r="AX139" s="14" t="s">
        <v>71</v>
      </c>
      <c r="AY139" s="255" t="s">
        <v>205</v>
      </c>
    </row>
    <row r="140" s="2" customFormat="1" ht="37.8" customHeight="1">
      <c r="A140" s="41"/>
      <c r="B140" s="42"/>
      <c r="C140" s="216" t="s">
        <v>283</v>
      </c>
      <c r="D140" s="216" t="s">
        <v>207</v>
      </c>
      <c r="E140" s="217" t="s">
        <v>3181</v>
      </c>
      <c r="F140" s="218" t="s">
        <v>3182</v>
      </c>
      <c r="G140" s="219" t="s">
        <v>279</v>
      </c>
      <c r="H140" s="220">
        <v>1.712</v>
      </c>
      <c r="I140" s="221"/>
      <c r="J140" s="222">
        <f>ROUND(I140*H140,2)</f>
        <v>0</v>
      </c>
      <c r="K140" s="218" t="s">
        <v>211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212</v>
      </c>
      <c r="AT140" s="227" t="s">
        <v>207</v>
      </c>
      <c r="AU140" s="227" t="s">
        <v>80</v>
      </c>
      <c r="AY140" s="20" t="s">
        <v>205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212</v>
      </c>
      <c r="BM140" s="227" t="s">
        <v>10529</v>
      </c>
    </row>
    <row r="141" s="2" customFormat="1">
      <c r="A141" s="41"/>
      <c r="B141" s="42"/>
      <c r="C141" s="43"/>
      <c r="D141" s="229" t="s">
        <v>214</v>
      </c>
      <c r="E141" s="43"/>
      <c r="F141" s="230" t="s">
        <v>3184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214</v>
      </c>
      <c r="AU141" s="20" t="s">
        <v>80</v>
      </c>
    </row>
    <row r="142" s="14" customFormat="1">
      <c r="A142" s="14"/>
      <c r="B142" s="245"/>
      <c r="C142" s="246"/>
      <c r="D142" s="236" t="s">
        <v>216</v>
      </c>
      <c r="E142" s="247" t="s">
        <v>19</v>
      </c>
      <c r="F142" s="248" t="s">
        <v>10530</v>
      </c>
      <c r="G142" s="246"/>
      <c r="H142" s="249">
        <v>1.7119999999999997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216</v>
      </c>
      <c r="AU142" s="255" t="s">
        <v>80</v>
      </c>
      <c r="AV142" s="14" t="s">
        <v>80</v>
      </c>
      <c r="AW142" s="14" t="s">
        <v>218</v>
      </c>
      <c r="AX142" s="14" t="s">
        <v>71</v>
      </c>
      <c r="AY142" s="255" t="s">
        <v>205</v>
      </c>
    </row>
    <row r="143" s="2" customFormat="1" ht="33" customHeight="1">
      <c r="A143" s="41"/>
      <c r="B143" s="42"/>
      <c r="C143" s="216" t="s">
        <v>289</v>
      </c>
      <c r="D143" s="216" t="s">
        <v>207</v>
      </c>
      <c r="E143" s="217" t="s">
        <v>3214</v>
      </c>
      <c r="F143" s="218" t="s">
        <v>3215</v>
      </c>
      <c r="G143" s="219" t="s">
        <v>279</v>
      </c>
      <c r="H143" s="220">
        <v>4.2809999999999997</v>
      </c>
      <c r="I143" s="221"/>
      <c r="J143" s="222">
        <f>ROUND(I143*H143,2)</f>
        <v>0</v>
      </c>
      <c r="K143" s="218" t="s">
        <v>3216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212</v>
      </c>
      <c r="AT143" s="227" t="s">
        <v>207</v>
      </c>
      <c r="AU143" s="227" t="s">
        <v>80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212</v>
      </c>
      <c r="BM143" s="227" t="s">
        <v>10531</v>
      </c>
    </row>
    <row r="144" s="2" customFormat="1" ht="44.25" customHeight="1">
      <c r="A144" s="41"/>
      <c r="B144" s="42"/>
      <c r="C144" s="216" t="s">
        <v>296</v>
      </c>
      <c r="D144" s="216" t="s">
        <v>207</v>
      </c>
      <c r="E144" s="217" t="s">
        <v>3220</v>
      </c>
      <c r="F144" s="218" t="s">
        <v>3221</v>
      </c>
      <c r="G144" s="219" t="s">
        <v>279</v>
      </c>
      <c r="H144" s="220">
        <v>25.686</v>
      </c>
      <c r="I144" s="221"/>
      <c r="J144" s="222">
        <f>ROUND(I144*H144,2)</f>
        <v>0</v>
      </c>
      <c r="K144" s="218" t="s">
        <v>211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212</v>
      </c>
      <c r="AT144" s="227" t="s">
        <v>207</v>
      </c>
      <c r="AU144" s="227" t="s">
        <v>80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212</v>
      </c>
      <c r="BM144" s="227" t="s">
        <v>10532</v>
      </c>
    </row>
    <row r="145" s="2" customFormat="1">
      <c r="A145" s="41"/>
      <c r="B145" s="42"/>
      <c r="C145" s="43"/>
      <c r="D145" s="229" t="s">
        <v>214</v>
      </c>
      <c r="E145" s="43"/>
      <c r="F145" s="230" t="s">
        <v>3223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214</v>
      </c>
      <c r="AU145" s="20" t="s">
        <v>80</v>
      </c>
    </row>
    <row r="146" s="14" customFormat="1">
      <c r="A146" s="14"/>
      <c r="B146" s="245"/>
      <c r="C146" s="246"/>
      <c r="D146" s="236" t="s">
        <v>216</v>
      </c>
      <c r="E146" s="246"/>
      <c r="F146" s="248" t="s">
        <v>10533</v>
      </c>
      <c r="G146" s="246"/>
      <c r="H146" s="249">
        <v>25.686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216</v>
      </c>
      <c r="AU146" s="255" t="s">
        <v>80</v>
      </c>
      <c r="AV146" s="14" t="s">
        <v>80</v>
      </c>
      <c r="AW146" s="14" t="s">
        <v>4</v>
      </c>
      <c r="AX146" s="14" t="s">
        <v>78</v>
      </c>
      <c r="AY146" s="255" t="s">
        <v>205</v>
      </c>
    </row>
    <row r="147" s="2" customFormat="1" ht="37.8" customHeight="1">
      <c r="A147" s="41"/>
      <c r="B147" s="42"/>
      <c r="C147" s="216" t="s">
        <v>8</v>
      </c>
      <c r="D147" s="216" t="s">
        <v>207</v>
      </c>
      <c r="E147" s="217" t="s">
        <v>3226</v>
      </c>
      <c r="F147" s="218" t="s">
        <v>3227</v>
      </c>
      <c r="G147" s="219" t="s">
        <v>279</v>
      </c>
      <c r="H147" s="220">
        <v>2.141</v>
      </c>
      <c r="I147" s="221"/>
      <c r="J147" s="222">
        <f>ROUND(I147*H147,2)</f>
        <v>0</v>
      </c>
      <c r="K147" s="218" t="s">
        <v>211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212</v>
      </c>
      <c r="AT147" s="227" t="s">
        <v>207</v>
      </c>
      <c r="AU147" s="227" t="s">
        <v>80</v>
      </c>
      <c r="AY147" s="20" t="s">
        <v>205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212</v>
      </c>
      <c r="BM147" s="227" t="s">
        <v>10534</v>
      </c>
    </row>
    <row r="148" s="2" customFormat="1">
      <c r="A148" s="41"/>
      <c r="B148" s="42"/>
      <c r="C148" s="43"/>
      <c r="D148" s="229" t="s">
        <v>214</v>
      </c>
      <c r="E148" s="43"/>
      <c r="F148" s="230" t="s">
        <v>3229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214</v>
      </c>
      <c r="AU148" s="20" t="s">
        <v>80</v>
      </c>
    </row>
    <row r="149" s="14" customFormat="1">
      <c r="A149" s="14"/>
      <c r="B149" s="245"/>
      <c r="C149" s="246"/>
      <c r="D149" s="236" t="s">
        <v>216</v>
      </c>
      <c r="E149" s="247" t="s">
        <v>19</v>
      </c>
      <c r="F149" s="248" t="s">
        <v>10535</v>
      </c>
      <c r="G149" s="246"/>
      <c r="H149" s="249">
        <v>2.1404999999999998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216</v>
      </c>
      <c r="AU149" s="255" t="s">
        <v>80</v>
      </c>
      <c r="AV149" s="14" t="s">
        <v>80</v>
      </c>
      <c r="AW149" s="14" t="s">
        <v>218</v>
      </c>
      <c r="AX149" s="14" t="s">
        <v>71</v>
      </c>
      <c r="AY149" s="255" t="s">
        <v>205</v>
      </c>
    </row>
    <row r="150" s="2" customFormat="1" ht="49.05" customHeight="1">
      <c r="A150" s="41"/>
      <c r="B150" s="42"/>
      <c r="C150" s="216" t="s">
        <v>312</v>
      </c>
      <c r="D150" s="216" t="s">
        <v>207</v>
      </c>
      <c r="E150" s="217" t="s">
        <v>3267</v>
      </c>
      <c r="F150" s="218" t="s">
        <v>3268</v>
      </c>
      <c r="G150" s="219" t="s">
        <v>279</v>
      </c>
      <c r="H150" s="220">
        <v>4.2809999999999997</v>
      </c>
      <c r="I150" s="221"/>
      <c r="J150" s="222">
        <f>ROUND(I150*H150,2)</f>
        <v>0</v>
      </c>
      <c r="K150" s="218" t="s">
        <v>211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212</v>
      </c>
      <c r="AT150" s="227" t="s">
        <v>207</v>
      </c>
      <c r="AU150" s="227" t="s">
        <v>80</v>
      </c>
      <c r="AY150" s="20" t="s">
        <v>205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212</v>
      </c>
      <c r="BM150" s="227" t="s">
        <v>10536</v>
      </c>
    </row>
    <row r="151" s="2" customFormat="1">
      <c r="A151" s="41"/>
      <c r="B151" s="42"/>
      <c r="C151" s="43"/>
      <c r="D151" s="229" t="s">
        <v>214</v>
      </c>
      <c r="E151" s="43"/>
      <c r="F151" s="230" t="s">
        <v>3270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214</v>
      </c>
      <c r="AU151" s="20" t="s">
        <v>80</v>
      </c>
    </row>
    <row r="152" s="12" customFormat="1" ht="22.8" customHeight="1">
      <c r="A152" s="12"/>
      <c r="B152" s="200"/>
      <c r="C152" s="201"/>
      <c r="D152" s="202" t="s">
        <v>70</v>
      </c>
      <c r="E152" s="214" t="s">
        <v>3272</v>
      </c>
      <c r="F152" s="214" t="s">
        <v>3273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SUM(P153:P154)</f>
        <v>0</v>
      </c>
      <c r="Q152" s="208"/>
      <c r="R152" s="209">
        <f>SUM(R153:R154)</f>
        <v>0</v>
      </c>
      <c r="S152" s="208"/>
      <c r="T152" s="210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78</v>
      </c>
      <c r="AY152" s="211" t="s">
        <v>205</v>
      </c>
      <c r="BK152" s="213">
        <f>SUM(BK153:BK154)</f>
        <v>0</v>
      </c>
    </row>
    <row r="153" s="2" customFormat="1" ht="66.75" customHeight="1">
      <c r="A153" s="41"/>
      <c r="B153" s="42"/>
      <c r="C153" s="216" t="s">
        <v>318</v>
      </c>
      <c r="D153" s="216" t="s">
        <v>207</v>
      </c>
      <c r="E153" s="217" t="s">
        <v>3275</v>
      </c>
      <c r="F153" s="218" t="s">
        <v>3276</v>
      </c>
      <c r="G153" s="219" t="s">
        <v>279</v>
      </c>
      <c r="H153" s="220">
        <v>2.0569999999999999</v>
      </c>
      <c r="I153" s="221"/>
      <c r="J153" s="222">
        <f>ROUND(I153*H153,2)</f>
        <v>0</v>
      </c>
      <c r="K153" s="218" t="s">
        <v>211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212</v>
      </c>
      <c r="AT153" s="227" t="s">
        <v>207</v>
      </c>
      <c r="AU153" s="227" t="s">
        <v>80</v>
      </c>
      <c r="AY153" s="20" t="s">
        <v>205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212</v>
      </c>
      <c r="BM153" s="227" t="s">
        <v>10537</v>
      </c>
    </row>
    <row r="154" s="2" customFormat="1">
      <c r="A154" s="41"/>
      <c r="B154" s="42"/>
      <c r="C154" s="43"/>
      <c r="D154" s="229" t="s">
        <v>214</v>
      </c>
      <c r="E154" s="43"/>
      <c r="F154" s="230" t="s">
        <v>3278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214</v>
      </c>
      <c r="AU154" s="20" t="s">
        <v>80</v>
      </c>
    </row>
    <row r="155" s="12" customFormat="1" ht="25.92" customHeight="1">
      <c r="A155" s="12"/>
      <c r="B155" s="200"/>
      <c r="C155" s="201"/>
      <c r="D155" s="202" t="s">
        <v>70</v>
      </c>
      <c r="E155" s="203" t="s">
        <v>3292</v>
      </c>
      <c r="F155" s="203" t="s">
        <v>3293</v>
      </c>
      <c r="G155" s="201"/>
      <c r="H155" s="201"/>
      <c r="I155" s="204"/>
      <c r="J155" s="205">
        <f>BK155</f>
        <v>0</v>
      </c>
      <c r="K155" s="201"/>
      <c r="L155" s="206"/>
      <c r="M155" s="207"/>
      <c r="N155" s="208"/>
      <c r="O155" s="208"/>
      <c r="P155" s="209">
        <f>P156</f>
        <v>0</v>
      </c>
      <c r="Q155" s="208"/>
      <c r="R155" s="209">
        <f>R156</f>
        <v>0</v>
      </c>
      <c r="S155" s="208"/>
      <c r="T155" s="210">
        <f>T156</f>
        <v>0.17357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80</v>
      </c>
      <c r="AT155" s="212" t="s">
        <v>70</v>
      </c>
      <c r="AU155" s="212" t="s">
        <v>71</v>
      </c>
      <c r="AY155" s="211" t="s">
        <v>205</v>
      </c>
      <c r="BK155" s="213">
        <f>BK156</f>
        <v>0</v>
      </c>
    </row>
    <row r="156" s="12" customFormat="1" ht="22.8" customHeight="1">
      <c r="A156" s="12"/>
      <c r="B156" s="200"/>
      <c r="C156" s="201"/>
      <c r="D156" s="202" t="s">
        <v>70</v>
      </c>
      <c r="E156" s="214" t="s">
        <v>3560</v>
      </c>
      <c r="F156" s="214" t="s">
        <v>3561</v>
      </c>
      <c r="G156" s="201"/>
      <c r="H156" s="201"/>
      <c r="I156" s="204"/>
      <c r="J156" s="215">
        <f>BK156</f>
        <v>0</v>
      </c>
      <c r="K156" s="201"/>
      <c r="L156" s="206"/>
      <c r="M156" s="207"/>
      <c r="N156" s="208"/>
      <c r="O156" s="208"/>
      <c r="P156" s="209">
        <f>SUM(P157:P178)</f>
        <v>0</v>
      </c>
      <c r="Q156" s="208"/>
      <c r="R156" s="209">
        <f>SUM(R157:R178)</f>
        <v>0</v>
      </c>
      <c r="S156" s="208"/>
      <c r="T156" s="210">
        <f>SUM(T157:T178)</f>
        <v>0.17357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70</v>
      </c>
      <c r="AU156" s="212" t="s">
        <v>78</v>
      </c>
      <c r="AY156" s="211" t="s">
        <v>205</v>
      </c>
      <c r="BK156" s="213">
        <f>SUM(BK157:BK178)</f>
        <v>0</v>
      </c>
    </row>
    <row r="157" s="2" customFormat="1" ht="24.15" customHeight="1">
      <c r="A157" s="41"/>
      <c r="B157" s="42"/>
      <c r="C157" s="216" t="s">
        <v>324</v>
      </c>
      <c r="D157" s="216" t="s">
        <v>207</v>
      </c>
      <c r="E157" s="217" t="s">
        <v>10538</v>
      </c>
      <c r="F157" s="218" t="s">
        <v>10539</v>
      </c>
      <c r="G157" s="219" t="s">
        <v>448</v>
      </c>
      <c r="H157" s="220">
        <v>6</v>
      </c>
      <c r="I157" s="221"/>
      <c r="J157" s="222">
        <f>ROUND(I157*H157,2)</f>
        <v>0</v>
      </c>
      <c r="K157" s="218" t="s">
        <v>211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0.0054999999999999997</v>
      </c>
      <c r="T157" s="226">
        <f>S157*H157</f>
        <v>0.033000000000000002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331</v>
      </c>
      <c r="AT157" s="227" t="s">
        <v>207</v>
      </c>
      <c r="AU157" s="227" t="s">
        <v>80</v>
      </c>
      <c r="AY157" s="20" t="s">
        <v>205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331</v>
      </c>
      <c r="BM157" s="227" t="s">
        <v>10540</v>
      </c>
    </row>
    <row r="158" s="2" customFormat="1">
      <c r="A158" s="41"/>
      <c r="B158" s="42"/>
      <c r="C158" s="43"/>
      <c r="D158" s="229" t="s">
        <v>214</v>
      </c>
      <c r="E158" s="43"/>
      <c r="F158" s="230" t="s">
        <v>10541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214</v>
      </c>
      <c r="AU158" s="20" t="s">
        <v>80</v>
      </c>
    </row>
    <row r="159" s="14" customFormat="1">
      <c r="A159" s="14"/>
      <c r="B159" s="245"/>
      <c r="C159" s="246"/>
      <c r="D159" s="236" t="s">
        <v>216</v>
      </c>
      <c r="E159" s="247" t="s">
        <v>19</v>
      </c>
      <c r="F159" s="248" t="s">
        <v>10542</v>
      </c>
      <c r="G159" s="246"/>
      <c r="H159" s="249">
        <v>6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216</v>
      </c>
      <c r="AU159" s="255" t="s">
        <v>80</v>
      </c>
      <c r="AV159" s="14" t="s">
        <v>80</v>
      </c>
      <c r="AW159" s="14" t="s">
        <v>218</v>
      </c>
      <c r="AX159" s="14" t="s">
        <v>71</v>
      </c>
      <c r="AY159" s="255" t="s">
        <v>205</v>
      </c>
    </row>
    <row r="160" s="2" customFormat="1" ht="24.15" customHeight="1">
      <c r="A160" s="41"/>
      <c r="B160" s="42"/>
      <c r="C160" s="216" t="s">
        <v>331</v>
      </c>
      <c r="D160" s="216" t="s">
        <v>207</v>
      </c>
      <c r="E160" s="217" t="s">
        <v>7933</v>
      </c>
      <c r="F160" s="218" t="s">
        <v>7934</v>
      </c>
      <c r="G160" s="219" t="s">
        <v>448</v>
      </c>
      <c r="H160" s="220">
        <v>1</v>
      </c>
      <c r="I160" s="221"/>
      <c r="J160" s="222">
        <f>ROUND(I160*H160,2)</f>
        <v>0</v>
      </c>
      <c r="K160" s="218" t="s">
        <v>211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0.0074999999999999997</v>
      </c>
      <c r="T160" s="226">
        <f>S160*H160</f>
        <v>0.0074999999999999997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331</v>
      </c>
      <c r="AT160" s="227" t="s">
        <v>207</v>
      </c>
      <c r="AU160" s="227" t="s">
        <v>80</v>
      </c>
      <c r="AY160" s="20" t="s">
        <v>205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331</v>
      </c>
      <c r="BM160" s="227" t="s">
        <v>10543</v>
      </c>
    </row>
    <row r="161" s="2" customFormat="1">
      <c r="A161" s="41"/>
      <c r="B161" s="42"/>
      <c r="C161" s="43"/>
      <c r="D161" s="229" t="s">
        <v>214</v>
      </c>
      <c r="E161" s="43"/>
      <c r="F161" s="230" t="s">
        <v>7936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214</v>
      </c>
      <c r="AU161" s="20" t="s">
        <v>80</v>
      </c>
    </row>
    <row r="162" s="14" customFormat="1">
      <c r="A162" s="14"/>
      <c r="B162" s="245"/>
      <c r="C162" s="246"/>
      <c r="D162" s="236" t="s">
        <v>216</v>
      </c>
      <c r="E162" s="247" t="s">
        <v>19</v>
      </c>
      <c r="F162" s="248" t="s">
        <v>7937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216</v>
      </c>
      <c r="AU162" s="255" t="s">
        <v>80</v>
      </c>
      <c r="AV162" s="14" t="s">
        <v>80</v>
      </c>
      <c r="AW162" s="14" t="s">
        <v>218</v>
      </c>
      <c r="AX162" s="14" t="s">
        <v>71</v>
      </c>
      <c r="AY162" s="255" t="s">
        <v>205</v>
      </c>
    </row>
    <row r="163" s="2" customFormat="1" ht="37.8" customHeight="1">
      <c r="A163" s="41"/>
      <c r="B163" s="42"/>
      <c r="C163" s="216" t="s">
        <v>337</v>
      </c>
      <c r="D163" s="216" t="s">
        <v>207</v>
      </c>
      <c r="E163" s="217" t="s">
        <v>7939</v>
      </c>
      <c r="F163" s="218" t="s">
        <v>7940</v>
      </c>
      <c r="G163" s="219" t="s">
        <v>448</v>
      </c>
      <c r="H163" s="220">
        <v>1</v>
      </c>
      <c r="I163" s="221"/>
      <c r="J163" s="222">
        <f>ROUND(I163*H163,2)</f>
        <v>0</v>
      </c>
      <c r="K163" s="218" t="s">
        <v>211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0.051999999999999998</v>
      </c>
      <c r="T163" s="226">
        <f>S163*H163</f>
        <v>0.051999999999999998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331</v>
      </c>
      <c r="AT163" s="227" t="s">
        <v>207</v>
      </c>
      <c r="AU163" s="227" t="s">
        <v>80</v>
      </c>
      <c r="AY163" s="20" t="s">
        <v>205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331</v>
      </c>
      <c r="BM163" s="227" t="s">
        <v>10544</v>
      </c>
    </row>
    <row r="164" s="2" customFormat="1">
      <c r="A164" s="41"/>
      <c r="B164" s="42"/>
      <c r="C164" s="43"/>
      <c r="D164" s="229" t="s">
        <v>214</v>
      </c>
      <c r="E164" s="43"/>
      <c r="F164" s="230" t="s">
        <v>7942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214</v>
      </c>
      <c r="AU164" s="20" t="s">
        <v>80</v>
      </c>
    </row>
    <row r="165" s="14" customFormat="1">
      <c r="A165" s="14"/>
      <c r="B165" s="245"/>
      <c r="C165" s="246"/>
      <c r="D165" s="236" t="s">
        <v>216</v>
      </c>
      <c r="E165" s="247" t="s">
        <v>19</v>
      </c>
      <c r="F165" s="248" t="s">
        <v>7937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216</v>
      </c>
      <c r="AU165" s="255" t="s">
        <v>80</v>
      </c>
      <c r="AV165" s="14" t="s">
        <v>80</v>
      </c>
      <c r="AW165" s="14" t="s">
        <v>218</v>
      </c>
      <c r="AX165" s="14" t="s">
        <v>71</v>
      </c>
      <c r="AY165" s="255" t="s">
        <v>205</v>
      </c>
    </row>
    <row r="166" s="2" customFormat="1" ht="33" customHeight="1">
      <c r="A166" s="41"/>
      <c r="B166" s="42"/>
      <c r="C166" s="216" t="s">
        <v>342</v>
      </c>
      <c r="D166" s="216" t="s">
        <v>207</v>
      </c>
      <c r="E166" s="217" t="s">
        <v>10545</v>
      </c>
      <c r="F166" s="218" t="s">
        <v>10546</v>
      </c>
      <c r="G166" s="219" t="s">
        <v>448</v>
      </c>
      <c r="H166" s="220">
        <v>6</v>
      </c>
      <c r="I166" s="221"/>
      <c r="J166" s="222">
        <f>ROUND(I166*H166,2)</f>
        <v>0</v>
      </c>
      <c r="K166" s="218" t="s">
        <v>211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0.0015</v>
      </c>
      <c r="T166" s="226">
        <f>S166*H166</f>
        <v>0.0090000000000000011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331</v>
      </c>
      <c r="AT166" s="227" t="s">
        <v>207</v>
      </c>
      <c r="AU166" s="227" t="s">
        <v>80</v>
      </c>
      <c r="AY166" s="20" t="s">
        <v>205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331</v>
      </c>
      <c r="BM166" s="227" t="s">
        <v>10547</v>
      </c>
    </row>
    <row r="167" s="2" customFormat="1">
      <c r="A167" s="41"/>
      <c r="B167" s="42"/>
      <c r="C167" s="43"/>
      <c r="D167" s="229" t="s">
        <v>214</v>
      </c>
      <c r="E167" s="43"/>
      <c r="F167" s="230" t="s">
        <v>10548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214</v>
      </c>
      <c r="AU167" s="20" t="s">
        <v>80</v>
      </c>
    </row>
    <row r="168" s="14" customFormat="1">
      <c r="A168" s="14"/>
      <c r="B168" s="245"/>
      <c r="C168" s="246"/>
      <c r="D168" s="236" t="s">
        <v>216</v>
      </c>
      <c r="E168" s="247" t="s">
        <v>19</v>
      </c>
      <c r="F168" s="248" t="s">
        <v>10542</v>
      </c>
      <c r="G168" s="246"/>
      <c r="H168" s="249">
        <v>6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216</v>
      </c>
      <c r="AU168" s="255" t="s">
        <v>80</v>
      </c>
      <c r="AV168" s="14" t="s">
        <v>80</v>
      </c>
      <c r="AW168" s="14" t="s">
        <v>218</v>
      </c>
      <c r="AX168" s="14" t="s">
        <v>71</v>
      </c>
      <c r="AY168" s="255" t="s">
        <v>205</v>
      </c>
    </row>
    <row r="169" s="2" customFormat="1" ht="37.8" customHeight="1">
      <c r="A169" s="41"/>
      <c r="B169" s="42"/>
      <c r="C169" s="216" t="s">
        <v>351</v>
      </c>
      <c r="D169" s="216" t="s">
        <v>207</v>
      </c>
      <c r="E169" s="217" t="s">
        <v>10549</v>
      </c>
      <c r="F169" s="218" t="s">
        <v>10550</v>
      </c>
      <c r="G169" s="219" t="s">
        <v>448</v>
      </c>
      <c r="H169" s="220">
        <v>2</v>
      </c>
      <c r="I169" s="221"/>
      <c r="J169" s="222">
        <f>ROUND(I169*H169,2)</f>
        <v>0</v>
      </c>
      <c r="K169" s="218" t="s">
        <v>211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0.0015</v>
      </c>
      <c r="T169" s="226">
        <f>S169*H169</f>
        <v>0.0030000000000000001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331</v>
      </c>
      <c r="AT169" s="227" t="s">
        <v>207</v>
      </c>
      <c r="AU169" s="227" t="s">
        <v>80</v>
      </c>
      <c r="AY169" s="20" t="s">
        <v>205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331</v>
      </c>
      <c r="BM169" s="227" t="s">
        <v>10551</v>
      </c>
    </row>
    <row r="170" s="2" customFormat="1">
      <c r="A170" s="41"/>
      <c r="B170" s="42"/>
      <c r="C170" s="43"/>
      <c r="D170" s="229" t="s">
        <v>214</v>
      </c>
      <c r="E170" s="43"/>
      <c r="F170" s="230" t="s">
        <v>10552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214</v>
      </c>
      <c r="AU170" s="20" t="s">
        <v>80</v>
      </c>
    </row>
    <row r="171" s="14" customFormat="1">
      <c r="A171" s="14"/>
      <c r="B171" s="245"/>
      <c r="C171" s="246"/>
      <c r="D171" s="236" t="s">
        <v>216</v>
      </c>
      <c r="E171" s="247" t="s">
        <v>19</v>
      </c>
      <c r="F171" s="248" t="s">
        <v>10553</v>
      </c>
      <c r="G171" s="246"/>
      <c r="H171" s="249">
        <v>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216</v>
      </c>
      <c r="AU171" s="255" t="s">
        <v>80</v>
      </c>
      <c r="AV171" s="14" t="s">
        <v>80</v>
      </c>
      <c r="AW171" s="14" t="s">
        <v>218</v>
      </c>
      <c r="AX171" s="14" t="s">
        <v>71</v>
      </c>
      <c r="AY171" s="255" t="s">
        <v>205</v>
      </c>
    </row>
    <row r="172" s="2" customFormat="1" ht="37.8" customHeight="1">
      <c r="A172" s="41"/>
      <c r="B172" s="42"/>
      <c r="C172" s="216" t="s">
        <v>357</v>
      </c>
      <c r="D172" s="216" t="s">
        <v>207</v>
      </c>
      <c r="E172" s="217" t="s">
        <v>7943</v>
      </c>
      <c r="F172" s="218" t="s">
        <v>7944</v>
      </c>
      <c r="G172" s="219" t="s">
        <v>327</v>
      </c>
      <c r="H172" s="220">
        <v>13.5</v>
      </c>
      <c r="I172" s="221"/>
      <c r="J172" s="222">
        <f>ROUND(I172*H172,2)</f>
        <v>0</v>
      </c>
      <c r="K172" s="218" t="s">
        <v>211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0.0034199999999999999</v>
      </c>
      <c r="T172" s="226">
        <f>S172*H172</f>
        <v>0.046169999999999996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331</v>
      </c>
      <c r="AT172" s="227" t="s">
        <v>207</v>
      </c>
      <c r="AU172" s="227" t="s">
        <v>80</v>
      </c>
      <c r="AY172" s="20" t="s">
        <v>205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331</v>
      </c>
      <c r="BM172" s="227" t="s">
        <v>10554</v>
      </c>
    </row>
    <row r="173" s="2" customFormat="1">
      <c r="A173" s="41"/>
      <c r="B173" s="42"/>
      <c r="C173" s="43"/>
      <c r="D173" s="229" t="s">
        <v>214</v>
      </c>
      <c r="E173" s="43"/>
      <c r="F173" s="230" t="s">
        <v>7946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214</v>
      </c>
      <c r="AU173" s="20" t="s">
        <v>80</v>
      </c>
    </row>
    <row r="174" s="14" customFormat="1">
      <c r="A174" s="14"/>
      <c r="B174" s="245"/>
      <c r="C174" s="246"/>
      <c r="D174" s="236" t="s">
        <v>216</v>
      </c>
      <c r="E174" s="247" t="s">
        <v>19</v>
      </c>
      <c r="F174" s="248" t="s">
        <v>7947</v>
      </c>
      <c r="G174" s="246"/>
      <c r="H174" s="249">
        <v>10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216</v>
      </c>
      <c r="AU174" s="255" t="s">
        <v>80</v>
      </c>
      <c r="AV174" s="14" t="s">
        <v>80</v>
      </c>
      <c r="AW174" s="14" t="s">
        <v>218</v>
      </c>
      <c r="AX174" s="14" t="s">
        <v>71</v>
      </c>
      <c r="AY174" s="255" t="s">
        <v>205</v>
      </c>
    </row>
    <row r="175" s="14" customFormat="1">
      <c r="A175" s="14"/>
      <c r="B175" s="245"/>
      <c r="C175" s="246"/>
      <c r="D175" s="236" t="s">
        <v>216</v>
      </c>
      <c r="E175" s="247" t="s">
        <v>19</v>
      </c>
      <c r="F175" s="248" t="s">
        <v>10555</v>
      </c>
      <c r="G175" s="246"/>
      <c r="H175" s="249">
        <v>3.5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216</v>
      </c>
      <c r="AU175" s="255" t="s">
        <v>80</v>
      </c>
      <c r="AV175" s="14" t="s">
        <v>80</v>
      </c>
      <c r="AW175" s="14" t="s">
        <v>218</v>
      </c>
      <c r="AX175" s="14" t="s">
        <v>71</v>
      </c>
      <c r="AY175" s="255" t="s">
        <v>205</v>
      </c>
    </row>
    <row r="176" s="2" customFormat="1" ht="44.25" customHeight="1">
      <c r="A176" s="41"/>
      <c r="B176" s="42"/>
      <c r="C176" s="216" t="s">
        <v>7</v>
      </c>
      <c r="D176" s="216" t="s">
        <v>207</v>
      </c>
      <c r="E176" s="217" t="s">
        <v>10556</v>
      </c>
      <c r="F176" s="218" t="s">
        <v>10557</v>
      </c>
      <c r="G176" s="219" t="s">
        <v>327</v>
      </c>
      <c r="H176" s="220">
        <v>5</v>
      </c>
      <c r="I176" s="221"/>
      <c r="J176" s="222">
        <f>ROUND(I176*H176,2)</f>
        <v>0</v>
      </c>
      <c r="K176" s="218" t="s">
        <v>211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0.0045799999999999999</v>
      </c>
      <c r="T176" s="226">
        <f>S176*H176</f>
        <v>0.0229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331</v>
      </c>
      <c r="AT176" s="227" t="s">
        <v>207</v>
      </c>
      <c r="AU176" s="227" t="s">
        <v>80</v>
      </c>
      <c r="AY176" s="20" t="s">
        <v>205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331</v>
      </c>
      <c r="BM176" s="227" t="s">
        <v>10558</v>
      </c>
    </row>
    <row r="177" s="2" customFormat="1">
      <c r="A177" s="41"/>
      <c r="B177" s="42"/>
      <c r="C177" s="43"/>
      <c r="D177" s="229" t="s">
        <v>214</v>
      </c>
      <c r="E177" s="43"/>
      <c r="F177" s="230" t="s">
        <v>10559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214</v>
      </c>
      <c r="AU177" s="20" t="s">
        <v>80</v>
      </c>
    </row>
    <row r="178" s="14" customFormat="1">
      <c r="A178" s="14"/>
      <c r="B178" s="245"/>
      <c r="C178" s="246"/>
      <c r="D178" s="236" t="s">
        <v>216</v>
      </c>
      <c r="E178" s="247" t="s">
        <v>19</v>
      </c>
      <c r="F178" s="248" t="s">
        <v>10560</v>
      </c>
      <c r="G178" s="246"/>
      <c r="H178" s="249">
        <v>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216</v>
      </c>
      <c r="AU178" s="255" t="s">
        <v>80</v>
      </c>
      <c r="AV178" s="14" t="s">
        <v>80</v>
      </c>
      <c r="AW178" s="14" t="s">
        <v>218</v>
      </c>
      <c r="AX178" s="14" t="s">
        <v>71</v>
      </c>
      <c r="AY178" s="255" t="s">
        <v>205</v>
      </c>
    </row>
    <row r="179" s="12" customFormat="1" ht="25.92" customHeight="1">
      <c r="A179" s="12"/>
      <c r="B179" s="200"/>
      <c r="C179" s="201"/>
      <c r="D179" s="202" t="s">
        <v>70</v>
      </c>
      <c r="E179" s="203" t="s">
        <v>10561</v>
      </c>
      <c r="F179" s="203" t="s">
        <v>10562</v>
      </c>
      <c r="G179" s="201"/>
      <c r="H179" s="201"/>
      <c r="I179" s="204"/>
      <c r="J179" s="205">
        <f>BK179</f>
        <v>0</v>
      </c>
      <c r="K179" s="201"/>
      <c r="L179" s="206"/>
      <c r="M179" s="207"/>
      <c r="N179" s="208"/>
      <c r="O179" s="208"/>
      <c r="P179" s="209">
        <f>P180+P204+P288+P397+P402+P435+P494+P543</f>
        <v>0</v>
      </c>
      <c r="Q179" s="208"/>
      <c r="R179" s="209">
        <f>R180+R204+R288+R397+R402+R435+R494+R543</f>
        <v>0.55296999999999996</v>
      </c>
      <c r="S179" s="208"/>
      <c r="T179" s="210">
        <f>T180+T204+T288+T397+T402+T435+T494+T543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80</v>
      </c>
      <c r="AT179" s="212" t="s">
        <v>70</v>
      </c>
      <c r="AU179" s="212" t="s">
        <v>71</v>
      </c>
      <c r="AY179" s="211" t="s">
        <v>205</v>
      </c>
      <c r="BK179" s="213">
        <f>BK180+BK204+BK288+BK397+BK402+BK435+BK494+BK543</f>
        <v>0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10563</v>
      </c>
      <c r="F180" s="214" t="s">
        <v>10564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SUM(P181:P203)</f>
        <v>0</v>
      </c>
      <c r="Q180" s="208"/>
      <c r="R180" s="209">
        <f>SUM(R181:R203)</f>
        <v>0</v>
      </c>
      <c r="S180" s="208"/>
      <c r="T180" s="210">
        <f>SUM(T181:T203)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80</v>
      </c>
      <c r="AT180" s="212" t="s">
        <v>70</v>
      </c>
      <c r="AU180" s="212" t="s">
        <v>78</v>
      </c>
      <c r="AY180" s="211" t="s">
        <v>205</v>
      </c>
      <c r="BK180" s="213">
        <f>SUM(BK181:BK203)</f>
        <v>0</v>
      </c>
    </row>
    <row r="181" s="2" customFormat="1" ht="33" customHeight="1">
      <c r="A181" s="41"/>
      <c r="B181" s="42"/>
      <c r="C181" s="216" t="s">
        <v>370</v>
      </c>
      <c r="D181" s="216" t="s">
        <v>207</v>
      </c>
      <c r="E181" s="217" t="s">
        <v>10565</v>
      </c>
      <c r="F181" s="218" t="s">
        <v>10566</v>
      </c>
      <c r="G181" s="219" t="s">
        <v>8235</v>
      </c>
      <c r="H181" s="220">
        <v>2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331</v>
      </c>
      <c r="AT181" s="227" t="s">
        <v>207</v>
      </c>
      <c r="AU181" s="227" t="s">
        <v>80</v>
      </c>
      <c r="AY181" s="20" t="s">
        <v>205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331</v>
      </c>
      <c r="BM181" s="227" t="s">
        <v>10567</v>
      </c>
    </row>
    <row r="182" s="2" customFormat="1">
      <c r="A182" s="41"/>
      <c r="B182" s="42"/>
      <c r="C182" s="43"/>
      <c r="D182" s="236" t="s">
        <v>1145</v>
      </c>
      <c r="E182" s="43"/>
      <c r="F182" s="288" t="s">
        <v>10568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1145</v>
      </c>
      <c r="AU182" s="20" t="s">
        <v>80</v>
      </c>
    </row>
    <row r="183" s="2" customFormat="1" ht="33" customHeight="1">
      <c r="A183" s="41"/>
      <c r="B183" s="42"/>
      <c r="C183" s="278" t="s">
        <v>377</v>
      </c>
      <c r="D183" s="278" t="s">
        <v>319</v>
      </c>
      <c r="E183" s="279" t="s">
        <v>10569</v>
      </c>
      <c r="F183" s="280" t="s">
        <v>10570</v>
      </c>
      <c r="G183" s="281" t="s">
        <v>8235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433</v>
      </c>
      <c r="AT183" s="227" t="s">
        <v>319</v>
      </c>
      <c r="AU183" s="227" t="s">
        <v>80</v>
      </c>
      <c r="AY183" s="20" t="s">
        <v>205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331</v>
      </c>
      <c r="BM183" s="227" t="s">
        <v>10571</v>
      </c>
    </row>
    <row r="184" s="2" customFormat="1">
      <c r="A184" s="41"/>
      <c r="B184" s="42"/>
      <c r="C184" s="43"/>
      <c r="D184" s="236" t="s">
        <v>1145</v>
      </c>
      <c r="E184" s="43"/>
      <c r="F184" s="288" t="s">
        <v>10572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1145</v>
      </c>
      <c r="AU184" s="20" t="s">
        <v>80</v>
      </c>
    </row>
    <row r="185" s="2" customFormat="1" ht="33" customHeight="1">
      <c r="A185" s="41"/>
      <c r="B185" s="42"/>
      <c r="C185" s="216" t="s">
        <v>383</v>
      </c>
      <c r="D185" s="216" t="s">
        <v>207</v>
      </c>
      <c r="E185" s="217" t="s">
        <v>10573</v>
      </c>
      <c r="F185" s="218" t="s">
        <v>10574</v>
      </c>
      <c r="G185" s="219" t="s">
        <v>8235</v>
      </c>
      <c r="H185" s="220">
        <v>4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331</v>
      </c>
      <c r="AT185" s="227" t="s">
        <v>207</v>
      </c>
      <c r="AU185" s="227" t="s">
        <v>80</v>
      </c>
      <c r="AY185" s="20" t="s">
        <v>205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331</v>
      </c>
      <c r="BM185" s="227" t="s">
        <v>10575</v>
      </c>
    </row>
    <row r="186" s="2" customFormat="1">
      <c r="A186" s="41"/>
      <c r="B186" s="42"/>
      <c r="C186" s="43"/>
      <c r="D186" s="236" t="s">
        <v>1145</v>
      </c>
      <c r="E186" s="43"/>
      <c r="F186" s="288" t="s">
        <v>10576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1145</v>
      </c>
      <c r="AU186" s="20" t="s">
        <v>80</v>
      </c>
    </row>
    <row r="187" s="2" customFormat="1" ht="33" customHeight="1">
      <c r="A187" s="41"/>
      <c r="B187" s="42"/>
      <c r="C187" s="278" t="s">
        <v>388</v>
      </c>
      <c r="D187" s="278" t="s">
        <v>319</v>
      </c>
      <c r="E187" s="279" t="s">
        <v>10577</v>
      </c>
      <c r="F187" s="280" t="s">
        <v>10578</v>
      </c>
      <c r="G187" s="281" t="s">
        <v>8235</v>
      </c>
      <c r="H187" s="282">
        <v>4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433</v>
      </c>
      <c r="AT187" s="227" t="s">
        <v>319</v>
      </c>
      <c r="AU187" s="227" t="s">
        <v>80</v>
      </c>
      <c r="AY187" s="20" t="s">
        <v>205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331</v>
      </c>
      <c r="BM187" s="227" t="s">
        <v>10579</v>
      </c>
    </row>
    <row r="188" s="2" customFormat="1">
      <c r="A188" s="41"/>
      <c r="B188" s="42"/>
      <c r="C188" s="43"/>
      <c r="D188" s="236" t="s">
        <v>1145</v>
      </c>
      <c r="E188" s="43"/>
      <c r="F188" s="288" t="s">
        <v>10580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1145</v>
      </c>
      <c r="AU188" s="20" t="s">
        <v>80</v>
      </c>
    </row>
    <row r="189" s="2" customFormat="1" ht="24.15" customHeight="1">
      <c r="A189" s="41"/>
      <c r="B189" s="42"/>
      <c r="C189" s="216" t="s">
        <v>395</v>
      </c>
      <c r="D189" s="216" t="s">
        <v>207</v>
      </c>
      <c r="E189" s="217" t="s">
        <v>10581</v>
      </c>
      <c r="F189" s="218" t="s">
        <v>10582</v>
      </c>
      <c r="G189" s="219" t="s">
        <v>8235</v>
      </c>
      <c r="H189" s="220">
        <v>6</v>
      </c>
      <c r="I189" s="221"/>
      <c r="J189" s="222">
        <f>ROUND(I189*H189,2)</f>
        <v>0</v>
      </c>
      <c r="K189" s="218" t="s">
        <v>211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331</v>
      </c>
      <c r="AT189" s="227" t="s">
        <v>207</v>
      </c>
      <c r="AU189" s="227" t="s">
        <v>80</v>
      </c>
      <c r="AY189" s="20" t="s">
        <v>205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331</v>
      </c>
      <c r="BM189" s="227" t="s">
        <v>10583</v>
      </c>
    </row>
    <row r="190" s="2" customFormat="1">
      <c r="A190" s="41"/>
      <c r="B190" s="42"/>
      <c r="C190" s="43"/>
      <c r="D190" s="229" t="s">
        <v>214</v>
      </c>
      <c r="E190" s="43"/>
      <c r="F190" s="230" t="s">
        <v>10584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214</v>
      </c>
      <c r="AU190" s="20" t="s">
        <v>80</v>
      </c>
    </row>
    <row r="191" s="2" customFormat="1">
      <c r="A191" s="41"/>
      <c r="B191" s="42"/>
      <c r="C191" s="43"/>
      <c r="D191" s="236" t="s">
        <v>1145</v>
      </c>
      <c r="E191" s="43"/>
      <c r="F191" s="288" t="s">
        <v>10585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1145</v>
      </c>
      <c r="AU191" s="20" t="s">
        <v>80</v>
      </c>
    </row>
    <row r="192" s="2" customFormat="1" ht="16.5" customHeight="1">
      <c r="A192" s="41"/>
      <c r="B192" s="42"/>
      <c r="C192" s="278" t="s">
        <v>403</v>
      </c>
      <c r="D192" s="278" t="s">
        <v>319</v>
      </c>
      <c r="E192" s="279" t="s">
        <v>10586</v>
      </c>
      <c r="F192" s="280" t="s">
        <v>10587</v>
      </c>
      <c r="G192" s="281" t="s">
        <v>8235</v>
      </c>
      <c r="H192" s="282">
        <v>2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433</v>
      </c>
      <c r="AT192" s="227" t="s">
        <v>319</v>
      </c>
      <c r="AU192" s="227" t="s">
        <v>80</v>
      </c>
      <c r="AY192" s="20" t="s">
        <v>205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331</v>
      </c>
      <c r="BM192" s="227" t="s">
        <v>10588</v>
      </c>
    </row>
    <row r="193" s="2" customFormat="1">
      <c r="A193" s="41"/>
      <c r="B193" s="42"/>
      <c r="C193" s="43"/>
      <c r="D193" s="236" t="s">
        <v>1145</v>
      </c>
      <c r="E193" s="43"/>
      <c r="F193" s="288" t="s">
        <v>10589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1145</v>
      </c>
      <c r="AU193" s="20" t="s">
        <v>80</v>
      </c>
    </row>
    <row r="194" s="2" customFormat="1" ht="16.5" customHeight="1">
      <c r="A194" s="41"/>
      <c r="B194" s="42"/>
      <c r="C194" s="278" t="s">
        <v>409</v>
      </c>
      <c r="D194" s="278" t="s">
        <v>319</v>
      </c>
      <c r="E194" s="279" t="s">
        <v>10590</v>
      </c>
      <c r="F194" s="280" t="s">
        <v>10591</v>
      </c>
      <c r="G194" s="281" t="s">
        <v>8235</v>
      </c>
      <c r="H194" s="282">
        <v>4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433</v>
      </c>
      <c r="AT194" s="227" t="s">
        <v>319</v>
      </c>
      <c r="AU194" s="227" t="s">
        <v>80</v>
      </c>
      <c r="AY194" s="20" t="s">
        <v>205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331</v>
      </c>
      <c r="BM194" s="227" t="s">
        <v>10592</v>
      </c>
    </row>
    <row r="195" s="2" customFormat="1">
      <c r="A195" s="41"/>
      <c r="B195" s="42"/>
      <c r="C195" s="43"/>
      <c r="D195" s="236" t="s">
        <v>1145</v>
      </c>
      <c r="E195" s="43"/>
      <c r="F195" s="288" t="s">
        <v>10589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1145</v>
      </c>
      <c r="AU195" s="20" t="s">
        <v>80</v>
      </c>
    </row>
    <row r="196" s="2" customFormat="1" ht="37.8" customHeight="1">
      <c r="A196" s="41"/>
      <c r="B196" s="42"/>
      <c r="C196" s="216" t="s">
        <v>415</v>
      </c>
      <c r="D196" s="216" t="s">
        <v>207</v>
      </c>
      <c r="E196" s="217" t="s">
        <v>10593</v>
      </c>
      <c r="F196" s="218" t="s">
        <v>10594</v>
      </c>
      <c r="G196" s="219" t="s">
        <v>8235</v>
      </c>
      <c r="H196" s="220">
        <v>2</v>
      </c>
      <c r="I196" s="221"/>
      <c r="J196" s="222">
        <f>ROUND(I196*H196,2)</f>
        <v>0</v>
      </c>
      <c r="K196" s="218" t="s">
        <v>19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331</v>
      </c>
      <c r="AT196" s="227" t="s">
        <v>207</v>
      </c>
      <c r="AU196" s="227" t="s">
        <v>80</v>
      </c>
      <c r="AY196" s="20" t="s">
        <v>205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331</v>
      </c>
      <c r="BM196" s="227" t="s">
        <v>10595</v>
      </c>
    </row>
    <row r="197" s="2" customFormat="1">
      <c r="A197" s="41"/>
      <c r="B197" s="42"/>
      <c r="C197" s="43"/>
      <c r="D197" s="236" t="s">
        <v>1145</v>
      </c>
      <c r="E197" s="43"/>
      <c r="F197" s="288" t="s">
        <v>10596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1145</v>
      </c>
      <c r="AU197" s="20" t="s">
        <v>80</v>
      </c>
    </row>
    <row r="198" s="2" customFormat="1" ht="16.5" customHeight="1">
      <c r="A198" s="41"/>
      <c r="B198" s="42"/>
      <c r="C198" s="278" t="s">
        <v>421</v>
      </c>
      <c r="D198" s="278" t="s">
        <v>319</v>
      </c>
      <c r="E198" s="279" t="s">
        <v>10597</v>
      </c>
      <c r="F198" s="280" t="s">
        <v>10598</v>
      </c>
      <c r="G198" s="281" t="s">
        <v>8235</v>
      </c>
      <c r="H198" s="282">
        <v>2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433</v>
      </c>
      <c r="AT198" s="227" t="s">
        <v>319</v>
      </c>
      <c r="AU198" s="227" t="s">
        <v>80</v>
      </c>
      <c r="AY198" s="20" t="s">
        <v>205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331</v>
      </c>
      <c r="BM198" s="227" t="s">
        <v>10599</v>
      </c>
    </row>
    <row r="199" s="2" customFormat="1">
      <c r="A199" s="41"/>
      <c r="B199" s="42"/>
      <c r="C199" s="43"/>
      <c r="D199" s="236" t="s">
        <v>1145</v>
      </c>
      <c r="E199" s="43"/>
      <c r="F199" s="288" t="s">
        <v>10600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1145</v>
      </c>
      <c r="AU199" s="20" t="s">
        <v>80</v>
      </c>
    </row>
    <row r="200" s="2" customFormat="1" ht="16.5" customHeight="1">
      <c r="A200" s="41"/>
      <c r="B200" s="42"/>
      <c r="C200" s="216" t="s">
        <v>427</v>
      </c>
      <c r="D200" s="216" t="s">
        <v>207</v>
      </c>
      <c r="E200" s="217" t="s">
        <v>10601</v>
      </c>
      <c r="F200" s="218" t="s">
        <v>10602</v>
      </c>
      <c r="G200" s="219" t="s">
        <v>8235</v>
      </c>
      <c r="H200" s="220">
        <v>8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331</v>
      </c>
      <c r="AT200" s="227" t="s">
        <v>207</v>
      </c>
      <c r="AU200" s="227" t="s">
        <v>80</v>
      </c>
      <c r="AY200" s="20" t="s">
        <v>205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331</v>
      </c>
      <c r="BM200" s="227" t="s">
        <v>10603</v>
      </c>
    </row>
    <row r="201" s="2" customFormat="1">
      <c r="A201" s="41"/>
      <c r="B201" s="42"/>
      <c r="C201" s="43"/>
      <c r="D201" s="236" t="s">
        <v>1145</v>
      </c>
      <c r="E201" s="43"/>
      <c r="F201" s="288" t="s">
        <v>10604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1145</v>
      </c>
      <c r="AU201" s="20" t="s">
        <v>80</v>
      </c>
    </row>
    <row r="202" s="2" customFormat="1" ht="24.15" customHeight="1">
      <c r="A202" s="41"/>
      <c r="B202" s="42"/>
      <c r="C202" s="278" t="s">
        <v>433</v>
      </c>
      <c r="D202" s="278" t="s">
        <v>319</v>
      </c>
      <c r="E202" s="279" t="s">
        <v>10605</v>
      </c>
      <c r="F202" s="280" t="s">
        <v>10606</v>
      </c>
      <c r="G202" s="281" t="s">
        <v>8235</v>
      </c>
      <c r="H202" s="282">
        <v>8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433</v>
      </c>
      <c r="AT202" s="227" t="s">
        <v>319</v>
      </c>
      <c r="AU202" s="227" t="s">
        <v>80</v>
      </c>
      <c r="AY202" s="20" t="s">
        <v>205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331</v>
      </c>
      <c r="BM202" s="227" t="s">
        <v>10607</v>
      </c>
    </row>
    <row r="203" s="2" customFormat="1">
      <c r="A203" s="41"/>
      <c r="B203" s="42"/>
      <c r="C203" s="43"/>
      <c r="D203" s="236" t="s">
        <v>1145</v>
      </c>
      <c r="E203" s="43"/>
      <c r="F203" s="288" t="s">
        <v>10608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1145</v>
      </c>
      <c r="AU203" s="20" t="s">
        <v>80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10609</v>
      </c>
      <c r="F204" s="214" t="s">
        <v>10610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SUM(P205:P287)</f>
        <v>0</v>
      </c>
      <c r="Q204" s="208"/>
      <c r="R204" s="209">
        <f>SUM(R205:R287)</f>
        <v>0.074800000000000005</v>
      </c>
      <c r="S204" s="208"/>
      <c r="T204" s="210">
        <f>SUM(T205:T287)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78</v>
      </c>
      <c r="AY204" s="211" t="s">
        <v>205</v>
      </c>
      <c r="BK204" s="213">
        <f>SUM(BK205:BK287)</f>
        <v>0</v>
      </c>
    </row>
    <row r="205" s="2" customFormat="1" ht="44.25" customHeight="1">
      <c r="A205" s="41"/>
      <c r="B205" s="42"/>
      <c r="C205" s="216" t="s">
        <v>440</v>
      </c>
      <c r="D205" s="216" t="s">
        <v>207</v>
      </c>
      <c r="E205" s="217" t="s">
        <v>10611</v>
      </c>
      <c r="F205" s="218" t="s">
        <v>10612</v>
      </c>
      <c r="G205" s="219" t="s">
        <v>306</v>
      </c>
      <c r="H205" s="220">
        <v>55</v>
      </c>
      <c r="I205" s="221"/>
      <c r="J205" s="222">
        <f>ROUND(I205*H205,2)</f>
        <v>0</v>
      </c>
      <c r="K205" s="218" t="s">
        <v>211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0.00046000000000000001</v>
      </c>
      <c r="R205" s="225">
        <f>Q205*H205</f>
        <v>0.0253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331</v>
      </c>
      <c r="AT205" s="227" t="s">
        <v>207</v>
      </c>
      <c r="AU205" s="227" t="s">
        <v>80</v>
      </c>
      <c r="AY205" s="20" t="s">
        <v>205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331</v>
      </c>
      <c r="BM205" s="227" t="s">
        <v>10613</v>
      </c>
    </row>
    <row r="206" s="2" customFormat="1">
      <c r="A206" s="41"/>
      <c r="B206" s="42"/>
      <c r="C206" s="43"/>
      <c r="D206" s="229" t="s">
        <v>214</v>
      </c>
      <c r="E206" s="43"/>
      <c r="F206" s="230" t="s">
        <v>10614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214</v>
      </c>
      <c r="AU206" s="20" t="s">
        <v>80</v>
      </c>
    </row>
    <row r="207" s="2" customFormat="1">
      <c r="A207" s="41"/>
      <c r="B207" s="42"/>
      <c r="C207" s="43"/>
      <c r="D207" s="236" t="s">
        <v>1145</v>
      </c>
      <c r="E207" s="43"/>
      <c r="F207" s="288" t="s">
        <v>10615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1145</v>
      </c>
      <c r="AU207" s="20" t="s">
        <v>80</v>
      </c>
    </row>
    <row r="208" s="2" customFormat="1" ht="33" customHeight="1">
      <c r="A208" s="41"/>
      <c r="B208" s="42"/>
      <c r="C208" s="278" t="s">
        <v>445</v>
      </c>
      <c r="D208" s="278" t="s">
        <v>319</v>
      </c>
      <c r="E208" s="279" t="s">
        <v>10616</v>
      </c>
      <c r="F208" s="280" t="s">
        <v>10617</v>
      </c>
      <c r="G208" s="281" t="s">
        <v>306</v>
      </c>
      <c r="H208" s="282">
        <v>15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0.0033</v>
      </c>
      <c r="R208" s="225">
        <f>Q208*H208</f>
        <v>0.049500000000000002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433</v>
      </c>
      <c r="AT208" s="227" t="s">
        <v>319</v>
      </c>
      <c r="AU208" s="227" t="s">
        <v>80</v>
      </c>
      <c r="AY208" s="20" t="s">
        <v>205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331</v>
      </c>
      <c r="BM208" s="227" t="s">
        <v>10618</v>
      </c>
    </row>
    <row r="209" s="2" customFormat="1" ht="37.8" customHeight="1">
      <c r="A209" s="41"/>
      <c r="B209" s="42"/>
      <c r="C209" s="278" t="s">
        <v>454</v>
      </c>
      <c r="D209" s="278" t="s">
        <v>319</v>
      </c>
      <c r="E209" s="279" t="s">
        <v>10619</v>
      </c>
      <c r="F209" s="280" t="s">
        <v>10620</v>
      </c>
      <c r="G209" s="281" t="s">
        <v>306</v>
      </c>
      <c r="H209" s="282">
        <v>40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433</v>
      </c>
      <c r="AT209" s="227" t="s">
        <v>319</v>
      </c>
      <c r="AU209" s="227" t="s">
        <v>80</v>
      </c>
      <c r="AY209" s="20" t="s">
        <v>205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331</v>
      </c>
      <c r="BM209" s="227" t="s">
        <v>10621</v>
      </c>
    </row>
    <row r="210" s="2" customFormat="1" ht="24.15" customHeight="1">
      <c r="A210" s="41"/>
      <c r="B210" s="42"/>
      <c r="C210" s="216" t="s">
        <v>460</v>
      </c>
      <c r="D210" s="216" t="s">
        <v>207</v>
      </c>
      <c r="E210" s="217" t="s">
        <v>10622</v>
      </c>
      <c r="F210" s="218" t="s">
        <v>10623</v>
      </c>
      <c r="G210" s="219" t="s">
        <v>8235</v>
      </c>
      <c r="H210" s="220">
        <v>2</v>
      </c>
      <c r="I210" s="221"/>
      <c r="J210" s="222">
        <f>ROUND(I210*H210,2)</f>
        <v>0</v>
      </c>
      <c r="K210" s="218" t="s">
        <v>211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331</v>
      </c>
      <c r="AT210" s="227" t="s">
        <v>207</v>
      </c>
      <c r="AU210" s="227" t="s">
        <v>80</v>
      </c>
      <c r="AY210" s="20" t="s">
        <v>205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331</v>
      </c>
      <c r="BM210" s="227" t="s">
        <v>10624</v>
      </c>
    </row>
    <row r="211" s="2" customFormat="1">
      <c r="A211" s="41"/>
      <c r="B211" s="42"/>
      <c r="C211" s="43"/>
      <c r="D211" s="229" t="s">
        <v>214</v>
      </c>
      <c r="E211" s="43"/>
      <c r="F211" s="230" t="s">
        <v>10625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214</v>
      </c>
      <c r="AU211" s="20" t="s">
        <v>80</v>
      </c>
    </row>
    <row r="212" s="2" customFormat="1">
      <c r="A212" s="41"/>
      <c r="B212" s="42"/>
      <c r="C212" s="43"/>
      <c r="D212" s="236" t="s">
        <v>1145</v>
      </c>
      <c r="E212" s="43"/>
      <c r="F212" s="288" t="s">
        <v>10626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1145</v>
      </c>
      <c r="AU212" s="20" t="s">
        <v>80</v>
      </c>
    </row>
    <row r="213" s="2" customFormat="1" ht="21.75" customHeight="1">
      <c r="A213" s="41"/>
      <c r="B213" s="42"/>
      <c r="C213" s="278" t="s">
        <v>466</v>
      </c>
      <c r="D213" s="278" t="s">
        <v>319</v>
      </c>
      <c r="E213" s="279" t="s">
        <v>10627</v>
      </c>
      <c r="F213" s="280" t="s">
        <v>10628</v>
      </c>
      <c r="G213" s="281" t="s">
        <v>8235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433</v>
      </c>
      <c r="AT213" s="227" t="s">
        <v>319</v>
      </c>
      <c r="AU213" s="227" t="s">
        <v>80</v>
      </c>
      <c r="AY213" s="20" t="s">
        <v>205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331</v>
      </c>
      <c r="BM213" s="227" t="s">
        <v>10629</v>
      </c>
    </row>
    <row r="214" s="2" customFormat="1">
      <c r="A214" s="41"/>
      <c r="B214" s="42"/>
      <c r="C214" s="43"/>
      <c r="D214" s="236" t="s">
        <v>1145</v>
      </c>
      <c r="E214" s="43"/>
      <c r="F214" s="288" t="s">
        <v>10630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1145</v>
      </c>
      <c r="AU214" s="20" t="s">
        <v>80</v>
      </c>
    </row>
    <row r="215" s="2" customFormat="1" ht="21.75" customHeight="1">
      <c r="A215" s="41"/>
      <c r="B215" s="42"/>
      <c r="C215" s="278" t="s">
        <v>473</v>
      </c>
      <c r="D215" s="278" t="s">
        <v>319</v>
      </c>
      <c r="E215" s="279" t="s">
        <v>10631</v>
      </c>
      <c r="F215" s="280" t="s">
        <v>10632</v>
      </c>
      <c r="G215" s="281" t="s">
        <v>8235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433</v>
      </c>
      <c r="AT215" s="227" t="s">
        <v>319</v>
      </c>
      <c r="AU215" s="227" t="s">
        <v>80</v>
      </c>
      <c r="AY215" s="20" t="s">
        <v>205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331</v>
      </c>
      <c r="BM215" s="227" t="s">
        <v>10633</v>
      </c>
    </row>
    <row r="216" s="2" customFormat="1">
      <c r="A216" s="41"/>
      <c r="B216" s="42"/>
      <c r="C216" s="43"/>
      <c r="D216" s="236" t="s">
        <v>1145</v>
      </c>
      <c r="E216" s="43"/>
      <c r="F216" s="288" t="s">
        <v>10630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1145</v>
      </c>
      <c r="AU216" s="20" t="s">
        <v>80</v>
      </c>
    </row>
    <row r="217" s="2" customFormat="1" ht="24.15" customHeight="1">
      <c r="A217" s="41"/>
      <c r="B217" s="42"/>
      <c r="C217" s="216" t="s">
        <v>491</v>
      </c>
      <c r="D217" s="216" t="s">
        <v>207</v>
      </c>
      <c r="E217" s="217" t="s">
        <v>10634</v>
      </c>
      <c r="F217" s="218" t="s">
        <v>10635</v>
      </c>
      <c r="G217" s="219" t="s">
        <v>8235</v>
      </c>
      <c r="H217" s="220">
        <v>1</v>
      </c>
      <c r="I217" s="221"/>
      <c r="J217" s="222">
        <f>ROUND(I217*H217,2)</f>
        <v>0</v>
      </c>
      <c r="K217" s="218" t="s">
        <v>211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331</v>
      </c>
      <c r="AT217" s="227" t="s">
        <v>207</v>
      </c>
      <c r="AU217" s="227" t="s">
        <v>80</v>
      </c>
      <c r="AY217" s="20" t="s">
        <v>205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331</v>
      </c>
      <c r="BM217" s="227" t="s">
        <v>10636</v>
      </c>
    </row>
    <row r="218" s="2" customFormat="1">
      <c r="A218" s="41"/>
      <c r="B218" s="42"/>
      <c r="C218" s="43"/>
      <c r="D218" s="229" t="s">
        <v>214</v>
      </c>
      <c r="E218" s="43"/>
      <c r="F218" s="230" t="s">
        <v>10637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214</v>
      </c>
      <c r="AU218" s="20" t="s">
        <v>80</v>
      </c>
    </row>
    <row r="219" s="2" customFormat="1">
      <c r="A219" s="41"/>
      <c r="B219" s="42"/>
      <c r="C219" s="43"/>
      <c r="D219" s="236" t="s">
        <v>1145</v>
      </c>
      <c r="E219" s="43"/>
      <c r="F219" s="288" t="s">
        <v>10638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1145</v>
      </c>
      <c r="AU219" s="20" t="s">
        <v>80</v>
      </c>
    </row>
    <row r="220" s="2" customFormat="1" ht="21.75" customHeight="1">
      <c r="A220" s="41"/>
      <c r="B220" s="42"/>
      <c r="C220" s="278" t="s">
        <v>499</v>
      </c>
      <c r="D220" s="278" t="s">
        <v>319</v>
      </c>
      <c r="E220" s="279" t="s">
        <v>10639</v>
      </c>
      <c r="F220" s="280" t="s">
        <v>10640</v>
      </c>
      <c r="G220" s="281" t="s">
        <v>8235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433</v>
      </c>
      <c r="AT220" s="227" t="s">
        <v>319</v>
      </c>
      <c r="AU220" s="227" t="s">
        <v>80</v>
      </c>
      <c r="AY220" s="20" t="s">
        <v>205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331</v>
      </c>
      <c r="BM220" s="227" t="s">
        <v>10641</v>
      </c>
    </row>
    <row r="221" s="2" customFormat="1">
      <c r="A221" s="41"/>
      <c r="B221" s="42"/>
      <c r="C221" s="43"/>
      <c r="D221" s="236" t="s">
        <v>1145</v>
      </c>
      <c r="E221" s="43"/>
      <c r="F221" s="288" t="s">
        <v>10630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1145</v>
      </c>
      <c r="AU221" s="20" t="s">
        <v>80</v>
      </c>
    </row>
    <row r="222" s="2" customFormat="1" ht="24.15" customHeight="1">
      <c r="A222" s="41"/>
      <c r="B222" s="42"/>
      <c r="C222" s="216" t="s">
        <v>506</v>
      </c>
      <c r="D222" s="216" t="s">
        <v>207</v>
      </c>
      <c r="E222" s="217" t="s">
        <v>10642</v>
      </c>
      <c r="F222" s="218" t="s">
        <v>10643</v>
      </c>
      <c r="G222" s="219" t="s">
        <v>8235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331</v>
      </c>
      <c r="AT222" s="227" t="s">
        <v>207</v>
      </c>
      <c r="AU222" s="227" t="s">
        <v>80</v>
      </c>
      <c r="AY222" s="20" t="s">
        <v>205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331</v>
      </c>
      <c r="BM222" s="227" t="s">
        <v>10644</v>
      </c>
    </row>
    <row r="223" s="2" customFormat="1">
      <c r="A223" s="41"/>
      <c r="B223" s="42"/>
      <c r="C223" s="43"/>
      <c r="D223" s="236" t="s">
        <v>1145</v>
      </c>
      <c r="E223" s="43"/>
      <c r="F223" s="288" t="s">
        <v>10638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1145</v>
      </c>
      <c r="AU223" s="20" t="s">
        <v>80</v>
      </c>
    </row>
    <row r="224" s="2" customFormat="1" ht="33" customHeight="1">
      <c r="A224" s="41"/>
      <c r="B224" s="42"/>
      <c r="C224" s="278" t="s">
        <v>511</v>
      </c>
      <c r="D224" s="278" t="s">
        <v>319</v>
      </c>
      <c r="E224" s="279" t="s">
        <v>10645</v>
      </c>
      <c r="F224" s="280" t="s">
        <v>10646</v>
      </c>
      <c r="G224" s="281" t="s">
        <v>8235</v>
      </c>
      <c r="H224" s="282">
        <v>2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433</v>
      </c>
      <c r="AT224" s="227" t="s">
        <v>319</v>
      </c>
      <c r="AU224" s="227" t="s">
        <v>80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331</v>
      </c>
      <c r="BM224" s="227" t="s">
        <v>10647</v>
      </c>
    </row>
    <row r="225" s="2" customFormat="1">
      <c r="A225" s="41"/>
      <c r="B225" s="42"/>
      <c r="C225" s="43"/>
      <c r="D225" s="236" t="s">
        <v>1145</v>
      </c>
      <c r="E225" s="43"/>
      <c r="F225" s="288" t="s">
        <v>10648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1145</v>
      </c>
      <c r="AU225" s="20" t="s">
        <v>80</v>
      </c>
    </row>
    <row r="226" s="2" customFormat="1" ht="24.15" customHeight="1">
      <c r="A226" s="41"/>
      <c r="B226" s="42"/>
      <c r="C226" s="216" t="s">
        <v>519</v>
      </c>
      <c r="D226" s="216" t="s">
        <v>207</v>
      </c>
      <c r="E226" s="217" t="s">
        <v>10649</v>
      </c>
      <c r="F226" s="218" t="s">
        <v>10650</v>
      </c>
      <c r="G226" s="219" t="s">
        <v>8235</v>
      </c>
      <c r="H226" s="220">
        <v>10</v>
      </c>
      <c r="I226" s="221"/>
      <c r="J226" s="222">
        <f>ROUND(I226*H226,2)</f>
        <v>0</v>
      </c>
      <c r="K226" s="218" t="s">
        <v>211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331</v>
      </c>
      <c r="AT226" s="227" t="s">
        <v>207</v>
      </c>
      <c r="AU226" s="227" t="s">
        <v>80</v>
      </c>
      <c r="AY226" s="20" t="s">
        <v>205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331</v>
      </c>
      <c r="BM226" s="227" t="s">
        <v>10651</v>
      </c>
    </row>
    <row r="227" s="2" customFormat="1">
      <c r="A227" s="41"/>
      <c r="B227" s="42"/>
      <c r="C227" s="43"/>
      <c r="D227" s="229" t="s">
        <v>214</v>
      </c>
      <c r="E227" s="43"/>
      <c r="F227" s="230" t="s">
        <v>10652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214</v>
      </c>
      <c r="AU227" s="20" t="s">
        <v>80</v>
      </c>
    </row>
    <row r="228" s="2" customFormat="1">
      <c r="A228" s="41"/>
      <c r="B228" s="42"/>
      <c r="C228" s="43"/>
      <c r="D228" s="236" t="s">
        <v>1145</v>
      </c>
      <c r="E228" s="43"/>
      <c r="F228" s="288" t="s">
        <v>10653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1145</v>
      </c>
      <c r="AU228" s="20" t="s">
        <v>80</v>
      </c>
    </row>
    <row r="229" s="2" customFormat="1" ht="24.15" customHeight="1">
      <c r="A229" s="41"/>
      <c r="B229" s="42"/>
      <c r="C229" s="278" t="s">
        <v>525</v>
      </c>
      <c r="D229" s="278" t="s">
        <v>319</v>
      </c>
      <c r="E229" s="279" t="s">
        <v>10654</v>
      </c>
      <c r="F229" s="280" t="s">
        <v>10655</v>
      </c>
      <c r="G229" s="281" t="s">
        <v>8235</v>
      </c>
      <c r="H229" s="282">
        <v>1</v>
      </c>
      <c r="I229" s="283"/>
      <c r="J229" s="284">
        <f>ROUND(I229*H229,2)</f>
        <v>0</v>
      </c>
      <c r="K229" s="280" t="s">
        <v>19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433</v>
      </c>
      <c r="AT229" s="227" t="s">
        <v>319</v>
      </c>
      <c r="AU229" s="227" t="s">
        <v>80</v>
      </c>
      <c r="AY229" s="20" t="s">
        <v>205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331</v>
      </c>
      <c r="BM229" s="227" t="s">
        <v>10656</v>
      </c>
    </row>
    <row r="230" s="2" customFormat="1">
      <c r="A230" s="41"/>
      <c r="B230" s="42"/>
      <c r="C230" s="43"/>
      <c r="D230" s="236" t="s">
        <v>1145</v>
      </c>
      <c r="E230" s="43"/>
      <c r="F230" s="288" t="s">
        <v>10657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1145</v>
      </c>
      <c r="AU230" s="20" t="s">
        <v>80</v>
      </c>
    </row>
    <row r="231" s="2" customFormat="1" ht="24.15" customHeight="1">
      <c r="A231" s="41"/>
      <c r="B231" s="42"/>
      <c r="C231" s="278" t="s">
        <v>531</v>
      </c>
      <c r="D231" s="278" t="s">
        <v>319</v>
      </c>
      <c r="E231" s="279" t="s">
        <v>10658</v>
      </c>
      <c r="F231" s="280" t="s">
        <v>10659</v>
      </c>
      <c r="G231" s="281" t="s">
        <v>8235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433</v>
      </c>
      <c r="AT231" s="227" t="s">
        <v>319</v>
      </c>
      <c r="AU231" s="227" t="s">
        <v>80</v>
      </c>
      <c r="AY231" s="20" t="s">
        <v>205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331</v>
      </c>
      <c r="BM231" s="227" t="s">
        <v>10660</v>
      </c>
    </row>
    <row r="232" s="2" customFormat="1">
      <c r="A232" s="41"/>
      <c r="B232" s="42"/>
      <c r="C232" s="43"/>
      <c r="D232" s="236" t="s">
        <v>1145</v>
      </c>
      <c r="E232" s="43"/>
      <c r="F232" s="288" t="s">
        <v>10657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1145</v>
      </c>
      <c r="AU232" s="20" t="s">
        <v>80</v>
      </c>
    </row>
    <row r="233" s="2" customFormat="1" ht="24.15" customHeight="1">
      <c r="A233" s="41"/>
      <c r="B233" s="42"/>
      <c r="C233" s="278" t="s">
        <v>537</v>
      </c>
      <c r="D233" s="278" t="s">
        <v>319</v>
      </c>
      <c r="E233" s="279" t="s">
        <v>10661</v>
      </c>
      <c r="F233" s="280" t="s">
        <v>10662</v>
      </c>
      <c r="G233" s="281" t="s">
        <v>8235</v>
      </c>
      <c r="H233" s="282">
        <v>7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433</v>
      </c>
      <c r="AT233" s="227" t="s">
        <v>319</v>
      </c>
      <c r="AU233" s="227" t="s">
        <v>80</v>
      </c>
      <c r="AY233" s="20" t="s">
        <v>205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331</v>
      </c>
      <c r="BM233" s="227" t="s">
        <v>10663</v>
      </c>
    </row>
    <row r="234" s="2" customFormat="1">
      <c r="A234" s="41"/>
      <c r="B234" s="42"/>
      <c r="C234" s="43"/>
      <c r="D234" s="236" t="s">
        <v>1145</v>
      </c>
      <c r="E234" s="43"/>
      <c r="F234" s="288" t="s">
        <v>10657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1145</v>
      </c>
      <c r="AU234" s="20" t="s">
        <v>80</v>
      </c>
    </row>
    <row r="235" s="2" customFormat="1" ht="37.8" customHeight="1">
      <c r="A235" s="41"/>
      <c r="B235" s="42"/>
      <c r="C235" s="216" t="s">
        <v>545</v>
      </c>
      <c r="D235" s="216" t="s">
        <v>207</v>
      </c>
      <c r="E235" s="217" t="s">
        <v>10664</v>
      </c>
      <c r="F235" s="218" t="s">
        <v>10665</v>
      </c>
      <c r="G235" s="219" t="s">
        <v>8235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331</v>
      </c>
      <c r="AT235" s="227" t="s">
        <v>207</v>
      </c>
      <c r="AU235" s="227" t="s">
        <v>80</v>
      </c>
      <c r="AY235" s="20" t="s">
        <v>205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331</v>
      </c>
      <c r="BM235" s="227" t="s">
        <v>10666</v>
      </c>
    </row>
    <row r="236" s="2" customFormat="1">
      <c r="A236" s="41"/>
      <c r="B236" s="42"/>
      <c r="C236" s="43"/>
      <c r="D236" s="236" t="s">
        <v>1145</v>
      </c>
      <c r="E236" s="43"/>
      <c r="F236" s="288" t="s">
        <v>10667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1145</v>
      </c>
      <c r="AU236" s="20" t="s">
        <v>80</v>
      </c>
    </row>
    <row r="237" s="2" customFormat="1" ht="24.15" customHeight="1">
      <c r="A237" s="41"/>
      <c r="B237" s="42"/>
      <c r="C237" s="278" t="s">
        <v>553</v>
      </c>
      <c r="D237" s="278" t="s">
        <v>319</v>
      </c>
      <c r="E237" s="279" t="s">
        <v>10668</v>
      </c>
      <c r="F237" s="280" t="s">
        <v>10669</v>
      </c>
      <c r="G237" s="281" t="s">
        <v>8235</v>
      </c>
      <c r="H237" s="282">
        <v>1</v>
      </c>
      <c r="I237" s="283"/>
      <c r="J237" s="284">
        <f>ROUND(I237*H237,2)</f>
        <v>0</v>
      </c>
      <c r="K237" s="280" t="s">
        <v>19</v>
      </c>
      <c r="L237" s="285"/>
      <c r="M237" s="286" t="s">
        <v>19</v>
      </c>
      <c r="N237" s="287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433</v>
      </c>
      <c r="AT237" s="227" t="s">
        <v>319</v>
      </c>
      <c r="AU237" s="227" t="s">
        <v>80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331</v>
      </c>
      <c r="BM237" s="227" t="s">
        <v>10670</v>
      </c>
    </row>
    <row r="238" s="2" customFormat="1">
      <c r="A238" s="41"/>
      <c r="B238" s="42"/>
      <c r="C238" s="43"/>
      <c r="D238" s="236" t="s">
        <v>1145</v>
      </c>
      <c r="E238" s="43"/>
      <c r="F238" s="288" t="s">
        <v>10671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1145</v>
      </c>
      <c r="AU238" s="20" t="s">
        <v>80</v>
      </c>
    </row>
    <row r="239" s="2" customFormat="1" ht="37.8" customHeight="1">
      <c r="A239" s="41"/>
      <c r="B239" s="42"/>
      <c r="C239" s="216" t="s">
        <v>559</v>
      </c>
      <c r="D239" s="216" t="s">
        <v>207</v>
      </c>
      <c r="E239" s="217" t="s">
        <v>10672</v>
      </c>
      <c r="F239" s="218" t="s">
        <v>10673</v>
      </c>
      <c r="G239" s="219" t="s">
        <v>327</v>
      </c>
      <c r="H239" s="220">
        <v>10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331</v>
      </c>
      <c r="AT239" s="227" t="s">
        <v>207</v>
      </c>
      <c r="AU239" s="227" t="s">
        <v>80</v>
      </c>
      <c r="AY239" s="20" t="s">
        <v>205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331</v>
      </c>
      <c r="BM239" s="227" t="s">
        <v>10674</v>
      </c>
    </row>
    <row r="240" s="2" customFormat="1">
      <c r="A240" s="41"/>
      <c r="B240" s="42"/>
      <c r="C240" s="43"/>
      <c r="D240" s="236" t="s">
        <v>1145</v>
      </c>
      <c r="E240" s="43"/>
      <c r="F240" s="288" t="s">
        <v>10667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1145</v>
      </c>
      <c r="AU240" s="20" t="s">
        <v>80</v>
      </c>
    </row>
    <row r="241" s="2" customFormat="1" ht="21.75" customHeight="1">
      <c r="A241" s="41"/>
      <c r="B241" s="42"/>
      <c r="C241" s="278" t="s">
        <v>123</v>
      </c>
      <c r="D241" s="278" t="s">
        <v>319</v>
      </c>
      <c r="E241" s="279" t="s">
        <v>10675</v>
      </c>
      <c r="F241" s="280" t="s">
        <v>10676</v>
      </c>
      <c r="G241" s="281" t="s">
        <v>327</v>
      </c>
      <c r="H241" s="282">
        <v>10</v>
      </c>
      <c r="I241" s="283"/>
      <c r="J241" s="284">
        <f>ROUND(I241*H241,2)</f>
        <v>0</v>
      </c>
      <c r="K241" s="280" t="s">
        <v>19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433</v>
      </c>
      <c r="AT241" s="227" t="s">
        <v>319</v>
      </c>
      <c r="AU241" s="227" t="s">
        <v>80</v>
      </c>
      <c r="AY241" s="20" t="s">
        <v>205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331</v>
      </c>
      <c r="BM241" s="227" t="s">
        <v>10677</v>
      </c>
    </row>
    <row r="242" s="2" customFormat="1">
      <c r="A242" s="41"/>
      <c r="B242" s="42"/>
      <c r="C242" s="43"/>
      <c r="D242" s="236" t="s">
        <v>1145</v>
      </c>
      <c r="E242" s="43"/>
      <c r="F242" s="288" t="s">
        <v>10678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1145</v>
      </c>
      <c r="AU242" s="20" t="s">
        <v>80</v>
      </c>
    </row>
    <row r="243" s="2" customFormat="1" ht="37.8" customHeight="1">
      <c r="A243" s="41"/>
      <c r="B243" s="42"/>
      <c r="C243" s="216" t="s">
        <v>568</v>
      </c>
      <c r="D243" s="216" t="s">
        <v>207</v>
      </c>
      <c r="E243" s="217" t="s">
        <v>10679</v>
      </c>
      <c r="F243" s="218" t="s">
        <v>10680</v>
      </c>
      <c r="G243" s="219" t="s">
        <v>327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331</v>
      </c>
      <c r="AT243" s="227" t="s">
        <v>207</v>
      </c>
      <c r="AU243" s="227" t="s">
        <v>80</v>
      </c>
      <c r="AY243" s="20" t="s">
        <v>205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331</v>
      </c>
      <c r="BM243" s="227" t="s">
        <v>10681</v>
      </c>
    </row>
    <row r="244" s="2" customFormat="1">
      <c r="A244" s="41"/>
      <c r="B244" s="42"/>
      <c r="C244" s="43"/>
      <c r="D244" s="236" t="s">
        <v>1145</v>
      </c>
      <c r="E244" s="43"/>
      <c r="F244" s="288" t="s">
        <v>10667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1145</v>
      </c>
      <c r="AU244" s="20" t="s">
        <v>80</v>
      </c>
    </row>
    <row r="245" s="2" customFormat="1" ht="16.5" customHeight="1">
      <c r="A245" s="41"/>
      <c r="B245" s="42"/>
      <c r="C245" s="278" t="s">
        <v>574</v>
      </c>
      <c r="D245" s="278" t="s">
        <v>319</v>
      </c>
      <c r="E245" s="279" t="s">
        <v>10682</v>
      </c>
      <c r="F245" s="280" t="s">
        <v>10683</v>
      </c>
      <c r="G245" s="281" t="s">
        <v>327</v>
      </c>
      <c r="H245" s="282">
        <v>1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433</v>
      </c>
      <c r="AT245" s="227" t="s">
        <v>319</v>
      </c>
      <c r="AU245" s="227" t="s">
        <v>80</v>
      </c>
      <c r="AY245" s="20" t="s">
        <v>205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331</v>
      </c>
      <c r="BM245" s="227" t="s">
        <v>10684</v>
      </c>
    </row>
    <row r="246" s="2" customFormat="1">
      <c r="A246" s="41"/>
      <c r="B246" s="42"/>
      <c r="C246" s="43"/>
      <c r="D246" s="236" t="s">
        <v>1145</v>
      </c>
      <c r="E246" s="43"/>
      <c r="F246" s="288" t="s">
        <v>10678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1145</v>
      </c>
      <c r="AU246" s="20" t="s">
        <v>80</v>
      </c>
    </row>
    <row r="247" s="2" customFormat="1" ht="37.8" customHeight="1">
      <c r="A247" s="41"/>
      <c r="B247" s="42"/>
      <c r="C247" s="216" t="s">
        <v>580</v>
      </c>
      <c r="D247" s="216" t="s">
        <v>207</v>
      </c>
      <c r="E247" s="217" t="s">
        <v>10685</v>
      </c>
      <c r="F247" s="218" t="s">
        <v>10686</v>
      </c>
      <c r="G247" s="219" t="s">
        <v>327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331</v>
      </c>
      <c r="AT247" s="227" t="s">
        <v>207</v>
      </c>
      <c r="AU247" s="227" t="s">
        <v>80</v>
      </c>
      <c r="AY247" s="20" t="s">
        <v>205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331</v>
      </c>
      <c r="BM247" s="227" t="s">
        <v>10687</v>
      </c>
    </row>
    <row r="248" s="2" customFormat="1">
      <c r="A248" s="41"/>
      <c r="B248" s="42"/>
      <c r="C248" s="43"/>
      <c r="D248" s="236" t="s">
        <v>1145</v>
      </c>
      <c r="E248" s="43"/>
      <c r="F248" s="288" t="s">
        <v>10667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1145</v>
      </c>
      <c r="AU248" s="20" t="s">
        <v>80</v>
      </c>
    </row>
    <row r="249" s="2" customFormat="1" ht="16.5" customHeight="1">
      <c r="A249" s="41"/>
      <c r="B249" s="42"/>
      <c r="C249" s="278" t="s">
        <v>588</v>
      </c>
      <c r="D249" s="278" t="s">
        <v>319</v>
      </c>
      <c r="E249" s="279" t="s">
        <v>10688</v>
      </c>
      <c r="F249" s="280" t="s">
        <v>10689</v>
      </c>
      <c r="G249" s="281" t="s">
        <v>327</v>
      </c>
      <c r="H249" s="282">
        <v>1</v>
      </c>
      <c r="I249" s="283"/>
      <c r="J249" s="284">
        <f>ROUND(I249*H249,2)</f>
        <v>0</v>
      </c>
      <c r="K249" s="280" t="s">
        <v>19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433</v>
      </c>
      <c r="AT249" s="227" t="s">
        <v>319</v>
      </c>
      <c r="AU249" s="227" t="s">
        <v>80</v>
      </c>
      <c r="AY249" s="20" t="s">
        <v>205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331</v>
      </c>
      <c r="BM249" s="227" t="s">
        <v>10690</v>
      </c>
    </row>
    <row r="250" s="2" customFormat="1">
      <c r="A250" s="41"/>
      <c r="B250" s="42"/>
      <c r="C250" s="43"/>
      <c r="D250" s="236" t="s">
        <v>1145</v>
      </c>
      <c r="E250" s="43"/>
      <c r="F250" s="288" t="s">
        <v>10678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1145</v>
      </c>
      <c r="AU250" s="20" t="s">
        <v>80</v>
      </c>
    </row>
    <row r="251" s="2" customFormat="1" ht="33" customHeight="1">
      <c r="A251" s="41"/>
      <c r="B251" s="42"/>
      <c r="C251" s="216" t="s">
        <v>596</v>
      </c>
      <c r="D251" s="216" t="s">
        <v>207</v>
      </c>
      <c r="E251" s="217" t="s">
        <v>10691</v>
      </c>
      <c r="F251" s="218" t="s">
        <v>10692</v>
      </c>
      <c r="G251" s="219" t="s">
        <v>306</v>
      </c>
      <c r="H251" s="220">
        <v>20</v>
      </c>
      <c r="I251" s="221"/>
      <c r="J251" s="222">
        <f>ROUND(I251*H251,2)</f>
        <v>0</v>
      </c>
      <c r="K251" s="218" t="s">
        <v>211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331</v>
      </c>
      <c r="AT251" s="227" t="s">
        <v>207</v>
      </c>
      <c r="AU251" s="227" t="s">
        <v>80</v>
      </c>
      <c r="AY251" s="20" t="s">
        <v>205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331</v>
      </c>
      <c r="BM251" s="227" t="s">
        <v>10693</v>
      </c>
    </row>
    <row r="252" s="2" customFormat="1">
      <c r="A252" s="41"/>
      <c r="B252" s="42"/>
      <c r="C252" s="43"/>
      <c r="D252" s="229" t="s">
        <v>214</v>
      </c>
      <c r="E252" s="43"/>
      <c r="F252" s="230" t="s">
        <v>10694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214</v>
      </c>
      <c r="AU252" s="20" t="s">
        <v>80</v>
      </c>
    </row>
    <row r="253" s="2" customFormat="1">
      <c r="A253" s="41"/>
      <c r="B253" s="42"/>
      <c r="C253" s="43"/>
      <c r="D253" s="236" t="s">
        <v>1145</v>
      </c>
      <c r="E253" s="43"/>
      <c r="F253" s="288" t="s">
        <v>10667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1145</v>
      </c>
      <c r="AU253" s="20" t="s">
        <v>80</v>
      </c>
    </row>
    <row r="254" s="2" customFormat="1" ht="24.15" customHeight="1">
      <c r="A254" s="41"/>
      <c r="B254" s="42"/>
      <c r="C254" s="278" t="s">
        <v>602</v>
      </c>
      <c r="D254" s="278" t="s">
        <v>319</v>
      </c>
      <c r="E254" s="279" t="s">
        <v>10695</v>
      </c>
      <c r="F254" s="280" t="s">
        <v>10696</v>
      </c>
      <c r="G254" s="281" t="s">
        <v>306</v>
      </c>
      <c r="H254" s="282">
        <v>20</v>
      </c>
      <c r="I254" s="283"/>
      <c r="J254" s="284">
        <f>ROUND(I254*H254,2)</f>
        <v>0</v>
      </c>
      <c r="K254" s="280" t="s">
        <v>19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433</v>
      </c>
      <c r="AT254" s="227" t="s">
        <v>319</v>
      </c>
      <c r="AU254" s="227" t="s">
        <v>80</v>
      </c>
      <c r="AY254" s="20" t="s">
        <v>205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331</v>
      </c>
      <c r="BM254" s="227" t="s">
        <v>10697</v>
      </c>
    </row>
    <row r="255" s="2" customFormat="1">
      <c r="A255" s="41"/>
      <c r="B255" s="42"/>
      <c r="C255" s="43"/>
      <c r="D255" s="236" t="s">
        <v>1145</v>
      </c>
      <c r="E255" s="43"/>
      <c r="F255" s="288" t="s">
        <v>10698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1145</v>
      </c>
      <c r="AU255" s="20" t="s">
        <v>80</v>
      </c>
    </row>
    <row r="256" s="2" customFormat="1" ht="37.8" customHeight="1">
      <c r="A256" s="41"/>
      <c r="B256" s="42"/>
      <c r="C256" s="216" t="s">
        <v>607</v>
      </c>
      <c r="D256" s="216" t="s">
        <v>207</v>
      </c>
      <c r="E256" s="217" t="s">
        <v>10699</v>
      </c>
      <c r="F256" s="218" t="s">
        <v>10700</v>
      </c>
      <c r="G256" s="219" t="s">
        <v>306</v>
      </c>
      <c r="H256" s="220">
        <v>30</v>
      </c>
      <c r="I256" s="221"/>
      <c r="J256" s="222">
        <f>ROUND(I256*H256,2)</f>
        <v>0</v>
      </c>
      <c r="K256" s="218" t="s">
        <v>211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331</v>
      </c>
      <c r="AT256" s="227" t="s">
        <v>207</v>
      </c>
      <c r="AU256" s="227" t="s">
        <v>80</v>
      </c>
      <c r="AY256" s="20" t="s">
        <v>205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331</v>
      </c>
      <c r="BM256" s="227" t="s">
        <v>10701</v>
      </c>
    </row>
    <row r="257" s="2" customFormat="1">
      <c r="A257" s="41"/>
      <c r="B257" s="42"/>
      <c r="C257" s="43"/>
      <c r="D257" s="229" t="s">
        <v>214</v>
      </c>
      <c r="E257" s="43"/>
      <c r="F257" s="230" t="s">
        <v>10702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214</v>
      </c>
      <c r="AU257" s="20" t="s">
        <v>80</v>
      </c>
    </row>
    <row r="258" s="2" customFormat="1">
      <c r="A258" s="41"/>
      <c r="B258" s="42"/>
      <c r="C258" s="43"/>
      <c r="D258" s="236" t="s">
        <v>1145</v>
      </c>
      <c r="E258" s="43"/>
      <c r="F258" s="288" t="s">
        <v>10667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1145</v>
      </c>
      <c r="AU258" s="20" t="s">
        <v>80</v>
      </c>
    </row>
    <row r="259" s="2" customFormat="1" ht="24.15" customHeight="1">
      <c r="A259" s="41"/>
      <c r="B259" s="42"/>
      <c r="C259" s="278" t="s">
        <v>615</v>
      </c>
      <c r="D259" s="278" t="s">
        <v>319</v>
      </c>
      <c r="E259" s="279" t="s">
        <v>10703</v>
      </c>
      <c r="F259" s="280" t="s">
        <v>10704</v>
      </c>
      <c r="G259" s="281" t="s">
        <v>306</v>
      </c>
      <c r="H259" s="282">
        <v>30</v>
      </c>
      <c r="I259" s="283"/>
      <c r="J259" s="284">
        <f>ROUND(I259*H259,2)</f>
        <v>0</v>
      </c>
      <c r="K259" s="280" t="s">
        <v>19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433</v>
      </c>
      <c r="AT259" s="227" t="s">
        <v>319</v>
      </c>
      <c r="AU259" s="227" t="s">
        <v>80</v>
      </c>
      <c r="AY259" s="20" t="s">
        <v>205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331</v>
      </c>
      <c r="BM259" s="227" t="s">
        <v>10705</v>
      </c>
    </row>
    <row r="260" s="2" customFormat="1">
      <c r="A260" s="41"/>
      <c r="B260" s="42"/>
      <c r="C260" s="43"/>
      <c r="D260" s="236" t="s">
        <v>1145</v>
      </c>
      <c r="E260" s="43"/>
      <c r="F260" s="288" t="s">
        <v>10698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1145</v>
      </c>
      <c r="AU260" s="20" t="s">
        <v>80</v>
      </c>
    </row>
    <row r="261" s="2" customFormat="1" ht="37.8" customHeight="1">
      <c r="A261" s="41"/>
      <c r="B261" s="42"/>
      <c r="C261" s="216" t="s">
        <v>621</v>
      </c>
      <c r="D261" s="216" t="s">
        <v>207</v>
      </c>
      <c r="E261" s="217" t="s">
        <v>10706</v>
      </c>
      <c r="F261" s="218" t="s">
        <v>10707</v>
      </c>
      <c r="G261" s="219" t="s">
        <v>306</v>
      </c>
      <c r="H261" s="220">
        <v>5</v>
      </c>
      <c r="I261" s="221"/>
      <c r="J261" s="222">
        <f>ROUND(I261*H261,2)</f>
        <v>0</v>
      </c>
      <c r="K261" s="218" t="s">
        <v>211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331</v>
      </c>
      <c r="AT261" s="227" t="s">
        <v>207</v>
      </c>
      <c r="AU261" s="227" t="s">
        <v>80</v>
      </c>
      <c r="AY261" s="20" t="s">
        <v>205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331</v>
      </c>
      <c r="BM261" s="227" t="s">
        <v>10708</v>
      </c>
    </row>
    <row r="262" s="2" customFormat="1">
      <c r="A262" s="41"/>
      <c r="B262" s="42"/>
      <c r="C262" s="43"/>
      <c r="D262" s="229" t="s">
        <v>214</v>
      </c>
      <c r="E262" s="43"/>
      <c r="F262" s="230" t="s">
        <v>10709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214</v>
      </c>
      <c r="AU262" s="20" t="s">
        <v>80</v>
      </c>
    </row>
    <row r="263" s="2" customFormat="1">
      <c r="A263" s="41"/>
      <c r="B263" s="42"/>
      <c r="C263" s="43"/>
      <c r="D263" s="236" t="s">
        <v>1145</v>
      </c>
      <c r="E263" s="43"/>
      <c r="F263" s="288" t="s">
        <v>10667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1145</v>
      </c>
      <c r="AU263" s="20" t="s">
        <v>80</v>
      </c>
    </row>
    <row r="264" s="2" customFormat="1" ht="24.15" customHeight="1">
      <c r="A264" s="41"/>
      <c r="B264" s="42"/>
      <c r="C264" s="278" t="s">
        <v>627</v>
      </c>
      <c r="D264" s="278" t="s">
        <v>319</v>
      </c>
      <c r="E264" s="279" t="s">
        <v>10710</v>
      </c>
      <c r="F264" s="280" t="s">
        <v>10711</v>
      </c>
      <c r="G264" s="281" t="s">
        <v>306</v>
      </c>
      <c r="H264" s="282">
        <v>5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433</v>
      </c>
      <c r="AT264" s="227" t="s">
        <v>319</v>
      </c>
      <c r="AU264" s="227" t="s">
        <v>80</v>
      </c>
      <c r="AY264" s="20" t="s">
        <v>205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331</v>
      </c>
      <c r="BM264" s="227" t="s">
        <v>10712</v>
      </c>
    </row>
    <row r="265" s="2" customFormat="1">
      <c r="A265" s="41"/>
      <c r="B265" s="42"/>
      <c r="C265" s="43"/>
      <c r="D265" s="236" t="s">
        <v>1145</v>
      </c>
      <c r="E265" s="43"/>
      <c r="F265" s="288" t="s">
        <v>10698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1145</v>
      </c>
      <c r="AU265" s="20" t="s">
        <v>80</v>
      </c>
    </row>
    <row r="266" s="2" customFormat="1" ht="37.8" customHeight="1">
      <c r="A266" s="41"/>
      <c r="B266" s="42"/>
      <c r="C266" s="216" t="s">
        <v>633</v>
      </c>
      <c r="D266" s="216" t="s">
        <v>207</v>
      </c>
      <c r="E266" s="217" t="s">
        <v>10713</v>
      </c>
      <c r="F266" s="218" t="s">
        <v>10714</v>
      </c>
      <c r="G266" s="219" t="s">
        <v>8235</v>
      </c>
      <c r="H266" s="220">
        <v>1</v>
      </c>
      <c r="I266" s="221"/>
      <c r="J266" s="222">
        <f>ROUND(I266*H266,2)</f>
        <v>0</v>
      </c>
      <c r="K266" s="218" t="s">
        <v>19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331</v>
      </c>
      <c r="AT266" s="227" t="s">
        <v>207</v>
      </c>
      <c r="AU266" s="227" t="s">
        <v>80</v>
      </c>
      <c r="AY266" s="20" t="s">
        <v>205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331</v>
      </c>
      <c r="BM266" s="227" t="s">
        <v>10715</v>
      </c>
    </row>
    <row r="267" s="2" customFormat="1">
      <c r="A267" s="41"/>
      <c r="B267" s="42"/>
      <c r="C267" s="43"/>
      <c r="D267" s="236" t="s">
        <v>1145</v>
      </c>
      <c r="E267" s="43"/>
      <c r="F267" s="288" t="s">
        <v>10716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1145</v>
      </c>
      <c r="AU267" s="20" t="s">
        <v>80</v>
      </c>
    </row>
    <row r="268" s="2" customFormat="1" ht="16.5" customHeight="1">
      <c r="A268" s="41"/>
      <c r="B268" s="42"/>
      <c r="C268" s="278" t="s">
        <v>638</v>
      </c>
      <c r="D268" s="278" t="s">
        <v>319</v>
      </c>
      <c r="E268" s="279" t="s">
        <v>10717</v>
      </c>
      <c r="F268" s="280" t="s">
        <v>10718</v>
      </c>
      <c r="G268" s="281" t="s">
        <v>8235</v>
      </c>
      <c r="H268" s="282">
        <v>1</v>
      </c>
      <c r="I268" s="283"/>
      <c r="J268" s="284">
        <f>ROUND(I268*H268,2)</f>
        <v>0</v>
      </c>
      <c r="K268" s="280" t="s">
        <v>19</v>
      </c>
      <c r="L268" s="285"/>
      <c r="M268" s="286" t="s">
        <v>19</v>
      </c>
      <c r="N268" s="287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433</v>
      </c>
      <c r="AT268" s="227" t="s">
        <v>319</v>
      </c>
      <c r="AU268" s="227" t="s">
        <v>80</v>
      </c>
      <c r="AY268" s="20" t="s">
        <v>205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331</v>
      </c>
      <c r="BM268" s="227" t="s">
        <v>10719</v>
      </c>
    </row>
    <row r="269" s="2" customFormat="1">
      <c r="A269" s="41"/>
      <c r="B269" s="42"/>
      <c r="C269" s="43"/>
      <c r="D269" s="236" t="s">
        <v>1145</v>
      </c>
      <c r="E269" s="43"/>
      <c r="F269" s="288" t="s">
        <v>10720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1145</v>
      </c>
      <c r="AU269" s="20" t="s">
        <v>80</v>
      </c>
    </row>
    <row r="270" s="2" customFormat="1" ht="37.8" customHeight="1">
      <c r="A270" s="41"/>
      <c r="B270" s="42"/>
      <c r="C270" s="216" t="s">
        <v>651</v>
      </c>
      <c r="D270" s="216" t="s">
        <v>207</v>
      </c>
      <c r="E270" s="217" t="s">
        <v>10721</v>
      </c>
      <c r="F270" s="218" t="s">
        <v>10722</v>
      </c>
      <c r="G270" s="219" t="s">
        <v>8235</v>
      </c>
      <c r="H270" s="220">
        <v>2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331</v>
      </c>
      <c r="AT270" s="227" t="s">
        <v>207</v>
      </c>
      <c r="AU270" s="227" t="s">
        <v>80</v>
      </c>
      <c r="AY270" s="20" t="s">
        <v>205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331</v>
      </c>
      <c r="BM270" s="227" t="s">
        <v>10723</v>
      </c>
    </row>
    <row r="271" s="2" customFormat="1">
      <c r="A271" s="41"/>
      <c r="B271" s="42"/>
      <c r="C271" s="43"/>
      <c r="D271" s="236" t="s">
        <v>1145</v>
      </c>
      <c r="E271" s="43"/>
      <c r="F271" s="288" t="s">
        <v>10667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1145</v>
      </c>
      <c r="AU271" s="20" t="s">
        <v>80</v>
      </c>
    </row>
    <row r="272" s="2" customFormat="1" ht="16.5" customHeight="1">
      <c r="A272" s="41"/>
      <c r="B272" s="42"/>
      <c r="C272" s="278" t="s">
        <v>657</v>
      </c>
      <c r="D272" s="278" t="s">
        <v>319</v>
      </c>
      <c r="E272" s="279" t="s">
        <v>10724</v>
      </c>
      <c r="F272" s="280" t="s">
        <v>10725</v>
      </c>
      <c r="G272" s="281" t="s">
        <v>8235</v>
      </c>
      <c r="H272" s="282">
        <v>2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433</v>
      </c>
      <c r="AT272" s="227" t="s">
        <v>319</v>
      </c>
      <c r="AU272" s="227" t="s">
        <v>80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331</v>
      </c>
      <c r="BM272" s="227" t="s">
        <v>10726</v>
      </c>
    </row>
    <row r="273" s="2" customFormat="1">
      <c r="A273" s="41"/>
      <c r="B273" s="42"/>
      <c r="C273" s="43"/>
      <c r="D273" s="236" t="s">
        <v>1145</v>
      </c>
      <c r="E273" s="43"/>
      <c r="F273" s="288" t="s">
        <v>10727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1145</v>
      </c>
      <c r="AU273" s="20" t="s">
        <v>80</v>
      </c>
    </row>
    <row r="274" s="2" customFormat="1" ht="37.8" customHeight="1">
      <c r="A274" s="41"/>
      <c r="B274" s="42"/>
      <c r="C274" s="216" t="s">
        <v>663</v>
      </c>
      <c r="D274" s="216" t="s">
        <v>207</v>
      </c>
      <c r="E274" s="217" t="s">
        <v>10728</v>
      </c>
      <c r="F274" s="218" t="s">
        <v>10729</v>
      </c>
      <c r="G274" s="219" t="s">
        <v>8235</v>
      </c>
      <c r="H274" s="220">
        <v>2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331</v>
      </c>
      <c r="AT274" s="227" t="s">
        <v>207</v>
      </c>
      <c r="AU274" s="227" t="s">
        <v>80</v>
      </c>
      <c r="AY274" s="20" t="s">
        <v>205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331</v>
      </c>
      <c r="BM274" s="227" t="s">
        <v>10730</v>
      </c>
    </row>
    <row r="275" s="2" customFormat="1">
      <c r="A275" s="41"/>
      <c r="B275" s="42"/>
      <c r="C275" s="43"/>
      <c r="D275" s="236" t="s">
        <v>1145</v>
      </c>
      <c r="E275" s="43"/>
      <c r="F275" s="288" t="s">
        <v>10667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1145</v>
      </c>
      <c r="AU275" s="20" t="s">
        <v>80</v>
      </c>
    </row>
    <row r="276" s="2" customFormat="1" ht="24.15" customHeight="1">
      <c r="A276" s="41"/>
      <c r="B276" s="42"/>
      <c r="C276" s="278" t="s">
        <v>668</v>
      </c>
      <c r="D276" s="278" t="s">
        <v>319</v>
      </c>
      <c r="E276" s="279" t="s">
        <v>10731</v>
      </c>
      <c r="F276" s="280" t="s">
        <v>10732</v>
      </c>
      <c r="G276" s="281" t="s">
        <v>8235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433</v>
      </c>
      <c r="AT276" s="227" t="s">
        <v>319</v>
      </c>
      <c r="AU276" s="227" t="s">
        <v>80</v>
      </c>
      <c r="AY276" s="20" t="s">
        <v>205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331</v>
      </c>
      <c r="BM276" s="227" t="s">
        <v>10733</v>
      </c>
    </row>
    <row r="277" s="2" customFormat="1" ht="24.15" customHeight="1">
      <c r="A277" s="41"/>
      <c r="B277" s="42"/>
      <c r="C277" s="278" t="s">
        <v>680</v>
      </c>
      <c r="D277" s="278" t="s">
        <v>319</v>
      </c>
      <c r="E277" s="279" t="s">
        <v>10734</v>
      </c>
      <c r="F277" s="280" t="s">
        <v>10735</v>
      </c>
      <c r="G277" s="281" t="s">
        <v>8235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433</v>
      </c>
      <c r="AT277" s="227" t="s">
        <v>319</v>
      </c>
      <c r="AU277" s="227" t="s">
        <v>80</v>
      </c>
      <c r="AY277" s="20" t="s">
        <v>205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331</v>
      </c>
      <c r="BM277" s="227" t="s">
        <v>10736</v>
      </c>
    </row>
    <row r="278" s="2" customFormat="1">
      <c r="A278" s="41"/>
      <c r="B278" s="42"/>
      <c r="C278" s="43"/>
      <c r="D278" s="236" t="s">
        <v>1145</v>
      </c>
      <c r="E278" s="43"/>
      <c r="F278" s="288" t="s">
        <v>10737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1145</v>
      </c>
      <c r="AU278" s="20" t="s">
        <v>80</v>
      </c>
    </row>
    <row r="279" s="2" customFormat="1" ht="37.8" customHeight="1">
      <c r="A279" s="41"/>
      <c r="B279" s="42"/>
      <c r="C279" s="216" t="s">
        <v>686</v>
      </c>
      <c r="D279" s="216" t="s">
        <v>207</v>
      </c>
      <c r="E279" s="217" t="s">
        <v>10738</v>
      </c>
      <c r="F279" s="218" t="s">
        <v>10739</v>
      </c>
      <c r="G279" s="219" t="s">
        <v>8235</v>
      </c>
      <c r="H279" s="220">
        <v>1</v>
      </c>
      <c r="I279" s="221"/>
      <c r="J279" s="222">
        <f>ROUND(I279*H279,2)</f>
        <v>0</v>
      </c>
      <c r="K279" s="218" t="s">
        <v>19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331</v>
      </c>
      <c r="AT279" s="227" t="s">
        <v>207</v>
      </c>
      <c r="AU279" s="227" t="s">
        <v>80</v>
      </c>
      <c r="AY279" s="20" t="s">
        <v>205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331</v>
      </c>
      <c r="BM279" s="227" t="s">
        <v>10740</v>
      </c>
    </row>
    <row r="280" s="2" customFormat="1">
      <c r="A280" s="41"/>
      <c r="B280" s="42"/>
      <c r="C280" s="43"/>
      <c r="D280" s="236" t="s">
        <v>1145</v>
      </c>
      <c r="E280" s="43"/>
      <c r="F280" s="288" t="s">
        <v>10667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1145</v>
      </c>
      <c r="AU280" s="20" t="s">
        <v>80</v>
      </c>
    </row>
    <row r="281" s="2" customFormat="1" ht="78" customHeight="1">
      <c r="A281" s="41"/>
      <c r="B281" s="42"/>
      <c r="C281" s="278" t="s">
        <v>692</v>
      </c>
      <c r="D281" s="278" t="s">
        <v>319</v>
      </c>
      <c r="E281" s="279" t="s">
        <v>10741</v>
      </c>
      <c r="F281" s="280" t="s">
        <v>10742</v>
      </c>
      <c r="G281" s="281" t="s">
        <v>8235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433</v>
      </c>
      <c r="AT281" s="227" t="s">
        <v>319</v>
      </c>
      <c r="AU281" s="227" t="s">
        <v>80</v>
      </c>
      <c r="AY281" s="20" t="s">
        <v>205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331</v>
      </c>
      <c r="BM281" s="227" t="s">
        <v>10743</v>
      </c>
    </row>
    <row r="282" s="2" customFormat="1">
      <c r="A282" s="41"/>
      <c r="B282" s="42"/>
      <c r="C282" s="43"/>
      <c r="D282" s="236" t="s">
        <v>1145</v>
      </c>
      <c r="E282" s="43"/>
      <c r="F282" s="288" t="s">
        <v>10744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1145</v>
      </c>
      <c r="AU282" s="20" t="s">
        <v>80</v>
      </c>
    </row>
    <row r="283" s="2" customFormat="1" ht="21.75" customHeight="1">
      <c r="A283" s="41"/>
      <c r="B283" s="42"/>
      <c r="C283" s="216" t="s">
        <v>699</v>
      </c>
      <c r="D283" s="216" t="s">
        <v>207</v>
      </c>
      <c r="E283" s="217" t="s">
        <v>10745</v>
      </c>
      <c r="F283" s="218" t="s">
        <v>10746</v>
      </c>
      <c r="G283" s="219" t="s">
        <v>8235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331</v>
      </c>
      <c r="AT283" s="227" t="s">
        <v>207</v>
      </c>
      <c r="AU283" s="227" t="s">
        <v>80</v>
      </c>
      <c r="AY283" s="20" t="s">
        <v>205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331</v>
      </c>
      <c r="BM283" s="227" t="s">
        <v>10747</v>
      </c>
    </row>
    <row r="284" s="2" customFormat="1" ht="16.5" customHeight="1">
      <c r="A284" s="41"/>
      <c r="B284" s="42"/>
      <c r="C284" s="216" t="s">
        <v>713</v>
      </c>
      <c r="D284" s="216" t="s">
        <v>207</v>
      </c>
      <c r="E284" s="217" t="s">
        <v>10748</v>
      </c>
      <c r="F284" s="218" t="s">
        <v>10749</v>
      </c>
      <c r="G284" s="219" t="s">
        <v>8235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331</v>
      </c>
      <c r="AT284" s="227" t="s">
        <v>207</v>
      </c>
      <c r="AU284" s="227" t="s">
        <v>80</v>
      </c>
      <c r="AY284" s="20" t="s">
        <v>205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331</v>
      </c>
      <c r="BM284" s="227" t="s">
        <v>10750</v>
      </c>
    </row>
    <row r="285" s="2" customFormat="1">
      <c r="A285" s="41"/>
      <c r="B285" s="42"/>
      <c r="C285" s="43"/>
      <c r="D285" s="236" t="s">
        <v>1145</v>
      </c>
      <c r="E285" s="43"/>
      <c r="F285" s="288" t="s">
        <v>10751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1145</v>
      </c>
      <c r="AU285" s="20" t="s">
        <v>80</v>
      </c>
    </row>
    <row r="286" s="2" customFormat="1" ht="33" customHeight="1">
      <c r="A286" s="41"/>
      <c r="B286" s="42"/>
      <c r="C286" s="278" t="s">
        <v>734</v>
      </c>
      <c r="D286" s="278" t="s">
        <v>319</v>
      </c>
      <c r="E286" s="279" t="s">
        <v>10752</v>
      </c>
      <c r="F286" s="280" t="s">
        <v>10753</v>
      </c>
      <c r="G286" s="281" t="s">
        <v>8235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433</v>
      </c>
      <c r="AT286" s="227" t="s">
        <v>319</v>
      </c>
      <c r="AU286" s="227" t="s">
        <v>80</v>
      </c>
      <c r="AY286" s="20" t="s">
        <v>205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331</v>
      </c>
      <c r="BM286" s="227" t="s">
        <v>10754</v>
      </c>
    </row>
    <row r="287" s="2" customFormat="1">
      <c r="A287" s="41"/>
      <c r="B287" s="42"/>
      <c r="C287" s="43"/>
      <c r="D287" s="236" t="s">
        <v>1145</v>
      </c>
      <c r="E287" s="43"/>
      <c r="F287" s="288" t="s">
        <v>10755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1145</v>
      </c>
      <c r="AU287" s="20" t="s">
        <v>80</v>
      </c>
    </row>
    <row r="288" s="12" customFormat="1" ht="22.8" customHeight="1">
      <c r="A288" s="12"/>
      <c r="B288" s="200"/>
      <c r="C288" s="201"/>
      <c r="D288" s="202" t="s">
        <v>70</v>
      </c>
      <c r="E288" s="214" t="s">
        <v>10756</v>
      </c>
      <c r="F288" s="214" t="s">
        <v>10757</v>
      </c>
      <c r="G288" s="201"/>
      <c r="H288" s="201"/>
      <c r="I288" s="204"/>
      <c r="J288" s="215">
        <f>BK288</f>
        <v>0</v>
      </c>
      <c r="K288" s="201"/>
      <c r="L288" s="206"/>
      <c r="M288" s="207"/>
      <c r="N288" s="208"/>
      <c r="O288" s="208"/>
      <c r="P288" s="209">
        <f>SUM(P289:P396)</f>
        <v>0</v>
      </c>
      <c r="Q288" s="208"/>
      <c r="R288" s="209">
        <f>SUM(R289:R396)</f>
        <v>0.00046000000000000001</v>
      </c>
      <c r="S288" s="208"/>
      <c r="T288" s="210">
        <f>SUM(T289:T396)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80</v>
      </c>
      <c r="AT288" s="212" t="s">
        <v>70</v>
      </c>
      <c r="AU288" s="212" t="s">
        <v>78</v>
      </c>
      <c r="AY288" s="211" t="s">
        <v>205</v>
      </c>
      <c r="BK288" s="213">
        <f>SUM(BK289:BK396)</f>
        <v>0</v>
      </c>
    </row>
    <row r="289" s="2" customFormat="1" ht="44.25" customHeight="1">
      <c r="A289" s="41"/>
      <c r="B289" s="42"/>
      <c r="C289" s="216" t="s">
        <v>743</v>
      </c>
      <c r="D289" s="216" t="s">
        <v>207</v>
      </c>
      <c r="E289" s="217" t="s">
        <v>10611</v>
      </c>
      <c r="F289" s="218" t="s">
        <v>10612</v>
      </c>
      <c r="G289" s="219" t="s">
        <v>306</v>
      </c>
      <c r="H289" s="220">
        <v>1</v>
      </c>
      <c r="I289" s="221"/>
      <c r="J289" s="222">
        <f>ROUND(I289*H289,2)</f>
        <v>0</v>
      </c>
      <c r="K289" s="218" t="s">
        <v>211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0.00046000000000000001</v>
      </c>
      <c r="R289" s="225">
        <f>Q289*H289</f>
        <v>0.00046000000000000001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331</v>
      </c>
      <c r="AT289" s="227" t="s">
        <v>207</v>
      </c>
      <c r="AU289" s="227" t="s">
        <v>80</v>
      </c>
      <c r="AY289" s="20" t="s">
        <v>205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331</v>
      </c>
      <c r="BM289" s="227" t="s">
        <v>10758</v>
      </c>
    </row>
    <row r="290" s="2" customFormat="1">
      <c r="A290" s="41"/>
      <c r="B290" s="42"/>
      <c r="C290" s="43"/>
      <c r="D290" s="229" t="s">
        <v>214</v>
      </c>
      <c r="E290" s="43"/>
      <c r="F290" s="230" t="s">
        <v>10614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214</v>
      </c>
      <c r="AU290" s="20" t="s">
        <v>80</v>
      </c>
    </row>
    <row r="291" s="2" customFormat="1">
      <c r="A291" s="41"/>
      <c r="B291" s="42"/>
      <c r="C291" s="43"/>
      <c r="D291" s="236" t="s">
        <v>1145</v>
      </c>
      <c r="E291" s="43"/>
      <c r="F291" s="288" t="s">
        <v>10759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1145</v>
      </c>
      <c r="AU291" s="20" t="s">
        <v>80</v>
      </c>
    </row>
    <row r="292" s="2" customFormat="1" ht="37.8" customHeight="1">
      <c r="A292" s="41"/>
      <c r="B292" s="42"/>
      <c r="C292" s="278" t="s">
        <v>749</v>
      </c>
      <c r="D292" s="278" t="s">
        <v>319</v>
      </c>
      <c r="E292" s="279" t="s">
        <v>10760</v>
      </c>
      <c r="F292" s="280" t="s">
        <v>10620</v>
      </c>
      <c r="G292" s="281" t="s">
        <v>306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433</v>
      </c>
      <c r="AT292" s="227" t="s">
        <v>319</v>
      </c>
      <c r="AU292" s="227" t="s">
        <v>80</v>
      </c>
      <c r="AY292" s="20" t="s">
        <v>205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331</v>
      </c>
      <c r="BM292" s="227" t="s">
        <v>10761</v>
      </c>
    </row>
    <row r="293" s="2" customFormat="1" ht="24.15" customHeight="1">
      <c r="A293" s="41"/>
      <c r="B293" s="42"/>
      <c r="C293" s="216" t="s">
        <v>757</v>
      </c>
      <c r="D293" s="216" t="s">
        <v>207</v>
      </c>
      <c r="E293" s="217" t="s">
        <v>10762</v>
      </c>
      <c r="F293" s="218" t="s">
        <v>10763</v>
      </c>
      <c r="G293" s="219" t="s">
        <v>8235</v>
      </c>
      <c r="H293" s="220">
        <v>1</v>
      </c>
      <c r="I293" s="221"/>
      <c r="J293" s="222">
        <f>ROUND(I293*H293,2)</f>
        <v>0</v>
      </c>
      <c r="K293" s="218" t="s">
        <v>211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331</v>
      </c>
      <c r="AT293" s="227" t="s">
        <v>207</v>
      </c>
      <c r="AU293" s="227" t="s">
        <v>80</v>
      </c>
      <c r="AY293" s="20" t="s">
        <v>205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331</v>
      </c>
      <c r="BM293" s="227" t="s">
        <v>10764</v>
      </c>
    </row>
    <row r="294" s="2" customFormat="1">
      <c r="A294" s="41"/>
      <c r="B294" s="42"/>
      <c r="C294" s="43"/>
      <c r="D294" s="229" t="s">
        <v>214</v>
      </c>
      <c r="E294" s="43"/>
      <c r="F294" s="230" t="s">
        <v>10765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214</v>
      </c>
      <c r="AU294" s="20" t="s">
        <v>80</v>
      </c>
    </row>
    <row r="295" s="2" customFormat="1" ht="21.75" customHeight="1">
      <c r="A295" s="41"/>
      <c r="B295" s="42"/>
      <c r="C295" s="278" t="s">
        <v>763</v>
      </c>
      <c r="D295" s="278" t="s">
        <v>319</v>
      </c>
      <c r="E295" s="279" t="s">
        <v>10766</v>
      </c>
      <c r="F295" s="280" t="s">
        <v>10767</v>
      </c>
      <c r="G295" s="281" t="s">
        <v>8235</v>
      </c>
      <c r="H295" s="282">
        <v>1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433</v>
      </c>
      <c r="AT295" s="227" t="s">
        <v>319</v>
      </c>
      <c r="AU295" s="227" t="s">
        <v>80</v>
      </c>
      <c r="AY295" s="20" t="s">
        <v>205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331</v>
      </c>
      <c r="BM295" s="227" t="s">
        <v>10768</v>
      </c>
    </row>
    <row r="296" s="2" customFormat="1">
      <c r="A296" s="41"/>
      <c r="B296" s="42"/>
      <c r="C296" s="43"/>
      <c r="D296" s="236" t="s">
        <v>1145</v>
      </c>
      <c r="E296" s="43"/>
      <c r="F296" s="288" t="s">
        <v>10769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1145</v>
      </c>
      <c r="AU296" s="20" t="s">
        <v>80</v>
      </c>
    </row>
    <row r="297" s="2" customFormat="1" ht="24.15" customHeight="1">
      <c r="A297" s="41"/>
      <c r="B297" s="42"/>
      <c r="C297" s="216" t="s">
        <v>774</v>
      </c>
      <c r="D297" s="216" t="s">
        <v>207</v>
      </c>
      <c r="E297" s="217" t="s">
        <v>10770</v>
      </c>
      <c r="F297" s="218" t="s">
        <v>10771</v>
      </c>
      <c r="G297" s="219" t="s">
        <v>8235</v>
      </c>
      <c r="H297" s="220">
        <v>1</v>
      </c>
      <c r="I297" s="221"/>
      <c r="J297" s="222">
        <f>ROUND(I297*H297,2)</f>
        <v>0</v>
      </c>
      <c r="K297" s="218" t="s">
        <v>211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331</v>
      </c>
      <c r="AT297" s="227" t="s">
        <v>207</v>
      </c>
      <c r="AU297" s="227" t="s">
        <v>80</v>
      </c>
      <c r="AY297" s="20" t="s">
        <v>205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331</v>
      </c>
      <c r="BM297" s="227" t="s">
        <v>10772</v>
      </c>
    </row>
    <row r="298" s="2" customFormat="1">
      <c r="A298" s="41"/>
      <c r="B298" s="42"/>
      <c r="C298" s="43"/>
      <c r="D298" s="229" t="s">
        <v>214</v>
      </c>
      <c r="E298" s="43"/>
      <c r="F298" s="230" t="s">
        <v>10773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214</v>
      </c>
      <c r="AU298" s="20" t="s">
        <v>80</v>
      </c>
    </row>
    <row r="299" s="2" customFormat="1" ht="21.75" customHeight="1">
      <c r="A299" s="41"/>
      <c r="B299" s="42"/>
      <c r="C299" s="278" t="s">
        <v>784</v>
      </c>
      <c r="D299" s="278" t="s">
        <v>319</v>
      </c>
      <c r="E299" s="279" t="s">
        <v>10774</v>
      </c>
      <c r="F299" s="280" t="s">
        <v>10775</v>
      </c>
      <c r="G299" s="281" t="s">
        <v>8235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433</v>
      </c>
      <c r="AT299" s="227" t="s">
        <v>319</v>
      </c>
      <c r="AU299" s="227" t="s">
        <v>80</v>
      </c>
      <c r="AY299" s="20" t="s">
        <v>205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331</v>
      </c>
      <c r="BM299" s="227" t="s">
        <v>10776</v>
      </c>
    </row>
    <row r="300" s="2" customFormat="1">
      <c r="A300" s="41"/>
      <c r="B300" s="42"/>
      <c r="C300" s="43"/>
      <c r="D300" s="236" t="s">
        <v>1145</v>
      </c>
      <c r="E300" s="43"/>
      <c r="F300" s="288" t="s">
        <v>10630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1145</v>
      </c>
      <c r="AU300" s="20" t="s">
        <v>80</v>
      </c>
    </row>
    <row r="301" s="2" customFormat="1" ht="24.15" customHeight="1">
      <c r="A301" s="41"/>
      <c r="B301" s="42"/>
      <c r="C301" s="216" t="s">
        <v>790</v>
      </c>
      <c r="D301" s="216" t="s">
        <v>207</v>
      </c>
      <c r="E301" s="217" t="s">
        <v>10634</v>
      </c>
      <c r="F301" s="218" t="s">
        <v>10635</v>
      </c>
      <c r="G301" s="219" t="s">
        <v>8235</v>
      </c>
      <c r="H301" s="220">
        <v>1</v>
      </c>
      <c r="I301" s="221"/>
      <c r="J301" s="222">
        <f>ROUND(I301*H301,2)</f>
        <v>0</v>
      </c>
      <c r="K301" s="218" t="s">
        <v>211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331</v>
      </c>
      <c r="AT301" s="227" t="s">
        <v>207</v>
      </c>
      <c r="AU301" s="227" t="s">
        <v>80</v>
      </c>
      <c r="AY301" s="20" t="s">
        <v>205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331</v>
      </c>
      <c r="BM301" s="227" t="s">
        <v>10777</v>
      </c>
    </row>
    <row r="302" s="2" customFormat="1">
      <c r="A302" s="41"/>
      <c r="B302" s="42"/>
      <c r="C302" s="43"/>
      <c r="D302" s="229" t="s">
        <v>214</v>
      </c>
      <c r="E302" s="43"/>
      <c r="F302" s="230" t="s">
        <v>10637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214</v>
      </c>
      <c r="AU302" s="20" t="s">
        <v>80</v>
      </c>
    </row>
    <row r="303" s="2" customFormat="1">
      <c r="A303" s="41"/>
      <c r="B303" s="42"/>
      <c r="C303" s="43"/>
      <c r="D303" s="236" t="s">
        <v>1145</v>
      </c>
      <c r="E303" s="43"/>
      <c r="F303" s="288" t="s">
        <v>10638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1145</v>
      </c>
      <c r="AU303" s="20" t="s">
        <v>80</v>
      </c>
    </row>
    <row r="304" s="2" customFormat="1" ht="21.75" customHeight="1">
      <c r="A304" s="41"/>
      <c r="B304" s="42"/>
      <c r="C304" s="278" t="s">
        <v>806</v>
      </c>
      <c r="D304" s="278" t="s">
        <v>319</v>
      </c>
      <c r="E304" s="279" t="s">
        <v>10778</v>
      </c>
      <c r="F304" s="280" t="s">
        <v>10779</v>
      </c>
      <c r="G304" s="281" t="s">
        <v>8235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433</v>
      </c>
      <c r="AT304" s="227" t="s">
        <v>319</v>
      </c>
      <c r="AU304" s="227" t="s">
        <v>80</v>
      </c>
      <c r="AY304" s="20" t="s">
        <v>205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331</v>
      </c>
      <c r="BM304" s="227" t="s">
        <v>10780</v>
      </c>
    </row>
    <row r="305" s="2" customFormat="1" ht="33" customHeight="1">
      <c r="A305" s="41"/>
      <c r="B305" s="42"/>
      <c r="C305" s="216" t="s">
        <v>820</v>
      </c>
      <c r="D305" s="216" t="s">
        <v>207</v>
      </c>
      <c r="E305" s="217" t="s">
        <v>10781</v>
      </c>
      <c r="F305" s="218" t="s">
        <v>10782</v>
      </c>
      <c r="G305" s="219" t="s">
        <v>8235</v>
      </c>
      <c r="H305" s="220">
        <v>20</v>
      </c>
      <c r="I305" s="221"/>
      <c r="J305" s="222">
        <f>ROUND(I305*H305,2)</f>
        <v>0</v>
      </c>
      <c r="K305" s="218" t="s">
        <v>211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331</v>
      </c>
      <c r="AT305" s="227" t="s">
        <v>207</v>
      </c>
      <c r="AU305" s="227" t="s">
        <v>80</v>
      </c>
      <c r="AY305" s="20" t="s">
        <v>205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331</v>
      </c>
      <c r="BM305" s="227" t="s">
        <v>10783</v>
      </c>
    </row>
    <row r="306" s="2" customFormat="1">
      <c r="A306" s="41"/>
      <c r="B306" s="42"/>
      <c r="C306" s="43"/>
      <c r="D306" s="229" t="s">
        <v>214</v>
      </c>
      <c r="E306" s="43"/>
      <c r="F306" s="230" t="s">
        <v>10784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214</v>
      </c>
      <c r="AU306" s="20" t="s">
        <v>80</v>
      </c>
    </row>
    <row r="307" s="2" customFormat="1">
      <c r="A307" s="41"/>
      <c r="B307" s="42"/>
      <c r="C307" s="43"/>
      <c r="D307" s="236" t="s">
        <v>1145</v>
      </c>
      <c r="E307" s="43"/>
      <c r="F307" s="288" t="s">
        <v>10785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1145</v>
      </c>
      <c r="AU307" s="20" t="s">
        <v>80</v>
      </c>
    </row>
    <row r="308" s="2" customFormat="1" ht="16.5" customHeight="1">
      <c r="A308" s="41"/>
      <c r="B308" s="42"/>
      <c r="C308" s="278" t="s">
        <v>833</v>
      </c>
      <c r="D308" s="278" t="s">
        <v>319</v>
      </c>
      <c r="E308" s="279" t="s">
        <v>10786</v>
      </c>
      <c r="F308" s="280" t="s">
        <v>10787</v>
      </c>
      <c r="G308" s="281" t="s">
        <v>8235</v>
      </c>
      <c r="H308" s="282">
        <v>5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433</v>
      </c>
      <c r="AT308" s="227" t="s">
        <v>319</v>
      </c>
      <c r="AU308" s="227" t="s">
        <v>80</v>
      </c>
      <c r="AY308" s="20" t="s">
        <v>205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331</v>
      </c>
      <c r="BM308" s="227" t="s">
        <v>10788</v>
      </c>
    </row>
    <row r="309" s="2" customFormat="1">
      <c r="A309" s="41"/>
      <c r="B309" s="42"/>
      <c r="C309" s="43"/>
      <c r="D309" s="236" t="s">
        <v>1145</v>
      </c>
      <c r="E309" s="43"/>
      <c r="F309" s="288" t="s">
        <v>10789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1145</v>
      </c>
      <c r="AU309" s="20" t="s">
        <v>80</v>
      </c>
    </row>
    <row r="310" s="2" customFormat="1" ht="16.5" customHeight="1">
      <c r="A310" s="41"/>
      <c r="B310" s="42"/>
      <c r="C310" s="278" t="s">
        <v>839</v>
      </c>
      <c r="D310" s="278" t="s">
        <v>319</v>
      </c>
      <c r="E310" s="279" t="s">
        <v>10790</v>
      </c>
      <c r="F310" s="280" t="s">
        <v>10791</v>
      </c>
      <c r="G310" s="281" t="s">
        <v>8235</v>
      </c>
      <c r="H310" s="282">
        <v>10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433</v>
      </c>
      <c r="AT310" s="227" t="s">
        <v>319</v>
      </c>
      <c r="AU310" s="227" t="s">
        <v>80</v>
      </c>
      <c r="AY310" s="20" t="s">
        <v>205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331</v>
      </c>
      <c r="BM310" s="227" t="s">
        <v>10792</v>
      </c>
    </row>
    <row r="311" s="2" customFormat="1">
      <c r="A311" s="41"/>
      <c r="B311" s="42"/>
      <c r="C311" s="43"/>
      <c r="D311" s="236" t="s">
        <v>1145</v>
      </c>
      <c r="E311" s="43"/>
      <c r="F311" s="288" t="s">
        <v>10789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1145</v>
      </c>
      <c r="AU311" s="20" t="s">
        <v>80</v>
      </c>
    </row>
    <row r="312" s="2" customFormat="1" ht="16.5" customHeight="1">
      <c r="A312" s="41"/>
      <c r="B312" s="42"/>
      <c r="C312" s="278" t="s">
        <v>845</v>
      </c>
      <c r="D312" s="278" t="s">
        <v>319</v>
      </c>
      <c r="E312" s="279" t="s">
        <v>10793</v>
      </c>
      <c r="F312" s="280" t="s">
        <v>10794</v>
      </c>
      <c r="G312" s="281" t="s">
        <v>8235</v>
      </c>
      <c r="H312" s="282">
        <v>5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433</v>
      </c>
      <c r="AT312" s="227" t="s">
        <v>319</v>
      </c>
      <c r="AU312" s="227" t="s">
        <v>80</v>
      </c>
      <c r="AY312" s="20" t="s">
        <v>205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331</v>
      </c>
      <c r="BM312" s="227" t="s">
        <v>10795</v>
      </c>
    </row>
    <row r="313" s="2" customFormat="1">
      <c r="A313" s="41"/>
      <c r="B313" s="42"/>
      <c r="C313" s="43"/>
      <c r="D313" s="236" t="s">
        <v>1145</v>
      </c>
      <c r="E313" s="43"/>
      <c r="F313" s="288" t="s">
        <v>10789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1145</v>
      </c>
      <c r="AU313" s="20" t="s">
        <v>80</v>
      </c>
    </row>
    <row r="314" s="2" customFormat="1" ht="24.15" customHeight="1">
      <c r="A314" s="41"/>
      <c r="B314" s="42"/>
      <c r="C314" s="216" t="s">
        <v>854</v>
      </c>
      <c r="D314" s="216" t="s">
        <v>207</v>
      </c>
      <c r="E314" s="217" t="s">
        <v>10796</v>
      </c>
      <c r="F314" s="218" t="s">
        <v>10797</v>
      </c>
      <c r="G314" s="219" t="s">
        <v>8235</v>
      </c>
      <c r="H314" s="220">
        <v>5</v>
      </c>
      <c r="I314" s="221"/>
      <c r="J314" s="222">
        <f>ROUND(I314*H314,2)</f>
        <v>0</v>
      </c>
      <c r="K314" s="218" t="s">
        <v>211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331</v>
      </c>
      <c r="AT314" s="227" t="s">
        <v>207</v>
      </c>
      <c r="AU314" s="227" t="s">
        <v>80</v>
      </c>
      <c r="AY314" s="20" t="s">
        <v>205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331</v>
      </c>
      <c r="BM314" s="227" t="s">
        <v>10798</v>
      </c>
    </row>
    <row r="315" s="2" customFormat="1">
      <c r="A315" s="41"/>
      <c r="B315" s="42"/>
      <c r="C315" s="43"/>
      <c r="D315" s="229" t="s">
        <v>214</v>
      </c>
      <c r="E315" s="43"/>
      <c r="F315" s="230" t="s">
        <v>10799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214</v>
      </c>
      <c r="AU315" s="20" t="s">
        <v>80</v>
      </c>
    </row>
    <row r="316" s="2" customFormat="1">
      <c r="A316" s="41"/>
      <c r="B316" s="42"/>
      <c r="C316" s="43"/>
      <c r="D316" s="236" t="s">
        <v>1145</v>
      </c>
      <c r="E316" s="43"/>
      <c r="F316" s="288" t="s">
        <v>10800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1145</v>
      </c>
      <c r="AU316" s="20" t="s">
        <v>80</v>
      </c>
    </row>
    <row r="317" s="2" customFormat="1" ht="24.15" customHeight="1">
      <c r="A317" s="41"/>
      <c r="B317" s="42"/>
      <c r="C317" s="278" t="s">
        <v>860</v>
      </c>
      <c r="D317" s="278" t="s">
        <v>319</v>
      </c>
      <c r="E317" s="279" t="s">
        <v>10801</v>
      </c>
      <c r="F317" s="280" t="s">
        <v>10802</v>
      </c>
      <c r="G317" s="281" t="s">
        <v>8235</v>
      </c>
      <c r="H317" s="282">
        <v>4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433</v>
      </c>
      <c r="AT317" s="227" t="s">
        <v>319</v>
      </c>
      <c r="AU317" s="227" t="s">
        <v>80</v>
      </c>
      <c r="AY317" s="20" t="s">
        <v>205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331</v>
      </c>
      <c r="BM317" s="227" t="s">
        <v>10803</v>
      </c>
    </row>
    <row r="318" s="2" customFormat="1">
      <c r="A318" s="41"/>
      <c r="B318" s="42"/>
      <c r="C318" s="43"/>
      <c r="D318" s="236" t="s">
        <v>1145</v>
      </c>
      <c r="E318" s="43"/>
      <c r="F318" s="288" t="s">
        <v>10657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1145</v>
      </c>
      <c r="AU318" s="20" t="s">
        <v>80</v>
      </c>
    </row>
    <row r="319" s="2" customFormat="1" ht="24.15" customHeight="1">
      <c r="A319" s="41"/>
      <c r="B319" s="42"/>
      <c r="C319" s="278" t="s">
        <v>869</v>
      </c>
      <c r="D319" s="278" t="s">
        <v>319</v>
      </c>
      <c r="E319" s="279" t="s">
        <v>10804</v>
      </c>
      <c r="F319" s="280" t="s">
        <v>10805</v>
      </c>
      <c r="G319" s="281" t="s">
        <v>8235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433</v>
      </c>
      <c r="AT319" s="227" t="s">
        <v>319</v>
      </c>
      <c r="AU319" s="227" t="s">
        <v>80</v>
      </c>
      <c r="AY319" s="20" t="s">
        <v>205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331</v>
      </c>
      <c r="BM319" s="227" t="s">
        <v>10806</v>
      </c>
    </row>
    <row r="320" s="2" customFormat="1">
      <c r="A320" s="41"/>
      <c r="B320" s="42"/>
      <c r="C320" s="43"/>
      <c r="D320" s="236" t="s">
        <v>1145</v>
      </c>
      <c r="E320" s="43"/>
      <c r="F320" s="288" t="s">
        <v>10657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1145</v>
      </c>
      <c r="AU320" s="20" t="s">
        <v>80</v>
      </c>
    </row>
    <row r="321" s="2" customFormat="1" ht="37.8" customHeight="1">
      <c r="A321" s="41"/>
      <c r="B321" s="42"/>
      <c r="C321" s="216" t="s">
        <v>877</v>
      </c>
      <c r="D321" s="216" t="s">
        <v>207</v>
      </c>
      <c r="E321" s="217" t="s">
        <v>10807</v>
      </c>
      <c r="F321" s="218" t="s">
        <v>10808</v>
      </c>
      <c r="G321" s="219" t="s">
        <v>8235</v>
      </c>
      <c r="H321" s="220">
        <v>2</v>
      </c>
      <c r="I321" s="221"/>
      <c r="J321" s="222">
        <f>ROUND(I321*H321,2)</f>
        <v>0</v>
      </c>
      <c r="K321" s="218" t="s">
        <v>211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331</v>
      </c>
      <c r="AT321" s="227" t="s">
        <v>207</v>
      </c>
      <c r="AU321" s="227" t="s">
        <v>80</v>
      </c>
      <c r="AY321" s="20" t="s">
        <v>205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331</v>
      </c>
      <c r="BM321" s="227" t="s">
        <v>10809</v>
      </c>
    </row>
    <row r="322" s="2" customFormat="1">
      <c r="A322" s="41"/>
      <c r="B322" s="42"/>
      <c r="C322" s="43"/>
      <c r="D322" s="229" t="s">
        <v>214</v>
      </c>
      <c r="E322" s="43"/>
      <c r="F322" s="230" t="s">
        <v>10810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214</v>
      </c>
      <c r="AU322" s="20" t="s">
        <v>80</v>
      </c>
    </row>
    <row r="323" s="2" customFormat="1">
      <c r="A323" s="41"/>
      <c r="B323" s="42"/>
      <c r="C323" s="43"/>
      <c r="D323" s="236" t="s">
        <v>1145</v>
      </c>
      <c r="E323" s="43"/>
      <c r="F323" s="288" t="s">
        <v>10811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1145</v>
      </c>
      <c r="AU323" s="20" t="s">
        <v>80</v>
      </c>
    </row>
    <row r="324" s="2" customFormat="1" ht="24.15" customHeight="1">
      <c r="A324" s="41"/>
      <c r="B324" s="42"/>
      <c r="C324" s="278" t="s">
        <v>883</v>
      </c>
      <c r="D324" s="278" t="s">
        <v>319</v>
      </c>
      <c r="E324" s="279" t="s">
        <v>10812</v>
      </c>
      <c r="F324" s="280" t="s">
        <v>10813</v>
      </c>
      <c r="G324" s="281" t="s">
        <v>8235</v>
      </c>
      <c r="H324" s="282">
        <v>2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433</v>
      </c>
      <c r="AT324" s="227" t="s">
        <v>319</v>
      </c>
      <c r="AU324" s="227" t="s">
        <v>80</v>
      </c>
      <c r="AY324" s="20" t="s">
        <v>205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331</v>
      </c>
      <c r="BM324" s="227" t="s">
        <v>10814</v>
      </c>
    </row>
    <row r="325" s="2" customFormat="1">
      <c r="A325" s="41"/>
      <c r="B325" s="42"/>
      <c r="C325" s="43"/>
      <c r="D325" s="236" t="s">
        <v>1145</v>
      </c>
      <c r="E325" s="43"/>
      <c r="F325" s="288" t="s">
        <v>10815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1145</v>
      </c>
      <c r="AU325" s="20" t="s">
        <v>80</v>
      </c>
    </row>
    <row r="326" s="2" customFormat="1" ht="37.8" customHeight="1">
      <c r="A326" s="41"/>
      <c r="B326" s="42"/>
      <c r="C326" s="216" t="s">
        <v>887</v>
      </c>
      <c r="D326" s="216" t="s">
        <v>207</v>
      </c>
      <c r="E326" s="217" t="s">
        <v>10672</v>
      </c>
      <c r="F326" s="218" t="s">
        <v>10673</v>
      </c>
      <c r="G326" s="219" t="s">
        <v>327</v>
      </c>
      <c r="H326" s="220">
        <v>30</v>
      </c>
      <c r="I326" s="221"/>
      <c r="J326" s="222">
        <f>ROUND(I326*H326,2)</f>
        <v>0</v>
      </c>
      <c r="K326" s="218" t="s">
        <v>19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331</v>
      </c>
      <c r="AT326" s="227" t="s">
        <v>207</v>
      </c>
      <c r="AU326" s="227" t="s">
        <v>80</v>
      </c>
      <c r="AY326" s="20" t="s">
        <v>205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331</v>
      </c>
      <c r="BM326" s="227" t="s">
        <v>10816</v>
      </c>
    </row>
    <row r="327" s="2" customFormat="1" ht="21.75" customHeight="1">
      <c r="A327" s="41"/>
      <c r="B327" s="42"/>
      <c r="C327" s="278" t="s">
        <v>893</v>
      </c>
      <c r="D327" s="278" t="s">
        <v>319</v>
      </c>
      <c r="E327" s="279" t="s">
        <v>10817</v>
      </c>
      <c r="F327" s="280" t="s">
        <v>10818</v>
      </c>
      <c r="G327" s="281" t="s">
        <v>327</v>
      </c>
      <c r="H327" s="282">
        <v>10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433</v>
      </c>
      <c r="AT327" s="227" t="s">
        <v>319</v>
      </c>
      <c r="AU327" s="227" t="s">
        <v>80</v>
      </c>
      <c r="AY327" s="20" t="s">
        <v>205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331</v>
      </c>
      <c r="BM327" s="227" t="s">
        <v>10819</v>
      </c>
    </row>
    <row r="328" s="2" customFormat="1">
      <c r="A328" s="41"/>
      <c r="B328" s="42"/>
      <c r="C328" s="43"/>
      <c r="D328" s="236" t="s">
        <v>1145</v>
      </c>
      <c r="E328" s="43"/>
      <c r="F328" s="288" t="s">
        <v>10678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1145</v>
      </c>
      <c r="AU328" s="20" t="s">
        <v>80</v>
      </c>
    </row>
    <row r="329" s="2" customFormat="1" ht="21.75" customHeight="1">
      <c r="A329" s="41"/>
      <c r="B329" s="42"/>
      <c r="C329" s="278" t="s">
        <v>899</v>
      </c>
      <c r="D329" s="278" t="s">
        <v>319</v>
      </c>
      <c r="E329" s="279" t="s">
        <v>10820</v>
      </c>
      <c r="F329" s="280" t="s">
        <v>10821</v>
      </c>
      <c r="G329" s="281" t="s">
        <v>327</v>
      </c>
      <c r="H329" s="282">
        <v>10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433</v>
      </c>
      <c r="AT329" s="227" t="s">
        <v>319</v>
      </c>
      <c r="AU329" s="227" t="s">
        <v>80</v>
      </c>
      <c r="AY329" s="20" t="s">
        <v>205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331</v>
      </c>
      <c r="BM329" s="227" t="s">
        <v>10822</v>
      </c>
    </row>
    <row r="330" s="2" customFormat="1">
      <c r="A330" s="41"/>
      <c r="B330" s="42"/>
      <c r="C330" s="43"/>
      <c r="D330" s="236" t="s">
        <v>1145</v>
      </c>
      <c r="E330" s="43"/>
      <c r="F330" s="288" t="s">
        <v>10678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1145</v>
      </c>
      <c r="AU330" s="20" t="s">
        <v>80</v>
      </c>
    </row>
    <row r="331" s="2" customFormat="1" ht="21.75" customHeight="1">
      <c r="A331" s="41"/>
      <c r="B331" s="42"/>
      <c r="C331" s="278" t="s">
        <v>905</v>
      </c>
      <c r="D331" s="278" t="s">
        <v>319</v>
      </c>
      <c r="E331" s="279" t="s">
        <v>10823</v>
      </c>
      <c r="F331" s="280" t="s">
        <v>10824</v>
      </c>
      <c r="G331" s="281" t="s">
        <v>327</v>
      </c>
      <c r="H331" s="282">
        <v>10</v>
      </c>
      <c r="I331" s="283"/>
      <c r="J331" s="284">
        <f>ROUND(I331*H331,2)</f>
        <v>0</v>
      </c>
      <c r="K331" s="280" t="s">
        <v>19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433</v>
      </c>
      <c r="AT331" s="227" t="s">
        <v>319</v>
      </c>
      <c r="AU331" s="227" t="s">
        <v>80</v>
      </c>
      <c r="AY331" s="20" t="s">
        <v>205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331</v>
      </c>
      <c r="BM331" s="227" t="s">
        <v>10825</v>
      </c>
    </row>
    <row r="332" s="2" customFormat="1">
      <c r="A332" s="41"/>
      <c r="B332" s="42"/>
      <c r="C332" s="43"/>
      <c r="D332" s="236" t="s">
        <v>1145</v>
      </c>
      <c r="E332" s="43"/>
      <c r="F332" s="288" t="s">
        <v>10678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1145</v>
      </c>
      <c r="AU332" s="20" t="s">
        <v>80</v>
      </c>
    </row>
    <row r="333" s="2" customFormat="1" ht="37.8" customHeight="1">
      <c r="A333" s="41"/>
      <c r="B333" s="42"/>
      <c r="C333" s="216" t="s">
        <v>912</v>
      </c>
      <c r="D333" s="216" t="s">
        <v>207</v>
      </c>
      <c r="E333" s="217" t="s">
        <v>10679</v>
      </c>
      <c r="F333" s="218" t="s">
        <v>10680</v>
      </c>
      <c r="G333" s="219" t="s">
        <v>327</v>
      </c>
      <c r="H333" s="220">
        <v>85</v>
      </c>
      <c r="I333" s="221"/>
      <c r="J333" s="222">
        <f>ROUND(I333*H333,2)</f>
        <v>0</v>
      </c>
      <c r="K333" s="218" t="s">
        <v>19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331</v>
      </c>
      <c r="AT333" s="227" t="s">
        <v>207</v>
      </c>
      <c r="AU333" s="227" t="s">
        <v>80</v>
      </c>
      <c r="AY333" s="20" t="s">
        <v>205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331</v>
      </c>
      <c r="BM333" s="227" t="s">
        <v>10826</v>
      </c>
    </row>
    <row r="334" s="2" customFormat="1">
      <c r="A334" s="41"/>
      <c r="B334" s="42"/>
      <c r="C334" s="43"/>
      <c r="D334" s="236" t="s">
        <v>1145</v>
      </c>
      <c r="E334" s="43"/>
      <c r="F334" s="288" t="s">
        <v>10667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1145</v>
      </c>
      <c r="AU334" s="20" t="s">
        <v>80</v>
      </c>
    </row>
    <row r="335" s="2" customFormat="1" ht="21.75" customHeight="1">
      <c r="A335" s="41"/>
      <c r="B335" s="42"/>
      <c r="C335" s="278" t="s">
        <v>918</v>
      </c>
      <c r="D335" s="278" t="s">
        <v>319</v>
      </c>
      <c r="E335" s="279" t="s">
        <v>10827</v>
      </c>
      <c r="F335" s="280" t="s">
        <v>10828</v>
      </c>
      <c r="G335" s="281" t="s">
        <v>327</v>
      </c>
      <c r="H335" s="282">
        <v>40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433</v>
      </c>
      <c r="AT335" s="227" t="s">
        <v>319</v>
      </c>
      <c r="AU335" s="227" t="s">
        <v>80</v>
      </c>
      <c r="AY335" s="20" t="s">
        <v>205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331</v>
      </c>
      <c r="BM335" s="227" t="s">
        <v>10829</v>
      </c>
    </row>
    <row r="336" s="2" customFormat="1">
      <c r="A336" s="41"/>
      <c r="B336" s="42"/>
      <c r="C336" s="43"/>
      <c r="D336" s="236" t="s">
        <v>1145</v>
      </c>
      <c r="E336" s="43"/>
      <c r="F336" s="288" t="s">
        <v>10678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1145</v>
      </c>
      <c r="AU336" s="20" t="s">
        <v>80</v>
      </c>
    </row>
    <row r="337" s="2" customFormat="1" ht="21.75" customHeight="1">
      <c r="A337" s="41"/>
      <c r="B337" s="42"/>
      <c r="C337" s="278" t="s">
        <v>923</v>
      </c>
      <c r="D337" s="278" t="s">
        <v>319</v>
      </c>
      <c r="E337" s="279" t="s">
        <v>10830</v>
      </c>
      <c r="F337" s="280" t="s">
        <v>10831</v>
      </c>
      <c r="G337" s="281" t="s">
        <v>327</v>
      </c>
      <c r="H337" s="282">
        <v>15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433</v>
      </c>
      <c r="AT337" s="227" t="s">
        <v>319</v>
      </c>
      <c r="AU337" s="227" t="s">
        <v>80</v>
      </c>
      <c r="AY337" s="20" t="s">
        <v>205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331</v>
      </c>
      <c r="BM337" s="227" t="s">
        <v>10832</v>
      </c>
    </row>
    <row r="338" s="2" customFormat="1">
      <c r="A338" s="41"/>
      <c r="B338" s="42"/>
      <c r="C338" s="43"/>
      <c r="D338" s="236" t="s">
        <v>1145</v>
      </c>
      <c r="E338" s="43"/>
      <c r="F338" s="288" t="s">
        <v>10678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1145</v>
      </c>
      <c r="AU338" s="20" t="s">
        <v>80</v>
      </c>
    </row>
    <row r="339" s="2" customFormat="1" ht="21.75" customHeight="1">
      <c r="A339" s="41"/>
      <c r="B339" s="42"/>
      <c r="C339" s="278" t="s">
        <v>929</v>
      </c>
      <c r="D339" s="278" t="s">
        <v>319</v>
      </c>
      <c r="E339" s="279" t="s">
        <v>10833</v>
      </c>
      <c r="F339" s="280" t="s">
        <v>10834</v>
      </c>
      <c r="G339" s="281" t="s">
        <v>327</v>
      </c>
      <c r="H339" s="282">
        <v>30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433</v>
      </c>
      <c r="AT339" s="227" t="s">
        <v>319</v>
      </c>
      <c r="AU339" s="227" t="s">
        <v>80</v>
      </c>
      <c r="AY339" s="20" t="s">
        <v>205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331</v>
      </c>
      <c r="BM339" s="227" t="s">
        <v>10835</v>
      </c>
    </row>
    <row r="340" s="2" customFormat="1">
      <c r="A340" s="41"/>
      <c r="B340" s="42"/>
      <c r="C340" s="43"/>
      <c r="D340" s="236" t="s">
        <v>1145</v>
      </c>
      <c r="E340" s="43"/>
      <c r="F340" s="288" t="s">
        <v>10678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1145</v>
      </c>
      <c r="AU340" s="20" t="s">
        <v>80</v>
      </c>
    </row>
    <row r="341" s="2" customFormat="1" ht="37.8" customHeight="1">
      <c r="A341" s="41"/>
      <c r="B341" s="42"/>
      <c r="C341" s="216" t="s">
        <v>937</v>
      </c>
      <c r="D341" s="216" t="s">
        <v>207</v>
      </c>
      <c r="E341" s="217" t="s">
        <v>10685</v>
      </c>
      <c r="F341" s="218" t="s">
        <v>10686</v>
      </c>
      <c r="G341" s="219" t="s">
        <v>327</v>
      </c>
      <c r="H341" s="220">
        <v>16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331</v>
      </c>
      <c r="AT341" s="227" t="s">
        <v>207</v>
      </c>
      <c r="AU341" s="227" t="s">
        <v>80</v>
      </c>
      <c r="AY341" s="20" t="s">
        <v>205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331</v>
      </c>
      <c r="BM341" s="227" t="s">
        <v>10836</v>
      </c>
    </row>
    <row r="342" s="2" customFormat="1">
      <c r="A342" s="41"/>
      <c r="B342" s="42"/>
      <c r="C342" s="43"/>
      <c r="D342" s="236" t="s">
        <v>1145</v>
      </c>
      <c r="E342" s="43"/>
      <c r="F342" s="288" t="s">
        <v>10667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1145</v>
      </c>
      <c r="AU342" s="20" t="s">
        <v>80</v>
      </c>
    </row>
    <row r="343" s="2" customFormat="1" ht="21.75" customHeight="1">
      <c r="A343" s="41"/>
      <c r="B343" s="42"/>
      <c r="C343" s="278" t="s">
        <v>942</v>
      </c>
      <c r="D343" s="278" t="s">
        <v>319</v>
      </c>
      <c r="E343" s="279" t="s">
        <v>10837</v>
      </c>
      <c r="F343" s="280" t="s">
        <v>10838</v>
      </c>
      <c r="G343" s="281" t="s">
        <v>327</v>
      </c>
      <c r="H343" s="282">
        <v>5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433</v>
      </c>
      <c r="AT343" s="227" t="s">
        <v>319</v>
      </c>
      <c r="AU343" s="227" t="s">
        <v>80</v>
      </c>
      <c r="AY343" s="20" t="s">
        <v>205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331</v>
      </c>
      <c r="BM343" s="227" t="s">
        <v>10839</v>
      </c>
    </row>
    <row r="344" s="2" customFormat="1">
      <c r="A344" s="41"/>
      <c r="B344" s="42"/>
      <c r="C344" s="43"/>
      <c r="D344" s="236" t="s">
        <v>1145</v>
      </c>
      <c r="E344" s="43"/>
      <c r="F344" s="288" t="s">
        <v>10678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1145</v>
      </c>
      <c r="AU344" s="20" t="s">
        <v>80</v>
      </c>
    </row>
    <row r="345" s="2" customFormat="1" ht="21.75" customHeight="1">
      <c r="A345" s="41"/>
      <c r="B345" s="42"/>
      <c r="C345" s="278" t="s">
        <v>949</v>
      </c>
      <c r="D345" s="278" t="s">
        <v>319</v>
      </c>
      <c r="E345" s="279" t="s">
        <v>10840</v>
      </c>
      <c r="F345" s="280" t="s">
        <v>10841</v>
      </c>
      <c r="G345" s="281" t="s">
        <v>327</v>
      </c>
      <c r="H345" s="282">
        <v>10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433</v>
      </c>
      <c r="AT345" s="227" t="s">
        <v>319</v>
      </c>
      <c r="AU345" s="227" t="s">
        <v>80</v>
      </c>
      <c r="AY345" s="20" t="s">
        <v>205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331</v>
      </c>
      <c r="BM345" s="227" t="s">
        <v>10842</v>
      </c>
    </row>
    <row r="346" s="2" customFormat="1">
      <c r="A346" s="41"/>
      <c r="B346" s="42"/>
      <c r="C346" s="43"/>
      <c r="D346" s="236" t="s">
        <v>1145</v>
      </c>
      <c r="E346" s="43"/>
      <c r="F346" s="288" t="s">
        <v>10678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1145</v>
      </c>
      <c r="AU346" s="20" t="s">
        <v>80</v>
      </c>
    </row>
    <row r="347" s="2" customFormat="1" ht="16.5" customHeight="1">
      <c r="A347" s="41"/>
      <c r="B347" s="42"/>
      <c r="C347" s="278" t="s">
        <v>954</v>
      </c>
      <c r="D347" s="278" t="s">
        <v>319</v>
      </c>
      <c r="E347" s="279" t="s">
        <v>10843</v>
      </c>
      <c r="F347" s="280" t="s">
        <v>10844</v>
      </c>
      <c r="G347" s="281" t="s">
        <v>327</v>
      </c>
      <c r="H347" s="282">
        <v>1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433</v>
      </c>
      <c r="AT347" s="227" t="s">
        <v>319</v>
      </c>
      <c r="AU347" s="227" t="s">
        <v>80</v>
      </c>
      <c r="AY347" s="20" t="s">
        <v>205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331</v>
      </c>
      <c r="BM347" s="227" t="s">
        <v>10845</v>
      </c>
    </row>
    <row r="348" s="2" customFormat="1">
      <c r="A348" s="41"/>
      <c r="B348" s="42"/>
      <c r="C348" s="43"/>
      <c r="D348" s="236" t="s">
        <v>1145</v>
      </c>
      <c r="E348" s="43"/>
      <c r="F348" s="288" t="s">
        <v>10678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1145</v>
      </c>
      <c r="AU348" s="20" t="s">
        <v>80</v>
      </c>
    </row>
    <row r="349" s="2" customFormat="1" ht="33" customHeight="1">
      <c r="A349" s="41"/>
      <c r="B349" s="42"/>
      <c r="C349" s="216" t="s">
        <v>962</v>
      </c>
      <c r="D349" s="216" t="s">
        <v>207</v>
      </c>
      <c r="E349" s="217" t="s">
        <v>10691</v>
      </c>
      <c r="F349" s="218" t="s">
        <v>10692</v>
      </c>
      <c r="G349" s="219" t="s">
        <v>306</v>
      </c>
      <c r="H349" s="220">
        <v>5</v>
      </c>
      <c r="I349" s="221"/>
      <c r="J349" s="222">
        <f>ROUND(I349*H349,2)</f>
        <v>0</v>
      </c>
      <c r="K349" s="218" t="s">
        <v>211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331</v>
      </c>
      <c r="AT349" s="227" t="s">
        <v>207</v>
      </c>
      <c r="AU349" s="227" t="s">
        <v>80</v>
      </c>
      <c r="AY349" s="20" t="s">
        <v>205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331</v>
      </c>
      <c r="BM349" s="227" t="s">
        <v>10846</v>
      </c>
    </row>
    <row r="350" s="2" customFormat="1">
      <c r="A350" s="41"/>
      <c r="B350" s="42"/>
      <c r="C350" s="43"/>
      <c r="D350" s="229" t="s">
        <v>214</v>
      </c>
      <c r="E350" s="43"/>
      <c r="F350" s="230" t="s">
        <v>10694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214</v>
      </c>
      <c r="AU350" s="20" t="s">
        <v>80</v>
      </c>
    </row>
    <row r="351" s="2" customFormat="1">
      <c r="A351" s="41"/>
      <c r="B351" s="42"/>
      <c r="C351" s="43"/>
      <c r="D351" s="236" t="s">
        <v>1145</v>
      </c>
      <c r="E351" s="43"/>
      <c r="F351" s="288" t="s">
        <v>10667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1145</v>
      </c>
      <c r="AU351" s="20" t="s">
        <v>80</v>
      </c>
    </row>
    <row r="352" s="2" customFormat="1" ht="24.15" customHeight="1">
      <c r="A352" s="41"/>
      <c r="B352" s="42"/>
      <c r="C352" s="278" t="s">
        <v>968</v>
      </c>
      <c r="D352" s="278" t="s">
        <v>319</v>
      </c>
      <c r="E352" s="279" t="s">
        <v>10847</v>
      </c>
      <c r="F352" s="280" t="s">
        <v>10848</v>
      </c>
      <c r="G352" s="281" t="s">
        <v>306</v>
      </c>
      <c r="H352" s="282">
        <v>5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433</v>
      </c>
      <c r="AT352" s="227" t="s">
        <v>319</v>
      </c>
      <c r="AU352" s="227" t="s">
        <v>80</v>
      </c>
      <c r="AY352" s="20" t="s">
        <v>205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331</v>
      </c>
      <c r="BM352" s="227" t="s">
        <v>10849</v>
      </c>
    </row>
    <row r="353" s="2" customFormat="1">
      <c r="A353" s="41"/>
      <c r="B353" s="42"/>
      <c r="C353" s="43"/>
      <c r="D353" s="236" t="s">
        <v>1145</v>
      </c>
      <c r="E353" s="43"/>
      <c r="F353" s="288" t="s">
        <v>10850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1145</v>
      </c>
      <c r="AU353" s="20" t="s">
        <v>80</v>
      </c>
    </row>
    <row r="354" s="2" customFormat="1" ht="37.8" customHeight="1">
      <c r="A354" s="41"/>
      <c r="B354" s="42"/>
      <c r="C354" s="216" t="s">
        <v>973</v>
      </c>
      <c r="D354" s="216" t="s">
        <v>207</v>
      </c>
      <c r="E354" s="217" t="s">
        <v>10699</v>
      </c>
      <c r="F354" s="218" t="s">
        <v>10700</v>
      </c>
      <c r="G354" s="219" t="s">
        <v>306</v>
      </c>
      <c r="H354" s="220">
        <v>29</v>
      </c>
      <c r="I354" s="221"/>
      <c r="J354" s="222">
        <f>ROUND(I354*H354,2)</f>
        <v>0</v>
      </c>
      <c r="K354" s="218" t="s">
        <v>211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331</v>
      </c>
      <c r="AT354" s="227" t="s">
        <v>207</v>
      </c>
      <c r="AU354" s="227" t="s">
        <v>80</v>
      </c>
      <c r="AY354" s="20" t="s">
        <v>205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331</v>
      </c>
      <c r="BM354" s="227" t="s">
        <v>10851</v>
      </c>
    </row>
    <row r="355" s="2" customFormat="1">
      <c r="A355" s="41"/>
      <c r="B355" s="42"/>
      <c r="C355" s="43"/>
      <c r="D355" s="229" t="s">
        <v>214</v>
      </c>
      <c r="E355" s="43"/>
      <c r="F355" s="230" t="s">
        <v>10702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214</v>
      </c>
      <c r="AU355" s="20" t="s">
        <v>80</v>
      </c>
    </row>
    <row r="356" s="2" customFormat="1" ht="24.15" customHeight="1">
      <c r="A356" s="41"/>
      <c r="B356" s="42"/>
      <c r="C356" s="278" t="s">
        <v>979</v>
      </c>
      <c r="D356" s="278" t="s">
        <v>319</v>
      </c>
      <c r="E356" s="279" t="s">
        <v>10852</v>
      </c>
      <c r="F356" s="280" t="s">
        <v>10853</v>
      </c>
      <c r="G356" s="281" t="s">
        <v>306</v>
      </c>
      <c r="H356" s="282">
        <v>4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433</v>
      </c>
      <c r="AT356" s="227" t="s">
        <v>319</v>
      </c>
      <c r="AU356" s="227" t="s">
        <v>80</v>
      </c>
      <c r="AY356" s="20" t="s">
        <v>205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331</v>
      </c>
      <c r="BM356" s="227" t="s">
        <v>10854</v>
      </c>
    </row>
    <row r="357" s="2" customFormat="1">
      <c r="A357" s="41"/>
      <c r="B357" s="42"/>
      <c r="C357" s="43"/>
      <c r="D357" s="236" t="s">
        <v>1145</v>
      </c>
      <c r="E357" s="43"/>
      <c r="F357" s="288" t="s">
        <v>10850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1145</v>
      </c>
      <c r="AU357" s="20" t="s">
        <v>80</v>
      </c>
    </row>
    <row r="358" s="2" customFormat="1" ht="24.15" customHeight="1">
      <c r="A358" s="41"/>
      <c r="B358" s="42"/>
      <c r="C358" s="278" t="s">
        <v>985</v>
      </c>
      <c r="D358" s="278" t="s">
        <v>319</v>
      </c>
      <c r="E358" s="279" t="s">
        <v>10855</v>
      </c>
      <c r="F358" s="280" t="s">
        <v>10856</v>
      </c>
      <c r="G358" s="281" t="s">
        <v>306</v>
      </c>
      <c r="H358" s="282">
        <v>25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433</v>
      </c>
      <c r="AT358" s="227" t="s">
        <v>319</v>
      </c>
      <c r="AU358" s="227" t="s">
        <v>80</v>
      </c>
      <c r="AY358" s="20" t="s">
        <v>205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331</v>
      </c>
      <c r="BM358" s="227" t="s">
        <v>10857</v>
      </c>
    </row>
    <row r="359" s="2" customFormat="1">
      <c r="A359" s="41"/>
      <c r="B359" s="42"/>
      <c r="C359" s="43"/>
      <c r="D359" s="236" t="s">
        <v>1145</v>
      </c>
      <c r="E359" s="43"/>
      <c r="F359" s="288" t="s">
        <v>10850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1145</v>
      </c>
      <c r="AU359" s="20" t="s">
        <v>80</v>
      </c>
    </row>
    <row r="360" s="2" customFormat="1" ht="37.8" customHeight="1">
      <c r="A360" s="41"/>
      <c r="B360" s="42"/>
      <c r="C360" s="216" t="s">
        <v>991</v>
      </c>
      <c r="D360" s="216" t="s">
        <v>207</v>
      </c>
      <c r="E360" s="217" t="s">
        <v>10706</v>
      </c>
      <c r="F360" s="218" t="s">
        <v>10707</v>
      </c>
      <c r="G360" s="219" t="s">
        <v>306</v>
      </c>
      <c r="H360" s="220">
        <v>1</v>
      </c>
      <c r="I360" s="221"/>
      <c r="J360" s="222">
        <f>ROUND(I360*H360,2)</f>
        <v>0</v>
      </c>
      <c r="K360" s="218" t="s">
        <v>211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331</v>
      </c>
      <c r="AT360" s="227" t="s">
        <v>207</v>
      </c>
      <c r="AU360" s="227" t="s">
        <v>80</v>
      </c>
      <c r="AY360" s="20" t="s">
        <v>205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331</v>
      </c>
      <c r="BM360" s="227" t="s">
        <v>10858</v>
      </c>
    </row>
    <row r="361" s="2" customFormat="1">
      <c r="A361" s="41"/>
      <c r="B361" s="42"/>
      <c r="C361" s="43"/>
      <c r="D361" s="229" t="s">
        <v>214</v>
      </c>
      <c r="E361" s="43"/>
      <c r="F361" s="230" t="s">
        <v>10709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214</v>
      </c>
      <c r="AU361" s="20" t="s">
        <v>80</v>
      </c>
    </row>
    <row r="362" s="2" customFormat="1" ht="24.15" customHeight="1">
      <c r="A362" s="41"/>
      <c r="B362" s="42"/>
      <c r="C362" s="278" t="s">
        <v>997</v>
      </c>
      <c r="D362" s="278" t="s">
        <v>319</v>
      </c>
      <c r="E362" s="279" t="s">
        <v>10859</v>
      </c>
      <c r="F362" s="280" t="s">
        <v>10860</v>
      </c>
      <c r="G362" s="281" t="s">
        <v>306</v>
      </c>
      <c r="H362" s="282">
        <v>1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433</v>
      </c>
      <c r="AT362" s="227" t="s">
        <v>319</v>
      </c>
      <c r="AU362" s="227" t="s">
        <v>80</v>
      </c>
      <c r="AY362" s="20" t="s">
        <v>205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331</v>
      </c>
      <c r="BM362" s="227" t="s">
        <v>10861</v>
      </c>
    </row>
    <row r="363" s="2" customFormat="1">
      <c r="A363" s="41"/>
      <c r="B363" s="42"/>
      <c r="C363" s="43"/>
      <c r="D363" s="236" t="s">
        <v>1145</v>
      </c>
      <c r="E363" s="43"/>
      <c r="F363" s="288" t="s">
        <v>10862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1145</v>
      </c>
      <c r="AU363" s="20" t="s">
        <v>80</v>
      </c>
    </row>
    <row r="364" s="2" customFormat="1" ht="33" customHeight="1">
      <c r="A364" s="41"/>
      <c r="B364" s="42"/>
      <c r="C364" s="216" t="s">
        <v>1003</v>
      </c>
      <c r="D364" s="216" t="s">
        <v>207</v>
      </c>
      <c r="E364" s="217" t="s">
        <v>10863</v>
      </c>
      <c r="F364" s="218" t="s">
        <v>10864</v>
      </c>
      <c r="G364" s="219" t="s">
        <v>8235</v>
      </c>
      <c r="H364" s="220">
        <v>4</v>
      </c>
      <c r="I364" s="221"/>
      <c r="J364" s="222">
        <f>ROUND(I364*H364,2)</f>
        <v>0</v>
      </c>
      <c r="K364" s="218" t="s">
        <v>211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331</v>
      </c>
      <c r="AT364" s="227" t="s">
        <v>207</v>
      </c>
      <c r="AU364" s="227" t="s">
        <v>80</v>
      </c>
      <c r="AY364" s="20" t="s">
        <v>205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331</v>
      </c>
      <c r="BM364" s="227" t="s">
        <v>10865</v>
      </c>
    </row>
    <row r="365" s="2" customFormat="1">
      <c r="A365" s="41"/>
      <c r="B365" s="42"/>
      <c r="C365" s="43"/>
      <c r="D365" s="229" t="s">
        <v>214</v>
      </c>
      <c r="E365" s="43"/>
      <c r="F365" s="230" t="s">
        <v>10866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214</v>
      </c>
      <c r="AU365" s="20" t="s">
        <v>80</v>
      </c>
    </row>
    <row r="366" s="2" customFormat="1">
      <c r="A366" s="41"/>
      <c r="B366" s="42"/>
      <c r="C366" s="43"/>
      <c r="D366" s="236" t="s">
        <v>1145</v>
      </c>
      <c r="E366" s="43"/>
      <c r="F366" s="288" t="s">
        <v>10867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1145</v>
      </c>
      <c r="AU366" s="20" t="s">
        <v>80</v>
      </c>
    </row>
    <row r="367" s="2" customFormat="1" ht="16.5" customHeight="1">
      <c r="A367" s="41"/>
      <c r="B367" s="42"/>
      <c r="C367" s="278" t="s">
        <v>1009</v>
      </c>
      <c r="D367" s="278" t="s">
        <v>319</v>
      </c>
      <c r="E367" s="279" t="s">
        <v>10868</v>
      </c>
      <c r="F367" s="280" t="s">
        <v>10869</v>
      </c>
      <c r="G367" s="281" t="s">
        <v>8235</v>
      </c>
      <c r="H367" s="282">
        <v>4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433</v>
      </c>
      <c r="AT367" s="227" t="s">
        <v>319</v>
      </c>
      <c r="AU367" s="227" t="s">
        <v>80</v>
      </c>
      <c r="AY367" s="20" t="s">
        <v>205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331</v>
      </c>
      <c r="BM367" s="227" t="s">
        <v>10870</v>
      </c>
    </row>
    <row r="368" s="2" customFormat="1">
      <c r="A368" s="41"/>
      <c r="B368" s="42"/>
      <c r="C368" s="43"/>
      <c r="D368" s="236" t="s">
        <v>1145</v>
      </c>
      <c r="E368" s="43"/>
      <c r="F368" s="288" t="s">
        <v>10871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1145</v>
      </c>
      <c r="AU368" s="20" t="s">
        <v>80</v>
      </c>
    </row>
    <row r="369" s="2" customFormat="1" ht="37.8" customHeight="1">
      <c r="A369" s="41"/>
      <c r="B369" s="42"/>
      <c r="C369" s="216" t="s">
        <v>1015</v>
      </c>
      <c r="D369" s="216" t="s">
        <v>207</v>
      </c>
      <c r="E369" s="217" t="s">
        <v>10872</v>
      </c>
      <c r="F369" s="218" t="s">
        <v>10873</v>
      </c>
      <c r="G369" s="219" t="s">
        <v>8235</v>
      </c>
      <c r="H369" s="220">
        <v>2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331</v>
      </c>
      <c r="AT369" s="227" t="s">
        <v>207</v>
      </c>
      <c r="AU369" s="227" t="s">
        <v>80</v>
      </c>
      <c r="AY369" s="20" t="s">
        <v>205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331</v>
      </c>
      <c r="BM369" s="227" t="s">
        <v>10874</v>
      </c>
    </row>
    <row r="370" s="2" customFormat="1">
      <c r="A370" s="41"/>
      <c r="B370" s="42"/>
      <c r="C370" s="43"/>
      <c r="D370" s="236" t="s">
        <v>1145</v>
      </c>
      <c r="E370" s="43"/>
      <c r="F370" s="288" t="s">
        <v>10667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1145</v>
      </c>
      <c r="AU370" s="20" t="s">
        <v>80</v>
      </c>
    </row>
    <row r="371" s="2" customFormat="1" ht="16.5" customHeight="1">
      <c r="A371" s="41"/>
      <c r="B371" s="42"/>
      <c r="C371" s="278" t="s">
        <v>1020</v>
      </c>
      <c r="D371" s="278" t="s">
        <v>319</v>
      </c>
      <c r="E371" s="279" t="s">
        <v>10875</v>
      </c>
      <c r="F371" s="280" t="s">
        <v>10876</v>
      </c>
      <c r="G371" s="281" t="s">
        <v>8235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433</v>
      </c>
      <c r="AT371" s="227" t="s">
        <v>319</v>
      </c>
      <c r="AU371" s="227" t="s">
        <v>80</v>
      </c>
      <c r="AY371" s="20" t="s">
        <v>205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331</v>
      </c>
      <c r="BM371" s="227" t="s">
        <v>10877</v>
      </c>
    </row>
    <row r="372" s="2" customFormat="1">
      <c r="A372" s="41"/>
      <c r="B372" s="42"/>
      <c r="C372" s="43"/>
      <c r="D372" s="236" t="s">
        <v>1145</v>
      </c>
      <c r="E372" s="43"/>
      <c r="F372" s="288" t="s">
        <v>10727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1145</v>
      </c>
      <c r="AU372" s="20" t="s">
        <v>80</v>
      </c>
    </row>
    <row r="373" s="2" customFormat="1" ht="37.8" customHeight="1">
      <c r="A373" s="41"/>
      <c r="B373" s="42"/>
      <c r="C373" s="216" t="s">
        <v>1025</v>
      </c>
      <c r="D373" s="216" t="s">
        <v>207</v>
      </c>
      <c r="E373" s="217" t="s">
        <v>10878</v>
      </c>
      <c r="F373" s="218" t="s">
        <v>10729</v>
      </c>
      <c r="G373" s="219" t="s">
        <v>8235</v>
      </c>
      <c r="H373" s="220">
        <v>1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331</v>
      </c>
      <c r="AT373" s="227" t="s">
        <v>207</v>
      </c>
      <c r="AU373" s="227" t="s">
        <v>80</v>
      </c>
      <c r="AY373" s="20" t="s">
        <v>205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331</v>
      </c>
      <c r="BM373" s="227" t="s">
        <v>10879</v>
      </c>
    </row>
    <row r="374" s="2" customFormat="1">
      <c r="A374" s="41"/>
      <c r="B374" s="42"/>
      <c r="C374" s="43"/>
      <c r="D374" s="236" t="s">
        <v>1145</v>
      </c>
      <c r="E374" s="43"/>
      <c r="F374" s="288" t="s">
        <v>10667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1145</v>
      </c>
      <c r="AU374" s="20" t="s">
        <v>80</v>
      </c>
    </row>
    <row r="375" s="2" customFormat="1" ht="24.15" customHeight="1">
      <c r="A375" s="41"/>
      <c r="B375" s="42"/>
      <c r="C375" s="278" t="s">
        <v>1031</v>
      </c>
      <c r="D375" s="278" t="s">
        <v>319</v>
      </c>
      <c r="E375" s="279" t="s">
        <v>10880</v>
      </c>
      <c r="F375" s="280" t="s">
        <v>10881</v>
      </c>
      <c r="G375" s="281" t="s">
        <v>8235</v>
      </c>
      <c r="H375" s="282">
        <v>1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433</v>
      </c>
      <c r="AT375" s="227" t="s">
        <v>319</v>
      </c>
      <c r="AU375" s="227" t="s">
        <v>80</v>
      </c>
      <c r="AY375" s="20" t="s">
        <v>205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331</v>
      </c>
      <c r="BM375" s="227" t="s">
        <v>10882</v>
      </c>
    </row>
    <row r="376" s="2" customFormat="1">
      <c r="A376" s="41"/>
      <c r="B376" s="42"/>
      <c r="C376" s="43"/>
      <c r="D376" s="236" t="s">
        <v>1145</v>
      </c>
      <c r="E376" s="43"/>
      <c r="F376" s="288" t="s">
        <v>10737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1145</v>
      </c>
      <c r="AU376" s="20" t="s">
        <v>80</v>
      </c>
    </row>
    <row r="377" s="2" customFormat="1" ht="37.8" customHeight="1">
      <c r="A377" s="41"/>
      <c r="B377" s="42"/>
      <c r="C377" s="216" t="s">
        <v>1036</v>
      </c>
      <c r="D377" s="216" t="s">
        <v>207</v>
      </c>
      <c r="E377" s="217" t="s">
        <v>10883</v>
      </c>
      <c r="F377" s="218" t="s">
        <v>10884</v>
      </c>
      <c r="G377" s="219" t="s">
        <v>8235</v>
      </c>
      <c r="H377" s="220">
        <v>11</v>
      </c>
      <c r="I377" s="221"/>
      <c r="J377" s="222">
        <f>ROUND(I377*H377,2)</f>
        <v>0</v>
      </c>
      <c r="K377" s="218" t="s">
        <v>19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331</v>
      </c>
      <c r="AT377" s="227" t="s">
        <v>207</v>
      </c>
      <c r="AU377" s="227" t="s">
        <v>80</v>
      </c>
      <c r="AY377" s="20" t="s">
        <v>205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331</v>
      </c>
      <c r="BM377" s="227" t="s">
        <v>10885</v>
      </c>
    </row>
    <row r="378" s="2" customFormat="1">
      <c r="A378" s="41"/>
      <c r="B378" s="42"/>
      <c r="C378" s="43"/>
      <c r="D378" s="236" t="s">
        <v>1145</v>
      </c>
      <c r="E378" s="43"/>
      <c r="F378" s="288" t="s">
        <v>10886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1145</v>
      </c>
      <c r="AU378" s="20" t="s">
        <v>80</v>
      </c>
    </row>
    <row r="379" s="2" customFormat="1" ht="24.15" customHeight="1">
      <c r="A379" s="41"/>
      <c r="B379" s="42"/>
      <c r="C379" s="278" t="s">
        <v>1047</v>
      </c>
      <c r="D379" s="278" t="s">
        <v>319</v>
      </c>
      <c r="E379" s="279" t="s">
        <v>10887</v>
      </c>
      <c r="F379" s="280" t="s">
        <v>10888</v>
      </c>
      <c r="G379" s="281" t="s">
        <v>8235</v>
      </c>
      <c r="H379" s="282">
        <v>5</v>
      </c>
      <c r="I379" s="283"/>
      <c r="J379" s="284">
        <f>ROUND(I379*H379,2)</f>
        <v>0</v>
      </c>
      <c r="K379" s="280" t="s">
        <v>19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433</v>
      </c>
      <c r="AT379" s="227" t="s">
        <v>319</v>
      </c>
      <c r="AU379" s="227" t="s">
        <v>80</v>
      </c>
      <c r="AY379" s="20" t="s">
        <v>205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331</v>
      </c>
      <c r="BM379" s="227" t="s">
        <v>10889</v>
      </c>
    </row>
    <row r="380" s="2" customFormat="1">
      <c r="A380" s="41"/>
      <c r="B380" s="42"/>
      <c r="C380" s="43"/>
      <c r="D380" s="236" t="s">
        <v>1145</v>
      </c>
      <c r="E380" s="43"/>
      <c r="F380" s="288" t="s">
        <v>10890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1145</v>
      </c>
      <c r="AU380" s="20" t="s">
        <v>80</v>
      </c>
    </row>
    <row r="381" s="2" customFormat="1" ht="24.15" customHeight="1">
      <c r="A381" s="41"/>
      <c r="B381" s="42"/>
      <c r="C381" s="278" t="s">
        <v>1052</v>
      </c>
      <c r="D381" s="278" t="s">
        <v>319</v>
      </c>
      <c r="E381" s="279" t="s">
        <v>10891</v>
      </c>
      <c r="F381" s="280" t="s">
        <v>10892</v>
      </c>
      <c r="G381" s="281" t="s">
        <v>8235</v>
      </c>
      <c r="H381" s="282">
        <v>1</v>
      </c>
      <c r="I381" s="283"/>
      <c r="J381" s="284">
        <f>ROUND(I381*H381,2)</f>
        <v>0</v>
      </c>
      <c r="K381" s="280" t="s">
        <v>19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433</v>
      </c>
      <c r="AT381" s="227" t="s">
        <v>319</v>
      </c>
      <c r="AU381" s="227" t="s">
        <v>80</v>
      </c>
      <c r="AY381" s="20" t="s">
        <v>205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331</v>
      </c>
      <c r="BM381" s="227" t="s">
        <v>10893</v>
      </c>
    </row>
    <row r="382" s="2" customFormat="1">
      <c r="A382" s="41"/>
      <c r="B382" s="42"/>
      <c r="C382" s="43"/>
      <c r="D382" s="236" t="s">
        <v>1145</v>
      </c>
      <c r="E382" s="43"/>
      <c r="F382" s="288" t="s">
        <v>10890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1145</v>
      </c>
      <c r="AU382" s="20" t="s">
        <v>80</v>
      </c>
    </row>
    <row r="383" s="2" customFormat="1" ht="24.15" customHeight="1">
      <c r="A383" s="41"/>
      <c r="B383" s="42"/>
      <c r="C383" s="278" t="s">
        <v>1058</v>
      </c>
      <c r="D383" s="278" t="s">
        <v>319</v>
      </c>
      <c r="E383" s="279" t="s">
        <v>10894</v>
      </c>
      <c r="F383" s="280" t="s">
        <v>10895</v>
      </c>
      <c r="G383" s="281" t="s">
        <v>8235</v>
      </c>
      <c r="H383" s="282">
        <v>3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433</v>
      </c>
      <c r="AT383" s="227" t="s">
        <v>319</v>
      </c>
      <c r="AU383" s="227" t="s">
        <v>80</v>
      </c>
      <c r="AY383" s="20" t="s">
        <v>205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331</v>
      </c>
      <c r="BM383" s="227" t="s">
        <v>10896</v>
      </c>
    </row>
    <row r="384" s="2" customFormat="1">
      <c r="A384" s="41"/>
      <c r="B384" s="42"/>
      <c r="C384" s="43"/>
      <c r="D384" s="236" t="s">
        <v>1145</v>
      </c>
      <c r="E384" s="43"/>
      <c r="F384" s="288" t="s">
        <v>10890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1145</v>
      </c>
      <c r="AU384" s="20" t="s">
        <v>80</v>
      </c>
    </row>
    <row r="385" s="2" customFormat="1" ht="24.15" customHeight="1">
      <c r="A385" s="41"/>
      <c r="B385" s="42"/>
      <c r="C385" s="278" t="s">
        <v>1065</v>
      </c>
      <c r="D385" s="278" t="s">
        <v>319</v>
      </c>
      <c r="E385" s="279" t="s">
        <v>10897</v>
      </c>
      <c r="F385" s="280" t="s">
        <v>10898</v>
      </c>
      <c r="G385" s="281" t="s">
        <v>8235</v>
      </c>
      <c r="H385" s="282">
        <v>2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433</v>
      </c>
      <c r="AT385" s="227" t="s">
        <v>319</v>
      </c>
      <c r="AU385" s="227" t="s">
        <v>80</v>
      </c>
      <c r="AY385" s="20" t="s">
        <v>205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331</v>
      </c>
      <c r="BM385" s="227" t="s">
        <v>10899</v>
      </c>
    </row>
    <row r="386" s="2" customFormat="1">
      <c r="A386" s="41"/>
      <c r="B386" s="42"/>
      <c r="C386" s="43"/>
      <c r="D386" s="236" t="s">
        <v>1145</v>
      </c>
      <c r="E386" s="43"/>
      <c r="F386" s="288" t="s">
        <v>10890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1145</v>
      </c>
      <c r="AU386" s="20" t="s">
        <v>80</v>
      </c>
    </row>
    <row r="387" s="2" customFormat="1" ht="37.8" customHeight="1">
      <c r="A387" s="41"/>
      <c r="B387" s="42"/>
      <c r="C387" s="216" t="s">
        <v>1073</v>
      </c>
      <c r="D387" s="216" t="s">
        <v>207</v>
      </c>
      <c r="E387" s="217" t="s">
        <v>10900</v>
      </c>
      <c r="F387" s="218" t="s">
        <v>10901</v>
      </c>
      <c r="G387" s="219" t="s">
        <v>8235</v>
      </c>
      <c r="H387" s="220">
        <v>1</v>
      </c>
      <c r="I387" s="221"/>
      <c r="J387" s="222">
        <f>ROUND(I387*H387,2)</f>
        <v>0</v>
      </c>
      <c r="K387" s="218" t="s">
        <v>211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331</v>
      </c>
      <c r="AT387" s="227" t="s">
        <v>207</v>
      </c>
      <c r="AU387" s="227" t="s">
        <v>80</v>
      </c>
      <c r="AY387" s="20" t="s">
        <v>205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331</v>
      </c>
      <c r="BM387" s="227" t="s">
        <v>10902</v>
      </c>
    </row>
    <row r="388" s="2" customFormat="1">
      <c r="A388" s="41"/>
      <c r="B388" s="42"/>
      <c r="C388" s="43"/>
      <c r="D388" s="229" t="s">
        <v>214</v>
      </c>
      <c r="E388" s="43"/>
      <c r="F388" s="230" t="s">
        <v>10903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214</v>
      </c>
      <c r="AU388" s="20" t="s">
        <v>80</v>
      </c>
    </row>
    <row r="389" s="2" customFormat="1">
      <c r="A389" s="41"/>
      <c r="B389" s="42"/>
      <c r="C389" s="43"/>
      <c r="D389" s="236" t="s">
        <v>1145</v>
      </c>
      <c r="E389" s="43"/>
      <c r="F389" s="288" t="s">
        <v>10886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1145</v>
      </c>
      <c r="AU389" s="20" t="s">
        <v>80</v>
      </c>
    </row>
    <row r="390" s="2" customFormat="1" ht="78" customHeight="1">
      <c r="A390" s="41"/>
      <c r="B390" s="42"/>
      <c r="C390" s="278" t="s">
        <v>1078</v>
      </c>
      <c r="D390" s="278" t="s">
        <v>319</v>
      </c>
      <c r="E390" s="279" t="s">
        <v>10904</v>
      </c>
      <c r="F390" s="280" t="s">
        <v>10905</v>
      </c>
      <c r="G390" s="281" t="s">
        <v>8235</v>
      </c>
      <c r="H390" s="282">
        <v>1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433</v>
      </c>
      <c r="AT390" s="227" t="s">
        <v>319</v>
      </c>
      <c r="AU390" s="227" t="s">
        <v>80</v>
      </c>
      <c r="AY390" s="20" t="s">
        <v>205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331</v>
      </c>
      <c r="BM390" s="227" t="s">
        <v>10906</v>
      </c>
    </row>
    <row r="391" s="2" customFormat="1">
      <c r="A391" s="41"/>
      <c r="B391" s="42"/>
      <c r="C391" s="43"/>
      <c r="D391" s="236" t="s">
        <v>1145</v>
      </c>
      <c r="E391" s="43"/>
      <c r="F391" s="288" t="s">
        <v>10907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1145</v>
      </c>
      <c r="AU391" s="20" t="s">
        <v>80</v>
      </c>
    </row>
    <row r="392" s="2" customFormat="1" ht="21.75" customHeight="1">
      <c r="A392" s="41"/>
      <c r="B392" s="42"/>
      <c r="C392" s="216" t="s">
        <v>1083</v>
      </c>
      <c r="D392" s="216" t="s">
        <v>207</v>
      </c>
      <c r="E392" s="217" t="s">
        <v>10745</v>
      </c>
      <c r="F392" s="218" t="s">
        <v>10746</v>
      </c>
      <c r="G392" s="219" t="s">
        <v>8235</v>
      </c>
      <c r="H392" s="220">
        <v>1</v>
      </c>
      <c r="I392" s="221"/>
      <c r="J392" s="222">
        <f>ROUND(I392*H392,2)</f>
        <v>0</v>
      </c>
      <c r="K392" s="218" t="s">
        <v>19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331</v>
      </c>
      <c r="AT392" s="227" t="s">
        <v>207</v>
      </c>
      <c r="AU392" s="227" t="s">
        <v>80</v>
      </c>
      <c r="AY392" s="20" t="s">
        <v>205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331</v>
      </c>
      <c r="BM392" s="227" t="s">
        <v>10908</v>
      </c>
    </row>
    <row r="393" s="2" customFormat="1" ht="16.5" customHeight="1">
      <c r="A393" s="41"/>
      <c r="B393" s="42"/>
      <c r="C393" s="216" t="s">
        <v>1089</v>
      </c>
      <c r="D393" s="216" t="s">
        <v>207</v>
      </c>
      <c r="E393" s="217" t="s">
        <v>10748</v>
      </c>
      <c r="F393" s="218" t="s">
        <v>10749</v>
      </c>
      <c r="G393" s="219" t="s">
        <v>8235</v>
      </c>
      <c r="H393" s="220">
        <v>1</v>
      </c>
      <c r="I393" s="221"/>
      <c r="J393" s="222">
        <f>ROUND(I393*H393,2)</f>
        <v>0</v>
      </c>
      <c r="K393" s="218" t="s">
        <v>19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331</v>
      </c>
      <c r="AT393" s="227" t="s">
        <v>207</v>
      </c>
      <c r="AU393" s="227" t="s">
        <v>80</v>
      </c>
      <c r="AY393" s="20" t="s">
        <v>205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331</v>
      </c>
      <c r="BM393" s="227" t="s">
        <v>10909</v>
      </c>
    </row>
    <row r="394" s="2" customFormat="1">
      <c r="A394" s="41"/>
      <c r="B394" s="42"/>
      <c r="C394" s="43"/>
      <c r="D394" s="236" t="s">
        <v>1145</v>
      </c>
      <c r="E394" s="43"/>
      <c r="F394" s="288" t="s">
        <v>10751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1145</v>
      </c>
      <c r="AU394" s="20" t="s">
        <v>80</v>
      </c>
    </row>
    <row r="395" s="2" customFormat="1" ht="33" customHeight="1">
      <c r="A395" s="41"/>
      <c r="B395" s="42"/>
      <c r="C395" s="278" t="s">
        <v>1093</v>
      </c>
      <c r="D395" s="278" t="s">
        <v>319</v>
      </c>
      <c r="E395" s="279" t="s">
        <v>10910</v>
      </c>
      <c r="F395" s="280" t="s">
        <v>10753</v>
      </c>
      <c r="G395" s="281" t="s">
        <v>8235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433</v>
      </c>
      <c r="AT395" s="227" t="s">
        <v>319</v>
      </c>
      <c r="AU395" s="227" t="s">
        <v>80</v>
      </c>
      <c r="AY395" s="20" t="s">
        <v>205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331</v>
      </c>
      <c r="BM395" s="227" t="s">
        <v>10911</v>
      </c>
    </row>
    <row r="396" s="2" customFormat="1">
      <c r="A396" s="41"/>
      <c r="B396" s="42"/>
      <c r="C396" s="43"/>
      <c r="D396" s="236" t="s">
        <v>1145</v>
      </c>
      <c r="E396" s="43"/>
      <c r="F396" s="288" t="s">
        <v>10755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1145</v>
      </c>
      <c r="AU396" s="20" t="s">
        <v>80</v>
      </c>
    </row>
    <row r="397" s="12" customFormat="1" ht="22.8" customHeight="1">
      <c r="A397" s="12"/>
      <c r="B397" s="200"/>
      <c r="C397" s="201"/>
      <c r="D397" s="202" t="s">
        <v>70</v>
      </c>
      <c r="E397" s="214" t="s">
        <v>10912</v>
      </c>
      <c r="F397" s="214" t="s">
        <v>10913</v>
      </c>
      <c r="G397" s="201"/>
      <c r="H397" s="201"/>
      <c r="I397" s="204"/>
      <c r="J397" s="215">
        <f>BK397</f>
        <v>0</v>
      </c>
      <c r="K397" s="201"/>
      <c r="L397" s="206"/>
      <c r="M397" s="207"/>
      <c r="N397" s="208"/>
      <c r="O397" s="208"/>
      <c r="P397" s="209">
        <f>SUM(P398:P401)</f>
        <v>0</v>
      </c>
      <c r="Q397" s="208"/>
      <c r="R397" s="209">
        <f>SUM(R398:R401)</f>
        <v>0</v>
      </c>
      <c r="S397" s="208"/>
      <c r="T397" s="210">
        <f>SUM(T398:T401)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80</v>
      </c>
      <c r="AT397" s="212" t="s">
        <v>70</v>
      </c>
      <c r="AU397" s="212" t="s">
        <v>78</v>
      </c>
      <c r="AY397" s="211" t="s">
        <v>205</v>
      </c>
      <c r="BK397" s="213">
        <f>SUM(BK398:BK401)</f>
        <v>0</v>
      </c>
    </row>
    <row r="398" s="2" customFormat="1" ht="33" customHeight="1">
      <c r="A398" s="41"/>
      <c r="B398" s="42"/>
      <c r="C398" s="216" t="s">
        <v>1099</v>
      </c>
      <c r="D398" s="216" t="s">
        <v>207</v>
      </c>
      <c r="E398" s="217" t="s">
        <v>10914</v>
      </c>
      <c r="F398" s="218" t="s">
        <v>10915</v>
      </c>
      <c r="G398" s="219" t="s">
        <v>8235</v>
      </c>
      <c r="H398" s="220">
        <v>4</v>
      </c>
      <c r="I398" s="221"/>
      <c r="J398" s="222">
        <f>ROUND(I398*H398,2)</f>
        <v>0</v>
      </c>
      <c r="K398" s="218" t="s">
        <v>211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331</v>
      </c>
      <c r="AT398" s="227" t="s">
        <v>207</v>
      </c>
      <c r="AU398" s="227" t="s">
        <v>80</v>
      </c>
      <c r="AY398" s="20" t="s">
        <v>205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331</v>
      </c>
      <c r="BM398" s="227" t="s">
        <v>10916</v>
      </c>
    </row>
    <row r="399" s="2" customFormat="1">
      <c r="A399" s="41"/>
      <c r="B399" s="42"/>
      <c r="C399" s="43"/>
      <c r="D399" s="229" t="s">
        <v>214</v>
      </c>
      <c r="E399" s="43"/>
      <c r="F399" s="230" t="s">
        <v>10917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214</v>
      </c>
      <c r="AU399" s="20" t="s">
        <v>80</v>
      </c>
    </row>
    <row r="400" s="2" customFormat="1">
      <c r="A400" s="41"/>
      <c r="B400" s="42"/>
      <c r="C400" s="43"/>
      <c r="D400" s="236" t="s">
        <v>1145</v>
      </c>
      <c r="E400" s="43"/>
      <c r="F400" s="288" t="s">
        <v>10918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1145</v>
      </c>
      <c r="AU400" s="20" t="s">
        <v>80</v>
      </c>
    </row>
    <row r="401" s="2" customFormat="1" ht="66.75" customHeight="1">
      <c r="A401" s="41"/>
      <c r="B401" s="42"/>
      <c r="C401" s="278" t="s">
        <v>1108</v>
      </c>
      <c r="D401" s="278" t="s">
        <v>319</v>
      </c>
      <c r="E401" s="279" t="s">
        <v>10919</v>
      </c>
      <c r="F401" s="280" t="s">
        <v>10920</v>
      </c>
      <c r="G401" s="281" t="s">
        <v>8235</v>
      </c>
      <c r="H401" s="282">
        <v>4</v>
      </c>
      <c r="I401" s="283"/>
      <c r="J401" s="284">
        <f>ROUND(I401*H401,2)</f>
        <v>0</v>
      </c>
      <c r="K401" s="280" t="s">
        <v>19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433</v>
      </c>
      <c r="AT401" s="227" t="s">
        <v>319</v>
      </c>
      <c r="AU401" s="227" t="s">
        <v>80</v>
      </c>
      <c r="AY401" s="20" t="s">
        <v>205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331</v>
      </c>
      <c r="BM401" s="227" t="s">
        <v>10921</v>
      </c>
    </row>
    <row r="402" s="12" customFormat="1" ht="22.8" customHeight="1">
      <c r="A402" s="12"/>
      <c r="B402" s="200"/>
      <c r="C402" s="201"/>
      <c r="D402" s="202" t="s">
        <v>70</v>
      </c>
      <c r="E402" s="214" t="s">
        <v>10922</v>
      </c>
      <c r="F402" s="214" t="s">
        <v>10923</v>
      </c>
      <c r="G402" s="201"/>
      <c r="H402" s="201"/>
      <c r="I402" s="204"/>
      <c r="J402" s="215">
        <f>BK402</f>
        <v>0</v>
      </c>
      <c r="K402" s="201"/>
      <c r="L402" s="206"/>
      <c r="M402" s="207"/>
      <c r="N402" s="208"/>
      <c r="O402" s="208"/>
      <c r="P402" s="209">
        <f>SUM(P403:P434)</f>
        <v>0</v>
      </c>
      <c r="Q402" s="208"/>
      <c r="R402" s="209">
        <f>SUM(R403:R434)</f>
        <v>0.28594999999999998</v>
      </c>
      <c r="S402" s="208"/>
      <c r="T402" s="210">
        <f>SUM(T403:T434)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1" t="s">
        <v>80</v>
      </c>
      <c r="AT402" s="212" t="s">
        <v>70</v>
      </c>
      <c r="AU402" s="212" t="s">
        <v>78</v>
      </c>
      <c r="AY402" s="211" t="s">
        <v>205</v>
      </c>
      <c r="BK402" s="213">
        <f>SUM(BK403:BK434)</f>
        <v>0</v>
      </c>
    </row>
    <row r="403" s="2" customFormat="1" ht="37.8" customHeight="1">
      <c r="A403" s="41"/>
      <c r="B403" s="42"/>
      <c r="C403" s="216" t="s">
        <v>1118</v>
      </c>
      <c r="D403" s="216" t="s">
        <v>207</v>
      </c>
      <c r="E403" s="217" t="s">
        <v>10924</v>
      </c>
      <c r="F403" s="218" t="s">
        <v>10925</v>
      </c>
      <c r="G403" s="219" t="s">
        <v>8235</v>
      </c>
      <c r="H403" s="220">
        <v>1</v>
      </c>
      <c r="I403" s="221"/>
      <c r="J403" s="222">
        <f>ROUND(I403*H403,2)</f>
        <v>0</v>
      </c>
      <c r="K403" s="218" t="s">
        <v>19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331</v>
      </c>
      <c r="AT403" s="227" t="s">
        <v>207</v>
      </c>
      <c r="AU403" s="227" t="s">
        <v>80</v>
      </c>
      <c r="AY403" s="20" t="s">
        <v>205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331</v>
      </c>
      <c r="BM403" s="227" t="s">
        <v>10926</v>
      </c>
    </row>
    <row r="404" s="2" customFormat="1">
      <c r="A404" s="41"/>
      <c r="B404" s="42"/>
      <c r="C404" s="43"/>
      <c r="D404" s="236" t="s">
        <v>1145</v>
      </c>
      <c r="E404" s="43"/>
      <c r="F404" s="288" t="s">
        <v>10927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1145</v>
      </c>
      <c r="AU404" s="20" t="s">
        <v>80</v>
      </c>
    </row>
    <row r="405" s="2" customFormat="1" ht="37.8" customHeight="1">
      <c r="A405" s="41"/>
      <c r="B405" s="42"/>
      <c r="C405" s="278" t="s">
        <v>1123</v>
      </c>
      <c r="D405" s="278" t="s">
        <v>319</v>
      </c>
      <c r="E405" s="279" t="s">
        <v>10928</v>
      </c>
      <c r="F405" s="280" t="s">
        <v>10929</v>
      </c>
      <c r="G405" s="281" t="s">
        <v>8235</v>
      </c>
      <c r="H405" s="282">
        <v>1</v>
      </c>
      <c r="I405" s="283"/>
      <c r="J405" s="284">
        <f>ROUND(I405*H405,2)</f>
        <v>0</v>
      </c>
      <c r="K405" s="280" t="s">
        <v>19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433</v>
      </c>
      <c r="AT405" s="227" t="s">
        <v>319</v>
      </c>
      <c r="AU405" s="227" t="s">
        <v>80</v>
      </c>
      <c r="AY405" s="20" t="s">
        <v>205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331</v>
      </c>
      <c r="BM405" s="227" t="s">
        <v>10930</v>
      </c>
    </row>
    <row r="406" s="2" customFormat="1">
      <c r="A406" s="41"/>
      <c r="B406" s="42"/>
      <c r="C406" s="43"/>
      <c r="D406" s="236" t="s">
        <v>1145</v>
      </c>
      <c r="E406" s="43"/>
      <c r="F406" s="288" t="s">
        <v>10931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1145</v>
      </c>
      <c r="AU406" s="20" t="s">
        <v>80</v>
      </c>
    </row>
    <row r="407" s="2" customFormat="1" ht="24.15" customHeight="1">
      <c r="A407" s="41"/>
      <c r="B407" s="42"/>
      <c r="C407" s="216" t="s">
        <v>1130</v>
      </c>
      <c r="D407" s="216" t="s">
        <v>207</v>
      </c>
      <c r="E407" s="217" t="s">
        <v>10932</v>
      </c>
      <c r="F407" s="218" t="s">
        <v>10933</v>
      </c>
      <c r="G407" s="219" t="s">
        <v>8235</v>
      </c>
      <c r="H407" s="220">
        <v>1</v>
      </c>
      <c r="I407" s="221"/>
      <c r="J407" s="222">
        <f>ROUND(I407*H407,2)</f>
        <v>0</v>
      </c>
      <c r="K407" s="218" t="s">
        <v>211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331</v>
      </c>
      <c r="AT407" s="227" t="s">
        <v>207</v>
      </c>
      <c r="AU407" s="227" t="s">
        <v>80</v>
      </c>
      <c r="AY407" s="20" t="s">
        <v>205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331</v>
      </c>
      <c r="BM407" s="227" t="s">
        <v>10934</v>
      </c>
    </row>
    <row r="408" s="2" customFormat="1">
      <c r="A408" s="41"/>
      <c r="B408" s="42"/>
      <c r="C408" s="43"/>
      <c r="D408" s="229" t="s">
        <v>214</v>
      </c>
      <c r="E408" s="43"/>
      <c r="F408" s="230" t="s">
        <v>10935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214</v>
      </c>
      <c r="AU408" s="20" t="s">
        <v>80</v>
      </c>
    </row>
    <row r="409" s="2" customFormat="1">
      <c r="A409" s="41"/>
      <c r="B409" s="42"/>
      <c r="C409" s="43"/>
      <c r="D409" s="236" t="s">
        <v>1145</v>
      </c>
      <c r="E409" s="43"/>
      <c r="F409" s="288" t="s">
        <v>10936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1145</v>
      </c>
      <c r="AU409" s="20" t="s">
        <v>80</v>
      </c>
    </row>
    <row r="410" s="2" customFormat="1" ht="16.5" customHeight="1">
      <c r="A410" s="41"/>
      <c r="B410" s="42"/>
      <c r="C410" s="278" t="s">
        <v>1135</v>
      </c>
      <c r="D410" s="278" t="s">
        <v>319</v>
      </c>
      <c r="E410" s="279" t="s">
        <v>10937</v>
      </c>
      <c r="F410" s="280" t="s">
        <v>10938</v>
      </c>
      <c r="G410" s="281" t="s">
        <v>8235</v>
      </c>
      <c r="H410" s="282">
        <v>1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433</v>
      </c>
      <c r="AT410" s="227" t="s">
        <v>319</v>
      </c>
      <c r="AU410" s="227" t="s">
        <v>80</v>
      </c>
      <c r="AY410" s="20" t="s">
        <v>205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331</v>
      </c>
      <c r="BM410" s="227" t="s">
        <v>10939</v>
      </c>
    </row>
    <row r="411" s="2" customFormat="1">
      <c r="A411" s="41"/>
      <c r="B411" s="42"/>
      <c r="C411" s="43"/>
      <c r="D411" s="236" t="s">
        <v>1145</v>
      </c>
      <c r="E411" s="43"/>
      <c r="F411" s="288" t="s">
        <v>10940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1145</v>
      </c>
      <c r="AU411" s="20" t="s">
        <v>80</v>
      </c>
    </row>
    <row r="412" s="2" customFormat="1" ht="37.8" customHeight="1">
      <c r="A412" s="41"/>
      <c r="B412" s="42"/>
      <c r="C412" s="216" t="s">
        <v>1141</v>
      </c>
      <c r="D412" s="216" t="s">
        <v>207</v>
      </c>
      <c r="E412" s="217" t="s">
        <v>10941</v>
      </c>
      <c r="F412" s="218" t="s">
        <v>10942</v>
      </c>
      <c r="G412" s="219" t="s">
        <v>8235</v>
      </c>
      <c r="H412" s="220">
        <v>1</v>
      </c>
      <c r="I412" s="221"/>
      <c r="J412" s="222">
        <f>ROUND(I412*H412,2)</f>
        <v>0</v>
      </c>
      <c r="K412" s="218" t="s">
        <v>19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331</v>
      </c>
      <c r="AT412" s="227" t="s">
        <v>207</v>
      </c>
      <c r="AU412" s="227" t="s">
        <v>80</v>
      </c>
      <c r="AY412" s="20" t="s">
        <v>205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331</v>
      </c>
      <c r="BM412" s="227" t="s">
        <v>10943</v>
      </c>
    </row>
    <row r="413" s="2" customFormat="1">
      <c r="A413" s="41"/>
      <c r="B413" s="42"/>
      <c r="C413" s="43"/>
      <c r="D413" s="236" t="s">
        <v>1145</v>
      </c>
      <c r="E413" s="43"/>
      <c r="F413" s="288" t="s">
        <v>10944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1145</v>
      </c>
      <c r="AU413" s="20" t="s">
        <v>80</v>
      </c>
    </row>
    <row r="414" s="2" customFormat="1" ht="24.15" customHeight="1">
      <c r="A414" s="41"/>
      <c r="B414" s="42"/>
      <c r="C414" s="278" t="s">
        <v>1149</v>
      </c>
      <c r="D414" s="278" t="s">
        <v>319</v>
      </c>
      <c r="E414" s="279" t="s">
        <v>10945</v>
      </c>
      <c r="F414" s="280" t="s">
        <v>10946</v>
      </c>
      <c r="G414" s="281" t="s">
        <v>8235</v>
      </c>
      <c r="H414" s="282">
        <v>1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433</v>
      </c>
      <c r="AT414" s="227" t="s">
        <v>319</v>
      </c>
      <c r="AU414" s="227" t="s">
        <v>80</v>
      </c>
      <c r="AY414" s="20" t="s">
        <v>205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331</v>
      </c>
      <c r="BM414" s="227" t="s">
        <v>10947</v>
      </c>
    </row>
    <row r="415" s="2" customFormat="1">
      <c r="A415" s="41"/>
      <c r="B415" s="42"/>
      <c r="C415" s="43"/>
      <c r="D415" s="236" t="s">
        <v>1145</v>
      </c>
      <c r="E415" s="43"/>
      <c r="F415" s="288" t="s">
        <v>10948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1145</v>
      </c>
      <c r="AU415" s="20" t="s">
        <v>80</v>
      </c>
    </row>
    <row r="416" s="2" customFormat="1" ht="24.15" customHeight="1">
      <c r="A416" s="41"/>
      <c r="B416" s="42"/>
      <c r="C416" s="216" t="s">
        <v>1154</v>
      </c>
      <c r="D416" s="216" t="s">
        <v>207</v>
      </c>
      <c r="E416" s="217" t="s">
        <v>10949</v>
      </c>
      <c r="F416" s="218" t="s">
        <v>10950</v>
      </c>
      <c r="G416" s="219" t="s">
        <v>8235</v>
      </c>
      <c r="H416" s="220">
        <v>1</v>
      </c>
      <c r="I416" s="221"/>
      <c r="J416" s="222">
        <f>ROUND(I416*H416,2)</f>
        <v>0</v>
      </c>
      <c r="K416" s="218" t="s">
        <v>211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331</v>
      </c>
      <c r="AT416" s="227" t="s">
        <v>207</v>
      </c>
      <c r="AU416" s="227" t="s">
        <v>80</v>
      </c>
      <c r="AY416" s="20" t="s">
        <v>205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331</v>
      </c>
      <c r="BM416" s="227" t="s">
        <v>10951</v>
      </c>
    </row>
    <row r="417" s="2" customFormat="1">
      <c r="A417" s="41"/>
      <c r="B417" s="42"/>
      <c r="C417" s="43"/>
      <c r="D417" s="229" t="s">
        <v>214</v>
      </c>
      <c r="E417" s="43"/>
      <c r="F417" s="230" t="s">
        <v>10952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214</v>
      </c>
      <c r="AU417" s="20" t="s">
        <v>80</v>
      </c>
    </row>
    <row r="418" s="2" customFormat="1">
      <c r="A418" s="41"/>
      <c r="B418" s="42"/>
      <c r="C418" s="43"/>
      <c r="D418" s="236" t="s">
        <v>1145</v>
      </c>
      <c r="E418" s="43"/>
      <c r="F418" s="288" t="s">
        <v>10953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1145</v>
      </c>
      <c r="AU418" s="20" t="s">
        <v>80</v>
      </c>
    </row>
    <row r="419" s="2" customFormat="1" ht="16.5" customHeight="1">
      <c r="A419" s="41"/>
      <c r="B419" s="42"/>
      <c r="C419" s="278" t="s">
        <v>1160</v>
      </c>
      <c r="D419" s="278" t="s">
        <v>319</v>
      </c>
      <c r="E419" s="279" t="s">
        <v>10954</v>
      </c>
      <c r="F419" s="280" t="s">
        <v>10587</v>
      </c>
      <c r="G419" s="281" t="s">
        <v>8235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433</v>
      </c>
      <c r="AT419" s="227" t="s">
        <v>319</v>
      </c>
      <c r="AU419" s="227" t="s">
        <v>80</v>
      </c>
      <c r="AY419" s="20" t="s">
        <v>205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331</v>
      </c>
      <c r="BM419" s="227" t="s">
        <v>10955</v>
      </c>
    </row>
    <row r="420" s="2" customFormat="1">
      <c r="A420" s="41"/>
      <c r="B420" s="42"/>
      <c r="C420" s="43"/>
      <c r="D420" s="236" t="s">
        <v>1145</v>
      </c>
      <c r="E420" s="43"/>
      <c r="F420" s="288" t="s">
        <v>10589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1145</v>
      </c>
      <c r="AU420" s="20" t="s">
        <v>80</v>
      </c>
    </row>
    <row r="421" s="2" customFormat="1" ht="37.8" customHeight="1">
      <c r="A421" s="41"/>
      <c r="B421" s="42"/>
      <c r="C421" s="216" t="s">
        <v>1166</v>
      </c>
      <c r="D421" s="216" t="s">
        <v>207</v>
      </c>
      <c r="E421" s="217" t="s">
        <v>10956</v>
      </c>
      <c r="F421" s="218" t="s">
        <v>10686</v>
      </c>
      <c r="G421" s="219" t="s">
        <v>327</v>
      </c>
      <c r="H421" s="220">
        <v>35</v>
      </c>
      <c r="I421" s="221"/>
      <c r="J421" s="222">
        <f>ROUND(I421*H421,2)</f>
        <v>0</v>
      </c>
      <c r="K421" s="218" t="s">
        <v>19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0.0081700000000000002</v>
      </c>
      <c r="R421" s="225">
        <f>Q421*H421</f>
        <v>0.28594999999999998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331</v>
      </c>
      <c r="AT421" s="227" t="s">
        <v>207</v>
      </c>
      <c r="AU421" s="227" t="s">
        <v>80</v>
      </c>
      <c r="AY421" s="20" t="s">
        <v>205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331</v>
      </c>
      <c r="BM421" s="227" t="s">
        <v>10957</v>
      </c>
    </row>
    <row r="422" s="2" customFormat="1">
      <c r="A422" s="41"/>
      <c r="B422" s="42"/>
      <c r="C422" s="43"/>
      <c r="D422" s="236" t="s">
        <v>1145</v>
      </c>
      <c r="E422" s="43"/>
      <c r="F422" s="288" t="s">
        <v>10958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1145</v>
      </c>
      <c r="AU422" s="20" t="s">
        <v>80</v>
      </c>
    </row>
    <row r="423" s="2" customFormat="1" ht="21.75" customHeight="1">
      <c r="A423" s="41"/>
      <c r="B423" s="42"/>
      <c r="C423" s="278" t="s">
        <v>1173</v>
      </c>
      <c r="D423" s="278" t="s">
        <v>319</v>
      </c>
      <c r="E423" s="279" t="s">
        <v>10959</v>
      </c>
      <c r="F423" s="280" t="s">
        <v>10960</v>
      </c>
      <c r="G423" s="281" t="s">
        <v>327</v>
      </c>
      <c r="H423" s="282">
        <v>35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433</v>
      </c>
      <c r="AT423" s="227" t="s">
        <v>319</v>
      </c>
      <c r="AU423" s="227" t="s">
        <v>80</v>
      </c>
      <c r="AY423" s="20" t="s">
        <v>205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331</v>
      </c>
      <c r="BM423" s="227" t="s">
        <v>10961</v>
      </c>
    </row>
    <row r="424" s="2" customFormat="1">
      <c r="A424" s="41"/>
      <c r="B424" s="42"/>
      <c r="C424" s="43"/>
      <c r="D424" s="236" t="s">
        <v>1145</v>
      </c>
      <c r="E424" s="43"/>
      <c r="F424" s="288" t="s">
        <v>10678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1145</v>
      </c>
      <c r="AU424" s="20" t="s">
        <v>80</v>
      </c>
    </row>
    <row r="425" s="2" customFormat="1" ht="37.8" customHeight="1">
      <c r="A425" s="41"/>
      <c r="B425" s="42"/>
      <c r="C425" s="216" t="s">
        <v>1193</v>
      </c>
      <c r="D425" s="216" t="s">
        <v>207</v>
      </c>
      <c r="E425" s="217" t="s">
        <v>10962</v>
      </c>
      <c r="F425" s="218" t="s">
        <v>10963</v>
      </c>
      <c r="G425" s="219" t="s">
        <v>8235</v>
      </c>
      <c r="H425" s="220">
        <v>2</v>
      </c>
      <c r="I425" s="221"/>
      <c r="J425" s="222">
        <f>ROUND(I425*H425,2)</f>
        <v>0</v>
      </c>
      <c r="K425" s="218" t="s">
        <v>211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331</v>
      </c>
      <c r="AT425" s="227" t="s">
        <v>207</v>
      </c>
      <c r="AU425" s="227" t="s">
        <v>80</v>
      </c>
      <c r="AY425" s="20" t="s">
        <v>205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331</v>
      </c>
      <c r="BM425" s="227" t="s">
        <v>10964</v>
      </c>
    </row>
    <row r="426" s="2" customFormat="1">
      <c r="A426" s="41"/>
      <c r="B426" s="42"/>
      <c r="C426" s="43"/>
      <c r="D426" s="229" t="s">
        <v>214</v>
      </c>
      <c r="E426" s="43"/>
      <c r="F426" s="230" t="s">
        <v>10965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214</v>
      </c>
      <c r="AU426" s="20" t="s">
        <v>80</v>
      </c>
    </row>
    <row r="427" s="2" customFormat="1">
      <c r="A427" s="41"/>
      <c r="B427" s="42"/>
      <c r="C427" s="43"/>
      <c r="D427" s="236" t="s">
        <v>1145</v>
      </c>
      <c r="E427" s="43"/>
      <c r="F427" s="288" t="s">
        <v>10966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1145</v>
      </c>
      <c r="AU427" s="20" t="s">
        <v>80</v>
      </c>
    </row>
    <row r="428" s="2" customFormat="1" ht="16.5" customHeight="1">
      <c r="A428" s="41"/>
      <c r="B428" s="42"/>
      <c r="C428" s="278" t="s">
        <v>1199</v>
      </c>
      <c r="D428" s="278" t="s">
        <v>319</v>
      </c>
      <c r="E428" s="279" t="s">
        <v>10967</v>
      </c>
      <c r="F428" s="280" t="s">
        <v>10968</v>
      </c>
      <c r="G428" s="281" t="s">
        <v>8235</v>
      </c>
      <c r="H428" s="282">
        <v>2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433</v>
      </c>
      <c r="AT428" s="227" t="s">
        <v>319</v>
      </c>
      <c r="AU428" s="227" t="s">
        <v>80</v>
      </c>
      <c r="AY428" s="20" t="s">
        <v>205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331</v>
      </c>
      <c r="BM428" s="227" t="s">
        <v>10969</v>
      </c>
    </row>
    <row r="429" s="2" customFormat="1">
      <c r="A429" s="41"/>
      <c r="B429" s="42"/>
      <c r="C429" s="43"/>
      <c r="D429" s="236" t="s">
        <v>1145</v>
      </c>
      <c r="E429" s="43"/>
      <c r="F429" s="288" t="s">
        <v>10871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1145</v>
      </c>
      <c r="AU429" s="20" t="s">
        <v>80</v>
      </c>
    </row>
    <row r="430" s="2" customFormat="1" ht="37.8" customHeight="1">
      <c r="A430" s="41"/>
      <c r="B430" s="42"/>
      <c r="C430" s="216" t="s">
        <v>1213</v>
      </c>
      <c r="D430" s="216" t="s">
        <v>207</v>
      </c>
      <c r="E430" s="217" t="s">
        <v>10970</v>
      </c>
      <c r="F430" s="218" t="s">
        <v>10971</v>
      </c>
      <c r="G430" s="219" t="s">
        <v>8235</v>
      </c>
      <c r="H430" s="220">
        <v>2</v>
      </c>
      <c r="I430" s="221"/>
      <c r="J430" s="222">
        <f>ROUND(I430*H430,2)</f>
        <v>0</v>
      </c>
      <c r="K430" s="218" t="s">
        <v>211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331</v>
      </c>
      <c r="AT430" s="227" t="s">
        <v>207</v>
      </c>
      <c r="AU430" s="227" t="s">
        <v>80</v>
      </c>
      <c r="AY430" s="20" t="s">
        <v>205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331</v>
      </c>
      <c r="BM430" s="227" t="s">
        <v>10972</v>
      </c>
    </row>
    <row r="431" s="2" customFormat="1">
      <c r="A431" s="41"/>
      <c r="B431" s="42"/>
      <c r="C431" s="43"/>
      <c r="D431" s="229" t="s">
        <v>214</v>
      </c>
      <c r="E431" s="43"/>
      <c r="F431" s="230" t="s">
        <v>10973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214</v>
      </c>
      <c r="AU431" s="20" t="s">
        <v>80</v>
      </c>
    </row>
    <row r="432" s="2" customFormat="1">
      <c r="A432" s="41"/>
      <c r="B432" s="42"/>
      <c r="C432" s="43"/>
      <c r="D432" s="236" t="s">
        <v>1145</v>
      </c>
      <c r="E432" s="43"/>
      <c r="F432" s="288" t="s">
        <v>10716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1145</v>
      </c>
      <c r="AU432" s="20" t="s">
        <v>80</v>
      </c>
    </row>
    <row r="433" s="2" customFormat="1" ht="16.5" customHeight="1">
      <c r="A433" s="41"/>
      <c r="B433" s="42"/>
      <c r="C433" s="278" t="s">
        <v>1219</v>
      </c>
      <c r="D433" s="278" t="s">
        <v>319</v>
      </c>
      <c r="E433" s="279" t="s">
        <v>10974</v>
      </c>
      <c r="F433" s="280" t="s">
        <v>10975</v>
      </c>
      <c r="G433" s="281" t="s">
        <v>8235</v>
      </c>
      <c r="H433" s="282">
        <v>2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433</v>
      </c>
      <c r="AT433" s="227" t="s">
        <v>319</v>
      </c>
      <c r="AU433" s="227" t="s">
        <v>80</v>
      </c>
      <c r="AY433" s="20" t="s">
        <v>205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331</v>
      </c>
      <c r="BM433" s="227" t="s">
        <v>10976</v>
      </c>
    </row>
    <row r="434" s="2" customFormat="1">
      <c r="A434" s="41"/>
      <c r="B434" s="42"/>
      <c r="C434" s="43"/>
      <c r="D434" s="236" t="s">
        <v>1145</v>
      </c>
      <c r="E434" s="43"/>
      <c r="F434" s="288" t="s">
        <v>10720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1145</v>
      </c>
      <c r="AU434" s="20" t="s">
        <v>80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10977</v>
      </c>
      <c r="F435" s="214" t="s">
        <v>10978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SUM(P436:P493)</f>
        <v>0</v>
      </c>
      <c r="Q435" s="208"/>
      <c r="R435" s="209">
        <f>SUM(R436:R493)</f>
        <v>0.11280000000000001</v>
      </c>
      <c r="S435" s="208"/>
      <c r="T435" s="210">
        <f>SUM(T436:T493)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80</v>
      </c>
      <c r="AT435" s="212" t="s">
        <v>70</v>
      </c>
      <c r="AU435" s="212" t="s">
        <v>78</v>
      </c>
      <c r="AY435" s="211" t="s">
        <v>205</v>
      </c>
      <c r="BK435" s="213">
        <f>SUM(BK436:BK493)</f>
        <v>0</v>
      </c>
    </row>
    <row r="436" s="2" customFormat="1" ht="44.25" customHeight="1">
      <c r="A436" s="41"/>
      <c r="B436" s="42"/>
      <c r="C436" s="216" t="s">
        <v>1224</v>
      </c>
      <c r="D436" s="216" t="s">
        <v>207</v>
      </c>
      <c r="E436" s="217" t="s">
        <v>10611</v>
      </c>
      <c r="F436" s="218" t="s">
        <v>10612</v>
      </c>
      <c r="G436" s="219" t="s">
        <v>306</v>
      </c>
      <c r="H436" s="220">
        <v>30</v>
      </c>
      <c r="I436" s="221"/>
      <c r="J436" s="222">
        <f>ROUND(I436*H436,2)</f>
        <v>0</v>
      </c>
      <c r="K436" s="218" t="s">
        <v>211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0.00046000000000000001</v>
      </c>
      <c r="R436" s="225">
        <f>Q436*H436</f>
        <v>0.0138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331</v>
      </c>
      <c r="AT436" s="227" t="s">
        <v>207</v>
      </c>
      <c r="AU436" s="227" t="s">
        <v>80</v>
      </c>
      <c r="AY436" s="20" t="s">
        <v>205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331</v>
      </c>
      <c r="BM436" s="227" t="s">
        <v>10979</v>
      </c>
    </row>
    <row r="437" s="2" customFormat="1">
      <c r="A437" s="41"/>
      <c r="B437" s="42"/>
      <c r="C437" s="43"/>
      <c r="D437" s="229" t="s">
        <v>214</v>
      </c>
      <c r="E437" s="43"/>
      <c r="F437" s="230" t="s">
        <v>10614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214</v>
      </c>
      <c r="AU437" s="20" t="s">
        <v>80</v>
      </c>
    </row>
    <row r="438" s="2" customFormat="1">
      <c r="A438" s="41"/>
      <c r="B438" s="42"/>
      <c r="C438" s="43"/>
      <c r="D438" s="236" t="s">
        <v>1145</v>
      </c>
      <c r="E438" s="43"/>
      <c r="F438" s="288" t="s">
        <v>10980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1145</v>
      </c>
      <c r="AU438" s="20" t="s">
        <v>80</v>
      </c>
    </row>
    <row r="439" s="2" customFormat="1" ht="33" customHeight="1">
      <c r="A439" s="41"/>
      <c r="B439" s="42"/>
      <c r="C439" s="278" t="s">
        <v>1230</v>
      </c>
      <c r="D439" s="278" t="s">
        <v>319</v>
      </c>
      <c r="E439" s="279" t="s">
        <v>10616</v>
      </c>
      <c r="F439" s="280" t="s">
        <v>10617</v>
      </c>
      <c r="G439" s="281" t="s">
        <v>306</v>
      </c>
      <c r="H439" s="282">
        <v>30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0.0033</v>
      </c>
      <c r="R439" s="225">
        <f>Q439*H439</f>
        <v>0.099000000000000005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433</v>
      </c>
      <c r="AT439" s="227" t="s">
        <v>319</v>
      </c>
      <c r="AU439" s="227" t="s">
        <v>80</v>
      </c>
      <c r="AY439" s="20" t="s">
        <v>205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331</v>
      </c>
      <c r="BM439" s="227" t="s">
        <v>10981</v>
      </c>
    </row>
    <row r="440" s="2" customFormat="1" ht="37.8" customHeight="1">
      <c r="A440" s="41"/>
      <c r="B440" s="42"/>
      <c r="C440" s="216" t="s">
        <v>1236</v>
      </c>
      <c r="D440" s="216" t="s">
        <v>207</v>
      </c>
      <c r="E440" s="217" t="s">
        <v>10982</v>
      </c>
      <c r="F440" s="218" t="s">
        <v>10983</v>
      </c>
      <c r="G440" s="219" t="s">
        <v>8235</v>
      </c>
      <c r="H440" s="220">
        <v>4</v>
      </c>
      <c r="I440" s="221"/>
      <c r="J440" s="222">
        <f>ROUND(I440*H440,2)</f>
        <v>0</v>
      </c>
      <c r="K440" s="218" t="s">
        <v>211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</v>
      </c>
      <c r="R440" s="225">
        <f>Q440*H440</f>
        <v>0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331</v>
      </c>
      <c r="AT440" s="227" t="s">
        <v>207</v>
      </c>
      <c r="AU440" s="227" t="s">
        <v>80</v>
      </c>
      <c r="AY440" s="20" t="s">
        <v>205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331</v>
      </c>
      <c r="BM440" s="227" t="s">
        <v>10984</v>
      </c>
    </row>
    <row r="441" s="2" customFormat="1">
      <c r="A441" s="41"/>
      <c r="B441" s="42"/>
      <c r="C441" s="43"/>
      <c r="D441" s="229" t="s">
        <v>214</v>
      </c>
      <c r="E441" s="43"/>
      <c r="F441" s="230" t="s">
        <v>10985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214</v>
      </c>
      <c r="AU441" s="20" t="s">
        <v>80</v>
      </c>
    </row>
    <row r="442" s="2" customFormat="1">
      <c r="A442" s="41"/>
      <c r="B442" s="42"/>
      <c r="C442" s="43"/>
      <c r="D442" s="236" t="s">
        <v>1145</v>
      </c>
      <c r="E442" s="43"/>
      <c r="F442" s="288" t="s">
        <v>10986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1145</v>
      </c>
      <c r="AU442" s="20" t="s">
        <v>80</v>
      </c>
    </row>
    <row r="443" s="2" customFormat="1" ht="37.8" customHeight="1">
      <c r="A443" s="41"/>
      <c r="B443" s="42"/>
      <c r="C443" s="278" t="s">
        <v>1296</v>
      </c>
      <c r="D443" s="278" t="s">
        <v>319</v>
      </c>
      <c r="E443" s="279" t="s">
        <v>10987</v>
      </c>
      <c r="F443" s="280" t="s">
        <v>10988</v>
      </c>
      <c r="G443" s="281" t="s">
        <v>8235</v>
      </c>
      <c r="H443" s="282">
        <v>1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433</v>
      </c>
      <c r="AT443" s="227" t="s">
        <v>319</v>
      </c>
      <c r="AU443" s="227" t="s">
        <v>80</v>
      </c>
      <c r="AY443" s="20" t="s">
        <v>205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331</v>
      </c>
      <c r="BM443" s="227" t="s">
        <v>10989</v>
      </c>
    </row>
    <row r="444" s="2" customFormat="1" ht="37.8" customHeight="1">
      <c r="A444" s="41"/>
      <c r="B444" s="42"/>
      <c r="C444" s="278" t="s">
        <v>1308</v>
      </c>
      <c r="D444" s="278" t="s">
        <v>319</v>
      </c>
      <c r="E444" s="279" t="s">
        <v>10990</v>
      </c>
      <c r="F444" s="280" t="s">
        <v>10991</v>
      </c>
      <c r="G444" s="281" t="s">
        <v>8235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433</v>
      </c>
      <c r="AT444" s="227" t="s">
        <v>319</v>
      </c>
      <c r="AU444" s="227" t="s">
        <v>80</v>
      </c>
      <c r="AY444" s="20" t="s">
        <v>205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331</v>
      </c>
      <c r="BM444" s="227" t="s">
        <v>10992</v>
      </c>
    </row>
    <row r="445" s="2" customFormat="1">
      <c r="A445" s="41"/>
      <c r="B445" s="42"/>
      <c r="C445" s="43"/>
      <c r="D445" s="236" t="s">
        <v>1145</v>
      </c>
      <c r="E445" s="43"/>
      <c r="F445" s="288" t="s">
        <v>10993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1145</v>
      </c>
      <c r="AU445" s="20" t="s">
        <v>80</v>
      </c>
    </row>
    <row r="446" s="2" customFormat="1" ht="33" customHeight="1">
      <c r="A446" s="41"/>
      <c r="B446" s="42"/>
      <c r="C446" s="216" t="s">
        <v>1315</v>
      </c>
      <c r="D446" s="216" t="s">
        <v>207</v>
      </c>
      <c r="E446" s="217" t="s">
        <v>10781</v>
      </c>
      <c r="F446" s="218" t="s">
        <v>10782</v>
      </c>
      <c r="G446" s="219" t="s">
        <v>8235</v>
      </c>
      <c r="H446" s="220">
        <v>19</v>
      </c>
      <c r="I446" s="221"/>
      <c r="J446" s="222">
        <f>ROUND(I446*H446,2)</f>
        <v>0</v>
      </c>
      <c r="K446" s="218" t="s">
        <v>211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331</v>
      </c>
      <c r="AT446" s="227" t="s">
        <v>207</v>
      </c>
      <c r="AU446" s="227" t="s">
        <v>80</v>
      </c>
      <c r="AY446" s="20" t="s">
        <v>205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331</v>
      </c>
      <c r="BM446" s="227" t="s">
        <v>10994</v>
      </c>
    </row>
    <row r="447" s="2" customFormat="1">
      <c r="A447" s="41"/>
      <c r="B447" s="42"/>
      <c r="C447" s="43"/>
      <c r="D447" s="229" t="s">
        <v>214</v>
      </c>
      <c r="E447" s="43"/>
      <c r="F447" s="230" t="s">
        <v>10784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214</v>
      </c>
      <c r="AU447" s="20" t="s">
        <v>80</v>
      </c>
    </row>
    <row r="448" s="2" customFormat="1">
      <c r="A448" s="41"/>
      <c r="B448" s="42"/>
      <c r="C448" s="43"/>
      <c r="D448" s="236" t="s">
        <v>1145</v>
      </c>
      <c r="E448" s="43"/>
      <c r="F448" s="288" t="s">
        <v>10995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1145</v>
      </c>
      <c r="AU448" s="20" t="s">
        <v>80</v>
      </c>
    </row>
    <row r="449" s="2" customFormat="1" ht="24.15" customHeight="1">
      <c r="A449" s="41"/>
      <c r="B449" s="42"/>
      <c r="C449" s="278" t="s">
        <v>1343</v>
      </c>
      <c r="D449" s="278" t="s">
        <v>319</v>
      </c>
      <c r="E449" s="279" t="s">
        <v>10996</v>
      </c>
      <c r="F449" s="280" t="s">
        <v>10997</v>
      </c>
      <c r="G449" s="281" t="s">
        <v>8235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433</v>
      </c>
      <c r="AT449" s="227" t="s">
        <v>319</v>
      </c>
      <c r="AU449" s="227" t="s">
        <v>80</v>
      </c>
      <c r="AY449" s="20" t="s">
        <v>205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331</v>
      </c>
      <c r="BM449" s="227" t="s">
        <v>10998</v>
      </c>
    </row>
    <row r="450" s="2" customFormat="1">
      <c r="A450" s="41"/>
      <c r="B450" s="42"/>
      <c r="C450" s="43"/>
      <c r="D450" s="236" t="s">
        <v>1145</v>
      </c>
      <c r="E450" s="43"/>
      <c r="F450" s="288" t="s">
        <v>10999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1145</v>
      </c>
      <c r="AU450" s="20" t="s">
        <v>80</v>
      </c>
    </row>
    <row r="451" s="2" customFormat="1" ht="24.15" customHeight="1">
      <c r="A451" s="41"/>
      <c r="B451" s="42"/>
      <c r="C451" s="278" t="s">
        <v>1355</v>
      </c>
      <c r="D451" s="278" t="s">
        <v>319</v>
      </c>
      <c r="E451" s="279" t="s">
        <v>11000</v>
      </c>
      <c r="F451" s="280" t="s">
        <v>11001</v>
      </c>
      <c r="G451" s="281" t="s">
        <v>8235</v>
      </c>
      <c r="H451" s="282">
        <v>5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433</v>
      </c>
      <c r="AT451" s="227" t="s">
        <v>319</v>
      </c>
      <c r="AU451" s="227" t="s">
        <v>80</v>
      </c>
      <c r="AY451" s="20" t="s">
        <v>205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331</v>
      </c>
      <c r="BM451" s="227" t="s">
        <v>11002</v>
      </c>
    </row>
    <row r="452" s="2" customFormat="1">
      <c r="A452" s="41"/>
      <c r="B452" s="42"/>
      <c r="C452" s="43"/>
      <c r="D452" s="236" t="s">
        <v>1145</v>
      </c>
      <c r="E452" s="43"/>
      <c r="F452" s="288" t="s">
        <v>10999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1145</v>
      </c>
      <c r="AU452" s="20" t="s">
        <v>80</v>
      </c>
    </row>
    <row r="453" s="2" customFormat="1" ht="24.15" customHeight="1">
      <c r="A453" s="41"/>
      <c r="B453" s="42"/>
      <c r="C453" s="278" t="s">
        <v>1361</v>
      </c>
      <c r="D453" s="278" t="s">
        <v>319</v>
      </c>
      <c r="E453" s="279" t="s">
        <v>11003</v>
      </c>
      <c r="F453" s="280" t="s">
        <v>11004</v>
      </c>
      <c r="G453" s="281" t="s">
        <v>8235</v>
      </c>
      <c r="H453" s="282">
        <v>13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433</v>
      </c>
      <c r="AT453" s="227" t="s">
        <v>319</v>
      </c>
      <c r="AU453" s="227" t="s">
        <v>80</v>
      </c>
      <c r="AY453" s="20" t="s">
        <v>205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331</v>
      </c>
      <c r="BM453" s="227" t="s">
        <v>11005</v>
      </c>
    </row>
    <row r="454" s="2" customFormat="1">
      <c r="A454" s="41"/>
      <c r="B454" s="42"/>
      <c r="C454" s="43"/>
      <c r="D454" s="236" t="s">
        <v>1145</v>
      </c>
      <c r="E454" s="43"/>
      <c r="F454" s="288" t="s">
        <v>10999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1145</v>
      </c>
      <c r="AU454" s="20" t="s">
        <v>80</v>
      </c>
    </row>
    <row r="455" s="2" customFormat="1" ht="24.15" customHeight="1">
      <c r="A455" s="41"/>
      <c r="B455" s="42"/>
      <c r="C455" s="216" t="s">
        <v>1376</v>
      </c>
      <c r="D455" s="216" t="s">
        <v>207</v>
      </c>
      <c r="E455" s="217" t="s">
        <v>11006</v>
      </c>
      <c r="F455" s="218" t="s">
        <v>11007</v>
      </c>
      <c r="G455" s="219" t="s">
        <v>8235</v>
      </c>
      <c r="H455" s="220">
        <v>1</v>
      </c>
      <c r="I455" s="221"/>
      <c r="J455" s="222">
        <f>ROUND(I455*H455,2)</f>
        <v>0</v>
      </c>
      <c r="K455" s="218" t="s">
        <v>211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331</v>
      </c>
      <c r="AT455" s="227" t="s">
        <v>207</v>
      </c>
      <c r="AU455" s="227" t="s">
        <v>80</v>
      </c>
      <c r="AY455" s="20" t="s">
        <v>205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331</v>
      </c>
      <c r="BM455" s="227" t="s">
        <v>11008</v>
      </c>
    </row>
    <row r="456" s="2" customFormat="1">
      <c r="A456" s="41"/>
      <c r="B456" s="42"/>
      <c r="C456" s="43"/>
      <c r="D456" s="229" t="s">
        <v>214</v>
      </c>
      <c r="E456" s="43"/>
      <c r="F456" s="230" t="s">
        <v>11009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214</v>
      </c>
      <c r="AU456" s="20" t="s">
        <v>80</v>
      </c>
    </row>
    <row r="457" s="2" customFormat="1">
      <c r="A457" s="41"/>
      <c r="B457" s="42"/>
      <c r="C457" s="43"/>
      <c r="D457" s="236" t="s">
        <v>1145</v>
      </c>
      <c r="E457" s="43"/>
      <c r="F457" s="288" t="s">
        <v>10936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1145</v>
      </c>
      <c r="AU457" s="20" t="s">
        <v>80</v>
      </c>
    </row>
    <row r="458" s="2" customFormat="1" ht="16.5" customHeight="1">
      <c r="A458" s="41"/>
      <c r="B458" s="42"/>
      <c r="C458" s="278" t="s">
        <v>1385</v>
      </c>
      <c r="D458" s="278" t="s">
        <v>319</v>
      </c>
      <c r="E458" s="279" t="s">
        <v>11010</v>
      </c>
      <c r="F458" s="280" t="s">
        <v>11011</v>
      </c>
      <c r="G458" s="281" t="s">
        <v>8235</v>
      </c>
      <c r="H458" s="282">
        <v>1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433</v>
      </c>
      <c r="AT458" s="227" t="s">
        <v>319</v>
      </c>
      <c r="AU458" s="227" t="s">
        <v>80</v>
      </c>
      <c r="AY458" s="20" t="s">
        <v>205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331</v>
      </c>
      <c r="BM458" s="227" t="s">
        <v>11012</v>
      </c>
    </row>
    <row r="459" s="2" customFormat="1">
      <c r="A459" s="41"/>
      <c r="B459" s="42"/>
      <c r="C459" s="43"/>
      <c r="D459" s="236" t="s">
        <v>1145</v>
      </c>
      <c r="E459" s="43"/>
      <c r="F459" s="288" t="s">
        <v>10940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1145</v>
      </c>
      <c r="AU459" s="20" t="s">
        <v>80</v>
      </c>
    </row>
    <row r="460" s="2" customFormat="1" ht="24.15" customHeight="1">
      <c r="A460" s="41"/>
      <c r="B460" s="42"/>
      <c r="C460" s="216" t="s">
        <v>1428</v>
      </c>
      <c r="D460" s="216" t="s">
        <v>207</v>
      </c>
      <c r="E460" s="217" t="s">
        <v>11013</v>
      </c>
      <c r="F460" s="218" t="s">
        <v>11014</v>
      </c>
      <c r="G460" s="219" t="s">
        <v>8235</v>
      </c>
      <c r="H460" s="220">
        <v>1</v>
      </c>
      <c r="I460" s="221"/>
      <c r="J460" s="222">
        <f>ROUND(I460*H460,2)</f>
        <v>0</v>
      </c>
      <c r="K460" s="218" t="s">
        <v>211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331</v>
      </c>
      <c r="AT460" s="227" t="s">
        <v>207</v>
      </c>
      <c r="AU460" s="227" t="s">
        <v>80</v>
      </c>
      <c r="AY460" s="20" t="s">
        <v>205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331</v>
      </c>
      <c r="BM460" s="227" t="s">
        <v>11015</v>
      </c>
    </row>
    <row r="461" s="2" customFormat="1">
      <c r="A461" s="41"/>
      <c r="B461" s="42"/>
      <c r="C461" s="43"/>
      <c r="D461" s="229" t="s">
        <v>214</v>
      </c>
      <c r="E461" s="43"/>
      <c r="F461" s="230" t="s">
        <v>11016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214</v>
      </c>
      <c r="AU461" s="20" t="s">
        <v>80</v>
      </c>
    </row>
    <row r="462" s="2" customFormat="1">
      <c r="A462" s="41"/>
      <c r="B462" s="42"/>
      <c r="C462" s="43"/>
      <c r="D462" s="236" t="s">
        <v>1145</v>
      </c>
      <c r="E462" s="43"/>
      <c r="F462" s="288" t="s">
        <v>10596</v>
      </c>
      <c r="G462" s="43"/>
      <c r="H462" s="43"/>
      <c r="I462" s="231"/>
      <c r="J462" s="43"/>
      <c r="K462" s="43"/>
      <c r="L462" s="47"/>
      <c r="M462" s="232"/>
      <c r="N462" s="233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1145</v>
      </c>
      <c r="AU462" s="20" t="s">
        <v>80</v>
      </c>
    </row>
    <row r="463" s="2" customFormat="1" ht="24.15" customHeight="1">
      <c r="A463" s="41"/>
      <c r="B463" s="42"/>
      <c r="C463" s="278" t="s">
        <v>1434</v>
      </c>
      <c r="D463" s="278" t="s">
        <v>319</v>
      </c>
      <c r="E463" s="279" t="s">
        <v>10996</v>
      </c>
      <c r="F463" s="280" t="s">
        <v>10997</v>
      </c>
      <c r="G463" s="281" t="s">
        <v>8235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433</v>
      </c>
      <c r="AT463" s="227" t="s">
        <v>319</v>
      </c>
      <c r="AU463" s="227" t="s">
        <v>80</v>
      </c>
      <c r="AY463" s="20" t="s">
        <v>205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331</v>
      </c>
      <c r="BM463" s="227" t="s">
        <v>11017</v>
      </c>
    </row>
    <row r="464" s="2" customFormat="1">
      <c r="A464" s="41"/>
      <c r="B464" s="42"/>
      <c r="C464" s="43"/>
      <c r="D464" s="236" t="s">
        <v>1145</v>
      </c>
      <c r="E464" s="43"/>
      <c r="F464" s="288" t="s">
        <v>11018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1145</v>
      </c>
      <c r="AU464" s="20" t="s">
        <v>80</v>
      </c>
    </row>
    <row r="465" s="2" customFormat="1" ht="37.8" customHeight="1">
      <c r="A465" s="41"/>
      <c r="B465" s="42"/>
      <c r="C465" s="216" t="s">
        <v>1441</v>
      </c>
      <c r="D465" s="216" t="s">
        <v>207</v>
      </c>
      <c r="E465" s="217" t="s">
        <v>10672</v>
      </c>
      <c r="F465" s="218" t="s">
        <v>10673</v>
      </c>
      <c r="G465" s="219" t="s">
        <v>327</v>
      </c>
      <c r="H465" s="220">
        <v>30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331</v>
      </c>
      <c r="AT465" s="227" t="s">
        <v>207</v>
      </c>
      <c r="AU465" s="227" t="s">
        <v>80</v>
      </c>
      <c r="AY465" s="20" t="s">
        <v>205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331</v>
      </c>
      <c r="BM465" s="227" t="s">
        <v>11019</v>
      </c>
    </row>
    <row r="466" s="2" customFormat="1">
      <c r="A466" s="41"/>
      <c r="B466" s="42"/>
      <c r="C466" s="43"/>
      <c r="D466" s="236" t="s">
        <v>1145</v>
      </c>
      <c r="E466" s="43"/>
      <c r="F466" s="288" t="s">
        <v>10980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1145</v>
      </c>
      <c r="AU466" s="20" t="s">
        <v>80</v>
      </c>
    </row>
    <row r="467" s="2" customFormat="1" ht="21.75" customHeight="1">
      <c r="A467" s="41"/>
      <c r="B467" s="42"/>
      <c r="C467" s="278" t="s">
        <v>1449</v>
      </c>
      <c r="D467" s="278" t="s">
        <v>319</v>
      </c>
      <c r="E467" s="279" t="s">
        <v>11020</v>
      </c>
      <c r="F467" s="280" t="s">
        <v>11021</v>
      </c>
      <c r="G467" s="281" t="s">
        <v>327</v>
      </c>
      <c r="H467" s="282">
        <v>10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433</v>
      </c>
      <c r="AT467" s="227" t="s">
        <v>319</v>
      </c>
      <c r="AU467" s="227" t="s">
        <v>80</v>
      </c>
      <c r="AY467" s="20" t="s">
        <v>205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331</v>
      </c>
      <c r="BM467" s="227" t="s">
        <v>11022</v>
      </c>
    </row>
    <row r="468" s="2" customFormat="1">
      <c r="A468" s="41"/>
      <c r="B468" s="42"/>
      <c r="C468" s="43"/>
      <c r="D468" s="236" t="s">
        <v>1145</v>
      </c>
      <c r="E468" s="43"/>
      <c r="F468" s="288" t="s">
        <v>10678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1145</v>
      </c>
      <c r="AU468" s="20" t="s">
        <v>80</v>
      </c>
    </row>
    <row r="469" s="2" customFormat="1" ht="21.75" customHeight="1">
      <c r="A469" s="41"/>
      <c r="B469" s="42"/>
      <c r="C469" s="278" t="s">
        <v>1458</v>
      </c>
      <c r="D469" s="278" t="s">
        <v>319</v>
      </c>
      <c r="E469" s="279" t="s">
        <v>11023</v>
      </c>
      <c r="F469" s="280" t="s">
        <v>11024</v>
      </c>
      <c r="G469" s="281" t="s">
        <v>327</v>
      </c>
      <c r="H469" s="282">
        <v>5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</v>
      </c>
      <c r="R469" s="225">
        <f>Q469*H469</f>
        <v>0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433</v>
      </c>
      <c r="AT469" s="227" t="s">
        <v>319</v>
      </c>
      <c r="AU469" s="227" t="s">
        <v>80</v>
      </c>
      <c r="AY469" s="20" t="s">
        <v>205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331</v>
      </c>
      <c r="BM469" s="227" t="s">
        <v>11025</v>
      </c>
    </row>
    <row r="470" s="2" customFormat="1">
      <c r="A470" s="41"/>
      <c r="B470" s="42"/>
      <c r="C470" s="43"/>
      <c r="D470" s="236" t="s">
        <v>1145</v>
      </c>
      <c r="E470" s="43"/>
      <c r="F470" s="288" t="s">
        <v>10678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1145</v>
      </c>
      <c r="AU470" s="20" t="s">
        <v>80</v>
      </c>
    </row>
    <row r="471" s="2" customFormat="1" ht="21.75" customHeight="1">
      <c r="A471" s="41"/>
      <c r="B471" s="42"/>
      <c r="C471" s="278" t="s">
        <v>1473</v>
      </c>
      <c r="D471" s="278" t="s">
        <v>319</v>
      </c>
      <c r="E471" s="279" t="s">
        <v>11026</v>
      </c>
      <c r="F471" s="280" t="s">
        <v>11027</v>
      </c>
      <c r="G471" s="281" t="s">
        <v>327</v>
      </c>
      <c r="H471" s="282">
        <v>15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</v>
      </c>
      <c r="R471" s="225">
        <f>Q471*H471</f>
        <v>0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433</v>
      </c>
      <c r="AT471" s="227" t="s">
        <v>319</v>
      </c>
      <c r="AU471" s="227" t="s">
        <v>80</v>
      </c>
      <c r="AY471" s="20" t="s">
        <v>205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331</v>
      </c>
      <c r="BM471" s="227" t="s">
        <v>11028</v>
      </c>
    </row>
    <row r="472" s="2" customFormat="1">
      <c r="A472" s="41"/>
      <c r="B472" s="42"/>
      <c r="C472" s="43"/>
      <c r="D472" s="236" t="s">
        <v>1145</v>
      </c>
      <c r="E472" s="43"/>
      <c r="F472" s="288" t="s">
        <v>10678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1145</v>
      </c>
      <c r="AU472" s="20" t="s">
        <v>80</v>
      </c>
    </row>
    <row r="473" s="2" customFormat="1" ht="37.8" customHeight="1">
      <c r="A473" s="41"/>
      <c r="B473" s="42"/>
      <c r="C473" s="216" t="s">
        <v>1488</v>
      </c>
      <c r="D473" s="216" t="s">
        <v>207</v>
      </c>
      <c r="E473" s="217" t="s">
        <v>10679</v>
      </c>
      <c r="F473" s="218" t="s">
        <v>10680</v>
      </c>
      <c r="G473" s="219" t="s">
        <v>327</v>
      </c>
      <c r="H473" s="220">
        <v>40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331</v>
      </c>
      <c r="AT473" s="227" t="s">
        <v>207</v>
      </c>
      <c r="AU473" s="227" t="s">
        <v>80</v>
      </c>
      <c r="AY473" s="20" t="s">
        <v>205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331</v>
      </c>
      <c r="BM473" s="227" t="s">
        <v>11029</v>
      </c>
    </row>
    <row r="474" s="2" customFormat="1">
      <c r="A474" s="41"/>
      <c r="B474" s="42"/>
      <c r="C474" s="43"/>
      <c r="D474" s="236" t="s">
        <v>1145</v>
      </c>
      <c r="E474" s="43"/>
      <c r="F474" s="288" t="s">
        <v>10980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1145</v>
      </c>
      <c r="AU474" s="20" t="s">
        <v>80</v>
      </c>
    </row>
    <row r="475" s="2" customFormat="1" ht="21.75" customHeight="1">
      <c r="A475" s="41"/>
      <c r="B475" s="42"/>
      <c r="C475" s="278" t="s">
        <v>1494</v>
      </c>
      <c r="D475" s="278" t="s">
        <v>319</v>
      </c>
      <c r="E475" s="279" t="s">
        <v>10827</v>
      </c>
      <c r="F475" s="280" t="s">
        <v>10828</v>
      </c>
      <c r="G475" s="281" t="s">
        <v>327</v>
      </c>
      <c r="H475" s="282">
        <v>40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433</v>
      </c>
      <c r="AT475" s="227" t="s">
        <v>319</v>
      </c>
      <c r="AU475" s="227" t="s">
        <v>80</v>
      </c>
      <c r="AY475" s="20" t="s">
        <v>205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331</v>
      </c>
      <c r="BM475" s="227" t="s">
        <v>11030</v>
      </c>
    </row>
    <row r="476" s="2" customFormat="1">
      <c r="A476" s="41"/>
      <c r="B476" s="42"/>
      <c r="C476" s="43"/>
      <c r="D476" s="236" t="s">
        <v>1145</v>
      </c>
      <c r="E476" s="43"/>
      <c r="F476" s="288" t="s">
        <v>10678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1145</v>
      </c>
      <c r="AU476" s="20" t="s">
        <v>80</v>
      </c>
    </row>
    <row r="477" s="2" customFormat="1" ht="37.8" customHeight="1">
      <c r="A477" s="41"/>
      <c r="B477" s="42"/>
      <c r="C477" s="216" t="s">
        <v>1506</v>
      </c>
      <c r="D477" s="216" t="s">
        <v>207</v>
      </c>
      <c r="E477" s="217" t="s">
        <v>11031</v>
      </c>
      <c r="F477" s="218" t="s">
        <v>11032</v>
      </c>
      <c r="G477" s="219" t="s">
        <v>8235</v>
      </c>
      <c r="H477" s="220">
        <v>4</v>
      </c>
      <c r="I477" s="221"/>
      <c r="J477" s="222">
        <f>ROUND(I477*H477,2)</f>
        <v>0</v>
      </c>
      <c r="K477" s="218" t="s">
        <v>211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</v>
      </c>
      <c r="R477" s="225">
        <f>Q477*H477</f>
        <v>0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331</v>
      </c>
      <c r="AT477" s="227" t="s">
        <v>207</v>
      </c>
      <c r="AU477" s="227" t="s">
        <v>80</v>
      </c>
      <c r="AY477" s="20" t="s">
        <v>205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331</v>
      </c>
      <c r="BM477" s="227" t="s">
        <v>11033</v>
      </c>
    </row>
    <row r="478" s="2" customFormat="1">
      <c r="A478" s="41"/>
      <c r="B478" s="42"/>
      <c r="C478" s="43"/>
      <c r="D478" s="229" t="s">
        <v>214</v>
      </c>
      <c r="E478" s="43"/>
      <c r="F478" s="230" t="s">
        <v>11034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214</v>
      </c>
      <c r="AU478" s="20" t="s">
        <v>80</v>
      </c>
    </row>
    <row r="479" s="2" customFormat="1">
      <c r="A479" s="41"/>
      <c r="B479" s="42"/>
      <c r="C479" s="43"/>
      <c r="D479" s="236" t="s">
        <v>1145</v>
      </c>
      <c r="E479" s="43"/>
      <c r="F479" s="288" t="s">
        <v>10986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1145</v>
      </c>
      <c r="AU479" s="20" t="s">
        <v>80</v>
      </c>
    </row>
    <row r="480" s="2" customFormat="1" ht="16.5" customHeight="1">
      <c r="A480" s="41"/>
      <c r="B480" s="42"/>
      <c r="C480" s="278" t="s">
        <v>1519</v>
      </c>
      <c r="D480" s="278" t="s">
        <v>319</v>
      </c>
      <c r="E480" s="279" t="s">
        <v>11035</v>
      </c>
      <c r="F480" s="280" t="s">
        <v>10869</v>
      </c>
      <c r="G480" s="281" t="s">
        <v>8235</v>
      </c>
      <c r="H480" s="282">
        <v>1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433</v>
      </c>
      <c r="AT480" s="227" t="s">
        <v>319</v>
      </c>
      <c r="AU480" s="227" t="s">
        <v>80</v>
      </c>
      <c r="AY480" s="20" t="s">
        <v>205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331</v>
      </c>
      <c r="BM480" s="227" t="s">
        <v>11036</v>
      </c>
    </row>
    <row r="481" s="2" customFormat="1">
      <c r="A481" s="41"/>
      <c r="B481" s="42"/>
      <c r="C481" s="43"/>
      <c r="D481" s="236" t="s">
        <v>1145</v>
      </c>
      <c r="E481" s="43"/>
      <c r="F481" s="288" t="s">
        <v>10871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1145</v>
      </c>
      <c r="AU481" s="20" t="s">
        <v>80</v>
      </c>
    </row>
    <row r="482" s="2" customFormat="1" ht="16.5" customHeight="1">
      <c r="A482" s="41"/>
      <c r="B482" s="42"/>
      <c r="C482" s="278" t="s">
        <v>1575</v>
      </c>
      <c r="D482" s="278" t="s">
        <v>319</v>
      </c>
      <c r="E482" s="279" t="s">
        <v>11037</v>
      </c>
      <c r="F482" s="280" t="s">
        <v>11038</v>
      </c>
      <c r="G482" s="281" t="s">
        <v>8235</v>
      </c>
      <c r="H482" s="282">
        <v>3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433</v>
      </c>
      <c r="AT482" s="227" t="s">
        <v>319</v>
      </c>
      <c r="AU482" s="227" t="s">
        <v>80</v>
      </c>
      <c r="AY482" s="20" t="s">
        <v>205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331</v>
      </c>
      <c r="BM482" s="227" t="s">
        <v>11039</v>
      </c>
    </row>
    <row r="483" s="2" customFormat="1">
      <c r="A483" s="41"/>
      <c r="B483" s="42"/>
      <c r="C483" s="43"/>
      <c r="D483" s="236" t="s">
        <v>1145</v>
      </c>
      <c r="E483" s="43"/>
      <c r="F483" s="288" t="s">
        <v>10871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1145</v>
      </c>
      <c r="AU483" s="20" t="s">
        <v>80</v>
      </c>
    </row>
    <row r="484" s="2" customFormat="1" ht="37.8" customHeight="1">
      <c r="A484" s="41"/>
      <c r="B484" s="42"/>
      <c r="C484" s="216" t="s">
        <v>1618</v>
      </c>
      <c r="D484" s="216" t="s">
        <v>207</v>
      </c>
      <c r="E484" s="217" t="s">
        <v>11040</v>
      </c>
      <c r="F484" s="218" t="s">
        <v>10714</v>
      </c>
      <c r="G484" s="219" t="s">
        <v>8235</v>
      </c>
      <c r="H484" s="220">
        <v>2</v>
      </c>
      <c r="I484" s="221"/>
      <c r="J484" s="222">
        <f>ROUND(I484*H484,2)</f>
        <v>0</v>
      </c>
      <c r="K484" s="218" t="s">
        <v>19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331</v>
      </c>
      <c r="AT484" s="227" t="s">
        <v>207</v>
      </c>
      <c r="AU484" s="227" t="s">
        <v>80</v>
      </c>
      <c r="AY484" s="20" t="s">
        <v>205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331</v>
      </c>
      <c r="BM484" s="227" t="s">
        <v>11041</v>
      </c>
    </row>
    <row r="485" s="2" customFormat="1">
      <c r="A485" s="41"/>
      <c r="B485" s="42"/>
      <c r="C485" s="43"/>
      <c r="D485" s="236" t="s">
        <v>1145</v>
      </c>
      <c r="E485" s="43"/>
      <c r="F485" s="288" t="s">
        <v>10716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1145</v>
      </c>
      <c r="AU485" s="20" t="s">
        <v>80</v>
      </c>
    </row>
    <row r="486" s="2" customFormat="1" ht="16.5" customHeight="1">
      <c r="A486" s="41"/>
      <c r="B486" s="42"/>
      <c r="C486" s="278" t="s">
        <v>1631</v>
      </c>
      <c r="D486" s="278" t="s">
        <v>319</v>
      </c>
      <c r="E486" s="279" t="s">
        <v>11042</v>
      </c>
      <c r="F486" s="280" t="s">
        <v>11043</v>
      </c>
      <c r="G486" s="281" t="s">
        <v>8235</v>
      </c>
      <c r="H486" s="282">
        <v>2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</v>
      </c>
      <c r="R486" s="225">
        <f>Q486*H486</f>
        <v>0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433</v>
      </c>
      <c r="AT486" s="227" t="s">
        <v>319</v>
      </c>
      <c r="AU486" s="227" t="s">
        <v>80</v>
      </c>
      <c r="AY486" s="20" t="s">
        <v>205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331</v>
      </c>
      <c r="BM486" s="227" t="s">
        <v>11044</v>
      </c>
    </row>
    <row r="487" s="2" customFormat="1">
      <c r="A487" s="41"/>
      <c r="B487" s="42"/>
      <c r="C487" s="43"/>
      <c r="D487" s="236" t="s">
        <v>1145</v>
      </c>
      <c r="E487" s="43"/>
      <c r="F487" s="288" t="s">
        <v>10720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1145</v>
      </c>
      <c r="AU487" s="20" t="s">
        <v>80</v>
      </c>
    </row>
    <row r="488" s="2" customFormat="1" ht="37.8" customHeight="1">
      <c r="A488" s="41"/>
      <c r="B488" s="42"/>
      <c r="C488" s="216" t="s">
        <v>1637</v>
      </c>
      <c r="D488" s="216" t="s">
        <v>207</v>
      </c>
      <c r="E488" s="217" t="s">
        <v>11045</v>
      </c>
      <c r="F488" s="218" t="s">
        <v>11046</v>
      </c>
      <c r="G488" s="219" t="s">
        <v>327</v>
      </c>
      <c r="H488" s="220">
        <v>14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331</v>
      </c>
      <c r="AT488" s="227" t="s">
        <v>207</v>
      </c>
      <c r="AU488" s="227" t="s">
        <v>80</v>
      </c>
      <c r="AY488" s="20" t="s">
        <v>205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331</v>
      </c>
      <c r="BM488" s="227" t="s">
        <v>11047</v>
      </c>
    </row>
    <row r="489" s="2" customFormat="1">
      <c r="A489" s="41"/>
      <c r="B489" s="42"/>
      <c r="C489" s="43"/>
      <c r="D489" s="236" t="s">
        <v>1145</v>
      </c>
      <c r="E489" s="43"/>
      <c r="F489" s="288" t="s">
        <v>11048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1145</v>
      </c>
      <c r="AU489" s="20" t="s">
        <v>80</v>
      </c>
    </row>
    <row r="490" s="2" customFormat="1" ht="16.5" customHeight="1">
      <c r="A490" s="41"/>
      <c r="B490" s="42"/>
      <c r="C490" s="278" t="s">
        <v>1649</v>
      </c>
      <c r="D490" s="278" t="s">
        <v>319</v>
      </c>
      <c r="E490" s="279" t="s">
        <v>11049</v>
      </c>
      <c r="F490" s="280" t="s">
        <v>11050</v>
      </c>
      <c r="G490" s="281" t="s">
        <v>327</v>
      </c>
      <c r="H490" s="282">
        <v>10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</v>
      </c>
      <c r="R490" s="225">
        <f>Q490*H490</f>
        <v>0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433</v>
      </c>
      <c r="AT490" s="227" t="s">
        <v>319</v>
      </c>
      <c r="AU490" s="227" t="s">
        <v>80</v>
      </c>
      <c r="AY490" s="20" t="s">
        <v>205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331</v>
      </c>
      <c r="BM490" s="227" t="s">
        <v>11051</v>
      </c>
    </row>
    <row r="491" s="2" customFormat="1">
      <c r="A491" s="41"/>
      <c r="B491" s="42"/>
      <c r="C491" s="43"/>
      <c r="D491" s="236" t="s">
        <v>1145</v>
      </c>
      <c r="E491" s="43"/>
      <c r="F491" s="288" t="s">
        <v>11052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1145</v>
      </c>
      <c r="AU491" s="20" t="s">
        <v>80</v>
      </c>
    </row>
    <row r="492" s="2" customFormat="1" ht="16.5" customHeight="1">
      <c r="A492" s="41"/>
      <c r="B492" s="42"/>
      <c r="C492" s="278" t="s">
        <v>1655</v>
      </c>
      <c r="D492" s="278" t="s">
        <v>319</v>
      </c>
      <c r="E492" s="279" t="s">
        <v>11053</v>
      </c>
      <c r="F492" s="280" t="s">
        <v>11054</v>
      </c>
      <c r="G492" s="281" t="s">
        <v>327</v>
      </c>
      <c r="H492" s="282">
        <v>4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</v>
      </c>
      <c r="R492" s="225">
        <f>Q492*H492</f>
        <v>0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433</v>
      </c>
      <c r="AT492" s="227" t="s">
        <v>319</v>
      </c>
      <c r="AU492" s="227" t="s">
        <v>80</v>
      </c>
      <c r="AY492" s="20" t="s">
        <v>205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331</v>
      </c>
      <c r="BM492" s="227" t="s">
        <v>11055</v>
      </c>
    </row>
    <row r="493" s="2" customFormat="1">
      <c r="A493" s="41"/>
      <c r="B493" s="42"/>
      <c r="C493" s="43"/>
      <c r="D493" s="236" t="s">
        <v>1145</v>
      </c>
      <c r="E493" s="43"/>
      <c r="F493" s="288" t="s">
        <v>11052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1145</v>
      </c>
      <c r="AU493" s="20" t="s">
        <v>80</v>
      </c>
    </row>
    <row r="494" s="12" customFormat="1" ht="22.8" customHeight="1">
      <c r="A494" s="12"/>
      <c r="B494" s="200"/>
      <c r="C494" s="201"/>
      <c r="D494" s="202" t="s">
        <v>70</v>
      </c>
      <c r="E494" s="214" t="s">
        <v>11056</v>
      </c>
      <c r="F494" s="214" t="s">
        <v>11057</v>
      </c>
      <c r="G494" s="201"/>
      <c r="H494" s="201"/>
      <c r="I494" s="204"/>
      <c r="J494" s="215">
        <f>BK494</f>
        <v>0</v>
      </c>
      <c r="K494" s="201"/>
      <c r="L494" s="206"/>
      <c r="M494" s="207"/>
      <c r="N494" s="208"/>
      <c r="O494" s="208"/>
      <c r="P494" s="209">
        <f>SUM(P495:P542)</f>
        <v>0</v>
      </c>
      <c r="Q494" s="208"/>
      <c r="R494" s="209">
        <f>SUM(R495:R542)</f>
        <v>0.075200000000000003</v>
      </c>
      <c r="S494" s="208"/>
      <c r="T494" s="210">
        <f>SUM(T495:T542)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11" t="s">
        <v>80</v>
      </c>
      <c r="AT494" s="212" t="s">
        <v>70</v>
      </c>
      <c r="AU494" s="212" t="s">
        <v>78</v>
      </c>
      <c r="AY494" s="211" t="s">
        <v>205</v>
      </c>
      <c r="BK494" s="213">
        <f>SUM(BK495:BK542)</f>
        <v>0</v>
      </c>
    </row>
    <row r="495" s="2" customFormat="1" ht="44.25" customHeight="1">
      <c r="A495" s="41"/>
      <c r="B495" s="42"/>
      <c r="C495" s="216" t="s">
        <v>1661</v>
      </c>
      <c r="D495" s="216" t="s">
        <v>207</v>
      </c>
      <c r="E495" s="217" t="s">
        <v>10611</v>
      </c>
      <c r="F495" s="218" t="s">
        <v>10612</v>
      </c>
      <c r="G495" s="219" t="s">
        <v>306</v>
      </c>
      <c r="H495" s="220">
        <v>20</v>
      </c>
      <c r="I495" s="221"/>
      <c r="J495" s="222">
        <f>ROUND(I495*H495,2)</f>
        <v>0</v>
      </c>
      <c r="K495" s="218" t="s">
        <v>211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0.00046000000000000001</v>
      </c>
      <c r="R495" s="225">
        <f>Q495*H495</f>
        <v>0.0091999999999999998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331</v>
      </c>
      <c r="AT495" s="227" t="s">
        <v>207</v>
      </c>
      <c r="AU495" s="227" t="s">
        <v>80</v>
      </c>
      <c r="AY495" s="20" t="s">
        <v>205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331</v>
      </c>
      <c r="BM495" s="227" t="s">
        <v>11058</v>
      </c>
    </row>
    <row r="496" s="2" customFormat="1">
      <c r="A496" s="41"/>
      <c r="B496" s="42"/>
      <c r="C496" s="43"/>
      <c r="D496" s="229" t="s">
        <v>214</v>
      </c>
      <c r="E496" s="43"/>
      <c r="F496" s="230" t="s">
        <v>10614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214</v>
      </c>
      <c r="AU496" s="20" t="s">
        <v>80</v>
      </c>
    </row>
    <row r="497" s="2" customFormat="1">
      <c r="A497" s="41"/>
      <c r="B497" s="42"/>
      <c r="C497" s="43"/>
      <c r="D497" s="236" t="s">
        <v>1145</v>
      </c>
      <c r="E497" s="43"/>
      <c r="F497" s="288" t="s">
        <v>11059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1145</v>
      </c>
      <c r="AU497" s="20" t="s">
        <v>80</v>
      </c>
    </row>
    <row r="498" s="2" customFormat="1" ht="33" customHeight="1">
      <c r="A498" s="41"/>
      <c r="B498" s="42"/>
      <c r="C498" s="278" t="s">
        <v>1668</v>
      </c>
      <c r="D498" s="278" t="s">
        <v>319</v>
      </c>
      <c r="E498" s="279" t="s">
        <v>10616</v>
      </c>
      <c r="F498" s="280" t="s">
        <v>10617</v>
      </c>
      <c r="G498" s="281" t="s">
        <v>306</v>
      </c>
      <c r="H498" s="282">
        <v>20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0.0033</v>
      </c>
      <c r="R498" s="225">
        <f>Q498*H498</f>
        <v>0.066000000000000003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433</v>
      </c>
      <c r="AT498" s="227" t="s">
        <v>319</v>
      </c>
      <c r="AU498" s="227" t="s">
        <v>80</v>
      </c>
      <c r="AY498" s="20" t="s">
        <v>205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331</v>
      </c>
      <c r="BM498" s="227" t="s">
        <v>11060</v>
      </c>
    </row>
    <row r="499" s="2" customFormat="1" ht="37.8" customHeight="1">
      <c r="A499" s="41"/>
      <c r="B499" s="42"/>
      <c r="C499" s="216" t="s">
        <v>1682</v>
      </c>
      <c r="D499" s="216" t="s">
        <v>207</v>
      </c>
      <c r="E499" s="217" t="s">
        <v>10982</v>
      </c>
      <c r="F499" s="218" t="s">
        <v>10983</v>
      </c>
      <c r="G499" s="219" t="s">
        <v>8235</v>
      </c>
      <c r="H499" s="220">
        <v>2</v>
      </c>
      <c r="I499" s="221"/>
      <c r="J499" s="222">
        <f>ROUND(I499*H499,2)</f>
        <v>0</v>
      </c>
      <c r="K499" s="218" t="s">
        <v>211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</v>
      </c>
      <c r="R499" s="225">
        <f>Q499*H499</f>
        <v>0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331</v>
      </c>
      <c r="AT499" s="227" t="s">
        <v>207</v>
      </c>
      <c r="AU499" s="227" t="s">
        <v>80</v>
      </c>
      <c r="AY499" s="20" t="s">
        <v>205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331</v>
      </c>
      <c r="BM499" s="227" t="s">
        <v>11061</v>
      </c>
    </row>
    <row r="500" s="2" customFormat="1">
      <c r="A500" s="41"/>
      <c r="B500" s="42"/>
      <c r="C500" s="43"/>
      <c r="D500" s="229" t="s">
        <v>214</v>
      </c>
      <c r="E500" s="43"/>
      <c r="F500" s="230" t="s">
        <v>10985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214</v>
      </c>
      <c r="AU500" s="20" t="s">
        <v>80</v>
      </c>
    </row>
    <row r="501" s="2" customFormat="1">
      <c r="A501" s="41"/>
      <c r="B501" s="42"/>
      <c r="C501" s="43"/>
      <c r="D501" s="236" t="s">
        <v>1145</v>
      </c>
      <c r="E501" s="43"/>
      <c r="F501" s="288" t="s">
        <v>11062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1145</v>
      </c>
      <c r="AU501" s="20" t="s">
        <v>80</v>
      </c>
    </row>
    <row r="502" s="2" customFormat="1" ht="37.8" customHeight="1">
      <c r="A502" s="41"/>
      <c r="B502" s="42"/>
      <c r="C502" s="278" t="s">
        <v>1688</v>
      </c>
      <c r="D502" s="278" t="s">
        <v>319</v>
      </c>
      <c r="E502" s="279" t="s">
        <v>11063</v>
      </c>
      <c r="F502" s="280" t="s">
        <v>11064</v>
      </c>
      <c r="G502" s="281" t="s">
        <v>8235</v>
      </c>
      <c r="H502" s="282">
        <v>2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433</v>
      </c>
      <c r="AT502" s="227" t="s">
        <v>319</v>
      </c>
      <c r="AU502" s="227" t="s">
        <v>80</v>
      </c>
      <c r="AY502" s="20" t="s">
        <v>205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331</v>
      </c>
      <c r="BM502" s="227" t="s">
        <v>11065</v>
      </c>
    </row>
    <row r="503" s="2" customFormat="1">
      <c r="A503" s="41"/>
      <c r="B503" s="42"/>
      <c r="C503" s="43"/>
      <c r="D503" s="236" t="s">
        <v>1145</v>
      </c>
      <c r="E503" s="43"/>
      <c r="F503" s="288" t="s">
        <v>10993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1145</v>
      </c>
      <c r="AU503" s="20" t="s">
        <v>80</v>
      </c>
    </row>
    <row r="504" s="2" customFormat="1" ht="33" customHeight="1">
      <c r="A504" s="41"/>
      <c r="B504" s="42"/>
      <c r="C504" s="216" t="s">
        <v>1694</v>
      </c>
      <c r="D504" s="216" t="s">
        <v>207</v>
      </c>
      <c r="E504" s="217" t="s">
        <v>10781</v>
      </c>
      <c r="F504" s="218" t="s">
        <v>10782</v>
      </c>
      <c r="G504" s="219" t="s">
        <v>8235</v>
      </c>
      <c r="H504" s="220">
        <v>12</v>
      </c>
      <c r="I504" s="221"/>
      <c r="J504" s="222">
        <f>ROUND(I504*H504,2)</f>
        <v>0</v>
      </c>
      <c r="K504" s="218" t="s">
        <v>211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331</v>
      </c>
      <c r="AT504" s="227" t="s">
        <v>207</v>
      </c>
      <c r="AU504" s="227" t="s">
        <v>80</v>
      </c>
      <c r="AY504" s="20" t="s">
        <v>205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331</v>
      </c>
      <c r="BM504" s="227" t="s">
        <v>11066</v>
      </c>
    </row>
    <row r="505" s="2" customFormat="1">
      <c r="A505" s="41"/>
      <c r="B505" s="42"/>
      <c r="C505" s="43"/>
      <c r="D505" s="229" t="s">
        <v>214</v>
      </c>
      <c r="E505" s="43"/>
      <c r="F505" s="230" t="s">
        <v>10784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214</v>
      </c>
      <c r="AU505" s="20" t="s">
        <v>80</v>
      </c>
    </row>
    <row r="506" s="2" customFormat="1">
      <c r="A506" s="41"/>
      <c r="B506" s="42"/>
      <c r="C506" s="43"/>
      <c r="D506" s="236" t="s">
        <v>1145</v>
      </c>
      <c r="E506" s="43"/>
      <c r="F506" s="288" t="s">
        <v>11062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1145</v>
      </c>
      <c r="AU506" s="20" t="s">
        <v>80</v>
      </c>
    </row>
    <row r="507" s="2" customFormat="1" ht="24.15" customHeight="1">
      <c r="A507" s="41"/>
      <c r="B507" s="42"/>
      <c r="C507" s="278" t="s">
        <v>1700</v>
      </c>
      <c r="D507" s="278" t="s">
        <v>319</v>
      </c>
      <c r="E507" s="279" t="s">
        <v>11067</v>
      </c>
      <c r="F507" s="280" t="s">
        <v>11001</v>
      </c>
      <c r="G507" s="281" t="s">
        <v>8235</v>
      </c>
      <c r="H507" s="282">
        <v>4</v>
      </c>
      <c r="I507" s="283"/>
      <c r="J507" s="284">
        <f>ROUND(I507*H507,2)</f>
        <v>0</v>
      </c>
      <c r="K507" s="280" t="s">
        <v>19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0</v>
      </c>
      <c r="R507" s="225">
        <f>Q507*H507</f>
        <v>0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433</v>
      </c>
      <c r="AT507" s="227" t="s">
        <v>319</v>
      </c>
      <c r="AU507" s="227" t="s">
        <v>80</v>
      </c>
      <c r="AY507" s="20" t="s">
        <v>205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331</v>
      </c>
      <c r="BM507" s="227" t="s">
        <v>11068</v>
      </c>
    </row>
    <row r="508" s="2" customFormat="1" ht="24.15" customHeight="1">
      <c r="A508" s="41"/>
      <c r="B508" s="42"/>
      <c r="C508" s="278" t="s">
        <v>1706</v>
      </c>
      <c r="D508" s="278" t="s">
        <v>319</v>
      </c>
      <c r="E508" s="279" t="s">
        <v>11069</v>
      </c>
      <c r="F508" s="280" t="s">
        <v>11004</v>
      </c>
      <c r="G508" s="281" t="s">
        <v>8235</v>
      </c>
      <c r="H508" s="282">
        <v>8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</v>
      </c>
      <c r="R508" s="225">
        <f>Q508*H508</f>
        <v>0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433</v>
      </c>
      <c r="AT508" s="227" t="s">
        <v>319</v>
      </c>
      <c r="AU508" s="227" t="s">
        <v>80</v>
      </c>
      <c r="AY508" s="20" t="s">
        <v>205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331</v>
      </c>
      <c r="BM508" s="227" t="s">
        <v>11070</v>
      </c>
    </row>
    <row r="509" s="2" customFormat="1">
      <c r="A509" s="41"/>
      <c r="B509" s="42"/>
      <c r="C509" s="43"/>
      <c r="D509" s="236" t="s">
        <v>1145</v>
      </c>
      <c r="E509" s="43"/>
      <c r="F509" s="288" t="s">
        <v>10999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1145</v>
      </c>
      <c r="AU509" s="20" t="s">
        <v>80</v>
      </c>
    </row>
    <row r="510" s="2" customFormat="1" ht="24.15" customHeight="1">
      <c r="A510" s="41"/>
      <c r="B510" s="42"/>
      <c r="C510" s="216" t="s">
        <v>1713</v>
      </c>
      <c r="D510" s="216" t="s">
        <v>207</v>
      </c>
      <c r="E510" s="217" t="s">
        <v>11071</v>
      </c>
      <c r="F510" s="218" t="s">
        <v>11072</v>
      </c>
      <c r="G510" s="219" t="s">
        <v>8235</v>
      </c>
      <c r="H510" s="220">
        <v>1</v>
      </c>
      <c r="I510" s="221"/>
      <c r="J510" s="222">
        <f>ROUND(I510*H510,2)</f>
        <v>0</v>
      </c>
      <c r="K510" s="218" t="s">
        <v>211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331</v>
      </c>
      <c r="AT510" s="227" t="s">
        <v>207</v>
      </c>
      <c r="AU510" s="227" t="s">
        <v>80</v>
      </c>
      <c r="AY510" s="20" t="s">
        <v>205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331</v>
      </c>
      <c r="BM510" s="227" t="s">
        <v>11073</v>
      </c>
    </row>
    <row r="511" s="2" customFormat="1">
      <c r="A511" s="41"/>
      <c r="B511" s="42"/>
      <c r="C511" s="43"/>
      <c r="D511" s="229" t="s">
        <v>214</v>
      </c>
      <c r="E511" s="43"/>
      <c r="F511" s="230" t="s">
        <v>11074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214</v>
      </c>
      <c r="AU511" s="20" t="s">
        <v>80</v>
      </c>
    </row>
    <row r="512" s="2" customFormat="1">
      <c r="A512" s="41"/>
      <c r="B512" s="42"/>
      <c r="C512" s="43"/>
      <c r="D512" s="236" t="s">
        <v>1145</v>
      </c>
      <c r="E512" s="43"/>
      <c r="F512" s="288" t="s">
        <v>11075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1145</v>
      </c>
      <c r="AU512" s="20" t="s">
        <v>80</v>
      </c>
    </row>
    <row r="513" s="2" customFormat="1" ht="16.5" customHeight="1">
      <c r="A513" s="41"/>
      <c r="B513" s="42"/>
      <c r="C513" s="278" t="s">
        <v>1719</v>
      </c>
      <c r="D513" s="278" t="s">
        <v>319</v>
      </c>
      <c r="E513" s="279" t="s">
        <v>11076</v>
      </c>
      <c r="F513" s="280" t="s">
        <v>11011</v>
      </c>
      <c r="G513" s="281" t="s">
        <v>8235</v>
      </c>
      <c r="H513" s="282">
        <v>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433</v>
      </c>
      <c r="AT513" s="227" t="s">
        <v>319</v>
      </c>
      <c r="AU513" s="227" t="s">
        <v>80</v>
      </c>
      <c r="AY513" s="20" t="s">
        <v>205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331</v>
      </c>
      <c r="BM513" s="227" t="s">
        <v>11077</v>
      </c>
    </row>
    <row r="514" s="2" customFormat="1">
      <c r="A514" s="41"/>
      <c r="B514" s="42"/>
      <c r="C514" s="43"/>
      <c r="D514" s="236" t="s">
        <v>1145</v>
      </c>
      <c r="E514" s="43"/>
      <c r="F514" s="288" t="s">
        <v>10940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1145</v>
      </c>
      <c r="AU514" s="20" t="s">
        <v>80</v>
      </c>
    </row>
    <row r="515" s="2" customFormat="1" ht="37.8" customHeight="1">
      <c r="A515" s="41"/>
      <c r="B515" s="42"/>
      <c r="C515" s="216" t="s">
        <v>1745</v>
      </c>
      <c r="D515" s="216" t="s">
        <v>207</v>
      </c>
      <c r="E515" s="217" t="s">
        <v>10672</v>
      </c>
      <c r="F515" s="218" t="s">
        <v>10673</v>
      </c>
      <c r="G515" s="219" t="s">
        <v>327</v>
      </c>
      <c r="H515" s="220">
        <v>5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331</v>
      </c>
      <c r="AT515" s="227" t="s">
        <v>207</v>
      </c>
      <c r="AU515" s="227" t="s">
        <v>80</v>
      </c>
      <c r="AY515" s="20" t="s">
        <v>205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331</v>
      </c>
      <c r="BM515" s="227" t="s">
        <v>11078</v>
      </c>
    </row>
    <row r="516" s="2" customFormat="1">
      <c r="A516" s="41"/>
      <c r="B516" s="42"/>
      <c r="C516" s="43"/>
      <c r="D516" s="236" t="s">
        <v>1145</v>
      </c>
      <c r="E516" s="43"/>
      <c r="F516" s="288" t="s">
        <v>11059</v>
      </c>
      <c r="G516" s="43"/>
      <c r="H516" s="43"/>
      <c r="I516" s="231"/>
      <c r="J516" s="43"/>
      <c r="K516" s="43"/>
      <c r="L516" s="47"/>
      <c r="M516" s="232"/>
      <c r="N516" s="233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1145</v>
      </c>
      <c r="AU516" s="20" t="s">
        <v>80</v>
      </c>
    </row>
    <row r="517" s="2" customFormat="1" ht="21.75" customHeight="1">
      <c r="A517" s="41"/>
      <c r="B517" s="42"/>
      <c r="C517" s="278" t="s">
        <v>1751</v>
      </c>
      <c r="D517" s="278" t="s">
        <v>319</v>
      </c>
      <c r="E517" s="279" t="s">
        <v>11020</v>
      </c>
      <c r="F517" s="280" t="s">
        <v>11021</v>
      </c>
      <c r="G517" s="281" t="s">
        <v>327</v>
      </c>
      <c r="H517" s="282">
        <v>5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433</v>
      </c>
      <c r="AT517" s="227" t="s">
        <v>319</v>
      </c>
      <c r="AU517" s="227" t="s">
        <v>80</v>
      </c>
      <c r="AY517" s="20" t="s">
        <v>205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331</v>
      </c>
      <c r="BM517" s="227" t="s">
        <v>11079</v>
      </c>
    </row>
    <row r="518" s="2" customFormat="1">
      <c r="A518" s="41"/>
      <c r="B518" s="42"/>
      <c r="C518" s="43"/>
      <c r="D518" s="236" t="s">
        <v>1145</v>
      </c>
      <c r="E518" s="43"/>
      <c r="F518" s="288" t="s">
        <v>10678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1145</v>
      </c>
      <c r="AU518" s="20" t="s">
        <v>80</v>
      </c>
    </row>
    <row r="519" s="2" customFormat="1" ht="37.8" customHeight="1">
      <c r="A519" s="41"/>
      <c r="B519" s="42"/>
      <c r="C519" s="216" t="s">
        <v>1757</v>
      </c>
      <c r="D519" s="216" t="s">
        <v>207</v>
      </c>
      <c r="E519" s="217" t="s">
        <v>10672</v>
      </c>
      <c r="F519" s="218" t="s">
        <v>10673</v>
      </c>
      <c r="G519" s="219" t="s">
        <v>327</v>
      </c>
      <c r="H519" s="220">
        <v>13</v>
      </c>
      <c r="I519" s="221"/>
      <c r="J519" s="222">
        <f>ROUND(I519*H519,2)</f>
        <v>0</v>
      </c>
      <c r="K519" s="218" t="s">
        <v>19</v>
      </c>
      <c r="L519" s="47"/>
      <c r="M519" s="223" t="s">
        <v>19</v>
      </c>
      <c r="N519" s="224" t="s">
        <v>42</v>
      </c>
      <c r="O519" s="87"/>
      <c r="P519" s="225">
        <f>O519*H519</f>
        <v>0</v>
      </c>
      <c r="Q519" s="225">
        <v>0</v>
      </c>
      <c r="R519" s="225">
        <f>Q519*H519</f>
        <v>0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331</v>
      </c>
      <c r="AT519" s="227" t="s">
        <v>207</v>
      </c>
      <c r="AU519" s="227" t="s">
        <v>80</v>
      </c>
      <c r="AY519" s="20" t="s">
        <v>205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331</v>
      </c>
      <c r="BM519" s="227" t="s">
        <v>11080</v>
      </c>
    </row>
    <row r="520" s="2" customFormat="1">
      <c r="A520" s="41"/>
      <c r="B520" s="42"/>
      <c r="C520" s="43"/>
      <c r="D520" s="236" t="s">
        <v>1145</v>
      </c>
      <c r="E520" s="43"/>
      <c r="F520" s="288" t="s">
        <v>11059</v>
      </c>
      <c r="G520" s="43"/>
      <c r="H520" s="43"/>
      <c r="I520" s="231"/>
      <c r="J520" s="43"/>
      <c r="K520" s="43"/>
      <c r="L520" s="47"/>
      <c r="M520" s="232"/>
      <c r="N520" s="233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1145</v>
      </c>
      <c r="AU520" s="20" t="s">
        <v>80</v>
      </c>
    </row>
    <row r="521" s="2" customFormat="1" ht="21.75" customHeight="1">
      <c r="A521" s="41"/>
      <c r="B521" s="42"/>
      <c r="C521" s="278" t="s">
        <v>1766</v>
      </c>
      <c r="D521" s="278" t="s">
        <v>319</v>
      </c>
      <c r="E521" s="279" t="s">
        <v>11081</v>
      </c>
      <c r="F521" s="280" t="s">
        <v>11024</v>
      </c>
      <c r="G521" s="281" t="s">
        <v>327</v>
      </c>
      <c r="H521" s="282">
        <v>8</v>
      </c>
      <c r="I521" s="283"/>
      <c r="J521" s="284">
        <f>ROUND(I521*H521,2)</f>
        <v>0</v>
      </c>
      <c r="K521" s="280" t="s">
        <v>19</v>
      </c>
      <c r="L521" s="285"/>
      <c r="M521" s="286" t="s">
        <v>19</v>
      </c>
      <c r="N521" s="287" t="s">
        <v>42</v>
      </c>
      <c r="O521" s="87"/>
      <c r="P521" s="225">
        <f>O521*H521</f>
        <v>0</v>
      </c>
      <c r="Q521" s="225">
        <v>0</v>
      </c>
      <c r="R521" s="225">
        <f>Q521*H521</f>
        <v>0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433</v>
      </c>
      <c r="AT521" s="227" t="s">
        <v>319</v>
      </c>
      <c r="AU521" s="227" t="s">
        <v>80</v>
      </c>
      <c r="AY521" s="20" t="s">
        <v>205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331</v>
      </c>
      <c r="BM521" s="227" t="s">
        <v>11082</v>
      </c>
    </row>
    <row r="522" s="2" customFormat="1">
      <c r="A522" s="41"/>
      <c r="B522" s="42"/>
      <c r="C522" s="43"/>
      <c r="D522" s="236" t="s">
        <v>1145</v>
      </c>
      <c r="E522" s="43"/>
      <c r="F522" s="288" t="s">
        <v>10678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1145</v>
      </c>
      <c r="AU522" s="20" t="s">
        <v>80</v>
      </c>
    </row>
    <row r="523" s="2" customFormat="1" ht="21.75" customHeight="1">
      <c r="A523" s="41"/>
      <c r="B523" s="42"/>
      <c r="C523" s="278" t="s">
        <v>1772</v>
      </c>
      <c r="D523" s="278" t="s">
        <v>319</v>
      </c>
      <c r="E523" s="279" t="s">
        <v>11083</v>
      </c>
      <c r="F523" s="280" t="s">
        <v>10676</v>
      </c>
      <c r="G523" s="281" t="s">
        <v>327</v>
      </c>
      <c r="H523" s="282">
        <v>5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</v>
      </c>
      <c r="R523" s="225">
        <f>Q523*H523</f>
        <v>0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433</v>
      </c>
      <c r="AT523" s="227" t="s">
        <v>319</v>
      </c>
      <c r="AU523" s="227" t="s">
        <v>80</v>
      </c>
      <c r="AY523" s="20" t="s">
        <v>205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331</v>
      </c>
      <c r="BM523" s="227" t="s">
        <v>11084</v>
      </c>
    </row>
    <row r="524" s="2" customFormat="1">
      <c r="A524" s="41"/>
      <c r="B524" s="42"/>
      <c r="C524" s="43"/>
      <c r="D524" s="236" t="s">
        <v>1145</v>
      </c>
      <c r="E524" s="43"/>
      <c r="F524" s="288" t="s">
        <v>10678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1145</v>
      </c>
      <c r="AU524" s="20" t="s">
        <v>80</v>
      </c>
    </row>
    <row r="525" s="2" customFormat="1" ht="37.8" customHeight="1">
      <c r="A525" s="41"/>
      <c r="B525" s="42"/>
      <c r="C525" s="216" t="s">
        <v>1779</v>
      </c>
      <c r="D525" s="216" t="s">
        <v>207</v>
      </c>
      <c r="E525" s="217" t="s">
        <v>10679</v>
      </c>
      <c r="F525" s="218" t="s">
        <v>10680</v>
      </c>
      <c r="G525" s="219" t="s">
        <v>327</v>
      </c>
      <c r="H525" s="220">
        <v>12</v>
      </c>
      <c r="I525" s="221"/>
      <c r="J525" s="222">
        <f>ROUND(I525*H525,2)</f>
        <v>0</v>
      </c>
      <c r="K525" s="218" t="s">
        <v>19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331</v>
      </c>
      <c r="AT525" s="227" t="s">
        <v>207</v>
      </c>
      <c r="AU525" s="227" t="s">
        <v>80</v>
      </c>
      <c r="AY525" s="20" t="s">
        <v>205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331</v>
      </c>
      <c r="BM525" s="227" t="s">
        <v>11085</v>
      </c>
    </row>
    <row r="526" s="2" customFormat="1">
      <c r="A526" s="41"/>
      <c r="B526" s="42"/>
      <c r="C526" s="43"/>
      <c r="D526" s="236" t="s">
        <v>1145</v>
      </c>
      <c r="E526" s="43"/>
      <c r="F526" s="288" t="s">
        <v>11059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1145</v>
      </c>
      <c r="AU526" s="20" t="s">
        <v>80</v>
      </c>
    </row>
    <row r="527" s="2" customFormat="1" ht="21.75" customHeight="1">
      <c r="A527" s="41"/>
      <c r="B527" s="42"/>
      <c r="C527" s="278" t="s">
        <v>1787</v>
      </c>
      <c r="D527" s="278" t="s">
        <v>319</v>
      </c>
      <c r="E527" s="279" t="s">
        <v>11086</v>
      </c>
      <c r="F527" s="280" t="s">
        <v>10828</v>
      </c>
      <c r="G527" s="281" t="s">
        <v>327</v>
      </c>
      <c r="H527" s="282">
        <v>12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</v>
      </c>
      <c r="R527" s="225">
        <f>Q527*H527</f>
        <v>0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433</v>
      </c>
      <c r="AT527" s="227" t="s">
        <v>319</v>
      </c>
      <c r="AU527" s="227" t="s">
        <v>80</v>
      </c>
      <c r="AY527" s="20" t="s">
        <v>205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331</v>
      </c>
      <c r="BM527" s="227" t="s">
        <v>11087</v>
      </c>
    </row>
    <row r="528" s="2" customFormat="1">
      <c r="A528" s="41"/>
      <c r="B528" s="42"/>
      <c r="C528" s="43"/>
      <c r="D528" s="236" t="s">
        <v>1145</v>
      </c>
      <c r="E528" s="43"/>
      <c r="F528" s="288" t="s">
        <v>10678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1145</v>
      </c>
      <c r="AU528" s="20" t="s">
        <v>80</v>
      </c>
    </row>
    <row r="529" s="2" customFormat="1" ht="37.8" customHeight="1">
      <c r="A529" s="41"/>
      <c r="B529" s="42"/>
      <c r="C529" s="216" t="s">
        <v>1796</v>
      </c>
      <c r="D529" s="216" t="s">
        <v>207</v>
      </c>
      <c r="E529" s="217" t="s">
        <v>11031</v>
      </c>
      <c r="F529" s="218" t="s">
        <v>11032</v>
      </c>
      <c r="G529" s="219" t="s">
        <v>8235</v>
      </c>
      <c r="H529" s="220">
        <v>2</v>
      </c>
      <c r="I529" s="221"/>
      <c r="J529" s="222">
        <f>ROUND(I529*H529,2)</f>
        <v>0</v>
      </c>
      <c r="K529" s="218" t="s">
        <v>211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331</v>
      </c>
      <c r="AT529" s="227" t="s">
        <v>207</v>
      </c>
      <c r="AU529" s="227" t="s">
        <v>80</v>
      </c>
      <c r="AY529" s="20" t="s">
        <v>205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331</v>
      </c>
      <c r="BM529" s="227" t="s">
        <v>11088</v>
      </c>
    </row>
    <row r="530" s="2" customFormat="1">
      <c r="A530" s="41"/>
      <c r="B530" s="42"/>
      <c r="C530" s="43"/>
      <c r="D530" s="229" t="s">
        <v>214</v>
      </c>
      <c r="E530" s="43"/>
      <c r="F530" s="230" t="s">
        <v>11034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214</v>
      </c>
      <c r="AU530" s="20" t="s">
        <v>80</v>
      </c>
    </row>
    <row r="531" s="2" customFormat="1">
      <c r="A531" s="41"/>
      <c r="B531" s="42"/>
      <c r="C531" s="43"/>
      <c r="D531" s="236" t="s">
        <v>1145</v>
      </c>
      <c r="E531" s="43"/>
      <c r="F531" s="288" t="s">
        <v>11062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1145</v>
      </c>
      <c r="AU531" s="20" t="s">
        <v>80</v>
      </c>
    </row>
    <row r="532" s="2" customFormat="1" ht="16.5" customHeight="1">
      <c r="A532" s="41"/>
      <c r="B532" s="42"/>
      <c r="C532" s="278" t="s">
        <v>1803</v>
      </c>
      <c r="D532" s="278" t="s">
        <v>319</v>
      </c>
      <c r="E532" s="279" t="s">
        <v>11089</v>
      </c>
      <c r="F532" s="280" t="s">
        <v>11038</v>
      </c>
      <c r="G532" s="281" t="s">
        <v>8235</v>
      </c>
      <c r="H532" s="282">
        <v>2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433</v>
      </c>
      <c r="AT532" s="227" t="s">
        <v>319</v>
      </c>
      <c r="AU532" s="227" t="s">
        <v>80</v>
      </c>
      <c r="AY532" s="20" t="s">
        <v>205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331</v>
      </c>
      <c r="BM532" s="227" t="s">
        <v>11090</v>
      </c>
    </row>
    <row r="533" s="2" customFormat="1">
      <c r="A533" s="41"/>
      <c r="B533" s="42"/>
      <c r="C533" s="43"/>
      <c r="D533" s="236" t="s">
        <v>1145</v>
      </c>
      <c r="E533" s="43"/>
      <c r="F533" s="288" t="s">
        <v>10871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1145</v>
      </c>
      <c r="AU533" s="20" t="s">
        <v>80</v>
      </c>
    </row>
    <row r="534" s="2" customFormat="1" ht="37.8" customHeight="1">
      <c r="A534" s="41"/>
      <c r="B534" s="42"/>
      <c r="C534" s="216" t="s">
        <v>1810</v>
      </c>
      <c r="D534" s="216" t="s">
        <v>207</v>
      </c>
      <c r="E534" s="217" t="s">
        <v>11091</v>
      </c>
      <c r="F534" s="218" t="s">
        <v>10714</v>
      </c>
      <c r="G534" s="219" t="s">
        <v>8235</v>
      </c>
      <c r="H534" s="220">
        <v>1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331</v>
      </c>
      <c r="AT534" s="227" t="s">
        <v>207</v>
      </c>
      <c r="AU534" s="227" t="s">
        <v>80</v>
      </c>
      <c r="AY534" s="20" t="s">
        <v>205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331</v>
      </c>
      <c r="BM534" s="227" t="s">
        <v>11092</v>
      </c>
    </row>
    <row r="535" s="2" customFormat="1">
      <c r="A535" s="41"/>
      <c r="B535" s="42"/>
      <c r="C535" s="43"/>
      <c r="D535" s="236" t="s">
        <v>1145</v>
      </c>
      <c r="E535" s="43"/>
      <c r="F535" s="288" t="s">
        <v>10716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1145</v>
      </c>
      <c r="AU535" s="20" t="s">
        <v>80</v>
      </c>
    </row>
    <row r="536" s="2" customFormat="1" ht="16.5" customHeight="1">
      <c r="A536" s="41"/>
      <c r="B536" s="42"/>
      <c r="C536" s="278" t="s">
        <v>1816</v>
      </c>
      <c r="D536" s="278" t="s">
        <v>319</v>
      </c>
      <c r="E536" s="279" t="s">
        <v>11093</v>
      </c>
      <c r="F536" s="280" t="s">
        <v>11043</v>
      </c>
      <c r="G536" s="281" t="s">
        <v>8235</v>
      </c>
      <c r="H536" s="282">
        <v>1</v>
      </c>
      <c r="I536" s="283"/>
      <c r="J536" s="284">
        <f>ROUND(I536*H536,2)</f>
        <v>0</v>
      </c>
      <c r="K536" s="280" t="s">
        <v>19</v>
      </c>
      <c r="L536" s="285"/>
      <c r="M536" s="286" t="s">
        <v>19</v>
      </c>
      <c r="N536" s="287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433</v>
      </c>
      <c r="AT536" s="227" t="s">
        <v>319</v>
      </c>
      <c r="AU536" s="227" t="s">
        <v>80</v>
      </c>
      <c r="AY536" s="20" t="s">
        <v>205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331</v>
      </c>
      <c r="BM536" s="227" t="s">
        <v>11094</v>
      </c>
    </row>
    <row r="537" s="2" customFormat="1">
      <c r="A537" s="41"/>
      <c r="B537" s="42"/>
      <c r="C537" s="43"/>
      <c r="D537" s="236" t="s">
        <v>1145</v>
      </c>
      <c r="E537" s="43"/>
      <c r="F537" s="288" t="s">
        <v>10720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1145</v>
      </c>
      <c r="AU537" s="20" t="s">
        <v>80</v>
      </c>
    </row>
    <row r="538" s="2" customFormat="1" ht="37.8" customHeight="1">
      <c r="A538" s="41"/>
      <c r="B538" s="42"/>
      <c r="C538" s="216" t="s">
        <v>1822</v>
      </c>
      <c r="D538" s="216" t="s">
        <v>207</v>
      </c>
      <c r="E538" s="217" t="s">
        <v>11045</v>
      </c>
      <c r="F538" s="218" t="s">
        <v>11046</v>
      </c>
      <c r="G538" s="219" t="s">
        <v>327</v>
      </c>
      <c r="H538" s="220">
        <v>6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331</v>
      </c>
      <c r="AT538" s="227" t="s">
        <v>207</v>
      </c>
      <c r="AU538" s="227" t="s">
        <v>80</v>
      </c>
      <c r="AY538" s="20" t="s">
        <v>205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331</v>
      </c>
      <c r="BM538" s="227" t="s">
        <v>11095</v>
      </c>
    </row>
    <row r="539" s="2" customFormat="1">
      <c r="A539" s="41"/>
      <c r="B539" s="42"/>
      <c r="C539" s="43"/>
      <c r="D539" s="236" t="s">
        <v>1145</v>
      </c>
      <c r="E539" s="43"/>
      <c r="F539" s="288" t="s">
        <v>11062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1145</v>
      </c>
      <c r="AU539" s="20" t="s">
        <v>80</v>
      </c>
    </row>
    <row r="540" s="2" customFormat="1" ht="16.5" customHeight="1">
      <c r="A540" s="41"/>
      <c r="B540" s="42"/>
      <c r="C540" s="278" t="s">
        <v>1832</v>
      </c>
      <c r="D540" s="278" t="s">
        <v>319</v>
      </c>
      <c r="E540" s="279" t="s">
        <v>11096</v>
      </c>
      <c r="F540" s="280" t="s">
        <v>11050</v>
      </c>
      <c r="G540" s="281" t="s">
        <v>327</v>
      </c>
      <c r="H540" s="282">
        <v>4</v>
      </c>
      <c r="I540" s="283"/>
      <c r="J540" s="284">
        <f>ROUND(I540*H540,2)</f>
        <v>0</v>
      </c>
      <c r="K540" s="280" t="s">
        <v>19</v>
      </c>
      <c r="L540" s="285"/>
      <c r="M540" s="286" t="s">
        <v>19</v>
      </c>
      <c r="N540" s="287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433</v>
      </c>
      <c r="AT540" s="227" t="s">
        <v>319</v>
      </c>
      <c r="AU540" s="227" t="s">
        <v>80</v>
      </c>
      <c r="AY540" s="20" t="s">
        <v>205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331</v>
      </c>
      <c r="BM540" s="227" t="s">
        <v>11097</v>
      </c>
    </row>
    <row r="541" s="2" customFormat="1" ht="16.5" customHeight="1">
      <c r="A541" s="41"/>
      <c r="B541" s="42"/>
      <c r="C541" s="278" t="s">
        <v>1838</v>
      </c>
      <c r="D541" s="278" t="s">
        <v>319</v>
      </c>
      <c r="E541" s="279" t="s">
        <v>11098</v>
      </c>
      <c r="F541" s="280" t="s">
        <v>11099</v>
      </c>
      <c r="G541" s="281" t="s">
        <v>327</v>
      </c>
      <c r="H541" s="282">
        <v>2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433</v>
      </c>
      <c r="AT541" s="227" t="s">
        <v>319</v>
      </c>
      <c r="AU541" s="227" t="s">
        <v>80</v>
      </c>
      <c r="AY541" s="20" t="s">
        <v>205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331</v>
      </c>
      <c r="BM541" s="227" t="s">
        <v>11100</v>
      </c>
    </row>
    <row r="542" s="2" customFormat="1">
      <c r="A542" s="41"/>
      <c r="B542" s="42"/>
      <c r="C542" s="43"/>
      <c r="D542" s="236" t="s">
        <v>1145</v>
      </c>
      <c r="E542" s="43"/>
      <c r="F542" s="288" t="s">
        <v>11052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1145</v>
      </c>
      <c r="AU542" s="20" t="s">
        <v>80</v>
      </c>
    </row>
    <row r="543" s="12" customFormat="1" ht="22.8" customHeight="1">
      <c r="A543" s="12"/>
      <c r="B543" s="200"/>
      <c r="C543" s="201"/>
      <c r="D543" s="202" t="s">
        <v>70</v>
      </c>
      <c r="E543" s="214" t="s">
        <v>11101</v>
      </c>
      <c r="F543" s="214" t="s">
        <v>11102</v>
      </c>
      <c r="G543" s="201"/>
      <c r="H543" s="201"/>
      <c r="I543" s="204"/>
      <c r="J543" s="215">
        <f>BK543</f>
        <v>0</v>
      </c>
      <c r="K543" s="201"/>
      <c r="L543" s="206"/>
      <c r="M543" s="207"/>
      <c r="N543" s="208"/>
      <c r="O543" s="208"/>
      <c r="P543" s="209">
        <f>SUM(P544:P619)</f>
        <v>0</v>
      </c>
      <c r="Q543" s="208"/>
      <c r="R543" s="209">
        <f>SUM(R544:R619)</f>
        <v>0.0037599999999999999</v>
      </c>
      <c r="S543" s="208"/>
      <c r="T543" s="210">
        <f>SUM(T544:T619)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1" t="s">
        <v>80</v>
      </c>
      <c r="AT543" s="212" t="s">
        <v>70</v>
      </c>
      <c r="AU543" s="212" t="s">
        <v>78</v>
      </c>
      <c r="AY543" s="211" t="s">
        <v>205</v>
      </c>
      <c r="BK543" s="213">
        <f>SUM(BK544:BK619)</f>
        <v>0</v>
      </c>
    </row>
    <row r="544" s="2" customFormat="1" ht="44.25" customHeight="1">
      <c r="A544" s="41"/>
      <c r="B544" s="42"/>
      <c r="C544" s="216" t="s">
        <v>1843</v>
      </c>
      <c r="D544" s="216" t="s">
        <v>207</v>
      </c>
      <c r="E544" s="217" t="s">
        <v>10611</v>
      </c>
      <c r="F544" s="218" t="s">
        <v>10612</v>
      </c>
      <c r="G544" s="219" t="s">
        <v>306</v>
      </c>
      <c r="H544" s="220">
        <v>1</v>
      </c>
      <c r="I544" s="221"/>
      <c r="J544" s="222">
        <f>ROUND(I544*H544,2)</f>
        <v>0</v>
      </c>
      <c r="K544" s="218" t="s">
        <v>211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0.00046000000000000001</v>
      </c>
      <c r="R544" s="225">
        <f>Q544*H544</f>
        <v>0.00046000000000000001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331</v>
      </c>
      <c r="AT544" s="227" t="s">
        <v>207</v>
      </c>
      <c r="AU544" s="227" t="s">
        <v>80</v>
      </c>
      <c r="AY544" s="20" t="s">
        <v>205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331</v>
      </c>
      <c r="BM544" s="227" t="s">
        <v>11103</v>
      </c>
    </row>
    <row r="545" s="2" customFormat="1">
      <c r="A545" s="41"/>
      <c r="B545" s="42"/>
      <c r="C545" s="43"/>
      <c r="D545" s="229" t="s">
        <v>214</v>
      </c>
      <c r="E545" s="43"/>
      <c r="F545" s="230" t="s">
        <v>10614</v>
      </c>
      <c r="G545" s="43"/>
      <c r="H545" s="43"/>
      <c r="I545" s="231"/>
      <c r="J545" s="43"/>
      <c r="K545" s="43"/>
      <c r="L545" s="47"/>
      <c r="M545" s="232"/>
      <c r="N545" s="233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214</v>
      </c>
      <c r="AU545" s="20" t="s">
        <v>80</v>
      </c>
    </row>
    <row r="546" s="2" customFormat="1">
      <c r="A546" s="41"/>
      <c r="B546" s="42"/>
      <c r="C546" s="43"/>
      <c r="D546" s="236" t="s">
        <v>1145</v>
      </c>
      <c r="E546" s="43"/>
      <c r="F546" s="288" t="s">
        <v>11104</v>
      </c>
      <c r="G546" s="43"/>
      <c r="H546" s="43"/>
      <c r="I546" s="231"/>
      <c r="J546" s="43"/>
      <c r="K546" s="43"/>
      <c r="L546" s="47"/>
      <c r="M546" s="232"/>
      <c r="N546" s="233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1145</v>
      </c>
      <c r="AU546" s="20" t="s">
        <v>80</v>
      </c>
    </row>
    <row r="547" s="2" customFormat="1" ht="33" customHeight="1">
      <c r="A547" s="41"/>
      <c r="B547" s="42"/>
      <c r="C547" s="278" t="s">
        <v>1849</v>
      </c>
      <c r="D547" s="278" t="s">
        <v>319</v>
      </c>
      <c r="E547" s="279" t="s">
        <v>10616</v>
      </c>
      <c r="F547" s="280" t="s">
        <v>10617</v>
      </c>
      <c r="G547" s="281" t="s">
        <v>306</v>
      </c>
      <c r="H547" s="282">
        <v>1</v>
      </c>
      <c r="I547" s="283"/>
      <c r="J547" s="284">
        <f>ROUND(I547*H547,2)</f>
        <v>0</v>
      </c>
      <c r="K547" s="280" t="s">
        <v>19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0.0033</v>
      </c>
      <c r="R547" s="225">
        <f>Q547*H547</f>
        <v>0.0033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433</v>
      </c>
      <c r="AT547" s="227" t="s">
        <v>319</v>
      </c>
      <c r="AU547" s="227" t="s">
        <v>80</v>
      </c>
      <c r="AY547" s="20" t="s">
        <v>205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331</v>
      </c>
      <c r="BM547" s="227" t="s">
        <v>11105</v>
      </c>
    </row>
    <row r="548" s="2" customFormat="1" ht="24.15" customHeight="1">
      <c r="A548" s="41"/>
      <c r="B548" s="42"/>
      <c r="C548" s="216" t="s">
        <v>1857</v>
      </c>
      <c r="D548" s="216" t="s">
        <v>207</v>
      </c>
      <c r="E548" s="217" t="s">
        <v>10770</v>
      </c>
      <c r="F548" s="218" t="s">
        <v>10771</v>
      </c>
      <c r="G548" s="219" t="s">
        <v>8235</v>
      </c>
      <c r="H548" s="220">
        <v>2</v>
      </c>
      <c r="I548" s="221"/>
      <c r="J548" s="222">
        <f>ROUND(I548*H548,2)</f>
        <v>0</v>
      </c>
      <c r="K548" s="218" t="s">
        <v>211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331</v>
      </c>
      <c r="AT548" s="227" t="s">
        <v>207</v>
      </c>
      <c r="AU548" s="227" t="s">
        <v>80</v>
      </c>
      <c r="AY548" s="20" t="s">
        <v>205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331</v>
      </c>
      <c r="BM548" s="227" t="s">
        <v>11106</v>
      </c>
    </row>
    <row r="549" s="2" customFormat="1">
      <c r="A549" s="41"/>
      <c r="B549" s="42"/>
      <c r="C549" s="43"/>
      <c r="D549" s="229" t="s">
        <v>214</v>
      </c>
      <c r="E549" s="43"/>
      <c r="F549" s="230" t="s">
        <v>10773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214</v>
      </c>
      <c r="AU549" s="20" t="s">
        <v>80</v>
      </c>
    </row>
    <row r="550" s="2" customFormat="1">
      <c r="A550" s="41"/>
      <c r="B550" s="42"/>
      <c r="C550" s="43"/>
      <c r="D550" s="236" t="s">
        <v>1145</v>
      </c>
      <c r="E550" s="43"/>
      <c r="F550" s="288" t="s">
        <v>11107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1145</v>
      </c>
      <c r="AU550" s="20" t="s">
        <v>80</v>
      </c>
    </row>
    <row r="551" s="2" customFormat="1" ht="24.15" customHeight="1">
      <c r="A551" s="41"/>
      <c r="B551" s="42"/>
      <c r="C551" s="278" t="s">
        <v>1862</v>
      </c>
      <c r="D551" s="278" t="s">
        <v>319</v>
      </c>
      <c r="E551" s="279" t="s">
        <v>11108</v>
      </c>
      <c r="F551" s="280" t="s">
        <v>11109</v>
      </c>
      <c r="G551" s="281" t="s">
        <v>8235</v>
      </c>
      <c r="H551" s="282">
        <v>2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433</v>
      </c>
      <c r="AT551" s="227" t="s">
        <v>319</v>
      </c>
      <c r="AU551" s="227" t="s">
        <v>80</v>
      </c>
      <c r="AY551" s="20" t="s">
        <v>205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331</v>
      </c>
      <c r="BM551" s="227" t="s">
        <v>11110</v>
      </c>
    </row>
    <row r="552" s="2" customFormat="1">
      <c r="A552" s="41"/>
      <c r="B552" s="42"/>
      <c r="C552" s="43"/>
      <c r="D552" s="236" t="s">
        <v>1145</v>
      </c>
      <c r="E552" s="43"/>
      <c r="F552" s="288" t="s">
        <v>11111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1145</v>
      </c>
      <c r="AU552" s="20" t="s">
        <v>80</v>
      </c>
    </row>
    <row r="553" s="2" customFormat="1" ht="24.15" customHeight="1">
      <c r="A553" s="41"/>
      <c r="B553" s="42"/>
      <c r="C553" s="216" t="s">
        <v>1873</v>
      </c>
      <c r="D553" s="216" t="s">
        <v>207</v>
      </c>
      <c r="E553" s="217" t="s">
        <v>11071</v>
      </c>
      <c r="F553" s="218" t="s">
        <v>11072</v>
      </c>
      <c r="G553" s="219" t="s">
        <v>8235</v>
      </c>
      <c r="H553" s="220">
        <v>2</v>
      </c>
      <c r="I553" s="221"/>
      <c r="J553" s="222">
        <f>ROUND(I553*H553,2)</f>
        <v>0</v>
      </c>
      <c r="K553" s="218" t="s">
        <v>211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331</v>
      </c>
      <c r="AT553" s="227" t="s">
        <v>207</v>
      </c>
      <c r="AU553" s="227" t="s">
        <v>80</v>
      </c>
      <c r="AY553" s="20" t="s">
        <v>205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331</v>
      </c>
      <c r="BM553" s="227" t="s">
        <v>11112</v>
      </c>
    </row>
    <row r="554" s="2" customFormat="1">
      <c r="A554" s="41"/>
      <c r="B554" s="42"/>
      <c r="C554" s="43"/>
      <c r="D554" s="229" t="s">
        <v>214</v>
      </c>
      <c r="E554" s="43"/>
      <c r="F554" s="230" t="s">
        <v>11074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214</v>
      </c>
      <c r="AU554" s="20" t="s">
        <v>80</v>
      </c>
    </row>
    <row r="555" s="2" customFormat="1">
      <c r="A555" s="41"/>
      <c r="B555" s="42"/>
      <c r="C555" s="43"/>
      <c r="D555" s="236" t="s">
        <v>1145</v>
      </c>
      <c r="E555" s="43"/>
      <c r="F555" s="288" t="s">
        <v>11113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1145</v>
      </c>
      <c r="AU555" s="20" t="s">
        <v>80</v>
      </c>
    </row>
    <row r="556" s="2" customFormat="1" ht="24.15" customHeight="1">
      <c r="A556" s="41"/>
      <c r="B556" s="42"/>
      <c r="C556" s="278" t="s">
        <v>1882</v>
      </c>
      <c r="D556" s="278" t="s">
        <v>319</v>
      </c>
      <c r="E556" s="279" t="s">
        <v>11114</v>
      </c>
      <c r="F556" s="280" t="s">
        <v>11115</v>
      </c>
      <c r="G556" s="281" t="s">
        <v>8235</v>
      </c>
      <c r="H556" s="282">
        <v>2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433</v>
      </c>
      <c r="AT556" s="227" t="s">
        <v>319</v>
      </c>
      <c r="AU556" s="227" t="s">
        <v>80</v>
      </c>
      <c r="AY556" s="20" t="s">
        <v>205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331</v>
      </c>
      <c r="BM556" s="227" t="s">
        <v>11116</v>
      </c>
    </row>
    <row r="557" s="2" customFormat="1">
      <c r="A557" s="41"/>
      <c r="B557" s="42"/>
      <c r="C557" s="43"/>
      <c r="D557" s="236" t="s">
        <v>1145</v>
      </c>
      <c r="E557" s="43"/>
      <c r="F557" s="288" t="s">
        <v>11117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1145</v>
      </c>
      <c r="AU557" s="20" t="s">
        <v>80</v>
      </c>
    </row>
    <row r="558" s="2" customFormat="1" ht="24.15" customHeight="1">
      <c r="A558" s="41"/>
      <c r="B558" s="42"/>
      <c r="C558" s="216" t="s">
        <v>1888</v>
      </c>
      <c r="D558" s="216" t="s">
        <v>207</v>
      </c>
      <c r="E558" s="217" t="s">
        <v>11013</v>
      </c>
      <c r="F558" s="218" t="s">
        <v>11014</v>
      </c>
      <c r="G558" s="219" t="s">
        <v>8235</v>
      </c>
      <c r="H558" s="220">
        <v>1</v>
      </c>
      <c r="I558" s="221"/>
      <c r="J558" s="222">
        <f>ROUND(I558*H558,2)</f>
        <v>0</v>
      </c>
      <c r="K558" s="218" t="s">
        <v>211</v>
      </c>
      <c r="L558" s="47"/>
      <c r="M558" s="223" t="s">
        <v>19</v>
      </c>
      <c r="N558" s="224" t="s">
        <v>42</v>
      </c>
      <c r="O558" s="87"/>
      <c r="P558" s="225">
        <f>O558*H558</f>
        <v>0</v>
      </c>
      <c r="Q558" s="225">
        <v>0</v>
      </c>
      <c r="R558" s="225">
        <f>Q558*H558</f>
        <v>0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331</v>
      </c>
      <c r="AT558" s="227" t="s">
        <v>207</v>
      </c>
      <c r="AU558" s="227" t="s">
        <v>80</v>
      </c>
      <c r="AY558" s="20" t="s">
        <v>205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331</v>
      </c>
      <c r="BM558" s="227" t="s">
        <v>11118</v>
      </c>
    </row>
    <row r="559" s="2" customFormat="1">
      <c r="A559" s="41"/>
      <c r="B559" s="42"/>
      <c r="C559" s="43"/>
      <c r="D559" s="229" t="s">
        <v>214</v>
      </c>
      <c r="E559" s="43"/>
      <c r="F559" s="230" t="s">
        <v>11016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214</v>
      </c>
      <c r="AU559" s="20" t="s">
        <v>80</v>
      </c>
    </row>
    <row r="560" s="2" customFormat="1">
      <c r="A560" s="41"/>
      <c r="B560" s="42"/>
      <c r="C560" s="43"/>
      <c r="D560" s="236" t="s">
        <v>1145</v>
      </c>
      <c r="E560" s="43"/>
      <c r="F560" s="288" t="s">
        <v>11119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1145</v>
      </c>
      <c r="AU560" s="20" t="s">
        <v>80</v>
      </c>
    </row>
    <row r="561" s="2" customFormat="1" ht="16.5" customHeight="1">
      <c r="A561" s="41"/>
      <c r="B561" s="42"/>
      <c r="C561" s="278" t="s">
        <v>1894</v>
      </c>
      <c r="D561" s="278" t="s">
        <v>319</v>
      </c>
      <c r="E561" s="279" t="s">
        <v>11120</v>
      </c>
      <c r="F561" s="280" t="s">
        <v>11121</v>
      </c>
      <c r="G561" s="281" t="s">
        <v>8235</v>
      </c>
      <c r="H561" s="282">
        <v>1</v>
      </c>
      <c r="I561" s="283"/>
      <c r="J561" s="284">
        <f>ROUND(I561*H561,2)</f>
        <v>0</v>
      </c>
      <c r="K561" s="280" t="s">
        <v>19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</v>
      </c>
      <c r="R561" s="225">
        <f>Q561*H561</f>
        <v>0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433</v>
      </c>
      <c r="AT561" s="227" t="s">
        <v>319</v>
      </c>
      <c r="AU561" s="227" t="s">
        <v>80</v>
      </c>
      <c r="AY561" s="20" t="s">
        <v>205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331</v>
      </c>
      <c r="BM561" s="227" t="s">
        <v>11122</v>
      </c>
    </row>
    <row r="562" s="2" customFormat="1">
      <c r="A562" s="41"/>
      <c r="B562" s="42"/>
      <c r="C562" s="43"/>
      <c r="D562" s="236" t="s">
        <v>1145</v>
      </c>
      <c r="E562" s="43"/>
      <c r="F562" s="288" t="s">
        <v>11018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1145</v>
      </c>
      <c r="AU562" s="20" t="s">
        <v>80</v>
      </c>
    </row>
    <row r="563" s="2" customFormat="1" ht="24.15" customHeight="1">
      <c r="A563" s="41"/>
      <c r="B563" s="42"/>
      <c r="C563" s="216" t="s">
        <v>1900</v>
      </c>
      <c r="D563" s="216" t="s">
        <v>207</v>
      </c>
      <c r="E563" s="217" t="s">
        <v>11013</v>
      </c>
      <c r="F563" s="218" t="s">
        <v>11014</v>
      </c>
      <c r="G563" s="219" t="s">
        <v>8235</v>
      </c>
      <c r="H563" s="220">
        <v>2</v>
      </c>
      <c r="I563" s="221"/>
      <c r="J563" s="222">
        <f>ROUND(I563*H563,2)</f>
        <v>0</v>
      </c>
      <c r="K563" s="218" t="s">
        <v>211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</v>
      </c>
      <c r="R563" s="225">
        <f>Q563*H563</f>
        <v>0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331</v>
      </c>
      <c r="AT563" s="227" t="s">
        <v>207</v>
      </c>
      <c r="AU563" s="227" t="s">
        <v>80</v>
      </c>
      <c r="AY563" s="20" t="s">
        <v>205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331</v>
      </c>
      <c r="BM563" s="227" t="s">
        <v>11123</v>
      </c>
    </row>
    <row r="564" s="2" customFormat="1">
      <c r="A564" s="41"/>
      <c r="B564" s="42"/>
      <c r="C564" s="43"/>
      <c r="D564" s="229" t="s">
        <v>214</v>
      </c>
      <c r="E564" s="43"/>
      <c r="F564" s="230" t="s">
        <v>11016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214</v>
      </c>
      <c r="AU564" s="20" t="s">
        <v>80</v>
      </c>
    </row>
    <row r="565" s="2" customFormat="1">
      <c r="A565" s="41"/>
      <c r="B565" s="42"/>
      <c r="C565" s="43"/>
      <c r="D565" s="236" t="s">
        <v>1145</v>
      </c>
      <c r="E565" s="43"/>
      <c r="F565" s="288" t="s">
        <v>11124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1145</v>
      </c>
      <c r="AU565" s="20" t="s">
        <v>80</v>
      </c>
    </row>
    <row r="566" s="2" customFormat="1" ht="16.5" customHeight="1">
      <c r="A566" s="41"/>
      <c r="B566" s="42"/>
      <c r="C566" s="278" t="s">
        <v>1906</v>
      </c>
      <c r="D566" s="278" t="s">
        <v>319</v>
      </c>
      <c r="E566" s="279" t="s">
        <v>11125</v>
      </c>
      <c r="F566" s="280" t="s">
        <v>11126</v>
      </c>
      <c r="G566" s="281" t="s">
        <v>8235</v>
      </c>
      <c r="H566" s="282">
        <v>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433</v>
      </c>
      <c r="AT566" s="227" t="s">
        <v>319</v>
      </c>
      <c r="AU566" s="227" t="s">
        <v>80</v>
      </c>
      <c r="AY566" s="20" t="s">
        <v>205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331</v>
      </c>
      <c r="BM566" s="227" t="s">
        <v>11127</v>
      </c>
    </row>
    <row r="567" s="2" customFormat="1" ht="16.5" customHeight="1">
      <c r="A567" s="41"/>
      <c r="B567" s="42"/>
      <c r="C567" s="278" t="s">
        <v>1922</v>
      </c>
      <c r="D567" s="278" t="s">
        <v>319</v>
      </c>
      <c r="E567" s="279" t="s">
        <v>11128</v>
      </c>
      <c r="F567" s="280" t="s">
        <v>11129</v>
      </c>
      <c r="G567" s="281" t="s">
        <v>8235</v>
      </c>
      <c r="H567" s="282">
        <v>1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433</v>
      </c>
      <c r="AT567" s="227" t="s">
        <v>319</v>
      </c>
      <c r="AU567" s="227" t="s">
        <v>80</v>
      </c>
      <c r="AY567" s="20" t="s">
        <v>205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331</v>
      </c>
      <c r="BM567" s="227" t="s">
        <v>11130</v>
      </c>
    </row>
    <row r="568" s="2" customFormat="1" ht="24.15" customHeight="1">
      <c r="A568" s="41"/>
      <c r="B568" s="42"/>
      <c r="C568" s="216" t="s">
        <v>1927</v>
      </c>
      <c r="D568" s="216" t="s">
        <v>207</v>
      </c>
      <c r="E568" s="217" t="s">
        <v>11131</v>
      </c>
      <c r="F568" s="218" t="s">
        <v>11132</v>
      </c>
      <c r="G568" s="219" t="s">
        <v>8235</v>
      </c>
      <c r="H568" s="220">
        <v>1</v>
      </c>
      <c r="I568" s="221"/>
      <c r="J568" s="222">
        <f>ROUND(I568*H568,2)</f>
        <v>0</v>
      </c>
      <c r="K568" s="218" t="s">
        <v>211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</v>
      </c>
      <c r="R568" s="225">
        <f>Q568*H568</f>
        <v>0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331</v>
      </c>
      <c r="AT568" s="227" t="s">
        <v>207</v>
      </c>
      <c r="AU568" s="227" t="s">
        <v>80</v>
      </c>
      <c r="AY568" s="20" t="s">
        <v>205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331</v>
      </c>
      <c r="BM568" s="227" t="s">
        <v>11133</v>
      </c>
    </row>
    <row r="569" s="2" customFormat="1">
      <c r="A569" s="41"/>
      <c r="B569" s="42"/>
      <c r="C569" s="43"/>
      <c r="D569" s="229" t="s">
        <v>214</v>
      </c>
      <c r="E569" s="43"/>
      <c r="F569" s="230" t="s">
        <v>11134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214</v>
      </c>
      <c r="AU569" s="20" t="s">
        <v>80</v>
      </c>
    </row>
    <row r="570" s="2" customFormat="1">
      <c r="A570" s="41"/>
      <c r="B570" s="42"/>
      <c r="C570" s="43"/>
      <c r="D570" s="236" t="s">
        <v>1145</v>
      </c>
      <c r="E570" s="43"/>
      <c r="F570" s="288" t="s">
        <v>11124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1145</v>
      </c>
      <c r="AU570" s="20" t="s">
        <v>80</v>
      </c>
    </row>
    <row r="571" s="2" customFormat="1" ht="16.5" customHeight="1">
      <c r="A571" s="41"/>
      <c r="B571" s="42"/>
      <c r="C571" s="278" t="s">
        <v>1933</v>
      </c>
      <c r="D571" s="278" t="s">
        <v>319</v>
      </c>
      <c r="E571" s="279" t="s">
        <v>11135</v>
      </c>
      <c r="F571" s="280" t="s">
        <v>11136</v>
      </c>
      <c r="G571" s="281" t="s">
        <v>8235</v>
      </c>
      <c r="H571" s="282">
        <v>1</v>
      </c>
      <c r="I571" s="283"/>
      <c r="J571" s="284">
        <f>ROUND(I571*H571,2)</f>
        <v>0</v>
      </c>
      <c r="K571" s="280" t="s">
        <v>19</v>
      </c>
      <c r="L571" s="285"/>
      <c r="M571" s="286" t="s">
        <v>19</v>
      </c>
      <c r="N571" s="287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433</v>
      </c>
      <c r="AT571" s="227" t="s">
        <v>319</v>
      </c>
      <c r="AU571" s="227" t="s">
        <v>80</v>
      </c>
      <c r="AY571" s="20" t="s">
        <v>205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331</v>
      </c>
      <c r="BM571" s="227" t="s">
        <v>11137</v>
      </c>
    </row>
    <row r="572" s="2" customFormat="1" ht="37.8" customHeight="1">
      <c r="A572" s="41"/>
      <c r="B572" s="42"/>
      <c r="C572" s="216" t="s">
        <v>1940</v>
      </c>
      <c r="D572" s="216" t="s">
        <v>207</v>
      </c>
      <c r="E572" s="217" t="s">
        <v>11138</v>
      </c>
      <c r="F572" s="218" t="s">
        <v>10665</v>
      </c>
      <c r="G572" s="219" t="s">
        <v>8235</v>
      </c>
      <c r="H572" s="220">
        <v>1</v>
      </c>
      <c r="I572" s="221"/>
      <c r="J572" s="222">
        <f>ROUND(I572*H572,2)</f>
        <v>0</v>
      </c>
      <c r="K572" s="218" t="s">
        <v>19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331</v>
      </c>
      <c r="AT572" s="227" t="s">
        <v>207</v>
      </c>
      <c r="AU572" s="227" t="s">
        <v>80</v>
      </c>
      <c r="AY572" s="20" t="s">
        <v>205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331</v>
      </c>
      <c r="BM572" s="227" t="s">
        <v>11139</v>
      </c>
    </row>
    <row r="573" s="2" customFormat="1">
      <c r="A573" s="41"/>
      <c r="B573" s="42"/>
      <c r="C573" s="43"/>
      <c r="D573" s="236" t="s">
        <v>1145</v>
      </c>
      <c r="E573" s="43"/>
      <c r="F573" s="288" t="s">
        <v>11124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1145</v>
      </c>
      <c r="AU573" s="20" t="s">
        <v>80</v>
      </c>
    </row>
    <row r="574" s="2" customFormat="1" ht="16.5" customHeight="1">
      <c r="A574" s="41"/>
      <c r="B574" s="42"/>
      <c r="C574" s="278" t="s">
        <v>1946</v>
      </c>
      <c r="D574" s="278" t="s">
        <v>319</v>
      </c>
      <c r="E574" s="279" t="s">
        <v>11140</v>
      </c>
      <c r="F574" s="280" t="s">
        <v>11141</v>
      </c>
      <c r="G574" s="281" t="s">
        <v>8235</v>
      </c>
      <c r="H574" s="282">
        <v>1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433</v>
      </c>
      <c r="AT574" s="227" t="s">
        <v>319</v>
      </c>
      <c r="AU574" s="227" t="s">
        <v>80</v>
      </c>
      <c r="AY574" s="20" t="s">
        <v>205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331</v>
      </c>
      <c r="BM574" s="227" t="s">
        <v>11142</v>
      </c>
    </row>
    <row r="575" s="2" customFormat="1" ht="16.5" customHeight="1">
      <c r="A575" s="41"/>
      <c r="B575" s="42"/>
      <c r="C575" s="216" t="s">
        <v>1952</v>
      </c>
      <c r="D575" s="216" t="s">
        <v>207</v>
      </c>
      <c r="E575" s="217" t="s">
        <v>11143</v>
      </c>
      <c r="F575" s="218" t="s">
        <v>11144</v>
      </c>
      <c r="G575" s="219" t="s">
        <v>306</v>
      </c>
      <c r="H575" s="220">
        <v>2</v>
      </c>
      <c r="I575" s="221"/>
      <c r="J575" s="222">
        <f>ROUND(I575*H575,2)</f>
        <v>0</v>
      </c>
      <c r="K575" s="218" t="s">
        <v>19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331</v>
      </c>
      <c r="AT575" s="227" t="s">
        <v>207</v>
      </c>
      <c r="AU575" s="227" t="s">
        <v>80</v>
      </c>
      <c r="AY575" s="20" t="s">
        <v>205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331</v>
      </c>
      <c r="BM575" s="227" t="s">
        <v>11145</v>
      </c>
    </row>
    <row r="576" s="2" customFormat="1">
      <c r="A576" s="41"/>
      <c r="B576" s="42"/>
      <c r="C576" s="43"/>
      <c r="D576" s="236" t="s">
        <v>1145</v>
      </c>
      <c r="E576" s="43"/>
      <c r="F576" s="288" t="s">
        <v>10759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1145</v>
      </c>
      <c r="AU576" s="20" t="s">
        <v>80</v>
      </c>
    </row>
    <row r="577" s="2" customFormat="1" ht="37.8" customHeight="1">
      <c r="A577" s="41"/>
      <c r="B577" s="42"/>
      <c r="C577" s="216" t="s">
        <v>1957</v>
      </c>
      <c r="D577" s="216" t="s">
        <v>207</v>
      </c>
      <c r="E577" s="217" t="s">
        <v>10672</v>
      </c>
      <c r="F577" s="218" t="s">
        <v>10673</v>
      </c>
      <c r="G577" s="219" t="s">
        <v>327</v>
      </c>
      <c r="H577" s="220">
        <v>20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331</v>
      </c>
      <c r="AT577" s="227" t="s">
        <v>207</v>
      </c>
      <c r="AU577" s="227" t="s">
        <v>80</v>
      </c>
      <c r="AY577" s="20" t="s">
        <v>205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331</v>
      </c>
      <c r="BM577" s="227" t="s">
        <v>11146</v>
      </c>
    </row>
    <row r="578" s="2" customFormat="1">
      <c r="A578" s="41"/>
      <c r="B578" s="42"/>
      <c r="C578" s="43"/>
      <c r="D578" s="236" t="s">
        <v>1145</v>
      </c>
      <c r="E578" s="43"/>
      <c r="F578" s="288" t="s">
        <v>11059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1145</v>
      </c>
      <c r="AU578" s="20" t="s">
        <v>80</v>
      </c>
    </row>
    <row r="579" s="2" customFormat="1" ht="21.75" customHeight="1">
      <c r="A579" s="41"/>
      <c r="B579" s="42"/>
      <c r="C579" s="278" t="s">
        <v>1963</v>
      </c>
      <c r="D579" s="278" t="s">
        <v>319</v>
      </c>
      <c r="E579" s="279" t="s">
        <v>11081</v>
      </c>
      <c r="F579" s="280" t="s">
        <v>11024</v>
      </c>
      <c r="G579" s="281" t="s">
        <v>327</v>
      </c>
      <c r="H579" s="282">
        <v>20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433</v>
      </c>
      <c r="AT579" s="227" t="s">
        <v>319</v>
      </c>
      <c r="AU579" s="227" t="s">
        <v>80</v>
      </c>
      <c r="AY579" s="20" t="s">
        <v>205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331</v>
      </c>
      <c r="BM579" s="227" t="s">
        <v>11147</v>
      </c>
    </row>
    <row r="580" s="2" customFormat="1">
      <c r="A580" s="41"/>
      <c r="B580" s="42"/>
      <c r="C580" s="43"/>
      <c r="D580" s="236" t="s">
        <v>1145</v>
      </c>
      <c r="E580" s="43"/>
      <c r="F580" s="288" t="s">
        <v>10678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1145</v>
      </c>
      <c r="AU580" s="20" t="s">
        <v>80</v>
      </c>
    </row>
    <row r="581" s="2" customFormat="1" ht="37.8" customHeight="1">
      <c r="A581" s="41"/>
      <c r="B581" s="42"/>
      <c r="C581" s="216" t="s">
        <v>1970</v>
      </c>
      <c r="D581" s="216" t="s">
        <v>207</v>
      </c>
      <c r="E581" s="217" t="s">
        <v>10679</v>
      </c>
      <c r="F581" s="218" t="s">
        <v>10680</v>
      </c>
      <c r="G581" s="219" t="s">
        <v>327</v>
      </c>
      <c r="H581" s="220">
        <v>21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331</v>
      </c>
      <c r="AT581" s="227" t="s">
        <v>207</v>
      </c>
      <c r="AU581" s="227" t="s">
        <v>80</v>
      </c>
      <c r="AY581" s="20" t="s">
        <v>205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331</v>
      </c>
      <c r="BM581" s="227" t="s">
        <v>11148</v>
      </c>
    </row>
    <row r="582" s="2" customFormat="1">
      <c r="A582" s="41"/>
      <c r="B582" s="42"/>
      <c r="C582" s="43"/>
      <c r="D582" s="236" t="s">
        <v>1145</v>
      </c>
      <c r="E582" s="43"/>
      <c r="F582" s="288" t="s">
        <v>11059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1145</v>
      </c>
      <c r="AU582" s="20" t="s">
        <v>80</v>
      </c>
    </row>
    <row r="583" s="2" customFormat="1" ht="21.75" customHeight="1">
      <c r="A583" s="41"/>
      <c r="B583" s="42"/>
      <c r="C583" s="278" t="s">
        <v>1976</v>
      </c>
      <c r="D583" s="278" t="s">
        <v>319</v>
      </c>
      <c r="E583" s="279" t="s">
        <v>11086</v>
      </c>
      <c r="F583" s="280" t="s">
        <v>10828</v>
      </c>
      <c r="G583" s="281" t="s">
        <v>327</v>
      </c>
      <c r="H583" s="282">
        <v>1</v>
      </c>
      <c r="I583" s="283"/>
      <c r="J583" s="284">
        <f>ROUND(I583*H583,2)</f>
        <v>0</v>
      </c>
      <c r="K583" s="280" t="s">
        <v>19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</v>
      </c>
      <c r="R583" s="225">
        <f>Q583*H583</f>
        <v>0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433</v>
      </c>
      <c r="AT583" s="227" t="s">
        <v>319</v>
      </c>
      <c r="AU583" s="227" t="s">
        <v>80</v>
      </c>
      <c r="AY583" s="20" t="s">
        <v>205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331</v>
      </c>
      <c r="BM583" s="227" t="s">
        <v>11149</v>
      </c>
    </row>
    <row r="584" s="2" customFormat="1">
      <c r="A584" s="41"/>
      <c r="B584" s="42"/>
      <c r="C584" s="43"/>
      <c r="D584" s="236" t="s">
        <v>1145</v>
      </c>
      <c r="E584" s="43"/>
      <c r="F584" s="288" t="s">
        <v>10678</v>
      </c>
      <c r="G584" s="43"/>
      <c r="H584" s="43"/>
      <c r="I584" s="231"/>
      <c r="J584" s="43"/>
      <c r="K584" s="43"/>
      <c r="L584" s="47"/>
      <c r="M584" s="232"/>
      <c r="N584" s="233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1145</v>
      </c>
      <c r="AU584" s="20" t="s">
        <v>80</v>
      </c>
    </row>
    <row r="585" s="2" customFormat="1" ht="21.75" customHeight="1">
      <c r="A585" s="41"/>
      <c r="B585" s="42"/>
      <c r="C585" s="278" t="s">
        <v>1982</v>
      </c>
      <c r="D585" s="278" t="s">
        <v>319</v>
      </c>
      <c r="E585" s="279" t="s">
        <v>10833</v>
      </c>
      <c r="F585" s="280" t="s">
        <v>10834</v>
      </c>
      <c r="G585" s="281" t="s">
        <v>327</v>
      </c>
      <c r="H585" s="282">
        <v>20</v>
      </c>
      <c r="I585" s="283"/>
      <c r="J585" s="284">
        <f>ROUND(I585*H585,2)</f>
        <v>0</v>
      </c>
      <c r="K585" s="280" t="s">
        <v>19</v>
      </c>
      <c r="L585" s="285"/>
      <c r="M585" s="286" t="s">
        <v>19</v>
      </c>
      <c r="N585" s="287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433</v>
      </c>
      <c r="AT585" s="227" t="s">
        <v>319</v>
      </c>
      <c r="AU585" s="227" t="s">
        <v>80</v>
      </c>
      <c r="AY585" s="20" t="s">
        <v>205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331</v>
      </c>
      <c r="BM585" s="227" t="s">
        <v>11150</v>
      </c>
    </row>
    <row r="586" s="2" customFormat="1">
      <c r="A586" s="41"/>
      <c r="B586" s="42"/>
      <c r="C586" s="43"/>
      <c r="D586" s="236" t="s">
        <v>1145</v>
      </c>
      <c r="E586" s="43"/>
      <c r="F586" s="288" t="s">
        <v>10678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1145</v>
      </c>
      <c r="AU586" s="20" t="s">
        <v>80</v>
      </c>
    </row>
    <row r="587" s="2" customFormat="1" ht="37.8" customHeight="1">
      <c r="A587" s="41"/>
      <c r="B587" s="42"/>
      <c r="C587" s="216" t="s">
        <v>1988</v>
      </c>
      <c r="D587" s="216" t="s">
        <v>207</v>
      </c>
      <c r="E587" s="217" t="s">
        <v>10699</v>
      </c>
      <c r="F587" s="218" t="s">
        <v>10700</v>
      </c>
      <c r="G587" s="219" t="s">
        <v>306</v>
      </c>
      <c r="H587" s="220">
        <v>2</v>
      </c>
      <c r="I587" s="221"/>
      <c r="J587" s="222">
        <f>ROUND(I587*H587,2)</f>
        <v>0</v>
      </c>
      <c r="K587" s="218" t="s">
        <v>211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331</v>
      </c>
      <c r="AT587" s="227" t="s">
        <v>207</v>
      </c>
      <c r="AU587" s="227" t="s">
        <v>80</v>
      </c>
      <c r="AY587" s="20" t="s">
        <v>205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331</v>
      </c>
      <c r="BM587" s="227" t="s">
        <v>11151</v>
      </c>
    </row>
    <row r="588" s="2" customFormat="1">
      <c r="A588" s="41"/>
      <c r="B588" s="42"/>
      <c r="C588" s="43"/>
      <c r="D588" s="229" t="s">
        <v>214</v>
      </c>
      <c r="E588" s="43"/>
      <c r="F588" s="230" t="s">
        <v>10702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214</v>
      </c>
      <c r="AU588" s="20" t="s">
        <v>80</v>
      </c>
    </row>
    <row r="589" s="2" customFormat="1">
      <c r="A589" s="41"/>
      <c r="B589" s="42"/>
      <c r="C589" s="43"/>
      <c r="D589" s="236" t="s">
        <v>1145</v>
      </c>
      <c r="E589" s="43"/>
      <c r="F589" s="288" t="s">
        <v>10759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1145</v>
      </c>
      <c r="AU589" s="20" t="s">
        <v>80</v>
      </c>
    </row>
    <row r="590" s="2" customFormat="1" ht="21.75" customHeight="1">
      <c r="A590" s="41"/>
      <c r="B590" s="42"/>
      <c r="C590" s="278" t="s">
        <v>1993</v>
      </c>
      <c r="D590" s="278" t="s">
        <v>319</v>
      </c>
      <c r="E590" s="279" t="s">
        <v>11152</v>
      </c>
      <c r="F590" s="280" t="s">
        <v>11153</v>
      </c>
      <c r="G590" s="281" t="s">
        <v>306</v>
      </c>
      <c r="H590" s="282">
        <v>1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</v>
      </c>
      <c r="R590" s="225">
        <f>Q590*H590</f>
        <v>0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433</v>
      </c>
      <c r="AT590" s="227" t="s">
        <v>319</v>
      </c>
      <c r="AU590" s="227" t="s">
        <v>80</v>
      </c>
      <c r="AY590" s="20" t="s">
        <v>205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331</v>
      </c>
      <c r="BM590" s="227" t="s">
        <v>11154</v>
      </c>
    </row>
    <row r="591" s="2" customFormat="1">
      <c r="A591" s="41"/>
      <c r="B591" s="42"/>
      <c r="C591" s="43"/>
      <c r="D591" s="236" t="s">
        <v>1145</v>
      </c>
      <c r="E591" s="43"/>
      <c r="F591" s="288" t="s">
        <v>10850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1145</v>
      </c>
      <c r="AU591" s="20" t="s">
        <v>80</v>
      </c>
    </row>
    <row r="592" s="2" customFormat="1" ht="21.75" customHeight="1">
      <c r="A592" s="41"/>
      <c r="B592" s="42"/>
      <c r="C592" s="278" t="s">
        <v>1998</v>
      </c>
      <c r="D592" s="278" t="s">
        <v>319</v>
      </c>
      <c r="E592" s="279" t="s">
        <v>11155</v>
      </c>
      <c r="F592" s="280" t="s">
        <v>11156</v>
      </c>
      <c r="G592" s="281" t="s">
        <v>306</v>
      </c>
      <c r="H592" s="282">
        <v>1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433</v>
      </c>
      <c r="AT592" s="227" t="s">
        <v>319</v>
      </c>
      <c r="AU592" s="227" t="s">
        <v>80</v>
      </c>
      <c r="AY592" s="20" t="s">
        <v>205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331</v>
      </c>
      <c r="BM592" s="227" t="s">
        <v>11157</v>
      </c>
    </row>
    <row r="593" s="2" customFormat="1">
      <c r="A593" s="41"/>
      <c r="B593" s="42"/>
      <c r="C593" s="43"/>
      <c r="D593" s="236" t="s">
        <v>1145</v>
      </c>
      <c r="E593" s="43"/>
      <c r="F593" s="288" t="s">
        <v>10850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1145</v>
      </c>
      <c r="AU593" s="20" t="s">
        <v>80</v>
      </c>
    </row>
    <row r="594" s="2" customFormat="1" ht="37.8" customHeight="1">
      <c r="A594" s="41"/>
      <c r="B594" s="42"/>
      <c r="C594" s="216" t="s">
        <v>2003</v>
      </c>
      <c r="D594" s="216" t="s">
        <v>207</v>
      </c>
      <c r="E594" s="217" t="s">
        <v>11031</v>
      </c>
      <c r="F594" s="218" t="s">
        <v>11032</v>
      </c>
      <c r="G594" s="219" t="s">
        <v>8235</v>
      </c>
      <c r="H594" s="220">
        <v>1</v>
      </c>
      <c r="I594" s="221"/>
      <c r="J594" s="222">
        <f>ROUND(I594*H594,2)</f>
        <v>0</v>
      </c>
      <c r="K594" s="218" t="s">
        <v>211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331</v>
      </c>
      <c r="AT594" s="227" t="s">
        <v>207</v>
      </c>
      <c r="AU594" s="227" t="s">
        <v>80</v>
      </c>
      <c r="AY594" s="20" t="s">
        <v>205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331</v>
      </c>
      <c r="BM594" s="227" t="s">
        <v>11158</v>
      </c>
    </row>
    <row r="595" s="2" customFormat="1">
      <c r="A595" s="41"/>
      <c r="B595" s="42"/>
      <c r="C595" s="43"/>
      <c r="D595" s="229" t="s">
        <v>214</v>
      </c>
      <c r="E595" s="43"/>
      <c r="F595" s="230" t="s">
        <v>11034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214</v>
      </c>
      <c r="AU595" s="20" t="s">
        <v>80</v>
      </c>
    </row>
    <row r="596" s="2" customFormat="1">
      <c r="A596" s="41"/>
      <c r="B596" s="42"/>
      <c r="C596" s="43"/>
      <c r="D596" s="236" t="s">
        <v>1145</v>
      </c>
      <c r="E596" s="43"/>
      <c r="F596" s="288" t="s">
        <v>11124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1145</v>
      </c>
      <c r="AU596" s="20" t="s">
        <v>80</v>
      </c>
    </row>
    <row r="597" s="2" customFormat="1" ht="16.5" customHeight="1">
      <c r="A597" s="41"/>
      <c r="B597" s="42"/>
      <c r="C597" s="278" t="s">
        <v>2008</v>
      </c>
      <c r="D597" s="278" t="s">
        <v>319</v>
      </c>
      <c r="E597" s="279" t="s">
        <v>11159</v>
      </c>
      <c r="F597" s="280" t="s">
        <v>11160</v>
      </c>
      <c r="G597" s="281" t="s">
        <v>8235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433</v>
      </c>
      <c r="AT597" s="227" t="s">
        <v>319</v>
      </c>
      <c r="AU597" s="227" t="s">
        <v>80</v>
      </c>
      <c r="AY597" s="20" t="s">
        <v>205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331</v>
      </c>
      <c r="BM597" s="227" t="s">
        <v>11161</v>
      </c>
    </row>
    <row r="598" s="2" customFormat="1">
      <c r="A598" s="41"/>
      <c r="B598" s="42"/>
      <c r="C598" s="43"/>
      <c r="D598" s="236" t="s">
        <v>1145</v>
      </c>
      <c r="E598" s="43"/>
      <c r="F598" s="288" t="s">
        <v>10871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1145</v>
      </c>
      <c r="AU598" s="20" t="s">
        <v>80</v>
      </c>
    </row>
    <row r="599" s="2" customFormat="1" ht="37.8" customHeight="1">
      <c r="A599" s="41"/>
      <c r="B599" s="42"/>
      <c r="C599" s="216" t="s">
        <v>2013</v>
      </c>
      <c r="D599" s="216" t="s">
        <v>207</v>
      </c>
      <c r="E599" s="217" t="s">
        <v>11162</v>
      </c>
      <c r="F599" s="218" t="s">
        <v>11163</v>
      </c>
      <c r="G599" s="219" t="s">
        <v>8235</v>
      </c>
      <c r="H599" s="220">
        <v>1</v>
      </c>
      <c r="I599" s="221"/>
      <c r="J599" s="222">
        <f>ROUND(I599*H599,2)</f>
        <v>0</v>
      </c>
      <c r="K599" s="218" t="s">
        <v>211</v>
      </c>
      <c r="L599" s="47"/>
      <c r="M599" s="223" t="s">
        <v>19</v>
      </c>
      <c r="N599" s="224" t="s">
        <v>42</v>
      </c>
      <c r="O599" s="87"/>
      <c r="P599" s="225">
        <f>O599*H599</f>
        <v>0</v>
      </c>
      <c r="Q599" s="225">
        <v>0</v>
      </c>
      <c r="R599" s="225">
        <f>Q599*H599</f>
        <v>0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331</v>
      </c>
      <c r="AT599" s="227" t="s">
        <v>207</v>
      </c>
      <c r="AU599" s="227" t="s">
        <v>80</v>
      </c>
      <c r="AY599" s="20" t="s">
        <v>205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331</v>
      </c>
      <c r="BM599" s="227" t="s">
        <v>11164</v>
      </c>
    </row>
    <row r="600" s="2" customFormat="1">
      <c r="A600" s="41"/>
      <c r="B600" s="42"/>
      <c r="C600" s="43"/>
      <c r="D600" s="229" t="s">
        <v>214</v>
      </c>
      <c r="E600" s="43"/>
      <c r="F600" s="230" t="s">
        <v>11165</v>
      </c>
      <c r="G600" s="43"/>
      <c r="H600" s="43"/>
      <c r="I600" s="231"/>
      <c r="J600" s="43"/>
      <c r="K600" s="43"/>
      <c r="L600" s="47"/>
      <c r="M600" s="232"/>
      <c r="N600" s="233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214</v>
      </c>
      <c r="AU600" s="20" t="s">
        <v>80</v>
      </c>
    </row>
    <row r="601" s="2" customFormat="1">
      <c r="A601" s="41"/>
      <c r="B601" s="42"/>
      <c r="C601" s="43"/>
      <c r="D601" s="236" t="s">
        <v>1145</v>
      </c>
      <c r="E601" s="43"/>
      <c r="F601" s="288" t="s">
        <v>11124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1145</v>
      </c>
      <c r="AU601" s="20" t="s">
        <v>80</v>
      </c>
    </row>
    <row r="602" s="2" customFormat="1" ht="16.5" customHeight="1">
      <c r="A602" s="41"/>
      <c r="B602" s="42"/>
      <c r="C602" s="278" t="s">
        <v>2018</v>
      </c>
      <c r="D602" s="278" t="s">
        <v>319</v>
      </c>
      <c r="E602" s="279" t="s">
        <v>11166</v>
      </c>
      <c r="F602" s="280" t="s">
        <v>11167</v>
      </c>
      <c r="G602" s="281" t="s">
        <v>19</v>
      </c>
      <c r="H602" s="282">
        <v>1</v>
      </c>
      <c r="I602" s="283"/>
      <c r="J602" s="284">
        <f>ROUND(I602*H602,2)</f>
        <v>0</v>
      </c>
      <c r="K602" s="280" t="s">
        <v>19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433</v>
      </c>
      <c r="AT602" s="227" t="s">
        <v>319</v>
      </c>
      <c r="AU602" s="227" t="s">
        <v>80</v>
      </c>
      <c r="AY602" s="20" t="s">
        <v>205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331</v>
      </c>
      <c r="BM602" s="227" t="s">
        <v>11168</v>
      </c>
    </row>
    <row r="603" s="2" customFormat="1">
      <c r="A603" s="41"/>
      <c r="B603" s="42"/>
      <c r="C603" s="43"/>
      <c r="D603" s="236" t="s">
        <v>1145</v>
      </c>
      <c r="E603" s="43"/>
      <c r="F603" s="288" t="s">
        <v>10871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1145</v>
      </c>
      <c r="AU603" s="20" t="s">
        <v>80</v>
      </c>
    </row>
    <row r="604" s="2" customFormat="1" ht="37.8" customHeight="1">
      <c r="A604" s="41"/>
      <c r="B604" s="42"/>
      <c r="C604" s="216" t="s">
        <v>2023</v>
      </c>
      <c r="D604" s="216" t="s">
        <v>207</v>
      </c>
      <c r="E604" s="217" t="s">
        <v>11169</v>
      </c>
      <c r="F604" s="218" t="s">
        <v>10873</v>
      </c>
      <c r="G604" s="219" t="s">
        <v>8235</v>
      </c>
      <c r="H604" s="220">
        <v>1</v>
      </c>
      <c r="I604" s="221"/>
      <c r="J604" s="222">
        <f>ROUND(I604*H604,2)</f>
        <v>0</v>
      </c>
      <c r="K604" s="218" t="s">
        <v>19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331</v>
      </c>
      <c r="AT604" s="227" t="s">
        <v>207</v>
      </c>
      <c r="AU604" s="227" t="s">
        <v>80</v>
      </c>
      <c r="AY604" s="20" t="s">
        <v>205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331</v>
      </c>
      <c r="BM604" s="227" t="s">
        <v>11170</v>
      </c>
    </row>
    <row r="605" s="2" customFormat="1">
      <c r="A605" s="41"/>
      <c r="B605" s="42"/>
      <c r="C605" s="43"/>
      <c r="D605" s="236" t="s">
        <v>1145</v>
      </c>
      <c r="E605" s="43"/>
      <c r="F605" s="288" t="s">
        <v>11171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1145</v>
      </c>
      <c r="AU605" s="20" t="s">
        <v>80</v>
      </c>
    </row>
    <row r="606" s="2" customFormat="1" ht="24.15" customHeight="1">
      <c r="A606" s="41"/>
      <c r="B606" s="42"/>
      <c r="C606" s="278" t="s">
        <v>2028</v>
      </c>
      <c r="D606" s="278" t="s">
        <v>319</v>
      </c>
      <c r="E606" s="279" t="s">
        <v>11172</v>
      </c>
      <c r="F606" s="280" t="s">
        <v>11173</v>
      </c>
      <c r="G606" s="281" t="s">
        <v>8235</v>
      </c>
      <c r="H606" s="282">
        <v>1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433</v>
      </c>
      <c r="AT606" s="227" t="s">
        <v>319</v>
      </c>
      <c r="AU606" s="227" t="s">
        <v>80</v>
      </c>
      <c r="AY606" s="20" t="s">
        <v>205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331</v>
      </c>
      <c r="BM606" s="227" t="s">
        <v>11174</v>
      </c>
    </row>
    <row r="607" s="2" customFormat="1" ht="37.8" customHeight="1">
      <c r="A607" s="41"/>
      <c r="B607" s="42"/>
      <c r="C607" s="216" t="s">
        <v>2034</v>
      </c>
      <c r="D607" s="216" t="s">
        <v>207</v>
      </c>
      <c r="E607" s="217" t="s">
        <v>11175</v>
      </c>
      <c r="F607" s="218" t="s">
        <v>10729</v>
      </c>
      <c r="G607" s="219" t="s">
        <v>8235</v>
      </c>
      <c r="H607" s="220">
        <v>1</v>
      </c>
      <c r="I607" s="221"/>
      <c r="J607" s="222">
        <f>ROUND(I607*H607,2)</f>
        <v>0</v>
      </c>
      <c r="K607" s="218" t="s">
        <v>19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331</v>
      </c>
      <c r="AT607" s="227" t="s">
        <v>207</v>
      </c>
      <c r="AU607" s="227" t="s">
        <v>80</v>
      </c>
      <c r="AY607" s="20" t="s">
        <v>205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331</v>
      </c>
      <c r="BM607" s="227" t="s">
        <v>11176</v>
      </c>
    </row>
    <row r="608" s="2" customFormat="1">
      <c r="A608" s="41"/>
      <c r="B608" s="42"/>
      <c r="C608" s="43"/>
      <c r="D608" s="236" t="s">
        <v>1145</v>
      </c>
      <c r="E608" s="43"/>
      <c r="F608" s="288" t="s">
        <v>11177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1145</v>
      </c>
      <c r="AU608" s="20" t="s">
        <v>80</v>
      </c>
    </row>
    <row r="609" s="2" customFormat="1" ht="24.15" customHeight="1">
      <c r="A609" s="41"/>
      <c r="B609" s="42"/>
      <c r="C609" s="278" t="s">
        <v>2040</v>
      </c>
      <c r="D609" s="278" t="s">
        <v>319</v>
      </c>
      <c r="E609" s="279" t="s">
        <v>11178</v>
      </c>
      <c r="F609" s="280" t="s">
        <v>11179</v>
      </c>
      <c r="G609" s="281" t="s">
        <v>8235</v>
      </c>
      <c r="H609" s="282">
        <v>1</v>
      </c>
      <c r="I609" s="283"/>
      <c r="J609" s="284">
        <f>ROUND(I609*H609,2)</f>
        <v>0</v>
      </c>
      <c r="K609" s="280" t="s">
        <v>19</v>
      </c>
      <c r="L609" s="285"/>
      <c r="M609" s="286" t="s">
        <v>19</v>
      </c>
      <c r="N609" s="287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433</v>
      </c>
      <c r="AT609" s="227" t="s">
        <v>319</v>
      </c>
      <c r="AU609" s="227" t="s">
        <v>80</v>
      </c>
      <c r="AY609" s="20" t="s">
        <v>205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331</v>
      </c>
      <c r="BM609" s="227" t="s">
        <v>11180</v>
      </c>
    </row>
    <row r="610" s="2" customFormat="1">
      <c r="A610" s="41"/>
      <c r="B610" s="42"/>
      <c r="C610" s="43"/>
      <c r="D610" s="236" t="s">
        <v>1145</v>
      </c>
      <c r="E610" s="43"/>
      <c r="F610" s="288" t="s">
        <v>10608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1145</v>
      </c>
      <c r="AU610" s="20" t="s">
        <v>80</v>
      </c>
    </row>
    <row r="611" s="2" customFormat="1" ht="16.5" customHeight="1">
      <c r="A611" s="41"/>
      <c r="B611" s="42"/>
      <c r="C611" s="216" t="s">
        <v>2047</v>
      </c>
      <c r="D611" s="216" t="s">
        <v>207</v>
      </c>
      <c r="E611" s="217" t="s">
        <v>11181</v>
      </c>
      <c r="F611" s="218" t="s">
        <v>11182</v>
      </c>
      <c r="G611" s="219" t="s">
        <v>8235</v>
      </c>
      <c r="H611" s="220">
        <v>1</v>
      </c>
      <c r="I611" s="221"/>
      <c r="J611" s="222">
        <f>ROUND(I611*H611,2)</f>
        <v>0</v>
      </c>
      <c r="K611" s="218" t="s">
        <v>19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331</v>
      </c>
      <c r="AT611" s="227" t="s">
        <v>207</v>
      </c>
      <c r="AU611" s="227" t="s">
        <v>80</v>
      </c>
      <c r="AY611" s="20" t="s">
        <v>205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331</v>
      </c>
      <c r="BM611" s="227" t="s">
        <v>11183</v>
      </c>
    </row>
    <row r="612" s="2" customFormat="1">
      <c r="A612" s="41"/>
      <c r="B612" s="42"/>
      <c r="C612" s="43"/>
      <c r="D612" s="236" t="s">
        <v>1145</v>
      </c>
      <c r="E612" s="43"/>
      <c r="F612" s="288" t="s">
        <v>11184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1145</v>
      </c>
      <c r="AU612" s="20" t="s">
        <v>80</v>
      </c>
    </row>
    <row r="613" s="2" customFormat="1" ht="49.05" customHeight="1">
      <c r="A613" s="41"/>
      <c r="B613" s="42"/>
      <c r="C613" s="278" t="s">
        <v>2052</v>
      </c>
      <c r="D613" s="278" t="s">
        <v>319</v>
      </c>
      <c r="E613" s="279" t="s">
        <v>11185</v>
      </c>
      <c r="F613" s="280" t="s">
        <v>11186</v>
      </c>
      <c r="G613" s="281" t="s">
        <v>8235</v>
      </c>
      <c r="H613" s="282">
        <v>1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433</v>
      </c>
      <c r="AT613" s="227" t="s">
        <v>319</v>
      </c>
      <c r="AU613" s="227" t="s">
        <v>80</v>
      </c>
      <c r="AY613" s="20" t="s">
        <v>205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331</v>
      </c>
      <c r="BM613" s="227" t="s">
        <v>11187</v>
      </c>
    </row>
    <row r="614" s="2" customFormat="1">
      <c r="A614" s="41"/>
      <c r="B614" s="42"/>
      <c r="C614" s="43"/>
      <c r="D614" s="236" t="s">
        <v>1145</v>
      </c>
      <c r="E614" s="43"/>
      <c r="F614" s="288" t="s">
        <v>11188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1145</v>
      </c>
      <c r="AU614" s="20" t="s">
        <v>80</v>
      </c>
    </row>
    <row r="615" s="2" customFormat="1" ht="21.75" customHeight="1">
      <c r="A615" s="41"/>
      <c r="B615" s="42"/>
      <c r="C615" s="216" t="s">
        <v>2058</v>
      </c>
      <c r="D615" s="216" t="s">
        <v>207</v>
      </c>
      <c r="E615" s="217" t="s">
        <v>11189</v>
      </c>
      <c r="F615" s="218" t="s">
        <v>10746</v>
      </c>
      <c r="G615" s="219" t="s">
        <v>8235</v>
      </c>
      <c r="H615" s="220">
        <v>1</v>
      </c>
      <c r="I615" s="221"/>
      <c r="J615" s="222">
        <f>ROUND(I615*H615,2)</f>
        <v>0</v>
      </c>
      <c r="K615" s="218" t="s">
        <v>19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331</v>
      </c>
      <c r="AT615" s="227" t="s">
        <v>207</v>
      </c>
      <c r="AU615" s="227" t="s">
        <v>80</v>
      </c>
      <c r="AY615" s="20" t="s">
        <v>205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331</v>
      </c>
      <c r="BM615" s="227" t="s">
        <v>11190</v>
      </c>
    </row>
    <row r="616" s="2" customFormat="1" ht="16.5" customHeight="1">
      <c r="A616" s="41"/>
      <c r="B616" s="42"/>
      <c r="C616" s="216" t="s">
        <v>2064</v>
      </c>
      <c r="D616" s="216" t="s">
        <v>207</v>
      </c>
      <c r="E616" s="217" t="s">
        <v>10748</v>
      </c>
      <c r="F616" s="218" t="s">
        <v>10749</v>
      </c>
      <c r="G616" s="219" t="s">
        <v>8235</v>
      </c>
      <c r="H616" s="220">
        <v>1</v>
      </c>
      <c r="I616" s="221"/>
      <c r="J616" s="222">
        <f>ROUND(I616*H616,2)</f>
        <v>0</v>
      </c>
      <c r="K616" s="218" t="s">
        <v>19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331</v>
      </c>
      <c r="AT616" s="227" t="s">
        <v>207</v>
      </c>
      <c r="AU616" s="227" t="s">
        <v>80</v>
      </c>
      <c r="AY616" s="20" t="s">
        <v>205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331</v>
      </c>
      <c r="BM616" s="227" t="s">
        <v>11191</v>
      </c>
    </row>
    <row r="617" s="2" customFormat="1">
      <c r="A617" s="41"/>
      <c r="B617" s="42"/>
      <c r="C617" s="43"/>
      <c r="D617" s="236" t="s">
        <v>1145</v>
      </c>
      <c r="E617" s="43"/>
      <c r="F617" s="288" t="s">
        <v>10751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1145</v>
      </c>
      <c r="AU617" s="20" t="s">
        <v>80</v>
      </c>
    </row>
    <row r="618" s="2" customFormat="1" ht="33" customHeight="1">
      <c r="A618" s="41"/>
      <c r="B618" s="42"/>
      <c r="C618" s="278" t="s">
        <v>2069</v>
      </c>
      <c r="D618" s="278" t="s">
        <v>319</v>
      </c>
      <c r="E618" s="279" t="s">
        <v>11192</v>
      </c>
      <c r="F618" s="280" t="s">
        <v>10753</v>
      </c>
      <c r="G618" s="281" t="s">
        <v>8235</v>
      </c>
      <c r="H618" s="282">
        <v>1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433</v>
      </c>
      <c r="AT618" s="227" t="s">
        <v>319</v>
      </c>
      <c r="AU618" s="227" t="s">
        <v>80</v>
      </c>
      <c r="AY618" s="20" t="s">
        <v>205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331</v>
      </c>
      <c r="BM618" s="227" t="s">
        <v>11193</v>
      </c>
    </row>
    <row r="619" s="2" customFormat="1">
      <c r="A619" s="41"/>
      <c r="B619" s="42"/>
      <c r="C619" s="43"/>
      <c r="D619" s="236" t="s">
        <v>1145</v>
      </c>
      <c r="E619" s="43"/>
      <c r="F619" s="288" t="s">
        <v>10755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1145</v>
      </c>
      <c r="AU619" s="20" t="s">
        <v>80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11194</v>
      </c>
      <c r="F620" s="203" t="s">
        <v>11195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P621+P638+P667</f>
        <v>0</v>
      </c>
      <c r="Q620" s="208"/>
      <c r="R620" s="209">
        <f>R621+R638+R667</f>
        <v>0.018799999999999997</v>
      </c>
      <c r="S620" s="208"/>
      <c r="T620" s="210">
        <f>T621+T638+T667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205</v>
      </c>
      <c r="BK620" s="213">
        <f>BK621+BK638+BK667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11196</v>
      </c>
      <c r="F621" s="214" t="s">
        <v>11197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SUM(P622:P637)</f>
        <v>0</v>
      </c>
      <c r="Q621" s="208"/>
      <c r="R621" s="209">
        <f>SUM(R622:R637)</f>
        <v>0.011279999999999998</v>
      </c>
      <c r="S621" s="208"/>
      <c r="T621" s="210">
        <f>SUM(T622:T637)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205</v>
      </c>
      <c r="BK621" s="213">
        <f>SUM(BK622:BK637)</f>
        <v>0</v>
      </c>
    </row>
    <row r="622" s="2" customFormat="1" ht="44.25" customHeight="1">
      <c r="A622" s="41"/>
      <c r="B622" s="42"/>
      <c r="C622" s="216" t="s">
        <v>2075</v>
      </c>
      <c r="D622" s="216" t="s">
        <v>207</v>
      </c>
      <c r="E622" s="217" t="s">
        <v>10611</v>
      </c>
      <c r="F622" s="218" t="s">
        <v>10612</v>
      </c>
      <c r="G622" s="219" t="s">
        <v>306</v>
      </c>
      <c r="H622" s="220">
        <v>3</v>
      </c>
      <c r="I622" s="221"/>
      <c r="J622" s="222">
        <f>ROUND(I622*H622,2)</f>
        <v>0</v>
      </c>
      <c r="K622" s="218" t="s">
        <v>211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0.00046000000000000001</v>
      </c>
      <c r="R622" s="225">
        <f>Q622*H622</f>
        <v>0.0013800000000000002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331</v>
      </c>
      <c r="AT622" s="227" t="s">
        <v>207</v>
      </c>
      <c r="AU622" s="227" t="s">
        <v>80</v>
      </c>
      <c r="AY622" s="20" t="s">
        <v>205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331</v>
      </c>
      <c r="BM622" s="227" t="s">
        <v>11198</v>
      </c>
    </row>
    <row r="623" s="2" customFormat="1">
      <c r="A623" s="41"/>
      <c r="B623" s="42"/>
      <c r="C623" s="43"/>
      <c r="D623" s="229" t="s">
        <v>214</v>
      </c>
      <c r="E623" s="43"/>
      <c r="F623" s="230" t="s">
        <v>10614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214</v>
      </c>
      <c r="AU623" s="20" t="s">
        <v>80</v>
      </c>
    </row>
    <row r="624" s="2" customFormat="1">
      <c r="A624" s="41"/>
      <c r="B624" s="42"/>
      <c r="C624" s="43"/>
      <c r="D624" s="236" t="s">
        <v>1145</v>
      </c>
      <c r="E624" s="43"/>
      <c r="F624" s="288" t="s">
        <v>11104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1145</v>
      </c>
      <c r="AU624" s="20" t="s">
        <v>80</v>
      </c>
    </row>
    <row r="625" s="2" customFormat="1" ht="33" customHeight="1">
      <c r="A625" s="41"/>
      <c r="B625" s="42"/>
      <c r="C625" s="278" t="s">
        <v>2081</v>
      </c>
      <c r="D625" s="278" t="s">
        <v>319</v>
      </c>
      <c r="E625" s="279" t="s">
        <v>10616</v>
      </c>
      <c r="F625" s="280" t="s">
        <v>10617</v>
      </c>
      <c r="G625" s="281" t="s">
        <v>306</v>
      </c>
      <c r="H625" s="282">
        <v>3</v>
      </c>
      <c r="I625" s="283"/>
      <c r="J625" s="284">
        <f>ROUND(I625*H625,2)</f>
        <v>0</v>
      </c>
      <c r="K625" s="280" t="s">
        <v>19</v>
      </c>
      <c r="L625" s="285"/>
      <c r="M625" s="286" t="s">
        <v>19</v>
      </c>
      <c r="N625" s="287" t="s">
        <v>42</v>
      </c>
      <c r="O625" s="87"/>
      <c r="P625" s="225">
        <f>O625*H625</f>
        <v>0</v>
      </c>
      <c r="Q625" s="225">
        <v>0.0033</v>
      </c>
      <c r="R625" s="225">
        <f>Q625*H625</f>
        <v>0.0098999999999999991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433</v>
      </c>
      <c r="AT625" s="227" t="s">
        <v>319</v>
      </c>
      <c r="AU625" s="227" t="s">
        <v>80</v>
      </c>
      <c r="AY625" s="20" t="s">
        <v>205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331</v>
      </c>
      <c r="BM625" s="227" t="s">
        <v>11199</v>
      </c>
    </row>
    <row r="626" s="2" customFormat="1" ht="24.15" customHeight="1">
      <c r="A626" s="41"/>
      <c r="B626" s="42"/>
      <c r="C626" s="216" t="s">
        <v>2086</v>
      </c>
      <c r="D626" s="216" t="s">
        <v>207</v>
      </c>
      <c r="E626" s="217" t="s">
        <v>11200</v>
      </c>
      <c r="F626" s="218" t="s">
        <v>11201</v>
      </c>
      <c r="G626" s="219" t="s">
        <v>8235</v>
      </c>
      <c r="H626" s="220">
        <v>1</v>
      </c>
      <c r="I626" s="221"/>
      <c r="J626" s="222">
        <f>ROUND(I626*H626,2)</f>
        <v>0</v>
      </c>
      <c r="K626" s="218" t="s">
        <v>211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331</v>
      </c>
      <c r="AT626" s="227" t="s">
        <v>207</v>
      </c>
      <c r="AU626" s="227" t="s">
        <v>80</v>
      </c>
      <c r="AY626" s="20" t="s">
        <v>205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331</v>
      </c>
      <c r="BM626" s="227" t="s">
        <v>11202</v>
      </c>
    </row>
    <row r="627" s="2" customFormat="1">
      <c r="A627" s="41"/>
      <c r="B627" s="42"/>
      <c r="C627" s="43"/>
      <c r="D627" s="229" t="s">
        <v>214</v>
      </c>
      <c r="E627" s="43"/>
      <c r="F627" s="230" t="s">
        <v>11203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214</v>
      </c>
      <c r="AU627" s="20" t="s">
        <v>80</v>
      </c>
    </row>
    <row r="628" s="2" customFormat="1" ht="24.15" customHeight="1">
      <c r="A628" s="41"/>
      <c r="B628" s="42"/>
      <c r="C628" s="278" t="s">
        <v>2093</v>
      </c>
      <c r="D628" s="278" t="s">
        <v>319</v>
      </c>
      <c r="E628" s="279" t="s">
        <v>11204</v>
      </c>
      <c r="F628" s="280" t="s">
        <v>11205</v>
      </c>
      <c r="G628" s="281" t="s">
        <v>8235</v>
      </c>
      <c r="H628" s="282">
        <v>1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433</v>
      </c>
      <c r="AT628" s="227" t="s">
        <v>319</v>
      </c>
      <c r="AU628" s="227" t="s">
        <v>80</v>
      </c>
      <c r="AY628" s="20" t="s">
        <v>205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331</v>
      </c>
      <c r="BM628" s="227" t="s">
        <v>11206</v>
      </c>
    </row>
    <row r="629" s="2" customFormat="1" ht="37.8" customHeight="1">
      <c r="A629" s="41"/>
      <c r="B629" s="42"/>
      <c r="C629" s="216" t="s">
        <v>2099</v>
      </c>
      <c r="D629" s="216" t="s">
        <v>207</v>
      </c>
      <c r="E629" s="217" t="s">
        <v>10672</v>
      </c>
      <c r="F629" s="218" t="s">
        <v>10673</v>
      </c>
      <c r="G629" s="219" t="s">
        <v>327</v>
      </c>
      <c r="H629" s="220">
        <v>5</v>
      </c>
      <c r="I629" s="221"/>
      <c r="J629" s="222">
        <f>ROUND(I629*H629,2)</f>
        <v>0</v>
      </c>
      <c r="K629" s="218" t="s">
        <v>19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331</v>
      </c>
      <c r="AT629" s="227" t="s">
        <v>207</v>
      </c>
      <c r="AU629" s="227" t="s">
        <v>80</v>
      </c>
      <c r="AY629" s="20" t="s">
        <v>205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331</v>
      </c>
      <c r="BM629" s="227" t="s">
        <v>11207</v>
      </c>
    </row>
    <row r="630" s="2" customFormat="1">
      <c r="A630" s="41"/>
      <c r="B630" s="42"/>
      <c r="C630" s="43"/>
      <c r="D630" s="236" t="s">
        <v>1145</v>
      </c>
      <c r="E630" s="43"/>
      <c r="F630" s="288" t="s">
        <v>11059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1145</v>
      </c>
      <c r="AU630" s="20" t="s">
        <v>80</v>
      </c>
    </row>
    <row r="631" s="2" customFormat="1" ht="21.75" customHeight="1">
      <c r="A631" s="41"/>
      <c r="B631" s="42"/>
      <c r="C631" s="278" t="s">
        <v>2104</v>
      </c>
      <c r="D631" s="278" t="s">
        <v>319</v>
      </c>
      <c r="E631" s="279" t="s">
        <v>11208</v>
      </c>
      <c r="F631" s="280" t="s">
        <v>10821</v>
      </c>
      <c r="G631" s="281" t="s">
        <v>327</v>
      </c>
      <c r="H631" s="282">
        <v>5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</v>
      </c>
      <c r="R631" s="225">
        <f>Q631*H631</f>
        <v>0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433</v>
      </c>
      <c r="AT631" s="227" t="s">
        <v>319</v>
      </c>
      <c r="AU631" s="227" t="s">
        <v>80</v>
      </c>
      <c r="AY631" s="20" t="s">
        <v>205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331</v>
      </c>
      <c r="BM631" s="227" t="s">
        <v>11209</v>
      </c>
    </row>
    <row r="632" s="2" customFormat="1">
      <c r="A632" s="41"/>
      <c r="B632" s="42"/>
      <c r="C632" s="43"/>
      <c r="D632" s="236" t="s">
        <v>1145</v>
      </c>
      <c r="E632" s="43"/>
      <c r="F632" s="288" t="s">
        <v>10862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1145</v>
      </c>
      <c r="AU632" s="20" t="s">
        <v>80</v>
      </c>
    </row>
    <row r="633" s="2" customFormat="1" ht="37.8" customHeight="1">
      <c r="A633" s="41"/>
      <c r="B633" s="42"/>
      <c r="C633" s="216" t="s">
        <v>2111</v>
      </c>
      <c r="D633" s="216" t="s">
        <v>207</v>
      </c>
      <c r="E633" s="217" t="s">
        <v>11031</v>
      </c>
      <c r="F633" s="218" t="s">
        <v>11032</v>
      </c>
      <c r="G633" s="219" t="s">
        <v>8235</v>
      </c>
      <c r="H633" s="220">
        <v>1</v>
      </c>
      <c r="I633" s="221"/>
      <c r="J633" s="222">
        <f>ROUND(I633*H633,2)</f>
        <v>0</v>
      </c>
      <c r="K633" s="218" t="s">
        <v>211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331</v>
      </c>
      <c r="AT633" s="227" t="s">
        <v>207</v>
      </c>
      <c r="AU633" s="227" t="s">
        <v>80</v>
      </c>
      <c r="AY633" s="20" t="s">
        <v>205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331</v>
      </c>
      <c r="BM633" s="227" t="s">
        <v>11210</v>
      </c>
    </row>
    <row r="634" s="2" customFormat="1">
      <c r="A634" s="41"/>
      <c r="B634" s="42"/>
      <c r="C634" s="43"/>
      <c r="D634" s="229" t="s">
        <v>214</v>
      </c>
      <c r="E634" s="43"/>
      <c r="F634" s="230" t="s">
        <v>11034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214</v>
      </c>
      <c r="AU634" s="20" t="s">
        <v>80</v>
      </c>
    </row>
    <row r="635" s="2" customFormat="1">
      <c r="A635" s="41"/>
      <c r="B635" s="42"/>
      <c r="C635" s="43"/>
      <c r="D635" s="236" t="s">
        <v>1145</v>
      </c>
      <c r="E635" s="43"/>
      <c r="F635" s="288" t="s">
        <v>10927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1145</v>
      </c>
      <c r="AU635" s="20" t="s">
        <v>80</v>
      </c>
    </row>
    <row r="636" s="2" customFormat="1" ht="16.5" customHeight="1">
      <c r="A636" s="41"/>
      <c r="B636" s="42"/>
      <c r="C636" s="278" t="s">
        <v>2117</v>
      </c>
      <c r="D636" s="278" t="s">
        <v>319</v>
      </c>
      <c r="E636" s="279" t="s">
        <v>11211</v>
      </c>
      <c r="F636" s="280" t="s">
        <v>11160</v>
      </c>
      <c r="G636" s="281" t="s">
        <v>8235</v>
      </c>
      <c r="H636" s="282">
        <v>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433</v>
      </c>
      <c r="AT636" s="227" t="s">
        <v>319</v>
      </c>
      <c r="AU636" s="227" t="s">
        <v>80</v>
      </c>
      <c r="AY636" s="20" t="s">
        <v>205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331</v>
      </c>
      <c r="BM636" s="227" t="s">
        <v>11212</v>
      </c>
    </row>
    <row r="637" s="2" customFormat="1">
      <c r="A637" s="41"/>
      <c r="B637" s="42"/>
      <c r="C637" s="43"/>
      <c r="D637" s="236" t="s">
        <v>1145</v>
      </c>
      <c r="E637" s="43"/>
      <c r="F637" s="288" t="s">
        <v>10871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1145</v>
      </c>
      <c r="AU637" s="20" t="s">
        <v>80</v>
      </c>
    </row>
    <row r="638" s="12" customFormat="1" ht="22.8" customHeight="1">
      <c r="A638" s="12"/>
      <c r="B638" s="200"/>
      <c r="C638" s="201"/>
      <c r="D638" s="202" t="s">
        <v>70</v>
      </c>
      <c r="E638" s="214" t="s">
        <v>11213</v>
      </c>
      <c r="F638" s="214" t="s">
        <v>11214</v>
      </c>
      <c r="G638" s="201"/>
      <c r="H638" s="201"/>
      <c r="I638" s="204"/>
      <c r="J638" s="215">
        <f>BK638</f>
        <v>0</v>
      </c>
      <c r="K638" s="201"/>
      <c r="L638" s="206"/>
      <c r="M638" s="207"/>
      <c r="N638" s="208"/>
      <c r="O638" s="208"/>
      <c r="P638" s="209">
        <f>SUM(P639:P666)</f>
        <v>0</v>
      </c>
      <c r="Q638" s="208"/>
      <c r="R638" s="209">
        <f>SUM(R639:R666)</f>
        <v>0.0075199999999999998</v>
      </c>
      <c r="S638" s="208"/>
      <c r="T638" s="210">
        <f>SUM(T639:T666)</f>
        <v>0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R638" s="211" t="s">
        <v>80</v>
      </c>
      <c r="AT638" s="212" t="s">
        <v>70</v>
      </c>
      <c r="AU638" s="212" t="s">
        <v>78</v>
      </c>
      <c r="AY638" s="211" t="s">
        <v>205</v>
      </c>
      <c r="BK638" s="213">
        <f>SUM(BK639:BK666)</f>
        <v>0</v>
      </c>
    </row>
    <row r="639" s="2" customFormat="1" ht="44.25" customHeight="1">
      <c r="A639" s="41"/>
      <c r="B639" s="42"/>
      <c r="C639" s="216" t="s">
        <v>2122</v>
      </c>
      <c r="D639" s="216" t="s">
        <v>207</v>
      </c>
      <c r="E639" s="217" t="s">
        <v>10611</v>
      </c>
      <c r="F639" s="218" t="s">
        <v>10612</v>
      </c>
      <c r="G639" s="219" t="s">
        <v>306</v>
      </c>
      <c r="H639" s="220">
        <v>2</v>
      </c>
      <c r="I639" s="221"/>
      <c r="J639" s="222">
        <f>ROUND(I639*H639,2)</f>
        <v>0</v>
      </c>
      <c r="K639" s="218" t="s">
        <v>211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0.00046000000000000001</v>
      </c>
      <c r="R639" s="225">
        <f>Q639*H639</f>
        <v>0.00092000000000000003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331</v>
      </c>
      <c r="AT639" s="227" t="s">
        <v>207</v>
      </c>
      <c r="AU639" s="227" t="s">
        <v>80</v>
      </c>
      <c r="AY639" s="20" t="s">
        <v>205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331</v>
      </c>
      <c r="BM639" s="227" t="s">
        <v>11215</v>
      </c>
    </row>
    <row r="640" s="2" customFormat="1">
      <c r="A640" s="41"/>
      <c r="B640" s="42"/>
      <c r="C640" s="43"/>
      <c r="D640" s="229" t="s">
        <v>214</v>
      </c>
      <c r="E640" s="43"/>
      <c r="F640" s="230" t="s">
        <v>10614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214</v>
      </c>
      <c r="AU640" s="20" t="s">
        <v>80</v>
      </c>
    </row>
    <row r="641" s="2" customFormat="1">
      <c r="A641" s="41"/>
      <c r="B641" s="42"/>
      <c r="C641" s="43"/>
      <c r="D641" s="236" t="s">
        <v>1145</v>
      </c>
      <c r="E641" s="43"/>
      <c r="F641" s="288" t="s">
        <v>11104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1145</v>
      </c>
      <c r="AU641" s="20" t="s">
        <v>80</v>
      </c>
    </row>
    <row r="642" s="2" customFormat="1" ht="33" customHeight="1">
      <c r="A642" s="41"/>
      <c r="B642" s="42"/>
      <c r="C642" s="278" t="s">
        <v>2136</v>
      </c>
      <c r="D642" s="278" t="s">
        <v>319</v>
      </c>
      <c r="E642" s="279" t="s">
        <v>10616</v>
      </c>
      <c r="F642" s="280" t="s">
        <v>10617</v>
      </c>
      <c r="G642" s="281" t="s">
        <v>306</v>
      </c>
      <c r="H642" s="282">
        <v>2</v>
      </c>
      <c r="I642" s="283"/>
      <c r="J642" s="284">
        <f>ROUND(I642*H642,2)</f>
        <v>0</v>
      </c>
      <c r="K642" s="280" t="s">
        <v>19</v>
      </c>
      <c r="L642" s="285"/>
      <c r="M642" s="286" t="s">
        <v>19</v>
      </c>
      <c r="N642" s="287" t="s">
        <v>42</v>
      </c>
      <c r="O642" s="87"/>
      <c r="P642" s="225">
        <f>O642*H642</f>
        <v>0</v>
      </c>
      <c r="Q642" s="225">
        <v>0.0033</v>
      </c>
      <c r="R642" s="225">
        <f>Q642*H642</f>
        <v>0.0066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433</v>
      </c>
      <c r="AT642" s="227" t="s">
        <v>319</v>
      </c>
      <c r="AU642" s="227" t="s">
        <v>80</v>
      </c>
      <c r="AY642" s="20" t="s">
        <v>205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331</v>
      </c>
      <c r="BM642" s="227" t="s">
        <v>11216</v>
      </c>
    </row>
    <row r="643" s="2" customFormat="1" ht="37.8" customHeight="1">
      <c r="A643" s="41"/>
      <c r="B643" s="42"/>
      <c r="C643" s="216" t="s">
        <v>2143</v>
      </c>
      <c r="D643" s="216" t="s">
        <v>207</v>
      </c>
      <c r="E643" s="217" t="s">
        <v>10982</v>
      </c>
      <c r="F643" s="218" t="s">
        <v>10983</v>
      </c>
      <c r="G643" s="219" t="s">
        <v>8235</v>
      </c>
      <c r="H643" s="220">
        <v>1</v>
      </c>
      <c r="I643" s="221"/>
      <c r="J643" s="222">
        <f>ROUND(I643*H643,2)</f>
        <v>0</v>
      </c>
      <c r="K643" s="218" t="s">
        <v>211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331</v>
      </c>
      <c r="AT643" s="227" t="s">
        <v>207</v>
      </c>
      <c r="AU643" s="227" t="s">
        <v>80</v>
      </c>
      <c r="AY643" s="20" t="s">
        <v>205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331</v>
      </c>
      <c r="BM643" s="227" t="s">
        <v>11217</v>
      </c>
    </row>
    <row r="644" s="2" customFormat="1">
      <c r="A644" s="41"/>
      <c r="B644" s="42"/>
      <c r="C644" s="43"/>
      <c r="D644" s="229" t="s">
        <v>214</v>
      </c>
      <c r="E644" s="43"/>
      <c r="F644" s="230" t="s">
        <v>10985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214</v>
      </c>
      <c r="AU644" s="20" t="s">
        <v>80</v>
      </c>
    </row>
    <row r="645" s="2" customFormat="1">
      <c r="A645" s="41"/>
      <c r="B645" s="42"/>
      <c r="C645" s="43"/>
      <c r="D645" s="236" t="s">
        <v>1145</v>
      </c>
      <c r="E645" s="43"/>
      <c r="F645" s="288" t="s">
        <v>11218</v>
      </c>
      <c r="G645" s="43"/>
      <c r="H645" s="43"/>
      <c r="I645" s="231"/>
      <c r="J645" s="43"/>
      <c r="K645" s="43"/>
      <c r="L645" s="47"/>
      <c r="M645" s="232"/>
      <c r="N645" s="233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1145</v>
      </c>
      <c r="AU645" s="20" t="s">
        <v>80</v>
      </c>
    </row>
    <row r="646" s="2" customFormat="1" ht="37.8" customHeight="1">
      <c r="A646" s="41"/>
      <c r="B646" s="42"/>
      <c r="C646" s="278" t="s">
        <v>2151</v>
      </c>
      <c r="D646" s="278" t="s">
        <v>319</v>
      </c>
      <c r="E646" s="279" t="s">
        <v>11219</v>
      </c>
      <c r="F646" s="280" t="s">
        <v>11220</v>
      </c>
      <c r="G646" s="281" t="s">
        <v>8235</v>
      </c>
      <c r="H646" s="282">
        <v>1</v>
      </c>
      <c r="I646" s="283"/>
      <c r="J646" s="284">
        <f>ROUND(I646*H646,2)</f>
        <v>0</v>
      </c>
      <c r="K646" s="280" t="s">
        <v>19</v>
      </c>
      <c r="L646" s="285"/>
      <c r="M646" s="286" t="s">
        <v>19</v>
      </c>
      <c r="N646" s="287" t="s">
        <v>42</v>
      </c>
      <c r="O646" s="87"/>
      <c r="P646" s="225">
        <f>O646*H646</f>
        <v>0</v>
      </c>
      <c r="Q646" s="225">
        <v>0</v>
      </c>
      <c r="R646" s="225">
        <f>Q646*H646</f>
        <v>0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433</v>
      </c>
      <c r="AT646" s="227" t="s">
        <v>319</v>
      </c>
      <c r="AU646" s="227" t="s">
        <v>80</v>
      </c>
      <c r="AY646" s="20" t="s">
        <v>205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331</v>
      </c>
      <c r="BM646" s="227" t="s">
        <v>11221</v>
      </c>
    </row>
    <row r="647" s="2" customFormat="1">
      <c r="A647" s="41"/>
      <c r="B647" s="42"/>
      <c r="C647" s="43"/>
      <c r="D647" s="236" t="s">
        <v>1145</v>
      </c>
      <c r="E647" s="43"/>
      <c r="F647" s="288" t="s">
        <v>10993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1145</v>
      </c>
      <c r="AU647" s="20" t="s">
        <v>80</v>
      </c>
    </row>
    <row r="648" s="2" customFormat="1" ht="33" customHeight="1">
      <c r="A648" s="41"/>
      <c r="B648" s="42"/>
      <c r="C648" s="216" t="s">
        <v>2157</v>
      </c>
      <c r="D648" s="216" t="s">
        <v>207</v>
      </c>
      <c r="E648" s="217" t="s">
        <v>10781</v>
      </c>
      <c r="F648" s="218" t="s">
        <v>10782</v>
      </c>
      <c r="G648" s="219" t="s">
        <v>8235</v>
      </c>
      <c r="H648" s="220">
        <v>1</v>
      </c>
      <c r="I648" s="221"/>
      <c r="J648" s="222">
        <f>ROUND(I648*H648,2)</f>
        <v>0</v>
      </c>
      <c r="K648" s="218" t="s">
        <v>211</v>
      </c>
      <c r="L648" s="47"/>
      <c r="M648" s="223" t="s">
        <v>19</v>
      </c>
      <c r="N648" s="224" t="s">
        <v>42</v>
      </c>
      <c r="O648" s="87"/>
      <c r="P648" s="225">
        <f>O648*H648</f>
        <v>0</v>
      </c>
      <c r="Q648" s="225">
        <v>0</v>
      </c>
      <c r="R648" s="225">
        <f>Q648*H648</f>
        <v>0</v>
      </c>
      <c r="S648" s="225">
        <v>0</v>
      </c>
      <c r="T648" s="226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7" t="s">
        <v>331</v>
      </c>
      <c r="AT648" s="227" t="s">
        <v>207</v>
      </c>
      <c r="AU648" s="227" t="s">
        <v>80</v>
      </c>
      <c r="AY648" s="20" t="s">
        <v>205</v>
      </c>
      <c r="BE648" s="228">
        <f>IF(N648="základní",J648,0)</f>
        <v>0</v>
      </c>
      <c r="BF648" s="228">
        <f>IF(N648="snížená",J648,0)</f>
        <v>0</v>
      </c>
      <c r="BG648" s="228">
        <f>IF(N648="zákl. přenesená",J648,0)</f>
        <v>0</v>
      </c>
      <c r="BH648" s="228">
        <f>IF(N648="sníž. přenesená",J648,0)</f>
        <v>0</v>
      </c>
      <c r="BI648" s="228">
        <f>IF(N648="nulová",J648,0)</f>
        <v>0</v>
      </c>
      <c r="BJ648" s="20" t="s">
        <v>78</v>
      </c>
      <c r="BK648" s="228">
        <f>ROUND(I648*H648,2)</f>
        <v>0</v>
      </c>
      <c r="BL648" s="20" t="s">
        <v>331</v>
      </c>
      <c r="BM648" s="227" t="s">
        <v>11222</v>
      </c>
    </row>
    <row r="649" s="2" customFormat="1">
      <c r="A649" s="41"/>
      <c r="B649" s="42"/>
      <c r="C649" s="43"/>
      <c r="D649" s="229" t="s">
        <v>214</v>
      </c>
      <c r="E649" s="43"/>
      <c r="F649" s="230" t="s">
        <v>10784</v>
      </c>
      <c r="G649" s="43"/>
      <c r="H649" s="43"/>
      <c r="I649" s="231"/>
      <c r="J649" s="43"/>
      <c r="K649" s="43"/>
      <c r="L649" s="47"/>
      <c r="M649" s="232"/>
      <c r="N649" s="233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214</v>
      </c>
      <c r="AU649" s="20" t="s">
        <v>80</v>
      </c>
    </row>
    <row r="650" s="2" customFormat="1">
      <c r="A650" s="41"/>
      <c r="B650" s="42"/>
      <c r="C650" s="43"/>
      <c r="D650" s="236" t="s">
        <v>1145</v>
      </c>
      <c r="E650" s="43"/>
      <c r="F650" s="288" t="s">
        <v>11218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1145</v>
      </c>
      <c r="AU650" s="20" t="s">
        <v>80</v>
      </c>
    </row>
    <row r="651" s="2" customFormat="1" ht="16.5" customHeight="1">
      <c r="A651" s="41"/>
      <c r="B651" s="42"/>
      <c r="C651" s="278" t="s">
        <v>2162</v>
      </c>
      <c r="D651" s="278" t="s">
        <v>319</v>
      </c>
      <c r="E651" s="279" t="s">
        <v>11223</v>
      </c>
      <c r="F651" s="280" t="s">
        <v>10794</v>
      </c>
      <c r="G651" s="281" t="s">
        <v>8235</v>
      </c>
      <c r="H651" s="282">
        <v>1</v>
      </c>
      <c r="I651" s="283"/>
      <c r="J651" s="284">
        <f>ROUND(I651*H651,2)</f>
        <v>0</v>
      </c>
      <c r="K651" s="280" t="s">
        <v>19</v>
      </c>
      <c r="L651" s="285"/>
      <c r="M651" s="286" t="s">
        <v>19</v>
      </c>
      <c r="N651" s="287" t="s">
        <v>42</v>
      </c>
      <c r="O651" s="87"/>
      <c r="P651" s="225">
        <f>O651*H651</f>
        <v>0</v>
      </c>
      <c r="Q651" s="225">
        <v>0</v>
      </c>
      <c r="R651" s="225">
        <f>Q651*H651</f>
        <v>0</v>
      </c>
      <c r="S651" s="225">
        <v>0</v>
      </c>
      <c r="T651" s="226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7" t="s">
        <v>433</v>
      </c>
      <c r="AT651" s="227" t="s">
        <v>319</v>
      </c>
      <c r="AU651" s="227" t="s">
        <v>80</v>
      </c>
      <c r="AY651" s="20" t="s">
        <v>205</v>
      </c>
      <c r="BE651" s="228">
        <f>IF(N651="základní",J651,0)</f>
        <v>0</v>
      </c>
      <c r="BF651" s="228">
        <f>IF(N651="snížená",J651,0)</f>
        <v>0</v>
      </c>
      <c r="BG651" s="228">
        <f>IF(N651="zákl. přenesená",J651,0)</f>
        <v>0</v>
      </c>
      <c r="BH651" s="228">
        <f>IF(N651="sníž. přenesená",J651,0)</f>
        <v>0</v>
      </c>
      <c r="BI651" s="228">
        <f>IF(N651="nulová",J651,0)</f>
        <v>0</v>
      </c>
      <c r="BJ651" s="20" t="s">
        <v>78</v>
      </c>
      <c r="BK651" s="228">
        <f>ROUND(I651*H651,2)</f>
        <v>0</v>
      </c>
      <c r="BL651" s="20" t="s">
        <v>331</v>
      </c>
      <c r="BM651" s="227" t="s">
        <v>11224</v>
      </c>
    </row>
    <row r="652" s="2" customFormat="1">
      <c r="A652" s="41"/>
      <c r="B652" s="42"/>
      <c r="C652" s="43"/>
      <c r="D652" s="236" t="s">
        <v>1145</v>
      </c>
      <c r="E652" s="43"/>
      <c r="F652" s="288" t="s">
        <v>10789</v>
      </c>
      <c r="G652" s="43"/>
      <c r="H652" s="43"/>
      <c r="I652" s="231"/>
      <c r="J652" s="43"/>
      <c r="K652" s="43"/>
      <c r="L652" s="47"/>
      <c r="M652" s="232"/>
      <c r="N652" s="233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1145</v>
      </c>
      <c r="AU652" s="20" t="s">
        <v>80</v>
      </c>
    </row>
    <row r="653" s="2" customFormat="1" ht="37.8" customHeight="1">
      <c r="A653" s="41"/>
      <c r="B653" s="42"/>
      <c r="C653" s="216" t="s">
        <v>2168</v>
      </c>
      <c r="D653" s="216" t="s">
        <v>207</v>
      </c>
      <c r="E653" s="217" t="s">
        <v>10672</v>
      </c>
      <c r="F653" s="218" t="s">
        <v>10673</v>
      </c>
      <c r="G653" s="219" t="s">
        <v>327</v>
      </c>
      <c r="H653" s="220">
        <v>7</v>
      </c>
      <c r="I653" s="221"/>
      <c r="J653" s="222">
        <f>ROUND(I653*H653,2)</f>
        <v>0</v>
      </c>
      <c r="K653" s="218" t="s">
        <v>19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</v>
      </c>
      <c r="R653" s="225">
        <f>Q653*H653</f>
        <v>0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331</v>
      </c>
      <c r="AT653" s="227" t="s">
        <v>207</v>
      </c>
      <c r="AU653" s="227" t="s">
        <v>80</v>
      </c>
      <c r="AY653" s="20" t="s">
        <v>205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331</v>
      </c>
      <c r="BM653" s="227" t="s">
        <v>11225</v>
      </c>
    </row>
    <row r="654" s="2" customFormat="1">
      <c r="A654" s="41"/>
      <c r="B654" s="42"/>
      <c r="C654" s="43"/>
      <c r="D654" s="236" t="s">
        <v>1145</v>
      </c>
      <c r="E654" s="43"/>
      <c r="F654" s="288" t="s">
        <v>11059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1145</v>
      </c>
      <c r="AU654" s="20" t="s">
        <v>80</v>
      </c>
    </row>
    <row r="655" s="2" customFormat="1" ht="21.75" customHeight="1">
      <c r="A655" s="41"/>
      <c r="B655" s="42"/>
      <c r="C655" s="278" t="s">
        <v>2174</v>
      </c>
      <c r="D655" s="278" t="s">
        <v>319</v>
      </c>
      <c r="E655" s="279" t="s">
        <v>11081</v>
      </c>
      <c r="F655" s="280" t="s">
        <v>11024</v>
      </c>
      <c r="G655" s="281" t="s">
        <v>327</v>
      </c>
      <c r="H655" s="282">
        <v>7</v>
      </c>
      <c r="I655" s="283"/>
      <c r="J655" s="284">
        <f>ROUND(I655*H655,2)</f>
        <v>0</v>
      </c>
      <c r="K655" s="280" t="s">
        <v>19</v>
      </c>
      <c r="L655" s="285"/>
      <c r="M655" s="286" t="s">
        <v>19</v>
      </c>
      <c r="N655" s="287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433</v>
      </c>
      <c r="AT655" s="227" t="s">
        <v>319</v>
      </c>
      <c r="AU655" s="227" t="s">
        <v>80</v>
      </c>
      <c r="AY655" s="20" t="s">
        <v>205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331</v>
      </c>
      <c r="BM655" s="227" t="s">
        <v>11226</v>
      </c>
    </row>
    <row r="656" s="2" customFormat="1">
      <c r="A656" s="41"/>
      <c r="B656" s="42"/>
      <c r="C656" s="43"/>
      <c r="D656" s="236" t="s">
        <v>1145</v>
      </c>
      <c r="E656" s="43"/>
      <c r="F656" s="288" t="s">
        <v>10678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1145</v>
      </c>
      <c r="AU656" s="20" t="s">
        <v>80</v>
      </c>
    </row>
    <row r="657" s="2" customFormat="1" ht="37.8" customHeight="1">
      <c r="A657" s="41"/>
      <c r="B657" s="42"/>
      <c r="C657" s="216" t="s">
        <v>2179</v>
      </c>
      <c r="D657" s="216" t="s">
        <v>207</v>
      </c>
      <c r="E657" s="217" t="s">
        <v>11031</v>
      </c>
      <c r="F657" s="218" t="s">
        <v>11032</v>
      </c>
      <c r="G657" s="219" t="s">
        <v>8235</v>
      </c>
      <c r="H657" s="220">
        <v>1</v>
      </c>
      <c r="I657" s="221"/>
      <c r="J657" s="222">
        <f>ROUND(I657*H657,2)</f>
        <v>0</v>
      </c>
      <c r="K657" s="218" t="s">
        <v>211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331</v>
      </c>
      <c r="AT657" s="227" t="s">
        <v>207</v>
      </c>
      <c r="AU657" s="227" t="s">
        <v>80</v>
      </c>
      <c r="AY657" s="20" t="s">
        <v>205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331</v>
      </c>
      <c r="BM657" s="227" t="s">
        <v>11227</v>
      </c>
    </row>
    <row r="658" s="2" customFormat="1">
      <c r="A658" s="41"/>
      <c r="B658" s="42"/>
      <c r="C658" s="43"/>
      <c r="D658" s="229" t="s">
        <v>214</v>
      </c>
      <c r="E658" s="43"/>
      <c r="F658" s="230" t="s">
        <v>11034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214</v>
      </c>
      <c r="AU658" s="20" t="s">
        <v>80</v>
      </c>
    </row>
    <row r="659" s="2" customFormat="1">
      <c r="A659" s="41"/>
      <c r="B659" s="42"/>
      <c r="C659" s="43"/>
      <c r="D659" s="236" t="s">
        <v>1145</v>
      </c>
      <c r="E659" s="43"/>
      <c r="F659" s="288" t="s">
        <v>11218</v>
      </c>
      <c r="G659" s="43"/>
      <c r="H659" s="43"/>
      <c r="I659" s="231"/>
      <c r="J659" s="43"/>
      <c r="K659" s="43"/>
      <c r="L659" s="47"/>
      <c r="M659" s="232"/>
      <c r="N659" s="233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1145</v>
      </c>
      <c r="AU659" s="20" t="s">
        <v>80</v>
      </c>
    </row>
    <row r="660" s="2" customFormat="1" ht="16.5" customHeight="1">
      <c r="A660" s="41"/>
      <c r="B660" s="42"/>
      <c r="C660" s="278" t="s">
        <v>2185</v>
      </c>
      <c r="D660" s="278" t="s">
        <v>319</v>
      </c>
      <c r="E660" s="279" t="s">
        <v>11228</v>
      </c>
      <c r="F660" s="280" t="s">
        <v>11160</v>
      </c>
      <c r="G660" s="281" t="s">
        <v>8235</v>
      </c>
      <c r="H660" s="282">
        <v>1</v>
      </c>
      <c r="I660" s="283"/>
      <c r="J660" s="284">
        <f>ROUND(I660*H660,2)</f>
        <v>0</v>
      </c>
      <c r="K660" s="280" t="s">
        <v>19</v>
      </c>
      <c r="L660" s="285"/>
      <c r="M660" s="286" t="s">
        <v>19</v>
      </c>
      <c r="N660" s="287" t="s">
        <v>42</v>
      </c>
      <c r="O660" s="87"/>
      <c r="P660" s="225">
        <f>O660*H660</f>
        <v>0</v>
      </c>
      <c r="Q660" s="225">
        <v>0</v>
      </c>
      <c r="R660" s="225">
        <f>Q660*H660</f>
        <v>0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433</v>
      </c>
      <c r="AT660" s="227" t="s">
        <v>319</v>
      </c>
      <c r="AU660" s="227" t="s">
        <v>80</v>
      </c>
      <c r="AY660" s="20" t="s">
        <v>205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331</v>
      </c>
      <c r="BM660" s="227" t="s">
        <v>11229</v>
      </c>
    </row>
    <row r="661" s="2" customFormat="1">
      <c r="A661" s="41"/>
      <c r="B661" s="42"/>
      <c r="C661" s="43"/>
      <c r="D661" s="236" t="s">
        <v>1145</v>
      </c>
      <c r="E661" s="43"/>
      <c r="F661" s="288" t="s">
        <v>10871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1145</v>
      </c>
      <c r="AU661" s="20" t="s">
        <v>80</v>
      </c>
    </row>
    <row r="662" s="2" customFormat="1" ht="37.8" customHeight="1">
      <c r="A662" s="41"/>
      <c r="B662" s="42"/>
      <c r="C662" s="216" t="s">
        <v>2191</v>
      </c>
      <c r="D662" s="216" t="s">
        <v>207</v>
      </c>
      <c r="E662" s="217" t="s">
        <v>11230</v>
      </c>
      <c r="F662" s="218" t="s">
        <v>11046</v>
      </c>
      <c r="G662" s="219" t="s">
        <v>327</v>
      </c>
      <c r="H662" s="220">
        <v>1</v>
      </c>
      <c r="I662" s="221"/>
      <c r="J662" s="222">
        <f>ROUND(I662*H662,2)</f>
        <v>0</v>
      </c>
      <c r="K662" s="218" t="s">
        <v>211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</v>
      </c>
      <c r="R662" s="225">
        <f>Q662*H662</f>
        <v>0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331</v>
      </c>
      <c r="AT662" s="227" t="s">
        <v>207</v>
      </c>
      <c r="AU662" s="227" t="s">
        <v>80</v>
      </c>
      <c r="AY662" s="20" t="s">
        <v>205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331</v>
      </c>
      <c r="BM662" s="227" t="s">
        <v>11231</v>
      </c>
    </row>
    <row r="663" s="2" customFormat="1">
      <c r="A663" s="41"/>
      <c r="B663" s="42"/>
      <c r="C663" s="43"/>
      <c r="D663" s="229" t="s">
        <v>214</v>
      </c>
      <c r="E663" s="43"/>
      <c r="F663" s="230" t="s">
        <v>11232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214</v>
      </c>
      <c r="AU663" s="20" t="s">
        <v>80</v>
      </c>
    </row>
    <row r="664" s="2" customFormat="1">
      <c r="A664" s="41"/>
      <c r="B664" s="42"/>
      <c r="C664" s="43"/>
      <c r="D664" s="236" t="s">
        <v>1145</v>
      </c>
      <c r="E664" s="43"/>
      <c r="F664" s="288" t="s">
        <v>11218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1145</v>
      </c>
      <c r="AU664" s="20" t="s">
        <v>80</v>
      </c>
    </row>
    <row r="665" s="2" customFormat="1" ht="16.5" customHeight="1">
      <c r="A665" s="41"/>
      <c r="B665" s="42"/>
      <c r="C665" s="278" t="s">
        <v>2196</v>
      </c>
      <c r="D665" s="278" t="s">
        <v>319</v>
      </c>
      <c r="E665" s="279" t="s">
        <v>11049</v>
      </c>
      <c r="F665" s="280" t="s">
        <v>11050</v>
      </c>
      <c r="G665" s="281" t="s">
        <v>327</v>
      </c>
      <c r="H665" s="282">
        <v>1</v>
      </c>
      <c r="I665" s="283"/>
      <c r="J665" s="284">
        <f>ROUND(I665*H665,2)</f>
        <v>0</v>
      </c>
      <c r="K665" s="280" t="s">
        <v>19</v>
      </c>
      <c r="L665" s="285"/>
      <c r="M665" s="286" t="s">
        <v>19</v>
      </c>
      <c r="N665" s="287" t="s">
        <v>42</v>
      </c>
      <c r="O665" s="87"/>
      <c r="P665" s="225">
        <f>O665*H665</f>
        <v>0</v>
      </c>
      <c r="Q665" s="225">
        <v>0</v>
      </c>
      <c r="R665" s="225">
        <f>Q665*H665</f>
        <v>0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433</v>
      </c>
      <c r="AT665" s="227" t="s">
        <v>319</v>
      </c>
      <c r="AU665" s="227" t="s">
        <v>80</v>
      </c>
      <c r="AY665" s="20" t="s">
        <v>205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331</v>
      </c>
      <c r="BM665" s="227" t="s">
        <v>11233</v>
      </c>
    </row>
    <row r="666" s="2" customFormat="1">
      <c r="A666" s="41"/>
      <c r="B666" s="42"/>
      <c r="C666" s="43"/>
      <c r="D666" s="236" t="s">
        <v>1145</v>
      </c>
      <c r="E666" s="43"/>
      <c r="F666" s="288" t="s">
        <v>11052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1145</v>
      </c>
      <c r="AU666" s="20" t="s">
        <v>80</v>
      </c>
    </row>
    <row r="667" s="12" customFormat="1" ht="22.8" customHeight="1">
      <c r="A667" s="12"/>
      <c r="B667" s="200"/>
      <c r="C667" s="201"/>
      <c r="D667" s="202" t="s">
        <v>70</v>
      </c>
      <c r="E667" s="214" t="s">
        <v>11234</v>
      </c>
      <c r="F667" s="214" t="s">
        <v>11235</v>
      </c>
      <c r="G667" s="201"/>
      <c r="H667" s="201"/>
      <c r="I667" s="204"/>
      <c r="J667" s="215">
        <f>BK667</f>
        <v>0</v>
      </c>
      <c r="K667" s="201"/>
      <c r="L667" s="206"/>
      <c r="M667" s="207"/>
      <c r="N667" s="208"/>
      <c r="O667" s="208"/>
      <c r="P667" s="209">
        <f>SUM(P668:P679)</f>
        <v>0</v>
      </c>
      <c r="Q667" s="208"/>
      <c r="R667" s="209">
        <f>SUM(R668:R679)</f>
        <v>0</v>
      </c>
      <c r="S667" s="208"/>
      <c r="T667" s="210">
        <f>SUM(T668:T679)</f>
        <v>0</v>
      </c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R667" s="211" t="s">
        <v>80</v>
      </c>
      <c r="AT667" s="212" t="s">
        <v>70</v>
      </c>
      <c r="AU667" s="212" t="s">
        <v>78</v>
      </c>
      <c r="AY667" s="211" t="s">
        <v>205</v>
      </c>
      <c r="BK667" s="213">
        <f>SUM(BK668:BK679)</f>
        <v>0</v>
      </c>
    </row>
    <row r="668" s="2" customFormat="1" ht="33" customHeight="1">
      <c r="A668" s="41"/>
      <c r="B668" s="42"/>
      <c r="C668" s="216" t="s">
        <v>2202</v>
      </c>
      <c r="D668" s="216" t="s">
        <v>207</v>
      </c>
      <c r="E668" s="217" t="s">
        <v>11236</v>
      </c>
      <c r="F668" s="218" t="s">
        <v>11237</v>
      </c>
      <c r="G668" s="219" t="s">
        <v>448</v>
      </c>
      <c r="H668" s="220">
        <v>1</v>
      </c>
      <c r="I668" s="221"/>
      <c r="J668" s="222">
        <f>ROUND(I668*H668,2)</f>
        <v>0</v>
      </c>
      <c r="K668" s="218" t="s">
        <v>19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331</v>
      </c>
      <c r="AT668" s="227" t="s">
        <v>207</v>
      </c>
      <c r="AU668" s="227" t="s">
        <v>80</v>
      </c>
      <c r="AY668" s="20" t="s">
        <v>205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331</v>
      </c>
      <c r="BM668" s="227" t="s">
        <v>11238</v>
      </c>
    </row>
    <row r="669" s="2" customFormat="1">
      <c r="A669" s="41"/>
      <c r="B669" s="42"/>
      <c r="C669" s="43"/>
      <c r="D669" s="236" t="s">
        <v>1145</v>
      </c>
      <c r="E669" s="43"/>
      <c r="F669" s="288" t="s">
        <v>11239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1145</v>
      </c>
      <c r="AU669" s="20" t="s">
        <v>80</v>
      </c>
    </row>
    <row r="670" s="2" customFormat="1" ht="37.8" customHeight="1">
      <c r="A670" s="41"/>
      <c r="B670" s="42"/>
      <c r="C670" s="278" t="s">
        <v>2208</v>
      </c>
      <c r="D670" s="278" t="s">
        <v>319</v>
      </c>
      <c r="E670" s="279" t="s">
        <v>11240</v>
      </c>
      <c r="F670" s="280" t="s">
        <v>11241</v>
      </c>
      <c r="G670" s="281" t="s">
        <v>8235</v>
      </c>
      <c r="H670" s="282">
        <v>1</v>
      </c>
      <c r="I670" s="283"/>
      <c r="J670" s="284">
        <f>ROUND(I670*H670,2)</f>
        <v>0</v>
      </c>
      <c r="K670" s="280" t="s">
        <v>19</v>
      </c>
      <c r="L670" s="285"/>
      <c r="M670" s="286" t="s">
        <v>19</v>
      </c>
      <c r="N670" s="287" t="s">
        <v>42</v>
      </c>
      <c r="O670" s="87"/>
      <c r="P670" s="225">
        <f>O670*H670</f>
        <v>0</v>
      </c>
      <c r="Q670" s="225">
        <v>0</v>
      </c>
      <c r="R670" s="225">
        <f>Q670*H670</f>
        <v>0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433</v>
      </c>
      <c r="AT670" s="227" t="s">
        <v>319</v>
      </c>
      <c r="AU670" s="227" t="s">
        <v>80</v>
      </c>
      <c r="AY670" s="20" t="s">
        <v>205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331</v>
      </c>
      <c r="BM670" s="227" t="s">
        <v>11242</v>
      </c>
    </row>
    <row r="671" s="2" customFormat="1">
      <c r="A671" s="41"/>
      <c r="B671" s="42"/>
      <c r="C671" s="43"/>
      <c r="D671" s="236" t="s">
        <v>1145</v>
      </c>
      <c r="E671" s="43"/>
      <c r="F671" s="288" t="s">
        <v>11243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1145</v>
      </c>
      <c r="AU671" s="20" t="s">
        <v>80</v>
      </c>
    </row>
    <row r="672" s="2" customFormat="1" ht="24.15" customHeight="1">
      <c r="A672" s="41"/>
      <c r="B672" s="42"/>
      <c r="C672" s="216" t="s">
        <v>2213</v>
      </c>
      <c r="D672" s="216" t="s">
        <v>207</v>
      </c>
      <c r="E672" s="217" t="s">
        <v>11013</v>
      </c>
      <c r="F672" s="218" t="s">
        <v>11014</v>
      </c>
      <c r="G672" s="219" t="s">
        <v>8235</v>
      </c>
      <c r="H672" s="220">
        <v>1</v>
      </c>
      <c r="I672" s="221"/>
      <c r="J672" s="222">
        <f>ROUND(I672*H672,2)</f>
        <v>0</v>
      </c>
      <c r="K672" s="218" t="s">
        <v>211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</v>
      </c>
      <c r="R672" s="225">
        <f>Q672*H672</f>
        <v>0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331</v>
      </c>
      <c r="AT672" s="227" t="s">
        <v>207</v>
      </c>
      <c r="AU672" s="227" t="s">
        <v>80</v>
      </c>
      <c r="AY672" s="20" t="s">
        <v>205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331</v>
      </c>
      <c r="BM672" s="227" t="s">
        <v>11244</v>
      </c>
    </row>
    <row r="673" s="2" customFormat="1">
      <c r="A673" s="41"/>
      <c r="B673" s="42"/>
      <c r="C673" s="43"/>
      <c r="D673" s="229" t="s">
        <v>214</v>
      </c>
      <c r="E673" s="43"/>
      <c r="F673" s="230" t="s">
        <v>11016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214</v>
      </c>
      <c r="AU673" s="20" t="s">
        <v>80</v>
      </c>
    </row>
    <row r="674" s="2" customFormat="1">
      <c r="A674" s="41"/>
      <c r="B674" s="42"/>
      <c r="C674" s="43"/>
      <c r="D674" s="236" t="s">
        <v>1145</v>
      </c>
      <c r="E674" s="43"/>
      <c r="F674" s="288" t="s">
        <v>11245</v>
      </c>
      <c r="G674" s="43"/>
      <c r="H674" s="43"/>
      <c r="I674" s="231"/>
      <c r="J674" s="43"/>
      <c r="K674" s="43"/>
      <c r="L674" s="47"/>
      <c r="M674" s="232"/>
      <c r="N674" s="233"/>
      <c r="O674" s="87"/>
      <c r="P674" s="87"/>
      <c r="Q674" s="87"/>
      <c r="R674" s="87"/>
      <c r="S674" s="87"/>
      <c r="T674" s="88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T674" s="20" t="s">
        <v>1145</v>
      </c>
      <c r="AU674" s="20" t="s">
        <v>80</v>
      </c>
    </row>
    <row r="675" s="2" customFormat="1" ht="16.5" customHeight="1">
      <c r="A675" s="41"/>
      <c r="B675" s="42"/>
      <c r="C675" s="278" t="s">
        <v>2219</v>
      </c>
      <c r="D675" s="278" t="s">
        <v>319</v>
      </c>
      <c r="E675" s="279" t="s">
        <v>11246</v>
      </c>
      <c r="F675" s="280" t="s">
        <v>11247</v>
      </c>
      <c r="G675" s="281" t="s">
        <v>8235</v>
      </c>
      <c r="H675" s="282">
        <v>1</v>
      </c>
      <c r="I675" s="283"/>
      <c r="J675" s="284">
        <f>ROUND(I675*H675,2)</f>
        <v>0</v>
      </c>
      <c r="K675" s="280" t="s">
        <v>19</v>
      </c>
      <c r="L675" s="285"/>
      <c r="M675" s="286" t="s">
        <v>19</v>
      </c>
      <c r="N675" s="287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433</v>
      </c>
      <c r="AT675" s="227" t="s">
        <v>319</v>
      </c>
      <c r="AU675" s="227" t="s">
        <v>80</v>
      </c>
      <c r="AY675" s="20" t="s">
        <v>205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331</v>
      </c>
      <c r="BM675" s="227" t="s">
        <v>11248</v>
      </c>
    </row>
    <row r="676" s="2" customFormat="1" ht="37.8" customHeight="1">
      <c r="A676" s="41"/>
      <c r="B676" s="42"/>
      <c r="C676" s="216" t="s">
        <v>2224</v>
      </c>
      <c r="D676" s="216" t="s">
        <v>207</v>
      </c>
      <c r="E676" s="217" t="s">
        <v>10672</v>
      </c>
      <c r="F676" s="218" t="s">
        <v>10673</v>
      </c>
      <c r="G676" s="219" t="s">
        <v>327</v>
      </c>
      <c r="H676" s="220">
        <v>0.5</v>
      </c>
      <c r="I676" s="221"/>
      <c r="J676" s="222">
        <f>ROUND(I676*H676,2)</f>
        <v>0</v>
      </c>
      <c r="K676" s="218" t="s">
        <v>19</v>
      </c>
      <c r="L676" s="47"/>
      <c r="M676" s="223" t="s">
        <v>19</v>
      </c>
      <c r="N676" s="224" t="s">
        <v>42</v>
      </c>
      <c r="O676" s="87"/>
      <c r="P676" s="225">
        <f>O676*H676</f>
        <v>0</v>
      </c>
      <c r="Q676" s="225">
        <v>0</v>
      </c>
      <c r="R676" s="225">
        <f>Q676*H676</f>
        <v>0</v>
      </c>
      <c r="S676" s="225">
        <v>0</v>
      </c>
      <c r="T676" s="226">
        <f>S676*H676</f>
        <v>0</v>
      </c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R676" s="227" t="s">
        <v>331</v>
      </c>
      <c r="AT676" s="227" t="s">
        <v>207</v>
      </c>
      <c r="AU676" s="227" t="s">
        <v>80</v>
      </c>
      <c r="AY676" s="20" t="s">
        <v>205</v>
      </c>
      <c r="BE676" s="228">
        <f>IF(N676="základní",J676,0)</f>
        <v>0</v>
      </c>
      <c r="BF676" s="228">
        <f>IF(N676="snížená",J676,0)</f>
        <v>0</v>
      </c>
      <c r="BG676" s="228">
        <f>IF(N676="zákl. přenesená",J676,0)</f>
        <v>0</v>
      </c>
      <c r="BH676" s="228">
        <f>IF(N676="sníž. přenesená",J676,0)</f>
        <v>0</v>
      </c>
      <c r="BI676" s="228">
        <f>IF(N676="nulová",J676,0)</f>
        <v>0</v>
      </c>
      <c r="BJ676" s="20" t="s">
        <v>78</v>
      </c>
      <c r="BK676" s="228">
        <f>ROUND(I676*H676,2)</f>
        <v>0</v>
      </c>
      <c r="BL676" s="20" t="s">
        <v>331</v>
      </c>
      <c r="BM676" s="227" t="s">
        <v>11249</v>
      </c>
    </row>
    <row r="677" s="2" customFormat="1">
      <c r="A677" s="41"/>
      <c r="B677" s="42"/>
      <c r="C677" s="43"/>
      <c r="D677" s="236" t="s">
        <v>1145</v>
      </c>
      <c r="E677" s="43"/>
      <c r="F677" s="288" t="s">
        <v>11059</v>
      </c>
      <c r="G677" s="43"/>
      <c r="H677" s="43"/>
      <c r="I677" s="231"/>
      <c r="J677" s="43"/>
      <c r="K677" s="43"/>
      <c r="L677" s="47"/>
      <c r="M677" s="232"/>
      <c r="N677" s="233"/>
      <c r="O677" s="87"/>
      <c r="P677" s="87"/>
      <c r="Q677" s="87"/>
      <c r="R677" s="87"/>
      <c r="S677" s="87"/>
      <c r="T677" s="88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T677" s="20" t="s">
        <v>1145</v>
      </c>
      <c r="AU677" s="20" t="s">
        <v>80</v>
      </c>
    </row>
    <row r="678" s="2" customFormat="1" ht="16.5" customHeight="1">
      <c r="A678" s="41"/>
      <c r="B678" s="42"/>
      <c r="C678" s="278" t="s">
        <v>2230</v>
      </c>
      <c r="D678" s="278" t="s">
        <v>319</v>
      </c>
      <c r="E678" s="279" t="s">
        <v>11250</v>
      </c>
      <c r="F678" s="280" t="s">
        <v>11251</v>
      </c>
      <c r="G678" s="281" t="s">
        <v>327</v>
      </c>
      <c r="H678" s="282">
        <v>0.5</v>
      </c>
      <c r="I678" s="283"/>
      <c r="J678" s="284">
        <f>ROUND(I678*H678,2)</f>
        <v>0</v>
      </c>
      <c r="K678" s="280" t="s">
        <v>19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433</v>
      </c>
      <c r="AT678" s="227" t="s">
        <v>319</v>
      </c>
      <c r="AU678" s="227" t="s">
        <v>80</v>
      </c>
      <c r="AY678" s="20" t="s">
        <v>205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331</v>
      </c>
      <c r="BM678" s="227" t="s">
        <v>11252</v>
      </c>
    </row>
    <row r="679" s="2" customFormat="1">
      <c r="A679" s="41"/>
      <c r="B679" s="42"/>
      <c r="C679" s="43"/>
      <c r="D679" s="236" t="s">
        <v>1145</v>
      </c>
      <c r="E679" s="43"/>
      <c r="F679" s="288" t="s">
        <v>10678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1145</v>
      </c>
      <c r="AU679" s="20" t="s">
        <v>80</v>
      </c>
    </row>
    <row r="680" s="12" customFormat="1" ht="25.92" customHeight="1">
      <c r="A680" s="12"/>
      <c r="B680" s="200"/>
      <c r="C680" s="201"/>
      <c r="D680" s="202" t="s">
        <v>70</v>
      </c>
      <c r="E680" s="203" t="s">
        <v>11253</v>
      </c>
      <c r="F680" s="203" t="s">
        <v>11254</v>
      </c>
      <c r="G680" s="201"/>
      <c r="H680" s="201"/>
      <c r="I680" s="204"/>
      <c r="J680" s="205">
        <f>BK680</f>
        <v>0</v>
      </c>
      <c r="K680" s="201"/>
      <c r="L680" s="206"/>
      <c r="M680" s="207"/>
      <c r="N680" s="208"/>
      <c r="O680" s="208"/>
      <c r="P680" s="209">
        <f>P681+P715+P732+P760</f>
        <v>0</v>
      </c>
      <c r="Q680" s="208"/>
      <c r="R680" s="209">
        <f>R681+R715+R732+R760</f>
        <v>0.032379999999999999</v>
      </c>
      <c r="S680" s="208"/>
      <c r="T680" s="210">
        <f>T681+T715+T732+T760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211" t="s">
        <v>80</v>
      </c>
      <c r="AT680" s="212" t="s">
        <v>70</v>
      </c>
      <c r="AU680" s="212" t="s">
        <v>71</v>
      </c>
      <c r="AY680" s="211" t="s">
        <v>205</v>
      </c>
      <c r="BK680" s="213">
        <f>BK681+BK715+BK732+BK760</f>
        <v>0</v>
      </c>
    </row>
    <row r="681" s="12" customFormat="1" ht="22.8" customHeight="1">
      <c r="A681" s="12"/>
      <c r="B681" s="200"/>
      <c r="C681" s="201"/>
      <c r="D681" s="202" t="s">
        <v>70</v>
      </c>
      <c r="E681" s="214" t="s">
        <v>11255</v>
      </c>
      <c r="F681" s="214" t="s">
        <v>11214</v>
      </c>
      <c r="G681" s="201"/>
      <c r="H681" s="201"/>
      <c r="I681" s="204"/>
      <c r="J681" s="215">
        <f>BK681</f>
        <v>0</v>
      </c>
      <c r="K681" s="201"/>
      <c r="L681" s="206"/>
      <c r="M681" s="207"/>
      <c r="N681" s="208"/>
      <c r="O681" s="208"/>
      <c r="P681" s="209">
        <f>SUM(P682:P714)</f>
        <v>0</v>
      </c>
      <c r="Q681" s="208"/>
      <c r="R681" s="209">
        <f>SUM(R682:R714)</f>
        <v>0.018800000000000001</v>
      </c>
      <c r="S681" s="208"/>
      <c r="T681" s="210">
        <f>SUM(T682:T714)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11" t="s">
        <v>80</v>
      </c>
      <c r="AT681" s="212" t="s">
        <v>70</v>
      </c>
      <c r="AU681" s="212" t="s">
        <v>78</v>
      </c>
      <c r="AY681" s="211" t="s">
        <v>205</v>
      </c>
      <c r="BK681" s="213">
        <f>SUM(BK682:BK714)</f>
        <v>0</v>
      </c>
    </row>
    <row r="682" s="2" customFormat="1" ht="44.25" customHeight="1">
      <c r="A682" s="41"/>
      <c r="B682" s="42"/>
      <c r="C682" s="216" t="s">
        <v>2236</v>
      </c>
      <c r="D682" s="216" t="s">
        <v>207</v>
      </c>
      <c r="E682" s="217" t="s">
        <v>10611</v>
      </c>
      <c r="F682" s="218" t="s">
        <v>10612</v>
      </c>
      <c r="G682" s="219" t="s">
        <v>306</v>
      </c>
      <c r="H682" s="220">
        <v>5</v>
      </c>
      <c r="I682" s="221"/>
      <c r="J682" s="222">
        <f>ROUND(I682*H682,2)</f>
        <v>0</v>
      </c>
      <c r="K682" s="218" t="s">
        <v>211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0.00046000000000000001</v>
      </c>
      <c r="R682" s="225">
        <f>Q682*H682</f>
        <v>0.0023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331</v>
      </c>
      <c r="AT682" s="227" t="s">
        <v>207</v>
      </c>
      <c r="AU682" s="227" t="s">
        <v>80</v>
      </c>
      <c r="AY682" s="20" t="s">
        <v>205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331</v>
      </c>
      <c r="BM682" s="227" t="s">
        <v>11256</v>
      </c>
    </row>
    <row r="683" s="2" customFormat="1">
      <c r="A683" s="41"/>
      <c r="B683" s="42"/>
      <c r="C683" s="43"/>
      <c r="D683" s="229" t="s">
        <v>214</v>
      </c>
      <c r="E683" s="43"/>
      <c r="F683" s="230" t="s">
        <v>10614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214</v>
      </c>
      <c r="AU683" s="20" t="s">
        <v>80</v>
      </c>
    </row>
    <row r="684" s="2" customFormat="1">
      <c r="A684" s="41"/>
      <c r="B684" s="42"/>
      <c r="C684" s="43"/>
      <c r="D684" s="236" t="s">
        <v>1145</v>
      </c>
      <c r="E684" s="43"/>
      <c r="F684" s="288" t="s">
        <v>11104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1145</v>
      </c>
      <c r="AU684" s="20" t="s">
        <v>80</v>
      </c>
    </row>
    <row r="685" s="2" customFormat="1" ht="33" customHeight="1">
      <c r="A685" s="41"/>
      <c r="B685" s="42"/>
      <c r="C685" s="278" t="s">
        <v>2246</v>
      </c>
      <c r="D685" s="278" t="s">
        <v>319</v>
      </c>
      <c r="E685" s="279" t="s">
        <v>10616</v>
      </c>
      <c r="F685" s="280" t="s">
        <v>10617</v>
      </c>
      <c r="G685" s="281" t="s">
        <v>306</v>
      </c>
      <c r="H685" s="282">
        <v>5</v>
      </c>
      <c r="I685" s="283"/>
      <c r="J685" s="284">
        <f>ROUND(I685*H685,2)</f>
        <v>0</v>
      </c>
      <c r="K685" s="280" t="s">
        <v>19</v>
      </c>
      <c r="L685" s="285"/>
      <c r="M685" s="286" t="s">
        <v>19</v>
      </c>
      <c r="N685" s="287" t="s">
        <v>42</v>
      </c>
      <c r="O685" s="87"/>
      <c r="P685" s="225">
        <f>O685*H685</f>
        <v>0</v>
      </c>
      <c r="Q685" s="225">
        <v>0.0033</v>
      </c>
      <c r="R685" s="225">
        <f>Q685*H685</f>
        <v>0.016500000000000001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433</v>
      </c>
      <c r="AT685" s="227" t="s">
        <v>319</v>
      </c>
      <c r="AU685" s="227" t="s">
        <v>80</v>
      </c>
      <c r="AY685" s="20" t="s">
        <v>205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331</v>
      </c>
      <c r="BM685" s="227" t="s">
        <v>11257</v>
      </c>
    </row>
    <row r="686" s="2" customFormat="1" ht="37.8" customHeight="1">
      <c r="A686" s="41"/>
      <c r="B686" s="42"/>
      <c r="C686" s="216" t="s">
        <v>2254</v>
      </c>
      <c r="D686" s="216" t="s">
        <v>207</v>
      </c>
      <c r="E686" s="217" t="s">
        <v>10982</v>
      </c>
      <c r="F686" s="218" t="s">
        <v>10983</v>
      </c>
      <c r="G686" s="219" t="s">
        <v>8235</v>
      </c>
      <c r="H686" s="220">
        <v>3</v>
      </c>
      <c r="I686" s="221"/>
      <c r="J686" s="222">
        <f>ROUND(I686*H686,2)</f>
        <v>0</v>
      </c>
      <c r="K686" s="218" t="s">
        <v>211</v>
      </c>
      <c r="L686" s="47"/>
      <c r="M686" s="223" t="s">
        <v>19</v>
      </c>
      <c r="N686" s="224" t="s">
        <v>42</v>
      </c>
      <c r="O686" s="87"/>
      <c r="P686" s="225">
        <f>O686*H686</f>
        <v>0</v>
      </c>
      <c r="Q686" s="225">
        <v>0</v>
      </c>
      <c r="R686" s="225">
        <f>Q686*H686</f>
        <v>0</v>
      </c>
      <c r="S686" s="225">
        <v>0</v>
      </c>
      <c r="T686" s="226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27" t="s">
        <v>331</v>
      </c>
      <c r="AT686" s="227" t="s">
        <v>207</v>
      </c>
      <c r="AU686" s="227" t="s">
        <v>80</v>
      </c>
      <c r="AY686" s="20" t="s">
        <v>205</v>
      </c>
      <c r="BE686" s="228">
        <f>IF(N686="základní",J686,0)</f>
        <v>0</v>
      </c>
      <c r="BF686" s="228">
        <f>IF(N686="snížená",J686,0)</f>
        <v>0</v>
      </c>
      <c r="BG686" s="228">
        <f>IF(N686="zákl. přenesená",J686,0)</f>
        <v>0</v>
      </c>
      <c r="BH686" s="228">
        <f>IF(N686="sníž. přenesená",J686,0)</f>
        <v>0</v>
      </c>
      <c r="BI686" s="228">
        <f>IF(N686="nulová",J686,0)</f>
        <v>0</v>
      </c>
      <c r="BJ686" s="20" t="s">
        <v>78</v>
      </c>
      <c r="BK686" s="228">
        <f>ROUND(I686*H686,2)</f>
        <v>0</v>
      </c>
      <c r="BL686" s="20" t="s">
        <v>331</v>
      </c>
      <c r="BM686" s="227" t="s">
        <v>11258</v>
      </c>
    </row>
    <row r="687" s="2" customFormat="1">
      <c r="A687" s="41"/>
      <c r="B687" s="42"/>
      <c r="C687" s="43"/>
      <c r="D687" s="229" t="s">
        <v>214</v>
      </c>
      <c r="E687" s="43"/>
      <c r="F687" s="230" t="s">
        <v>10985</v>
      </c>
      <c r="G687" s="43"/>
      <c r="H687" s="43"/>
      <c r="I687" s="231"/>
      <c r="J687" s="43"/>
      <c r="K687" s="43"/>
      <c r="L687" s="47"/>
      <c r="M687" s="232"/>
      <c r="N687" s="233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214</v>
      </c>
      <c r="AU687" s="20" t="s">
        <v>80</v>
      </c>
    </row>
    <row r="688" s="2" customFormat="1">
      <c r="A688" s="41"/>
      <c r="B688" s="42"/>
      <c r="C688" s="43"/>
      <c r="D688" s="236" t="s">
        <v>1145</v>
      </c>
      <c r="E688" s="43"/>
      <c r="F688" s="288" t="s">
        <v>11218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1145</v>
      </c>
      <c r="AU688" s="20" t="s">
        <v>80</v>
      </c>
    </row>
    <row r="689" s="2" customFormat="1" ht="37.8" customHeight="1">
      <c r="A689" s="41"/>
      <c r="B689" s="42"/>
      <c r="C689" s="278" t="s">
        <v>2260</v>
      </c>
      <c r="D689" s="278" t="s">
        <v>319</v>
      </c>
      <c r="E689" s="279" t="s">
        <v>11259</v>
      </c>
      <c r="F689" s="280" t="s">
        <v>11260</v>
      </c>
      <c r="G689" s="281" t="s">
        <v>8235</v>
      </c>
      <c r="H689" s="282">
        <v>3</v>
      </c>
      <c r="I689" s="283"/>
      <c r="J689" s="284">
        <f>ROUND(I689*H689,2)</f>
        <v>0</v>
      </c>
      <c r="K689" s="280" t="s">
        <v>19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</v>
      </c>
      <c r="R689" s="225">
        <f>Q689*H689</f>
        <v>0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433</v>
      </c>
      <c r="AT689" s="227" t="s">
        <v>319</v>
      </c>
      <c r="AU689" s="227" t="s">
        <v>80</v>
      </c>
      <c r="AY689" s="20" t="s">
        <v>205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331</v>
      </c>
      <c r="BM689" s="227" t="s">
        <v>11261</v>
      </c>
    </row>
    <row r="690" s="2" customFormat="1">
      <c r="A690" s="41"/>
      <c r="B690" s="42"/>
      <c r="C690" s="43"/>
      <c r="D690" s="236" t="s">
        <v>1145</v>
      </c>
      <c r="E690" s="43"/>
      <c r="F690" s="288" t="s">
        <v>10993</v>
      </c>
      <c r="G690" s="43"/>
      <c r="H690" s="43"/>
      <c r="I690" s="231"/>
      <c r="J690" s="43"/>
      <c r="K690" s="43"/>
      <c r="L690" s="47"/>
      <c r="M690" s="232"/>
      <c r="N690" s="233"/>
      <c r="O690" s="87"/>
      <c r="P690" s="87"/>
      <c r="Q690" s="87"/>
      <c r="R690" s="87"/>
      <c r="S690" s="87"/>
      <c r="T690" s="88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T690" s="20" t="s">
        <v>1145</v>
      </c>
      <c r="AU690" s="20" t="s">
        <v>80</v>
      </c>
    </row>
    <row r="691" s="2" customFormat="1" ht="33" customHeight="1">
      <c r="A691" s="41"/>
      <c r="B691" s="42"/>
      <c r="C691" s="216" t="s">
        <v>2265</v>
      </c>
      <c r="D691" s="216" t="s">
        <v>207</v>
      </c>
      <c r="E691" s="217" t="s">
        <v>10781</v>
      </c>
      <c r="F691" s="218" t="s">
        <v>10782</v>
      </c>
      <c r="G691" s="219" t="s">
        <v>8235</v>
      </c>
      <c r="H691" s="220">
        <v>6</v>
      </c>
      <c r="I691" s="221"/>
      <c r="J691" s="222">
        <f>ROUND(I691*H691,2)</f>
        <v>0</v>
      </c>
      <c r="K691" s="218" t="s">
        <v>211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331</v>
      </c>
      <c r="AT691" s="227" t="s">
        <v>207</v>
      </c>
      <c r="AU691" s="227" t="s">
        <v>80</v>
      </c>
      <c r="AY691" s="20" t="s">
        <v>205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78</v>
      </c>
      <c r="BK691" s="228">
        <f>ROUND(I691*H691,2)</f>
        <v>0</v>
      </c>
      <c r="BL691" s="20" t="s">
        <v>331</v>
      </c>
      <c r="BM691" s="227" t="s">
        <v>11262</v>
      </c>
    </row>
    <row r="692" s="2" customFormat="1">
      <c r="A692" s="41"/>
      <c r="B692" s="42"/>
      <c r="C692" s="43"/>
      <c r="D692" s="229" t="s">
        <v>214</v>
      </c>
      <c r="E692" s="43"/>
      <c r="F692" s="230" t="s">
        <v>10784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214</v>
      </c>
      <c r="AU692" s="20" t="s">
        <v>80</v>
      </c>
    </row>
    <row r="693" s="2" customFormat="1">
      <c r="A693" s="41"/>
      <c r="B693" s="42"/>
      <c r="C693" s="43"/>
      <c r="D693" s="236" t="s">
        <v>1145</v>
      </c>
      <c r="E693" s="43"/>
      <c r="F693" s="288" t="s">
        <v>11263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1145</v>
      </c>
      <c r="AU693" s="20" t="s">
        <v>80</v>
      </c>
    </row>
    <row r="694" s="2" customFormat="1" ht="16.5" customHeight="1">
      <c r="A694" s="41"/>
      <c r="B694" s="42"/>
      <c r="C694" s="278" t="s">
        <v>2270</v>
      </c>
      <c r="D694" s="278" t="s">
        <v>319</v>
      </c>
      <c r="E694" s="279" t="s">
        <v>11264</v>
      </c>
      <c r="F694" s="280" t="s">
        <v>10794</v>
      </c>
      <c r="G694" s="281" t="s">
        <v>8235</v>
      </c>
      <c r="H694" s="282">
        <v>3</v>
      </c>
      <c r="I694" s="283"/>
      <c r="J694" s="284">
        <f>ROUND(I694*H694,2)</f>
        <v>0</v>
      </c>
      <c r="K694" s="280" t="s">
        <v>19</v>
      </c>
      <c r="L694" s="285"/>
      <c r="M694" s="286" t="s">
        <v>19</v>
      </c>
      <c r="N694" s="287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433</v>
      </c>
      <c r="AT694" s="227" t="s">
        <v>319</v>
      </c>
      <c r="AU694" s="227" t="s">
        <v>80</v>
      </c>
      <c r="AY694" s="20" t="s">
        <v>205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331</v>
      </c>
      <c r="BM694" s="227" t="s">
        <v>11265</v>
      </c>
    </row>
    <row r="695" s="2" customFormat="1" ht="16.5" customHeight="1">
      <c r="A695" s="41"/>
      <c r="B695" s="42"/>
      <c r="C695" s="278" t="s">
        <v>2274</v>
      </c>
      <c r="D695" s="278" t="s">
        <v>319</v>
      </c>
      <c r="E695" s="279" t="s">
        <v>11266</v>
      </c>
      <c r="F695" s="280" t="s">
        <v>10791</v>
      </c>
      <c r="G695" s="281" t="s">
        <v>8235</v>
      </c>
      <c r="H695" s="282">
        <v>3</v>
      </c>
      <c r="I695" s="283"/>
      <c r="J695" s="284">
        <f>ROUND(I695*H695,2)</f>
        <v>0</v>
      </c>
      <c r="K695" s="280" t="s">
        <v>19</v>
      </c>
      <c r="L695" s="285"/>
      <c r="M695" s="286" t="s">
        <v>19</v>
      </c>
      <c r="N695" s="287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433</v>
      </c>
      <c r="AT695" s="227" t="s">
        <v>319</v>
      </c>
      <c r="AU695" s="227" t="s">
        <v>80</v>
      </c>
      <c r="AY695" s="20" t="s">
        <v>205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331</v>
      </c>
      <c r="BM695" s="227" t="s">
        <v>11267</v>
      </c>
    </row>
    <row r="696" s="2" customFormat="1">
      <c r="A696" s="41"/>
      <c r="B696" s="42"/>
      <c r="C696" s="43"/>
      <c r="D696" s="236" t="s">
        <v>1145</v>
      </c>
      <c r="E696" s="43"/>
      <c r="F696" s="288" t="s">
        <v>10789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1145</v>
      </c>
      <c r="AU696" s="20" t="s">
        <v>80</v>
      </c>
    </row>
    <row r="697" s="2" customFormat="1" ht="37.8" customHeight="1">
      <c r="A697" s="41"/>
      <c r="B697" s="42"/>
      <c r="C697" s="216" t="s">
        <v>2278</v>
      </c>
      <c r="D697" s="216" t="s">
        <v>207</v>
      </c>
      <c r="E697" s="217" t="s">
        <v>10672</v>
      </c>
      <c r="F697" s="218" t="s">
        <v>10673</v>
      </c>
      <c r="G697" s="219" t="s">
        <v>327</v>
      </c>
      <c r="H697" s="220">
        <v>13</v>
      </c>
      <c r="I697" s="221"/>
      <c r="J697" s="222">
        <f>ROUND(I697*H697,2)</f>
        <v>0</v>
      </c>
      <c r="K697" s="218" t="s">
        <v>19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331</v>
      </c>
      <c r="AT697" s="227" t="s">
        <v>207</v>
      </c>
      <c r="AU697" s="227" t="s">
        <v>80</v>
      </c>
      <c r="AY697" s="20" t="s">
        <v>205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331</v>
      </c>
      <c r="BM697" s="227" t="s">
        <v>11268</v>
      </c>
    </row>
    <row r="698" s="2" customFormat="1">
      <c r="A698" s="41"/>
      <c r="B698" s="42"/>
      <c r="C698" s="43"/>
      <c r="D698" s="236" t="s">
        <v>1145</v>
      </c>
      <c r="E698" s="43"/>
      <c r="F698" s="288" t="s">
        <v>11269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1145</v>
      </c>
      <c r="AU698" s="20" t="s">
        <v>80</v>
      </c>
    </row>
    <row r="699" s="2" customFormat="1" ht="21.75" customHeight="1">
      <c r="A699" s="41"/>
      <c r="B699" s="42"/>
      <c r="C699" s="278" t="s">
        <v>2282</v>
      </c>
      <c r="D699" s="278" t="s">
        <v>319</v>
      </c>
      <c r="E699" s="279" t="s">
        <v>11270</v>
      </c>
      <c r="F699" s="280" t="s">
        <v>11271</v>
      </c>
      <c r="G699" s="281" t="s">
        <v>327</v>
      </c>
      <c r="H699" s="282">
        <v>3</v>
      </c>
      <c r="I699" s="283"/>
      <c r="J699" s="284">
        <f>ROUND(I699*H699,2)</f>
        <v>0</v>
      </c>
      <c r="K699" s="280" t="s">
        <v>19</v>
      </c>
      <c r="L699" s="285"/>
      <c r="M699" s="286" t="s">
        <v>19</v>
      </c>
      <c r="N699" s="287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433</v>
      </c>
      <c r="AT699" s="227" t="s">
        <v>319</v>
      </c>
      <c r="AU699" s="227" t="s">
        <v>80</v>
      </c>
      <c r="AY699" s="20" t="s">
        <v>205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331</v>
      </c>
      <c r="BM699" s="227" t="s">
        <v>11272</v>
      </c>
    </row>
    <row r="700" s="2" customFormat="1">
      <c r="A700" s="41"/>
      <c r="B700" s="42"/>
      <c r="C700" s="43"/>
      <c r="D700" s="236" t="s">
        <v>1145</v>
      </c>
      <c r="E700" s="43"/>
      <c r="F700" s="288" t="s">
        <v>10678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1145</v>
      </c>
      <c r="AU700" s="20" t="s">
        <v>80</v>
      </c>
    </row>
    <row r="701" s="2" customFormat="1" ht="21.75" customHeight="1">
      <c r="A701" s="41"/>
      <c r="B701" s="42"/>
      <c r="C701" s="278" t="s">
        <v>2286</v>
      </c>
      <c r="D701" s="278" t="s">
        <v>319</v>
      </c>
      <c r="E701" s="279" t="s">
        <v>11081</v>
      </c>
      <c r="F701" s="280" t="s">
        <v>11024</v>
      </c>
      <c r="G701" s="281" t="s">
        <v>327</v>
      </c>
      <c r="H701" s="282">
        <v>10</v>
      </c>
      <c r="I701" s="283"/>
      <c r="J701" s="284">
        <f>ROUND(I701*H701,2)</f>
        <v>0</v>
      </c>
      <c r="K701" s="280" t="s">
        <v>19</v>
      </c>
      <c r="L701" s="285"/>
      <c r="M701" s="286" t="s">
        <v>19</v>
      </c>
      <c r="N701" s="287" t="s">
        <v>42</v>
      </c>
      <c r="O701" s="87"/>
      <c r="P701" s="225">
        <f>O701*H701</f>
        <v>0</v>
      </c>
      <c r="Q701" s="225">
        <v>0</v>
      </c>
      <c r="R701" s="225">
        <f>Q701*H701</f>
        <v>0</v>
      </c>
      <c r="S701" s="225">
        <v>0</v>
      </c>
      <c r="T701" s="226">
        <f>S701*H701</f>
        <v>0</v>
      </c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R701" s="227" t="s">
        <v>433</v>
      </c>
      <c r="AT701" s="227" t="s">
        <v>319</v>
      </c>
      <c r="AU701" s="227" t="s">
        <v>80</v>
      </c>
      <c r="AY701" s="20" t="s">
        <v>205</v>
      </c>
      <c r="BE701" s="228">
        <f>IF(N701="základní",J701,0)</f>
        <v>0</v>
      </c>
      <c r="BF701" s="228">
        <f>IF(N701="snížená",J701,0)</f>
        <v>0</v>
      </c>
      <c r="BG701" s="228">
        <f>IF(N701="zákl. přenesená",J701,0)</f>
        <v>0</v>
      </c>
      <c r="BH701" s="228">
        <f>IF(N701="sníž. přenesená",J701,0)</f>
        <v>0</v>
      </c>
      <c r="BI701" s="228">
        <f>IF(N701="nulová",J701,0)</f>
        <v>0</v>
      </c>
      <c r="BJ701" s="20" t="s">
        <v>78</v>
      </c>
      <c r="BK701" s="228">
        <f>ROUND(I701*H701,2)</f>
        <v>0</v>
      </c>
      <c r="BL701" s="20" t="s">
        <v>331</v>
      </c>
      <c r="BM701" s="227" t="s">
        <v>11273</v>
      </c>
    </row>
    <row r="702" s="2" customFormat="1">
      <c r="A702" s="41"/>
      <c r="B702" s="42"/>
      <c r="C702" s="43"/>
      <c r="D702" s="236" t="s">
        <v>1145</v>
      </c>
      <c r="E702" s="43"/>
      <c r="F702" s="288" t="s">
        <v>10678</v>
      </c>
      <c r="G702" s="43"/>
      <c r="H702" s="43"/>
      <c r="I702" s="231"/>
      <c r="J702" s="43"/>
      <c r="K702" s="43"/>
      <c r="L702" s="47"/>
      <c r="M702" s="232"/>
      <c r="N702" s="233"/>
      <c r="O702" s="87"/>
      <c r="P702" s="87"/>
      <c r="Q702" s="87"/>
      <c r="R702" s="87"/>
      <c r="S702" s="87"/>
      <c r="T702" s="88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T702" s="20" t="s">
        <v>1145</v>
      </c>
      <c r="AU702" s="20" t="s">
        <v>80</v>
      </c>
    </row>
    <row r="703" s="2" customFormat="1" ht="37.8" customHeight="1">
      <c r="A703" s="41"/>
      <c r="B703" s="42"/>
      <c r="C703" s="216" t="s">
        <v>2290</v>
      </c>
      <c r="D703" s="216" t="s">
        <v>207</v>
      </c>
      <c r="E703" s="217" t="s">
        <v>11031</v>
      </c>
      <c r="F703" s="218" t="s">
        <v>11032</v>
      </c>
      <c r="G703" s="219" t="s">
        <v>8235</v>
      </c>
      <c r="H703" s="220">
        <v>3</v>
      </c>
      <c r="I703" s="221"/>
      <c r="J703" s="222">
        <f>ROUND(I703*H703,2)</f>
        <v>0</v>
      </c>
      <c r="K703" s="218" t="s">
        <v>211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0</v>
      </c>
      <c r="R703" s="225">
        <f>Q703*H703</f>
        <v>0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331</v>
      </c>
      <c r="AT703" s="227" t="s">
        <v>207</v>
      </c>
      <c r="AU703" s="227" t="s">
        <v>80</v>
      </c>
      <c r="AY703" s="20" t="s">
        <v>205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331</v>
      </c>
      <c r="BM703" s="227" t="s">
        <v>11274</v>
      </c>
    </row>
    <row r="704" s="2" customFormat="1">
      <c r="A704" s="41"/>
      <c r="B704" s="42"/>
      <c r="C704" s="43"/>
      <c r="D704" s="229" t="s">
        <v>214</v>
      </c>
      <c r="E704" s="43"/>
      <c r="F704" s="230" t="s">
        <v>11034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214</v>
      </c>
      <c r="AU704" s="20" t="s">
        <v>80</v>
      </c>
    </row>
    <row r="705" s="2" customFormat="1">
      <c r="A705" s="41"/>
      <c r="B705" s="42"/>
      <c r="C705" s="43"/>
      <c r="D705" s="236" t="s">
        <v>1145</v>
      </c>
      <c r="E705" s="43"/>
      <c r="F705" s="288" t="s">
        <v>11218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1145</v>
      </c>
      <c r="AU705" s="20" t="s">
        <v>80</v>
      </c>
    </row>
    <row r="706" s="2" customFormat="1" ht="16.5" customHeight="1">
      <c r="A706" s="41"/>
      <c r="B706" s="42"/>
      <c r="C706" s="278" t="s">
        <v>2294</v>
      </c>
      <c r="D706" s="278" t="s">
        <v>319</v>
      </c>
      <c r="E706" s="279" t="s">
        <v>11275</v>
      </c>
      <c r="F706" s="280" t="s">
        <v>11160</v>
      </c>
      <c r="G706" s="281" t="s">
        <v>8235</v>
      </c>
      <c r="H706" s="282">
        <v>3</v>
      </c>
      <c r="I706" s="283"/>
      <c r="J706" s="284">
        <f>ROUND(I706*H706,2)</f>
        <v>0</v>
      </c>
      <c r="K706" s="280" t="s">
        <v>19</v>
      </c>
      <c r="L706" s="285"/>
      <c r="M706" s="286" t="s">
        <v>19</v>
      </c>
      <c r="N706" s="287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433</v>
      </c>
      <c r="AT706" s="227" t="s">
        <v>319</v>
      </c>
      <c r="AU706" s="227" t="s">
        <v>80</v>
      </c>
      <c r="AY706" s="20" t="s">
        <v>205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78</v>
      </c>
      <c r="BK706" s="228">
        <f>ROUND(I706*H706,2)</f>
        <v>0</v>
      </c>
      <c r="BL706" s="20" t="s">
        <v>331</v>
      </c>
      <c r="BM706" s="227" t="s">
        <v>11276</v>
      </c>
    </row>
    <row r="707" s="2" customFormat="1">
      <c r="A707" s="41"/>
      <c r="B707" s="42"/>
      <c r="C707" s="43"/>
      <c r="D707" s="236" t="s">
        <v>1145</v>
      </c>
      <c r="E707" s="43"/>
      <c r="F707" s="288" t="s">
        <v>10871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1145</v>
      </c>
      <c r="AU707" s="20" t="s">
        <v>80</v>
      </c>
    </row>
    <row r="708" s="2" customFormat="1" ht="37.8" customHeight="1">
      <c r="A708" s="41"/>
      <c r="B708" s="42"/>
      <c r="C708" s="216" t="s">
        <v>2298</v>
      </c>
      <c r="D708" s="216" t="s">
        <v>207</v>
      </c>
      <c r="E708" s="217" t="s">
        <v>11230</v>
      </c>
      <c r="F708" s="218" t="s">
        <v>11046</v>
      </c>
      <c r="G708" s="219" t="s">
        <v>327</v>
      </c>
      <c r="H708" s="220">
        <v>6</v>
      </c>
      <c r="I708" s="221"/>
      <c r="J708" s="222">
        <f>ROUND(I708*H708,2)</f>
        <v>0</v>
      </c>
      <c r="K708" s="218" t="s">
        <v>211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0</v>
      </c>
      <c r="R708" s="225">
        <f>Q708*H708</f>
        <v>0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331</v>
      </c>
      <c r="AT708" s="227" t="s">
        <v>207</v>
      </c>
      <c r="AU708" s="227" t="s">
        <v>80</v>
      </c>
      <c r="AY708" s="20" t="s">
        <v>205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331</v>
      </c>
      <c r="BM708" s="227" t="s">
        <v>11277</v>
      </c>
    </row>
    <row r="709" s="2" customFormat="1">
      <c r="A709" s="41"/>
      <c r="B709" s="42"/>
      <c r="C709" s="43"/>
      <c r="D709" s="229" t="s">
        <v>214</v>
      </c>
      <c r="E709" s="43"/>
      <c r="F709" s="230" t="s">
        <v>11232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214</v>
      </c>
      <c r="AU709" s="20" t="s">
        <v>80</v>
      </c>
    </row>
    <row r="710" s="2" customFormat="1">
      <c r="A710" s="41"/>
      <c r="B710" s="42"/>
      <c r="C710" s="43"/>
      <c r="D710" s="236" t="s">
        <v>1145</v>
      </c>
      <c r="E710" s="43"/>
      <c r="F710" s="288" t="s">
        <v>11263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1145</v>
      </c>
      <c r="AU710" s="20" t="s">
        <v>80</v>
      </c>
    </row>
    <row r="711" s="2" customFormat="1" ht="16.5" customHeight="1">
      <c r="A711" s="41"/>
      <c r="B711" s="42"/>
      <c r="C711" s="278" t="s">
        <v>2302</v>
      </c>
      <c r="D711" s="278" t="s">
        <v>319</v>
      </c>
      <c r="E711" s="279" t="s">
        <v>11098</v>
      </c>
      <c r="F711" s="280" t="s">
        <v>11099</v>
      </c>
      <c r="G711" s="281" t="s">
        <v>327</v>
      </c>
      <c r="H711" s="282">
        <v>3</v>
      </c>
      <c r="I711" s="283"/>
      <c r="J711" s="284">
        <f>ROUND(I711*H711,2)</f>
        <v>0</v>
      </c>
      <c r="K711" s="280" t="s">
        <v>19</v>
      </c>
      <c r="L711" s="285"/>
      <c r="M711" s="286" t="s">
        <v>19</v>
      </c>
      <c r="N711" s="287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433</v>
      </c>
      <c r="AT711" s="227" t="s">
        <v>319</v>
      </c>
      <c r="AU711" s="227" t="s">
        <v>80</v>
      </c>
      <c r="AY711" s="20" t="s">
        <v>205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78</v>
      </c>
      <c r="BK711" s="228">
        <f>ROUND(I711*H711,2)</f>
        <v>0</v>
      </c>
      <c r="BL711" s="20" t="s">
        <v>331</v>
      </c>
      <c r="BM711" s="227" t="s">
        <v>11278</v>
      </c>
    </row>
    <row r="712" s="2" customFormat="1">
      <c r="A712" s="41"/>
      <c r="B712" s="42"/>
      <c r="C712" s="43"/>
      <c r="D712" s="236" t="s">
        <v>1145</v>
      </c>
      <c r="E712" s="43"/>
      <c r="F712" s="288" t="s">
        <v>11052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1145</v>
      </c>
      <c r="AU712" s="20" t="s">
        <v>80</v>
      </c>
    </row>
    <row r="713" s="2" customFormat="1" ht="16.5" customHeight="1">
      <c r="A713" s="41"/>
      <c r="B713" s="42"/>
      <c r="C713" s="278" t="s">
        <v>2307</v>
      </c>
      <c r="D713" s="278" t="s">
        <v>319</v>
      </c>
      <c r="E713" s="279" t="s">
        <v>11049</v>
      </c>
      <c r="F713" s="280" t="s">
        <v>11050</v>
      </c>
      <c r="G713" s="281" t="s">
        <v>327</v>
      </c>
      <c r="H713" s="282">
        <v>3</v>
      </c>
      <c r="I713" s="283"/>
      <c r="J713" s="284">
        <f>ROUND(I713*H713,2)</f>
        <v>0</v>
      </c>
      <c r="K713" s="280" t="s">
        <v>19</v>
      </c>
      <c r="L713" s="285"/>
      <c r="M713" s="286" t="s">
        <v>19</v>
      </c>
      <c r="N713" s="287" t="s">
        <v>42</v>
      </c>
      <c r="O713" s="87"/>
      <c r="P713" s="225">
        <f>O713*H713</f>
        <v>0</v>
      </c>
      <c r="Q713" s="225">
        <v>0</v>
      </c>
      <c r="R713" s="225">
        <f>Q713*H713</f>
        <v>0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433</v>
      </c>
      <c r="AT713" s="227" t="s">
        <v>319</v>
      </c>
      <c r="AU713" s="227" t="s">
        <v>80</v>
      </c>
      <c r="AY713" s="20" t="s">
        <v>205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78</v>
      </c>
      <c r="BK713" s="228">
        <f>ROUND(I713*H713,2)</f>
        <v>0</v>
      </c>
      <c r="BL713" s="20" t="s">
        <v>331</v>
      </c>
      <c r="BM713" s="227" t="s">
        <v>11279</v>
      </c>
    </row>
    <row r="714" s="2" customFormat="1">
      <c r="A714" s="41"/>
      <c r="B714" s="42"/>
      <c r="C714" s="43"/>
      <c r="D714" s="236" t="s">
        <v>1145</v>
      </c>
      <c r="E714" s="43"/>
      <c r="F714" s="288" t="s">
        <v>11052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1145</v>
      </c>
      <c r="AU714" s="20" t="s">
        <v>80</v>
      </c>
    </row>
    <row r="715" s="12" customFormat="1" ht="22.8" customHeight="1">
      <c r="A715" s="12"/>
      <c r="B715" s="200"/>
      <c r="C715" s="201"/>
      <c r="D715" s="202" t="s">
        <v>70</v>
      </c>
      <c r="E715" s="214" t="s">
        <v>11280</v>
      </c>
      <c r="F715" s="214" t="s">
        <v>11281</v>
      </c>
      <c r="G715" s="201"/>
      <c r="H715" s="201"/>
      <c r="I715" s="204"/>
      <c r="J715" s="215">
        <f>BK715</f>
        <v>0</v>
      </c>
      <c r="K715" s="201"/>
      <c r="L715" s="206"/>
      <c r="M715" s="207"/>
      <c r="N715" s="208"/>
      <c r="O715" s="208"/>
      <c r="P715" s="209">
        <f>SUM(P716:P731)</f>
        <v>0</v>
      </c>
      <c r="Q715" s="208"/>
      <c r="R715" s="209">
        <f>SUM(R716:R731)</f>
        <v>0.011279999999999998</v>
      </c>
      <c r="S715" s="208"/>
      <c r="T715" s="210">
        <f>SUM(T716:T731)</f>
        <v>0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R715" s="211" t="s">
        <v>80</v>
      </c>
      <c r="AT715" s="212" t="s">
        <v>70</v>
      </c>
      <c r="AU715" s="212" t="s">
        <v>78</v>
      </c>
      <c r="AY715" s="211" t="s">
        <v>205</v>
      </c>
      <c r="BK715" s="213">
        <f>SUM(BK716:BK731)</f>
        <v>0</v>
      </c>
    </row>
    <row r="716" s="2" customFormat="1" ht="44.25" customHeight="1">
      <c r="A716" s="41"/>
      <c r="B716" s="42"/>
      <c r="C716" s="216" t="s">
        <v>2312</v>
      </c>
      <c r="D716" s="216" t="s">
        <v>207</v>
      </c>
      <c r="E716" s="217" t="s">
        <v>10611</v>
      </c>
      <c r="F716" s="218" t="s">
        <v>10612</v>
      </c>
      <c r="G716" s="219" t="s">
        <v>306</v>
      </c>
      <c r="H716" s="220">
        <v>3</v>
      </c>
      <c r="I716" s="221"/>
      <c r="J716" s="222">
        <f>ROUND(I716*H716,2)</f>
        <v>0</v>
      </c>
      <c r="K716" s="218" t="s">
        <v>211</v>
      </c>
      <c r="L716" s="47"/>
      <c r="M716" s="223" t="s">
        <v>19</v>
      </c>
      <c r="N716" s="224" t="s">
        <v>42</v>
      </c>
      <c r="O716" s="87"/>
      <c r="P716" s="225">
        <f>O716*H716</f>
        <v>0</v>
      </c>
      <c r="Q716" s="225">
        <v>0.00046000000000000001</v>
      </c>
      <c r="R716" s="225">
        <f>Q716*H716</f>
        <v>0.0013800000000000002</v>
      </c>
      <c r="S716" s="225">
        <v>0</v>
      </c>
      <c r="T716" s="226">
        <f>S716*H716</f>
        <v>0</v>
      </c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R716" s="227" t="s">
        <v>331</v>
      </c>
      <c r="AT716" s="227" t="s">
        <v>207</v>
      </c>
      <c r="AU716" s="227" t="s">
        <v>80</v>
      </c>
      <c r="AY716" s="20" t="s">
        <v>205</v>
      </c>
      <c r="BE716" s="228">
        <f>IF(N716="základní",J716,0)</f>
        <v>0</v>
      </c>
      <c r="BF716" s="228">
        <f>IF(N716="snížená",J716,0)</f>
        <v>0</v>
      </c>
      <c r="BG716" s="228">
        <f>IF(N716="zákl. přenesená",J716,0)</f>
        <v>0</v>
      </c>
      <c r="BH716" s="228">
        <f>IF(N716="sníž. přenesená",J716,0)</f>
        <v>0</v>
      </c>
      <c r="BI716" s="228">
        <f>IF(N716="nulová",J716,0)</f>
        <v>0</v>
      </c>
      <c r="BJ716" s="20" t="s">
        <v>78</v>
      </c>
      <c r="BK716" s="228">
        <f>ROUND(I716*H716,2)</f>
        <v>0</v>
      </c>
      <c r="BL716" s="20" t="s">
        <v>331</v>
      </c>
      <c r="BM716" s="227" t="s">
        <v>11282</v>
      </c>
    </row>
    <row r="717" s="2" customFormat="1">
      <c r="A717" s="41"/>
      <c r="B717" s="42"/>
      <c r="C717" s="43"/>
      <c r="D717" s="229" t="s">
        <v>214</v>
      </c>
      <c r="E717" s="43"/>
      <c r="F717" s="230" t="s">
        <v>10614</v>
      </c>
      <c r="G717" s="43"/>
      <c r="H717" s="43"/>
      <c r="I717" s="231"/>
      <c r="J717" s="43"/>
      <c r="K717" s="43"/>
      <c r="L717" s="47"/>
      <c r="M717" s="232"/>
      <c r="N717" s="233"/>
      <c r="O717" s="87"/>
      <c r="P717" s="87"/>
      <c r="Q717" s="87"/>
      <c r="R717" s="87"/>
      <c r="S717" s="87"/>
      <c r="T717" s="88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T717" s="20" t="s">
        <v>214</v>
      </c>
      <c r="AU717" s="20" t="s">
        <v>80</v>
      </c>
    </row>
    <row r="718" s="2" customFormat="1">
      <c r="A718" s="41"/>
      <c r="B718" s="42"/>
      <c r="C718" s="43"/>
      <c r="D718" s="236" t="s">
        <v>1145</v>
      </c>
      <c r="E718" s="43"/>
      <c r="F718" s="288" t="s">
        <v>11104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1145</v>
      </c>
      <c r="AU718" s="20" t="s">
        <v>80</v>
      </c>
    </row>
    <row r="719" s="2" customFormat="1" ht="33" customHeight="1">
      <c r="A719" s="41"/>
      <c r="B719" s="42"/>
      <c r="C719" s="278" t="s">
        <v>2318</v>
      </c>
      <c r="D719" s="278" t="s">
        <v>319</v>
      </c>
      <c r="E719" s="279" t="s">
        <v>10616</v>
      </c>
      <c r="F719" s="280" t="s">
        <v>10617</v>
      </c>
      <c r="G719" s="281" t="s">
        <v>306</v>
      </c>
      <c r="H719" s="282">
        <v>3</v>
      </c>
      <c r="I719" s="283"/>
      <c r="J719" s="284">
        <f>ROUND(I719*H719,2)</f>
        <v>0</v>
      </c>
      <c r="K719" s="280" t="s">
        <v>19</v>
      </c>
      <c r="L719" s="285"/>
      <c r="M719" s="286" t="s">
        <v>19</v>
      </c>
      <c r="N719" s="287" t="s">
        <v>42</v>
      </c>
      <c r="O719" s="87"/>
      <c r="P719" s="225">
        <f>O719*H719</f>
        <v>0</v>
      </c>
      <c r="Q719" s="225">
        <v>0.0033</v>
      </c>
      <c r="R719" s="225">
        <f>Q719*H719</f>
        <v>0.0098999999999999991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433</v>
      </c>
      <c r="AT719" s="227" t="s">
        <v>319</v>
      </c>
      <c r="AU719" s="227" t="s">
        <v>80</v>
      </c>
      <c r="AY719" s="20" t="s">
        <v>205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331</v>
      </c>
      <c r="BM719" s="227" t="s">
        <v>11283</v>
      </c>
    </row>
    <row r="720" s="2" customFormat="1" ht="24.15" customHeight="1">
      <c r="A720" s="41"/>
      <c r="B720" s="42"/>
      <c r="C720" s="216" t="s">
        <v>2322</v>
      </c>
      <c r="D720" s="216" t="s">
        <v>207</v>
      </c>
      <c r="E720" s="217" t="s">
        <v>11200</v>
      </c>
      <c r="F720" s="218" t="s">
        <v>11201</v>
      </c>
      <c r="G720" s="219" t="s">
        <v>8235</v>
      </c>
      <c r="H720" s="220">
        <v>1</v>
      </c>
      <c r="I720" s="221"/>
      <c r="J720" s="222">
        <f>ROUND(I720*H720,2)</f>
        <v>0</v>
      </c>
      <c r="K720" s="218" t="s">
        <v>211</v>
      </c>
      <c r="L720" s="47"/>
      <c r="M720" s="223" t="s">
        <v>19</v>
      </c>
      <c r="N720" s="224" t="s">
        <v>42</v>
      </c>
      <c r="O720" s="87"/>
      <c r="P720" s="225">
        <f>O720*H720</f>
        <v>0</v>
      </c>
      <c r="Q720" s="225">
        <v>0</v>
      </c>
      <c r="R720" s="225">
        <f>Q720*H720</f>
        <v>0</v>
      </c>
      <c r="S720" s="225">
        <v>0</v>
      </c>
      <c r="T720" s="226">
        <f>S720*H720</f>
        <v>0</v>
      </c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R720" s="227" t="s">
        <v>331</v>
      </c>
      <c r="AT720" s="227" t="s">
        <v>207</v>
      </c>
      <c r="AU720" s="227" t="s">
        <v>80</v>
      </c>
      <c r="AY720" s="20" t="s">
        <v>205</v>
      </c>
      <c r="BE720" s="228">
        <f>IF(N720="základní",J720,0)</f>
        <v>0</v>
      </c>
      <c r="BF720" s="228">
        <f>IF(N720="snížená",J720,0)</f>
        <v>0</v>
      </c>
      <c r="BG720" s="228">
        <f>IF(N720="zákl. přenesená",J720,0)</f>
        <v>0</v>
      </c>
      <c r="BH720" s="228">
        <f>IF(N720="sníž. přenesená",J720,0)</f>
        <v>0</v>
      </c>
      <c r="BI720" s="228">
        <f>IF(N720="nulová",J720,0)</f>
        <v>0</v>
      </c>
      <c r="BJ720" s="20" t="s">
        <v>78</v>
      </c>
      <c r="BK720" s="228">
        <f>ROUND(I720*H720,2)</f>
        <v>0</v>
      </c>
      <c r="BL720" s="20" t="s">
        <v>331</v>
      </c>
      <c r="BM720" s="227" t="s">
        <v>11284</v>
      </c>
    </row>
    <row r="721" s="2" customFormat="1">
      <c r="A721" s="41"/>
      <c r="B721" s="42"/>
      <c r="C721" s="43"/>
      <c r="D721" s="229" t="s">
        <v>214</v>
      </c>
      <c r="E721" s="43"/>
      <c r="F721" s="230" t="s">
        <v>11203</v>
      </c>
      <c r="G721" s="43"/>
      <c r="H721" s="43"/>
      <c r="I721" s="231"/>
      <c r="J721" s="43"/>
      <c r="K721" s="43"/>
      <c r="L721" s="47"/>
      <c r="M721" s="232"/>
      <c r="N721" s="233"/>
      <c r="O721" s="87"/>
      <c r="P721" s="87"/>
      <c r="Q721" s="87"/>
      <c r="R721" s="87"/>
      <c r="S721" s="87"/>
      <c r="T721" s="88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T721" s="20" t="s">
        <v>214</v>
      </c>
      <c r="AU721" s="20" t="s">
        <v>80</v>
      </c>
    </row>
    <row r="722" s="2" customFormat="1" ht="24.15" customHeight="1">
      <c r="A722" s="41"/>
      <c r="B722" s="42"/>
      <c r="C722" s="278" t="s">
        <v>2329</v>
      </c>
      <c r="D722" s="278" t="s">
        <v>319</v>
      </c>
      <c r="E722" s="279" t="s">
        <v>11285</v>
      </c>
      <c r="F722" s="280" t="s">
        <v>11205</v>
      </c>
      <c r="G722" s="281" t="s">
        <v>8235</v>
      </c>
      <c r="H722" s="282">
        <v>1</v>
      </c>
      <c r="I722" s="283"/>
      <c r="J722" s="284">
        <f>ROUND(I722*H722,2)</f>
        <v>0</v>
      </c>
      <c r="K722" s="280" t="s">
        <v>19</v>
      </c>
      <c r="L722" s="285"/>
      <c r="M722" s="286" t="s">
        <v>19</v>
      </c>
      <c r="N722" s="287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433</v>
      </c>
      <c r="AT722" s="227" t="s">
        <v>319</v>
      </c>
      <c r="AU722" s="227" t="s">
        <v>80</v>
      </c>
      <c r="AY722" s="20" t="s">
        <v>205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331</v>
      </c>
      <c r="BM722" s="227" t="s">
        <v>11286</v>
      </c>
    </row>
    <row r="723" s="2" customFormat="1" ht="37.8" customHeight="1">
      <c r="A723" s="41"/>
      <c r="B723" s="42"/>
      <c r="C723" s="216" t="s">
        <v>2333</v>
      </c>
      <c r="D723" s="216" t="s">
        <v>207</v>
      </c>
      <c r="E723" s="217" t="s">
        <v>10672</v>
      </c>
      <c r="F723" s="218" t="s">
        <v>10673</v>
      </c>
      <c r="G723" s="219" t="s">
        <v>327</v>
      </c>
      <c r="H723" s="220">
        <v>5</v>
      </c>
      <c r="I723" s="221"/>
      <c r="J723" s="222">
        <f>ROUND(I723*H723,2)</f>
        <v>0</v>
      </c>
      <c r="K723" s="218" t="s">
        <v>19</v>
      </c>
      <c r="L723" s="47"/>
      <c r="M723" s="223" t="s">
        <v>19</v>
      </c>
      <c r="N723" s="224" t="s">
        <v>42</v>
      </c>
      <c r="O723" s="87"/>
      <c r="P723" s="225">
        <f>O723*H723</f>
        <v>0</v>
      </c>
      <c r="Q723" s="225">
        <v>0</v>
      </c>
      <c r="R723" s="225">
        <f>Q723*H723</f>
        <v>0</v>
      </c>
      <c r="S723" s="225">
        <v>0</v>
      </c>
      <c r="T723" s="226">
        <f>S723*H723</f>
        <v>0</v>
      </c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R723" s="227" t="s">
        <v>331</v>
      </c>
      <c r="AT723" s="227" t="s">
        <v>207</v>
      </c>
      <c r="AU723" s="227" t="s">
        <v>80</v>
      </c>
      <c r="AY723" s="20" t="s">
        <v>205</v>
      </c>
      <c r="BE723" s="228">
        <f>IF(N723="základní",J723,0)</f>
        <v>0</v>
      </c>
      <c r="BF723" s="228">
        <f>IF(N723="snížená",J723,0)</f>
        <v>0</v>
      </c>
      <c r="BG723" s="228">
        <f>IF(N723="zákl. přenesená",J723,0)</f>
        <v>0</v>
      </c>
      <c r="BH723" s="228">
        <f>IF(N723="sníž. přenesená",J723,0)</f>
        <v>0</v>
      </c>
      <c r="BI723" s="228">
        <f>IF(N723="nulová",J723,0)</f>
        <v>0</v>
      </c>
      <c r="BJ723" s="20" t="s">
        <v>78</v>
      </c>
      <c r="BK723" s="228">
        <f>ROUND(I723*H723,2)</f>
        <v>0</v>
      </c>
      <c r="BL723" s="20" t="s">
        <v>331</v>
      </c>
      <c r="BM723" s="227" t="s">
        <v>11287</v>
      </c>
    </row>
    <row r="724" s="2" customFormat="1">
      <c r="A724" s="41"/>
      <c r="B724" s="42"/>
      <c r="C724" s="43"/>
      <c r="D724" s="236" t="s">
        <v>1145</v>
      </c>
      <c r="E724" s="43"/>
      <c r="F724" s="288" t="s">
        <v>11059</v>
      </c>
      <c r="G724" s="43"/>
      <c r="H724" s="43"/>
      <c r="I724" s="231"/>
      <c r="J724" s="43"/>
      <c r="K724" s="43"/>
      <c r="L724" s="47"/>
      <c r="M724" s="232"/>
      <c r="N724" s="233"/>
      <c r="O724" s="87"/>
      <c r="P724" s="87"/>
      <c r="Q724" s="87"/>
      <c r="R724" s="87"/>
      <c r="S724" s="87"/>
      <c r="T724" s="88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T724" s="20" t="s">
        <v>1145</v>
      </c>
      <c r="AU724" s="20" t="s">
        <v>80</v>
      </c>
    </row>
    <row r="725" s="2" customFormat="1" ht="21.75" customHeight="1">
      <c r="A725" s="41"/>
      <c r="B725" s="42"/>
      <c r="C725" s="278" t="s">
        <v>2337</v>
      </c>
      <c r="D725" s="278" t="s">
        <v>319</v>
      </c>
      <c r="E725" s="279" t="s">
        <v>11208</v>
      </c>
      <c r="F725" s="280" t="s">
        <v>10821</v>
      </c>
      <c r="G725" s="281" t="s">
        <v>327</v>
      </c>
      <c r="H725" s="282">
        <v>5</v>
      </c>
      <c r="I725" s="283"/>
      <c r="J725" s="284">
        <f>ROUND(I725*H725,2)</f>
        <v>0</v>
      </c>
      <c r="K725" s="280" t="s">
        <v>19</v>
      </c>
      <c r="L725" s="285"/>
      <c r="M725" s="286" t="s">
        <v>19</v>
      </c>
      <c r="N725" s="287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433</v>
      </c>
      <c r="AT725" s="227" t="s">
        <v>319</v>
      </c>
      <c r="AU725" s="227" t="s">
        <v>80</v>
      </c>
      <c r="AY725" s="20" t="s">
        <v>205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331</v>
      </c>
      <c r="BM725" s="227" t="s">
        <v>11288</v>
      </c>
    </row>
    <row r="726" s="2" customFormat="1">
      <c r="A726" s="41"/>
      <c r="B726" s="42"/>
      <c r="C726" s="43"/>
      <c r="D726" s="236" t="s">
        <v>1145</v>
      </c>
      <c r="E726" s="43"/>
      <c r="F726" s="288" t="s">
        <v>10862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1145</v>
      </c>
      <c r="AU726" s="20" t="s">
        <v>80</v>
      </c>
    </row>
    <row r="727" s="2" customFormat="1" ht="37.8" customHeight="1">
      <c r="A727" s="41"/>
      <c r="B727" s="42"/>
      <c r="C727" s="216" t="s">
        <v>2342</v>
      </c>
      <c r="D727" s="216" t="s">
        <v>207</v>
      </c>
      <c r="E727" s="217" t="s">
        <v>11031</v>
      </c>
      <c r="F727" s="218" t="s">
        <v>11032</v>
      </c>
      <c r="G727" s="219" t="s">
        <v>8235</v>
      </c>
      <c r="H727" s="220">
        <v>1</v>
      </c>
      <c r="I727" s="221"/>
      <c r="J727" s="222">
        <f>ROUND(I727*H727,2)</f>
        <v>0</v>
      </c>
      <c r="K727" s="218" t="s">
        <v>211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331</v>
      </c>
      <c r="AT727" s="227" t="s">
        <v>207</v>
      </c>
      <c r="AU727" s="227" t="s">
        <v>80</v>
      </c>
      <c r="AY727" s="20" t="s">
        <v>205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78</v>
      </c>
      <c r="BK727" s="228">
        <f>ROUND(I727*H727,2)</f>
        <v>0</v>
      </c>
      <c r="BL727" s="20" t="s">
        <v>331</v>
      </c>
      <c r="BM727" s="227" t="s">
        <v>11289</v>
      </c>
    </row>
    <row r="728" s="2" customFormat="1">
      <c r="A728" s="41"/>
      <c r="B728" s="42"/>
      <c r="C728" s="43"/>
      <c r="D728" s="229" t="s">
        <v>214</v>
      </c>
      <c r="E728" s="43"/>
      <c r="F728" s="230" t="s">
        <v>11034</v>
      </c>
      <c r="G728" s="43"/>
      <c r="H728" s="43"/>
      <c r="I728" s="231"/>
      <c r="J728" s="43"/>
      <c r="K728" s="43"/>
      <c r="L728" s="47"/>
      <c r="M728" s="232"/>
      <c r="N728" s="233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214</v>
      </c>
      <c r="AU728" s="20" t="s">
        <v>80</v>
      </c>
    </row>
    <row r="729" s="2" customFormat="1">
      <c r="A729" s="41"/>
      <c r="B729" s="42"/>
      <c r="C729" s="43"/>
      <c r="D729" s="236" t="s">
        <v>1145</v>
      </c>
      <c r="E729" s="43"/>
      <c r="F729" s="288" t="s">
        <v>10927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1145</v>
      </c>
      <c r="AU729" s="20" t="s">
        <v>80</v>
      </c>
    </row>
    <row r="730" s="2" customFormat="1" ht="16.5" customHeight="1">
      <c r="A730" s="41"/>
      <c r="B730" s="42"/>
      <c r="C730" s="278" t="s">
        <v>2346</v>
      </c>
      <c r="D730" s="278" t="s">
        <v>319</v>
      </c>
      <c r="E730" s="279" t="s">
        <v>11290</v>
      </c>
      <c r="F730" s="280" t="s">
        <v>11160</v>
      </c>
      <c r="G730" s="281" t="s">
        <v>8235</v>
      </c>
      <c r="H730" s="282">
        <v>1</v>
      </c>
      <c r="I730" s="283"/>
      <c r="J730" s="284">
        <f>ROUND(I730*H730,2)</f>
        <v>0</v>
      </c>
      <c r="K730" s="280" t="s">
        <v>19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</v>
      </c>
      <c r="R730" s="225">
        <f>Q730*H730</f>
        <v>0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433</v>
      </c>
      <c r="AT730" s="227" t="s">
        <v>319</v>
      </c>
      <c r="AU730" s="227" t="s">
        <v>80</v>
      </c>
      <c r="AY730" s="20" t="s">
        <v>205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78</v>
      </c>
      <c r="BK730" s="228">
        <f>ROUND(I730*H730,2)</f>
        <v>0</v>
      </c>
      <c r="BL730" s="20" t="s">
        <v>331</v>
      </c>
      <c r="BM730" s="227" t="s">
        <v>11291</v>
      </c>
    </row>
    <row r="731" s="2" customFormat="1">
      <c r="A731" s="41"/>
      <c r="B731" s="42"/>
      <c r="C731" s="43"/>
      <c r="D731" s="236" t="s">
        <v>1145</v>
      </c>
      <c r="E731" s="43"/>
      <c r="F731" s="288" t="s">
        <v>10871</v>
      </c>
      <c r="G731" s="43"/>
      <c r="H731" s="43"/>
      <c r="I731" s="231"/>
      <c r="J731" s="43"/>
      <c r="K731" s="43"/>
      <c r="L731" s="47"/>
      <c r="M731" s="232"/>
      <c r="N731" s="233"/>
      <c r="O731" s="87"/>
      <c r="P731" s="87"/>
      <c r="Q731" s="87"/>
      <c r="R731" s="87"/>
      <c r="S731" s="87"/>
      <c r="T731" s="88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T731" s="20" t="s">
        <v>1145</v>
      </c>
      <c r="AU731" s="20" t="s">
        <v>80</v>
      </c>
    </row>
    <row r="732" s="12" customFormat="1" ht="22.8" customHeight="1">
      <c r="A732" s="12"/>
      <c r="B732" s="200"/>
      <c r="C732" s="201"/>
      <c r="D732" s="202" t="s">
        <v>70</v>
      </c>
      <c r="E732" s="214" t="s">
        <v>11292</v>
      </c>
      <c r="F732" s="214" t="s">
        <v>11293</v>
      </c>
      <c r="G732" s="201"/>
      <c r="H732" s="201"/>
      <c r="I732" s="204"/>
      <c r="J732" s="215">
        <f>BK732</f>
        <v>0</v>
      </c>
      <c r="K732" s="201"/>
      <c r="L732" s="206"/>
      <c r="M732" s="207"/>
      <c r="N732" s="208"/>
      <c r="O732" s="208"/>
      <c r="P732" s="209">
        <f>SUM(P733:P759)</f>
        <v>0</v>
      </c>
      <c r="Q732" s="208"/>
      <c r="R732" s="209">
        <f>SUM(R733:R759)</f>
        <v>0.0023</v>
      </c>
      <c r="S732" s="208"/>
      <c r="T732" s="210">
        <f>SUM(T733:T759)</f>
        <v>0</v>
      </c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R732" s="211" t="s">
        <v>80</v>
      </c>
      <c r="AT732" s="212" t="s">
        <v>70</v>
      </c>
      <c r="AU732" s="212" t="s">
        <v>78</v>
      </c>
      <c r="AY732" s="211" t="s">
        <v>205</v>
      </c>
      <c r="BK732" s="213">
        <f>SUM(BK733:BK759)</f>
        <v>0</v>
      </c>
    </row>
    <row r="733" s="2" customFormat="1" ht="44.25" customHeight="1">
      <c r="A733" s="41"/>
      <c r="B733" s="42"/>
      <c r="C733" s="216" t="s">
        <v>2350</v>
      </c>
      <c r="D733" s="216" t="s">
        <v>207</v>
      </c>
      <c r="E733" s="217" t="s">
        <v>11294</v>
      </c>
      <c r="F733" s="218" t="s">
        <v>10612</v>
      </c>
      <c r="G733" s="219" t="s">
        <v>306</v>
      </c>
      <c r="H733" s="220">
        <v>5</v>
      </c>
      <c r="I733" s="221"/>
      <c r="J733" s="222">
        <f>ROUND(I733*H733,2)</f>
        <v>0</v>
      </c>
      <c r="K733" s="218" t="s">
        <v>211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0.00046000000000000001</v>
      </c>
      <c r="R733" s="225">
        <f>Q733*H733</f>
        <v>0.0023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331</v>
      </c>
      <c r="AT733" s="227" t="s">
        <v>207</v>
      </c>
      <c r="AU733" s="227" t="s">
        <v>80</v>
      </c>
      <c r="AY733" s="20" t="s">
        <v>205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78</v>
      </c>
      <c r="BK733" s="228">
        <f>ROUND(I733*H733,2)</f>
        <v>0</v>
      </c>
      <c r="BL733" s="20" t="s">
        <v>331</v>
      </c>
      <c r="BM733" s="227" t="s">
        <v>11295</v>
      </c>
    </row>
    <row r="734" s="2" customFormat="1">
      <c r="A734" s="41"/>
      <c r="B734" s="42"/>
      <c r="C734" s="43"/>
      <c r="D734" s="229" t="s">
        <v>214</v>
      </c>
      <c r="E734" s="43"/>
      <c r="F734" s="230" t="s">
        <v>11296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214</v>
      </c>
      <c r="AU734" s="20" t="s">
        <v>80</v>
      </c>
    </row>
    <row r="735" s="2" customFormat="1">
      <c r="A735" s="41"/>
      <c r="B735" s="42"/>
      <c r="C735" s="43"/>
      <c r="D735" s="236" t="s">
        <v>1145</v>
      </c>
      <c r="E735" s="43"/>
      <c r="F735" s="288" t="s">
        <v>11297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1145</v>
      </c>
      <c r="AU735" s="20" t="s">
        <v>80</v>
      </c>
    </row>
    <row r="736" s="2" customFormat="1" ht="44.25" customHeight="1">
      <c r="A736" s="41"/>
      <c r="B736" s="42"/>
      <c r="C736" s="278" t="s">
        <v>2357</v>
      </c>
      <c r="D736" s="278" t="s">
        <v>319</v>
      </c>
      <c r="E736" s="279" t="s">
        <v>11298</v>
      </c>
      <c r="F736" s="280" t="s">
        <v>11299</v>
      </c>
      <c r="G736" s="281" t="s">
        <v>306</v>
      </c>
      <c r="H736" s="282">
        <v>5</v>
      </c>
      <c r="I736" s="283"/>
      <c r="J736" s="284">
        <f>ROUND(I736*H736,2)</f>
        <v>0</v>
      </c>
      <c r="K736" s="280" t="s">
        <v>19</v>
      </c>
      <c r="L736" s="285"/>
      <c r="M736" s="286" t="s">
        <v>19</v>
      </c>
      <c r="N736" s="287" t="s">
        <v>42</v>
      </c>
      <c r="O736" s="87"/>
      <c r="P736" s="225">
        <f>O736*H736</f>
        <v>0</v>
      </c>
      <c r="Q736" s="225">
        <v>0</v>
      </c>
      <c r="R736" s="225">
        <f>Q736*H736</f>
        <v>0</v>
      </c>
      <c r="S736" s="225">
        <v>0</v>
      </c>
      <c r="T736" s="226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27" t="s">
        <v>433</v>
      </c>
      <c r="AT736" s="227" t="s">
        <v>319</v>
      </c>
      <c r="AU736" s="227" t="s">
        <v>80</v>
      </c>
      <c r="AY736" s="20" t="s">
        <v>205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20" t="s">
        <v>78</v>
      </c>
      <c r="BK736" s="228">
        <f>ROUND(I736*H736,2)</f>
        <v>0</v>
      </c>
      <c r="BL736" s="20" t="s">
        <v>331</v>
      </c>
      <c r="BM736" s="227" t="s">
        <v>11300</v>
      </c>
    </row>
    <row r="737" s="2" customFormat="1" ht="37.8" customHeight="1">
      <c r="A737" s="41"/>
      <c r="B737" s="42"/>
      <c r="C737" s="216" t="s">
        <v>2362</v>
      </c>
      <c r="D737" s="216" t="s">
        <v>207</v>
      </c>
      <c r="E737" s="217" t="s">
        <v>10982</v>
      </c>
      <c r="F737" s="218" t="s">
        <v>10983</v>
      </c>
      <c r="G737" s="219" t="s">
        <v>8235</v>
      </c>
      <c r="H737" s="220">
        <v>1</v>
      </c>
      <c r="I737" s="221"/>
      <c r="J737" s="222">
        <f>ROUND(I737*H737,2)</f>
        <v>0</v>
      </c>
      <c r="K737" s="218" t="s">
        <v>211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0</v>
      </c>
      <c r="R737" s="225">
        <f>Q737*H737</f>
        <v>0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331</v>
      </c>
      <c r="AT737" s="227" t="s">
        <v>207</v>
      </c>
      <c r="AU737" s="227" t="s">
        <v>80</v>
      </c>
      <c r="AY737" s="20" t="s">
        <v>205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78</v>
      </c>
      <c r="BK737" s="228">
        <f>ROUND(I737*H737,2)</f>
        <v>0</v>
      </c>
      <c r="BL737" s="20" t="s">
        <v>331</v>
      </c>
      <c r="BM737" s="227" t="s">
        <v>11301</v>
      </c>
    </row>
    <row r="738" s="2" customFormat="1">
      <c r="A738" s="41"/>
      <c r="B738" s="42"/>
      <c r="C738" s="43"/>
      <c r="D738" s="229" t="s">
        <v>214</v>
      </c>
      <c r="E738" s="43"/>
      <c r="F738" s="230" t="s">
        <v>10985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214</v>
      </c>
      <c r="AU738" s="20" t="s">
        <v>80</v>
      </c>
    </row>
    <row r="739" s="2" customFormat="1">
      <c r="A739" s="41"/>
      <c r="B739" s="42"/>
      <c r="C739" s="43"/>
      <c r="D739" s="236" t="s">
        <v>1145</v>
      </c>
      <c r="E739" s="43"/>
      <c r="F739" s="288" t="s">
        <v>11302</v>
      </c>
      <c r="G739" s="43"/>
      <c r="H739" s="43"/>
      <c r="I739" s="231"/>
      <c r="J739" s="43"/>
      <c r="K739" s="43"/>
      <c r="L739" s="47"/>
      <c r="M739" s="232"/>
      <c r="N739" s="233"/>
      <c r="O739" s="87"/>
      <c r="P739" s="87"/>
      <c r="Q739" s="87"/>
      <c r="R739" s="87"/>
      <c r="S739" s="87"/>
      <c r="T739" s="88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T739" s="20" t="s">
        <v>1145</v>
      </c>
      <c r="AU739" s="20" t="s">
        <v>80</v>
      </c>
    </row>
    <row r="740" s="2" customFormat="1" ht="37.8" customHeight="1">
      <c r="A740" s="41"/>
      <c r="B740" s="42"/>
      <c r="C740" s="278" t="s">
        <v>2367</v>
      </c>
      <c r="D740" s="278" t="s">
        <v>319</v>
      </c>
      <c r="E740" s="279" t="s">
        <v>11303</v>
      </c>
      <c r="F740" s="280" t="s">
        <v>11220</v>
      </c>
      <c r="G740" s="281" t="s">
        <v>8235</v>
      </c>
      <c r="H740" s="282">
        <v>1</v>
      </c>
      <c r="I740" s="283"/>
      <c r="J740" s="284">
        <f>ROUND(I740*H740,2)</f>
        <v>0</v>
      </c>
      <c r="K740" s="280" t="s">
        <v>19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</v>
      </c>
      <c r="R740" s="225">
        <f>Q740*H740</f>
        <v>0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433</v>
      </c>
      <c r="AT740" s="227" t="s">
        <v>319</v>
      </c>
      <c r="AU740" s="227" t="s">
        <v>80</v>
      </c>
      <c r="AY740" s="20" t="s">
        <v>205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78</v>
      </c>
      <c r="BK740" s="228">
        <f>ROUND(I740*H740,2)</f>
        <v>0</v>
      </c>
      <c r="BL740" s="20" t="s">
        <v>331</v>
      </c>
      <c r="BM740" s="227" t="s">
        <v>11304</v>
      </c>
    </row>
    <row r="741" s="2" customFormat="1">
      <c r="A741" s="41"/>
      <c r="B741" s="42"/>
      <c r="C741" s="43"/>
      <c r="D741" s="236" t="s">
        <v>1145</v>
      </c>
      <c r="E741" s="43"/>
      <c r="F741" s="288" t="s">
        <v>10993</v>
      </c>
      <c r="G741" s="43"/>
      <c r="H741" s="43"/>
      <c r="I741" s="231"/>
      <c r="J741" s="43"/>
      <c r="K741" s="43"/>
      <c r="L741" s="47"/>
      <c r="M741" s="232"/>
      <c r="N741" s="233"/>
      <c r="O741" s="87"/>
      <c r="P741" s="87"/>
      <c r="Q741" s="87"/>
      <c r="R741" s="87"/>
      <c r="S741" s="87"/>
      <c r="T741" s="88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T741" s="20" t="s">
        <v>1145</v>
      </c>
      <c r="AU741" s="20" t="s">
        <v>80</v>
      </c>
    </row>
    <row r="742" s="2" customFormat="1" ht="33" customHeight="1">
      <c r="A742" s="41"/>
      <c r="B742" s="42"/>
      <c r="C742" s="216" t="s">
        <v>2375</v>
      </c>
      <c r="D742" s="216" t="s">
        <v>207</v>
      </c>
      <c r="E742" s="217" t="s">
        <v>10781</v>
      </c>
      <c r="F742" s="218" t="s">
        <v>10782</v>
      </c>
      <c r="G742" s="219" t="s">
        <v>8235</v>
      </c>
      <c r="H742" s="220">
        <v>2</v>
      </c>
      <c r="I742" s="221"/>
      <c r="J742" s="222">
        <f>ROUND(I742*H742,2)</f>
        <v>0</v>
      </c>
      <c r="K742" s="218" t="s">
        <v>211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</v>
      </c>
      <c r="R742" s="225">
        <f>Q742*H742</f>
        <v>0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331</v>
      </c>
      <c r="AT742" s="227" t="s">
        <v>207</v>
      </c>
      <c r="AU742" s="227" t="s">
        <v>80</v>
      </c>
      <c r="AY742" s="20" t="s">
        <v>205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78</v>
      </c>
      <c r="BK742" s="228">
        <f>ROUND(I742*H742,2)</f>
        <v>0</v>
      </c>
      <c r="BL742" s="20" t="s">
        <v>331</v>
      </c>
      <c r="BM742" s="227" t="s">
        <v>11305</v>
      </c>
    </row>
    <row r="743" s="2" customFormat="1">
      <c r="A743" s="41"/>
      <c r="B743" s="42"/>
      <c r="C743" s="43"/>
      <c r="D743" s="229" t="s">
        <v>214</v>
      </c>
      <c r="E743" s="43"/>
      <c r="F743" s="230" t="s">
        <v>10784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214</v>
      </c>
      <c r="AU743" s="20" t="s">
        <v>80</v>
      </c>
    </row>
    <row r="744" s="2" customFormat="1">
      <c r="A744" s="41"/>
      <c r="B744" s="42"/>
      <c r="C744" s="43"/>
      <c r="D744" s="236" t="s">
        <v>1145</v>
      </c>
      <c r="E744" s="43"/>
      <c r="F744" s="288" t="s">
        <v>11218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1145</v>
      </c>
      <c r="AU744" s="20" t="s">
        <v>80</v>
      </c>
    </row>
    <row r="745" s="2" customFormat="1" ht="24.15" customHeight="1">
      <c r="A745" s="41"/>
      <c r="B745" s="42"/>
      <c r="C745" s="278" t="s">
        <v>2382</v>
      </c>
      <c r="D745" s="278" t="s">
        <v>319</v>
      </c>
      <c r="E745" s="279" t="s">
        <v>11306</v>
      </c>
      <c r="F745" s="280" t="s">
        <v>11001</v>
      </c>
      <c r="G745" s="281" t="s">
        <v>8235</v>
      </c>
      <c r="H745" s="282">
        <v>2</v>
      </c>
      <c r="I745" s="283"/>
      <c r="J745" s="284">
        <f>ROUND(I745*H745,2)</f>
        <v>0</v>
      </c>
      <c r="K745" s="280" t="s">
        <v>19</v>
      </c>
      <c r="L745" s="285"/>
      <c r="M745" s="286" t="s">
        <v>19</v>
      </c>
      <c r="N745" s="287" t="s">
        <v>42</v>
      </c>
      <c r="O745" s="87"/>
      <c r="P745" s="225">
        <f>O745*H745</f>
        <v>0</v>
      </c>
      <c r="Q745" s="225">
        <v>0</v>
      </c>
      <c r="R745" s="225">
        <f>Q745*H745</f>
        <v>0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433</v>
      </c>
      <c r="AT745" s="227" t="s">
        <v>319</v>
      </c>
      <c r="AU745" s="227" t="s">
        <v>80</v>
      </c>
      <c r="AY745" s="20" t="s">
        <v>205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78</v>
      </c>
      <c r="BK745" s="228">
        <f>ROUND(I745*H745,2)</f>
        <v>0</v>
      </c>
      <c r="BL745" s="20" t="s">
        <v>331</v>
      </c>
      <c r="BM745" s="227" t="s">
        <v>11307</v>
      </c>
    </row>
    <row r="746" s="2" customFormat="1">
      <c r="A746" s="41"/>
      <c r="B746" s="42"/>
      <c r="C746" s="43"/>
      <c r="D746" s="236" t="s">
        <v>1145</v>
      </c>
      <c r="E746" s="43"/>
      <c r="F746" s="288" t="s">
        <v>10999</v>
      </c>
      <c r="G746" s="43"/>
      <c r="H746" s="43"/>
      <c r="I746" s="231"/>
      <c r="J746" s="43"/>
      <c r="K746" s="43"/>
      <c r="L746" s="47"/>
      <c r="M746" s="232"/>
      <c r="N746" s="233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1145</v>
      </c>
      <c r="AU746" s="20" t="s">
        <v>80</v>
      </c>
    </row>
    <row r="747" s="2" customFormat="1" ht="24.15" customHeight="1">
      <c r="A747" s="41"/>
      <c r="B747" s="42"/>
      <c r="C747" s="216" t="s">
        <v>2388</v>
      </c>
      <c r="D747" s="216" t="s">
        <v>207</v>
      </c>
      <c r="E747" s="217" t="s">
        <v>11013</v>
      </c>
      <c r="F747" s="218" t="s">
        <v>11014</v>
      </c>
      <c r="G747" s="219" t="s">
        <v>8235</v>
      </c>
      <c r="H747" s="220">
        <v>2</v>
      </c>
      <c r="I747" s="221"/>
      <c r="J747" s="222">
        <f>ROUND(I747*H747,2)</f>
        <v>0</v>
      </c>
      <c r="K747" s="218" t="s">
        <v>211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331</v>
      </c>
      <c r="AT747" s="227" t="s">
        <v>207</v>
      </c>
      <c r="AU747" s="227" t="s">
        <v>80</v>
      </c>
      <c r="AY747" s="20" t="s">
        <v>205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331</v>
      </c>
      <c r="BM747" s="227" t="s">
        <v>11308</v>
      </c>
    </row>
    <row r="748" s="2" customFormat="1">
      <c r="A748" s="41"/>
      <c r="B748" s="42"/>
      <c r="C748" s="43"/>
      <c r="D748" s="229" t="s">
        <v>214</v>
      </c>
      <c r="E748" s="43"/>
      <c r="F748" s="230" t="s">
        <v>11016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214</v>
      </c>
      <c r="AU748" s="20" t="s">
        <v>80</v>
      </c>
    </row>
    <row r="749" s="2" customFormat="1">
      <c r="A749" s="41"/>
      <c r="B749" s="42"/>
      <c r="C749" s="43"/>
      <c r="D749" s="236" t="s">
        <v>1145</v>
      </c>
      <c r="E749" s="43"/>
      <c r="F749" s="288" t="s">
        <v>11309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1145</v>
      </c>
      <c r="AU749" s="20" t="s">
        <v>80</v>
      </c>
    </row>
    <row r="750" s="2" customFormat="1" ht="16.5" customHeight="1">
      <c r="A750" s="41"/>
      <c r="B750" s="42"/>
      <c r="C750" s="278" t="s">
        <v>2408</v>
      </c>
      <c r="D750" s="278" t="s">
        <v>319</v>
      </c>
      <c r="E750" s="279" t="s">
        <v>11310</v>
      </c>
      <c r="F750" s="280" t="s">
        <v>11126</v>
      </c>
      <c r="G750" s="281" t="s">
        <v>8235</v>
      </c>
      <c r="H750" s="282">
        <v>2</v>
      </c>
      <c r="I750" s="283"/>
      <c r="J750" s="284">
        <f>ROUND(I750*H750,2)</f>
        <v>0</v>
      </c>
      <c r="K750" s="280" t="s">
        <v>19</v>
      </c>
      <c r="L750" s="285"/>
      <c r="M750" s="286" t="s">
        <v>19</v>
      </c>
      <c r="N750" s="287" t="s">
        <v>42</v>
      </c>
      <c r="O750" s="87"/>
      <c r="P750" s="225">
        <f>O750*H750</f>
        <v>0</v>
      </c>
      <c r="Q750" s="225">
        <v>0</v>
      </c>
      <c r="R750" s="225">
        <f>Q750*H750</f>
        <v>0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433</v>
      </c>
      <c r="AT750" s="227" t="s">
        <v>319</v>
      </c>
      <c r="AU750" s="227" t="s">
        <v>80</v>
      </c>
      <c r="AY750" s="20" t="s">
        <v>205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331</v>
      </c>
      <c r="BM750" s="227" t="s">
        <v>11311</v>
      </c>
    </row>
    <row r="751" s="2" customFormat="1" ht="37.8" customHeight="1">
      <c r="A751" s="41"/>
      <c r="B751" s="42"/>
      <c r="C751" s="216" t="s">
        <v>2419</v>
      </c>
      <c r="D751" s="216" t="s">
        <v>207</v>
      </c>
      <c r="E751" s="217" t="s">
        <v>10672</v>
      </c>
      <c r="F751" s="218" t="s">
        <v>10673</v>
      </c>
      <c r="G751" s="219" t="s">
        <v>327</v>
      </c>
      <c r="H751" s="220">
        <v>10</v>
      </c>
      <c r="I751" s="221"/>
      <c r="J751" s="222">
        <f>ROUND(I751*H751,2)</f>
        <v>0</v>
      </c>
      <c r="K751" s="218" t="s">
        <v>19</v>
      </c>
      <c r="L751" s="47"/>
      <c r="M751" s="223" t="s">
        <v>19</v>
      </c>
      <c r="N751" s="224" t="s">
        <v>42</v>
      </c>
      <c r="O751" s="87"/>
      <c r="P751" s="225">
        <f>O751*H751</f>
        <v>0</v>
      </c>
      <c r="Q751" s="225">
        <v>0</v>
      </c>
      <c r="R751" s="225">
        <f>Q751*H751</f>
        <v>0</v>
      </c>
      <c r="S751" s="225">
        <v>0</v>
      </c>
      <c r="T751" s="226">
        <f>S751*H751</f>
        <v>0</v>
      </c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R751" s="227" t="s">
        <v>331</v>
      </c>
      <c r="AT751" s="227" t="s">
        <v>207</v>
      </c>
      <c r="AU751" s="227" t="s">
        <v>80</v>
      </c>
      <c r="AY751" s="20" t="s">
        <v>205</v>
      </c>
      <c r="BE751" s="228">
        <f>IF(N751="základní",J751,0)</f>
        <v>0</v>
      </c>
      <c r="BF751" s="228">
        <f>IF(N751="snížená",J751,0)</f>
        <v>0</v>
      </c>
      <c r="BG751" s="228">
        <f>IF(N751="zákl. přenesená",J751,0)</f>
        <v>0</v>
      </c>
      <c r="BH751" s="228">
        <f>IF(N751="sníž. přenesená",J751,0)</f>
        <v>0</v>
      </c>
      <c r="BI751" s="228">
        <f>IF(N751="nulová",J751,0)</f>
        <v>0</v>
      </c>
      <c r="BJ751" s="20" t="s">
        <v>78</v>
      </c>
      <c r="BK751" s="228">
        <f>ROUND(I751*H751,2)</f>
        <v>0</v>
      </c>
      <c r="BL751" s="20" t="s">
        <v>331</v>
      </c>
      <c r="BM751" s="227" t="s">
        <v>11312</v>
      </c>
    </row>
    <row r="752" s="2" customFormat="1">
      <c r="A752" s="41"/>
      <c r="B752" s="42"/>
      <c r="C752" s="43"/>
      <c r="D752" s="236" t="s">
        <v>1145</v>
      </c>
      <c r="E752" s="43"/>
      <c r="F752" s="288" t="s">
        <v>11269</v>
      </c>
      <c r="G752" s="43"/>
      <c r="H752" s="43"/>
      <c r="I752" s="231"/>
      <c r="J752" s="43"/>
      <c r="K752" s="43"/>
      <c r="L752" s="47"/>
      <c r="M752" s="232"/>
      <c r="N752" s="233"/>
      <c r="O752" s="87"/>
      <c r="P752" s="87"/>
      <c r="Q752" s="87"/>
      <c r="R752" s="87"/>
      <c r="S752" s="87"/>
      <c r="T752" s="88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T752" s="20" t="s">
        <v>1145</v>
      </c>
      <c r="AU752" s="20" t="s">
        <v>80</v>
      </c>
    </row>
    <row r="753" s="2" customFormat="1" ht="21.75" customHeight="1">
      <c r="A753" s="41"/>
      <c r="B753" s="42"/>
      <c r="C753" s="278" t="s">
        <v>2426</v>
      </c>
      <c r="D753" s="278" t="s">
        <v>319</v>
      </c>
      <c r="E753" s="279" t="s">
        <v>11081</v>
      </c>
      <c r="F753" s="280" t="s">
        <v>11024</v>
      </c>
      <c r="G753" s="281" t="s">
        <v>327</v>
      </c>
      <c r="H753" s="282">
        <v>10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0</v>
      </c>
      <c r="R753" s="225">
        <f>Q753*H753</f>
        <v>0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433</v>
      </c>
      <c r="AT753" s="227" t="s">
        <v>319</v>
      </c>
      <c r="AU753" s="227" t="s">
        <v>80</v>
      </c>
      <c r="AY753" s="20" t="s">
        <v>205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331</v>
      </c>
      <c r="BM753" s="227" t="s">
        <v>11313</v>
      </c>
    </row>
    <row r="754" s="2" customFormat="1">
      <c r="A754" s="41"/>
      <c r="B754" s="42"/>
      <c r="C754" s="43"/>
      <c r="D754" s="236" t="s">
        <v>1145</v>
      </c>
      <c r="E754" s="43"/>
      <c r="F754" s="288" t="s">
        <v>10678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1145</v>
      </c>
      <c r="AU754" s="20" t="s">
        <v>80</v>
      </c>
    </row>
    <row r="755" s="2" customFormat="1" ht="37.8" customHeight="1">
      <c r="A755" s="41"/>
      <c r="B755" s="42"/>
      <c r="C755" s="216" t="s">
        <v>2444</v>
      </c>
      <c r="D755" s="216" t="s">
        <v>207</v>
      </c>
      <c r="E755" s="217" t="s">
        <v>11031</v>
      </c>
      <c r="F755" s="218" t="s">
        <v>11032</v>
      </c>
      <c r="G755" s="219" t="s">
        <v>8235</v>
      </c>
      <c r="H755" s="220">
        <v>1</v>
      </c>
      <c r="I755" s="221"/>
      <c r="J755" s="222">
        <f>ROUND(I755*H755,2)</f>
        <v>0</v>
      </c>
      <c r="K755" s="218" t="s">
        <v>211</v>
      </c>
      <c r="L755" s="47"/>
      <c r="M755" s="223" t="s">
        <v>19</v>
      </c>
      <c r="N755" s="224" t="s">
        <v>42</v>
      </c>
      <c r="O755" s="87"/>
      <c r="P755" s="225">
        <f>O755*H755</f>
        <v>0</v>
      </c>
      <c r="Q755" s="225">
        <v>0</v>
      </c>
      <c r="R755" s="225">
        <f>Q755*H755</f>
        <v>0</v>
      </c>
      <c r="S755" s="225">
        <v>0</v>
      </c>
      <c r="T755" s="226">
        <f>S755*H755</f>
        <v>0</v>
      </c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R755" s="227" t="s">
        <v>331</v>
      </c>
      <c r="AT755" s="227" t="s">
        <v>207</v>
      </c>
      <c r="AU755" s="227" t="s">
        <v>80</v>
      </c>
      <c r="AY755" s="20" t="s">
        <v>205</v>
      </c>
      <c r="BE755" s="228">
        <f>IF(N755="základní",J755,0)</f>
        <v>0</v>
      </c>
      <c r="BF755" s="228">
        <f>IF(N755="snížená",J755,0)</f>
        <v>0</v>
      </c>
      <c r="BG755" s="228">
        <f>IF(N755="zákl. přenesená",J755,0)</f>
        <v>0</v>
      </c>
      <c r="BH755" s="228">
        <f>IF(N755="sníž. přenesená",J755,0)</f>
        <v>0</v>
      </c>
      <c r="BI755" s="228">
        <f>IF(N755="nulová",J755,0)</f>
        <v>0</v>
      </c>
      <c r="BJ755" s="20" t="s">
        <v>78</v>
      </c>
      <c r="BK755" s="228">
        <f>ROUND(I755*H755,2)</f>
        <v>0</v>
      </c>
      <c r="BL755" s="20" t="s">
        <v>331</v>
      </c>
      <c r="BM755" s="227" t="s">
        <v>11314</v>
      </c>
    </row>
    <row r="756" s="2" customFormat="1">
      <c r="A756" s="41"/>
      <c r="B756" s="42"/>
      <c r="C756" s="43"/>
      <c r="D756" s="229" t="s">
        <v>214</v>
      </c>
      <c r="E756" s="43"/>
      <c r="F756" s="230" t="s">
        <v>11034</v>
      </c>
      <c r="G756" s="43"/>
      <c r="H756" s="43"/>
      <c r="I756" s="231"/>
      <c r="J756" s="43"/>
      <c r="K756" s="43"/>
      <c r="L756" s="47"/>
      <c r="M756" s="232"/>
      <c r="N756" s="233"/>
      <c r="O756" s="87"/>
      <c r="P756" s="87"/>
      <c r="Q756" s="87"/>
      <c r="R756" s="87"/>
      <c r="S756" s="87"/>
      <c r="T756" s="88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T756" s="20" t="s">
        <v>214</v>
      </c>
      <c r="AU756" s="20" t="s">
        <v>80</v>
      </c>
    </row>
    <row r="757" s="2" customFormat="1">
      <c r="A757" s="41"/>
      <c r="B757" s="42"/>
      <c r="C757" s="43"/>
      <c r="D757" s="236" t="s">
        <v>1145</v>
      </c>
      <c r="E757" s="43"/>
      <c r="F757" s="288" t="s">
        <v>11302</v>
      </c>
      <c r="G757" s="43"/>
      <c r="H757" s="43"/>
      <c r="I757" s="231"/>
      <c r="J757" s="43"/>
      <c r="K757" s="43"/>
      <c r="L757" s="47"/>
      <c r="M757" s="232"/>
      <c r="N757" s="233"/>
      <c r="O757" s="87"/>
      <c r="P757" s="87"/>
      <c r="Q757" s="87"/>
      <c r="R757" s="87"/>
      <c r="S757" s="87"/>
      <c r="T757" s="88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T757" s="20" t="s">
        <v>1145</v>
      </c>
      <c r="AU757" s="20" t="s">
        <v>80</v>
      </c>
    </row>
    <row r="758" s="2" customFormat="1" ht="16.5" customHeight="1">
      <c r="A758" s="41"/>
      <c r="B758" s="42"/>
      <c r="C758" s="278" t="s">
        <v>2450</v>
      </c>
      <c r="D758" s="278" t="s">
        <v>319</v>
      </c>
      <c r="E758" s="279" t="s">
        <v>11315</v>
      </c>
      <c r="F758" s="280" t="s">
        <v>11160</v>
      </c>
      <c r="G758" s="281" t="s">
        <v>8235</v>
      </c>
      <c r="H758" s="282">
        <v>1</v>
      </c>
      <c r="I758" s="283"/>
      <c r="J758" s="284">
        <f>ROUND(I758*H758,2)</f>
        <v>0</v>
      </c>
      <c r="K758" s="280" t="s">
        <v>19</v>
      </c>
      <c r="L758" s="285"/>
      <c r="M758" s="286" t="s">
        <v>19</v>
      </c>
      <c r="N758" s="287" t="s">
        <v>42</v>
      </c>
      <c r="O758" s="87"/>
      <c r="P758" s="225">
        <f>O758*H758</f>
        <v>0</v>
      </c>
      <c r="Q758" s="225">
        <v>0</v>
      </c>
      <c r="R758" s="225">
        <f>Q758*H758</f>
        <v>0</v>
      </c>
      <c r="S758" s="225">
        <v>0</v>
      </c>
      <c r="T758" s="226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7" t="s">
        <v>433</v>
      </c>
      <c r="AT758" s="227" t="s">
        <v>319</v>
      </c>
      <c r="AU758" s="227" t="s">
        <v>80</v>
      </c>
      <c r="AY758" s="20" t="s">
        <v>205</v>
      </c>
      <c r="BE758" s="228">
        <f>IF(N758="základní",J758,0)</f>
        <v>0</v>
      </c>
      <c r="BF758" s="228">
        <f>IF(N758="snížená",J758,0)</f>
        <v>0</v>
      </c>
      <c r="BG758" s="228">
        <f>IF(N758="zákl. přenesená",J758,0)</f>
        <v>0</v>
      </c>
      <c r="BH758" s="228">
        <f>IF(N758="sníž. přenesená",J758,0)</f>
        <v>0</v>
      </c>
      <c r="BI758" s="228">
        <f>IF(N758="nulová",J758,0)</f>
        <v>0</v>
      </c>
      <c r="BJ758" s="20" t="s">
        <v>78</v>
      </c>
      <c r="BK758" s="228">
        <f>ROUND(I758*H758,2)</f>
        <v>0</v>
      </c>
      <c r="BL758" s="20" t="s">
        <v>331</v>
      </c>
      <c r="BM758" s="227" t="s">
        <v>11316</v>
      </c>
    </row>
    <row r="759" s="2" customFormat="1">
      <c r="A759" s="41"/>
      <c r="B759" s="42"/>
      <c r="C759" s="43"/>
      <c r="D759" s="236" t="s">
        <v>1145</v>
      </c>
      <c r="E759" s="43"/>
      <c r="F759" s="288" t="s">
        <v>10871</v>
      </c>
      <c r="G759" s="43"/>
      <c r="H759" s="43"/>
      <c r="I759" s="231"/>
      <c r="J759" s="43"/>
      <c r="K759" s="43"/>
      <c r="L759" s="47"/>
      <c r="M759" s="232"/>
      <c r="N759" s="233"/>
      <c r="O759" s="87"/>
      <c r="P759" s="87"/>
      <c r="Q759" s="87"/>
      <c r="R759" s="87"/>
      <c r="S759" s="87"/>
      <c r="T759" s="88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T759" s="20" t="s">
        <v>1145</v>
      </c>
      <c r="AU759" s="20" t="s">
        <v>80</v>
      </c>
    </row>
    <row r="760" s="12" customFormat="1" ht="22.8" customHeight="1">
      <c r="A760" s="12"/>
      <c r="B760" s="200"/>
      <c r="C760" s="201"/>
      <c r="D760" s="202" t="s">
        <v>70</v>
      </c>
      <c r="E760" s="214" t="s">
        <v>11317</v>
      </c>
      <c r="F760" s="214" t="s">
        <v>11318</v>
      </c>
      <c r="G760" s="201"/>
      <c r="H760" s="201"/>
      <c r="I760" s="204"/>
      <c r="J760" s="215">
        <f>BK760</f>
        <v>0</v>
      </c>
      <c r="K760" s="201"/>
      <c r="L760" s="206"/>
      <c r="M760" s="207"/>
      <c r="N760" s="208"/>
      <c r="O760" s="208"/>
      <c r="P760" s="209">
        <f>SUM(P761:P767)</f>
        <v>0</v>
      </c>
      <c r="Q760" s="208"/>
      <c r="R760" s="209">
        <f>SUM(R761:R767)</f>
        <v>0</v>
      </c>
      <c r="S760" s="208"/>
      <c r="T760" s="210">
        <f>SUM(T761:T767)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11" t="s">
        <v>80</v>
      </c>
      <c r="AT760" s="212" t="s">
        <v>70</v>
      </c>
      <c r="AU760" s="212" t="s">
        <v>78</v>
      </c>
      <c r="AY760" s="211" t="s">
        <v>205</v>
      </c>
      <c r="BK760" s="213">
        <f>SUM(BK761:BK767)</f>
        <v>0</v>
      </c>
    </row>
    <row r="761" s="2" customFormat="1" ht="16.5" customHeight="1">
      <c r="A761" s="41"/>
      <c r="B761" s="42"/>
      <c r="C761" s="278" t="s">
        <v>2456</v>
      </c>
      <c r="D761" s="278" t="s">
        <v>319</v>
      </c>
      <c r="E761" s="279" t="s">
        <v>11319</v>
      </c>
      <c r="F761" s="280" t="s">
        <v>11320</v>
      </c>
      <c r="G761" s="281" t="s">
        <v>5896</v>
      </c>
      <c r="H761" s="282">
        <v>375</v>
      </c>
      <c r="I761" s="283"/>
      <c r="J761" s="284">
        <f>ROUND(I761*H761,2)</f>
        <v>0</v>
      </c>
      <c r="K761" s="280" t="s">
        <v>19</v>
      </c>
      <c r="L761" s="285"/>
      <c r="M761" s="286" t="s">
        <v>19</v>
      </c>
      <c r="N761" s="287" t="s">
        <v>42</v>
      </c>
      <c r="O761" s="87"/>
      <c r="P761" s="225">
        <f>O761*H761</f>
        <v>0</v>
      </c>
      <c r="Q761" s="225">
        <v>0</v>
      </c>
      <c r="R761" s="225">
        <f>Q761*H761</f>
        <v>0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433</v>
      </c>
      <c r="AT761" s="227" t="s">
        <v>319</v>
      </c>
      <c r="AU761" s="227" t="s">
        <v>80</v>
      </c>
      <c r="AY761" s="20" t="s">
        <v>205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78</v>
      </c>
      <c r="BK761" s="228">
        <f>ROUND(I761*H761,2)</f>
        <v>0</v>
      </c>
      <c r="BL761" s="20" t="s">
        <v>331</v>
      </c>
      <c r="BM761" s="227" t="s">
        <v>11321</v>
      </c>
    </row>
    <row r="762" s="2" customFormat="1" ht="16.5" customHeight="1">
      <c r="A762" s="41"/>
      <c r="B762" s="42"/>
      <c r="C762" s="216" t="s">
        <v>2461</v>
      </c>
      <c r="D762" s="216" t="s">
        <v>207</v>
      </c>
      <c r="E762" s="217" t="s">
        <v>11322</v>
      </c>
      <c r="F762" s="218" t="s">
        <v>11323</v>
      </c>
      <c r="G762" s="219" t="s">
        <v>11324</v>
      </c>
      <c r="H762" s="220">
        <v>214</v>
      </c>
      <c r="I762" s="221"/>
      <c r="J762" s="222">
        <f>ROUND(I762*H762,2)</f>
        <v>0</v>
      </c>
      <c r="K762" s="218" t="s">
        <v>19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</v>
      </c>
      <c r="R762" s="225">
        <f>Q762*H762</f>
        <v>0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331</v>
      </c>
      <c r="AT762" s="227" t="s">
        <v>207</v>
      </c>
      <c r="AU762" s="227" t="s">
        <v>80</v>
      </c>
      <c r="AY762" s="20" t="s">
        <v>205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331</v>
      </c>
      <c r="BM762" s="227" t="s">
        <v>11325</v>
      </c>
    </row>
    <row r="763" s="2" customFormat="1" ht="24.15" customHeight="1">
      <c r="A763" s="41"/>
      <c r="B763" s="42"/>
      <c r="C763" s="216" t="s">
        <v>2467</v>
      </c>
      <c r="D763" s="216" t="s">
        <v>207</v>
      </c>
      <c r="E763" s="217" t="s">
        <v>11326</v>
      </c>
      <c r="F763" s="218" t="s">
        <v>11327</v>
      </c>
      <c r="G763" s="219" t="s">
        <v>11328</v>
      </c>
      <c r="H763" s="220">
        <v>8</v>
      </c>
      <c r="I763" s="221"/>
      <c r="J763" s="222">
        <f>ROUND(I763*H763,2)</f>
        <v>0</v>
      </c>
      <c r="K763" s="218" t="s">
        <v>19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331</v>
      </c>
      <c r="AT763" s="227" t="s">
        <v>207</v>
      </c>
      <c r="AU763" s="227" t="s">
        <v>80</v>
      </c>
      <c r="AY763" s="20" t="s">
        <v>205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331</v>
      </c>
      <c r="BM763" s="227" t="s">
        <v>11329</v>
      </c>
    </row>
    <row r="764" s="2" customFormat="1" ht="16.5" customHeight="1">
      <c r="A764" s="41"/>
      <c r="B764" s="42"/>
      <c r="C764" s="216" t="s">
        <v>2473</v>
      </c>
      <c r="D764" s="216" t="s">
        <v>207</v>
      </c>
      <c r="E764" s="217" t="s">
        <v>11330</v>
      </c>
      <c r="F764" s="218" t="s">
        <v>11331</v>
      </c>
      <c r="G764" s="219" t="s">
        <v>11328</v>
      </c>
      <c r="H764" s="220">
        <v>25</v>
      </c>
      <c r="I764" s="221"/>
      <c r="J764" s="222">
        <f>ROUND(I764*H764,2)</f>
        <v>0</v>
      </c>
      <c r="K764" s="218" t="s">
        <v>19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</v>
      </c>
      <c r="R764" s="225">
        <f>Q764*H764</f>
        <v>0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331</v>
      </c>
      <c r="AT764" s="227" t="s">
        <v>207</v>
      </c>
      <c r="AU764" s="227" t="s">
        <v>80</v>
      </c>
      <c r="AY764" s="20" t="s">
        <v>205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331</v>
      </c>
      <c r="BM764" s="227" t="s">
        <v>11332</v>
      </c>
    </row>
    <row r="765" s="2" customFormat="1" ht="16.5" customHeight="1">
      <c r="A765" s="41"/>
      <c r="B765" s="42"/>
      <c r="C765" s="216" t="s">
        <v>2480</v>
      </c>
      <c r="D765" s="216" t="s">
        <v>207</v>
      </c>
      <c r="E765" s="217" t="s">
        <v>11333</v>
      </c>
      <c r="F765" s="218" t="s">
        <v>11334</v>
      </c>
      <c r="G765" s="219" t="s">
        <v>11328</v>
      </c>
      <c r="H765" s="220">
        <v>30</v>
      </c>
      <c r="I765" s="221"/>
      <c r="J765" s="222">
        <f>ROUND(I765*H765,2)</f>
        <v>0</v>
      </c>
      <c r="K765" s="218" t="s">
        <v>19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</v>
      </c>
      <c r="R765" s="225">
        <f>Q765*H765</f>
        <v>0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331</v>
      </c>
      <c r="AT765" s="227" t="s">
        <v>207</v>
      </c>
      <c r="AU765" s="227" t="s">
        <v>80</v>
      </c>
      <c r="AY765" s="20" t="s">
        <v>205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331</v>
      </c>
      <c r="BM765" s="227" t="s">
        <v>11335</v>
      </c>
    </row>
    <row r="766" s="2" customFormat="1" ht="16.5" customHeight="1">
      <c r="A766" s="41"/>
      <c r="B766" s="42"/>
      <c r="C766" s="216" t="s">
        <v>2486</v>
      </c>
      <c r="D766" s="216" t="s">
        <v>207</v>
      </c>
      <c r="E766" s="217" t="s">
        <v>11336</v>
      </c>
      <c r="F766" s="218" t="s">
        <v>11337</v>
      </c>
      <c r="G766" s="219" t="s">
        <v>2268</v>
      </c>
      <c r="H766" s="220">
        <v>3</v>
      </c>
      <c r="I766" s="221"/>
      <c r="J766" s="222">
        <f>ROUND(I766*H766,2)</f>
        <v>0</v>
      </c>
      <c r="K766" s="218" t="s">
        <v>19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331</v>
      </c>
      <c r="AT766" s="227" t="s">
        <v>207</v>
      </c>
      <c r="AU766" s="227" t="s">
        <v>80</v>
      </c>
      <c r="AY766" s="20" t="s">
        <v>205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331</v>
      </c>
      <c r="BM766" s="227" t="s">
        <v>11338</v>
      </c>
    </row>
    <row r="767" s="2" customFormat="1" ht="16.5" customHeight="1">
      <c r="A767" s="41"/>
      <c r="B767" s="42"/>
      <c r="C767" s="216" t="s">
        <v>2492</v>
      </c>
      <c r="D767" s="216" t="s">
        <v>207</v>
      </c>
      <c r="E767" s="217" t="s">
        <v>11339</v>
      </c>
      <c r="F767" s="218" t="s">
        <v>11340</v>
      </c>
      <c r="G767" s="219" t="s">
        <v>11328</v>
      </c>
      <c r="H767" s="220">
        <v>20</v>
      </c>
      <c r="I767" s="221"/>
      <c r="J767" s="222">
        <f>ROUND(I767*H767,2)</f>
        <v>0</v>
      </c>
      <c r="K767" s="218" t="s">
        <v>19</v>
      </c>
      <c r="L767" s="47"/>
      <c r="M767" s="223" t="s">
        <v>19</v>
      </c>
      <c r="N767" s="224" t="s">
        <v>42</v>
      </c>
      <c r="O767" s="87"/>
      <c r="P767" s="225">
        <f>O767*H767</f>
        <v>0</v>
      </c>
      <c r="Q767" s="225">
        <v>0</v>
      </c>
      <c r="R767" s="225">
        <f>Q767*H767</f>
        <v>0</v>
      </c>
      <c r="S767" s="225">
        <v>0</v>
      </c>
      <c r="T767" s="226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7" t="s">
        <v>331</v>
      </c>
      <c r="AT767" s="227" t="s">
        <v>207</v>
      </c>
      <c r="AU767" s="227" t="s">
        <v>80</v>
      </c>
      <c r="AY767" s="20" t="s">
        <v>205</v>
      </c>
      <c r="BE767" s="228">
        <f>IF(N767="základní",J767,0)</f>
        <v>0</v>
      </c>
      <c r="BF767" s="228">
        <f>IF(N767="snížená",J767,0)</f>
        <v>0</v>
      </c>
      <c r="BG767" s="228">
        <f>IF(N767="zákl. přenesená",J767,0)</f>
        <v>0</v>
      </c>
      <c r="BH767" s="228">
        <f>IF(N767="sníž. přenesená",J767,0)</f>
        <v>0</v>
      </c>
      <c r="BI767" s="228">
        <f>IF(N767="nulová",J767,0)</f>
        <v>0</v>
      </c>
      <c r="BJ767" s="20" t="s">
        <v>78</v>
      </c>
      <c r="BK767" s="228">
        <f>ROUND(I767*H767,2)</f>
        <v>0</v>
      </c>
      <c r="BL767" s="20" t="s">
        <v>331</v>
      </c>
      <c r="BM767" s="227" t="s">
        <v>11341</v>
      </c>
    </row>
    <row r="768" s="12" customFormat="1" ht="25.92" customHeight="1">
      <c r="A768" s="12"/>
      <c r="B768" s="200"/>
      <c r="C768" s="201"/>
      <c r="D768" s="202" t="s">
        <v>70</v>
      </c>
      <c r="E768" s="203" t="s">
        <v>11342</v>
      </c>
      <c r="F768" s="203" t="s">
        <v>11343</v>
      </c>
      <c r="G768" s="201"/>
      <c r="H768" s="201"/>
      <c r="I768" s="204"/>
      <c r="J768" s="205">
        <f>BK768</f>
        <v>0</v>
      </c>
      <c r="K768" s="201"/>
      <c r="L768" s="206"/>
      <c r="M768" s="207"/>
      <c r="N768" s="208"/>
      <c r="O768" s="208"/>
      <c r="P768" s="209">
        <f>P769+P775+P780+P784</f>
        <v>0</v>
      </c>
      <c r="Q768" s="208"/>
      <c r="R768" s="209">
        <f>R769+R775+R780+R784</f>
        <v>0</v>
      </c>
      <c r="S768" s="208"/>
      <c r="T768" s="210">
        <f>T769+T775+T780+T784</f>
        <v>0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80</v>
      </c>
      <c r="AT768" s="212" t="s">
        <v>70</v>
      </c>
      <c r="AU768" s="212" t="s">
        <v>71</v>
      </c>
      <c r="AY768" s="211" t="s">
        <v>205</v>
      </c>
      <c r="BK768" s="213">
        <f>BK769+BK775+BK780+BK784</f>
        <v>0</v>
      </c>
    </row>
    <row r="769" s="12" customFormat="1" ht="22.8" customHeight="1">
      <c r="A769" s="12"/>
      <c r="B769" s="200"/>
      <c r="C769" s="201"/>
      <c r="D769" s="202" t="s">
        <v>70</v>
      </c>
      <c r="E769" s="214" t="s">
        <v>11344</v>
      </c>
      <c r="F769" s="214" t="s">
        <v>11345</v>
      </c>
      <c r="G769" s="201"/>
      <c r="H769" s="201"/>
      <c r="I769" s="204"/>
      <c r="J769" s="215">
        <f>BK769</f>
        <v>0</v>
      </c>
      <c r="K769" s="201"/>
      <c r="L769" s="206"/>
      <c r="M769" s="207"/>
      <c r="N769" s="208"/>
      <c r="O769" s="208"/>
      <c r="P769" s="209">
        <f>SUM(P770:P774)</f>
        <v>0</v>
      </c>
      <c r="Q769" s="208"/>
      <c r="R769" s="209">
        <f>SUM(R770:R774)</f>
        <v>0</v>
      </c>
      <c r="S769" s="208"/>
      <c r="T769" s="210">
        <f>SUM(T770:T774)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11" t="s">
        <v>80</v>
      </c>
      <c r="AT769" s="212" t="s">
        <v>70</v>
      </c>
      <c r="AU769" s="212" t="s">
        <v>78</v>
      </c>
      <c r="AY769" s="211" t="s">
        <v>205</v>
      </c>
      <c r="BK769" s="213">
        <f>SUM(BK770:BK774)</f>
        <v>0</v>
      </c>
    </row>
    <row r="770" s="2" customFormat="1" ht="24.15" customHeight="1">
      <c r="A770" s="41"/>
      <c r="B770" s="42"/>
      <c r="C770" s="278" t="s">
        <v>2497</v>
      </c>
      <c r="D770" s="278" t="s">
        <v>319</v>
      </c>
      <c r="E770" s="279" t="s">
        <v>11346</v>
      </c>
      <c r="F770" s="280" t="s">
        <v>11347</v>
      </c>
      <c r="G770" s="281" t="s">
        <v>8235</v>
      </c>
      <c r="H770" s="282">
        <v>1</v>
      </c>
      <c r="I770" s="283"/>
      <c r="J770" s="284">
        <f>ROUND(I770*H770,2)</f>
        <v>0</v>
      </c>
      <c r="K770" s="280" t="s">
        <v>19</v>
      </c>
      <c r="L770" s="285"/>
      <c r="M770" s="286" t="s">
        <v>19</v>
      </c>
      <c r="N770" s="287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433</v>
      </c>
      <c r="AT770" s="227" t="s">
        <v>319</v>
      </c>
      <c r="AU770" s="227" t="s">
        <v>80</v>
      </c>
      <c r="AY770" s="20" t="s">
        <v>205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331</v>
      </c>
      <c r="BM770" s="227" t="s">
        <v>11348</v>
      </c>
    </row>
    <row r="771" s="2" customFormat="1" ht="33" customHeight="1">
      <c r="A771" s="41"/>
      <c r="B771" s="42"/>
      <c r="C771" s="278" t="s">
        <v>2503</v>
      </c>
      <c r="D771" s="278" t="s">
        <v>319</v>
      </c>
      <c r="E771" s="279" t="s">
        <v>11349</v>
      </c>
      <c r="F771" s="280" t="s">
        <v>11350</v>
      </c>
      <c r="G771" s="281" t="s">
        <v>8235</v>
      </c>
      <c r="H771" s="282">
        <v>1</v>
      </c>
      <c r="I771" s="283"/>
      <c r="J771" s="284">
        <f>ROUND(I771*H771,2)</f>
        <v>0</v>
      </c>
      <c r="K771" s="280" t="s">
        <v>19</v>
      </c>
      <c r="L771" s="285"/>
      <c r="M771" s="286" t="s">
        <v>19</v>
      </c>
      <c r="N771" s="287" t="s">
        <v>42</v>
      </c>
      <c r="O771" s="87"/>
      <c r="P771" s="225">
        <f>O771*H771</f>
        <v>0</v>
      </c>
      <c r="Q771" s="225">
        <v>0</v>
      </c>
      <c r="R771" s="225">
        <f>Q771*H771</f>
        <v>0</v>
      </c>
      <c r="S771" s="225">
        <v>0</v>
      </c>
      <c r="T771" s="226">
        <f>S771*H771</f>
        <v>0</v>
      </c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R771" s="227" t="s">
        <v>433</v>
      </c>
      <c r="AT771" s="227" t="s">
        <v>319</v>
      </c>
      <c r="AU771" s="227" t="s">
        <v>80</v>
      </c>
      <c r="AY771" s="20" t="s">
        <v>205</v>
      </c>
      <c r="BE771" s="228">
        <f>IF(N771="základní",J771,0)</f>
        <v>0</v>
      </c>
      <c r="BF771" s="228">
        <f>IF(N771="snížená",J771,0)</f>
        <v>0</v>
      </c>
      <c r="BG771" s="228">
        <f>IF(N771="zákl. přenesená",J771,0)</f>
        <v>0</v>
      </c>
      <c r="BH771" s="228">
        <f>IF(N771="sníž. přenesená",J771,0)</f>
        <v>0</v>
      </c>
      <c r="BI771" s="228">
        <f>IF(N771="nulová",J771,0)</f>
        <v>0</v>
      </c>
      <c r="BJ771" s="20" t="s">
        <v>78</v>
      </c>
      <c r="BK771" s="228">
        <f>ROUND(I771*H771,2)</f>
        <v>0</v>
      </c>
      <c r="BL771" s="20" t="s">
        <v>331</v>
      </c>
      <c r="BM771" s="227" t="s">
        <v>11351</v>
      </c>
    </row>
    <row r="772" s="2" customFormat="1" ht="16.5" customHeight="1">
      <c r="A772" s="41"/>
      <c r="B772" s="42"/>
      <c r="C772" s="278" t="s">
        <v>2509</v>
      </c>
      <c r="D772" s="278" t="s">
        <v>319</v>
      </c>
      <c r="E772" s="279" t="s">
        <v>11352</v>
      </c>
      <c r="F772" s="280" t="s">
        <v>11353</v>
      </c>
      <c r="G772" s="281" t="s">
        <v>8235</v>
      </c>
      <c r="H772" s="282">
        <v>1</v>
      </c>
      <c r="I772" s="283"/>
      <c r="J772" s="284">
        <f>ROUND(I772*H772,2)</f>
        <v>0</v>
      </c>
      <c r="K772" s="280" t="s">
        <v>19</v>
      </c>
      <c r="L772" s="285"/>
      <c r="M772" s="286" t="s">
        <v>19</v>
      </c>
      <c r="N772" s="287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433</v>
      </c>
      <c r="AT772" s="227" t="s">
        <v>319</v>
      </c>
      <c r="AU772" s="227" t="s">
        <v>80</v>
      </c>
      <c r="AY772" s="20" t="s">
        <v>205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331</v>
      </c>
      <c r="BM772" s="227" t="s">
        <v>11354</v>
      </c>
    </row>
    <row r="773" s="2" customFormat="1" ht="44.25" customHeight="1">
      <c r="A773" s="41"/>
      <c r="B773" s="42"/>
      <c r="C773" s="278" t="s">
        <v>2516</v>
      </c>
      <c r="D773" s="278" t="s">
        <v>319</v>
      </c>
      <c r="E773" s="279" t="s">
        <v>11355</v>
      </c>
      <c r="F773" s="280" t="s">
        <v>11356</v>
      </c>
      <c r="G773" s="281" t="s">
        <v>2268</v>
      </c>
      <c r="H773" s="282">
        <v>1</v>
      </c>
      <c r="I773" s="283"/>
      <c r="J773" s="284">
        <f>ROUND(I773*H773,2)</f>
        <v>0</v>
      </c>
      <c r="K773" s="280" t="s">
        <v>19</v>
      </c>
      <c r="L773" s="285"/>
      <c r="M773" s="286" t="s">
        <v>19</v>
      </c>
      <c r="N773" s="287" t="s">
        <v>42</v>
      </c>
      <c r="O773" s="87"/>
      <c r="P773" s="225">
        <f>O773*H773</f>
        <v>0</v>
      </c>
      <c r="Q773" s="225">
        <v>0</v>
      </c>
      <c r="R773" s="225">
        <f>Q773*H773</f>
        <v>0</v>
      </c>
      <c r="S773" s="225">
        <v>0</v>
      </c>
      <c r="T773" s="226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227" t="s">
        <v>433</v>
      </c>
      <c r="AT773" s="227" t="s">
        <v>319</v>
      </c>
      <c r="AU773" s="227" t="s">
        <v>80</v>
      </c>
      <c r="AY773" s="20" t="s">
        <v>205</v>
      </c>
      <c r="BE773" s="228">
        <f>IF(N773="základní",J773,0)</f>
        <v>0</v>
      </c>
      <c r="BF773" s="228">
        <f>IF(N773="snížená",J773,0)</f>
        <v>0</v>
      </c>
      <c r="BG773" s="228">
        <f>IF(N773="zákl. přenesená",J773,0)</f>
        <v>0</v>
      </c>
      <c r="BH773" s="228">
        <f>IF(N773="sníž. přenesená",J773,0)</f>
        <v>0</v>
      </c>
      <c r="BI773" s="228">
        <f>IF(N773="nulová",J773,0)</f>
        <v>0</v>
      </c>
      <c r="BJ773" s="20" t="s">
        <v>78</v>
      </c>
      <c r="BK773" s="228">
        <f>ROUND(I773*H773,2)</f>
        <v>0</v>
      </c>
      <c r="BL773" s="20" t="s">
        <v>331</v>
      </c>
      <c r="BM773" s="227" t="s">
        <v>11357</v>
      </c>
    </row>
    <row r="774" s="2" customFormat="1" ht="16.5" customHeight="1">
      <c r="A774" s="41"/>
      <c r="B774" s="42"/>
      <c r="C774" s="216" t="s">
        <v>2522</v>
      </c>
      <c r="D774" s="216" t="s">
        <v>207</v>
      </c>
      <c r="E774" s="217" t="s">
        <v>11355</v>
      </c>
      <c r="F774" s="218" t="s">
        <v>11358</v>
      </c>
      <c r="G774" s="219" t="s">
        <v>2268</v>
      </c>
      <c r="H774" s="220">
        <v>1</v>
      </c>
      <c r="I774" s="221"/>
      <c r="J774" s="222">
        <f>ROUND(I774*H774,2)</f>
        <v>0</v>
      </c>
      <c r="K774" s="218" t="s">
        <v>19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</v>
      </c>
      <c r="R774" s="225">
        <f>Q774*H774</f>
        <v>0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331</v>
      </c>
      <c r="AT774" s="227" t="s">
        <v>207</v>
      </c>
      <c r="AU774" s="227" t="s">
        <v>80</v>
      </c>
      <c r="AY774" s="20" t="s">
        <v>205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78</v>
      </c>
      <c r="BK774" s="228">
        <f>ROUND(I774*H774,2)</f>
        <v>0</v>
      </c>
      <c r="BL774" s="20" t="s">
        <v>331</v>
      </c>
      <c r="BM774" s="227" t="s">
        <v>11359</v>
      </c>
    </row>
    <row r="775" s="12" customFormat="1" ht="22.8" customHeight="1">
      <c r="A775" s="12"/>
      <c r="B775" s="200"/>
      <c r="C775" s="201"/>
      <c r="D775" s="202" t="s">
        <v>70</v>
      </c>
      <c r="E775" s="214" t="s">
        <v>11360</v>
      </c>
      <c r="F775" s="214" t="s">
        <v>11361</v>
      </c>
      <c r="G775" s="201"/>
      <c r="H775" s="201"/>
      <c r="I775" s="204"/>
      <c r="J775" s="215">
        <f>BK775</f>
        <v>0</v>
      </c>
      <c r="K775" s="201"/>
      <c r="L775" s="206"/>
      <c r="M775" s="207"/>
      <c r="N775" s="208"/>
      <c r="O775" s="208"/>
      <c r="P775" s="209">
        <f>SUM(P776:P779)</f>
        <v>0</v>
      </c>
      <c r="Q775" s="208"/>
      <c r="R775" s="209">
        <f>SUM(R776:R779)</f>
        <v>0</v>
      </c>
      <c r="S775" s="208"/>
      <c r="T775" s="210">
        <f>SUM(T776:T779)</f>
        <v>0</v>
      </c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R775" s="211" t="s">
        <v>80</v>
      </c>
      <c r="AT775" s="212" t="s">
        <v>70</v>
      </c>
      <c r="AU775" s="212" t="s">
        <v>78</v>
      </c>
      <c r="AY775" s="211" t="s">
        <v>205</v>
      </c>
      <c r="BK775" s="213">
        <f>SUM(BK776:BK779)</f>
        <v>0</v>
      </c>
    </row>
    <row r="776" s="2" customFormat="1" ht="24.15" customHeight="1">
      <c r="A776" s="41"/>
      <c r="B776" s="42"/>
      <c r="C776" s="278" t="s">
        <v>2529</v>
      </c>
      <c r="D776" s="278" t="s">
        <v>319</v>
      </c>
      <c r="E776" s="279" t="s">
        <v>11362</v>
      </c>
      <c r="F776" s="280" t="s">
        <v>11363</v>
      </c>
      <c r="G776" s="281" t="s">
        <v>327</v>
      </c>
      <c r="H776" s="282">
        <v>250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42</v>
      </c>
      <c r="O776" s="87"/>
      <c r="P776" s="225">
        <f>O776*H776</f>
        <v>0</v>
      </c>
      <c r="Q776" s="225">
        <v>0</v>
      </c>
      <c r="R776" s="225">
        <f>Q776*H776</f>
        <v>0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433</v>
      </c>
      <c r="AT776" s="227" t="s">
        <v>319</v>
      </c>
      <c r="AU776" s="227" t="s">
        <v>80</v>
      </c>
      <c r="AY776" s="20" t="s">
        <v>205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331</v>
      </c>
      <c r="BM776" s="227" t="s">
        <v>11364</v>
      </c>
    </row>
    <row r="777" s="2" customFormat="1" ht="37.8" customHeight="1">
      <c r="A777" s="41"/>
      <c r="B777" s="42"/>
      <c r="C777" s="278" t="s">
        <v>2535</v>
      </c>
      <c r="D777" s="278" t="s">
        <v>319</v>
      </c>
      <c r="E777" s="279" t="s">
        <v>11365</v>
      </c>
      <c r="F777" s="280" t="s">
        <v>11366</v>
      </c>
      <c r="G777" s="281" t="s">
        <v>2268</v>
      </c>
      <c r="H777" s="282">
        <v>1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42</v>
      </c>
      <c r="O777" s="87"/>
      <c r="P777" s="225">
        <f>O777*H777</f>
        <v>0</v>
      </c>
      <c r="Q777" s="225">
        <v>0</v>
      </c>
      <c r="R777" s="225">
        <f>Q777*H777</f>
        <v>0</v>
      </c>
      <c r="S777" s="225">
        <v>0</v>
      </c>
      <c r="T777" s="226">
        <f>S777*H777</f>
        <v>0</v>
      </c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R777" s="227" t="s">
        <v>433</v>
      </c>
      <c r="AT777" s="227" t="s">
        <v>319</v>
      </c>
      <c r="AU777" s="227" t="s">
        <v>80</v>
      </c>
      <c r="AY777" s="20" t="s">
        <v>205</v>
      </c>
      <c r="BE777" s="228">
        <f>IF(N777="základní",J777,0)</f>
        <v>0</v>
      </c>
      <c r="BF777" s="228">
        <f>IF(N777="snížená",J777,0)</f>
        <v>0</v>
      </c>
      <c r="BG777" s="228">
        <f>IF(N777="zákl. přenesená",J777,0)</f>
        <v>0</v>
      </c>
      <c r="BH777" s="228">
        <f>IF(N777="sníž. přenesená",J777,0)</f>
        <v>0</v>
      </c>
      <c r="BI777" s="228">
        <f>IF(N777="nulová",J777,0)</f>
        <v>0</v>
      </c>
      <c r="BJ777" s="20" t="s">
        <v>78</v>
      </c>
      <c r="BK777" s="228">
        <f>ROUND(I777*H777,2)</f>
        <v>0</v>
      </c>
      <c r="BL777" s="20" t="s">
        <v>331</v>
      </c>
      <c r="BM777" s="227" t="s">
        <v>11367</v>
      </c>
    </row>
    <row r="778" s="2" customFormat="1" ht="16.5" customHeight="1">
      <c r="A778" s="41"/>
      <c r="B778" s="42"/>
      <c r="C778" s="278" t="s">
        <v>2541</v>
      </c>
      <c r="D778" s="278" t="s">
        <v>319</v>
      </c>
      <c r="E778" s="279" t="s">
        <v>11368</v>
      </c>
      <c r="F778" s="280" t="s">
        <v>11369</v>
      </c>
      <c r="G778" s="281" t="s">
        <v>2268</v>
      </c>
      <c r="H778" s="282">
        <v>1</v>
      </c>
      <c r="I778" s="283"/>
      <c r="J778" s="284">
        <f>ROUND(I778*H778,2)</f>
        <v>0</v>
      </c>
      <c r="K778" s="280" t="s">
        <v>19</v>
      </c>
      <c r="L778" s="285"/>
      <c r="M778" s="286" t="s">
        <v>19</v>
      </c>
      <c r="N778" s="287" t="s">
        <v>42</v>
      </c>
      <c r="O778" s="87"/>
      <c r="P778" s="225">
        <f>O778*H778</f>
        <v>0</v>
      </c>
      <c r="Q778" s="225">
        <v>0</v>
      </c>
      <c r="R778" s="225">
        <f>Q778*H778</f>
        <v>0</v>
      </c>
      <c r="S778" s="225">
        <v>0</v>
      </c>
      <c r="T778" s="226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227" t="s">
        <v>433</v>
      </c>
      <c r="AT778" s="227" t="s">
        <v>319</v>
      </c>
      <c r="AU778" s="227" t="s">
        <v>80</v>
      </c>
      <c r="AY778" s="20" t="s">
        <v>205</v>
      </c>
      <c r="BE778" s="228">
        <f>IF(N778="základní",J778,0)</f>
        <v>0</v>
      </c>
      <c r="BF778" s="228">
        <f>IF(N778="snížená",J778,0)</f>
        <v>0</v>
      </c>
      <c r="BG778" s="228">
        <f>IF(N778="zákl. přenesená",J778,0)</f>
        <v>0</v>
      </c>
      <c r="BH778" s="228">
        <f>IF(N778="sníž. přenesená",J778,0)</f>
        <v>0</v>
      </c>
      <c r="BI778" s="228">
        <f>IF(N778="nulová",J778,0)</f>
        <v>0</v>
      </c>
      <c r="BJ778" s="20" t="s">
        <v>78</v>
      </c>
      <c r="BK778" s="228">
        <f>ROUND(I778*H778,2)</f>
        <v>0</v>
      </c>
      <c r="BL778" s="20" t="s">
        <v>331</v>
      </c>
      <c r="BM778" s="227" t="s">
        <v>11370</v>
      </c>
    </row>
    <row r="779" s="2" customFormat="1" ht="16.5" customHeight="1">
      <c r="A779" s="41"/>
      <c r="B779" s="42"/>
      <c r="C779" s="278" t="s">
        <v>2549</v>
      </c>
      <c r="D779" s="278" t="s">
        <v>319</v>
      </c>
      <c r="E779" s="279" t="s">
        <v>11371</v>
      </c>
      <c r="F779" s="280" t="s">
        <v>11372</v>
      </c>
      <c r="G779" s="281" t="s">
        <v>2268</v>
      </c>
      <c r="H779" s="282">
        <v>1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433</v>
      </c>
      <c r="AT779" s="227" t="s">
        <v>319</v>
      </c>
      <c r="AU779" s="227" t="s">
        <v>80</v>
      </c>
      <c r="AY779" s="20" t="s">
        <v>205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78</v>
      </c>
      <c r="BK779" s="228">
        <f>ROUND(I779*H779,2)</f>
        <v>0</v>
      </c>
      <c r="BL779" s="20" t="s">
        <v>331</v>
      </c>
      <c r="BM779" s="227" t="s">
        <v>11373</v>
      </c>
    </row>
    <row r="780" s="12" customFormat="1" ht="22.8" customHeight="1">
      <c r="A780" s="12"/>
      <c r="B780" s="200"/>
      <c r="C780" s="201"/>
      <c r="D780" s="202" t="s">
        <v>70</v>
      </c>
      <c r="E780" s="214" t="s">
        <v>11374</v>
      </c>
      <c r="F780" s="214" t="s">
        <v>11375</v>
      </c>
      <c r="G780" s="201"/>
      <c r="H780" s="201"/>
      <c r="I780" s="204"/>
      <c r="J780" s="215">
        <f>BK780</f>
        <v>0</v>
      </c>
      <c r="K780" s="201"/>
      <c r="L780" s="206"/>
      <c r="M780" s="207"/>
      <c r="N780" s="208"/>
      <c r="O780" s="208"/>
      <c r="P780" s="209">
        <f>SUM(P781:P783)</f>
        <v>0</v>
      </c>
      <c r="Q780" s="208"/>
      <c r="R780" s="209">
        <f>SUM(R781:R783)</f>
        <v>0</v>
      </c>
      <c r="S780" s="208"/>
      <c r="T780" s="210">
        <f>SUM(T781:T783)</f>
        <v>0</v>
      </c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R780" s="211" t="s">
        <v>80</v>
      </c>
      <c r="AT780" s="212" t="s">
        <v>70</v>
      </c>
      <c r="AU780" s="212" t="s">
        <v>78</v>
      </c>
      <c r="AY780" s="211" t="s">
        <v>205</v>
      </c>
      <c r="BK780" s="213">
        <f>SUM(BK781:BK783)</f>
        <v>0</v>
      </c>
    </row>
    <row r="781" s="2" customFormat="1" ht="16.5" customHeight="1">
      <c r="A781" s="41"/>
      <c r="B781" s="42"/>
      <c r="C781" s="216" t="s">
        <v>2555</v>
      </c>
      <c r="D781" s="216" t="s">
        <v>207</v>
      </c>
      <c r="E781" s="217" t="s">
        <v>11376</v>
      </c>
      <c r="F781" s="218" t="s">
        <v>11377</v>
      </c>
      <c r="G781" s="219" t="s">
        <v>2268</v>
      </c>
      <c r="H781" s="220">
        <v>1</v>
      </c>
      <c r="I781" s="221"/>
      <c r="J781" s="222">
        <f>ROUND(I781*H781,2)</f>
        <v>0</v>
      </c>
      <c r="K781" s="218" t="s">
        <v>19</v>
      </c>
      <c r="L781" s="47"/>
      <c r="M781" s="223" t="s">
        <v>19</v>
      </c>
      <c r="N781" s="224" t="s">
        <v>42</v>
      </c>
      <c r="O781" s="87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R781" s="227" t="s">
        <v>331</v>
      </c>
      <c r="AT781" s="227" t="s">
        <v>207</v>
      </c>
      <c r="AU781" s="227" t="s">
        <v>80</v>
      </c>
      <c r="AY781" s="20" t="s">
        <v>205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20" t="s">
        <v>78</v>
      </c>
      <c r="BK781" s="228">
        <f>ROUND(I781*H781,2)</f>
        <v>0</v>
      </c>
      <c r="BL781" s="20" t="s">
        <v>331</v>
      </c>
      <c r="BM781" s="227" t="s">
        <v>11378</v>
      </c>
    </row>
    <row r="782" s="2" customFormat="1" ht="16.5" customHeight="1">
      <c r="A782" s="41"/>
      <c r="B782" s="42"/>
      <c r="C782" s="216" t="s">
        <v>2561</v>
      </c>
      <c r="D782" s="216" t="s">
        <v>207</v>
      </c>
      <c r="E782" s="217" t="s">
        <v>11379</v>
      </c>
      <c r="F782" s="218" t="s">
        <v>11380</v>
      </c>
      <c r="G782" s="219" t="s">
        <v>2268</v>
      </c>
      <c r="H782" s="220">
        <v>1</v>
      </c>
      <c r="I782" s="221"/>
      <c r="J782" s="222">
        <f>ROUND(I782*H782,2)</f>
        <v>0</v>
      </c>
      <c r="K782" s="218" t="s">
        <v>19</v>
      </c>
      <c r="L782" s="47"/>
      <c r="M782" s="223" t="s">
        <v>19</v>
      </c>
      <c r="N782" s="224" t="s">
        <v>42</v>
      </c>
      <c r="O782" s="87"/>
      <c r="P782" s="225">
        <f>O782*H782</f>
        <v>0</v>
      </c>
      <c r="Q782" s="225">
        <v>0</v>
      </c>
      <c r="R782" s="225">
        <f>Q782*H782</f>
        <v>0</v>
      </c>
      <c r="S782" s="225">
        <v>0</v>
      </c>
      <c r="T782" s="226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227" t="s">
        <v>331</v>
      </c>
      <c r="AT782" s="227" t="s">
        <v>207</v>
      </c>
      <c r="AU782" s="227" t="s">
        <v>80</v>
      </c>
      <c r="AY782" s="20" t="s">
        <v>205</v>
      </c>
      <c r="BE782" s="228">
        <f>IF(N782="základní",J782,0)</f>
        <v>0</v>
      </c>
      <c r="BF782" s="228">
        <f>IF(N782="snížená",J782,0)</f>
        <v>0</v>
      </c>
      <c r="BG782" s="228">
        <f>IF(N782="zákl. přenesená",J782,0)</f>
        <v>0</v>
      </c>
      <c r="BH782" s="228">
        <f>IF(N782="sníž. přenesená",J782,0)</f>
        <v>0</v>
      </c>
      <c r="BI782" s="228">
        <f>IF(N782="nulová",J782,0)</f>
        <v>0</v>
      </c>
      <c r="BJ782" s="20" t="s">
        <v>78</v>
      </c>
      <c r="BK782" s="228">
        <f>ROUND(I782*H782,2)</f>
        <v>0</v>
      </c>
      <c r="BL782" s="20" t="s">
        <v>331</v>
      </c>
      <c r="BM782" s="227" t="s">
        <v>11381</v>
      </c>
    </row>
    <row r="783" s="2" customFormat="1" ht="16.5" customHeight="1">
      <c r="A783" s="41"/>
      <c r="B783" s="42"/>
      <c r="C783" s="216" t="s">
        <v>2566</v>
      </c>
      <c r="D783" s="216" t="s">
        <v>207</v>
      </c>
      <c r="E783" s="217" t="s">
        <v>11382</v>
      </c>
      <c r="F783" s="218" t="s">
        <v>11383</v>
      </c>
      <c r="G783" s="219" t="s">
        <v>8235</v>
      </c>
      <c r="H783" s="220">
        <v>1</v>
      </c>
      <c r="I783" s="221"/>
      <c r="J783" s="222">
        <f>ROUND(I783*H783,2)</f>
        <v>0</v>
      </c>
      <c r="K783" s="218" t="s">
        <v>19</v>
      </c>
      <c r="L783" s="47"/>
      <c r="M783" s="223" t="s">
        <v>19</v>
      </c>
      <c r="N783" s="224" t="s">
        <v>42</v>
      </c>
      <c r="O783" s="87"/>
      <c r="P783" s="225">
        <f>O783*H783</f>
        <v>0</v>
      </c>
      <c r="Q783" s="225">
        <v>0</v>
      </c>
      <c r="R783" s="225">
        <f>Q783*H783</f>
        <v>0</v>
      </c>
      <c r="S783" s="225">
        <v>0</v>
      </c>
      <c r="T783" s="226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27" t="s">
        <v>331</v>
      </c>
      <c r="AT783" s="227" t="s">
        <v>207</v>
      </c>
      <c r="AU783" s="227" t="s">
        <v>80</v>
      </c>
      <c r="AY783" s="20" t="s">
        <v>205</v>
      </c>
      <c r="BE783" s="228">
        <f>IF(N783="základní",J783,0)</f>
        <v>0</v>
      </c>
      <c r="BF783" s="228">
        <f>IF(N783="snížená",J783,0)</f>
        <v>0</v>
      </c>
      <c r="BG783" s="228">
        <f>IF(N783="zákl. přenesená",J783,0)</f>
        <v>0</v>
      </c>
      <c r="BH783" s="228">
        <f>IF(N783="sníž. přenesená",J783,0)</f>
        <v>0</v>
      </c>
      <c r="BI783" s="228">
        <f>IF(N783="nulová",J783,0)</f>
        <v>0</v>
      </c>
      <c r="BJ783" s="20" t="s">
        <v>78</v>
      </c>
      <c r="BK783" s="228">
        <f>ROUND(I783*H783,2)</f>
        <v>0</v>
      </c>
      <c r="BL783" s="20" t="s">
        <v>331</v>
      </c>
      <c r="BM783" s="227" t="s">
        <v>11384</v>
      </c>
    </row>
    <row r="784" s="12" customFormat="1" ht="22.8" customHeight="1">
      <c r="A784" s="12"/>
      <c r="B784" s="200"/>
      <c r="C784" s="201"/>
      <c r="D784" s="202" t="s">
        <v>70</v>
      </c>
      <c r="E784" s="214" t="s">
        <v>11385</v>
      </c>
      <c r="F784" s="214" t="s">
        <v>11386</v>
      </c>
      <c r="G784" s="201"/>
      <c r="H784" s="201"/>
      <c r="I784" s="204"/>
      <c r="J784" s="215">
        <f>BK784</f>
        <v>0</v>
      </c>
      <c r="K784" s="201"/>
      <c r="L784" s="206"/>
      <c r="M784" s="207"/>
      <c r="N784" s="208"/>
      <c r="O784" s="208"/>
      <c r="P784" s="209">
        <f>SUM(P785:P789)</f>
        <v>0</v>
      </c>
      <c r="Q784" s="208"/>
      <c r="R784" s="209">
        <f>SUM(R785:R789)</f>
        <v>0</v>
      </c>
      <c r="S784" s="208"/>
      <c r="T784" s="210">
        <f>SUM(T785:T789)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1" t="s">
        <v>80</v>
      </c>
      <c r="AT784" s="212" t="s">
        <v>70</v>
      </c>
      <c r="AU784" s="212" t="s">
        <v>78</v>
      </c>
      <c r="AY784" s="211" t="s">
        <v>205</v>
      </c>
      <c r="BK784" s="213">
        <f>SUM(BK785:BK789)</f>
        <v>0</v>
      </c>
    </row>
    <row r="785" s="2" customFormat="1" ht="37.8" customHeight="1">
      <c r="A785" s="41"/>
      <c r="B785" s="42"/>
      <c r="C785" s="216" t="s">
        <v>2573</v>
      </c>
      <c r="D785" s="216" t="s">
        <v>207</v>
      </c>
      <c r="E785" s="217" t="s">
        <v>11387</v>
      </c>
      <c r="F785" s="218" t="s">
        <v>11388</v>
      </c>
      <c r="G785" s="219" t="s">
        <v>11389</v>
      </c>
      <c r="H785" s="220">
        <v>50</v>
      </c>
      <c r="I785" s="221"/>
      <c r="J785" s="222">
        <f>ROUND(I785*H785,2)</f>
        <v>0</v>
      </c>
      <c r="K785" s="218" t="s">
        <v>19</v>
      </c>
      <c r="L785" s="47"/>
      <c r="M785" s="223" t="s">
        <v>19</v>
      </c>
      <c r="N785" s="224" t="s">
        <v>42</v>
      </c>
      <c r="O785" s="87"/>
      <c r="P785" s="225">
        <f>O785*H785</f>
        <v>0</v>
      </c>
      <c r="Q785" s="225">
        <v>0</v>
      </c>
      <c r="R785" s="225">
        <f>Q785*H785</f>
        <v>0</v>
      </c>
      <c r="S785" s="225">
        <v>0</v>
      </c>
      <c r="T785" s="226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27" t="s">
        <v>331</v>
      </c>
      <c r="AT785" s="227" t="s">
        <v>207</v>
      </c>
      <c r="AU785" s="227" t="s">
        <v>80</v>
      </c>
      <c r="AY785" s="20" t="s">
        <v>205</v>
      </c>
      <c r="BE785" s="228">
        <f>IF(N785="základní",J785,0)</f>
        <v>0</v>
      </c>
      <c r="BF785" s="228">
        <f>IF(N785="snížená",J785,0)</f>
        <v>0</v>
      </c>
      <c r="BG785" s="228">
        <f>IF(N785="zákl. přenesená",J785,0)</f>
        <v>0</v>
      </c>
      <c r="BH785" s="228">
        <f>IF(N785="sníž. přenesená",J785,0)</f>
        <v>0</v>
      </c>
      <c r="BI785" s="228">
        <f>IF(N785="nulová",J785,0)</f>
        <v>0</v>
      </c>
      <c r="BJ785" s="20" t="s">
        <v>78</v>
      </c>
      <c r="BK785" s="228">
        <f>ROUND(I785*H785,2)</f>
        <v>0</v>
      </c>
      <c r="BL785" s="20" t="s">
        <v>331</v>
      </c>
      <c r="BM785" s="227" t="s">
        <v>11390</v>
      </c>
    </row>
    <row r="786" s="2" customFormat="1" ht="16.5" customHeight="1">
      <c r="A786" s="41"/>
      <c r="B786" s="42"/>
      <c r="C786" s="216" t="s">
        <v>2584</v>
      </c>
      <c r="D786" s="216" t="s">
        <v>207</v>
      </c>
      <c r="E786" s="217" t="s">
        <v>11391</v>
      </c>
      <c r="F786" s="218" t="s">
        <v>11392</v>
      </c>
      <c r="G786" s="219" t="s">
        <v>11389</v>
      </c>
      <c r="H786" s="220">
        <v>50</v>
      </c>
      <c r="I786" s="221"/>
      <c r="J786" s="222">
        <f>ROUND(I786*H786,2)</f>
        <v>0</v>
      </c>
      <c r="K786" s="218" t="s">
        <v>19</v>
      </c>
      <c r="L786" s="47"/>
      <c r="M786" s="223" t="s">
        <v>19</v>
      </c>
      <c r="N786" s="224" t="s">
        <v>42</v>
      </c>
      <c r="O786" s="87"/>
      <c r="P786" s="225">
        <f>O786*H786</f>
        <v>0</v>
      </c>
      <c r="Q786" s="225">
        <v>0</v>
      </c>
      <c r="R786" s="225">
        <f>Q786*H786</f>
        <v>0</v>
      </c>
      <c r="S786" s="225">
        <v>0</v>
      </c>
      <c r="T786" s="226">
        <f>S786*H786</f>
        <v>0</v>
      </c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R786" s="227" t="s">
        <v>331</v>
      </c>
      <c r="AT786" s="227" t="s">
        <v>207</v>
      </c>
      <c r="AU786" s="227" t="s">
        <v>80</v>
      </c>
      <c r="AY786" s="20" t="s">
        <v>205</v>
      </c>
      <c r="BE786" s="228">
        <f>IF(N786="základní",J786,0)</f>
        <v>0</v>
      </c>
      <c r="BF786" s="228">
        <f>IF(N786="snížená",J786,0)</f>
        <v>0</v>
      </c>
      <c r="BG786" s="228">
        <f>IF(N786="zákl. přenesená",J786,0)</f>
        <v>0</v>
      </c>
      <c r="BH786" s="228">
        <f>IF(N786="sníž. přenesená",J786,0)</f>
        <v>0</v>
      </c>
      <c r="BI786" s="228">
        <f>IF(N786="nulová",J786,0)</f>
        <v>0</v>
      </c>
      <c r="BJ786" s="20" t="s">
        <v>78</v>
      </c>
      <c r="BK786" s="228">
        <f>ROUND(I786*H786,2)</f>
        <v>0</v>
      </c>
      <c r="BL786" s="20" t="s">
        <v>331</v>
      </c>
      <c r="BM786" s="227" t="s">
        <v>11393</v>
      </c>
    </row>
    <row r="787" s="2" customFormat="1" ht="16.5" customHeight="1">
      <c r="A787" s="41"/>
      <c r="B787" s="42"/>
      <c r="C787" s="216" t="s">
        <v>2590</v>
      </c>
      <c r="D787" s="216" t="s">
        <v>207</v>
      </c>
      <c r="E787" s="217" t="s">
        <v>11394</v>
      </c>
      <c r="F787" s="218" t="s">
        <v>11395</v>
      </c>
      <c r="G787" s="219" t="s">
        <v>2268</v>
      </c>
      <c r="H787" s="220">
        <v>1</v>
      </c>
      <c r="I787" s="221"/>
      <c r="J787" s="222">
        <f>ROUND(I787*H787,2)</f>
        <v>0</v>
      </c>
      <c r="K787" s="218" t="s">
        <v>19</v>
      </c>
      <c r="L787" s="47"/>
      <c r="M787" s="223" t="s">
        <v>19</v>
      </c>
      <c r="N787" s="224" t="s">
        <v>42</v>
      </c>
      <c r="O787" s="87"/>
      <c r="P787" s="225">
        <f>O787*H787</f>
        <v>0</v>
      </c>
      <c r="Q787" s="225">
        <v>0</v>
      </c>
      <c r="R787" s="225">
        <f>Q787*H787</f>
        <v>0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331</v>
      </c>
      <c r="AT787" s="227" t="s">
        <v>207</v>
      </c>
      <c r="AU787" s="227" t="s">
        <v>80</v>
      </c>
      <c r="AY787" s="20" t="s">
        <v>205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78</v>
      </c>
      <c r="BK787" s="228">
        <f>ROUND(I787*H787,2)</f>
        <v>0</v>
      </c>
      <c r="BL787" s="20" t="s">
        <v>331</v>
      </c>
      <c r="BM787" s="227" t="s">
        <v>11396</v>
      </c>
    </row>
    <row r="788" s="2" customFormat="1" ht="16.5" customHeight="1">
      <c r="A788" s="41"/>
      <c r="B788" s="42"/>
      <c r="C788" s="216" t="s">
        <v>2603</v>
      </c>
      <c r="D788" s="216" t="s">
        <v>207</v>
      </c>
      <c r="E788" s="217" t="s">
        <v>11397</v>
      </c>
      <c r="F788" s="218" t="s">
        <v>11398</v>
      </c>
      <c r="G788" s="219" t="s">
        <v>2268</v>
      </c>
      <c r="H788" s="220">
        <v>1</v>
      </c>
      <c r="I788" s="221"/>
      <c r="J788" s="222">
        <f>ROUND(I788*H788,2)</f>
        <v>0</v>
      </c>
      <c r="K788" s="218" t="s">
        <v>19</v>
      </c>
      <c r="L788" s="47"/>
      <c r="M788" s="223" t="s">
        <v>19</v>
      </c>
      <c r="N788" s="224" t="s">
        <v>42</v>
      </c>
      <c r="O788" s="87"/>
      <c r="P788" s="225">
        <f>O788*H788</f>
        <v>0</v>
      </c>
      <c r="Q788" s="225">
        <v>0</v>
      </c>
      <c r="R788" s="225">
        <f>Q788*H788</f>
        <v>0</v>
      </c>
      <c r="S788" s="225">
        <v>0</v>
      </c>
      <c r="T788" s="226">
        <f>S788*H788</f>
        <v>0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27" t="s">
        <v>331</v>
      </c>
      <c r="AT788" s="227" t="s">
        <v>207</v>
      </c>
      <c r="AU788" s="227" t="s">
        <v>80</v>
      </c>
      <c r="AY788" s="20" t="s">
        <v>205</v>
      </c>
      <c r="BE788" s="228">
        <f>IF(N788="základní",J788,0)</f>
        <v>0</v>
      </c>
      <c r="BF788" s="228">
        <f>IF(N788="snížená",J788,0)</f>
        <v>0</v>
      </c>
      <c r="BG788" s="228">
        <f>IF(N788="zákl. přenesená",J788,0)</f>
        <v>0</v>
      </c>
      <c r="BH788" s="228">
        <f>IF(N788="sníž. přenesená",J788,0)</f>
        <v>0</v>
      </c>
      <c r="BI788" s="228">
        <f>IF(N788="nulová",J788,0)</f>
        <v>0</v>
      </c>
      <c r="BJ788" s="20" t="s">
        <v>78</v>
      </c>
      <c r="BK788" s="228">
        <f>ROUND(I788*H788,2)</f>
        <v>0</v>
      </c>
      <c r="BL788" s="20" t="s">
        <v>331</v>
      </c>
      <c r="BM788" s="227" t="s">
        <v>11399</v>
      </c>
    </row>
    <row r="789" s="2" customFormat="1" ht="16.5" customHeight="1">
      <c r="A789" s="41"/>
      <c r="B789" s="42"/>
      <c r="C789" s="216" t="s">
        <v>2617</v>
      </c>
      <c r="D789" s="216" t="s">
        <v>207</v>
      </c>
      <c r="E789" s="217" t="s">
        <v>11400</v>
      </c>
      <c r="F789" s="218" t="s">
        <v>11337</v>
      </c>
      <c r="G789" s="219" t="s">
        <v>2268</v>
      </c>
      <c r="H789" s="220">
        <v>4</v>
      </c>
      <c r="I789" s="221"/>
      <c r="J789" s="222">
        <f>ROUND(I789*H789,2)</f>
        <v>0</v>
      </c>
      <c r="K789" s="218" t="s">
        <v>19</v>
      </c>
      <c r="L789" s="47"/>
      <c r="M789" s="296" t="s">
        <v>19</v>
      </c>
      <c r="N789" s="297" t="s">
        <v>42</v>
      </c>
      <c r="O789" s="291"/>
      <c r="P789" s="298">
        <f>O789*H789</f>
        <v>0</v>
      </c>
      <c r="Q789" s="298">
        <v>0</v>
      </c>
      <c r="R789" s="298">
        <f>Q789*H789</f>
        <v>0</v>
      </c>
      <c r="S789" s="298">
        <v>0</v>
      </c>
      <c r="T789" s="299">
        <f>S789*H789</f>
        <v>0</v>
      </c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R789" s="227" t="s">
        <v>331</v>
      </c>
      <c r="AT789" s="227" t="s">
        <v>207</v>
      </c>
      <c r="AU789" s="227" t="s">
        <v>80</v>
      </c>
      <c r="AY789" s="20" t="s">
        <v>205</v>
      </c>
      <c r="BE789" s="228">
        <f>IF(N789="základní",J789,0)</f>
        <v>0</v>
      </c>
      <c r="BF789" s="228">
        <f>IF(N789="snížená",J789,0)</f>
        <v>0</v>
      </c>
      <c r="BG789" s="228">
        <f>IF(N789="zákl. přenesená",J789,0)</f>
        <v>0</v>
      </c>
      <c r="BH789" s="228">
        <f>IF(N789="sníž. přenesená",J789,0)</f>
        <v>0</v>
      </c>
      <c r="BI789" s="228">
        <f>IF(N789="nulová",J789,0)</f>
        <v>0</v>
      </c>
      <c r="BJ789" s="20" t="s">
        <v>78</v>
      </c>
      <c r="BK789" s="228">
        <f>ROUND(I789*H789,2)</f>
        <v>0</v>
      </c>
      <c r="BL789" s="20" t="s">
        <v>331</v>
      </c>
      <c r="BM789" s="227" t="s">
        <v>11401</v>
      </c>
    </row>
    <row r="790" s="2" customFormat="1" ht="6.96" customHeight="1">
      <c r="A790" s="41"/>
      <c r="B790" s="62"/>
      <c r="C790" s="63"/>
      <c r="D790" s="63"/>
      <c r="E790" s="63"/>
      <c r="F790" s="63"/>
      <c r="G790" s="63"/>
      <c r="H790" s="63"/>
      <c r="I790" s="63"/>
      <c r="J790" s="63"/>
      <c r="K790" s="63"/>
      <c r="L790" s="47"/>
      <c r="M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</row>
  </sheetData>
  <sheetProtection sheet="1" autoFilter="0" formatColumns="0" formatRows="0" objects="1" scenarios="1" spinCount="100000" saltValue="6022zeSgGmopPYTWr0stggSRHP4WyCmABCHa5DS+Q3YbrIlr4w97jrhKUksinfqOL52UJcgPLY/PD9Xf/oMYMA==" hashValue="OyhXzFk38dDw12XXeLdbNqB2FzRrmZzzDBHKnOtgeZy/pSU4TgOPOA7Fe3/5awD+sHAZD8Y56XSwkB0AlAjxGA==" algorithmName="SHA-512" password="CC35"/>
  <autoFilter ref="C113:K7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2:H102"/>
    <mergeCell ref="E104:H104"/>
    <mergeCell ref="E106:H106"/>
    <mergeCell ref="L2:V2"/>
  </mergeCells>
  <hyperlinks>
    <hyperlink ref="F119" r:id="rId1" display="https://podminky.urs.cz/item/CS_URS_2025_01/973021511"/>
    <hyperlink ref="F122" r:id="rId2" display="https://podminky.urs.cz/item/CS_URS_2025_01/977151124"/>
    <hyperlink ref="F125" r:id="rId3" display="https://podminky.urs.cz/item/CS_URS_2025_01/977151126"/>
    <hyperlink ref="F128" r:id="rId4" display="https://podminky.urs.cz/item/CS_URS_2025_01/977151127"/>
    <hyperlink ref="F130" r:id="rId5" display="https://podminky.urs.cz/item/CS_URS_2025_01/977151128"/>
    <hyperlink ref="F134" r:id="rId6" display="https://podminky.urs.cz/item/CS_URS_2025_01/977151129"/>
    <hyperlink ref="F138" r:id="rId7" display="https://podminky.urs.cz/item/CS_URS_2025_01/997013111"/>
    <hyperlink ref="F141" r:id="rId8" display="https://podminky.urs.cz/item/CS_URS_2025_01/997013211"/>
    <hyperlink ref="F145" r:id="rId9" display="https://podminky.urs.cz/item/CS_URS_2025_01/997013509"/>
    <hyperlink ref="F148" r:id="rId10" display="https://podminky.urs.cz/item/CS_URS_2025_01/997013511"/>
    <hyperlink ref="F151" r:id="rId11" display="https://podminky.urs.cz/item/CS_URS_2025_01/997013871"/>
    <hyperlink ref="F154" r:id="rId12" display="https://podminky.urs.cz/item/CS_URS_2025_01/998011010"/>
    <hyperlink ref="F158" r:id="rId13" display="https://podminky.urs.cz/item/CS_URS_2025_01/751111812"/>
    <hyperlink ref="F161" r:id="rId14" display="https://podminky.urs.cz/item/CS_URS_2025_01/751377812"/>
    <hyperlink ref="F164" r:id="rId15" display="https://podminky.urs.cz/item/CS_URS_2025_01/751377842"/>
    <hyperlink ref="F167" r:id="rId16" display="https://podminky.urs.cz/item/CS_URS_2025_01/751398814"/>
    <hyperlink ref="F170" r:id="rId17" display="https://podminky.urs.cz/item/CS_URS_2025_01/751398842"/>
    <hyperlink ref="F173" r:id="rId18" display="https://podminky.urs.cz/item/CS_URS_2025_01/751511815"/>
    <hyperlink ref="F177" r:id="rId19" display="https://podminky.urs.cz/item/CS_URS_2025_01/751511816"/>
    <hyperlink ref="F190" r:id="rId20" display="https://podminky.urs.cz/item/CS_URS_2025_01/751398022"/>
    <hyperlink ref="F206" r:id="rId21" display="https://podminky.urs.cz/item/CS_URS_2025_01/713411122"/>
    <hyperlink ref="F211" r:id="rId22" display="https://podminky.urs.cz/item/CS_URS_2025_01/751311092"/>
    <hyperlink ref="F218" r:id="rId23" display="https://podminky.urs.cz/item/CS_URS_2025_01/751311095"/>
    <hyperlink ref="F227" r:id="rId24" display="https://podminky.urs.cz/item/CS_URS_2025_01/751344121"/>
    <hyperlink ref="F252" r:id="rId25" display="https://podminky.urs.cz/item/CS_URS_2025_01/751511021"/>
    <hyperlink ref="F257" r:id="rId26" display="https://podminky.urs.cz/item/CS_URS_2025_01/751511022"/>
    <hyperlink ref="F262" r:id="rId27" display="https://podminky.urs.cz/item/CS_URS_2025_01/751511023"/>
    <hyperlink ref="F290" r:id="rId28" display="https://podminky.urs.cz/item/CS_URS_2025_01/713411122"/>
    <hyperlink ref="F294" r:id="rId29" display="https://podminky.urs.cz/item/CS_URS_2025_01/751311091"/>
    <hyperlink ref="F298" r:id="rId30" display="https://podminky.urs.cz/item/CS_URS_2025_01/751311093"/>
    <hyperlink ref="F302" r:id="rId31" display="https://podminky.urs.cz/item/CS_URS_2025_01/751311095"/>
    <hyperlink ref="F306" r:id="rId32" display="https://podminky.urs.cz/item/CS_URS_2025_01/751322012"/>
    <hyperlink ref="F315" r:id="rId33" display="https://podminky.urs.cz/item/CS_URS_2025_01/751344122"/>
    <hyperlink ref="F322" r:id="rId34" display="https://podminky.urs.cz/item/CS_URS_2025_01/751398052"/>
    <hyperlink ref="F350" r:id="rId35" display="https://podminky.urs.cz/item/CS_URS_2025_01/751511021"/>
    <hyperlink ref="F355" r:id="rId36" display="https://podminky.urs.cz/item/CS_URS_2025_01/751511022"/>
    <hyperlink ref="F361" r:id="rId37" display="https://podminky.urs.cz/item/CS_URS_2025_01/751511023"/>
    <hyperlink ref="F365" r:id="rId38" display="https://podminky.urs.cz/item/CS_URS_2025_01/751514611"/>
    <hyperlink ref="F388" r:id="rId39" display="https://podminky.urs.cz/item/CS_URS_2025_01/751611116"/>
    <hyperlink ref="F399" r:id="rId40" display="https://podminky.urs.cz/item/CS_URS_2025_01/751611110"/>
    <hyperlink ref="F408" r:id="rId41" display="https://podminky.urs.cz/item/CS_URS_2025_01/751344114"/>
    <hyperlink ref="F417" r:id="rId42" display="https://podminky.urs.cz/item/CS_URS_2025_01/751398014"/>
    <hyperlink ref="F426" r:id="rId43" display="https://podminky.urs.cz/item/CS_URS_2025_01/751514681"/>
    <hyperlink ref="F431" r:id="rId44" display="https://podminky.urs.cz/item/CS_URS_2025_01/751514764"/>
    <hyperlink ref="F437" r:id="rId45" display="https://podminky.urs.cz/item/CS_URS_2025_01/713411122"/>
    <hyperlink ref="F441" r:id="rId46" display="https://podminky.urs.cz/item/CS_URS_2025_01/751133012"/>
    <hyperlink ref="F447" r:id="rId47" display="https://podminky.urs.cz/item/CS_URS_2025_01/751322012"/>
    <hyperlink ref="F456" r:id="rId48" display="https://podminky.urs.cz/item/CS_URS_2025_01/751344112"/>
    <hyperlink ref="F461" r:id="rId49" display="https://podminky.urs.cz/item/CS_URS_2025_01/751398012"/>
    <hyperlink ref="F478" r:id="rId50" display="https://podminky.urs.cz/item/CS_URS_2025_01/751514679"/>
    <hyperlink ref="F496" r:id="rId51" display="https://podminky.urs.cz/item/CS_URS_2025_01/713411122"/>
    <hyperlink ref="F500" r:id="rId52" display="https://podminky.urs.cz/item/CS_URS_2025_01/751133012"/>
    <hyperlink ref="F505" r:id="rId53" display="https://podminky.urs.cz/item/CS_URS_2025_01/751322012"/>
    <hyperlink ref="F511" r:id="rId54" display="https://podminky.urs.cz/item/CS_URS_2025_01/751344113"/>
    <hyperlink ref="F530" r:id="rId55" display="https://podminky.urs.cz/item/CS_URS_2025_01/751514679"/>
    <hyperlink ref="F545" r:id="rId56" display="https://podminky.urs.cz/item/CS_URS_2025_01/713411122"/>
    <hyperlink ref="F549" r:id="rId57" display="https://podminky.urs.cz/item/CS_URS_2025_01/751311093"/>
    <hyperlink ref="F554" r:id="rId58" display="https://podminky.urs.cz/item/CS_URS_2025_01/751344113"/>
    <hyperlink ref="F559" r:id="rId59" display="https://podminky.urs.cz/item/CS_URS_2025_01/751398012"/>
    <hyperlink ref="F564" r:id="rId60" display="https://podminky.urs.cz/item/CS_URS_2025_01/751398012"/>
    <hyperlink ref="F569" r:id="rId61" display="https://podminky.urs.cz/item/CS_URS_2025_01/751398013"/>
    <hyperlink ref="F588" r:id="rId62" display="https://podminky.urs.cz/item/CS_URS_2025_01/751511022"/>
    <hyperlink ref="F595" r:id="rId63" display="https://podminky.urs.cz/item/CS_URS_2025_01/751514679"/>
    <hyperlink ref="F600" r:id="rId64" display="https://podminky.urs.cz/item/CS_URS_2025_01/751514680"/>
    <hyperlink ref="F623" r:id="rId65" display="https://podminky.urs.cz/item/CS_URS_2025_01/713411122"/>
    <hyperlink ref="F627" r:id="rId66" display="https://podminky.urs.cz/item/CS_URS_2025_01/751377012"/>
    <hyperlink ref="F634" r:id="rId67" display="https://podminky.urs.cz/item/CS_URS_2025_01/751514679"/>
    <hyperlink ref="F640" r:id="rId68" display="https://podminky.urs.cz/item/CS_URS_2025_01/713411122"/>
    <hyperlink ref="F644" r:id="rId69" display="https://podminky.urs.cz/item/CS_URS_2025_01/751133012"/>
    <hyperlink ref="F649" r:id="rId70" display="https://podminky.urs.cz/item/CS_URS_2025_01/751322012"/>
    <hyperlink ref="F658" r:id="rId71" display="https://podminky.urs.cz/item/CS_URS_2025_01/751514679"/>
    <hyperlink ref="F663" r:id="rId72" display="https://podminky.urs.cz/item/CS_URS_2025_01/751537112"/>
    <hyperlink ref="F673" r:id="rId73" display="https://podminky.urs.cz/item/CS_URS_2025_01/751398012"/>
    <hyperlink ref="F683" r:id="rId74" display="https://podminky.urs.cz/item/CS_URS_2025_01/713411122"/>
    <hyperlink ref="F687" r:id="rId75" display="https://podminky.urs.cz/item/CS_URS_2025_01/751133012"/>
    <hyperlink ref="F692" r:id="rId76" display="https://podminky.urs.cz/item/CS_URS_2025_01/751322012"/>
    <hyperlink ref="F704" r:id="rId77" display="https://podminky.urs.cz/item/CS_URS_2025_01/751514679"/>
    <hyperlink ref="F709" r:id="rId78" display="https://podminky.urs.cz/item/CS_URS_2025_01/751537112"/>
    <hyperlink ref="F717" r:id="rId79" display="https://podminky.urs.cz/item/CS_URS_2025_01/713411122"/>
    <hyperlink ref="F721" r:id="rId80" display="https://podminky.urs.cz/item/CS_URS_2025_01/751377012"/>
    <hyperlink ref="F728" r:id="rId81" display="https://podminky.urs.cz/item/CS_URS_2025_01/751514679"/>
    <hyperlink ref="F734" r:id="rId82" display="https://podminky.urs.cz/item/CS_URS_2025_01/713411122.1"/>
    <hyperlink ref="F738" r:id="rId83" display="https://podminky.urs.cz/item/CS_URS_2025_01/751133012"/>
    <hyperlink ref="F743" r:id="rId84" display="https://podminky.urs.cz/item/CS_URS_2025_01/751322012"/>
    <hyperlink ref="F748" r:id="rId85" display="https://podminky.urs.cz/item/CS_URS_2025_01/751398012"/>
    <hyperlink ref="F756" r:id="rId86" display="https://podminky.urs.cz/item/CS_URS_2025_01/751514679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148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11402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ROUND(J89,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ROUND((SUM(BE89:BE507)),  2)</f>
        <v>0</v>
      </c>
      <c r="G33" s="41"/>
      <c r="H33" s="41"/>
      <c r="I33" s="161">
        <v>0.20999999999999999</v>
      </c>
      <c r="J33" s="160">
        <f>ROUND(((SUM(BE89:BE507))*I33),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ROUND((SUM(BF89:BF507)),  2)</f>
        <v>0</v>
      </c>
      <c r="G34" s="41"/>
      <c r="H34" s="41"/>
      <c r="I34" s="161">
        <v>0.12</v>
      </c>
      <c r="J34" s="160">
        <f>ROUND(((SUM(BF89:BF507))*I34),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ROUND((SUM(BG89:BG507)),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ROUND((SUM(BH89:BH507)),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ROUND((SUM(BI89:BI507)),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152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02A - fasáda, pavlač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153</v>
      </c>
      <c r="D57" s="175"/>
      <c r="E57" s="175"/>
      <c r="F57" s="175"/>
      <c r="G57" s="175"/>
      <c r="H57" s="175"/>
      <c r="I57" s="175"/>
      <c r="J57" s="176" t="s">
        <v>154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J89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155</v>
      </c>
    </row>
    <row r="60" s="9" customFormat="1" ht="24.96" customHeight="1">
      <c r="A60" s="9"/>
      <c r="B60" s="178"/>
      <c r="C60" s="179"/>
      <c r="D60" s="180" t="s">
        <v>156</v>
      </c>
      <c r="E60" s="181"/>
      <c r="F60" s="181"/>
      <c r="G60" s="181"/>
      <c r="H60" s="181"/>
      <c r="I60" s="181"/>
      <c r="J60" s="182">
        <f>J90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159</v>
      </c>
      <c r="E61" s="186"/>
      <c r="F61" s="186"/>
      <c r="G61" s="186"/>
      <c r="H61" s="186"/>
      <c r="I61" s="186"/>
      <c r="J61" s="187">
        <f>J91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162</v>
      </c>
      <c r="E62" s="186"/>
      <c r="F62" s="186"/>
      <c r="G62" s="186"/>
      <c r="H62" s="186"/>
      <c r="I62" s="186"/>
      <c r="J62" s="187">
        <f>J95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163</v>
      </c>
      <c r="E63" s="186"/>
      <c r="F63" s="186"/>
      <c r="G63" s="186"/>
      <c r="H63" s="186"/>
      <c r="I63" s="186"/>
      <c r="J63" s="187">
        <f>J245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7021</v>
      </c>
      <c r="E64" s="186"/>
      <c r="F64" s="186"/>
      <c r="G64" s="186"/>
      <c r="H64" s="186"/>
      <c r="I64" s="186"/>
      <c r="J64" s="187">
        <f>J379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168</v>
      </c>
      <c r="E65" s="186"/>
      <c r="F65" s="186"/>
      <c r="G65" s="186"/>
      <c r="H65" s="186"/>
      <c r="I65" s="186"/>
      <c r="J65" s="187">
        <f>J422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169</v>
      </c>
      <c r="E66" s="186"/>
      <c r="F66" s="186"/>
      <c r="G66" s="186"/>
      <c r="H66" s="186"/>
      <c r="I66" s="186"/>
      <c r="J66" s="187">
        <f>J435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170</v>
      </c>
      <c r="E67" s="181"/>
      <c r="F67" s="181"/>
      <c r="G67" s="181"/>
      <c r="H67" s="181"/>
      <c r="I67" s="181"/>
      <c r="J67" s="182">
        <f>J441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11403</v>
      </c>
      <c r="E68" s="186"/>
      <c r="F68" s="186"/>
      <c r="G68" s="186"/>
      <c r="H68" s="186"/>
      <c r="I68" s="186"/>
      <c r="J68" s="187">
        <f>J442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187</v>
      </c>
      <c r="E69" s="186"/>
      <c r="F69" s="186"/>
      <c r="G69" s="186"/>
      <c r="H69" s="186"/>
      <c r="I69" s="186"/>
      <c r="J69" s="187">
        <f>J465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190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148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E9</f>
        <v>02A - fasáda, pavlač - revize 1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F12</f>
        <v>Cheb</v>
      </c>
      <c r="G83" s="43"/>
      <c r="H83" s="43"/>
      <c r="I83" s="35" t="s">
        <v>23</v>
      </c>
      <c r="J83" s="75" t="str">
        <f>IF(J12="","",J12)</f>
        <v>24. 10. 2025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E15</f>
        <v>město Cheb</v>
      </c>
      <c r="G85" s="43"/>
      <c r="H85" s="43"/>
      <c r="I85" s="35" t="s">
        <v>31</v>
      </c>
      <c r="J85" s="39" t="str">
        <f>E21</f>
        <v>Atelier Stöeckl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IF(E18="","",E18)</f>
        <v>Vyplň údaj</v>
      </c>
      <c r="G86" s="43"/>
      <c r="H86" s="43"/>
      <c r="I86" s="35" t="s">
        <v>33</v>
      </c>
      <c r="J86" s="39" t="str">
        <f>E24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191</v>
      </c>
      <c r="D88" s="192" t="s">
        <v>56</v>
      </c>
      <c r="E88" s="192" t="s">
        <v>52</v>
      </c>
      <c r="F88" s="192" t="s">
        <v>53</v>
      </c>
      <c r="G88" s="192" t="s">
        <v>192</v>
      </c>
      <c r="H88" s="192" t="s">
        <v>193</v>
      </c>
      <c r="I88" s="192" t="s">
        <v>194</v>
      </c>
      <c r="J88" s="192" t="s">
        <v>154</v>
      </c>
      <c r="K88" s="193" t="s">
        <v>195</v>
      </c>
      <c r="L88" s="194"/>
      <c r="M88" s="95" t="s">
        <v>19</v>
      </c>
      <c r="N88" s="96" t="s">
        <v>41</v>
      </c>
      <c r="O88" s="96" t="s">
        <v>196</v>
      </c>
      <c r="P88" s="96" t="s">
        <v>197</v>
      </c>
      <c r="Q88" s="96" t="s">
        <v>198</v>
      </c>
      <c r="R88" s="96" t="s">
        <v>199</v>
      </c>
      <c r="S88" s="96" t="s">
        <v>200</v>
      </c>
      <c r="T88" s="97" t="s">
        <v>201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202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P90+P441</f>
        <v>0</v>
      </c>
      <c r="Q89" s="99"/>
      <c r="R89" s="197">
        <f>R90+R441</f>
        <v>135.11135772270001</v>
      </c>
      <c r="S89" s="99"/>
      <c r="T89" s="198">
        <f>T90+T441</f>
        <v>127.16774138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70</v>
      </c>
      <c r="AU89" s="20" t="s">
        <v>155</v>
      </c>
      <c r="BK89" s="199">
        <f>BK90+BK441</f>
        <v>0</v>
      </c>
    </row>
    <row r="90" s="12" customFormat="1" ht="25.92" customHeight="1">
      <c r="A90" s="12"/>
      <c r="B90" s="200"/>
      <c r="C90" s="201"/>
      <c r="D90" s="202" t="s">
        <v>70</v>
      </c>
      <c r="E90" s="203" t="s">
        <v>203</v>
      </c>
      <c r="F90" s="203" t="s">
        <v>204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P91+P95+P245+P379+P422+P435</f>
        <v>0</v>
      </c>
      <c r="Q90" s="208"/>
      <c r="R90" s="209">
        <f>R91+R95+R245+R379+R422+R435</f>
        <v>131.01710300000002</v>
      </c>
      <c r="S90" s="208"/>
      <c r="T90" s="210">
        <f>T91+T95+T245+T379+T422+T435</f>
        <v>126.96713538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71</v>
      </c>
      <c r="AY90" s="211" t="s">
        <v>205</v>
      </c>
      <c r="BK90" s="213">
        <f>BK91+BK95+BK245+BK379+BK422+BK435</f>
        <v>0</v>
      </c>
    </row>
    <row r="91" s="12" customFormat="1" ht="22.8" customHeight="1">
      <c r="A91" s="12"/>
      <c r="B91" s="200"/>
      <c r="C91" s="201"/>
      <c r="D91" s="202" t="s">
        <v>70</v>
      </c>
      <c r="E91" s="214" t="s">
        <v>97</v>
      </c>
      <c r="F91" s="214" t="s">
        <v>439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SUM(P92:P94)</f>
        <v>0</v>
      </c>
      <c r="Q91" s="208"/>
      <c r="R91" s="209">
        <f>SUM(R92:R94)</f>
        <v>0.19372</v>
      </c>
      <c r="S91" s="208"/>
      <c r="T91" s="210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78</v>
      </c>
      <c r="AT91" s="212" t="s">
        <v>70</v>
      </c>
      <c r="AU91" s="212" t="s">
        <v>78</v>
      </c>
      <c r="AY91" s="211" t="s">
        <v>205</v>
      </c>
      <c r="BK91" s="213">
        <f>SUM(BK92:BK94)</f>
        <v>0</v>
      </c>
    </row>
    <row r="92" s="2" customFormat="1" ht="37.8" customHeight="1">
      <c r="A92" s="41"/>
      <c r="B92" s="42"/>
      <c r="C92" s="216" t="s">
        <v>78</v>
      </c>
      <c r="D92" s="216" t="s">
        <v>207</v>
      </c>
      <c r="E92" s="217" t="s">
        <v>11404</v>
      </c>
      <c r="F92" s="218" t="s">
        <v>11405</v>
      </c>
      <c r="G92" s="219" t="s">
        <v>448</v>
      </c>
      <c r="H92" s="220">
        <v>4</v>
      </c>
      <c r="I92" s="221"/>
      <c r="J92" s="222">
        <f>ROUND(I92*H92,2)</f>
        <v>0</v>
      </c>
      <c r="K92" s="218" t="s">
        <v>6781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0.048430000000000001</v>
      </c>
      <c r="R92" s="225">
        <f>Q92*H92</f>
        <v>0.19372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212</v>
      </c>
      <c r="AT92" s="227" t="s">
        <v>207</v>
      </c>
      <c r="AU92" s="227" t="s">
        <v>80</v>
      </c>
      <c r="AY92" s="20" t="s">
        <v>205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212</v>
      </c>
      <c r="BM92" s="227" t="s">
        <v>11406</v>
      </c>
    </row>
    <row r="93" s="2" customFormat="1">
      <c r="A93" s="41"/>
      <c r="B93" s="42"/>
      <c r="C93" s="43"/>
      <c r="D93" s="229" t="s">
        <v>214</v>
      </c>
      <c r="E93" s="43"/>
      <c r="F93" s="230" t="s">
        <v>11407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214</v>
      </c>
      <c r="AU93" s="20" t="s">
        <v>80</v>
      </c>
    </row>
    <row r="94" s="14" customFormat="1">
      <c r="A94" s="14"/>
      <c r="B94" s="245"/>
      <c r="C94" s="246"/>
      <c r="D94" s="236" t="s">
        <v>216</v>
      </c>
      <c r="E94" s="247" t="s">
        <v>19</v>
      </c>
      <c r="F94" s="248" t="s">
        <v>11408</v>
      </c>
      <c r="G94" s="246"/>
      <c r="H94" s="249">
        <v>4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216</v>
      </c>
      <c r="AU94" s="255" t="s">
        <v>80</v>
      </c>
      <c r="AV94" s="14" t="s">
        <v>80</v>
      </c>
      <c r="AW94" s="14" t="s">
        <v>218</v>
      </c>
      <c r="AX94" s="14" t="s">
        <v>71</v>
      </c>
      <c r="AY94" s="255" t="s">
        <v>205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261</v>
      </c>
      <c r="F95" s="214" t="s">
        <v>1159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SUM(P96:P244)</f>
        <v>0</v>
      </c>
      <c r="Q95" s="208"/>
      <c r="R95" s="209">
        <f>SUM(R96:R244)</f>
        <v>129.2048518</v>
      </c>
      <c r="S95" s="208"/>
      <c r="T95" s="210">
        <f>SUM(T96:T244)</f>
        <v>5.8044247799999997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205</v>
      </c>
      <c r="BK95" s="213">
        <f>SUM(BK96:BK244)</f>
        <v>0</v>
      </c>
    </row>
    <row r="96" s="2" customFormat="1" ht="37.8" customHeight="1">
      <c r="A96" s="41"/>
      <c r="B96" s="42"/>
      <c r="C96" s="216" t="s">
        <v>80</v>
      </c>
      <c r="D96" s="216" t="s">
        <v>207</v>
      </c>
      <c r="E96" s="217" t="s">
        <v>1459</v>
      </c>
      <c r="F96" s="218" t="s">
        <v>1460</v>
      </c>
      <c r="G96" s="219" t="s">
        <v>448</v>
      </c>
      <c r="H96" s="220">
        <v>20</v>
      </c>
      <c r="I96" s="221"/>
      <c r="J96" s="222">
        <f>ROUND(I96*H96,2)</f>
        <v>0</v>
      </c>
      <c r="K96" s="218" t="s">
        <v>211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0.15409999999999999</v>
      </c>
      <c r="R96" s="225">
        <f>Q96*H96</f>
        <v>3.0819999999999999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212</v>
      </c>
      <c r="AT96" s="227" t="s">
        <v>207</v>
      </c>
      <c r="AU96" s="227" t="s">
        <v>80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212</v>
      </c>
      <c r="BM96" s="227" t="s">
        <v>11409</v>
      </c>
    </row>
    <row r="97" s="2" customFormat="1">
      <c r="A97" s="41"/>
      <c r="B97" s="42"/>
      <c r="C97" s="43"/>
      <c r="D97" s="229" t="s">
        <v>214</v>
      </c>
      <c r="E97" s="43"/>
      <c r="F97" s="230" t="s">
        <v>1462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214</v>
      </c>
      <c r="AU97" s="20" t="s">
        <v>80</v>
      </c>
    </row>
    <row r="98" s="13" customFormat="1">
      <c r="A98" s="13"/>
      <c r="B98" s="234"/>
      <c r="C98" s="235"/>
      <c r="D98" s="236" t="s">
        <v>216</v>
      </c>
      <c r="E98" s="237" t="s">
        <v>19</v>
      </c>
      <c r="F98" s="238" t="s">
        <v>11410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216</v>
      </c>
      <c r="AU98" s="244" t="s">
        <v>80</v>
      </c>
      <c r="AV98" s="13" t="s">
        <v>78</v>
      </c>
      <c r="AW98" s="13" t="s">
        <v>218</v>
      </c>
      <c r="AX98" s="13" t="s">
        <v>71</v>
      </c>
      <c r="AY98" s="244" t="s">
        <v>205</v>
      </c>
    </row>
    <row r="99" s="14" customFormat="1">
      <c r="A99" s="14"/>
      <c r="B99" s="245"/>
      <c r="C99" s="246"/>
      <c r="D99" s="236" t="s">
        <v>216</v>
      </c>
      <c r="E99" s="247" t="s">
        <v>19</v>
      </c>
      <c r="F99" s="248" t="s">
        <v>11411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216</v>
      </c>
      <c r="AU99" s="255" t="s">
        <v>80</v>
      </c>
      <c r="AV99" s="14" t="s">
        <v>80</v>
      </c>
      <c r="AW99" s="14" t="s">
        <v>218</v>
      </c>
      <c r="AX99" s="14" t="s">
        <v>71</v>
      </c>
      <c r="AY99" s="255" t="s">
        <v>205</v>
      </c>
    </row>
    <row r="100" s="14" customFormat="1">
      <c r="A100" s="14"/>
      <c r="B100" s="245"/>
      <c r="C100" s="246"/>
      <c r="D100" s="236" t="s">
        <v>216</v>
      </c>
      <c r="E100" s="247" t="s">
        <v>19</v>
      </c>
      <c r="F100" s="248" t="s">
        <v>11412</v>
      </c>
      <c r="G100" s="246"/>
      <c r="H100" s="249">
        <v>2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216</v>
      </c>
      <c r="AU100" s="255" t="s">
        <v>80</v>
      </c>
      <c r="AV100" s="14" t="s">
        <v>80</v>
      </c>
      <c r="AW100" s="14" t="s">
        <v>218</v>
      </c>
      <c r="AX100" s="14" t="s">
        <v>71</v>
      </c>
      <c r="AY100" s="255" t="s">
        <v>205</v>
      </c>
    </row>
    <row r="101" s="14" customFormat="1">
      <c r="A101" s="14"/>
      <c r="B101" s="245"/>
      <c r="C101" s="246"/>
      <c r="D101" s="236" t="s">
        <v>216</v>
      </c>
      <c r="E101" s="247" t="s">
        <v>19</v>
      </c>
      <c r="F101" s="248" t="s">
        <v>11413</v>
      </c>
      <c r="G101" s="246"/>
      <c r="H101" s="249">
        <v>1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216</v>
      </c>
      <c r="AU101" s="255" t="s">
        <v>80</v>
      </c>
      <c r="AV101" s="14" t="s">
        <v>80</v>
      </c>
      <c r="AW101" s="14" t="s">
        <v>218</v>
      </c>
      <c r="AX101" s="14" t="s">
        <v>71</v>
      </c>
      <c r="AY101" s="255" t="s">
        <v>205</v>
      </c>
    </row>
    <row r="102" s="14" customFormat="1">
      <c r="A102" s="14"/>
      <c r="B102" s="245"/>
      <c r="C102" s="246"/>
      <c r="D102" s="236" t="s">
        <v>216</v>
      </c>
      <c r="E102" s="247" t="s">
        <v>19</v>
      </c>
      <c r="F102" s="248" t="s">
        <v>11414</v>
      </c>
      <c r="G102" s="246"/>
      <c r="H102" s="249">
        <v>15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216</v>
      </c>
      <c r="AU102" s="255" t="s">
        <v>80</v>
      </c>
      <c r="AV102" s="14" t="s">
        <v>80</v>
      </c>
      <c r="AW102" s="14" t="s">
        <v>218</v>
      </c>
      <c r="AX102" s="14" t="s">
        <v>71</v>
      </c>
      <c r="AY102" s="255" t="s">
        <v>205</v>
      </c>
    </row>
    <row r="103" s="2" customFormat="1" ht="44.25" customHeight="1">
      <c r="A103" s="41"/>
      <c r="B103" s="42"/>
      <c r="C103" s="216" t="s">
        <v>97</v>
      </c>
      <c r="D103" s="216" t="s">
        <v>207</v>
      </c>
      <c r="E103" s="217" t="s">
        <v>11415</v>
      </c>
      <c r="F103" s="218" t="s">
        <v>11416</v>
      </c>
      <c r="G103" s="219" t="s">
        <v>306</v>
      </c>
      <c r="H103" s="220">
        <v>58.399999999999999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212</v>
      </c>
      <c r="AT103" s="227" t="s">
        <v>207</v>
      </c>
      <c r="AU103" s="227" t="s">
        <v>80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212</v>
      </c>
      <c r="BM103" s="227" t="s">
        <v>11417</v>
      </c>
    </row>
    <row r="104" s="14" customFormat="1">
      <c r="A104" s="14"/>
      <c r="B104" s="245"/>
      <c r="C104" s="246"/>
      <c r="D104" s="236" t="s">
        <v>216</v>
      </c>
      <c r="E104" s="247" t="s">
        <v>19</v>
      </c>
      <c r="F104" s="248" t="s">
        <v>11418</v>
      </c>
      <c r="G104" s="246"/>
      <c r="H104" s="249">
        <v>58.399999999999999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216</v>
      </c>
      <c r="AU104" s="255" t="s">
        <v>80</v>
      </c>
      <c r="AV104" s="14" t="s">
        <v>80</v>
      </c>
      <c r="AW104" s="14" t="s">
        <v>218</v>
      </c>
      <c r="AX104" s="14" t="s">
        <v>71</v>
      </c>
      <c r="AY104" s="255" t="s">
        <v>205</v>
      </c>
    </row>
    <row r="105" s="2" customFormat="1" ht="37.8" customHeight="1">
      <c r="A105" s="41"/>
      <c r="B105" s="42"/>
      <c r="C105" s="216" t="s">
        <v>212</v>
      </c>
      <c r="D105" s="216" t="s">
        <v>207</v>
      </c>
      <c r="E105" s="217" t="s">
        <v>1669</v>
      </c>
      <c r="F105" s="218" t="s">
        <v>1670</v>
      </c>
      <c r="G105" s="219" t="s">
        <v>306</v>
      </c>
      <c r="H105" s="220">
        <v>218</v>
      </c>
      <c r="I105" s="221"/>
      <c r="J105" s="222">
        <f>ROUND(I105*H105,2)</f>
        <v>0</v>
      </c>
      <c r="K105" s="218" t="s">
        <v>211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0.026440000000000002</v>
      </c>
      <c r="R105" s="225">
        <f>Q105*H105</f>
        <v>5.7639200000000006</v>
      </c>
      <c r="S105" s="225">
        <v>0.025999999999999999</v>
      </c>
      <c r="T105" s="226">
        <f>S105*H105</f>
        <v>5.6680000000000001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212</v>
      </c>
      <c r="AT105" s="227" t="s">
        <v>207</v>
      </c>
      <c r="AU105" s="227" t="s">
        <v>80</v>
      </c>
      <c r="AY105" s="20" t="s">
        <v>205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212</v>
      </c>
      <c r="BM105" s="227" t="s">
        <v>11419</v>
      </c>
    </row>
    <row r="106" s="2" customFormat="1">
      <c r="A106" s="41"/>
      <c r="B106" s="42"/>
      <c r="C106" s="43"/>
      <c r="D106" s="229" t="s">
        <v>214</v>
      </c>
      <c r="E106" s="43"/>
      <c r="F106" s="230" t="s">
        <v>1672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214</v>
      </c>
      <c r="AU106" s="20" t="s">
        <v>80</v>
      </c>
    </row>
    <row r="107" s="13" customFormat="1">
      <c r="A107" s="13"/>
      <c r="B107" s="234"/>
      <c r="C107" s="235"/>
      <c r="D107" s="236" t="s">
        <v>216</v>
      </c>
      <c r="E107" s="237" t="s">
        <v>19</v>
      </c>
      <c r="F107" s="238" t="s">
        <v>11420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216</v>
      </c>
      <c r="AU107" s="244" t="s">
        <v>80</v>
      </c>
      <c r="AV107" s="13" t="s">
        <v>78</v>
      </c>
      <c r="AW107" s="13" t="s">
        <v>218</v>
      </c>
      <c r="AX107" s="13" t="s">
        <v>71</v>
      </c>
      <c r="AY107" s="244" t="s">
        <v>205</v>
      </c>
    </row>
    <row r="108" s="14" customFormat="1">
      <c r="A108" s="14"/>
      <c r="B108" s="245"/>
      <c r="C108" s="246"/>
      <c r="D108" s="236" t="s">
        <v>216</v>
      </c>
      <c r="E108" s="247" t="s">
        <v>19</v>
      </c>
      <c r="F108" s="248" t="s">
        <v>11421</v>
      </c>
      <c r="G108" s="246"/>
      <c r="H108" s="249">
        <v>19.399999999999999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216</v>
      </c>
      <c r="AU108" s="255" t="s">
        <v>80</v>
      </c>
      <c r="AV108" s="14" t="s">
        <v>80</v>
      </c>
      <c r="AW108" s="14" t="s">
        <v>218</v>
      </c>
      <c r="AX108" s="14" t="s">
        <v>71</v>
      </c>
      <c r="AY108" s="255" t="s">
        <v>205</v>
      </c>
    </row>
    <row r="109" s="14" customFormat="1">
      <c r="A109" s="14"/>
      <c r="B109" s="245"/>
      <c r="C109" s="246"/>
      <c r="D109" s="236" t="s">
        <v>216</v>
      </c>
      <c r="E109" s="247" t="s">
        <v>19</v>
      </c>
      <c r="F109" s="248" t="s">
        <v>11422</v>
      </c>
      <c r="G109" s="246"/>
      <c r="H109" s="249">
        <v>58.399999999999999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216</v>
      </c>
      <c r="AU109" s="255" t="s">
        <v>80</v>
      </c>
      <c r="AV109" s="14" t="s">
        <v>80</v>
      </c>
      <c r="AW109" s="14" t="s">
        <v>218</v>
      </c>
      <c r="AX109" s="14" t="s">
        <v>71</v>
      </c>
      <c r="AY109" s="255" t="s">
        <v>205</v>
      </c>
    </row>
    <row r="110" s="14" customFormat="1">
      <c r="A110" s="14"/>
      <c r="B110" s="245"/>
      <c r="C110" s="246"/>
      <c r="D110" s="236" t="s">
        <v>216</v>
      </c>
      <c r="E110" s="247" t="s">
        <v>19</v>
      </c>
      <c r="F110" s="248" t="s">
        <v>11423</v>
      </c>
      <c r="G110" s="246"/>
      <c r="H110" s="249">
        <v>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216</v>
      </c>
      <c r="AU110" s="255" t="s">
        <v>80</v>
      </c>
      <c r="AV110" s="14" t="s">
        <v>80</v>
      </c>
      <c r="AW110" s="14" t="s">
        <v>218</v>
      </c>
      <c r="AX110" s="14" t="s">
        <v>71</v>
      </c>
      <c r="AY110" s="255" t="s">
        <v>205</v>
      </c>
    </row>
    <row r="111" s="14" customFormat="1">
      <c r="A111" s="14"/>
      <c r="B111" s="245"/>
      <c r="C111" s="246"/>
      <c r="D111" s="236" t="s">
        <v>216</v>
      </c>
      <c r="E111" s="247" t="s">
        <v>19</v>
      </c>
      <c r="F111" s="248" t="s">
        <v>11424</v>
      </c>
      <c r="G111" s="246"/>
      <c r="H111" s="249">
        <v>13.199999999999999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216</v>
      </c>
      <c r="AU111" s="255" t="s">
        <v>80</v>
      </c>
      <c r="AV111" s="14" t="s">
        <v>80</v>
      </c>
      <c r="AW111" s="14" t="s">
        <v>218</v>
      </c>
      <c r="AX111" s="14" t="s">
        <v>71</v>
      </c>
      <c r="AY111" s="255" t="s">
        <v>205</v>
      </c>
    </row>
    <row r="112" s="14" customFormat="1">
      <c r="A112" s="14"/>
      <c r="B112" s="245"/>
      <c r="C112" s="246"/>
      <c r="D112" s="236" t="s">
        <v>216</v>
      </c>
      <c r="E112" s="247" t="s">
        <v>19</v>
      </c>
      <c r="F112" s="248" t="s">
        <v>11425</v>
      </c>
      <c r="G112" s="246"/>
      <c r="H112" s="249">
        <v>10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216</v>
      </c>
      <c r="AU112" s="255" t="s">
        <v>80</v>
      </c>
      <c r="AV112" s="14" t="s">
        <v>80</v>
      </c>
      <c r="AW112" s="14" t="s">
        <v>218</v>
      </c>
      <c r="AX112" s="14" t="s">
        <v>71</v>
      </c>
      <c r="AY112" s="255" t="s">
        <v>205</v>
      </c>
    </row>
    <row r="113" s="14" customFormat="1">
      <c r="A113" s="14"/>
      <c r="B113" s="245"/>
      <c r="C113" s="246"/>
      <c r="D113" s="236" t="s">
        <v>216</v>
      </c>
      <c r="E113" s="247" t="s">
        <v>19</v>
      </c>
      <c r="F113" s="248" t="s">
        <v>11426</v>
      </c>
      <c r="G113" s="246"/>
      <c r="H113" s="249">
        <v>110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216</v>
      </c>
      <c r="AU113" s="255" t="s">
        <v>80</v>
      </c>
      <c r="AV113" s="14" t="s">
        <v>80</v>
      </c>
      <c r="AW113" s="14" t="s">
        <v>218</v>
      </c>
      <c r="AX113" s="14" t="s">
        <v>71</v>
      </c>
      <c r="AY113" s="255" t="s">
        <v>205</v>
      </c>
    </row>
    <row r="114" s="2" customFormat="1" ht="37.8" customHeight="1">
      <c r="A114" s="41"/>
      <c r="B114" s="42"/>
      <c r="C114" s="216" t="s">
        <v>255</v>
      </c>
      <c r="D114" s="216" t="s">
        <v>207</v>
      </c>
      <c r="E114" s="217" t="s">
        <v>1683</v>
      </c>
      <c r="F114" s="218" t="s">
        <v>1684</v>
      </c>
      <c r="G114" s="219" t="s">
        <v>306</v>
      </c>
      <c r="H114" s="220">
        <v>218</v>
      </c>
      <c r="I114" s="221"/>
      <c r="J114" s="222">
        <f>ROUND(I114*H114,2)</f>
        <v>0</v>
      </c>
      <c r="K114" s="218" t="s">
        <v>211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0.00055000000000000003</v>
      </c>
      <c r="R114" s="225">
        <f>Q114*H114</f>
        <v>0.11990000000000001</v>
      </c>
      <c r="S114" s="225">
        <v>0.00059999999999999995</v>
      </c>
      <c r="T114" s="226">
        <f>S114*H114</f>
        <v>0.1308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212</v>
      </c>
      <c r="AT114" s="227" t="s">
        <v>207</v>
      </c>
      <c r="AU114" s="227" t="s">
        <v>80</v>
      </c>
      <c r="AY114" s="20" t="s">
        <v>205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212</v>
      </c>
      <c r="BM114" s="227" t="s">
        <v>11427</v>
      </c>
    </row>
    <row r="115" s="2" customFormat="1">
      <c r="A115" s="41"/>
      <c r="B115" s="42"/>
      <c r="C115" s="43"/>
      <c r="D115" s="229" t="s">
        <v>214</v>
      </c>
      <c r="E115" s="43"/>
      <c r="F115" s="230" t="s">
        <v>1686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214</v>
      </c>
      <c r="AU115" s="20" t="s">
        <v>80</v>
      </c>
    </row>
    <row r="116" s="14" customFormat="1">
      <c r="A116" s="14"/>
      <c r="B116" s="245"/>
      <c r="C116" s="246"/>
      <c r="D116" s="236" t="s">
        <v>216</v>
      </c>
      <c r="E116" s="247" t="s">
        <v>19</v>
      </c>
      <c r="F116" s="248" t="s">
        <v>11428</v>
      </c>
      <c r="G116" s="246"/>
      <c r="H116" s="249">
        <v>218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216</v>
      </c>
      <c r="AU116" s="255" t="s">
        <v>80</v>
      </c>
      <c r="AV116" s="14" t="s">
        <v>80</v>
      </c>
      <c r="AW116" s="14" t="s">
        <v>218</v>
      </c>
      <c r="AX116" s="14" t="s">
        <v>71</v>
      </c>
      <c r="AY116" s="255" t="s">
        <v>205</v>
      </c>
    </row>
    <row r="117" s="2" customFormat="1" ht="37.8" customHeight="1">
      <c r="A117" s="41"/>
      <c r="B117" s="42"/>
      <c r="C117" s="216" t="s">
        <v>261</v>
      </c>
      <c r="D117" s="216" t="s">
        <v>207</v>
      </c>
      <c r="E117" s="217" t="s">
        <v>11429</v>
      </c>
      <c r="F117" s="218" t="s">
        <v>11430</v>
      </c>
      <c r="G117" s="219" t="s">
        <v>306</v>
      </c>
      <c r="H117" s="220">
        <v>65.168000000000006</v>
      </c>
      <c r="I117" s="221"/>
      <c r="J117" s="222">
        <f>ROUND(I117*H117,2)</f>
        <v>0</v>
      </c>
      <c r="K117" s="218" t="s">
        <v>211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0.013610000000000001</v>
      </c>
      <c r="R117" s="225">
        <f>Q117*H117</f>
        <v>0.88693648000000014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212</v>
      </c>
      <c r="AT117" s="227" t="s">
        <v>207</v>
      </c>
      <c r="AU117" s="227" t="s">
        <v>80</v>
      </c>
      <c r="AY117" s="20" t="s">
        <v>205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212</v>
      </c>
      <c r="BM117" s="227" t="s">
        <v>11431</v>
      </c>
    </row>
    <row r="118" s="2" customFormat="1">
      <c r="A118" s="41"/>
      <c r="B118" s="42"/>
      <c r="C118" s="43"/>
      <c r="D118" s="229" t="s">
        <v>214</v>
      </c>
      <c r="E118" s="43"/>
      <c r="F118" s="230" t="s">
        <v>11432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214</v>
      </c>
      <c r="AU118" s="20" t="s">
        <v>80</v>
      </c>
    </row>
    <row r="119" s="14" customFormat="1">
      <c r="A119" s="14"/>
      <c r="B119" s="245"/>
      <c r="C119" s="246"/>
      <c r="D119" s="236" t="s">
        <v>216</v>
      </c>
      <c r="E119" s="247" t="s">
        <v>19</v>
      </c>
      <c r="F119" s="248" t="s">
        <v>11433</v>
      </c>
      <c r="G119" s="246"/>
      <c r="H119" s="249">
        <v>65.168000000000006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216</v>
      </c>
      <c r="AU119" s="255" t="s">
        <v>80</v>
      </c>
      <c r="AV119" s="14" t="s">
        <v>80</v>
      </c>
      <c r="AW119" s="14" t="s">
        <v>218</v>
      </c>
      <c r="AX119" s="14" t="s">
        <v>71</v>
      </c>
      <c r="AY119" s="255" t="s">
        <v>205</v>
      </c>
    </row>
    <row r="120" s="2" customFormat="1" ht="24.15" customHeight="1">
      <c r="A120" s="41"/>
      <c r="B120" s="42"/>
      <c r="C120" s="216" t="s">
        <v>269</v>
      </c>
      <c r="D120" s="216" t="s">
        <v>207</v>
      </c>
      <c r="E120" s="217" t="s">
        <v>11434</v>
      </c>
      <c r="F120" s="218" t="s">
        <v>11435</v>
      </c>
      <c r="G120" s="219" t="s">
        <v>306</v>
      </c>
      <c r="H120" s="220">
        <v>65.168000000000006</v>
      </c>
      <c r="I120" s="221"/>
      <c r="J120" s="222">
        <f>ROUND(I120*H120,2)</f>
        <v>0</v>
      </c>
      <c r="K120" s="218" t="s">
        <v>211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0.0040000000000000001</v>
      </c>
      <c r="R120" s="225">
        <f>Q120*H120</f>
        <v>0.26067200000000001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212</v>
      </c>
      <c r="AT120" s="227" t="s">
        <v>207</v>
      </c>
      <c r="AU120" s="227" t="s">
        <v>80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212</v>
      </c>
      <c r="BM120" s="227" t="s">
        <v>11436</v>
      </c>
    </row>
    <row r="121" s="2" customFormat="1">
      <c r="A121" s="41"/>
      <c r="B121" s="42"/>
      <c r="C121" s="43"/>
      <c r="D121" s="229" t="s">
        <v>214</v>
      </c>
      <c r="E121" s="43"/>
      <c r="F121" s="230" t="s">
        <v>11437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214</v>
      </c>
      <c r="AU121" s="20" t="s">
        <v>80</v>
      </c>
    </row>
    <row r="122" s="14" customFormat="1">
      <c r="A122" s="14"/>
      <c r="B122" s="245"/>
      <c r="C122" s="246"/>
      <c r="D122" s="236" t="s">
        <v>216</v>
      </c>
      <c r="E122" s="247" t="s">
        <v>19</v>
      </c>
      <c r="F122" s="248" t="s">
        <v>11438</v>
      </c>
      <c r="G122" s="246"/>
      <c r="H122" s="249">
        <v>65.168000000000006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216</v>
      </c>
      <c r="AU122" s="255" t="s">
        <v>80</v>
      </c>
      <c r="AV122" s="14" t="s">
        <v>80</v>
      </c>
      <c r="AW122" s="14" t="s">
        <v>218</v>
      </c>
      <c r="AX122" s="14" t="s">
        <v>71</v>
      </c>
      <c r="AY122" s="255" t="s">
        <v>205</v>
      </c>
    </row>
    <row r="123" s="2" customFormat="1" ht="37.8" customHeight="1">
      <c r="A123" s="41"/>
      <c r="B123" s="42"/>
      <c r="C123" s="216" t="s">
        <v>276</v>
      </c>
      <c r="D123" s="216" t="s">
        <v>207</v>
      </c>
      <c r="E123" s="217" t="s">
        <v>1701</v>
      </c>
      <c r="F123" s="218" t="s">
        <v>1702</v>
      </c>
      <c r="G123" s="219" t="s">
        <v>306</v>
      </c>
      <c r="H123" s="220">
        <v>109.771</v>
      </c>
      <c r="I123" s="221"/>
      <c r="J123" s="222">
        <f>ROUND(I123*H123,2)</f>
        <v>0</v>
      </c>
      <c r="K123" s="218" t="s">
        <v>211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0.025000000000000001</v>
      </c>
      <c r="R123" s="225">
        <f>Q123*H123</f>
        <v>2.744275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212</v>
      </c>
      <c r="AT123" s="227" t="s">
        <v>207</v>
      </c>
      <c r="AU123" s="227" t="s">
        <v>80</v>
      </c>
      <c r="AY123" s="20" t="s">
        <v>205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212</v>
      </c>
      <c r="BM123" s="227" t="s">
        <v>11439</v>
      </c>
    </row>
    <row r="124" s="2" customFormat="1">
      <c r="A124" s="41"/>
      <c r="B124" s="42"/>
      <c r="C124" s="43"/>
      <c r="D124" s="229" t="s">
        <v>214</v>
      </c>
      <c r="E124" s="43"/>
      <c r="F124" s="230" t="s">
        <v>1704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214</v>
      </c>
      <c r="AU124" s="20" t="s">
        <v>80</v>
      </c>
    </row>
    <row r="125" s="14" customFormat="1">
      <c r="A125" s="14"/>
      <c r="B125" s="245"/>
      <c r="C125" s="246"/>
      <c r="D125" s="236" t="s">
        <v>216</v>
      </c>
      <c r="E125" s="247" t="s">
        <v>19</v>
      </c>
      <c r="F125" s="248" t="s">
        <v>11440</v>
      </c>
      <c r="G125" s="246"/>
      <c r="H125" s="249">
        <v>9.8499999999999996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216</v>
      </c>
      <c r="AU125" s="255" t="s">
        <v>80</v>
      </c>
      <c r="AV125" s="14" t="s">
        <v>80</v>
      </c>
      <c r="AW125" s="14" t="s">
        <v>218</v>
      </c>
      <c r="AX125" s="14" t="s">
        <v>71</v>
      </c>
      <c r="AY125" s="255" t="s">
        <v>205</v>
      </c>
    </row>
    <row r="126" s="14" customFormat="1">
      <c r="A126" s="14"/>
      <c r="B126" s="245"/>
      <c r="C126" s="246"/>
      <c r="D126" s="236" t="s">
        <v>216</v>
      </c>
      <c r="E126" s="247" t="s">
        <v>19</v>
      </c>
      <c r="F126" s="248" t="s">
        <v>11441</v>
      </c>
      <c r="G126" s="246"/>
      <c r="H126" s="249">
        <v>10.9375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216</v>
      </c>
      <c r="AU126" s="255" t="s">
        <v>80</v>
      </c>
      <c r="AV126" s="14" t="s">
        <v>80</v>
      </c>
      <c r="AW126" s="14" t="s">
        <v>218</v>
      </c>
      <c r="AX126" s="14" t="s">
        <v>71</v>
      </c>
      <c r="AY126" s="255" t="s">
        <v>205</v>
      </c>
    </row>
    <row r="127" s="14" customFormat="1">
      <c r="A127" s="14"/>
      <c r="B127" s="245"/>
      <c r="C127" s="246"/>
      <c r="D127" s="236" t="s">
        <v>216</v>
      </c>
      <c r="E127" s="247" t="s">
        <v>19</v>
      </c>
      <c r="F127" s="248" t="s">
        <v>11442</v>
      </c>
      <c r="G127" s="246"/>
      <c r="H127" s="249">
        <v>22.281199999999998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216</v>
      </c>
      <c r="AU127" s="255" t="s">
        <v>80</v>
      </c>
      <c r="AV127" s="14" t="s">
        <v>80</v>
      </c>
      <c r="AW127" s="14" t="s">
        <v>218</v>
      </c>
      <c r="AX127" s="14" t="s">
        <v>71</v>
      </c>
      <c r="AY127" s="255" t="s">
        <v>205</v>
      </c>
    </row>
    <row r="128" s="14" customFormat="1">
      <c r="A128" s="14"/>
      <c r="B128" s="245"/>
      <c r="C128" s="246"/>
      <c r="D128" s="236" t="s">
        <v>216</v>
      </c>
      <c r="E128" s="247" t="s">
        <v>19</v>
      </c>
      <c r="F128" s="248" t="s">
        <v>11443</v>
      </c>
      <c r="G128" s="246"/>
      <c r="H128" s="249">
        <v>2.7650000000000001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216</v>
      </c>
      <c r="AU128" s="255" t="s">
        <v>80</v>
      </c>
      <c r="AV128" s="14" t="s">
        <v>80</v>
      </c>
      <c r="AW128" s="14" t="s">
        <v>218</v>
      </c>
      <c r="AX128" s="14" t="s">
        <v>71</v>
      </c>
      <c r="AY128" s="255" t="s">
        <v>205</v>
      </c>
    </row>
    <row r="129" s="14" customFormat="1">
      <c r="A129" s="14"/>
      <c r="B129" s="245"/>
      <c r="C129" s="246"/>
      <c r="D129" s="236" t="s">
        <v>216</v>
      </c>
      <c r="E129" s="247" t="s">
        <v>19</v>
      </c>
      <c r="F129" s="248" t="s">
        <v>11444</v>
      </c>
      <c r="G129" s="246"/>
      <c r="H129" s="249">
        <v>44.536000000000001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216</v>
      </c>
      <c r="AU129" s="255" t="s">
        <v>80</v>
      </c>
      <c r="AV129" s="14" t="s">
        <v>80</v>
      </c>
      <c r="AW129" s="14" t="s">
        <v>218</v>
      </c>
      <c r="AX129" s="14" t="s">
        <v>71</v>
      </c>
      <c r="AY129" s="255" t="s">
        <v>205</v>
      </c>
    </row>
    <row r="130" s="14" customFormat="1">
      <c r="A130" s="14"/>
      <c r="B130" s="245"/>
      <c r="C130" s="246"/>
      <c r="D130" s="236" t="s">
        <v>216</v>
      </c>
      <c r="E130" s="247" t="s">
        <v>19</v>
      </c>
      <c r="F130" s="248" t="s">
        <v>11445</v>
      </c>
      <c r="G130" s="246"/>
      <c r="H130" s="249">
        <v>6.625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216</v>
      </c>
      <c r="AU130" s="255" t="s">
        <v>80</v>
      </c>
      <c r="AV130" s="14" t="s">
        <v>80</v>
      </c>
      <c r="AW130" s="14" t="s">
        <v>218</v>
      </c>
      <c r="AX130" s="14" t="s">
        <v>71</v>
      </c>
      <c r="AY130" s="255" t="s">
        <v>205</v>
      </c>
    </row>
    <row r="131" s="14" customFormat="1">
      <c r="A131" s="14"/>
      <c r="B131" s="245"/>
      <c r="C131" s="246"/>
      <c r="D131" s="236" t="s">
        <v>216</v>
      </c>
      <c r="E131" s="247" t="s">
        <v>19</v>
      </c>
      <c r="F131" s="248" t="s">
        <v>11446</v>
      </c>
      <c r="G131" s="246"/>
      <c r="H131" s="249">
        <v>5.0062499999999996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216</v>
      </c>
      <c r="AU131" s="255" t="s">
        <v>80</v>
      </c>
      <c r="AV131" s="14" t="s">
        <v>80</v>
      </c>
      <c r="AW131" s="14" t="s">
        <v>218</v>
      </c>
      <c r="AX131" s="14" t="s">
        <v>71</v>
      </c>
      <c r="AY131" s="255" t="s">
        <v>205</v>
      </c>
    </row>
    <row r="132" s="14" customFormat="1">
      <c r="A132" s="14"/>
      <c r="B132" s="245"/>
      <c r="C132" s="246"/>
      <c r="D132" s="236" t="s">
        <v>216</v>
      </c>
      <c r="E132" s="247" t="s">
        <v>19</v>
      </c>
      <c r="F132" s="248" t="s">
        <v>11447</v>
      </c>
      <c r="G132" s="246"/>
      <c r="H132" s="249">
        <v>7.7699999999999996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216</v>
      </c>
      <c r="AU132" s="255" t="s">
        <v>80</v>
      </c>
      <c r="AV132" s="14" t="s">
        <v>80</v>
      </c>
      <c r="AW132" s="14" t="s">
        <v>218</v>
      </c>
      <c r="AX132" s="14" t="s">
        <v>71</v>
      </c>
      <c r="AY132" s="255" t="s">
        <v>205</v>
      </c>
    </row>
    <row r="133" s="2" customFormat="1" ht="44.25" customHeight="1">
      <c r="A133" s="41"/>
      <c r="B133" s="42"/>
      <c r="C133" s="216" t="s">
        <v>283</v>
      </c>
      <c r="D133" s="216" t="s">
        <v>207</v>
      </c>
      <c r="E133" s="217" t="s">
        <v>11448</v>
      </c>
      <c r="F133" s="218" t="s">
        <v>11449</v>
      </c>
      <c r="G133" s="219" t="s">
        <v>306</v>
      </c>
      <c r="H133" s="220">
        <v>262.47000000000003</v>
      </c>
      <c r="I133" s="221"/>
      <c r="J133" s="222">
        <f>ROUND(I133*H133,2)</f>
        <v>0</v>
      </c>
      <c r="K133" s="218" t="s">
        <v>211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0.0070000000000000001</v>
      </c>
      <c r="R133" s="225">
        <f>Q133*H133</f>
        <v>1.8372900000000003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212</v>
      </c>
      <c r="AT133" s="227" t="s">
        <v>207</v>
      </c>
      <c r="AU133" s="227" t="s">
        <v>80</v>
      </c>
      <c r="AY133" s="20" t="s">
        <v>205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212</v>
      </c>
      <c r="BM133" s="227" t="s">
        <v>11450</v>
      </c>
    </row>
    <row r="134" s="2" customFormat="1">
      <c r="A134" s="41"/>
      <c r="B134" s="42"/>
      <c r="C134" s="43"/>
      <c r="D134" s="229" t="s">
        <v>214</v>
      </c>
      <c r="E134" s="43"/>
      <c r="F134" s="230" t="s">
        <v>11451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214</v>
      </c>
      <c r="AU134" s="20" t="s">
        <v>80</v>
      </c>
    </row>
    <row r="135" s="14" customFormat="1">
      <c r="A135" s="14"/>
      <c r="B135" s="245"/>
      <c r="C135" s="246"/>
      <c r="D135" s="236" t="s">
        <v>216</v>
      </c>
      <c r="E135" s="247" t="s">
        <v>19</v>
      </c>
      <c r="F135" s="248" t="s">
        <v>11452</v>
      </c>
      <c r="G135" s="246"/>
      <c r="H135" s="249">
        <v>329.31299999999999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216</v>
      </c>
      <c r="AU135" s="255" t="s">
        <v>80</v>
      </c>
      <c r="AV135" s="14" t="s">
        <v>80</v>
      </c>
      <c r="AW135" s="14" t="s">
        <v>218</v>
      </c>
      <c r="AX135" s="14" t="s">
        <v>71</v>
      </c>
      <c r="AY135" s="255" t="s">
        <v>205</v>
      </c>
    </row>
    <row r="136" s="14" customFormat="1">
      <c r="A136" s="14"/>
      <c r="B136" s="245"/>
      <c r="C136" s="246"/>
      <c r="D136" s="236" t="s">
        <v>216</v>
      </c>
      <c r="E136" s="247" t="s">
        <v>19</v>
      </c>
      <c r="F136" s="248" t="s">
        <v>11453</v>
      </c>
      <c r="G136" s="246"/>
      <c r="H136" s="249">
        <v>-66.843000000000004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216</v>
      </c>
      <c r="AU136" s="255" t="s">
        <v>80</v>
      </c>
      <c r="AV136" s="14" t="s">
        <v>80</v>
      </c>
      <c r="AW136" s="14" t="s">
        <v>218</v>
      </c>
      <c r="AX136" s="14" t="s">
        <v>71</v>
      </c>
      <c r="AY136" s="255" t="s">
        <v>205</v>
      </c>
    </row>
    <row r="137" s="2" customFormat="1" ht="37.8" customHeight="1">
      <c r="A137" s="41"/>
      <c r="B137" s="42"/>
      <c r="C137" s="216" t="s">
        <v>289</v>
      </c>
      <c r="D137" s="216" t="s">
        <v>207</v>
      </c>
      <c r="E137" s="217" t="s">
        <v>11454</v>
      </c>
      <c r="F137" s="218" t="s">
        <v>11455</v>
      </c>
      <c r="G137" s="219" t="s">
        <v>306</v>
      </c>
      <c r="H137" s="220">
        <v>40.466000000000001</v>
      </c>
      <c r="I137" s="221"/>
      <c r="J137" s="222">
        <f>ROUND(I137*H137,2)</f>
        <v>0</v>
      </c>
      <c r="K137" s="218" t="s">
        <v>211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0.01009</v>
      </c>
      <c r="R137" s="225">
        <f>Q137*H137</f>
        <v>0.40830194000000003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212</v>
      </c>
      <c r="AT137" s="227" t="s">
        <v>207</v>
      </c>
      <c r="AU137" s="227" t="s">
        <v>80</v>
      </c>
      <c r="AY137" s="20" t="s">
        <v>205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212</v>
      </c>
      <c r="BM137" s="227" t="s">
        <v>11456</v>
      </c>
    </row>
    <row r="138" s="2" customFormat="1">
      <c r="A138" s="41"/>
      <c r="B138" s="42"/>
      <c r="C138" s="43"/>
      <c r="D138" s="229" t="s">
        <v>214</v>
      </c>
      <c r="E138" s="43"/>
      <c r="F138" s="230" t="s">
        <v>11457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214</v>
      </c>
      <c r="AU138" s="20" t="s">
        <v>80</v>
      </c>
    </row>
    <row r="139" s="13" customFormat="1">
      <c r="A139" s="13"/>
      <c r="B139" s="234"/>
      <c r="C139" s="235"/>
      <c r="D139" s="236" t="s">
        <v>216</v>
      </c>
      <c r="E139" s="237" t="s">
        <v>19</v>
      </c>
      <c r="F139" s="238" t="s">
        <v>11458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216</v>
      </c>
      <c r="AU139" s="244" t="s">
        <v>80</v>
      </c>
      <c r="AV139" s="13" t="s">
        <v>78</v>
      </c>
      <c r="AW139" s="13" t="s">
        <v>218</v>
      </c>
      <c r="AX139" s="13" t="s">
        <v>71</v>
      </c>
      <c r="AY139" s="244" t="s">
        <v>205</v>
      </c>
    </row>
    <row r="140" s="14" customFormat="1">
      <c r="A140" s="14"/>
      <c r="B140" s="245"/>
      <c r="C140" s="246"/>
      <c r="D140" s="236" t="s">
        <v>216</v>
      </c>
      <c r="E140" s="247" t="s">
        <v>19</v>
      </c>
      <c r="F140" s="248" t="s">
        <v>11459</v>
      </c>
      <c r="G140" s="246"/>
      <c r="H140" s="249">
        <v>72.875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216</v>
      </c>
      <c r="AU140" s="255" t="s">
        <v>80</v>
      </c>
      <c r="AV140" s="14" t="s">
        <v>80</v>
      </c>
      <c r="AW140" s="14" t="s">
        <v>218</v>
      </c>
      <c r="AX140" s="14" t="s">
        <v>71</v>
      </c>
      <c r="AY140" s="255" t="s">
        <v>205</v>
      </c>
    </row>
    <row r="141" s="14" customFormat="1">
      <c r="A141" s="14"/>
      <c r="B141" s="245"/>
      <c r="C141" s="246"/>
      <c r="D141" s="236" t="s">
        <v>216</v>
      </c>
      <c r="E141" s="247" t="s">
        <v>19</v>
      </c>
      <c r="F141" s="248" t="s">
        <v>11460</v>
      </c>
      <c r="G141" s="246"/>
      <c r="H141" s="249">
        <v>-16.684000000000001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216</v>
      </c>
      <c r="AU141" s="255" t="s">
        <v>80</v>
      </c>
      <c r="AV141" s="14" t="s">
        <v>80</v>
      </c>
      <c r="AW141" s="14" t="s">
        <v>218</v>
      </c>
      <c r="AX141" s="14" t="s">
        <v>71</v>
      </c>
      <c r="AY141" s="255" t="s">
        <v>205</v>
      </c>
    </row>
    <row r="142" s="14" customFormat="1">
      <c r="A142" s="14"/>
      <c r="B142" s="245"/>
      <c r="C142" s="246"/>
      <c r="D142" s="236" t="s">
        <v>216</v>
      </c>
      <c r="E142" s="247" t="s">
        <v>19</v>
      </c>
      <c r="F142" s="248" t="s">
        <v>11461</v>
      </c>
      <c r="G142" s="246"/>
      <c r="H142" s="249">
        <v>-15.725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216</v>
      </c>
      <c r="AU142" s="255" t="s">
        <v>80</v>
      </c>
      <c r="AV142" s="14" t="s">
        <v>80</v>
      </c>
      <c r="AW142" s="14" t="s">
        <v>218</v>
      </c>
      <c r="AX142" s="14" t="s">
        <v>71</v>
      </c>
      <c r="AY142" s="255" t="s">
        <v>205</v>
      </c>
    </row>
    <row r="143" s="2" customFormat="1" ht="37.8" customHeight="1">
      <c r="A143" s="41"/>
      <c r="B143" s="42"/>
      <c r="C143" s="216" t="s">
        <v>296</v>
      </c>
      <c r="D143" s="216" t="s">
        <v>207</v>
      </c>
      <c r="E143" s="217" t="s">
        <v>11462</v>
      </c>
      <c r="F143" s="218" t="s">
        <v>11463</v>
      </c>
      <c r="G143" s="219" t="s">
        <v>306</v>
      </c>
      <c r="H143" s="220">
        <v>864.79700000000003</v>
      </c>
      <c r="I143" s="221"/>
      <c r="J143" s="222">
        <f>ROUND(I143*H143,2)</f>
        <v>0</v>
      </c>
      <c r="K143" s="218" t="s">
        <v>211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0.019199999999999998</v>
      </c>
      <c r="R143" s="225">
        <f>Q143*H143</f>
        <v>16.604102399999999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212</v>
      </c>
      <c r="AT143" s="227" t="s">
        <v>207</v>
      </c>
      <c r="AU143" s="227" t="s">
        <v>80</v>
      </c>
      <c r="AY143" s="20" t="s">
        <v>205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212</v>
      </c>
      <c r="BM143" s="227" t="s">
        <v>11464</v>
      </c>
    </row>
    <row r="144" s="2" customFormat="1">
      <c r="A144" s="41"/>
      <c r="B144" s="42"/>
      <c r="C144" s="43"/>
      <c r="D144" s="229" t="s">
        <v>214</v>
      </c>
      <c r="E144" s="43"/>
      <c r="F144" s="230" t="s">
        <v>11465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214</v>
      </c>
      <c r="AU144" s="20" t="s">
        <v>80</v>
      </c>
    </row>
    <row r="145" s="13" customFormat="1">
      <c r="A145" s="13"/>
      <c r="B145" s="234"/>
      <c r="C145" s="235"/>
      <c r="D145" s="236" t="s">
        <v>216</v>
      </c>
      <c r="E145" s="237" t="s">
        <v>19</v>
      </c>
      <c r="F145" s="238" t="s">
        <v>11466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216</v>
      </c>
      <c r="AU145" s="244" t="s">
        <v>80</v>
      </c>
      <c r="AV145" s="13" t="s">
        <v>78</v>
      </c>
      <c r="AW145" s="13" t="s">
        <v>218</v>
      </c>
      <c r="AX145" s="13" t="s">
        <v>71</v>
      </c>
      <c r="AY145" s="244" t="s">
        <v>205</v>
      </c>
    </row>
    <row r="146" s="13" customFormat="1">
      <c r="A146" s="13"/>
      <c r="B146" s="234"/>
      <c r="C146" s="235"/>
      <c r="D146" s="236" t="s">
        <v>216</v>
      </c>
      <c r="E146" s="237" t="s">
        <v>19</v>
      </c>
      <c r="F146" s="238" t="s">
        <v>11467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216</v>
      </c>
      <c r="AU146" s="244" t="s">
        <v>80</v>
      </c>
      <c r="AV146" s="13" t="s">
        <v>78</v>
      </c>
      <c r="AW146" s="13" t="s">
        <v>218</v>
      </c>
      <c r="AX146" s="13" t="s">
        <v>71</v>
      </c>
      <c r="AY146" s="244" t="s">
        <v>205</v>
      </c>
    </row>
    <row r="147" s="14" customFormat="1">
      <c r="A147" s="14"/>
      <c r="B147" s="245"/>
      <c r="C147" s="246"/>
      <c r="D147" s="236" t="s">
        <v>216</v>
      </c>
      <c r="E147" s="247" t="s">
        <v>19</v>
      </c>
      <c r="F147" s="248" t="s">
        <v>11468</v>
      </c>
      <c r="G147" s="246"/>
      <c r="H147" s="249">
        <v>478.21704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216</v>
      </c>
      <c r="AU147" s="255" t="s">
        <v>80</v>
      </c>
      <c r="AV147" s="14" t="s">
        <v>80</v>
      </c>
      <c r="AW147" s="14" t="s">
        <v>218</v>
      </c>
      <c r="AX147" s="14" t="s">
        <v>71</v>
      </c>
      <c r="AY147" s="255" t="s">
        <v>205</v>
      </c>
    </row>
    <row r="148" s="14" customFormat="1">
      <c r="A148" s="14"/>
      <c r="B148" s="245"/>
      <c r="C148" s="246"/>
      <c r="D148" s="236" t="s">
        <v>216</v>
      </c>
      <c r="E148" s="247" t="s">
        <v>19</v>
      </c>
      <c r="F148" s="248" t="s">
        <v>11469</v>
      </c>
      <c r="G148" s="246"/>
      <c r="H148" s="249">
        <v>-62.655000000000001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216</v>
      </c>
      <c r="AU148" s="255" t="s">
        <v>80</v>
      </c>
      <c r="AV148" s="14" t="s">
        <v>80</v>
      </c>
      <c r="AW148" s="14" t="s">
        <v>218</v>
      </c>
      <c r="AX148" s="14" t="s">
        <v>71</v>
      </c>
      <c r="AY148" s="255" t="s">
        <v>205</v>
      </c>
    </row>
    <row r="149" s="14" customFormat="1">
      <c r="A149" s="14"/>
      <c r="B149" s="245"/>
      <c r="C149" s="246"/>
      <c r="D149" s="236" t="s">
        <v>216</v>
      </c>
      <c r="E149" s="247" t="s">
        <v>19</v>
      </c>
      <c r="F149" s="248" t="s">
        <v>11470</v>
      </c>
      <c r="G149" s="246"/>
      <c r="H149" s="249">
        <v>-3.6000000000000001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216</v>
      </c>
      <c r="AU149" s="255" t="s">
        <v>80</v>
      </c>
      <c r="AV149" s="14" t="s">
        <v>80</v>
      </c>
      <c r="AW149" s="14" t="s">
        <v>218</v>
      </c>
      <c r="AX149" s="14" t="s">
        <v>71</v>
      </c>
      <c r="AY149" s="255" t="s">
        <v>205</v>
      </c>
    </row>
    <row r="150" s="14" customFormat="1">
      <c r="A150" s="14"/>
      <c r="B150" s="245"/>
      <c r="C150" s="246"/>
      <c r="D150" s="236" t="s">
        <v>216</v>
      </c>
      <c r="E150" s="247" t="s">
        <v>19</v>
      </c>
      <c r="F150" s="248" t="s">
        <v>11471</v>
      </c>
      <c r="G150" s="246"/>
      <c r="H150" s="249">
        <v>-56.673000000000002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216</v>
      </c>
      <c r="AU150" s="255" t="s">
        <v>80</v>
      </c>
      <c r="AV150" s="14" t="s">
        <v>80</v>
      </c>
      <c r="AW150" s="14" t="s">
        <v>218</v>
      </c>
      <c r="AX150" s="14" t="s">
        <v>71</v>
      </c>
      <c r="AY150" s="255" t="s">
        <v>205</v>
      </c>
    </row>
    <row r="151" s="13" customFormat="1">
      <c r="A151" s="13"/>
      <c r="B151" s="234"/>
      <c r="C151" s="235"/>
      <c r="D151" s="236" t="s">
        <v>216</v>
      </c>
      <c r="E151" s="237" t="s">
        <v>19</v>
      </c>
      <c r="F151" s="238" t="s">
        <v>11472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216</v>
      </c>
      <c r="AU151" s="244" t="s">
        <v>80</v>
      </c>
      <c r="AV151" s="13" t="s">
        <v>78</v>
      </c>
      <c r="AW151" s="13" t="s">
        <v>218</v>
      </c>
      <c r="AX151" s="13" t="s">
        <v>71</v>
      </c>
      <c r="AY151" s="244" t="s">
        <v>205</v>
      </c>
    </row>
    <row r="152" s="14" customFormat="1">
      <c r="A152" s="14"/>
      <c r="B152" s="245"/>
      <c r="C152" s="246"/>
      <c r="D152" s="236" t="s">
        <v>216</v>
      </c>
      <c r="E152" s="247" t="s">
        <v>19</v>
      </c>
      <c r="F152" s="248" t="s">
        <v>11473</v>
      </c>
      <c r="G152" s="246"/>
      <c r="H152" s="249">
        <v>157.2021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216</v>
      </c>
      <c r="AU152" s="255" t="s">
        <v>80</v>
      </c>
      <c r="AV152" s="14" t="s">
        <v>80</v>
      </c>
      <c r="AW152" s="14" t="s">
        <v>218</v>
      </c>
      <c r="AX152" s="14" t="s">
        <v>71</v>
      </c>
      <c r="AY152" s="255" t="s">
        <v>205</v>
      </c>
    </row>
    <row r="153" s="14" customFormat="1">
      <c r="A153" s="14"/>
      <c r="B153" s="245"/>
      <c r="C153" s="246"/>
      <c r="D153" s="236" t="s">
        <v>216</v>
      </c>
      <c r="E153" s="247" t="s">
        <v>19</v>
      </c>
      <c r="F153" s="248" t="s">
        <v>11474</v>
      </c>
      <c r="G153" s="246"/>
      <c r="H153" s="249">
        <v>-39.359999999999999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216</v>
      </c>
      <c r="AU153" s="255" t="s">
        <v>80</v>
      </c>
      <c r="AV153" s="14" t="s">
        <v>80</v>
      </c>
      <c r="AW153" s="14" t="s">
        <v>218</v>
      </c>
      <c r="AX153" s="14" t="s">
        <v>71</v>
      </c>
      <c r="AY153" s="255" t="s">
        <v>205</v>
      </c>
    </row>
    <row r="154" s="14" customFormat="1">
      <c r="A154" s="14"/>
      <c r="B154" s="245"/>
      <c r="C154" s="246"/>
      <c r="D154" s="236" t="s">
        <v>216</v>
      </c>
      <c r="E154" s="247" t="s">
        <v>19</v>
      </c>
      <c r="F154" s="248" t="s">
        <v>11475</v>
      </c>
      <c r="G154" s="246"/>
      <c r="H154" s="249">
        <v>-10.9063495408494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216</v>
      </c>
      <c r="AU154" s="255" t="s">
        <v>80</v>
      </c>
      <c r="AV154" s="14" t="s">
        <v>80</v>
      </c>
      <c r="AW154" s="14" t="s">
        <v>218</v>
      </c>
      <c r="AX154" s="14" t="s">
        <v>71</v>
      </c>
      <c r="AY154" s="255" t="s">
        <v>205</v>
      </c>
    </row>
    <row r="155" s="14" customFormat="1">
      <c r="A155" s="14"/>
      <c r="B155" s="245"/>
      <c r="C155" s="246"/>
      <c r="D155" s="236" t="s">
        <v>216</v>
      </c>
      <c r="E155" s="247" t="s">
        <v>19</v>
      </c>
      <c r="F155" s="248" t="s">
        <v>11476</v>
      </c>
      <c r="G155" s="246"/>
      <c r="H155" s="249">
        <v>-8.3049999999999997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216</v>
      </c>
      <c r="AU155" s="255" t="s">
        <v>80</v>
      </c>
      <c r="AV155" s="14" t="s">
        <v>80</v>
      </c>
      <c r="AW155" s="14" t="s">
        <v>218</v>
      </c>
      <c r="AX155" s="14" t="s">
        <v>71</v>
      </c>
      <c r="AY155" s="255" t="s">
        <v>205</v>
      </c>
    </row>
    <row r="156" s="15" customFormat="1">
      <c r="A156" s="15"/>
      <c r="B156" s="256"/>
      <c r="C156" s="257"/>
      <c r="D156" s="236" t="s">
        <v>216</v>
      </c>
      <c r="E156" s="258" t="s">
        <v>19</v>
      </c>
      <c r="F156" s="259" t="s">
        <v>238</v>
      </c>
      <c r="G156" s="257"/>
      <c r="H156" s="260">
        <v>453.91979045915099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216</v>
      </c>
      <c r="AU156" s="266" t="s">
        <v>80</v>
      </c>
      <c r="AV156" s="15" t="s">
        <v>97</v>
      </c>
      <c r="AW156" s="15" t="s">
        <v>218</v>
      </c>
      <c r="AX156" s="15" t="s">
        <v>71</v>
      </c>
      <c r="AY156" s="266" t="s">
        <v>205</v>
      </c>
    </row>
    <row r="157" s="14" customFormat="1">
      <c r="A157" s="14"/>
      <c r="B157" s="245"/>
      <c r="C157" s="246"/>
      <c r="D157" s="236" t="s">
        <v>216</v>
      </c>
      <c r="E157" s="247" t="s">
        <v>19</v>
      </c>
      <c r="F157" s="248" t="s">
        <v>11477</v>
      </c>
      <c r="G157" s="246"/>
      <c r="H157" s="249">
        <v>126.23975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216</v>
      </c>
      <c r="AU157" s="255" t="s">
        <v>80</v>
      </c>
      <c r="AV157" s="14" t="s">
        <v>80</v>
      </c>
      <c r="AW157" s="14" t="s">
        <v>218</v>
      </c>
      <c r="AX157" s="14" t="s">
        <v>71</v>
      </c>
      <c r="AY157" s="255" t="s">
        <v>205</v>
      </c>
    </row>
    <row r="158" s="15" customFormat="1">
      <c r="A158" s="15"/>
      <c r="B158" s="256"/>
      <c r="C158" s="257"/>
      <c r="D158" s="236" t="s">
        <v>216</v>
      </c>
      <c r="E158" s="258" t="s">
        <v>19</v>
      </c>
      <c r="F158" s="259" t="s">
        <v>238</v>
      </c>
      <c r="G158" s="257"/>
      <c r="H158" s="260">
        <v>126.23975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216</v>
      </c>
      <c r="AU158" s="266" t="s">
        <v>80</v>
      </c>
      <c r="AV158" s="15" t="s">
        <v>97</v>
      </c>
      <c r="AW158" s="15" t="s">
        <v>218</v>
      </c>
      <c r="AX158" s="15" t="s">
        <v>71</v>
      </c>
      <c r="AY158" s="266" t="s">
        <v>205</v>
      </c>
    </row>
    <row r="159" s="14" customFormat="1">
      <c r="A159" s="14"/>
      <c r="B159" s="245"/>
      <c r="C159" s="246"/>
      <c r="D159" s="236" t="s">
        <v>216</v>
      </c>
      <c r="E159" s="247" t="s">
        <v>19</v>
      </c>
      <c r="F159" s="248" t="s">
        <v>11478</v>
      </c>
      <c r="G159" s="246"/>
      <c r="H159" s="249">
        <v>25.644952499999999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216</v>
      </c>
      <c r="AU159" s="255" t="s">
        <v>80</v>
      </c>
      <c r="AV159" s="14" t="s">
        <v>80</v>
      </c>
      <c r="AW159" s="14" t="s">
        <v>218</v>
      </c>
      <c r="AX159" s="14" t="s">
        <v>71</v>
      </c>
      <c r="AY159" s="255" t="s">
        <v>205</v>
      </c>
    </row>
    <row r="160" s="15" customFormat="1">
      <c r="A160" s="15"/>
      <c r="B160" s="256"/>
      <c r="C160" s="257"/>
      <c r="D160" s="236" t="s">
        <v>216</v>
      </c>
      <c r="E160" s="258" t="s">
        <v>19</v>
      </c>
      <c r="F160" s="259" t="s">
        <v>238</v>
      </c>
      <c r="G160" s="257"/>
      <c r="H160" s="260">
        <v>25.644952499999999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216</v>
      </c>
      <c r="AU160" s="266" t="s">
        <v>80</v>
      </c>
      <c r="AV160" s="15" t="s">
        <v>97</v>
      </c>
      <c r="AW160" s="15" t="s">
        <v>218</v>
      </c>
      <c r="AX160" s="15" t="s">
        <v>71</v>
      </c>
      <c r="AY160" s="266" t="s">
        <v>205</v>
      </c>
    </row>
    <row r="161" s="13" customFormat="1">
      <c r="A161" s="13"/>
      <c r="B161" s="234"/>
      <c r="C161" s="235"/>
      <c r="D161" s="236" t="s">
        <v>216</v>
      </c>
      <c r="E161" s="237" t="s">
        <v>19</v>
      </c>
      <c r="F161" s="238" t="s">
        <v>11479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216</v>
      </c>
      <c r="AU161" s="244" t="s">
        <v>80</v>
      </c>
      <c r="AV161" s="13" t="s">
        <v>78</v>
      </c>
      <c r="AW161" s="13" t="s">
        <v>218</v>
      </c>
      <c r="AX161" s="13" t="s">
        <v>71</v>
      </c>
      <c r="AY161" s="244" t="s">
        <v>205</v>
      </c>
    </row>
    <row r="162" s="14" customFormat="1">
      <c r="A162" s="14"/>
      <c r="B162" s="245"/>
      <c r="C162" s="246"/>
      <c r="D162" s="236" t="s">
        <v>216</v>
      </c>
      <c r="E162" s="247" t="s">
        <v>19</v>
      </c>
      <c r="F162" s="248" t="s">
        <v>11480</v>
      </c>
      <c r="G162" s="246"/>
      <c r="H162" s="249">
        <v>95.400000000000006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216</v>
      </c>
      <c r="AU162" s="255" t="s">
        <v>80</v>
      </c>
      <c r="AV162" s="14" t="s">
        <v>80</v>
      </c>
      <c r="AW162" s="14" t="s">
        <v>218</v>
      </c>
      <c r="AX162" s="14" t="s">
        <v>71</v>
      </c>
      <c r="AY162" s="255" t="s">
        <v>205</v>
      </c>
    </row>
    <row r="163" s="14" customFormat="1">
      <c r="A163" s="14"/>
      <c r="B163" s="245"/>
      <c r="C163" s="246"/>
      <c r="D163" s="236" t="s">
        <v>216</v>
      </c>
      <c r="E163" s="247" t="s">
        <v>19</v>
      </c>
      <c r="F163" s="248" t="s">
        <v>11481</v>
      </c>
      <c r="G163" s="246"/>
      <c r="H163" s="249">
        <v>-12.8263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216</v>
      </c>
      <c r="AU163" s="255" t="s">
        <v>80</v>
      </c>
      <c r="AV163" s="14" t="s">
        <v>80</v>
      </c>
      <c r="AW163" s="14" t="s">
        <v>218</v>
      </c>
      <c r="AX163" s="14" t="s">
        <v>71</v>
      </c>
      <c r="AY163" s="255" t="s">
        <v>205</v>
      </c>
    </row>
    <row r="164" s="14" customFormat="1">
      <c r="A164" s="14"/>
      <c r="B164" s="245"/>
      <c r="C164" s="246"/>
      <c r="D164" s="236" t="s">
        <v>216</v>
      </c>
      <c r="E164" s="247" t="s">
        <v>19</v>
      </c>
      <c r="F164" s="248" t="s">
        <v>11482</v>
      </c>
      <c r="G164" s="246"/>
      <c r="H164" s="249">
        <v>-10.4275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216</v>
      </c>
      <c r="AU164" s="255" t="s">
        <v>80</v>
      </c>
      <c r="AV164" s="14" t="s">
        <v>80</v>
      </c>
      <c r="AW164" s="14" t="s">
        <v>218</v>
      </c>
      <c r="AX164" s="14" t="s">
        <v>71</v>
      </c>
      <c r="AY164" s="255" t="s">
        <v>205</v>
      </c>
    </row>
    <row r="165" s="15" customFormat="1">
      <c r="A165" s="15"/>
      <c r="B165" s="256"/>
      <c r="C165" s="257"/>
      <c r="D165" s="236" t="s">
        <v>216</v>
      </c>
      <c r="E165" s="258" t="s">
        <v>19</v>
      </c>
      <c r="F165" s="259" t="s">
        <v>238</v>
      </c>
      <c r="G165" s="257"/>
      <c r="H165" s="260">
        <v>72.146199999999993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216</v>
      </c>
      <c r="AU165" s="266" t="s">
        <v>80</v>
      </c>
      <c r="AV165" s="15" t="s">
        <v>97</v>
      </c>
      <c r="AW165" s="15" t="s">
        <v>218</v>
      </c>
      <c r="AX165" s="15" t="s">
        <v>71</v>
      </c>
      <c r="AY165" s="266" t="s">
        <v>205</v>
      </c>
    </row>
    <row r="166" s="13" customFormat="1">
      <c r="A166" s="13"/>
      <c r="B166" s="234"/>
      <c r="C166" s="235"/>
      <c r="D166" s="236" t="s">
        <v>216</v>
      </c>
      <c r="E166" s="237" t="s">
        <v>19</v>
      </c>
      <c r="F166" s="238" t="s">
        <v>11483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216</v>
      </c>
      <c r="AU166" s="244" t="s">
        <v>80</v>
      </c>
      <c r="AV166" s="13" t="s">
        <v>78</v>
      </c>
      <c r="AW166" s="13" t="s">
        <v>218</v>
      </c>
      <c r="AX166" s="13" t="s">
        <v>71</v>
      </c>
      <c r="AY166" s="244" t="s">
        <v>205</v>
      </c>
    </row>
    <row r="167" s="14" customFormat="1">
      <c r="A167" s="14"/>
      <c r="B167" s="245"/>
      <c r="C167" s="246"/>
      <c r="D167" s="236" t="s">
        <v>216</v>
      </c>
      <c r="E167" s="247" t="s">
        <v>19</v>
      </c>
      <c r="F167" s="248" t="s">
        <v>11484</v>
      </c>
      <c r="G167" s="246"/>
      <c r="H167" s="249">
        <v>239.21600000000001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216</v>
      </c>
      <c r="AU167" s="255" t="s">
        <v>80</v>
      </c>
      <c r="AV167" s="14" t="s">
        <v>80</v>
      </c>
      <c r="AW167" s="14" t="s">
        <v>218</v>
      </c>
      <c r="AX167" s="14" t="s">
        <v>71</v>
      </c>
      <c r="AY167" s="255" t="s">
        <v>205</v>
      </c>
    </row>
    <row r="168" s="14" customFormat="1">
      <c r="A168" s="14"/>
      <c r="B168" s="245"/>
      <c r="C168" s="246"/>
      <c r="D168" s="236" t="s">
        <v>216</v>
      </c>
      <c r="E168" s="247" t="s">
        <v>19</v>
      </c>
      <c r="F168" s="248" t="s">
        <v>11485</v>
      </c>
      <c r="G168" s="246"/>
      <c r="H168" s="249">
        <v>-28.199999999999999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216</v>
      </c>
      <c r="AU168" s="255" t="s">
        <v>80</v>
      </c>
      <c r="AV168" s="14" t="s">
        <v>80</v>
      </c>
      <c r="AW168" s="14" t="s">
        <v>218</v>
      </c>
      <c r="AX168" s="14" t="s">
        <v>71</v>
      </c>
      <c r="AY168" s="255" t="s">
        <v>205</v>
      </c>
    </row>
    <row r="169" s="14" customFormat="1">
      <c r="A169" s="14"/>
      <c r="B169" s="245"/>
      <c r="C169" s="246"/>
      <c r="D169" s="236" t="s">
        <v>216</v>
      </c>
      <c r="E169" s="247" t="s">
        <v>19</v>
      </c>
      <c r="F169" s="248" t="s">
        <v>11486</v>
      </c>
      <c r="G169" s="246"/>
      <c r="H169" s="249">
        <v>-9.5199999999999996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216</v>
      </c>
      <c r="AU169" s="255" t="s">
        <v>80</v>
      </c>
      <c r="AV169" s="14" t="s">
        <v>80</v>
      </c>
      <c r="AW169" s="14" t="s">
        <v>218</v>
      </c>
      <c r="AX169" s="14" t="s">
        <v>71</v>
      </c>
      <c r="AY169" s="255" t="s">
        <v>205</v>
      </c>
    </row>
    <row r="170" s="14" customFormat="1">
      <c r="A170" s="14"/>
      <c r="B170" s="245"/>
      <c r="C170" s="246"/>
      <c r="D170" s="236" t="s">
        <v>216</v>
      </c>
      <c r="E170" s="247" t="s">
        <v>19</v>
      </c>
      <c r="F170" s="248" t="s">
        <v>11487</v>
      </c>
      <c r="G170" s="246"/>
      <c r="H170" s="249">
        <v>-14.65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216</v>
      </c>
      <c r="AU170" s="255" t="s">
        <v>80</v>
      </c>
      <c r="AV170" s="14" t="s">
        <v>80</v>
      </c>
      <c r="AW170" s="14" t="s">
        <v>218</v>
      </c>
      <c r="AX170" s="14" t="s">
        <v>71</v>
      </c>
      <c r="AY170" s="255" t="s">
        <v>205</v>
      </c>
    </row>
    <row r="171" s="15" customFormat="1">
      <c r="A171" s="15"/>
      <c r="B171" s="256"/>
      <c r="C171" s="257"/>
      <c r="D171" s="236" t="s">
        <v>216</v>
      </c>
      <c r="E171" s="258" t="s">
        <v>19</v>
      </c>
      <c r="F171" s="259" t="s">
        <v>238</v>
      </c>
      <c r="G171" s="257"/>
      <c r="H171" s="260">
        <v>186.846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6" t="s">
        <v>216</v>
      </c>
      <c r="AU171" s="266" t="s">
        <v>80</v>
      </c>
      <c r="AV171" s="15" t="s">
        <v>97</v>
      </c>
      <c r="AW171" s="15" t="s">
        <v>218</v>
      </c>
      <c r="AX171" s="15" t="s">
        <v>71</v>
      </c>
      <c r="AY171" s="266" t="s">
        <v>205</v>
      </c>
    </row>
    <row r="172" s="16" customFormat="1">
      <c r="A172" s="16"/>
      <c r="B172" s="267"/>
      <c r="C172" s="268"/>
      <c r="D172" s="236" t="s">
        <v>216</v>
      </c>
      <c r="E172" s="269" t="s">
        <v>19</v>
      </c>
      <c r="F172" s="270" t="s">
        <v>243</v>
      </c>
      <c r="G172" s="268"/>
      <c r="H172" s="271">
        <v>864.79669295915096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216</v>
      </c>
      <c r="AU172" s="277" t="s">
        <v>80</v>
      </c>
      <c r="AV172" s="16" t="s">
        <v>212</v>
      </c>
      <c r="AW172" s="16" t="s">
        <v>218</v>
      </c>
      <c r="AX172" s="16" t="s">
        <v>78</v>
      </c>
      <c r="AY172" s="277" t="s">
        <v>205</v>
      </c>
    </row>
    <row r="173" s="2" customFormat="1" ht="37.8" customHeight="1">
      <c r="A173" s="41"/>
      <c r="B173" s="42"/>
      <c r="C173" s="216" t="s">
        <v>8</v>
      </c>
      <c r="D173" s="216" t="s">
        <v>207</v>
      </c>
      <c r="E173" s="217" t="s">
        <v>11488</v>
      </c>
      <c r="F173" s="218" t="s">
        <v>11489</v>
      </c>
      <c r="G173" s="219" t="s">
        <v>306</v>
      </c>
      <c r="H173" s="220">
        <v>1629.0999999999999</v>
      </c>
      <c r="I173" s="221"/>
      <c r="J173" s="222">
        <f>ROUND(I173*H173,2)</f>
        <v>0</v>
      </c>
      <c r="K173" s="218" t="s">
        <v>211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0.02827</v>
      </c>
      <c r="R173" s="225">
        <f>Q173*H173</f>
        <v>46.054656999999999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212</v>
      </c>
      <c r="AT173" s="227" t="s">
        <v>207</v>
      </c>
      <c r="AU173" s="227" t="s">
        <v>80</v>
      </c>
      <c r="AY173" s="20" t="s">
        <v>205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212</v>
      </c>
      <c r="BM173" s="227" t="s">
        <v>11490</v>
      </c>
    </row>
    <row r="174" s="2" customFormat="1">
      <c r="A174" s="41"/>
      <c r="B174" s="42"/>
      <c r="C174" s="43"/>
      <c r="D174" s="229" t="s">
        <v>214</v>
      </c>
      <c r="E174" s="43"/>
      <c r="F174" s="230" t="s">
        <v>11491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214</v>
      </c>
      <c r="AU174" s="20" t="s">
        <v>80</v>
      </c>
    </row>
    <row r="175" s="13" customFormat="1">
      <c r="A175" s="13"/>
      <c r="B175" s="234"/>
      <c r="C175" s="235"/>
      <c r="D175" s="236" t="s">
        <v>216</v>
      </c>
      <c r="E175" s="237" t="s">
        <v>19</v>
      </c>
      <c r="F175" s="238" t="s">
        <v>2630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216</v>
      </c>
      <c r="AU175" s="244" t="s">
        <v>80</v>
      </c>
      <c r="AV175" s="13" t="s">
        <v>78</v>
      </c>
      <c r="AW175" s="13" t="s">
        <v>218</v>
      </c>
      <c r="AX175" s="13" t="s">
        <v>71</v>
      </c>
      <c r="AY175" s="244" t="s">
        <v>205</v>
      </c>
    </row>
    <row r="176" s="13" customFormat="1">
      <c r="A176" s="13"/>
      <c r="B176" s="234"/>
      <c r="C176" s="235"/>
      <c r="D176" s="236" t="s">
        <v>216</v>
      </c>
      <c r="E176" s="237" t="s">
        <v>19</v>
      </c>
      <c r="F176" s="238" t="s">
        <v>11492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216</v>
      </c>
      <c r="AU176" s="244" t="s">
        <v>80</v>
      </c>
      <c r="AV176" s="13" t="s">
        <v>78</v>
      </c>
      <c r="AW176" s="13" t="s">
        <v>218</v>
      </c>
      <c r="AX176" s="13" t="s">
        <v>71</v>
      </c>
      <c r="AY176" s="244" t="s">
        <v>205</v>
      </c>
    </row>
    <row r="177" s="14" customFormat="1">
      <c r="A177" s="14"/>
      <c r="B177" s="245"/>
      <c r="C177" s="246"/>
      <c r="D177" s="236" t="s">
        <v>216</v>
      </c>
      <c r="E177" s="247" t="s">
        <v>19</v>
      </c>
      <c r="F177" s="248" t="s">
        <v>11493</v>
      </c>
      <c r="G177" s="246"/>
      <c r="H177" s="249">
        <v>180.76499999999999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216</v>
      </c>
      <c r="AU177" s="255" t="s">
        <v>80</v>
      </c>
      <c r="AV177" s="14" t="s">
        <v>80</v>
      </c>
      <c r="AW177" s="14" t="s">
        <v>218</v>
      </c>
      <c r="AX177" s="14" t="s">
        <v>71</v>
      </c>
      <c r="AY177" s="255" t="s">
        <v>205</v>
      </c>
    </row>
    <row r="178" s="14" customFormat="1">
      <c r="A178" s="14"/>
      <c r="B178" s="245"/>
      <c r="C178" s="246"/>
      <c r="D178" s="236" t="s">
        <v>216</v>
      </c>
      <c r="E178" s="247" t="s">
        <v>19</v>
      </c>
      <c r="F178" s="248" t="s">
        <v>11494</v>
      </c>
      <c r="G178" s="246"/>
      <c r="H178" s="249">
        <v>-26.565999999999999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216</v>
      </c>
      <c r="AU178" s="255" t="s">
        <v>80</v>
      </c>
      <c r="AV178" s="14" t="s">
        <v>80</v>
      </c>
      <c r="AW178" s="14" t="s">
        <v>218</v>
      </c>
      <c r="AX178" s="14" t="s">
        <v>71</v>
      </c>
      <c r="AY178" s="255" t="s">
        <v>205</v>
      </c>
    </row>
    <row r="179" s="14" customFormat="1">
      <c r="A179" s="14"/>
      <c r="B179" s="245"/>
      <c r="C179" s="246"/>
      <c r="D179" s="236" t="s">
        <v>216</v>
      </c>
      <c r="E179" s="247" t="s">
        <v>19</v>
      </c>
      <c r="F179" s="248" t="s">
        <v>11495</v>
      </c>
      <c r="G179" s="246"/>
      <c r="H179" s="249">
        <v>-9.8499999999999996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216</v>
      </c>
      <c r="AU179" s="255" t="s">
        <v>80</v>
      </c>
      <c r="AV179" s="14" t="s">
        <v>80</v>
      </c>
      <c r="AW179" s="14" t="s">
        <v>218</v>
      </c>
      <c r="AX179" s="14" t="s">
        <v>71</v>
      </c>
      <c r="AY179" s="255" t="s">
        <v>205</v>
      </c>
    </row>
    <row r="180" s="14" customFormat="1">
      <c r="A180" s="14"/>
      <c r="B180" s="245"/>
      <c r="C180" s="246"/>
      <c r="D180" s="236" t="s">
        <v>216</v>
      </c>
      <c r="E180" s="247" t="s">
        <v>19</v>
      </c>
      <c r="F180" s="248" t="s">
        <v>11496</v>
      </c>
      <c r="G180" s="246"/>
      <c r="H180" s="249">
        <v>-9.2575000000000003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216</v>
      </c>
      <c r="AU180" s="255" t="s">
        <v>80</v>
      </c>
      <c r="AV180" s="14" t="s">
        <v>80</v>
      </c>
      <c r="AW180" s="14" t="s">
        <v>218</v>
      </c>
      <c r="AX180" s="14" t="s">
        <v>71</v>
      </c>
      <c r="AY180" s="255" t="s">
        <v>205</v>
      </c>
    </row>
    <row r="181" s="14" customFormat="1">
      <c r="A181" s="14"/>
      <c r="B181" s="245"/>
      <c r="C181" s="246"/>
      <c r="D181" s="236" t="s">
        <v>216</v>
      </c>
      <c r="E181" s="247" t="s">
        <v>19</v>
      </c>
      <c r="F181" s="248" t="s">
        <v>11497</v>
      </c>
      <c r="G181" s="246"/>
      <c r="H181" s="249">
        <v>-11.25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216</v>
      </c>
      <c r="AU181" s="255" t="s">
        <v>80</v>
      </c>
      <c r="AV181" s="14" t="s">
        <v>80</v>
      </c>
      <c r="AW181" s="14" t="s">
        <v>218</v>
      </c>
      <c r="AX181" s="14" t="s">
        <v>71</v>
      </c>
      <c r="AY181" s="255" t="s">
        <v>205</v>
      </c>
    </row>
    <row r="182" s="15" customFormat="1">
      <c r="A182" s="15"/>
      <c r="B182" s="256"/>
      <c r="C182" s="257"/>
      <c r="D182" s="236" t="s">
        <v>216</v>
      </c>
      <c r="E182" s="258" t="s">
        <v>19</v>
      </c>
      <c r="F182" s="259" t="s">
        <v>238</v>
      </c>
      <c r="G182" s="257"/>
      <c r="H182" s="260">
        <v>123.8415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216</v>
      </c>
      <c r="AU182" s="266" t="s">
        <v>80</v>
      </c>
      <c r="AV182" s="15" t="s">
        <v>97</v>
      </c>
      <c r="AW182" s="15" t="s">
        <v>218</v>
      </c>
      <c r="AX182" s="15" t="s">
        <v>71</v>
      </c>
      <c r="AY182" s="266" t="s">
        <v>205</v>
      </c>
    </row>
    <row r="183" s="13" customFormat="1">
      <c r="A183" s="13"/>
      <c r="B183" s="234"/>
      <c r="C183" s="235"/>
      <c r="D183" s="236" t="s">
        <v>216</v>
      </c>
      <c r="E183" s="237" t="s">
        <v>19</v>
      </c>
      <c r="F183" s="238" t="s">
        <v>11498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216</v>
      </c>
      <c r="AU183" s="244" t="s">
        <v>80</v>
      </c>
      <c r="AV183" s="13" t="s">
        <v>78</v>
      </c>
      <c r="AW183" s="13" t="s">
        <v>218</v>
      </c>
      <c r="AX183" s="13" t="s">
        <v>71</v>
      </c>
      <c r="AY183" s="244" t="s">
        <v>205</v>
      </c>
    </row>
    <row r="184" s="14" customFormat="1">
      <c r="A184" s="14"/>
      <c r="B184" s="245"/>
      <c r="C184" s="246"/>
      <c r="D184" s="236" t="s">
        <v>216</v>
      </c>
      <c r="E184" s="247" t="s">
        <v>19</v>
      </c>
      <c r="F184" s="248" t="s">
        <v>11499</v>
      </c>
      <c r="G184" s="246"/>
      <c r="H184" s="249">
        <v>327.25540000000001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216</v>
      </c>
      <c r="AU184" s="255" t="s">
        <v>80</v>
      </c>
      <c r="AV184" s="14" t="s">
        <v>80</v>
      </c>
      <c r="AW184" s="14" t="s">
        <v>218</v>
      </c>
      <c r="AX184" s="14" t="s">
        <v>71</v>
      </c>
      <c r="AY184" s="255" t="s">
        <v>205</v>
      </c>
    </row>
    <row r="185" s="14" customFormat="1">
      <c r="A185" s="14"/>
      <c r="B185" s="245"/>
      <c r="C185" s="246"/>
      <c r="D185" s="236" t="s">
        <v>216</v>
      </c>
      <c r="E185" s="247" t="s">
        <v>19</v>
      </c>
      <c r="F185" s="248" t="s">
        <v>11500</v>
      </c>
      <c r="G185" s="246"/>
      <c r="H185" s="249">
        <v>-31.446400000000001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216</v>
      </c>
      <c r="AU185" s="255" t="s">
        <v>80</v>
      </c>
      <c r="AV185" s="14" t="s">
        <v>80</v>
      </c>
      <c r="AW185" s="14" t="s">
        <v>218</v>
      </c>
      <c r="AX185" s="14" t="s">
        <v>71</v>
      </c>
      <c r="AY185" s="255" t="s">
        <v>205</v>
      </c>
    </row>
    <row r="186" s="14" customFormat="1">
      <c r="A186" s="14"/>
      <c r="B186" s="245"/>
      <c r="C186" s="246"/>
      <c r="D186" s="236" t="s">
        <v>216</v>
      </c>
      <c r="E186" s="247" t="s">
        <v>19</v>
      </c>
      <c r="F186" s="248" t="s">
        <v>11501</v>
      </c>
      <c r="G186" s="246"/>
      <c r="H186" s="249">
        <v>-14.25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216</v>
      </c>
      <c r="AU186" s="255" t="s">
        <v>80</v>
      </c>
      <c r="AV186" s="14" t="s">
        <v>80</v>
      </c>
      <c r="AW186" s="14" t="s">
        <v>218</v>
      </c>
      <c r="AX186" s="14" t="s">
        <v>71</v>
      </c>
      <c r="AY186" s="255" t="s">
        <v>205</v>
      </c>
    </row>
    <row r="187" s="15" customFormat="1">
      <c r="A187" s="15"/>
      <c r="B187" s="256"/>
      <c r="C187" s="257"/>
      <c r="D187" s="236" t="s">
        <v>216</v>
      </c>
      <c r="E187" s="258" t="s">
        <v>19</v>
      </c>
      <c r="F187" s="259" t="s">
        <v>11502</v>
      </c>
      <c r="G187" s="257"/>
      <c r="H187" s="260">
        <v>281.55900000000003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216</v>
      </c>
      <c r="AU187" s="266" t="s">
        <v>80</v>
      </c>
      <c r="AV187" s="15" t="s">
        <v>97</v>
      </c>
      <c r="AW187" s="15" t="s">
        <v>218</v>
      </c>
      <c r="AX187" s="15" t="s">
        <v>71</v>
      </c>
      <c r="AY187" s="266" t="s">
        <v>205</v>
      </c>
    </row>
    <row r="188" s="14" customFormat="1">
      <c r="A188" s="14"/>
      <c r="B188" s="245"/>
      <c r="C188" s="246"/>
      <c r="D188" s="236" t="s">
        <v>216</v>
      </c>
      <c r="E188" s="247" t="s">
        <v>19</v>
      </c>
      <c r="F188" s="248" t="s">
        <v>11503</v>
      </c>
      <c r="G188" s="246"/>
      <c r="H188" s="249">
        <v>103.1485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216</v>
      </c>
      <c r="AU188" s="255" t="s">
        <v>80</v>
      </c>
      <c r="AV188" s="14" t="s">
        <v>80</v>
      </c>
      <c r="AW188" s="14" t="s">
        <v>218</v>
      </c>
      <c r="AX188" s="14" t="s">
        <v>71</v>
      </c>
      <c r="AY188" s="255" t="s">
        <v>205</v>
      </c>
    </row>
    <row r="189" s="14" customFormat="1">
      <c r="A189" s="14"/>
      <c r="B189" s="245"/>
      <c r="C189" s="246"/>
      <c r="D189" s="236" t="s">
        <v>216</v>
      </c>
      <c r="E189" s="247" t="s">
        <v>19</v>
      </c>
      <c r="F189" s="248" t="s">
        <v>11504</v>
      </c>
      <c r="G189" s="246"/>
      <c r="H189" s="249">
        <v>-13.1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216</v>
      </c>
      <c r="AU189" s="255" t="s">
        <v>80</v>
      </c>
      <c r="AV189" s="14" t="s">
        <v>80</v>
      </c>
      <c r="AW189" s="14" t="s">
        <v>218</v>
      </c>
      <c r="AX189" s="14" t="s">
        <v>71</v>
      </c>
      <c r="AY189" s="255" t="s">
        <v>205</v>
      </c>
    </row>
    <row r="190" s="14" customFormat="1">
      <c r="A190" s="14"/>
      <c r="B190" s="245"/>
      <c r="C190" s="246"/>
      <c r="D190" s="236" t="s">
        <v>216</v>
      </c>
      <c r="E190" s="247" t="s">
        <v>19</v>
      </c>
      <c r="F190" s="248" t="s">
        <v>11505</v>
      </c>
      <c r="G190" s="246"/>
      <c r="H190" s="249">
        <v>43.625500000000002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216</v>
      </c>
      <c r="AU190" s="255" t="s">
        <v>80</v>
      </c>
      <c r="AV190" s="14" t="s">
        <v>80</v>
      </c>
      <c r="AW190" s="14" t="s">
        <v>218</v>
      </c>
      <c r="AX190" s="14" t="s">
        <v>71</v>
      </c>
      <c r="AY190" s="255" t="s">
        <v>205</v>
      </c>
    </row>
    <row r="191" s="13" customFormat="1">
      <c r="A191" s="13"/>
      <c r="B191" s="234"/>
      <c r="C191" s="235"/>
      <c r="D191" s="236" t="s">
        <v>216</v>
      </c>
      <c r="E191" s="237" t="s">
        <v>19</v>
      </c>
      <c r="F191" s="238" t="s">
        <v>11506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216</v>
      </c>
      <c r="AU191" s="244" t="s">
        <v>80</v>
      </c>
      <c r="AV191" s="13" t="s">
        <v>78</v>
      </c>
      <c r="AW191" s="13" t="s">
        <v>218</v>
      </c>
      <c r="AX191" s="13" t="s">
        <v>71</v>
      </c>
      <c r="AY191" s="244" t="s">
        <v>205</v>
      </c>
    </row>
    <row r="192" s="14" customFormat="1">
      <c r="A192" s="14"/>
      <c r="B192" s="245"/>
      <c r="C192" s="246"/>
      <c r="D192" s="236" t="s">
        <v>216</v>
      </c>
      <c r="E192" s="247" t="s">
        <v>19</v>
      </c>
      <c r="F192" s="248" t="s">
        <v>11507</v>
      </c>
      <c r="G192" s="246"/>
      <c r="H192" s="249">
        <v>473.06849999999997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216</v>
      </c>
      <c r="AU192" s="255" t="s">
        <v>80</v>
      </c>
      <c r="AV192" s="14" t="s">
        <v>80</v>
      </c>
      <c r="AW192" s="14" t="s">
        <v>218</v>
      </c>
      <c r="AX192" s="14" t="s">
        <v>71</v>
      </c>
      <c r="AY192" s="255" t="s">
        <v>205</v>
      </c>
    </row>
    <row r="193" s="14" customFormat="1">
      <c r="A193" s="14"/>
      <c r="B193" s="245"/>
      <c r="C193" s="246"/>
      <c r="D193" s="236" t="s">
        <v>216</v>
      </c>
      <c r="E193" s="247" t="s">
        <v>19</v>
      </c>
      <c r="F193" s="248" t="s">
        <v>11508</v>
      </c>
      <c r="G193" s="246"/>
      <c r="H193" s="249">
        <v>651.76400000000001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216</v>
      </c>
      <c r="AU193" s="255" t="s">
        <v>80</v>
      </c>
      <c r="AV193" s="14" t="s">
        <v>80</v>
      </c>
      <c r="AW193" s="14" t="s">
        <v>218</v>
      </c>
      <c r="AX193" s="14" t="s">
        <v>71</v>
      </c>
      <c r="AY193" s="255" t="s">
        <v>205</v>
      </c>
    </row>
    <row r="194" s="13" customFormat="1">
      <c r="A194" s="13"/>
      <c r="B194" s="234"/>
      <c r="C194" s="235"/>
      <c r="D194" s="236" t="s">
        <v>216</v>
      </c>
      <c r="E194" s="237" t="s">
        <v>19</v>
      </c>
      <c r="F194" s="238" t="s">
        <v>11509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216</v>
      </c>
      <c r="AU194" s="244" t="s">
        <v>80</v>
      </c>
      <c r="AV194" s="13" t="s">
        <v>78</v>
      </c>
      <c r="AW194" s="13" t="s">
        <v>218</v>
      </c>
      <c r="AX194" s="13" t="s">
        <v>71</v>
      </c>
      <c r="AY194" s="244" t="s">
        <v>205</v>
      </c>
    </row>
    <row r="195" s="14" customFormat="1">
      <c r="A195" s="14"/>
      <c r="B195" s="245"/>
      <c r="C195" s="246"/>
      <c r="D195" s="236" t="s">
        <v>216</v>
      </c>
      <c r="E195" s="247" t="s">
        <v>19</v>
      </c>
      <c r="F195" s="248" t="s">
        <v>11510</v>
      </c>
      <c r="G195" s="246"/>
      <c r="H195" s="249">
        <v>-92.223799999999997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216</v>
      </c>
      <c r="AU195" s="255" t="s">
        <v>80</v>
      </c>
      <c r="AV195" s="14" t="s">
        <v>80</v>
      </c>
      <c r="AW195" s="14" t="s">
        <v>218</v>
      </c>
      <c r="AX195" s="14" t="s">
        <v>71</v>
      </c>
      <c r="AY195" s="255" t="s">
        <v>205</v>
      </c>
    </row>
    <row r="196" s="14" customFormat="1">
      <c r="A196" s="14"/>
      <c r="B196" s="245"/>
      <c r="C196" s="246"/>
      <c r="D196" s="236" t="s">
        <v>216</v>
      </c>
      <c r="E196" s="247" t="s">
        <v>19</v>
      </c>
      <c r="F196" s="248" t="s">
        <v>11511</v>
      </c>
      <c r="G196" s="246"/>
      <c r="H196" s="249">
        <v>-40.195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216</v>
      </c>
      <c r="AU196" s="255" t="s">
        <v>80</v>
      </c>
      <c r="AV196" s="14" t="s">
        <v>80</v>
      </c>
      <c r="AW196" s="14" t="s">
        <v>218</v>
      </c>
      <c r="AX196" s="14" t="s">
        <v>71</v>
      </c>
      <c r="AY196" s="255" t="s">
        <v>205</v>
      </c>
    </row>
    <row r="197" s="14" customFormat="1">
      <c r="A197" s="14"/>
      <c r="B197" s="245"/>
      <c r="C197" s="246"/>
      <c r="D197" s="236" t="s">
        <v>216</v>
      </c>
      <c r="E197" s="247" t="s">
        <v>19</v>
      </c>
      <c r="F197" s="248" t="s">
        <v>11512</v>
      </c>
      <c r="G197" s="246"/>
      <c r="H197" s="249">
        <v>-7.4450000000000003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216</v>
      </c>
      <c r="AU197" s="255" t="s">
        <v>80</v>
      </c>
      <c r="AV197" s="14" t="s">
        <v>80</v>
      </c>
      <c r="AW197" s="14" t="s">
        <v>218</v>
      </c>
      <c r="AX197" s="14" t="s">
        <v>71</v>
      </c>
      <c r="AY197" s="255" t="s">
        <v>205</v>
      </c>
    </row>
    <row r="198" s="15" customFormat="1">
      <c r="A198" s="15"/>
      <c r="B198" s="256"/>
      <c r="C198" s="257"/>
      <c r="D198" s="236" t="s">
        <v>216</v>
      </c>
      <c r="E198" s="258" t="s">
        <v>19</v>
      </c>
      <c r="F198" s="259" t="s">
        <v>238</v>
      </c>
      <c r="G198" s="257"/>
      <c r="H198" s="260">
        <v>1118.6427000000001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6" t="s">
        <v>216</v>
      </c>
      <c r="AU198" s="266" t="s">
        <v>80</v>
      </c>
      <c r="AV198" s="15" t="s">
        <v>97</v>
      </c>
      <c r="AW198" s="15" t="s">
        <v>218</v>
      </c>
      <c r="AX198" s="15" t="s">
        <v>71</v>
      </c>
      <c r="AY198" s="266" t="s">
        <v>205</v>
      </c>
    </row>
    <row r="199" s="13" customFormat="1">
      <c r="A199" s="13"/>
      <c r="B199" s="234"/>
      <c r="C199" s="235"/>
      <c r="D199" s="236" t="s">
        <v>216</v>
      </c>
      <c r="E199" s="237" t="s">
        <v>19</v>
      </c>
      <c r="F199" s="238" t="s">
        <v>3461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216</v>
      </c>
      <c r="AU199" s="244" t="s">
        <v>80</v>
      </c>
      <c r="AV199" s="13" t="s">
        <v>78</v>
      </c>
      <c r="AW199" s="13" t="s">
        <v>218</v>
      </c>
      <c r="AX199" s="13" t="s">
        <v>71</v>
      </c>
      <c r="AY199" s="244" t="s">
        <v>205</v>
      </c>
    </row>
    <row r="200" s="14" customFormat="1">
      <c r="A200" s="14"/>
      <c r="B200" s="245"/>
      <c r="C200" s="246"/>
      <c r="D200" s="236" t="s">
        <v>216</v>
      </c>
      <c r="E200" s="247" t="s">
        <v>19</v>
      </c>
      <c r="F200" s="248" t="s">
        <v>11513</v>
      </c>
      <c r="G200" s="246"/>
      <c r="H200" s="249">
        <v>54.009999999999998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216</v>
      </c>
      <c r="AU200" s="255" t="s">
        <v>80</v>
      </c>
      <c r="AV200" s="14" t="s">
        <v>80</v>
      </c>
      <c r="AW200" s="14" t="s">
        <v>218</v>
      </c>
      <c r="AX200" s="14" t="s">
        <v>71</v>
      </c>
      <c r="AY200" s="255" t="s">
        <v>205</v>
      </c>
    </row>
    <row r="201" s="14" customFormat="1">
      <c r="A201" s="14"/>
      <c r="B201" s="245"/>
      <c r="C201" s="246"/>
      <c r="D201" s="236" t="s">
        <v>216</v>
      </c>
      <c r="E201" s="247" t="s">
        <v>19</v>
      </c>
      <c r="F201" s="248" t="s">
        <v>11514</v>
      </c>
      <c r="G201" s="246"/>
      <c r="H201" s="249">
        <v>42.0625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216</v>
      </c>
      <c r="AU201" s="255" t="s">
        <v>80</v>
      </c>
      <c r="AV201" s="14" t="s">
        <v>80</v>
      </c>
      <c r="AW201" s="14" t="s">
        <v>218</v>
      </c>
      <c r="AX201" s="14" t="s">
        <v>71</v>
      </c>
      <c r="AY201" s="255" t="s">
        <v>205</v>
      </c>
    </row>
    <row r="202" s="15" customFormat="1">
      <c r="A202" s="15"/>
      <c r="B202" s="256"/>
      <c r="C202" s="257"/>
      <c r="D202" s="236" t="s">
        <v>216</v>
      </c>
      <c r="E202" s="258" t="s">
        <v>19</v>
      </c>
      <c r="F202" s="259" t="s">
        <v>238</v>
      </c>
      <c r="G202" s="257"/>
      <c r="H202" s="260">
        <v>96.072500000000005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216</v>
      </c>
      <c r="AU202" s="266" t="s">
        <v>80</v>
      </c>
      <c r="AV202" s="15" t="s">
        <v>97</v>
      </c>
      <c r="AW202" s="15" t="s">
        <v>218</v>
      </c>
      <c r="AX202" s="15" t="s">
        <v>71</v>
      </c>
      <c r="AY202" s="266" t="s">
        <v>205</v>
      </c>
    </row>
    <row r="203" s="14" customFormat="1">
      <c r="A203" s="14"/>
      <c r="B203" s="245"/>
      <c r="C203" s="246"/>
      <c r="D203" s="236" t="s">
        <v>216</v>
      </c>
      <c r="E203" s="247" t="s">
        <v>19</v>
      </c>
      <c r="F203" s="248" t="s">
        <v>11515</v>
      </c>
      <c r="G203" s="246"/>
      <c r="H203" s="249">
        <v>8.984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216</v>
      </c>
      <c r="AU203" s="255" t="s">
        <v>80</v>
      </c>
      <c r="AV203" s="14" t="s">
        <v>80</v>
      </c>
      <c r="AW203" s="14" t="s">
        <v>218</v>
      </c>
      <c r="AX203" s="14" t="s">
        <v>71</v>
      </c>
      <c r="AY203" s="255" t="s">
        <v>205</v>
      </c>
    </row>
    <row r="204" s="16" customFormat="1">
      <c r="A204" s="16"/>
      <c r="B204" s="267"/>
      <c r="C204" s="268"/>
      <c r="D204" s="236" t="s">
        <v>216</v>
      </c>
      <c r="E204" s="269" t="s">
        <v>19</v>
      </c>
      <c r="F204" s="270" t="s">
        <v>243</v>
      </c>
      <c r="G204" s="268"/>
      <c r="H204" s="271">
        <v>1629.0997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216</v>
      </c>
      <c r="AU204" s="277" t="s">
        <v>80</v>
      </c>
      <c r="AV204" s="16" t="s">
        <v>212</v>
      </c>
      <c r="AW204" s="16" t="s">
        <v>218</v>
      </c>
      <c r="AX204" s="16" t="s">
        <v>78</v>
      </c>
      <c r="AY204" s="277" t="s">
        <v>205</v>
      </c>
    </row>
    <row r="205" s="2" customFormat="1" ht="37.8" customHeight="1">
      <c r="A205" s="41"/>
      <c r="B205" s="42"/>
      <c r="C205" s="216" t="s">
        <v>312</v>
      </c>
      <c r="D205" s="216" t="s">
        <v>207</v>
      </c>
      <c r="E205" s="217" t="s">
        <v>11516</v>
      </c>
      <c r="F205" s="218" t="s">
        <v>11517</v>
      </c>
      <c r="G205" s="219" t="s">
        <v>306</v>
      </c>
      <c r="H205" s="220">
        <v>617.96400000000006</v>
      </c>
      <c r="I205" s="221"/>
      <c r="J205" s="222">
        <f>ROUND(I205*H205,2)</f>
        <v>0</v>
      </c>
      <c r="K205" s="218" t="s">
        <v>211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0.040770000000000001</v>
      </c>
      <c r="R205" s="225">
        <f>Q205*H205</f>
        <v>25.194392280000002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212</v>
      </c>
      <c r="AT205" s="227" t="s">
        <v>207</v>
      </c>
      <c r="AU205" s="227" t="s">
        <v>80</v>
      </c>
      <c r="AY205" s="20" t="s">
        <v>205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212</v>
      </c>
      <c r="BM205" s="227" t="s">
        <v>11518</v>
      </c>
    </row>
    <row r="206" s="2" customFormat="1">
      <c r="A206" s="41"/>
      <c r="B206" s="42"/>
      <c r="C206" s="43"/>
      <c r="D206" s="229" t="s">
        <v>214</v>
      </c>
      <c r="E206" s="43"/>
      <c r="F206" s="230" t="s">
        <v>11519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214</v>
      </c>
      <c r="AU206" s="20" t="s">
        <v>80</v>
      </c>
    </row>
    <row r="207" s="14" customFormat="1">
      <c r="A207" s="14"/>
      <c r="B207" s="245"/>
      <c r="C207" s="246"/>
      <c r="D207" s="236" t="s">
        <v>216</v>
      </c>
      <c r="E207" s="247" t="s">
        <v>19</v>
      </c>
      <c r="F207" s="248" t="s">
        <v>11520</v>
      </c>
      <c r="G207" s="246"/>
      <c r="H207" s="249">
        <v>121.418125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216</v>
      </c>
      <c r="AU207" s="255" t="s">
        <v>80</v>
      </c>
      <c r="AV207" s="14" t="s">
        <v>80</v>
      </c>
      <c r="AW207" s="14" t="s">
        <v>218</v>
      </c>
      <c r="AX207" s="14" t="s">
        <v>71</v>
      </c>
      <c r="AY207" s="255" t="s">
        <v>205</v>
      </c>
    </row>
    <row r="208" s="14" customFormat="1">
      <c r="A208" s="14"/>
      <c r="B208" s="245"/>
      <c r="C208" s="246"/>
      <c r="D208" s="236" t="s">
        <v>216</v>
      </c>
      <c r="E208" s="247" t="s">
        <v>19</v>
      </c>
      <c r="F208" s="248" t="s">
        <v>11521</v>
      </c>
      <c r="G208" s="246"/>
      <c r="H208" s="249">
        <v>219.81165999999999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216</v>
      </c>
      <c r="AU208" s="255" t="s">
        <v>80</v>
      </c>
      <c r="AV208" s="14" t="s">
        <v>80</v>
      </c>
      <c r="AW208" s="14" t="s">
        <v>218</v>
      </c>
      <c r="AX208" s="14" t="s">
        <v>71</v>
      </c>
      <c r="AY208" s="255" t="s">
        <v>205</v>
      </c>
    </row>
    <row r="209" s="14" customFormat="1">
      <c r="A209" s="14"/>
      <c r="B209" s="245"/>
      <c r="C209" s="246"/>
      <c r="D209" s="236" t="s">
        <v>216</v>
      </c>
      <c r="E209" s="247" t="s">
        <v>19</v>
      </c>
      <c r="F209" s="248" t="s">
        <v>11522</v>
      </c>
      <c r="G209" s="246"/>
      <c r="H209" s="249">
        <v>24.1785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216</v>
      </c>
      <c r="AU209" s="255" t="s">
        <v>80</v>
      </c>
      <c r="AV209" s="14" t="s">
        <v>80</v>
      </c>
      <c r="AW209" s="14" t="s">
        <v>218</v>
      </c>
      <c r="AX209" s="14" t="s">
        <v>71</v>
      </c>
      <c r="AY209" s="255" t="s">
        <v>205</v>
      </c>
    </row>
    <row r="210" s="13" customFormat="1">
      <c r="A210" s="13"/>
      <c r="B210" s="234"/>
      <c r="C210" s="235"/>
      <c r="D210" s="236" t="s">
        <v>216</v>
      </c>
      <c r="E210" s="237" t="s">
        <v>19</v>
      </c>
      <c r="F210" s="238" t="s">
        <v>11523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216</v>
      </c>
      <c r="AU210" s="244" t="s">
        <v>80</v>
      </c>
      <c r="AV210" s="13" t="s">
        <v>78</v>
      </c>
      <c r="AW210" s="13" t="s">
        <v>218</v>
      </c>
      <c r="AX210" s="13" t="s">
        <v>71</v>
      </c>
      <c r="AY210" s="244" t="s">
        <v>205</v>
      </c>
    </row>
    <row r="211" s="14" customFormat="1">
      <c r="A211" s="14"/>
      <c r="B211" s="245"/>
      <c r="C211" s="246"/>
      <c r="D211" s="236" t="s">
        <v>216</v>
      </c>
      <c r="E211" s="247" t="s">
        <v>19</v>
      </c>
      <c r="F211" s="248" t="s">
        <v>11524</v>
      </c>
      <c r="G211" s="246"/>
      <c r="H211" s="249">
        <v>130.89500000000001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216</v>
      </c>
      <c r="AU211" s="255" t="s">
        <v>80</v>
      </c>
      <c r="AV211" s="14" t="s">
        <v>80</v>
      </c>
      <c r="AW211" s="14" t="s">
        <v>218</v>
      </c>
      <c r="AX211" s="14" t="s">
        <v>71</v>
      </c>
      <c r="AY211" s="255" t="s">
        <v>205</v>
      </c>
    </row>
    <row r="212" s="14" customFormat="1">
      <c r="A212" s="14"/>
      <c r="B212" s="245"/>
      <c r="C212" s="246"/>
      <c r="D212" s="236" t="s">
        <v>216</v>
      </c>
      <c r="E212" s="247" t="s">
        <v>19</v>
      </c>
      <c r="F212" s="248" t="s">
        <v>11525</v>
      </c>
      <c r="G212" s="246"/>
      <c r="H212" s="249">
        <v>2.4300000000000002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216</v>
      </c>
      <c r="AU212" s="255" t="s">
        <v>80</v>
      </c>
      <c r="AV212" s="14" t="s">
        <v>80</v>
      </c>
      <c r="AW212" s="14" t="s">
        <v>218</v>
      </c>
      <c r="AX212" s="14" t="s">
        <v>71</v>
      </c>
      <c r="AY212" s="255" t="s">
        <v>205</v>
      </c>
    </row>
    <row r="213" s="14" customFormat="1">
      <c r="A213" s="14"/>
      <c r="B213" s="245"/>
      <c r="C213" s="246"/>
      <c r="D213" s="236" t="s">
        <v>216</v>
      </c>
      <c r="E213" s="247" t="s">
        <v>19</v>
      </c>
      <c r="F213" s="248" t="s">
        <v>11526</v>
      </c>
      <c r="G213" s="246"/>
      <c r="H213" s="249">
        <v>-7.7699999999999996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216</v>
      </c>
      <c r="AU213" s="255" t="s">
        <v>80</v>
      </c>
      <c r="AV213" s="14" t="s">
        <v>80</v>
      </c>
      <c r="AW213" s="14" t="s">
        <v>218</v>
      </c>
      <c r="AX213" s="14" t="s">
        <v>71</v>
      </c>
      <c r="AY213" s="255" t="s">
        <v>205</v>
      </c>
    </row>
    <row r="214" s="14" customFormat="1">
      <c r="A214" s="14"/>
      <c r="B214" s="245"/>
      <c r="C214" s="246"/>
      <c r="D214" s="236" t="s">
        <v>216</v>
      </c>
      <c r="E214" s="247" t="s">
        <v>19</v>
      </c>
      <c r="F214" s="248" t="s">
        <v>11527</v>
      </c>
      <c r="G214" s="246"/>
      <c r="H214" s="249">
        <v>-27.388999999999999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216</v>
      </c>
      <c r="AU214" s="255" t="s">
        <v>80</v>
      </c>
      <c r="AV214" s="14" t="s">
        <v>80</v>
      </c>
      <c r="AW214" s="14" t="s">
        <v>218</v>
      </c>
      <c r="AX214" s="14" t="s">
        <v>71</v>
      </c>
      <c r="AY214" s="255" t="s">
        <v>205</v>
      </c>
    </row>
    <row r="215" s="14" customFormat="1">
      <c r="A215" s="14"/>
      <c r="B215" s="245"/>
      <c r="C215" s="246"/>
      <c r="D215" s="236" t="s">
        <v>216</v>
      </c>
      <c r="E215" s="247" t="s">
        <v>19</v>
      </c>
      <c r="F215" s="248" t="s">
        <v>11528</v>
      </c>
      <c r="G215" s="246"/>
      <c r="H215" s="249">
        <v>-16.420999999999999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216</v>
      </c>
      <c r="AU215" s="255" t="s">
        <v>80</v>
      </c>
      <c r="AV215" s="14" t="s">
        <v>80</v>
      </c>
      <c r="AW215" s="14" t="s">
        <v>218</v>
      </c>
      <c r="AX215" s="14" t="s">
        <v>71</v>
      </c>
      <c r="AY215" s="255" t="s">
        <v>205</v>
      </c>
    </row>
    <row r="216" s="15" customFormat="1">
      <c r="A216" s="15"/>
      <c r="B216" s="256"/>
      <c r="C216" s="257"/>
      <c r="D216" s="236" t="s">
        <v>216</v>
      </c>
      <c r="E216" s="258" t="s">
        <v>19</v>
      </c>
      <c r="F216" s="259" t="s">
        <v>238</v>
      </c>
      <c r="G216" s="257"/>
      <c r="H216" s="260">
        <v>447.15328499999998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216</v>
      </c>
      <c r="AU216" s="266" t="s">
        <v>80</v>
      </c>
      <c r="AV216" s="15" t="s">
        <v>97</v>
      </c>
      <c r="AW216" s="15" t="s">
        <v>218</v>
      </c>
      <c r="AX216" s="15" t="s">
        <v>71</v>
      </c>
      <c r="AY216" s="266" t="s">
        <v>205</v>
      </c>
    </row>
    <row r="217" s="13" customFormat="1">
      <c r="A217" s="13"/>
      <c r="B217" s="234"/>
      <c r="C217" s="235"/>
      <c r="D217" s="236" t="s">
        <v>216</v>
      </c>
      <c r="E217" s="237" t="s">
        <v>19</v>
      </c>
      <c r="F217" s="238" t="s">
        <v>11529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216</v>
      </c>
      <c r="AU217" s="244" t="s">
        <v>80</v>
      </c>
      <c r="AV217" s="13" t="s">
        <v>78</v>
      </c>
      <c r="AW217" s="13" t="s">
        <v>218</v>
      </c>
      <c r="AX217" s="13" t="s">
        <v>71</v>
      </c>
      <c r="AY217" s="244" t="s">
        <v>205</v>
      </c>
    </row>
    <row r="218" s="14" customFormat="1">
      <c r="A218" s="14"/>
      <c r="B218" s="245"/>
      <c r="C218" s="246"/>
      <c r="D218" s="236" t="s">
        <v>216</v>
      </c>
      <c r="E218" s="247" t="s">
        <v>19</v>
      </c>
      <c r="F218" s="248" t="s">
        <v>11530</v>
      </c>
      <c r="G218" s="246"/>
      <c r="H218" s="249">
        <v>226.78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216</v>
      </c>
      <c r="AU218" s="255" t="s">
        <v>80</v>
      </c>
      <c r="AV218" s="14" t="s">
        <v>80</v>
      </c>
      <c r="AW218" s="14" t="s">
        <v>218</v>
      </c>
      <c r="AX218" s="14" t="s">
        <v>71</v>
      </c>
      <c r="AY218" s="255" t="s">
        <v>205</v>
      </c>
    </row>
    <row r="219" s="14" customFormat="1">
      <c r="A219" s="14"/>
      <c r="B219" s="245"/>
      <c r="C219" s="246"/>
      <c r="D219" s="236" t="s">
        <v>216</v>
      </c>
      <c r="E219" s="247" t="s">
        <v>19</v>
      </c>
      <c r="F219" s="248" t="s">
        <v>11531</v>
      </c>
      <c r="G219" s="246"/>
      <c r="H219" s="249">
        <v>-46.225000000000001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216</v>
      </c>
      <c r="AU219" s="255" t="s">
        <v>80</v>
      </c>
      <c r="AV219" s="14" t="s">
        <v>80</v>
      </c>
      <c r="AW219" s="14" t="s">
        <v>218</v>
      </c>
      <c r="AX219" s="14" t="s">
        <v>71</v>
      </c>
      <c r="AY219" s="255" t="s">
        <v>205</v>
      </c>
    </row>
    <row r="220" s="14" customFormat="1">
      <c r="A220" s="14"/>
      <c r="B220" s="245"/>
      <c r="C220" s="246"/>
      <c r="D220" s="236" t="s">
        <v>216</v>
      </c>
      <c r="E220" s="247" t="s">
        <v>19</v>
      </c>
      <c r="F220" s="248" t="s">
        <v>11532</v>
      </c>
      <c r="G220" s="246"/>
      <c r="H220" s="249">
        <v>-8.3691999999999993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216</v>
      </c>
      <c r="AU220" s="255" t="s">
        <v>80</v>
      </c>
      <c r="AV220" s="14" t="s">
        <v>80</v>
      </c>
      <c r="AW220" s="14" t="s">
        <v>218</v>
      </c>
      <c r="AX220" s="14" t="s">
        <v>71</v>
      </c>
      <c r="AY220" s="255" t="s">
        <v>205</v>
      </c>
    </row>
    <row r="221" s="14" customFormat="1">
      <c r="A221" s="14"/>
      <c r="B221" s="245"/>
      <c r="C221" s="246"/>
      <c r="D221" s="236" t="s">
        <v>216</v>
      </c>
      <c r="E221" s="247" t="s">
        <v>19</v>
      </c>
      <c r="F221" s="248" t="s">
        <v>11533</v>
      </c>
      <c r="G221" s="246"/>
      <c r="H221" s="249">
        <v>-1.375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216</v>
      </c>
      <c r="AU221" s="255" t="s">
        <v>80</v>
      </c>
      <c r="AV221" s="14" t="s">
        <v>80</v>
      </c>
      <c r="AW221" s="14" t="s">
        <v>218</v>
      </c>
      <c r="AX221" s="14" t="s">
        <v>71</v>
      </c>
      <c r="AY221" s="255" t="s">
        <v>205</v>
      </c>
    </row>
    <row r="222" s="15" customFormat="1">
      <c r="A222" s="15"/>
      <c r="B222" s="256"/>
      <c r="C222" s="257"/>
      <c r="D222" s="236" t="s">
        <v>216</v>
      </c>
      <c r="E222" s="258" t="s">
        <v>19</v>
      </c>
      <c r="F222" s="259" t="s">
        <v>238</v>
      </c>
      <c r="G222" s="257"/>
      <c r="H222" s="260">
        <v>170.8108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6" t="s">
        <v>216</v>
      </c>
      <c r="AU222" s="266" t="s">
        <v>80</v>
      </c>
      <c r="AV222" s="15" t="s">
        <v>97</v>
      </c>
      <c r="AW222" s="15" t="s">
        <v>218</v>
      </c>
      <c r="AX222" s="15" t="s">
        <v>71</v>
      </c>
      <c r="AY222" s="266" t="s">
        <v>205</v>
      </c>
    </row>
    <row r="223" s="16" customFormat="1">
      <c r="A223" s="16"/>
      <c r="B223" s="267"/>
      <c r="C223" s="268"/>
      <c r="D223" s="236" t="s">
        <v>216</v>
      </c>
      <c r="E223" s="269" t="s">
        <v>19</v>
      </c>
      <c r="F223" s="270" t="s">
        <v>243</v>
      </c>
      <c r="G223" s="268"/>
      <c r="H223" s="271">
        <v>617.96408499999995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216</v>
      </c>
      <c r="AU223" s="277" t="s">
        <v>80</v>
      </c>
      <c r="AV223" s="16" t="s">
        <v>212</v>
      </c>
      <c r="AW223" s="16" t="s">
        <v>218</v>
      </c>
      <c r="AX223" s="16" t="s">
        <v>78</v>
      </c>
      <c r="AY223" s="277" t="s">
        <v>205</v>
      </c>
    </row>
    <row r="224" s="2" customFormat="1" ht="37.8" customHeight="1">
      <c r="A224" s="41"/>
      <c r="B224" s="42"/>
      <c r="C224" s="216" t="s">
        <v>318</v>
      </c>
      <c r="D224" s="216" t="s">
        <v>207</v>
      </c>
      <c r="E224" s="217" t="s">
        <v>11534</v>
      </c>
      <c r="F224" s="218" t="s">
        <v>11535</v>
      </c>
      <c r="G224" s="219" t="s">
        <v>306</v>
      </c>
      <c r="H224" s="220">
        <v>303.46199999999999</v>
      </c>
      <c r="I224" s="221"/>
      <c r="J224" s="222">
        <f>ROUND(I224*H224,2)</f>
        <v>0</v>
      </c>
      <c r="K224" s="218" t="s">
        <v>211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0.079240000000000005</v>
      </c>
      <c r="R224" s="225">
        <f>Q224*H224</f>
        <v>24.046328880000001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212</v>
      </c>
      <c r="AT224" s="227" t="s">
        <v>207</v>
      </c>
      <c r="AU224" s="227" t="s">
        <v>80</v>
      </c>
      <c r="AY224" s="20" t="s">
        <v>205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212</v>
      </c>
      <c r="BM224" s="227" t="s">
        <v>11536</v>
      </c>
    </row>
    <row r="225" s="2" customFormat="1">
      <c r="A225" s="41"/>
      <c r="B225" s="42"/>
      <c r="C225" s="43"/>
      <c r="D225" s="229" t="s">
        <v>214</v>
      </c>
      <c r="E225" s="43"/>
      <c r="F225" s="230" t="s">
        <v>11537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214</v>
      </c>
      <c r="AU225" s="20" t="s">
        <v>80</v>
      </c>
    </row>
    <row r="226" s="14" customFormat="1">
      <c r="A226" s="14"/>
      <c r="B226" s="245"/>
      <c r="C226" s="246"/>
      <c r="D226" s="236" t="s">
        <v>216</v>
      </c>
      <c r="E226" s="247" t="s">
        <v>19</v>
      </c>
      <c r="F226" s="248" t="s">
        <v>11538</v>
      </c>
      <c r="G226" s="246"/>
      <c r="H226" s="249">
        <v>96.359999999999999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216</v>
      </c>
      <c r="AU226" s="255" t="s">
        <v>80</v>
      </c>
      <c r="AV226" s="14" t="s">
        <v>80</v>
      </c>
      <c r="AW226" s="14" t="s">
        <v>218</v>
      </c>
      <c r="AX226" s="14" t="s">
        <v>71</v>
      </c>
      <c r="AY226" s="255" t="s">
        <v>205</v>
      </c>
    </row>
    <row r="227" s="13" customFormat="1">
      <c r="A227" s="13"/>
      <c r="B227" s="234"/>
      <c r="C227" s="235"/>
      <c r="D227" s="236" t="s">
        <v>216</v>
      </c>
      <c r="E227" s="237" t="s">
        <v>19</v>
      </c>
      <c r="F227" s="238" t="s">
        <v>11539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216</v>
      </c>
      <c r="AU227" s="244" t="s">
        <v>80</v>
      </c>
      <c r="AV227" s="13" t="s">
        <v>78</v>
      </c>
      <c r="AW227" s="13" t="s">
        <v>218</v>
      </c>
      <c r="AX227" s="13" t="s">
        <v>71</v>
      </c>
      <c r="AY227" s="244" t="s">
        <v>205</v>
      </c>
    </row>
    <row r="228" s="14" customFormat="1">
      <c r="A228" s="14"/>
      <c r="B228" s="245"/>
      <c r="C228" s="246"/>
      <c r="D228" s="236" t="s">
        <v>216</v>
      </c>
      <c r="E228" s="247" t="s">
        <v>19</v>
      </c>
      <c r="F228" s="248" t="s">
        <v>11540</v>
      </c>
      <c r="G228" s="246"/>
      <c r="H228" s="249">
        <v>248.56999999999999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216</v>
      </c>
      <c r="AU228" s="255" t="s">
        <v>80</v>
      </c>
      <c r="AV228" s="14" t="s">
        <v>80</v>
      </c>
      <c r="AW228" s="14" t="s">
        <v>218</v>
      </c>
      <c r="AX228" s="14" t="s">
        <v>71</v>
      </c>
      <c r="AY228" s="255" t="s">
        <v>205</v>
      </c>
    </row>
    <row r="229" s="14" customFormat="1">
      <c r="A229" s="14"/>
      <c r="B229" s="245"/>
      <c r="C229" s="246"/>
      <c r="D229" s="236" t="s">
        <v>216</v>
      </c>
      <c r="E229" s="247" t="s">
        <v>19</v>
      </c>
      <c r="F229" s="248" t="s">
        <v>11541</v>
      </c>
      <c r="G229" s="246"/>
      <c r="H229" s="249">
        <v>16.800000000000001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216</v>
      </c>
      <c r="AU229" s="255" t="s">
        <v>80</v>
      </c>
      <c r="AV229" s="14" t="s">
        <v>80</v>
      </c>
      <c r="AW229" s="14" t="s">
        <v>218</v>
      </c>
      <c r="AX229" s="14" t="s">
        <v>71</v>
      </c>
      <c r="AY229" s="255" t="s">
        <v>205</v>
      </c>
    </row>
    <row r="230" s="14" customFormat="1">
      <c r="A230" s="14"/>
      <c r="B230" s="245"/>
      <c r="C230" s="246"/>
      <c r="D230" s="236" t="s">
        <v>216</v>
      </c>
      <c r="E230" s="247" t="s">
        <v>19</v>
      </c>
      <c r="F230" s="248" t="s">
        <v>11542</v>
      </c>
      <c r="G230" s="246"/>
      <c r="H230" s="249">
        <v>-37.799999999999997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216</v>
      </c>
      <c r="AU230" s="255" t="s">
        <v>80</v>
      </c>
      <c r="AV230" s="14" t="s">
        <v>80</v>
      </c>
      <c r="AW230" s="14" t="s">
        <v>218</v>
      </c>
      <c r="AX230" s="14" t="s">
        <v>71</v>
      </c>
      <c r="AY230" s="255" t="s">
        <v>205</v>
      </c>
    </row>
    <row r="231" s="14" customFormat="1">
      <c r="A231" s="14"/>
      <c r="B231" s="245"/>
      <c r="C231" s="246"/>
      <c r="D231" s="236" t="s">
        <v>216</v>
      </c>
      <c r="E231" s="247" t="s">
        <v>19</v>
      </c>
      <c r="F231" s="248" t="s">
        <v>11543</v>
      </c>
      <c r="G231" s="246"/>
      <c r="H231" s="249">
        <v>-20.468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216</v>
      </c>
      <c r="AU231" s="255" t="s">
        <v>80</v>
      </c>
      <c r="AV231" s="14" t="s">
        <v>80</v>
      </c>
      <c r="AW231" s="14" t="s">
        <v>218</v>
      </c>
      <c r="AX231" s="14" t="s">
        <v>71</v>
      </c>
      <c r="AY231" s="255" t="s">
        <v>205</v>
      </c>
    </row>
    <row r="232" s="2" customFormat="1" ht="24.15" customHeight="1">
      <c r="A232" s="41"/>
      <c r="B232" s="42"/>
      <c r="C232" s="216" t="s">
        <v>324</v>
      </c>
      <c r="D232" s="216" t="s">
        <v>207</v>
      </c>
      <c r="E232" s="217" t="s">
        <v>11544</v>
      </c>
      <c r="F232" s="218" t="s">
        <v>11545</v>
      </c>
      <c r="G232" s="219" t="s">
        <v>2268</v>
      </c>
      <c r="H232" s="220">
        <v>5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212</v>
      </c>
      <c r="AT232" s="227" t="s">
        <v>207</v>
      </c>
      <c r="AU232" s="227" t="s">
        <v>80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212</v>
      </c>
      <c r="BM232" s="227" t="s">
        <v>11546</v>
      </c>
    </row>
    <row r="233" s="2" customFormat="1" ht="24.15" customHeight="1">
      <c r="A233" s="41"/>
      <c r="B233" s="42"/>
      <c r="C233" s="216" t="s">
        <v>331</v>
      </c>
      <c r="D233" s="216" t="s">
        <v>207</v>
      </c>
      <c r="E233" s="217" t="s">
        <v>1752</v>
      </c>
      <c r="F233" s="218" t="s">
        <v>1753</v>
      </c>
      <c r="G233" s="219" t="s">
        <v>327</v>
      </c>
      <c r="H233" s="220">
        <v>19.800000000000001</v>
      </c>
      <c r="I233" s="221"/>
      <c r="J233" s="222">
        <f>ROUND(I233*H233,2)</f>
        <v>0</v>
      </c>
      <c r="K233" s="218" t="s">
        <v>211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0.020650000000000002</v>
      </c>
      <c r="R233" s="225">
        <f>Q233*H233</f>
        <v>0.40887000000000007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212</v>
      </c>
      <c r="AT233" s="227" t="s">
        <v>207</v>
      </c>
      <c r="AU233" s="227" t="s">
        <v>80</v>
      </c>
      <c r="AY233" s="20" t="s">
        <v>205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212</v>
      </c>
      <c r="BM233" s="227" t="s">
        <v>11547</v>
      </c>
    </row>
    <row r="234" s="2" customFormat="1">
      <c r="A234" s="41"/>
      <c r="B234" s="42"/>
      <c r="C234" s="43"/>
      <c r="D234" s="229" t="s">
        <v>214</v>
      </c>
      <c r="E234" s="43"/>
      <c r="F234" s="230" t="s">
        <v>1755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214</v>
      </c>
      <c r="AU234" s="20" t="s">
        <v>80</v>
      </c>
    </row>
    <row r="235" s="14" customFormat="1">
      <c r="A235" s="14"/>
      <c r="B235" s="245"/>
      <c r="C235" s="246"/>
      <c r="D235" s="236" t="s">
        <v>216</v>
      </c>
      <c r="E235" s="247" t="s">
        <v>19</v>
      </c>
      <c r="F235" s="248" t="s">
        <v>11548</v>
      </c>
      <c r="G235" s="246"/>
      <c r="H235" s="249">
        <v>4.7000000000000002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216</v>
      </c>
      <c r="AU235" s="255" t="s">
        <v>80</v>
      </c>
      <c r="AV235" s="14" t="s">
        <v>80</v>
      </c>
      <c r="AW235" s="14" t="s">
        <v>218</v>
      </c>
      <c r="AX235" s="14" t="s">
        <v>71</v>
      </c>
      <c r="AY235" s="255" t="s">
        <v>205</v>
      </c>
    </row>
    <row r="236" s="14" customFormat="1">
      <c r="A236" s="14"/>
      <c r="B236" s="245"/>
      <c r="C236" s="246"/>
      <c r="D236" s="236" t="s">
        <v>216</v>
      </c>
      <c r="E236" s="247" t="s">
        <v>19</v>
      </c>
      <c r="F236" s="248" t="s">
        <v>11549</v>
      </c>
      <c r="G236" s="246"/>
      <c r="H236" s="249">
        <v>15.1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216</v>
      </c>
      <c r="AU236" s="255" t="s">
        <v>80</v>
      </c>
      <c r="AV236" s="14" t="s">
        <v>80</v>
      </c>
      <c r="AW236" s="14" t="s">
        <v>218</v>
      </c>
      <c r="AX236" s="14" t="s">
        <v>71</v>
      </c>
      <c r="AY236" s="255" t="s">
        <v>205</v>
      </c>
    </row>
    <row r="237" s="2" customFormat="1" ht="24.15" customHeight="1">
      <c r="A237" s="41"/>
      <c r="B237" s="42"/>
      <c r="C237" s="216" t="s">
        <v>337</v>
      </c>
      <c r="D237" s="216" t="s">
        <v>207</v>
      </c>
      <c r="E237" s="217" t="s">
        <v>11550</v>
      </c>
      <c r="F237" s="218" t="s">
        <v>11551</v>
      </c>
      <c r="G237" s="219" t="s">
        <v>306</v>
      </c>
      <c r="H237" s="220">
        <v>25.893000000000001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0.068820000000000006</v>
      </c>
      <c r="R237" s="225">
        <f>Q237*H237</f>
        <v>1.7819562600000003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212</v>
      </c>
      <c r="AT237" s="227" t="s">
        <v>207</v>
      </c>
      <c r="AU237" s="227" t="s">
        <v>80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212</v>
      </c>
      <c r="BM237" s="227" t="s">
        <v>11552</v>
      </c>
    </row>
    <row r="238" s="14" customFormat="1">
      <c r="A238" s="14"/>
      <c r="B238" s="245"/>
      <c r="C238" s="246"/>
      <c r="D238" s="236" t="s">
        <v>216</v>
      </c>
      <c r="E238" s="247" t="s">
        <v>19</v>
      </c>
      <c r="F238" s="248" t="s">
        <v>11553</v>
      </c>
      <c r="G238" s="246"/>
      <c r="H238" s="249">
        <v>25.892499999999998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216</v>
      </c>
      <c r="AU238" s="255" t="s">
        <v>80</v>
      </c>
      <c r="AV238" s="14" t="s">
        <v>80</v>
      </c>
      <c r="AW238" s="14" t="s">
        <v>218</v>
      </c>
      <c r="AX238" s="14" t="s">
        <v>71</v>
      </c>
      <c r="AY238" s="255" t="s">
        <v>205</v>
      </c>
    </row>
    <row r="239" s="2" customFormat="1" ht="37.8" customHeight="1">
      <c r="A239" s="41"/>
      <c r="B239" s="42"/>
      <c r="C239" s="216" t="s">
        <v>342</v>
      </c>
      <c r="D239" s="216" t="s">
        <v>207</v>
      </c>
      <c r="E239" s="217" t="s">
        <v>1758</v>
      </c>
      <c r="F239" s="218" t="s">
        <v>1759</v>
      </c>
      <c r="G239" s="219" t="s">
        <v>306</v>
      </c>
      <c r="H239" s="220">
        <v>562.47799999999995</v>
      </c>
      <c r="I239" s="221"/>
      <c r="J239" s="222">
        <f>ROUND(I239*H239,2)</f>
        <v>0</v>
      </c>
      <c r="K239" s="218" t="s">
        <v>211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2.0000000000000002E-05</v>
      </c>
      <c r="R239" s="225">
        <f>Q239*H239</f>
        <v>0.011249560000000001</v>
      </c>
      <c r="S239" s="225">
        <v>1.0000000000000001E-05</v>
      </c>
      <c r="T239" s="226">
        <f>S239*H239</f>
        <v>0.0056247800000000002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212</v>
      </c>
      <c r="AT239" s="227" t="s">
        <v>207</v>
      </c>
      <c r="AU239" s="227" t="s">
        <v>80</v>
      </c>
      <c r="AY239" s="20" t="s">
        <v>205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212</v>
      </c>
      <c r="BM239" s="227" t="s">
        <v>11554</v>
      </c>
    </row>
    <row r="240" s="2" customFormat="1">
      <c r="A240" s="41"/>
      <c r="B240" s="42"/>
      <c r="C240" s="43"/>
      <c r="D240" s="229" t="s">
        <v>214</v>
      </c>
      <c r="E240" s="43"/>
      <c r="F240" s="230" t="s">
        <v>1761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214</v>
      </c>
      <c r="AU240" s="20" t="s">
        <v>80</v>
      </c>
    </row>
    <row r="241" s="14" customFormat="1">
      <c r="A241" s="14"/>
      <c r="B241" s="245"/>
      <c r="C241" s="246"/>
      <c r="D241" s="236" t="s">
        <v>216</v>
      </c>
      <c r="E241" s="247" t="s">
        <v>19</v>
      </c>
      <c r="F241" s="248" t="s">
        <v>1762</v>
      </c>
      <c r="G241" s="246"/>
      <c r="H241" s="249">
        <v>21.439959999999999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216</v>
      </c>
      <c r="AU241" s="255" t="s">
        <v>80</v>
      </c>
      <c r="AV241" s="14" t="s">
        <v>80</v>
      </c>
      <c r="AW241" s="14" t="s">
        <v>218</v>
      </c>
      <c r="AX241" s="14" t="s">
        <v>71</v>
      </c>
      <c r="AY241" s="255" t="s">
        <v>205</v>
      </c>
    </row>
    <row r="242" s="14" customFormat="1">
      <c r="A242" s="14"/>
      <c r="B242" s="245"/>
      <c r="C242" s="246"/>
      <c r="D242" s="236" t="s">
        <v>216</v>
      </c>
      <c r="E242" s="247" t="s">
        <v>19</v>
      </c>
      <c r="F242" s="248" t="s">
        <v>1763</v>
      </c>
      <c r="G242" s="246"/>
      <c r="H242" s="249">
        <v>301.51599999999996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216</v>
      </c>
      <c r="AU242" s="255" t="s">
        <v>80</v>
      </c>
      <c r="AV242" s="14" t="s">
        <v>80</v>
      </c>
      <c r="AW242" s="14" t="s">
        <v>218</v>
      </c>
      <c r="AX242" s="14" t="s">
        <v>71</v>
      </c>
      <c r="AY242" s="255" t="s">
        <v>205</v>
      </c>
    </row>
    <row r="243" s="14" customFormat="1">
      <c r="A243" s="14"/>
      <c r="B243" s="245"/>
      <c r="C243" s="246"/>
      <c r="D243" s="236" t="s">
        <v>216</v>
      </c>
      <c r="E243" s="247" t="s">
        <v>19</v>
      </c>
      <c r="F243" s="248" t="s">
        <v>1764</v>
      </c>
      <c r="G243" s="246"/>
      <c r="H243" s="249">
        <v>45.696599999999997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216</v>
      </c>
      <c r="AU243" s="255" t="s">
        <v>80</v>
      </c>
      <c r="AV243" s="14" t="s">
        <v>80</v>
      </c>
      <c r="AW243" s="14" t="s">
        <v>218</v>
      </c>
      <c r="AX243" s="14" t="s">
        <v>71</v>
      </c>
      <c r="AY243" s="255" t="s">
        <v>205</v>
      </c>
    </row>
    <row r="244" s="14" customFormat="1">
      <c r="A244" s="14"/>
      <c r="B244" s="245"/>
      <c r="C244" s="246"/>
      <c r="D244" s="236" t="s">
        <v>216</v>
      </c>
      <c r="E244" s="247" t="s">
        <v>19</v>
      </c>
      <c r="F244" s="248" t="s">
        <v>1765</v>
      </c>
      <c r="G244" s="246"/>
      <c r="H244" s="249">
        <v>193.82499999999999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216</v>
      </c>
      <c r="AU244" s="255" t="s">
        <v>80</v>
      </c>
      <c r="AV244" s="14" t="s">
        <v>80</v>
      </c>
      <c r="AW244" s="14" t="s">
        <v>218</v>
      </c>
      <c r="AX244" s="14" t="s">
        <v>71</v>
      </c>
      <c r="AY244" s="255" t="s">
        <v>205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912</v>
      </c>
      <c r="F245" s="214" t="s">
        <v>2033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SUM(P246:P378)</f>
        <v>0</v>
      </c>
      <c r="Q245" s="208"/>
      <c r="R245" s="209">
        <f>SUM(R246:R378)</f>
        <v>1.6185311999999998</v>
      </c>
      <c r="S245" s="208"/>
      <c r="T245" s="210">
        <f>SUM(T246:T378)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78</v>
      </c>
      <c r="AT245" s="212" t="s">
        <v>70</v>
      </c>
      <c r="AU245" s="212" t="s">
        <v>78</v>
      </c>
      <c r="AY245" s="211" t="s">
        <v>205</v>
      </c>
      <c r="BK245" s="213">
        <f>SUM(BK246:BK378)</f>
        <v>0</v>
      </c>
    </row>
    <row r="246" s="2" customFormat="1" ht="44.25" customHeight="1">
      <c r="A246" s="41"/>
      <c r="B246" s="42"/>
      <c r="C246" s="216" t="s">
        <v>351</v>
      </c>
      <c r="D246" s="216" t="s">
        <v>207</v>
      </c>
      <c r="E246" s="217" t="s">
        <v>11555</v>
      </c>
      <c r="F246" s="218" t="s">
        <v>11556</v>
      </c>
      <c r="G246" s="219" t="s">
        <v>306</v>
      </c>
      <c r="H246" s="220">
        <v>180.84999999999999</v>
      </c>
      <c r="I246" s="221"/>
      <c r="J246" s="222">
        <f>ROUND(I246*H246,2)</f>
        <v>0</v>
      </c>
      <c r="K246" s="218" t="s">
        <v>211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212</v>
      </c>
      <c r="AT246" s="227" t="s">
        <v>207</v>
      </c>
      <c r="AU246" s="227" t="s">
        <v>80</v>
      </c>
      <c r="AY246" s="20" t="s">
        <v>205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212</v>
      </c>
      <c r="BM246" s="227" t="s">
        <v>11557</v>
      </c>
    </row>
    <row r="247" s="2" customFormat="1">
      <c r="A247" s="41"/>
      <c r="B247" s="42"/>
      <c r="C247" s="43"/>
      <c r="D247" s="229" t="s">
        <v>214</v>
      </c>
      <c r="E247" s="43"/>
      <c r="F247" s="230" t="s">
        <v>11558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214</v>
      </c>
      <c r="AU247" s="20" t="s">
        <v>80</v>
      </c>
    </row>
    <row r="248" s="14" customFormat="1">
      <c r="A248" s="14"/>
      <c r="B248" s="245"/>
      <c r="C248" s="246"/>
      <c r="D248" s="236" t="s">
        <v>216</v>
      </c>
      <c r="E248" s="247" t="s">
        <v>19</v>
      </c>
      <c r="F248" s="248" t="s">
        <v>11559</v>
      </c>
      <c r="G248" s="246"/>
      <c r="H248" s="249">
        <v>55.289999999999999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216</v>
      </c>
      <c r="AU248" s="255" t="s">
        <v>80</v>
      </c>
      <c r="AV248" s="14" t="s">
        <v>80</v>
      </c>
      <c r="AW248" s="14" t="s">
        <v>218</v>
      </c>
      <c r="AX248" s="14" t="s">
        <v>71</v>
      </c>
      <c r="AY248" s="255" t="s">
        <v>205</v>
      </c>
    </row>
    <row r="249" s="14" customFormat="1">
      <c r="A249" s="14"/>
      <c r="B249" s="245"/>
      <c r="C249" s="246"/>
      <c r="D249" s="236" t="s">
        <v>216</v>
      </c>
      <c r="E249" s="247" t="s">
        <v>19</v>
      </c>
      <c r="F249" s="248" t="s">
        <v>11560</v>
      </c>
      <c r="G249" s="246"/>
      <c r="H249" s="249">
        <v>125.56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216</v>
      </c>
      <c r="AU249" s="255" t="s">
        <v>80</v>
      </c>
      <c r="AV249" s="14" t="s">
        <v>80</v>
      </c>
      <c r="AW249" s="14" t="s">
        <v>218</v>
      </c>
      <c r="AX249" s="14" t="s">
        <v>71</v>
      </c>
      <c r="AY249" s="255" t="s">
        <v>205</v>
      </c>
    </row>
    <row r="250" s="2" customFormat="1" ht="44.25" customHeight="1">
      <c r="A250" s="41"/>
      <c r="B250" s="42"/>
      <c r="C250" s="216" t="s">
        <v>357</v>
      </c>
      <c r="D250" s="216" t="s">
        <v>207</v>
      </c>
      <c r="E250" s="217" t="s">
        <v>11561</v>
      </c>
      <c r="F250" s="218" t="s">
        <v>11562</v>
      </c>
      <c r="G250" s="219" t="s">
        <v>306</v>
      </c>
      <c r="H250" s="220">
        <v>226.19</v>
      </c>
      <c r="I250" s="221"/>
      <c r="J250" s="222">
        <f>ROUND(I250*H250,2)</f>
        <v>0</v>
      </c>
      <c r="K250" s="218" t="s">
        <v>211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212</v>
      </c>
      <c r="AT250" s="227" t="s">
        <v>207</v>
      </c>
      <c r="AU250" s="227" t="s">
        <v>80</v>
      </c>
      <c r="AY250" s="20" t="s">
        <v>205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212</v>
      </c>
      <c r="BM250" s="227" t="s">
        <v>11563</v>
      </c>
    </row>
    <row r="251" s="2" customFormat="1">
      <c r="A251" s="41"/>
      <c r="B251" s="42"/>
      <c r="C251" s="43"/>
      <c r="D251" s="229" t="s">
        <v>214</v>
      </c>
      <c r="E251" s="43"/>
      <c r="F251" s="230" t="s">
        <v>11564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214</v>
      </c>
      <c r="AU251" s="20" t="s">
        <v>80</v>
      </c>
    </row>
    <row r="252" s="14" customFormat="1">
      <c r="A252" s="14"/>
      <c r="B252" s="245"/>
      <c r="C252" s="246"/>
      <c r="D252" s="236" t="s">
        <v>216</v>
      </c>
      <c r="E252" s="247" t="s">
        <v>19</v>
      </c>
      <c r="F252" s="248" t="s">
        <v>11565</v>
      </c>
      <c r="G252" s="246"/>
      <c r="H252" s="249">
        <v>73.709999999999994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216</v>
      </c>
      <c r="AU252" s="255" t="s">
        <v>80</v>
      </c>
      <c r="AV252" s="14" t="s">
        <v>80</v>
      </c>
      <c r="AW252" s="14" t="s">
        <v>218</v>
      </c>
      <c r="AX252" s="14" t="s">
        <v>71</v>
      </c>
      <c r="AY252" s="255" t="s">
        <v>205</v>
      </c>
    </row>
    <row r="253" s="14" customFormat="1">
      <c r="A253" s="14"/>
      <c r="B253" s="245"/>
      <c r="C253" s="246"/>
      <c r="D253" s="236" t="s">
        <v>216</v>
      </c>
      <c r="E253" s="247" t="s">
        <v>19</v>
      </c>
      <c r="F253" s="248" t="s">
        <v>11566</v>
      </c>
      <c r="G253" s="246"/>
      <c r="H253" s="249">
        <v>54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216</v>
      </c>
      <c r="AU253" s="255" t="s">
        <v>80</v>
      </c>
      <c r="AV253" s="14" t="s">
        <v>80</v>
      </c>
      <c r="AW253" s="14" t="s">
        <v>218</v>
      </c>
      <c r="AX253" s="14" t="s">
        <v>71</v>
      </c>
      <c r="AY253" s="255" t="s">
        <v>205</v>
      </c>
    </row>
    <row r="254" s="14" customFormat="1">
      <c r="A254" s="14"/>
      <c r="B254" s="245"/>
      <c r="C254" s="246"/>
      <c r="D254" s="236" t="s">
        <v>216</v>
      </c>
      <c r="E254" s="247" t="s">
        <v>19</v>
      </c>
      <c r="F254" s="248" t="s">
        <v>11567</v>
      </c>
      <c r="G254" s="246"/>
      <c r="H254" s="249">
        <v>34.780000000000001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216</v>
      </c>
      <c r="AU254" s="255" t="s">
        <v>80</v>
      </c>
      <c r="AV254" s="14" t="s">
        <v>80</v>
      </c>
      <c r="AW254" s="14" t="s">
        <v>218</v>
      </c>
      <c r="AX254" s="14" t="s">
        <v>71</v>
      </c>
      <c r="AY254" s="255" t="s">
        <v>205</v>
      </c>
    </row>
    <row r="255" s="14" customFormat="1">
      <c r="A255" s="14"/>
      <c r="B255" s="245"/>
      <c r="C255" s="246"/>
      <c r="D255" s="236" t="s">
        <v>216</v>
      </c>
      <c r="E255" s="247" t="s">
        <v>19</v>
      </c>
      <c r="F255" s="248" t="s">
        <v>11568</v>
      </c>
      <c r="G255" s="246"/>
      <c r="H255" s="249">
        <v>29.050000000000001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216</v>
      </c>
      <c r="AU255" s="255" t="s">
        <v>80</v>
      </c>
      <c r="AV255" s="14" t="s">
        <v>80</v>
      </c>
      <c r="AW255" s="14" t="s">
        <v>218</v>
      </c>
      <c r="AX255" s="14" t="s">
        <v>71</v>
      </c>
      <c r="AY255" s="255" t="s">
        <v>205</v>
      </c>
    </row>
    <row r="256" s="14" customFormat="1">
      <c r="A256" s="14"/>
      <c r="B256" s="245"/>
      <c r="C256" s="246"/>
      <c r="D256" s="236" t="s">
        <v>216</v>
      </c>
      <c r="E256" s="247" t="s">
        <v>19</v>
      </c>
      <c r="F256" s="248" t="s">
        <v>11569</v>
      </c>
      <c r="G256" s="246"/>
      <c r="H256" s="249">
        <v>34.649999999999999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216</v>
      </c>
      <c r="AU256" s="255" t="s">
        <v>80</v>
      </c>
      <c r="AV256" s="14" t="s">
        <v>80</v>
      </c>
      <c r="AW256" s="14" t="s">
        <v>218</v>
      </c>
      <c r="AX256" s="14" t="s">
        <v>71</v>
      </c>
      <c r="AY256" s="255" t="s">
        <v>205</v>
      </c>
    </row>
    <row r="257" s="2" customFormat="1" ht="49.05" customHeight="1">
      <c r="A257" s="41"/>
      <c r="B257" s="42"/>
      <c r="C257" s="216" t="s">
        <v>7</v>
      </c>
      <c r="D257" s="216" t="s">
        <v>207</v>
      </c>
      <c r="E257" s="217" t="s">
        <v>11570</v>
      </c>
      <c r="F257" s="218" t="s">
        <v>11571</v>
      </c>
      <c r="G257" s="219" t="s">
        <v>306</v>
      </c>
      <c r="H257" s="220">
        <v>63297.5</v>
      </c>
      <c r="I257" s="221"/>
      <c r="J257" s="222">
        <f>ROUND(I257*H257,2)</f>
        <v>0</v>
      </c>
      <c r="K257" s="218" t="s">
        <v>211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212</v>
      </c>
      <c r="AT257" s="227" t="s">
        <v>207</v>
      </c>
      <c r="AU257" s="227" t="s">
        <v>80</v>
      </c>
      <c r="AY257" s="20" t="s">
        <v>205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212</v>
      </c>
      <c r="BM257" s="227" t="s">
        <v>11572</v>
      </c>
    </row>
    <row r="258" s="2" customFormat="1">
      <c r="A258" s="41"/>
      <c r="B258" s="42"/>
      <c r="C258" s="43"/>
      <c r="D258" s="229" t="s">
        <v>214</v>
      </c>
      <c r="E258" s="43"/>
      <c r="F258" s="230" t="s">
        <v>11573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214</v>
      </c>
      <c r="AU258" s="20" t="s">
        <v>80</v>
      </c>
    </row>
    <row r="259" s="14" customFormat="1">
      <c r="A259" s="14"/>
      <c r="B259" s="245"/>
      <c r="C259" s="246"/>
      <c r="D259" s="236" t="s">
        <v>216</v>
      </c>
      <c r="E259" s="246"/>
      <c r="F259" s="248" t="s">
        <v>11574</v>
      </c>
      <c r="G259" s="246"/>
      <c r="H259" s="249">
        <v>63297.5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216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205</v>
      </c>
    </row>
    <row r="260" s="2" customFormat="1" ht="55.5" customHeight="1">
      <c r="A260" s="41"/>
      <c r="B260" s="42"/>
      <c r="C260" s="216" t="s">
        <v>370</v>
      </c>
      <c r="D260" s="216" t="s">
        <v>207</v>
      </c>
      <c r="E260" s="217" t="s">
        <v>11575</v>
      </c>
      <c r="F260" s="218" t="s">
        <v>11576</v>
      </c>
      <c r="G260" s="219" t="s">
        <v>306</v>
      </c>
      <c r="H260" s="220">
        <v>79166.5</v>
      </c>
      <c r="I260" s="221"/>
      <c r="J260" s="222">
        <f>ROUND(I260*H260,2)</f>
        <v>0</v>
      </c>
      <c r="K260" s="218" t="s">
        <v>211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212</v>
      </c>
      <c r="AT260" s="227" t="s">
        <v>207</v>
      </c>
      <c r="AU260" s="227" t="s">
        <v>80</v>
      </c>
      <c r="AY260" s="20" t="s">
        <v>205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212</v>
      </c>
      <c r="BM260" s="227" t="s">
        <v>11577</v>
      </c>
    </row>
    <row r="261" s="2" customFormat="1">
      <c r="A261" s="41"/>
      <c r="B261" s="42"/>
      <c r="C261" s="43"/>
      <c r="D261" s="229" t="s">
        <v>214</v>
      </c>
      <c r="E261" s="43"/>
      <c r="F261" s="230" t="s">
        <v>11578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214</v>
      </c>
      <c r="AU261" s="20" t="s">
        <v>80</v>
      </c>
    </row>
    <row r="262" s="14" customFormat="1">
      <c r="A262" s="14"/>
      <c r="B262" s="245"/>
      <c r="C262" s="246"/>
      <c r="D262" s="236" t="s">
        <v>216</v>
      </c>
      <c r="E262" s="246"/>
      <c r="F262" s="248" t="s">
        <v>11579</v>
      </c>
      <c r="G262" s="246"/>
      <c r="H262" s="249">
        <v>79166.5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216</v>
      </c>
      <c r="AU262" s="255" t="s">
        <v>80</v>
      </c>
      <c r="AV262" s="14" t="s">
        <v>80</v>
      </c>
      <c r="AW262" s="14" t="s">
        <v>4</v>
      </c>
      <c r="AX262" s="14" t="s">
        <v>78</v>
      </c>
      <c r="AY262" s="255" t="s">
        <v>205</v>
      </c>
    </row>
    <row r="263" s="2" customFormat="1" ht="44.25" customHeight="1">
      <c r="A263" s="41"/>
      <c r="B263" s="42"/>
      <c r="C263" s="216" t="s">
        <v>377</v>
      </c>
      <c r="D263" s="216" t="s">
        <v>207</v>
      </c>
      <c r="E263" s="217" t="s">
        <v>11580</v>
      </c>
      <c r="F263" s="218" t="s">
        <v>11581</v>
      </c>
      <c r="G263" s="219" t="s">
        <v>306</v>
      </c>
      <c r="H263" s="220">
        <v>180.84999999999999</v>
      </c>
      <c r="I263" s="221"/>
      <c r="J263" s="222">
        <f>ROUND(I263*H263,2)</f>
        <v>0</v>
      </c>
      <c r="K263" s="218" t="s">
        <v>211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212</v>
      </c>
      <c r="AT263" s="227" t="s">
        <v>207</v>
      </c>
      <c r="AU263" s="227" t="s">
        <v>80</v>
      </c>
      <c r="AY263" s="20" t="s">
        <v>205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212</v>
      </c>
      <c r="BM263" s="227" t="s">
        <v>11582</v>
      </c>
    </row>
    <row r="264" s="2" customFormat="1">
      <c r="A264" s="41"/>
      <c r="B264" s="42"/>
      <c r="C264" s="43"/>
      <c r="D264" s="229" t="s">
        <v>214</v>
      </c>
      <c r="E264" s="43"/>
      <c r="F264" s="230" t="s">
        <v>11583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214</v>
      </c>
      <c r="AU264" s="20" t="s">
        <v>80</v>
      </c>
    </row>
    <row r="265" s="2" customFormat="1" ht="44.25" customHeight="1">
      <c r="A265" s="41"/>
      <c r="B265" s="42"/>
      <c r="C265" s="216" t="s">
        <v>383</v>
      </c>
      <c r="D265" s="216" t="s">
        <v>207</v>
      </c>
      <c r="E265" s="217" t="s">
        <v>11584</v>
      </c>
      <c r="F265" s="218" t="s">
        <v>11585</v>
      </c>
      <c r="G265" s="219" t="s">
        <v>306</v>
      </c>
      <c r="H265" s="220">
        <v>226.19</v>
      </c>
      <c r="I265" s="221"/>
      <c r="J265" s="222">
        <f>ROUND(I265*H265,2)</f>
        <v>0</v>
      </c>
      <c r="K265" s="218" t="s">
        <v>211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212</v>
      </c>
      <c r="AT265" s="227" t="s">
        <v>207</v>
      </c>
      <c r="AU265" s="227" t="s">
        <v>80</v>
      </c>
      <c r="AY265" s="20" t="s">
        <v>205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212</v>
      </c>
      <c r="BM265" s="227" t="s">
        <v>11586</v>
      </c>
    </row>
    <row r="266" s="2" customFormat="1">
      <c r="A266" s="41"/>
      <c r="B266" s="42"/>
      <c r="C266" s="43"/>
      <c r="D266" s="229" t="s">
        <v>214</v>
      </c>
      <c r="E266" s="43"/>
      <c r="F266" s="230" t="s">
        <v>11587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214</v>
      </c>
      <c r="AU266" s="20" t="s">
        <v>80</v>
      </c>
    </row>
    <row r="267" s="2" customFormat="1" ht="44.25" customHeight="1">
      <c r="A267" s="41"/>
      <c r="B267" s="42"/>
      <c r="C267" s="216" t="s">
        <v>388</v>
      </c>
      <c r="D267" s="216" t="s">
        <v>207</v>
      </c>
      <c r="E267" s="217" t="s">
        <v>11588</v>
      </c>
      <c r="F267" s="218" t="s">
        <v>11589</v>
      </c>
      <c r="G267" s="219" t="s">
        <v>306</v>
      </c>
      <c r="H267" s="220">
        <v>1964.4300000000001</v>
      </c>
      <c r="I267" s="221"/>
      <c r="J267" s="222">
        <f>ROUND(I267*H267,2)</f>
        <v>0</v>
      </c>
      <c r="K267" s="218" t="s">
        <v>211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212</v>
      </c>
      <c r="AT267" s="227" t="s">
        <v>207</v>
      </c>
      <c r="AU267" s="227" t="s">
        <v>80</v>
      </c>
      <c r="AY267" s="20" t="s">
        <v>205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212</v>
      </c>
      <c r="BM267" s="227" t="s">
        <v>11590</v>
      </c>
    </row>
    <row r="268" s="2" customFormat="1">
      <c r="A268" s="41"/>
      <c r="B268" s="42"/>
      <c r="C268" s="43"/>
      <c r="D268" s="229" t="s">
        <v>214</v>
      </c>
      <c r="E268" s="43"/>
      <c r="F268" s="230" t="s">
        <v>11591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214</v>
      </c>
      <c r="AU268" s="20" t="s">
        <v>80</v>
      </c>
    </row>
    <row r="269" s="14" customFormat="1">
      <c r="A269" s="14"/>
      <c r="B269" s="245"/>
      <c r="C269" s="246"/>
      <c r="D269" s="236" t="s">
        <v>216</v>
      </c>
      <c r="E269" s="247" t="s">
        <v>19</v>
      </c>
      <c r="F269" s="248" t="s">
        <v>11592</v>
      </c>
      <c r="G269" s="246"/>
      <c r="H269" s="249">
        <v>389.88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216</v>
      </c>
      <c r="AU269" s="255" t="s">
        <v>80</v>
      </c>
      <c r="AV269" s="14" t="s">
        <v>80</v>
      </c>
      <c r="AW269" s="14" t="s">
        <v>218</v>
      </c>
      <c r="AX269" s="14" t="s">
        <v>71</v>
      </c>
      <c r="AY269" s="255" t="s">
        <v>205</v>
      </c>
    </row>
    <row r="270" s="14" customFormat="1">
      <c r="A270" s="14"/>
      <c r="B270" s="245"/>
      <c r="C270" s="246"/>
      <c r="D270" s="236" t="s">
        <v>216</v>
      </c>
      <c r="E270" s="247" t="s">
        <v>19</v>
      </c>
      <c r="F270" s="248" t="s">
        <v>11593</v>
      </c>
      <c r="G270" s="246"/>
      <c r="H270" s="249">
        <v>276.44999999999999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216</v>
      </c>
      <c r="AU270" s="255" t="s">
        <v>80</v>
      </c>
      <c r="AV270" s="14" t="s">
        <v>80</v>
      </c>
      <c r="AW270" s="14" t="s">
        <v>218</v>
      </c>
      <c r="AX270" s="14" t="s">
        <v>71</v>
      </c>
      <c r="AY270" s="255" t="s">
        <v>205</v>
      </c>
    </row>
    <row r="271" s="14" customFormat="1">
      <c r="A271" s="14"/>
      <c r="B271" s="245"/>
      <c r="C271" s="246"/>
      <c r="D271" s="236" t="s">
        <v>216</v>
      </c>
      <c r="E271" s="247" t="s">
        <v>19</v>
      </c>
      <c r="F271" s="248" t="s">
        <v>11594</v>
      </c>
      <c r="G271" s="246"/>
      <c r="H271" s="249">
        <v>309.06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216</v>
      </c>
      <c r="AU271" s="255" t="s">
        <v>80</v>
      </c>
      <c r="AV271" s="14" t="s">
        <v>80</v>
      </c>
      <c r="AW271" s="14" t="s">
        <v>218</v>
      </c>
      <c r="AX271" s="14" t="s">
        <v>71</v>
      </c>
      <c r="AY271" s="255" t="s">
        <v>205</v>
      </c>
    </row>
    <row r="272" s="14" customFormat="1">
      <c r="A272" s="14"/>
      <c r="B272" s="245"/>
      <c r="C272" s="246"/>
      <c r="D272" s="236" t="s">
        <v>216</v>
      </c>
      <c r="E272" s="247" t="s">
        <v>19</v>
      </c>
      <c r="F272" s="248" t="s">
        <v>11595</v>
      </c>
      <c r="G272" s="246"/>
      <c r="H272" s="249">
        <v>563.67999999999995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216</v>
      </c>
      <c r="AU272" s="255" t="s">
        <v>80</v>
      </c>
      <c r="AV272" s="14" t="s">
        <v>80</v>
      </c>
      <c r="AW272" s="14" t="s">
        <v>218</v>
      </c>
      <c r="AX272" s="14" t="s">
        <v>71</v>
      </c>
      <c r="AY272" s="255" t="s">
        <v>205</v>
      </c>
    </row>
    <row r="273" s="14" customFormat="1">
      <c r="A273" s="14"/>
      <c r="B273" s="245"/>
      <c r="C273" s="246"/>
      <c r="D273" s="236" t="s">
        <v>216</v>
      </c>
      <c r="E273" s="247" t="s">
        <v>19</v>
      </c>
      <c r="F273" s="248" t="s">
        <v>11596</v>
      </c>
      <c r="G273" s="246"/>
      <c r="H273" s="249">
        <v>89.879999999999995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216</v>
      </c>
      <c r="AU273" s="255" t="s">
        <v>80</v>
      </c>
      <c r="AV273" s="14" t="s">
        <v>80</v>
      </c>
      <c r="AW273" s="14" t="s">
        <v>218</v>
      </c>
      <c r="AX273" s="14" t="s">
        <v>71</v>
      </c>
      <c r="AY273" s="255" t="s">
        <v>205</v>
      </c>
    </row>
    <row r="274" s="14" customFormat="1">
      <c r="A274" s="14"/>
      <c r="B274" s="245"/>
      <c r="C274" s="246"/>
      <c r="D274" s="236" t="s">
        <v>216</v>
      </c>
      <c r="E274" s="247" t="s">
        <v>19</v>
      </c>
      <c r="F274" s="248" t="s">
        <v>11597</v>
      </c>
      <c r="G274" s="246"/>
      <c r="H274" s="249">
        <v>114.935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216</v>
      </c>
      <c r="AU274" s="255" t="s">
        <v>80</v>
      </c>
      <c r="AV274" s="14" t="s">
        <v>80</v>
      </c>
      <c r="AW274" s="14" t="s">
        <v>218</v>
      </c>
      <c r="AX274" s="14" t="s">
        <v>71</v>
      </c>
      <c r="AY274" s="255" t="s">
        <v>205</v>
      </c>
    </row>
    <row r="275" s="14" customFormat="1">
      <c r="A275" s="14"/>
      <c r="B275" s="245"/>
      <c r="C275" s="246"/>
      <c r="D275" s="236" t="s">
        <v>216</v>
      </c>
      <c r="E275" s="247" t="s">
        <v>19</v>
      </c>
      <c r="F275" s="248" t="s">
        <v>11598</v>
      </c>
      <c r="G275" s="246"/>
      <c r="H275" s="249">
        <v>90.950000000000003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216</v>
      </c>
      <c r="AU275" s="255" t="s">
        <v>80</v>
      </c>
      <c r="AV275" s="14" t="s">
        <v>80</v>
      </c>
      <c r="AW275" s="14" t="s">
        <v>218</v>
      </c>
      <c r="AX275" s="14" t="s">
        <v>71</v>
      </c>
      <c r="AY275" s="255" t="s">
        <v>205</v>
      </c>
    </row>
    <row r="276" s="14" customFormat="1">
      <c r="A276" s="14"/>
      <c r="B276" s="245"/>
      <c r="C276" s="246"/>
      <c r="D276" s="236" t="s">
        <v>216</v>
      </c>
      <c r="E276" s="247" t="s">
        <v>19</v>
      </c>
      <c r="F276" s="248" t="s">
        <v>11599</v>
      </c>
      <c r="G276" s="246"/>
      <c r="H276" s="249">
        <v>85.075000000000003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216</v>
      </c>
      <c r="AU276" s="255" t="s">
        <v>80</v>
      </c>
      <c r="AV276" s="14" t="s">
        <v>80</v>
      </c>
      <c r="AW276" s="14" t="s">
        <v>218</v>
      </c>
      <c r="AX276" s="14" t="s">
        <v>71</v>
      </c>
      <c r="AY276" s="255" t="s">
        <v>205</v>
      </c>
    </row>
    <row r="277" s="14" customFormat="1">
      <c r="A277" s="14"/>
      <c r="B277" s="245"/>
      <c r="C277" s="246"/>
      <c r="D277" s="236" t="s">
        <v>216</v>
      </c>
      <c r="E277" s="247" t="s">
        <v>19</v>
      </c>
      <c r="F277" s="248" t="s">
        <v>11600</v>
      </c>
      <c r="G277" s="246"/>
      <c r="H277" s="249">
        <v>44.520000000000003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216</v>
      </c>
      <c r="AU277" s="255" t="s">
        <v>80</v>
      </c>
      <c r="AV277" s="14" t="s">
        <v>80</v>
      </c>
      <c r="AW277" s="14" t="s">
        <v>218</v>
      </c>
      <c r="AX277" s="14" t="s">
        <v>71</v>
      </c>
      <c r="AY277" s="255" t="s">
        <v>205</v>
      </c>
    </row>
    <row r="278" s="2" customFormat="1" ht="44.25" customHeight="1">
      <c r="A278" s="41"/>
      <c r="B278" s="42"/>
      <c r="C278" s="216" t="s">
        <v>395</v>
      </c>
      <c r="D278" s="216" t="s">
        <v>207</v>
      </c>
      <c r="E278" s="217" t="s">
        <v>11601</v>
      </c>
      <c r="F278" s="218" t="s">
        <v>11602</v>
      </c>
      <c r="G278" s="219" t="s">
        <v>306</v>
      </c>
      <c r="H278" s="220">
        <v>1371.675</v>
      </c>
      <c r="I278" s="221"/>
      <c r="J278" s="222">
        <f>ROUND(I278*H278,2)</f>
        <v>0</v>
      </c>
      <c r="K278" s="218" t="s">
        <v>211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212</v>
      </c>
      <c r="AT278" s="227" t="s">
        <v>207</v>
      </c>
      <c r="AU278" s="227" t="s">
        <v>80</v>
      </c>
      <c r="AY278" s="20" t="s">
        <v>205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212</v>
      </c>
      <c r="BM278" s="227" t="s">
        <v>11603</v>
      </c>
    </row>
    <row r="279" s="2" customFormat="1">
      <c r="A279" s="41"/>
      <c r="B279" s="42"/>
      <c r="C279" s="43"/>
      <c r="D279" s="229" t="s">
        <v>214</v>
      </c>
      <c r="E279" s="43"/>
      <c r="F279" s="230" t="s">
        <v>11604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214</v>
      </c>
      <c r="AU279" s="20" t="s">
        <v>80</v>
      </c>
    </row>
    <row r="280" s="14" customFormat="1">
      <c r="A280" s="14"/>
      <c r="B280" s="245"/>
      <c r="C280" s="246"/>
      <c r="D280" s="236" t="s">
        <v>216</v>
      </c>
      <c r="E280" s="247" t="s">
        <v>19</v>
      </c>
      <c r="F280" s="248" t="s">
        <v>11605</v>
      </c>
      <c r="G280" s="246"/>
      <c r="H280" s="249">
        <v>750.125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216</v>
      </c>
      <c r="AU280" s="255" t="s">
        <v>80</v>
      </c>
      <c r="AV280" s="14" t="s">
        <v>80</v>
      </c>
      <c r="AW280" s="14" t="s">
        <v>218</v>
      </c>
      <c r="AX280" s="14" t="s">
        <v>71</v>
      </c>
      <c r="AY280" s="255" t="s">
        <v>205</v>
      </c>
    </row>
    <row r="281" s="14" customFormat="1">
      <c r="A281" s="14"/>
      <c r="B281" s="245"/>
      <c r="C281" s="246"/>
      <c r="D281" s="236" t="s">
        <v>216</v>
      </c>
      <c r="E281" s="247" t="s">
        <v>19</v>
      </c>
      <c r="F281" s="248" t="s">
        <v>11606</v>
      </c>
      <c r="G281" s="246"/>
      <c r="H281" s="249">
        <v>317.5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216</v>
      </c>
      <c r="AU281" s="255" t="s">
        <v>80</v>
      </c>
      <c r="AV281" s="14" t="s">
        <v>80</v>
      </c>
      <c r="AW281" s="14" t="s">
        <v>218</v>
      </c>
      <c r="AX281" s="14" t="s">
        <v>71</v>
      </c>
      <c r="AY281" s="255" t="s">
        <v>205</v>
      </c>
    </row>
    <row r="282" s="14" customFormat="1">
      <c r="A282" s="14"/>
      <c r="B282" s="245"/>
      <c r="C282" s="246"/>
      <c r="D282" s="236" t="s">
        <v>216</v>
      </c>
      <c r="E282" s="247" t="s">
        <v>19</v>
      </c>
      <c r="F282" s="248" t="s">
        <v>11607</v>
      </c>
      <c r="G282" s="246"/>
      <c r="H282" s="249">
        <v>173.90000000000001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216</v>
      </c>
      <c r="AU282" s="255" t="s">
        <v>80</v>
      </c>
      <c r="AV282" s="14" t="s">
        <v>80</v>
      </c>
      <c r="AW282" s="14" t="s">
        <v>218</v>
      </c>
      <c r="AX282" s="14" t="s">
        <v>71</v>
      </c>
      <c r="AY282" s="255" t="s">
        <v>205</v>
      </c>
    </row>
    <row r="283" s="14" customFormat="1">
      <c r="A283" s="14"/>
      <c r="B283" s="245"/>
      <c r="C283" s="246"/>
      <c r="D283" s="236" t="s">
        <v>216</v>
      </c>
      <c r="E283" s="247" t="s">
        <v>19</v>
      </c>
      <c r="F283" s="248" t="s">
        <v>11608</v>
      </c>
      <c r="G283" s="246"/>
      <c r="H283" s="249">
        <v>130.15000000000001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216</v>
      </c>
      <c r="AU283" s="255" t="s">
        <v>80</v>
      </c>
      <c r="AV283" s="14" t="s">
        <v>80</v>
      </c>
      <c r="AW283" s="14" t="s">
        <v>218</v>
      </c>
      <c r="AX283" s="14" t="s">
        <v>71</v>
      </c>
      <c r="AY283" s="255" t="s">
        <v>205</v>
      </c>
    </row>
    <row r="284" s="2" customFormat="1" ht="49.05" customHeight="1">
      <c r="A284" s="41"/>
      <c r="B284" s="42"/>
      <c r="C284" s="216" t="s">
        <v>403</v>
      </c>
      <c r="D284" s="216" t="s">
        <v>207</v>
      </c>
      <c r="E284" s="217" t="s">
        <v>11609</v>
      </c>
      <c r="F284" s="218" t="s">
        <v>11610</v>
      </c>
      <c r="G284" s="219" t="s">
        <v>306</v>
      </c>
      <c r="H284" s="220">
        <v>687550.5</v>
      </c>
      <c r="I284" s="221"/>
      <c r="J284" s="222">
        <f>ROUND(I284*H284,2)</f>
        <v>0</v>
      </c>
      <c r="K284" s="218" t="s">
        <v>211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212</v>
      </c>
      <c r="AT284" s="227" t="s">
        <v>207</v>
      </c>
      <c r="AU284" s="227" t="s">
        <v>80</v>
      </c>
      <c r="AY284" s="20" t="s">
        <v>205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212</v>
      </c>
      <c r="BM284" s="227" t="s">
        <v>11611</v>
      </c>
    </row>
    <row r="285" s="2" customFormat="1">
      <c r="A285" s="41"/>
      <c r="B285" s="42"/>
      <c r="C285" s="43"/>
      <c r="D285" s="229" t="s">
        <v>214</v>
      </c>
      <c r="E285" s="43"/>
      <c r="F285" s="230" t="s">
        <v>11612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214</v>
      </c>
      <c r="AU285" s="20" t="s">
        <v>80</v>
      </c>
    </row>
    <row r="286" s="14" customFormat="1">
      <c r="A286" s="14"/>
      <c r="B286" s="245"/>
      <c r="C286" s="246"/>
      <c r="D286" s="236" t="s">
        <v>216</v>
      </c>
      <c r="E286" s="246"/>
      <c r="F286" s="248" t="s">
        <v>11613</v>
      </c>
      <c r="G286" s="246"/>
      <c r="H286" s="249">
        <v>687550.5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216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205</v>
      </c>
    </row>
    <row r="287" s="2" customFormat="1" ht="55.5" customHeight="1">
      <c r="A287" s="41"/>
      <c r="B287" s="42"/>
      <c r="C287" s="216" t="s">
        <v>409</v>
      </c>
      <c r="D287" s="216" t="s">
        <v>207</v>
      </c>
      <c r="E287" s="217" t="s">
        <v>11614</v>
      </c>
      <c r="F287" s="218" t="s">
        <v>11615</v>
      </c>
      <c r="G287" s="219" t="s">
        <v>306</v>
      </c>
      <c r="H287" s="220">
        <v>480086.25</v>
      </c>
      <c r="I287" s="221"/>
      <c r="J287" s="222">
        <f>ROUND(I287*H287,2)</f>
        <v>0</v>
      </c>
      <c r="K287" s="218" t="s">
        <v>211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212</v>
      </c>
      <c r="AT287" s="227" t="s">
        <v>207</v>
      </c>
      <c r="AU287" s="227" t="s">
        <v>80</v>
      </c>
      <c r="AY287" s="20" t="s">
        <v>205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212</v>
      </c>
      <c r="BM287" s="227" t="s">
        <v>11616</v>
      </c>
    </row>
    <row r="288" s="2" customFormat="1">
      <c r="A288" s="41"/>
      <c r="B288" s="42"/>
      <c r="C288" s="43"/>
      <c r="D288" s="229" t="s">
        <v>214</v>
      </c>
      <c r="E288" s="43"/>
      <c r="F288" s="230" t="s">
        <v>11617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214</v>
      </c>
      <c r="AU288" s="20" t="s">
        <v>80</v>
      </c>
    </row>
    <row r="289" s="14" customFormat="1">
      <c r="A289" s="14"/>
      <c r="B289" s="245"/>
      <c r="C289" s="246"/>
      <c r="D289" s="236" t="s">
        <v>216</v>
      </c>
      <c r="E289" s="246"/>
      <c r="F289" s="248" t="s">
        <v>11618</v>
      </c>
      <c r="G289" s="246"/>
      <c r="H289" s="249">
        <v>480086.25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216</v>
      </c>
      <c r="AU289" s="255" t="s">
        <v>80</v>
      </c>
      <c r="AV289" s="14" t="s">
        <v>80</v>
      </c>
      <c r="AW289" s="14" t="s">
        <v>4</v>
      </c>
      <c r="AX289" s="14" t="s">
        <v>78</v>
      </c>
      <c r="AY289" s="255" t="s">
        <v>205</v>
      </c>
    </row>
    <row r="290" s="2" customFormat="1" ht="44.25" customHeight="1">
      <c r="A290" s="41"/>
      <c r="B290" s="42"/>
      <c r="C290" s="216" t="s">
        <v>415</v>
      </c>
      <c r="D290" s="216" t="s">
        <v>207</v>
      </c>
      <c r="E290" s="217" t="s">
        <v>11619</v>
      </c>
      <c r="F290" s="218" t="s">
        <v>11620</v>
      </c>
      <c r="G290" s="219" t="s">
        <v>306</v>
      </c>
      <c r="H290" s="220">
        <v>1964.4300000000001</v>
      </c>
      <c r="I290" s="221"/>
      <c r="J290" s="222">
        <f>ROUND(I290*H290,2)</f>
        <v>0</v>
      </c>
      <c r="K290" s="218" t="s">
        <v>211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212</v>
      </c>
      <c r="AT290" s="227" t="s">
        <v>207</v>
      </c>
      <c r="AU290" s="227" t="s">
        <v>80</v>
      </c>
      <c r="AY290" s="20" t="s">
        <v>205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212</v>
      </c>
      <c r="BM290" s="227" t="s">
        <v>11621</v>
      </c>
    </row>
    <row r="291" s="2" customFormat="1">
      <c r="A291" s="41"/>
      <c r="B291" s="42"/>
      <c r="C291" s="43"/>
      <c r="D291" s="229" t="s">
        <v>214</v>
      </c>
      <c r="E291" s="43"/>
      <c r="F291" s="230" t="s">
        <v>11622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214</v>
      </c>
      <c r="AU291" s="20" t="s">
        <v>80</v>
      </c>
    </row>
    <row r="292" s="2" customFormat="1" ht="44.25" customHeight="1">
      <c r="A292" s="41"/>
      <c r="B292" s="42"/>
      <c r="C292" s="216" t="s">
        <v>421</v>
      </c>
      <c r="D292" s="216" t="s">
        <v>207</v>
      </c>
      <c r="E292" s="217" t="s">
        <v>11623</v>
      </c>
      <c r="F292" s="218" t="s">
        <v>11624</v>
      </c>
      <c r="G292" s="219" t="s">
        <v>306</v>
      </c>
      <c r="H292" s="220">
        <v>1371.675</v>
      </c>
      <c r="I292" s="221"/>
      <c r="J292" s="222">
        <f>ROUND(I292*H292,2)</f>
        <v>0</v>
      </c>
      <c r="K292" s="218" t="s">
        <v>211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212</v>
      </c>
      <c r="AT292" s="227" t="s">
        <v>207</v>
      </c>
      <c r="AU292" s="227" t="s">
        <v>80</v>
      </c>
      <c r="AY292" s="20" t="s">
        <v>205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212</v>
      </c>
      <c r="BM292" s="227" t="s">
        <v>11625</v>
      </c>
    </row>
    <row r="293" s="2" customFormat="1">
      <c r="A293" s="41"/>
      <c r="B293" s="42"/>
      <c r="C293" s="43"/>
      <c r="D293" s="229" t="s">
        <v>214</v>
      </c>
      <c r="E293" s="43"/>
      <c r="F293" s="230" t="s">
        <v>11626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214</v>
      </c>
      <c r="AU293" s="20" t="s">
        <v>80</v>
      </c>
    </row>
    <row r="294" s="2" customFormat="1" ht="44.25" customHeight="1">
      <c r="A294" s="41"/>
      <c r="B294" s="42"/>
      <c r="C294" s="216" t="s">
        <v>427</v>
      </c>
      <c r="D294" s="216" t="s">
        <v>207</v>
      </c>
      <c r="E294" s="217" t="s">
        <v>11627</v>
      </c>
      <c r="F294" s="218" t="s">
        <v>11628</v>
      </c>
      <c r="G294" s="219" t="s">
        <v>306</v>
      </c>
      <c r="H294" s="220">
        <v>170.13</v>
      </c>
      <c r="I294" s="221"/>
      <c r="J294" s="222">
        <f>ROUND(I294*H294,2)</f>
        <v>0</v>
      </c>
      <c r="K294" s="218" t="s">
        <v>211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212</v>
      </c>
      <c r="AT294" s="227" t="s">
        <v>207</v>
      </c>
      <c r="AU294" s="227" t="s">
        <v>80</v>
      </c>
      <c r="AY294" s="20" t="s">
        <v>205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212</v>
      </c>
      <c r="BM294" s="227" t="s">
        <v>11629</v>
      </c>
    </row>
    <row r="295" s="2" customFormat="1">
      <c r="A295" s="41"/>
      <c r="B295" s="42"/>
      <c r="C295" s="43"/>
      <c r="D295" s="229" t="s">
        <v>214</v>
      </c>
      <c r="E295" s="43"/>
      <c r="F295" s="230" t="s">
        <v>11630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214</v>
      </c>
      <c r="AU295" s="20" t="s">
        <v>80</v>
      </c>
    </row>
    <row r="296" s="13" customFormat="1">
      <c r="A296" s="13"/>
      <c r="B296" s="234"/>
      <c r="C296" s="235"/>
      <c r="D296" s="236" t="s">
        <v>216</v>
      </c>
      <c r="E296" s="237" t="s">
        <v>19</v>
      </c>
      <c r="F296" s="238" t="s">
        <v>11631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216</v>
      </c>
      <c r="AU296" s="244" t="s">
        <v>80</v>
      </c>
      <c r="AV296" s="13" t="s">
        <v>78</v>
      </c>
      <c r="AW296" s="13" t="s">
        <v>218</v>
      </c>
      <c r="AX296" s="13" t="s">
        <v>71</v>
      </c>
      <c r="AY296" s="244" t="s">
        <v>205</v>
      </c>
    </row>
    <row r="297" s="14" customFormat="1">
      <c r="A297" s="14"/>
      <c r="B297" s="245"/>
      <c r="C297" s="246"/>
      <c r="D297" s="236" t="s">
        <v>216</v>
      </c>
      <c r="E297" s="247" t="s">
        <v>19</v>
      </c>
      <c r="F297" s="248" t="s">
        <v>11632</v>
      </c>
      <c r="G297" s="246"/>
      <c r="H297" s="249">
        <v>177.55000000000001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216</v>
      </c>
      <c r="AU297" s="255" t="s">
        <v>80</v>
      </c>
      <c r="AV297" s="14" t="s">
        <v>80</v>
      </c>
      <c r="AW297" s="14" t="s">
        <v>218</v>
      </c>
      <c r="AX297" s="14" t="s">
        <v>71</v>
      </c>
      <c r="AY297" s="255" t="s">
        <v>205</v>
      </c>
    </row>
    <row r="298" s="14" customFormat="1">
      <c r="A298" s="14"/>
      <c r="B298" s="245"/>
      <c r="C298" s="246"/>
      <c r="D298" s="236" t="s">
        <v>216</v>
      </c>
      <c r="E298" s="247" t="s">
        <v>19</v>
      </c>
      <c r="F298" s="248" t="s">
        <v>11633</v>
      </c>
      <c r="G298" s="246"/>
      <c r="H298" s="249">
        <v>-14.620000000000001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216</v>
      </c>
      <c r="AU298" s="255" t="s">
        <v>80</v>
      </c>
      <c r="AV298" s="14" t="s">
        <v>80</v>
      </c>
      <c r="AW298" s="14" t="s">
        <v>218</v>
      </c>
      <c r="AX298" s="14" t="s">
        <v>71</v>
      </c>
      <c r="AY298" s="255" t="s">
        <v>205</v>
      </c>
    </row>
    <row r="299" s="14" customFormat="1">
      <c r="A299" s="14"/>
      <c r="B299" s="245"/>
      <c r="C299" s="246"/>
      <c r="D299" s="236" t="s">
        <v>216</v>
      </c>
      <c r="E299" s="247" t="s">
        <v>19</v>
      </c>
      <c r="F299" s="248" t="s">
        <v>11634</v>
      </c>
      <c r="G299" s="246"/>
      <c r="H299" s="249">
        <v>7.2000000000000002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216</v>
      </c>
      <c r="AU299" s="255" t="s">
        <v>80</v>
      </c>
      <c r="AV299" s="14" t="s">
        <v>80</v>
      </c>
      <c r="AW299" s="14" t="s">
        <v>218</v>
      </c>
      <c r="AX299" s="14" t="s">
        <v>71</v>
      </c>
      <c r="AY299" s="255" t="s">
        <v>205</v>
      </c>
    </row>
    <row r="300" s="2" customFormat="1" ht="49.05" customHeight="1">
      <c r="A300" s="41"/>
      <c r="B300" s="42"/>
      <c r="C300" s="216" t="s">
        <v>433</v>
      </c>
      <c r="D300" s="216" t="s">
        <v>207</v>
      </c>
      <c r="E300" s="217" t="s">
        <v>11635</v>
      </c>
      <c r="F300" s="218" t="s">
        <v>11636</v>
      </c>
      <c r="G300" s="219" t="s">
        <v>306</v>
      </c>
      <c r="H300" s="220">
        <v>59545.5</v>
      </c>
      <c r="I300" s="221"/>
      <c r="J300" s="222">
        <f>ROUND(I300*H300,2)</f>
        <v>0</v>
      </c>
      <c r="K300" s="218" t="s">
        <v>211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212</v>
      </c>
      <c r="AT300" s="227" t="s">
        <v>207</v>
      </c>
      <c r="AU300" s="227" t="s">
        <v>80</v>
      </c>
      <c r="AY300" s="20" t="s">
        <v>205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212</v>
      </c>
      <c r="BM300" s="227" t="s">
        <v>11637</v>
      </c>
    </row>
    <row r="301" s="2" customFormat="1">
      <c r="A301" s="41"/>
      <c r="B301" s="42"/>
      <c r="C301" s="43"/>
      <c r="D301" s="229" t="s">
        <v>214</v>
      </c>
      <c r="E301" s="43"/>
      <c r="F301" s="230" t="s">
        <v>11638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214</v>
      </c>
      <c r="AU301" s="20" t="s">
        <v>80</v>
      </c>
    </row>
    <row r="302" s="14" customFormat="1">
      <c r="A302" s="14"/>
      <c r="B302" s="245"/>
      <c r="C302" s="246"/>
      <c r="D302" s="236" t="s">
        <v>216</v>
      </c>
      <c r="E302" s="246"/>
      <c r="F302" s="248" t="s">
        <v>11639</v>
      </c>
      <c r="G302" s="246"/>
      <c r="H302" s="249">
        <v>59545.5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216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205</v>
      </c>
    </row>
    <row r="303" s="2" customFormat="1" ht="44.25" customHeight="1">
      <c r="A303" s="41"/>
      <c r="B303" s="42"/>
      <c r="C303" s="216" t="s">
        <v>440</v>
      </c>
      <c r="D303" s="216" t="s">
        <v>207</v>
      </c>
      <c r="E303" s="217" t="s">
        <v>11640</v>
      </c>
      <c r="F303" s="218" t="s">
        <v>11641</v>
      </c>
      <c r="G303" s="219" t="s">
        <v>306</v>
      </c>
      <c r="H303" s="220">
        <v>170.13</v>
      </c>
      <c r="I303" s="221"/>
      <c r="J303" s="222">
        <f>ROUND(I303*H303,2)</f>
        <v>0</v>
      </c>
      <c r="K303" s="218" t="s">
        <v>211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212</v>
      </c>
      <c r="AT303" s="227" t="s">
        <v>207</v>
      </c>
      <c r="AU303" s="227" t="s">
        <v>80</v>
      </c>
      <c r="AY303" s="20" t="s">
        <v>205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212</v>
      </c>
      <c r="BM303" s="227" t="s">
        <v>11642</v>
      </c>
    </row>
    <row r="304" s="2" customFormat="1">
      <c r="A304" s="41"/>
      <c r="B304" s="42"/>
      <c r="C304" s="43"/>
      <c r="D304" s="229" t="s">
        <v>214</v>
      </c>
      <c r="E304" s="43"/>
      <c r="F304" s="230" t="s">
        <v>11643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214</v>
      </c>
      <c r="AU304" s="20" t="s">
        <v>80</v>
      </c>
    </row>
    <row r="305" s="2" customFormat="1" ht="24.15" customHeight="1">
      <c r="A305" s="41"/>
      <c r="B305" s="42"/>
      <c r="C305" s="216" t="s">
        <v>445</v>
      </c>
      <c r="D305" s="216" t="s">
        <v>207</v>
      </c>
      <c r="E305" s="217" t="s">
        <v>11644</v>
      </c>
      <c r="F305" s="218" t="s">
        <v>11645</v>
      </c>
      <c r="G305" s="219" t="s">
        <v>306</v>
      </c>
      <c r="H305" s="220">
        <v>170.13</v>
      </c>
      <c r="I305" s="221"/>
      <c r="J305" s="222">
        <f>ROUND(I305*H305,2)</f>
        <v>0</v>
      </c>
      <c r="K305" s="218" t="s">
        <v>211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212</v>
      </c>
      <c r="AT305" s="227" t="s">
        <v>207</v>
      </c>
      <c r="AU305" s="227" t="s">
        <v>80</v>
      </c>
      <c r="AY305" s="20" t="s">
        <v>205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212</v>
      </c>
      <c r="BM305" s="227" t="s">
        <v>11646</v>
      </c>
    </row>
    <row r="306" s="2" customFormat="1">
      <c r="A306" s="41"/>
      <c r="B306" s="42"/>
      <c r="C306" s="43"/>
      <c r="D306" s="229" t="s">
        <v>214</v>
      </c>
      <c r="E306" s="43"/>
      <c r="F306" s="230" t="s">
        <v>11647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214</v>
      </c>
      <c r="AU306" s="20" t="s">
        <v>80</v>
      </c>
    </row>
    <row r="307" s="14" customFormat="1">
      <c r="A307" s="14"/>
      <c r="B307" s="245"/>
      <c r="C307" s="246"/>
      <c r="D307" s="236" t="s">
        <v>216</v>
      </c>
      <c r="E307" s="247" t="s">
        <v>19</v>
      </c>
      <c r="F307" s="248" t="s">
        <v>11648</v>
      </c>
      <c r="G307" s="246"/>
      <c r="H307" s="249">
        <v>170.13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216</v>
      </c>
      <c r="AU307" s="255" t="s">
        <v>80</v>
      </c>
      <c r="AV307" s="14" t="s">
        <v>80</v>
      </c>
      <c r="AW307" s="14" t="s">
        <v>218</v>
      </c>
      <c r="AX307" s="14" t="s">
        <v>71</v>
      </c>
      <c r="AY307" s="255" t="s">
        <v>205</v>
      </c>
    </row>
    <row r="308" s="2" customFormat="1" ht="37.8" customHeight="1">
      <c r="A308" s="41"/>
      <c r="B308" s="42"/>
      <c r="C308" s="216" t="s">
        <v>454</v>
      </c>
      <c r="D308" s="216" t="s">
        <v>207</v>
      </c>
      <c r="E308" s="217" t="s">
        <v>11649</v>
      </c>
      <c r="F308" s="218" t="s">
        <v>11650</v>
      </c>
      <c r="G308" s="219" t="s">
        <v>306</v>
      </c>
      <c r="H308" s="220">
        <v>59545.5</v>
      </c>
      <c r="I308" s="221"/>
      <c r="J308" s="222">
        <f>ROUND(I308*H308,2)</f>
        <v>0</v>
      </c>
      <c r="K308" s="218" t="s">
        <v>211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212</v>
      </c>
      <c r="AT308" s="227" t="s">
        <v>207</v>
      </c>
      <c r="AU308" s="227" t="s">
        <v>80</v>
      </c>
      <c r="AY308" s="20" t="s">
        <v>205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212</v>
      </c>
      <c r="BM308" s="227" t="s">
        <v>11651</v>
      </c>
    </row>
    <row r="309" s="2" customFormat="1">
      <c r="A309" s="41"/>
      <c r="B309" s="42"/>
      <c r="C309" s="43"/>
      <c r="D309" s="229" t="s">
        <v>214</v>
      </c>
      <c r="E309" s="43"/>
      <c r="F309" s="230" t="s">
        <v>11652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214</v>
      </c>
      <c r="AU309" s="20" t="s">
        <v>80</v>
      </c>
    </row>
    <row r="310" s="14" customFormat="1">
      <c r="A310" s="14"/>
      <c r="B310" s="245"/>
      <c r="C310" s="246"/>
      <c r="D310" s="236" t="s">
        <v>216</v>
      </c>
      <c r="E310" s="246"/>
      <c r="F310" s="248" t="s">
        <v>11639</v>
      </c>
      <c r="G310" s="246"/>
      <c r="H310" s="249">
        <v>59545.5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216</v>
      </c>
      <c r="AU310" s="255" t="s">
        <v>80</v>
      </c>
      <c r="AV310" s="14" t="s">
        <v>80</v>
      </c>
      <c r="AW310" s="14" t="s">
        <v>4</v>
      </c>
      <c r="AX310" s="14" t="s">
        <v>78</v>
      </c>
      <c r="AY310" s="255" t="s">
        <v>205</v>
      </c>
    </row>
    <row r="311" s="2" customFormat="1" ht="33" customHeight="1">
      <c r="A311" s="41"/>
      <c r="B311" s="42"/>
      <c r="C311" s="216" t="s">
        <v>460</v>
      </c>
      <c r="D311" s="216" t="s">
        <v>207</v>
      </c>
      <c r="E311" s="217" t="s">
        <v>11653</v>
      </c>
      <c r="F311" s="218" t="s">
        <v>11654</v>
      </c>
      <c r="G311" s="219" t="s">
        <v>306</v>
      </c>
      <c r="H311" s="220">
        <v>170.13</v>
      </c>
      <c r="I311" s="221"/>
      <c r="J311" s="222">
        <f>ROUND(I311*H311,2)</f>
        <v>0</v>
      </c>
      <c r="K311" s="218" t="s">
        <v>211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212</v>
      </c>
      <c r="AT311" s="227" t="s">
        <v>207</v>
      </c>
      <c r="AU311" s="227" t="s">
        <v>80</v>
      </c>
      <c r="AY311" s="20" t="s">
        <v>205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212</v>
      </c>
      <c r="BM311" s="227" t="s">
        <v>11655</v>
      </c>
    </row>
    <row r="312" s="2" customFormat="1">
      <c r="A312" s="41"/>
      <c r="B312" s="42"/>
      <c r="C312" s="43"/>
      <c r="D312" s="229" t="s">
        <v>214</v>
      </c>
      <c r="E312" s="43"/>
      <c r="F312" s="230" t="s">
        <v>11656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214</v>
      </c>
      <c r="AU312" s="20" t="s">
        <v>80</v>
      </c>
    </row>
    <row r="313" s="2" customFormat="1" ht="37.8" customHeight="1">
      <c r="A313" s="41"/>
      <c r="B313" s="42"/>
      <c r="C313" s="216" t="s">
        <v>466</v>
      </c>
      <c r="D313" s="216" t="s">
        <v>207</v>
      </c>
      <c r="E313" s="217" t="s">
        <v>2035</v>
      </c>
      <c r="F313" s="218" t="s">
        <v>2036</v>
      </c>
      <c r="G313" s="219" t="s">
        <v>210</v>
      </c>
      <c r="H313" s="220">
        <v>33</v>
      </c>
      <c r="I313" s="221"/>
      <c r="J313" s="222">
        <f>ROUND(I313*H313,2)</f>
        <v>0</v>
      </c>
      <c r="K313" s="218" t="s">
        <v>211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212</v>
      </c>
      <c r="AT313" s="227" t="s">
        <v>207</v>
      </c>
      <c r="AU313" s="227" t="s">
        <v>80</v>
      </c>
      <c r="AY313" s="20" t="s">
        <v>205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212</v>
      </c>
      <c r="BM313" s="227" t="s">
        <v>11657</v>
      </c>
    </row>
    <row r="314" s="2" customFormat="1">
      <c r="A314" s="41"/>
      <c r="B314" s="42"/>
      <c r="C314" s="43"/>
      <c r="D314" s="229" t="s">
        <v>214</v>
      </c>
      <c r="E314" s="43"/>
      <c r="F314" s="230" t="s">
        <v>2038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214</v>
      </c>
      <c r="AU314" s="20" t="s">
        <v>80</v>
      </c>
    </row>
    <row r="315" s="14" customFormat="1">
      <c r="A315" s="14"/>
      <c r="B315" s="245"/>
      <c r="C315" s="246"/>
      <c r="D315" s="236" t="s">
        <v>216</v>
      </c>
      <c r="E315" s="247" t="s">
        <v>19</v>
      </c>
      <c r="F315" s="248" t="s">
        <v>11658</v>
      </c>
      <c r="G315" s="246"/>
      <c r="H315" s="249">
        <v>33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216</v>
      </c>
      <c r="AU315" s="255" t="s">
        <v>80</v>
      </c>
      <c r="AV315" s="14" t="s">
        <v>80</v>
      </c>
      <c r="AW315" s="14" t="s">
        <v>218</v>
      </c>
      <c r="AX315" s="14" t="s">
        <v>71</v>
      </c>
      <c r="AY315" s="255" t="s">
        <v>205</v>
      </c>
    </row>
    <row r="316" s="2" customFormat="1" ht="44.25" customHeight="1">
      <c r="A316" s="41"/>
      <c r="B316" s="42"/>
      <c r="C316" s="216" t="s">
        <v>473</v>
      </c>
      <c r="D316" s="216" t="s">
        <v>207</v>
      </c>
      <c r="E316" s="217" t="s">
        <v>2041</v>
      </c>
      <c r="F316" s="218" t="s">
        <v>2042</v>
      </c>
      <c r="G316" s="219" t="s">
        <v>210</v>
      </c>
      <c r="H316" s="220">
        <v>11550</v>
      </c>
      <c r="I316" s="221"/>
      <c r="J316" s="222">
        <f>ROUND(I316*H316,2)</f>
        <v>0</v>
      </c>
      <c r="K316" s="218" t="s">
        <v>211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212</v>
      </c>
      <c r="AT316" s="227" t="s">
        <v>207</v>
      </c>
      <c r="AU316" s="227" t="s">
        <v>80</v>
      </c>
      <c r="AY316" s="20" t="s">
        <v>205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212</v>
      </c>
      <c r="BM316" s="227" t="s">
        <v>11659</v>
      </c>
    </row>
    <row r="317" s="2" customFormat="1">
      <c r="A317" s="41"/>
      <c r="B317" s="42"/>
      <c r="C317" s="43"/>
      <c r="D317" s="229" t="s">
        <v>214</v>
      </c>
      <c r="E317" s="43"/>
      <c r="F317" s="230" t="s">
        <v>2044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214</v>
      </c>
      <c r="AU317" s="20" t="s">
        <v>80</v>
      </c>
    </row>
    <row r="318" s="14" customFormat="1">
      <c r="A318" s="14"/>
      <c r="B318" s="245"/>
      <c r="C318" s="246"/>
      <c r="D318" s="236" t="s">
        <v>216</v>
      </c>
      <c r="E318" s="246"/>
      <c r="F318" s="248" t="s">
        <v>11660</v>
      </c>
      <c r="G318" s="246"/>
      <c r="H318" s="249">
        <v>11550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216</v>
      </c>
      <c r="AU318" s="255" t="s">
        <v>80</v>
      </c>
      <c r="AV318" s="14" t="s">
        <v>80</v>
      </c>
      <c r="AW318" s="14" t="s">
        <v>4</v>
      </c>
      <c r="AX318" s="14" t="s">
        <v>78</v>
      </c>
      <c r="AY318" s="255" t="s">
        <v>205</v>
      </c>
    </row>
    <row r="319" s="2" customFormat="1" ht="37.8" customHeight="1">
      <c r="A319" s="41"/>
      <c r="B319" s="42"/>
      <c r="C319" s="216" t="s">
        <v>491</v>
      </c>
      <c r="D319" s="216" t="s">
        <v>207</v>
      </c>
      <c r="E319" s="217" t="s">
        <v>2048</v>
      </c>
      <c r="F319" s="218" t="s">
        <v>2049</v>
      </c>
      <c r="G319" s="219" t="s">
        <v>210</v>
      </c>
      <c r="H319" s="220">
        <v>33</v>
      </c>
      <c r="I319" s="221"/>
      <c r="J319" s="222">
        <f>ROUND(I319*H319,2)</f>
        <v>0</v>
      </c>
      <c r="K319" s="218" t="s">
        <v>211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212</v>
      </c>
      <c r="AT319" s="227" t="s">
        <v>207</v>
      </c>
      <c r="AU319" s="227" t="s">
        <v>80</v>
      </c>
      <c r="AY319" s="20" t="s">
        <v>205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212</v>
      </c>
      <c r="BM319" s="227" t="s">
        <v>11661</v>
      </c>
    </row>
    <row r="320" s="2" customFormat="1">
      <c r="A320" s="41"/>
      <c r="B320" s="42"/>
      <c r="C320" s="43"/>
      <c r="D320" s="229" t="s">
        <v>214</v>
      </c>
      <c r="E320" s="43"/>
      <c r="F320" s="230" t="s">
        <v>2051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214</v>
      </c>
      <c r="AU320" s="20" t="s">
        <v>80</v>
      </c>
    </row>
    <row r="321" s="2" customFormat="1" ht="24.15" customHeight="1">
      <c r="A321" s="41"/>
      <c r="B321" s="42"/>
      <c r="C321" s="216" t="s">
        <v>499</v>
      </c>
      <c r="D321" s="216" t="s">
        <v>207</v>
      </c>
      <c r="E321" s="217" t="s">
        <v>11662</v>
      </c>
      <c r="F321" s="218" t="s">
        <v>11663</v>
      </c>
      <c r="G321" s="219" t="s">
        <v>306</v>
      </c>
      <c r="H321" s="220">
        <v>3759.645</v>
      </c>
      <c r="I321" s="221"/>
      <c r="J321" s="222">
        <f>ROUND(I321*H321,2)</f>
        <v>0</v>
      </c>
      <c r="K321" s="218" t="s">
        <v>211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212</v>
      </c>
      <c r="AT321" s="227" t="s">
        <v>207</v>
      </c>
      <c r="AU321" s="227" t="s">
        <v>80</v>
      </c>
      <c r="AY321" s="20" t="s">
        <v>205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212</v>
      </c>
      <c r="BM321" s="227" t="s">
        <v>11664</v>
      </c>
    </row>
    <row r="322" s="2" customFormat="1">
      <c r="A322" s="41"/>
      <c r="B322" s="42"/>
      <c r="C322" s="43"/>
      <c r="D322" s="229" t="s">
        <v>214</v>
      </c>
      <c r="E322" s="43"/>
      <c r="F322" s="230" t="s">
        <v>11665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214</v>
      </c>
      <c r="AU322" s="20" t="s">
        <v>80</v>
      </c>
    </row>
    <row r="323" s="14" customFormat="1">
      <c r="A323" s="14"/>
      <c r="B323" s="245"/>
      <c r="C323" s="246"/>
      <c r="D323" s="236" t="s">
        <v>216</v>
      </c>
      <c r="E323" s="247" t="s">
        <v>19</v>
      </c>
      <c r="F323" s="248" t="s">
        <v>11666</v>
      </c>
      <c r="G323" s="246"/>
      <c r="H323" s="249">
        <v>3743.1450000000004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216</v>
      </c>
      <c r="AU323" s="255" t="s">
        <v>80</v>
      </c>
      <c r="AV323" s="14" t="s">
        <v>80</v>
      </c>
      <c r="AW323" s="14" t="s">
        <v>218</v>
      </c>
      <c r="AX323" s="14" t="s">
        <v>71</v>
      </c>
      <c r="AY323" s="255" t="s">
        <v>205</v>
      </c>
    </row>
    <row r="324" s="14" customFormat="1">
      <c r="A324" s="14"/>
      <c r="B324" s="245"/>
      <c r="C324" s="246"/>
      <c r="D324" s="236" t="s">
        <v>216</v>
      </c>
      <c r="E324" s="247" t="s">
        <v>19</v>
      </c>
      <c r="F324" s="248" t="s">
        <v>11667</v>
      </c>
      <c r="G324" s="246"/>
      <c r="H324" s="249">
        <v>16.5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216</v>
      </c>
      <c r="AU324" s="255" t="s">
        <v>80</v>
      </c>
      <c r="AV324" s="14" t="s">
        <v>80</v>
      </c>
      <c r="AW324" s="14" t="s">
        <v>218</v>
      </c>
      <c r="AX324" s="14" t="s">
        <v>71</v>
      </c>
      <c r="AY324" s="255" t="s">
        <v>205</v>
      </c>
    </row>
    <row r="325" s="2" customFormat="1" ht="33" customHeight="1">
      <c r="A325" s="41"/>
      <c r="B325" s="42"/>
      <c r="C325" s="216" t="s">
        <v>506</v>
      </c>
      <c r="D325" s="216" t="s">
        <v>207</v>
      </c>
      <c r="E325" s="217" t="s">
        <v>11668</v>
      </c>
      <c r="F325" s="218" t="s">
        <v>11669</v>
      </c>
      <c r="G325" s="219" t="s">
        <v>306</v>
      </c>
      <c r="H325" s="220">
        <v>1315875.75</v>
      </c>
      <c r="I325" s="221"/>
      <c r="J325" s="222">
        <f>ROUND(I325*H325,2)</f>
        <v>0</v>
      </c>
      <c r="K325" s="218" t="s">
        <v>211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212</v>
      </c>
      <c r="AT325" s="227" t="s">
        <v>207</v>
      </c>
      <c r="AU325" s="227" t="s">
        <v>80</v>
      </c>
      <c r="AY325" s="20" t="s">
        <v>205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212</v>
      </c>
      <c r="BM325" s="227" t="s">
        <v>11670</v>
      </c>
    </row>
    <row r="326" s="2" customFormat="1">
      <c r="A326" s="41"/>
      <c r="B326" s="42"/>
      <c r="C326" s="43"/>
      <c r="D326" s="229" t="s">
        <v>214</v>
      </c>
      <c r="E326" s="43"/>
      <c r="F326" s="230" t="s">
        <v>11671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214</v>
      </c>
      <c r="AU326" s="20" t="s">
        <v>80</v>
      </c>
    </row>
    <row r="327" s="14" customFormat="1">
      <c r="A327" s="14"/>
      <c r="B327" s="245"/>
      <c r="C327" s="246"/>
      <c r="D327" s="236" t="s">
        <v>216</v>
      </c>
      <c r="E327" s="246"/>
      <c r="F327" s="248" t="s">
        <v>11672</v>
      </c>
      <c r="G327" s="246"/>
      <c r="H327" s="249">
        <v>1315875.75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216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205</v>
      </c>
    </row>
    <row r="328" s="2" customFormat="1" ht="24.15" customHeight="1">
      <c r="A328" s="41"/>
      <c r="B328" s="42"/>
      <c r="C328" s="216" t="s">
        <v>511</v>
      </c>
      <c r="D328" s="216" t="s">
        <v>207</v>
      </c>
      <c r="E328" s="217" t="s">
        <v>11673</v>
      </c>
      <c r="F328" s="218" t="s">
        <v>11674</v>
      </c>
      <c r="G328" s="219" t="s">
        <v>306</v>
      </c>
      <c r="H328" s="220">
        <v>3759.645</v>
      </c>
      <c r="I328" s="221"/>
      <c r="J328" s="222">
        <f>ROUND(I328*H328,2)</f>
        <v>0</v>
      </c>
      <c r="K328" s="218" t="s">
        <v>211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212</v>
      </c>
      <c r="AT328" s="227" t="s">
        <v>207</v>
      </c>
      <c r="AU328" s="227" t="s">
        <v>80</v>
      </c>
      <c r="AY328" s="20" t="s">
        <v>205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212</v>
      </c>
      <c r="BM328" s="227" t="s">
        <v>11675</v>
      </c>
    </row>
    <row r="329" s="2" customFormat="1">
      <c r="A329" s="41"/>
      <c r="B329" s="42"/>
      <c r="C329" s="43"/>
      <c r="D329" s="229" t="s">
        <v>214</v>
      </c>
      <c r="E329" s="43"/>
      <c r="F329" s="230" t="s">
        <v>11676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214</v>
      </c>
      <c r="AU329" s="20" t="s">
        <v>80</v>
      </c>
    </row>
    <row r="330" s="2" customFormat="1" ht="24.15" customHeight="1">
      <c r="A330" s="41"/>
      <c r="B330" s="42"/>
      <c r="C330" s="216" t="s">
        <v>519</v>
      </c>
      <c r="D330" s="216" t="s">
        <v>207</v>
      </c>
      <c r="E330" s="217" t="s">
        <v>11677</v>
      </c>
      <c r="F330" s="218" t="s">
        <v>11678</v>
      </c>
      <c r="G330" s="219" t="s">
        <v>327</v>
      </c>
      <c r="H330" s="220">
        <v>107.90000000000001</v>
      </c>
      <c r="I330" s="221"/>
      <c r="J330" s="222">
        <f>ROUND(I330*H330,2)</f>
        <v>0</v>
      </c>
      <c r="K330" s="218" t="s">
        <v>211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212</v>
      </c>
      <c r="AT330" s="227" t="s">
        <v>207</v>
      </c>
      <c r="AU330" s="227" t="s">
        <v>80</v>
      </c>
      <c r="AY330" s="20" t="s">
        <v>205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212</v>
      </c>
      <c r="BM330" s="227" t="s">
        <v>11679</v>
      </c>
    </row>
    <row r="331" s="2" customFormat="1">
      <c r="A331" s="41"/>
      <c r="B331" s="42"/>
      <c r="C331" s="43"/>
      <c r="D331" s="229" t="s">
        <v>214</v>
      </c>
      <c r="E331" s="43"/>
      <c r="F331" s="230" t="s">
        <v>11680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214</v>
      </c>
      <c r="AU331" s="20" t="s">
        <v>80</v>
      </c>
    </row>
    <row r="332" s="14" customFormat="1">
      <c r="A332" s="14"/>
      <c r="B332" s="245"/>
      <c r="C332" s="246"/>
      <c r="D332" s="236" t="s">
        <v>216</v>
      </c>
      <c r="E332" s="247" t="s">
        <v>19</v>
      </c>
      <c r="F332" s="248" t="s">
        <v>11681</v>
      </c>
      <c r="G332" s="246"/>
      <c r="H332" s="249">
        <v>42.5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216</v>
      </c>
      <c r="AU332" s="255" t="s">
        <v>80</v>
      </c>
      <c r="AV332" s="14" t="s">
        <v>80</v>
      </c>
      <c r="AW332" s="14" t="s">
        <v>218</v>
      </c>
      <c r="AX332" s="14" t="s">
        <v>71</v>
      </c>
      <c r="AY332" s="255" t="s">
        <v>205</v>
      </c>
    </row>
    <row r="333" s="14" customFormat="1">
      <c r="A333" s="14"/>
      <c r="B333" s="245"/>
      <c r="C333" s="246"/>
      <c r="D333" s="236" t="s">
        <v>216</v>
      </c>
      <c r="E333" s="247" t="s">
        <v>19</v>
      </c>
      <c r="F333" s="248" t="s">
        <v>11682</v>
      </c>
      <c r="G333" s="246"/>
      <c r="H333" s="249">
        <v>4.5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216</v>
      </c>
      <c r="AU333" s="255" t="s">
        <v>80</v>
      </c>
      <c r="AV333" s="14" t="s">
        <v>80</v>
      </c>
      <c r="AW333" s="14" t="s">
        <v>218</v>
      </c>
      <c r="AX333" s="14" t="s">
        <v>71</v>
      </c>
      <c r="AY333" s="255" t="s">
        <v>205</v>
      </c>
    </row>
    <row r="334" s="14" customFormat="1">
      <c r="A334" s="14"/>
      <c r="B334" s="245"/>
      <c r="C334" s="246"/>
      <c r="D334" s="236" t="s">
        <v>216</v>
      </c>
      <c r="E334" s="247" t="s">
        <v>19</v>
      </c>
      <c r="F334" s="248" t="s">
        <v>11683</v>
      </c>
      <c r="G334" s="246"/>
      <c r="H334" s="249">
        <v>12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216</v>
      </c>
      <c r="AU334" s="255" t="s">
        <v>80</v>
      </c>
      <c r="AV334" s="14" t="s">
        <v>80</v>
      </c>
      <c r="AW334" s="14" t="s">
        <v>218</v>
      </c>
      <c r="AX334" s="14" t="s">
        <v>71</v>
      </c>
      <c r="AY334" s="255" t="s">
        <v>205</v>
      </c>
    </row>
    <row r="335" s="14" customFormat="1">
      <c r="A335" s="14"/>
      <c r="B335" s="245"/>
      <c r="C335" s="246"/>
      <c r="D335" s="236" t="s">
        <v>216</v>
      </c>
      <c r="E335" s="247" t="s">
        <v>19</v>
      </c>
      <c r="F335" s="248" t="s">
        <v>11684</v>
      </c>
      <c r="G335" s="246"/>
      <c r="H335" s="249">
        <v>40.399999999999999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216</v>
      </c>
      <c r="AU335" s="255" t="s">
        <v>80</v>
      </c>
      <c r="AV335" s="14" t="s">
        <v>80</v>
      </c>
      <c r="AW335" s="14" t="s">
        <v>218</v>
      </c>
      <c r="AX335" s="14" t="s">
        <v>71</v>
      </c>
      <c r="AY335" s="255" t="s">
        <v>205</v>
      </c>
    </row>
    <row r="336" s="14" customFormat="1">
      <c r="A336" s="14"/>
      <c r="B336" s="245"/>
      <c r="C336" s="246"/>
      <c r="D336" s="236" t="s">
        <v>216</v>
      </c>
      <c r="E336" s="247" t="s">
        <v>19</v>
      </c>
      <c r="F336" s="248" t="s">
        <v>11685</v>
      </c>
      <c r="G336" s="246"/>
      <c r="H336" s="249">
        <v>8.5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216</v>
      </c>
      <c r="AU336" s="255" t="s">
        <v>80</v>
      </c>
      <c r="AV336" s="14" t="s">
        <v>80</v>
      </c>
      <c r="AW336" s="14" t="s">
        <v>218</v>
      </c>
      <c r="AX336" s="14" t="s">
        <v>71</v>
      </c>
      <c r="AY336" s="255" t="s">
        <v>205</v>
      </c>
    </row>
    <row r="337" s="2" customFormat="1" ht="37.8" customHeight="1">
      <c r="A337" s="41"/>
      <c r="B337" s="42"/>
      <c r="C337" s="216" t="s">
        <v>525</v>
      </c>
      <c r="D337" s="216" t="s">
        <v>207</v>
      </c>
      <c r="E337" s="217" t="s">
        <v>11686</v>
      </c>
      <c r="F337" s="218" t="s">
        <v>11687</v>
      </c>
      <c r="G337" s="219" t="s">
        <v>327</v>
      </c>
      <c r="H337" s="220">
        <v>37765</v>
      </c>
      <c r="I337" s="221"/>
      <c r="J337" s="222">
        <f>ROUND(I337*H337,2)</f>
        <v>0</v>
      </c>
      <c r="K337" s="218" t="s">
        <v>211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212</v>
      </c>
      <c r="AT337" s="227" t="s">
        <v>207</v>
      </c>
      <c r="AU337" s="227" t="s">
        <v>80</v>
      </c>
      <c r="AY337" s="20" t="s">
        <v>205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212</v>
      </c>
      <c r="BM337" s="227" t="s">
        <v>11688</v>
      </c>
    </row>
    <row r="338" s="2" customFormat="1">
      <c r="A338" s="41"/>
      <c r="B338" s="42"/>
      <c r="C338" s="43"/>
      <c r="D338" s="229" t="s">
        <v>214</v>
      </c>
      <c r="E338" s="43"/>
      <c r="F338" s="230" t="s">
        <v>11689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214</v>
      </c>
      <c r="AU338" s="20" t="s">
        <v>80</v>
      </c>
    </row>
    <row r="339" s="14" customFormat="1">
      <c r="A339" s="14"/>
      <c r="B339" s="245"/>
      <c r="C339" s="246"/>
      <c r="D339" s="236" t="s">
        <v>216</v>
      </c>
      <c r="E339" s="246"/>
      <c r="F339" s="248" t="s">
        <v>11690</v>
      </c>
      <c r="G339" s="246"/>
      <c r="H339" s="249">
        <v>37765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216</v>
      </c>
      <c r="AU339" s="255" t="s">
        <v>80</v>
      </c>
      <c r="AV339" s="14" t="s">
        <v>80</v>
      </c>
      <c r="AW339" s="14" t="s">
        <v>4</v>
      </c>
      <c r="AX339" s="14" t="s">
        <v>78</v>
      </c>
      <c r="AY339" s="255" t="s">
        <v>205</v>
      </c>
    </row>
    <row r="340" s="2" customFormat="1" ht="24.15" customHeight="1">
      <c r="A340" s="41"/>
      <c r="B340" s="42"/>
      <c r="C340" s="216" t="s">
        <v>531</v>
      </c>
      <c r="D340" s="216" t="s">
        <v>207</v>
      </c>
      <c r="E340" s="217" t="s">
        <v>11691</v>
      </c>
      <c r="F340" s="218" t="s">
        <v>11692</v>
      </c>
      <c r="G340" s="219" t="s">
        <v>327</v>
      </c>
      <c r="H340" s="220">
        <v>107.90000000000001</v>
      </c>
      <c r="I340" s="221"/>
      <c r="J340" s="222">
        <f>ROUND(I340*H340,2)</f>
        <v>0</v>
      </c>
      <c r="K340" s="218" t="s">
        <v>211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212</v>
      </c>
      <c r="AT340" s="227" t="s">
        <v>207</v>
      </c>
      <c r="AU340" s="227" t="s">
        <v>80</v>
      </c>
      <c r="AY340" s="20" t="s">
        <v>205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212</v>
      </c>
      <c r="BM340" s="227" t="s">
        <v>11693</v>
      </c>
    </row>
    <row r="341" s="2" customFormat="1">
      <c r="A341" s="41"/>
      <c r="B341" s="42"/>
      <c r="C341" s="43"/>
      <c r="D341" s="229" t="s">
        <v>214</v>
      </c>
      <c r="E341" s="43"/>
      <c r="F341" s="230" t="s">
        <v>11694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214</v>
      </c>
      <c r="AU341" s="20" t="s">
        <v>80</v>
      </c>
    </row>
    <row r="342" s="2" customFormat="1" ht="37.8" customHeight="1">
      <c r="A342" s="41"/>
      <c r="B342" s="42"/>
      <c r="C342" s="216" t="s">
        <v>537</v>
      </c>
      <c r="D342" s="216" t="s">
        <v>207</v>
      </c>
      <c r="E342" s="217" t="s">
        <v>2123</v>
      </c>
      <c r="F342" s="218" t="s">
        <v>2124</v>
      </c>
      <c r="G342" s="219" t="s">
        <v>306</v>
      </c>
      <c r="H342" s="220">
        <v>110.88</v>
      </c>
      <c r="I342" s="221"/>
      <c r="J342" s="222">
        <f>ROUND(I342*H342,2)</f>
        <v>0</v>
      </c>
      <c r="K342" s="218" t="s">
        <v>211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212</v>
      </c>
      <c r="AT342" s="227" t="s">
        <v>207</v>
      </c>
      <c r="AU342" s="227" t="s">
        <v>80</v>
      </c>
      <c r="AY342" s="20" t="s">
        <v>205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212</v>
      </c>
      <c r="BM342" s="227" t="s">
        <v>11695</v>
      </c>
    </row>
    <row r="343" s="2" customFormat="1">
      <c r="A343" s="41"/>
      <c r="B343" s="42"/>
      <c r="C343" s="43"/>
      <c r="D343" s="229" t="s">
        <v>214</v>
      </c>
      <c r="E343" s="43"/>
      <c r="F343" s="230" t="s">
        <v>2126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214</v>
      </c>
      <c r="AU343" s="20" t="s">
        <v>80</v>
      </c>
    </row>
    <row r="344" s="14" customFormat="1">
      <c r="A344" s="14"/>
      <c r="B344" s="245"/>
      <c r="C344" s="246"/>
      <c r="D344" s="236" t="s">
        <v>216</v>
      </c>
      <c r="E344" s="247" t="s">
        <v>19</v>
      </c>
      <c r="F344" s="248" t="s">
        <v>11696</v>
      </c>
      <c r="G344" s="246"/>
      <c r="H344" s="249">
        <v>52.380000000000003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216</v>
      </c>
      <c r="AU344" s="255" t="s">
        <v>80</v>
      </c>
      <c r="AV344" s="14" t="s">
        <v>80</v>
      </c>
      <c r="AW344" s="14" t="s">
        <v>218</v>
      </c>
      <c r="AX344" s="14" t="s">
        <v>71</v>
      </c>
      <c r="AY344" s="255" t="s">
        <v>205</v>
      </c>
    </row>
    <row r="345" s="14" customFormat="1">
      <c r="A345" s="14"/>
      <c r="B345" s="245"/>
      <c r="C345" s="246"/>
      <c r="D345" s="236" t="s">
        <v>216</v>
      </c>
      <c r="E345" s="247" t="s">
        <v>19</v>
      </c>
      <c r="F345" s="248" t="s">
        <v>11697</v>
      </c>
      <c r="G345" s="246"/>
      <c r="H345" s="249">
        <v>58.5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216</v>
      </c>
      <c r="AU345" s="255" t="s">
        <v>80</v>
      </c>
      <c r="AV345" s="14" t="s">
        <v>80</v>
      </c>
      <c r="AW345" s="14" t="s">
        <v>218</v>
      </c>
      <c r="AX345" s="14" t="s">
        <v>71</v>
      </c>
      <c r="AY345" s="255" t="s">
        <v>205</v>
      </c>
    </row>
    <row r="346" s="2" customFormat="1" ht="44.25" customHeight="1">
      <c r="A346" s="41"/>
      <c r="B346" s="42"/>
      <c r="C346" s="216" t="s">
        <v>545</v>
      </c>
      <c r="D346" s="216" t="s">
        <v>207</v>
      </c>
      <c r="E346" s="217" t="s">
        <v>2163</v>
      </c>
      <c r="F346" s="218" t="s">
        <v>2164</v>
      </c>
      <c r="G346" s="219" t="s">
        <v>306</v>
      </c>
      <c r="H346" s="220">
        <v>39.600000000000001</v>
      </c>
      <c r="I346" s="221"/>
      <c r="J346" s="222">
        <f>ROUND(I346*H346,2)</f>
        <v>0</v>
      </c>
      <c r="K346" s="218" t="s">
        <v>211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212</v>
      </c>
      <c r="AT346" s="227" t="s">
        <v>207</v>
      </c>
      <c r="AU346" s="227" t="s">
        <v>80</v>
      </c>
      <c r="AY346" s="20" t="s">
        <v>205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212</v>
      </c>
      <c r="BM346" s="227" t="s">
        <v>11698</v>
      </c>
    </row>
    <row r="347" s="2" customFormat="1">
      <c r="A347" s="41"/>
      <c r="B347" s="42"/>
      <c r="C347" s="43"/>
      <c r="D347" s="229" t="s">
        <v>214</v>
      </c>
      <c r="E347" s="43"/>
      <c r="F347" s="230" t="s">
        <v>2166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214</v>
      </c>
      <c r="AU347" s="20" t="s">
        <v>80</v>
      </c>
    </row>
    <row r="348" s="14" customFormat="1">
      <c r="A348" s="14"/>
      <c r="B348" s="245"/>
      <c r="C348" s="246"/>
      <c r="D348" s="236" t="s">
        <v>216</v>
      </c>
      <c r="E348" s="247" t="s">
        <v>19</v>
      </c>
      <c r="F348" s="248" t="s">
        <v>11699</v>
      </c>
      <c r="G348" s="246"/>
      <c r="H348" s="249">
        <v>39.600000000000001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216</v>
      </c>
      <c r="AU348" s="255" t="s">
        <v>80</v>
      </c>
      <c r="AV348" s="14" t="s">
        <v>80</v>
      </c>
      <c r="AW348" s="14" t="s">
        <v>218</v>
      </c>
      <c r="AX348" s="14" t="s">
        <v>71</v>
      </c>
      <c r="AY348" s="255" t="s">
        <v>205</v>
      </c>
    </row>
    <row r="349" s="2" customFormat="1" ht="49.05" customHeight="1">
      <c r="A349" s="41"/>
      <c r="B349" s="42"/>
      <c r="C349" s="216" t="s">
        <v>553</v>
      </c>
      <c r="D349" s="216" t="s">
        <v>207</v>
      </c>
      <c r="E349" s="217" t="s">
        <v>2169</v>
      </c>
      <c r="F349" s="218" t="s">
        <v>2170</v>
      </c>
      <c r="G349" s="219" t="s">
        <v>306</v>
      </c>
      <c r="H349" s="220">
        <v>13860</v>
      </c>
      <c r="I349" s="221"/>
      <c r="J349" s="222">
        <f>ROUND(I349*H349,2)</f>
        <v>0</v>
      </c>
      <c r="K349" s="218" t="s">
        <v>211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212</v>
      </c>
      <c r="AT349" s="227" t="s">
        <v>207</v>
      </c>
      <c r="AU349" s="227" t="s">
        <v>80</v>
      </c>
      <c r="AY349" s="20" t="s">
        <v>205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212</v>
      </c>
      <c r="BM349" s="227" t="s">
        <v>11700</v>
      </c>
    </row>
    <row r="350" s="2" customFormat="1">
      <c r="A350" s="41"/>
      <c r="B350" s="42"/>
      <c r="C350" s="43"/>
      <c r="D350" s="229" t="s">
        <v>214</v>
      </c>
      <c r="E350" s="43"/>
      <c r="F350" s="230" t="s">
        <v>2172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214</v>
      </c>
      <c r="AU350" s="20" t="s">
        <v>80</v>
      </c>
    </row>
    <row r="351" s="14" customFormat="1">
      <c r="A351" s="14"/>
      <c r="B351" s="245"/>
      <c r="C351" s="246"/>
      <c r="D351" s="236" t="s">
        <v>216</v>
      </c>
      <c r="E351" s="246"/>
      <c r="F351" s="248" t="s">
        <v>11701</v>
      </c>
      <c r="G351" s="246"/>
      <c r="H351" s="249">
        <v>13860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216</v>
      </c>
      <c r="AU351" s="255" t="s">
        <v>80</v>
      </c>
      <c r="AV351" s="14" t="s">
        <v>80</v>
      </c>
      <c r="AW351" s="14" t="s">
        <v>4</v>
      </c>
      <c r="AX351" s="14" t="s">
        <v>78</v>
      </c>
      <c r="AY351" s="255" t="s">
        <v>205</v>
      </c>
    </row>
    <row r="352" s="2" customFormat="1" ht="44.25" customHeight="1">
      <c r="A352" s="41"/>
      <c r="B352" s="42"/>
      <c r="C352" s="216" t="s">
        <v>559</v>
      </c>
      <c r="D352" s="216" t="s">
        <v>207</v>
      </c>
      <c r="E352" s="217" t="s">
        <v>2175</v>
      </c>
      <c r="F352" s="218" t="s">
        <v>2176</v>
      </c>
      <c r="G352" s="219" t="s">
        <v>306</v>
      </c>
      <c r="H352" s="220">
        <v>39.600000000000001</v>
      </c>
      <c r="I352" s="221"/>
      <c r="J352" s="222">
        <f>ROUND(I352*H352,2)</f>
        <v>0</v>
      </c>
      <c r="K352" s="218" t="s">
        <v>211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212</v>
      </c>
      <c r="AT352" s="227" t="s">
        <v>207</v>
      </c>
      <c r="AU352" s="227" t="s">
        <v>80</v>
      </c>
      <c r="AY352" s="20" t="s">
        <v>205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212</v>
      </c>
      <c r="BM352" s="227" t="s">
        <v>11702</v>
      </c>
    </row>
    <row r="353" s="2" customFormat="1">
      <c r="A353" s="41"/>
      <c r="B353" s="42"/>
      <c r="C353" s="43"/>
      <c r="D353" s="229" t="s">
        <v>214</v>
      </c>
      <c r="E353" s="43"/>
      <c r="F353" s="230" t="s">
        <v>2178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214</v>
      </c>
      <c r="AU353" s="20" t="s">
        <v>80</v>
      </c>
    </row>
    <row r="354" s="2" customFormat="1" ht="37.8" customHeight="1">
      <c r="A354" s="41"/>
      <c r="B354" s="42"/>
      <c r="C354" s="216" t="s">
        <v>123</v>
      </c>
      <c r="D354" s="216" t="s">
        <v>207</v>
      </c>
      <c r="E354" s="217" t="s">
        <v>11703</v>
      </c>
      <c r="F354" s="218" t="s">
        <v>11704</v>
      </c>
      <c r="G354" s="219" t="s">
        <v>327</v>
      </c>
      <c r="H354" s="220">
        <v>29</v>
      </c>
      <c r="I354" s="221"/>
      <c r="J354" s="222">
        <f>ROUND(I354*H354,2)</f>
        <v>0</v>
      </c>
      <c r="K354" s="218" t="s">
        <v>211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212</v>
      </c>
      <c r="AT354" s="227" t="s">
        <v>207</v>
      </c>
      <c r="AU354" s="227" t="s">
        <v>80</v>
      </c>
      <c r="AY354" s="20" t="s">
        <v>205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212</v>
      </c>
      <c r="BM354" s="227" t="s">
        <v>11705</v>
      </c>
    </row>
    <row r="355" s="2" customFormat="1">
      <c r="A355" s="41"/>
      <c r="B355" s="42"/>
      <c r="C355" s="43"/>
      <c r="D355" s="229" t="s">
        <v>214</v>
      </c>
      <c r="E355" s="43"/>
      <c r="F355" s="230" t="s">
        <v>11706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214</v>
      </c>
      <c r="AU355" s="20" t="s">
        <v>80</v>
      </c>
    </row>
    <row r="356" s="14" customFormat="1">
      <c r="A356" s="14"/>
      <c r="B356" s="245"/>
      <c r="C356" s="246"/>
      <c r="D356" s="236" t="s">
        <v>216</v>
      </c>
      <c r="E356" s="247" t="s">
        <v>19</v>
      </c>
      <c r="F356" s="248" t="s">
        <v>11707</v>
      </c>
      <c r="G356" s="246"/>
      <c r="H356" s="249">
        <v>29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216</v>
      </c>
      <c r="AU356" s="255" t="s">
        <v>80</v>
      </c>
      <c r="AV356" s="14" t="s">
        <v>80</v>
      </c>
      <c r="AW356" s="14" t="s">
        <v>218</v>
      </c>
      <c r="AX356" s="14" t="s">
        <v>71</v>
      </c>
      <c r="AY356" s="255" t="s">
        <v>205</v>
      </c>
    </row>
    <row r="357" s="2" customFormat="1" ht="44.25" customHeight="1">
      <c r="A357" s="41"/>
      <c r="B357" s="42"/>
      <c r="C357" s="216" t="s">
        <v>568</v>
      </c>
      <c r="D357" s="216" t="s">
        <v>207</v>
      </c>
      <c r="E357" s="217" t="s">
        <v>11708</v>
      </c>
      <c r="F357" s="218" t="s">
        <v>11709</v>
      </c>
      <c r="G357" s="219" t="s">
        <v>327</v>
      </c>
      <c r="H357" s="220">
        <v>10150</v>
      </c>
      <c r="I357" s="221"/>
      <c r="J357" s="222">
        <f>ROUND(I357*H357,2)</f>
        <v>0</v>
      </c>
      <c r="K357" s="218" t="s">
        <v>211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212</v>
      </c>
      <c r="AT357" s="227" t="s">
        <v>207</v>
      </c>
      <c r="AU357" s="227" t="s">
        <v>80</v>
      </c>
      <c r="AY357" s="20" t="s">
        <v>205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212</v>
      </c>
      <c r="BM357" s="227" t="s">
        <v>11710</v>
      </c>
    </row>
    <row r="358" s="2" customFormat="1">
      <c r="A358" s="41"/>
      <c r="B358" s="42"/>
      <c r="C358" s="43"/>
      <c r="D358" s="229" t="s">
        <v>214</v>
      </c>
      <c r="E358" s="43"/>
      <c r="F358" s="230" t="s">
        <v>11711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214</v>
      </c>
      <c r="AU358" s="20" t="s">
        <v>80</v>
      </c>
    </row>
    <row r="359" s="14" customFormat="1">
      <c r="A359" s="14"/>
      <c r="B359" s="245"/>
      <c r="C359" s="246"/>
      <c r="D359" s="236" t="s">
        <v>216</v>
      </c>
      <c r="E359" s="246"/>
      <c r="F359" s="248" t="s">
        <v>11712</v>
      </c>
      <c r="G359" s="246"/>
      <c r="H359" s="249">
        <v>10150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216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205</v>
      </c>
    </row>
    <row r="360" s="2" customFormat="1" ht="37.8" customHeight="1">
      <c r="A360" s="41"/>
      <c r="B360" s="42"/>
      <c r="C360" s="216" t="s">
        <v>574</v>
      </c>
      <c r="D360" s="216" t="s">
        <v>207</v>
      </c>
      <c r="E360" s="217" t="s">
        <v>11713</v>
      </c>
      <c r="F360" s="218" t="s">
        <v>11714</v>
      </c>
      <c r="G360" s="219" t="s">
        <v>327</v>
      </c>
      <c r="H360" s="220">
        <v>29</v>
      </c>
      <c r="I360" s="221"/>
      <c r="J360" s="222">
        <f>ROUND(I360*H360,2)</f>
        <v>0</v>
      </c>
      <c r="K360" s="218" t="s">
        <v>211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212</v>
      </c>
      <c r="AT360" s="227" t="s">
        <v>207</v>
      </c>
      <c r="AU360" s="227" t="s">
        <v>80</v>
      </c>
      <c r="AY360" s="20" t="s">
        <v>205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212</v>
      </c>
      <c r="BM360" s="227" t="s">
        <v>11715</v>
      </c>
    </row>
    <row r="361" s="2" customFormat="1">
      <c r="A361" s="41"/>
      <c r="B361" s="42"/>
      <c r="C361" s="43"/>
      <c r="D361" s="229" t="s">
        <v>214</v>
      </c>
      <c r="E361" s="43"/>
      <c r="F361" s="230" t="s">
        <v>11716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214</v>
      </c>
      <c r="AU361" s="20" t="s">
        <v>80</v>
      </c>
    </row>
    <row r="362" s="2" customFormat="1" ht="37.8" customHeight="1">
      <c r="A362" s="41"/>
      <c r="B362" s="42"/>
      <c r="C362" s="216" t="s">
        <v>580</v>
      </c>
      <c r="D362" s="216" t="s">
        <v>207</v>
      </c>
      <c r="E362" s="217" t="s">
        <v>11717</v>
      </c>
      <c r="F362" s="218" t="s">
        <v>11718</v>
      </c>
      <c r="G362" s="219" t="s">
        <v>327</v>
      </c>
      <c r="H362" s="220">
        <v>117.90000000000001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212</v>
      </c>
      <c r="AT362" s="227" t="s">
        <v>207</v>
      </c>
      <c r="AU362" s="227" t="s">
        <v>80</v>
      </c>
      <c r="AY362" s="20" t="s">
        <v>205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212</v>
      </c>
      <c r="BM362" s="227" t="s">
        <v>11719</v>
      </c>
    </row>
    <row r="363" s="14" customFormat="1">
      <c r="A363" s="14"/>
      <c r="B363" s="245"/>
      <c r="C363" s="246"/>
      <c r="D363" s="236" t="s">
        <v>216</v>
      </c>
      <c r="E363" s="247" t="s">
        <v>19</v>
      </c>
      <c r="F363" s="248" t="s">
        <v>11681</v>
      </c>
      <c r="G363" s="246"/>
      <c r="H363" s="249">
        <v>42.5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216</v>
      </c>
      <c r="AU363" s="255" t="s">
        <v>80</v>
      </c>
      <c r="AV363" s="14" t="s">
        <v>80</v>
      </c>
      <c r="AW363" s="14" t="s">
        <v>218</v>
      </c>
      <c r="AX363" s="14" t="s">
        <v>71</v>
      </c>
      <c r="AY363" s="255" t="s">
        <v>205</v>
      </c>
    </row>
    <row r="364" s="14" customFormat="1">
      <c r="A364" s="14"/>
      <c r="B364" s="245"/>
      <c r="C364" s="246"/>
      <c r="D364" s="236" t="s">
        <v>216</v>
      </c>
      <c r="E364" s="247" t="s">
        <v>19</v>
      </c>
      <c r="F364" s="248" t="s">
        <v>11720</v>
      </c>
      <c r="G364" s="246"/>
      <c r="H364" s="249">
        <v>14.5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216</v>
      </c>
      <c r="AU364" s="255" t="s">
        <v>80</v>
      </c>
      <c r="AV364" s="14" t="s">
        <v>80</v>
      </c>
      <c r="AW364" s="14" t="s">
        <v>218</v>
      </c>
      <c r="AX364" s="14" t="s">
        <v>71</v>
      </c>
      <c r="AY364" s="255" t="s">
        <v>205</v>
      </c>
    </row>
    <row r="365" s="14" customFormat="1">
      <c r="A365" s="14"/>
      <c r="B365" s="245"/>
      <c r="C365" s="246"/>
      <c r="D365" s="236" t="s">
        <v>216</v>
      </c>
      <c r="E365" s="247" t="s">
        <v>19</v>
      </c>
      <c r="F365" s="248" t="s">
        <v>11683</v>
      </c>
      <c r="G365" s="246"/>
      <c r="H365" s="249">
        <v>12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216</v>
      </c>
      <c r="AU365" s="255" t="s">
        <v>80</v>
      </c>
      <c r="AV365" s="14" t="s">
        <v>80</v>
      </c>
      <c r="AW365" s="14" t="s">
        <v>218</v>
      </c>
      <c r="AX365" s="14" t="s">
        <v>71</v>
      </c>
      <c r="AY365" s="255" t="s">
        <v>205</v>
      </c>
    </row>
    <row r="366" s="14" customFormat="1">
      <c r="A366" s="14"/>
      <c r="B366" s="245"/>
      <c r="C366" s="246"/>
      <c r="D366" s="236" t="s">
        <v>216</v>
      </c>
      <c r="E366" s="247" t="s">
        <v>19</v>
      </c>
      <c r="F366" s="248" t="s">
        <v>11684</v>
      </c>
      <c r="G366" s="246"/>
      <c r="H366" s="249">
        <v>40.399999999999999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216</v>
      </c>
      <c r="AU366" s="255" t="s">
        <v>80</v>
      </c>
      <c r="AV366" s="14" t="s">
        <v>80</v>
      </c>
      <c r="AW366" s="14" t="s">
        <v>218</v>
      </c>
      <c r="AX366" s="14" t="s">
        <v>71</v>
      </c>
      <c r="AY366" s="255" t="s">
        <v>205</v>
      </c>
    </row>
    <row r="367" s="14" customFormat="1">
      <c r="A367" s="14"/>
      <c r="B367" s="245"/>
      <c r="C367" s="246"/>
      <c r="D367" s="236" t="s">
        <v>216</v>
      </c>
      <c r="E367" s="247" t="s">
        <v>19</v>
      </c>
      <c r="F367" s="248" t="s">
        <v>11685</v>
      </c>
      <c r="G367" s="246"/>
      <c r="H367" s="249">
        <v>8.5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216</v>
      </c>
      <c r="AU367" s="255" t="s">
        <v>80</v>
      </c>
      <c r="AV367" s="14" t="s">
        <v>80</v>
      </c>
      <c r="AW367" s="14" t="s">
        <v>218</v>
      </c>
      <c r="AX367" s="14" t="s">
        <v>71</v>
      </c>
      <c r="AY367" s="255" t="s">
        <v>205</v>
      </c>
    </row>
    <row r="368" s="2" customFormat="1" ht="24.15" customHeight="1">
      <c r="A368" s="41"/>
      <c r="B368" s="42"/>
      <c r="C368" s="278" t="s">
        <v>588</v>
      </c>
      <c r="D368" s="278" t="s">
        <v>319</v>
      </c>
      <c r="E368" s="279" t="s">
        <v>11721</v>
      </c>
      <c r="F368" s="280" t="s">
        <v>11722</v>
      </c>
      <c r="G368" s="281" t="s">
        <v>306</v>
      </c>
      <c r="H368" s="282">
        <v>155.62799999999999</v>
      </c>
      <c r="I368" s="283"/>
      <c r="J368" s="284">
        <f>ROUND(I368*H368,2)</f>
        <v>0</v>
      </c>
      <c r="K368" s="280" t="s">
        <v>211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0.0104</v>
      </c>
      <c r="R368" s="225">
        <f>Q368*H368</f>
        <v>1.6185311999999998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276</v>
      </c>
      <c r="AT368" s="227" t="s">
        <v>319</v>
      </c>
      <c r="AU368" s="227" t="s">
        <v>80</v>
      </c>
      <c r="AY368" s="20" t="s">
        <v>205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212</v>
      </c>
      <c r="BM368" s="227" t="s">
        <v>11723</v>
      </c>
    </row>
    <row r="369" s="14" customFormat="1">
      <c r="A369" s="14"/>
      <c r="B369" s="245"/>
      <c r="C369" s="246"/>
      <c r="D369" s="236" t="s">
        <v>216</v>
      </c>
      <c r="E369" s="247" t="s">
        <v>19</v>
      </c>
      <c r="F369" s="248" t="s">
        <v>11724</v>
      </c>
      <c r="G369" s="246"/>
      <c r="H369" s="249">
        <v>141.47999999999999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216</v>
      </c>
      <c r="AU369" s="255" t="s">
        <v>80</v>
      </c>
      <c r="AV369" s="14" t="s">
        <v>80</v>
      </c>
      <c r="AW369" s="14" t="s">
        <v>218</v>
      </c>
      <c r="AX369" s="14" t="s">
        <v>71</v>
      </c>
      <c r="AY369" s="255" t="s">
        <v>205</v>
      </c>
    </row>
    <row r="370" s="14" customFormat="1">
      <c r="A370" s="14"/>
      <c r="B370" s="245"/>
      <c r="C370" s="246"/>
      <c r="D370" s="236" t="s">
        <v>216</v>
      </c>
      <c r="E370" s="246"/>
      <c r="F370" s="248" t="s">
        <v>11725</v>
      </c>
      <c r="G370" s="246"/>
      <c r="H370" s="249">
        <v>155.62799999999999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216</v>
      </c>
      <c r="AU370" s="255" t="s">
        <v>80</v>
      </c>
      <c r="AV370" s="14" t="s">
        <v>80</v>
      </c>
      <c r="AW370" s="14" t="s">
        <v>4</v>
      </c>
      <c r="AX370" s="14" t="s">
        <v>78</v>
      </c>
      <c r="AY370" s="255" t="s">
        <v>205</v>
      </c>
    </row>
    <row r="371" s="2" customFormat="1" ht="24.15" customHeight="1">
      <c r="A371" s="41"/>
      <c r="B371" s="42"/>
      <c r="C371" s="216" t="s">
        <v>596</v>
      </c>
      <c r="D371" s="216" t="s">
        <v>207</v>
      </c>
      <c r="E371" s="217" t="s">
        <v>2214</v>
      </c>
      <c r="F371" s="218" t="s">
        <v>2215</v>
      </c>
      <c r="G371" s="219" t="s">
        <v>306</v>
      </c>
      <c r="H371" s="220">
        <v>3743.145</v>
      </c>
      <c r="I371" s="221"/>
      <c r="J371" s="222">
        <f>ROUND(I371*H371,2)</f>
        <v>0</v>
      </c>
      <c r="K371" s="218" t="s">
        <v>211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212</v>
      </c>
      <c r="AT371" s="227" t="s">
        <v>207</v>
      </c>
      <c r="AU371" s="227" t="s">
        <v>80</v>
      </c>
      <c r="AY371" s="20" t="s">
        <v>205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212</v>
      </c>
      <c r="BM371" s="227" t="s">
        <v>11726</v>
      </c>
    </row>
    <row r="372" s="2" customFormat="1">
      <c r="A372" s="41"/>
      <c r="B372" s="42"/>
      <c r="C372" s="43"/>
      <c r="D372" s="229" t="s">
        <v>214</v>
      </c>
      <c r="E372" s="43"/>
      <c r="F372" s="230" t="s">
        <v>2217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214</v>
      </c>
      <c r="AU372" s="20" t="s">
        <v>80</v>
      </c>
    </row>
    <row r="373" s="2" customFormat="1" ht="44.25" customHeight="1">
      <c r="A373" s="41"/>
      <c r="B373" s="42"/>
      <c r="C373" s="216" t="s">
        <v>602</v>
      </c>
      <c r="D373" s="216" t="s">
        <v>207</v>
      </c>
      <c r="E373" s="217" t="s">
        <v>2220</v>
      </c>
      <c r="F373" s="218" t="s">
        <v>2221</v>
      </c>
      <c r="G373" s="219" t="s">
        <v>306</v>
      </c>
      <c r="H373" s="220">
        <v>3743.145</v>
      </c>
      <c r="I373" s="221"/>
      <c r="J373" s="222">
        <f>ROUND(I373*H373,2)</f>
        <v>0</v>
      </c>
      <c r="K373" s="218" t="s">
        <v>211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212</v>
      </c>
      <c r="AT373" s="227" t="s">
        <v>207</v>
      </c>
      <c r="AU373" s="227" t="s">
        <v>80</v>
      </c>
      <c r="AY373" s="20" t="s">
        <v>205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212</v>
      </c>
      <c r="BM373" s="227" t="s">
        <v>11727</v>
      </c>
    </row>
    <row r="374" s="2" customFormat="1">
      <c r="A374" s="41"/>
      <c r="B374" s="42"/>
      <c r="C374" s="43"/>
      <c r="D374" s="229" t="s">
        <v>214</v>
      </c>
      <c r="E374" s="43"/>
      <c r="F374" s="230" t="s">
        <v>2223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214</v>
      </c>
      <c r="AU374" s="20" t="s">
        <v>80</v>
      </c>
    </row>
    <row r="375" s="2" customFormat="1" ht="24.15" customHeight="1">
      <c r="A375" s="41"/>
      <c r="B375" s="42"/>
      <c r="C375" s="216" t="s">
        <v>607</v>
      </c>
      <c r="D375" s="216" t="s">
        <v>207</v>
      </c>
      <c r="E375" s="217" t="s">
        <v>2225</v>
      </c>
      <c r="F375" s="218" t="s">
        <v>2226</v>
      </c>
      <c r="G375" s="219" t="s">
        <v>210</v>
      </c>
      <c r="H375" s="220">
        <v>33</v>
      </c>
      <c r="I375" s="221"/>
      <c r="J375" s="222">
        <f>ROUND(I375*H375,2)</f>
        <v>0</v>
      </c>
      <c r="K375" s="218" t="s">
        <v>211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212</v>
      </c>
      <c r="AT375" s="227" t="s">
        <v>207</v>
      </c>
      <c r="AU375" s="227" t="s">
        <v>80</v>
      </c>
      <c r="AY375" s="20" t="s">
        <v>205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212</v>
      </c>
      <c r="BM375" s="227" t="s">
        <v>11728</v>
      </c>
    </row>
    <row r="376" s="2" customFormat="1">
      <c r="A376" s="41"/>
      <c r="B376" s="42"/>
      <c r="C376" s="43"/>
      <c r="D376" s="229" t="s">
        <v>214</v>
      </c>
      <c r="E376" s="43"/>
      <c r="F376" s="230" t="s">
        <v>2228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214</v>
      </c>
      <c r="AU376" s="20" t="s">
        <v>80</v>
      </c>
    </row>
    <row r="377" s="2" customFormat="1" ht="44.25" customHeight="1">
      <c r="A377" s="41"/>
      <c r="B377" s="42"/>
      <c r="C377" s="216" t="s">
        <v>615</v>
      </c>
      <c r="D377" s="216" t="s">
        <v>207</v>
      </c>
      <c r="E377" s="217" t="s">
        <v>2231</v>
      </c>
      <c r="F377" s="218" t="s">
        <v>2232</v>
      </c>
      <c r="G377" s="219" t="s">
        <v>210</v>
      </c>
      <c r="H377" s="220">
        <v>33</v>
      </c>
      <c r="I377" s="221"/>
      <c r="J377" s="222">
        <f>ROUND(I377*H377,2)</f>
        <v>0</v>
      </c>
      <c r="K377" s="218" t="s">
        <v>211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212</v>
      </c>
      <c r="AT377" s="227" t="s">
        <v>207</v>
      </c>
      <c r="AU377" s="227" t="s">
        <v>80</v>
      </c>
      <c r="AY377" s="20" t="s">
        <v>205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212</v>
      </c>
      <c r="BM377" s="227" t="s">
        <v>11729</v>
      </c>
    </row>
    <row r="378" s="2" customFormat="1">
      <c r="A378" s="41"/>
      <c r="B378" s="42"/>
      <c r="C378" s="43"/>
      <c r="D378" s="229" t="s">
        <v>214</v>
      </c>
      <c r="E378" s="43"/>
      <c r="F378" s="230" t="s">
        <v>2234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214</v>
      </c>
      <c r="AU378" s="20" t="s">
        <v>80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283</v>
      </c>
      <c r="F379" s="214" t="s">
        <v>7145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SUM(P380:P421)</f>
        <v>0</v>
      </c>
      <c r="Q379" s="208"/>
      <c r="R379" s="209">
        <f>SUM(R380:R421)</f>
        <v>0</v>
      </c>
      <c r="S379" s="208"/>
      <c r="T379" s="210">
        <f>SUM(T380:T421)</f>
        <v>121.1627106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78</v>
      </c>
      <c r="AT379" s="212" t="s">
        <v>70</v>
      </c>
      <c r="AU379" s="212" t="s">
        <v>78</v>
      </c>
      <c r="AY379" s="211" t="s">
        <v>205</v>
      </c>
      <c r="BK379" s="213">
        <f>SUM(BK380:BK421)</f>
        <v>0</v>
      </c>
    </row>
    <row r="380" s="2" customFormat="1" ht="37.8" customHeight="1">
      <c r="A380" s="41"/>
      <c r="B380" s="42"/>
      <c r="C380" s="216" t="s">
        <v>621</v>
      </c>
      <c r="D380" s="216" t="s">
        <v>207</v>
      </c>
      <c r="E380" s="217" t="s">
        <v>2957</v>
      </c>
      <c r="F380" s="218" t="s">
        <v>2958</v>
      </c>
      <c r="G380" s="219" t="s">
        <v>448</v>
      </c>
      <c r="H380" s="220">
        <v>8</v>
      </c>
      <c r="I380" s="221"/>
      <c r="J380" s="222">
        <f>ROUND(I380*H380,2)</f>
        <v>0</v>
      </c>
      <c r="K380" s="218" t="s">
        <v>6781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0.001</v>
      </c>
      <c r="T380" s="226">
        <f>S380*H380</f>
        <v>0.0080000000000000002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212</v>
      </c>
      <c r="AT380" s="227" t="s">
        <v>207</v>
      </c>
      <c r="AU380" s="227" t="s">
        <v>80</v>
      </c>
      <c r="AY380" s="20" t="s">
        <v>205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212</v>
      </c>
      <c r="BM380" s="227" t="s">
        <v>11730</v>
      </c>
    </row>
    <row r="381" s="2" customFormat="1">
      <c r="A381" s="41"/>
      <c r="B381" s="42"/>
      <c r="C381" s="43"/>
      <c r="D381" s="229" t="s">
        <v>214</v>
      </c>
      <c r="E381" s="43"/>
      <c r="F381" s="230" t="s">
        <v>11731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214</v>
      </c>
      <c r="AU381" s="20" t="s">
        <v>80</v>
      </c>
    </row>
    <row r="382" s="14" customFormat="1">
      <c r="A382" s="14"/>
      <c r="B382" s="245"/>
      <c r="C382" s="246"/>
      <c r="D382" s="236" t="s">
        <v>216</v>
      </c>
      <c r="E382" s="247" t="s">
        <v>19</v>
      </c>
      <c r="F382" s="248" t="s">
        <v>11732</v>
      </c>
      <c r="G382" s="246"/>
      <c r="H382" s="249">
        <v>4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216</v>
      </c>
      <c r="AU382" s="255" t="s">
        <v>80</v>
      </c>
      <c r="AV382" s="14" t="s">
        <v>80</v>
      </c>
      <c r="AW382" s="14" t="s">
        <v>218</v>
      </c>
      <c r="AX382" s="14" t="s">
        <v>71</v>
      </c>
      <c r="AY382" s="255" t="s">
        <v>205</v>
      </c>
    </row>
    <row r="383" s="14" customFormat="1">
      <c r="A383" s="14"/>
      <c r="B383" s="245"/>
      <c r="C383" s="246"/>
      <c r="D383" s="236" t="s">
        <v>216</v>
      </c>
      <c r="E383" s="247" t="s">
        <v>19</v>
      </c>
      <c r="F383" s="248" t="s">
        <v>11408</v>
      </c>
      <c r="G383" s="246"/>
      <c r="H383" s="249">
        <v>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216</v>
      </c>
      <c r="AU383" s="255" t="s">
        <v>80</v>
      </c>
      <c r="AV383" s="14" t="s">
        <v>80</v>
      </c>
      <c r="AW383" s="14" t="s">
        <v>218</v>
      </c>
      <c r="AX383" s="14" t="s">
        <v>71</v>
      </c>
      <c r="AY383" s="255" t="s">
        <v>205</v>
      </c>
    </row>
    <row r="384" s="2" customFormat="1" ht="33" customHeight="1">
      <c r="A384" s="41"/>
      <c r="B384" s="42"/>
      <c r="C384" s="216" t="s">
        <v>627</v>
      </c>
      <c r="D384" s="216" t="s">
        <v>207</v>
      </c>
      <c r="E384" s="217" t="s">
        <v>3039</v>
      </c>
      <c r="F384" s="218" t="s">
        <v>3040</v>
      </c>
      <c r="G384" s="219" t="s">
        <v>306</v>
      </c>
      <c r="H384" s="220">
        <v>65.168000000000006</v>
      </c>
      <c r="I384" s="221"/>
      <c r="J384" s="222">
        <f>ROUND(I384*H384,2)</f>
        <v>0</v>
      </c>
      <c r="K384" s="218" t="s">
        <v>211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0.01</v>
      </c>
      <c r="T384" s="226">
        <f>S384*H384</f>
        <v>0.65168000000000004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212</v>
      </c>
      <c r="AT384" s="227" t="s">
        <v>207</v>
      </c>
      <c r="AU384" s="227" t="s">
        <v>80</v>
      </c>
      <c r="AY384" s="20" t="s">
        <v>205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212</v>
      </c>
      <c r="BM384" s="227" t="s">
        <v>11733</v>
      </c>
    </row>
    <row r="385" s="2" customFormat="1">
      <c r="A385" s="41"/>
      <c r="B385" s="42"/>
      <c r="C385" s="43"/>
      <c r="D385" s="229" t="s">
        <v>214</v>
      </c>
      <c r="E385" s="43"/>
      <c r="F385" s="230" t="s">
        <v>3042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214</v>
      </c>
      <c r="AU385" s="20" t="s">
        <v>80</v>
      </c>
    </row>
    <row r="386" s="14" customFormat="1">
      <c r="A386" s="14"/>
      <c r="B386" s="245"/>
      <c r="C386" s="246"/>
      <c r="D386" s="236" t="s">
        <v>216</v>
      </c>
      <c r="E386" s="247" t="s">
        <v>19</v>
      </c>
      <c r="F386" s="248" t="s">
        <v>11734</v>
      </c>
      <c r="G386" s="246"/>
      <c r="H386" s="249">
        <v>65.168000000000006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216</v>
      </c>
      <c r="AU386" s="255" t="s">
        <v>80</v>
      </c>
      <c r="AV386" s="14" t="s">
        <v>80</v>
      </c>
      <c r="AW386" s="14" t="s">
        <v>218</v>
      </c>
      <c r="AX386" s="14" t="s">
        <v>71</v>
      </c>
      <c r="AY386" s="255" t="s">
        <v>205</v>
      </c>
    </row>
    <row r="387" s="2" customFormat="1" ht="44.25" customHeight="1">
      <c r="A387" s="41"/>
      <c r="B387" s="42"/>
      <c r="C387" s="216" t="s">
        <v>633</v>
      </c>
      <c r="D387" s="216" t="s">
        <v>207</v>
      </c>
      <c r="E387" s="217" t="s">
        <v>11735</v>
      </c>
      <c r="F387" s="218" t="s">
        <v>11736</v>
      </c>
      <c r="G387" s="219" t="s">
        <v>306</v>
      </c>
      <c r="H387" s="220">
        <v>40.659999999999997</v>
      </c>
      <c r="I387" s="221"/>
      <c r="J387" s="222">
        <f>ROUND(I387*H387,2)</f>
        <v>0</v>
      </c>
      <c r="K387" s="218" t="s">
        <v>211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0.0050000000000000001</v>
      </c>
      <c r="T387" s="226">
        <f>S387*H387</f>
        <v>0.20329999999999998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212</v>
      </c>
      <c r="AT387" s="227" t="s">
        <v>207</v>
      </c>
      <c r="AU387" s="227" t="s">
        <v>80</v>
      </c>
      <c r="AY387" s="20" t="s">
        <v>205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212</v>
      </c>
      <c r="BM387" s="227" t="s">
        <v>11737</v>
      </c>
    </row>
    <row r="388" s="2" customFormat="1">
      <c r="A388" s="41"/>
      <c r="B388" s="42"/>
      <c r="C388" s="43"/>
      <c r="D388" s="229" t="s">
        <v>214</v>
      </c>
      <c r="E388" s="43"/>
      <c r="F388" s="230" t="s">
        <v>11738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214</v>
      </c>
      <c r="AU388" s="20" t="s">
        <v>80</v>
      </c>
    </row>
    <row r="389" s="14" customFormat="1">
      <c r="A389" s="14"/>
      <c r="B389" s="245"/>
      <c r="C389" s="246"/>
      <c r="D389" s="236" t="s">
        <v>216</v>
      </c>
      <c r="E389" s="247" t="s">
        <v>19</v>
      </c>
      <c r="F389" s="248" t="s">
        <v>11739</v>
      </c>
      <c r="G389" s="246"/>
      <c r="H389" s="249">
        <v>40.659999999999997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216</v>
      </c>
      <c r="AU389" s="255" t="s">
        <v>80</v>
      </c>
      <c r="AV389" s="14" t="s">
        <v>80</v>
      </c>
      <c r="AW389" s="14" t="s">
        <v>218</v>
      </c>
      <c r="AX389" s="14" t="s">
        <v>71</v>
      </c>
      <c r="AY389" s="255" t="s">
        <v>205</v>
      </c>
    </row>
    <row r="390" s="2" customFormat="1" ht="44.25" customHeight="1">
      <c r="A390" s="41"/>
      <c r="B390" s="42"/>
      <c r="C390" s="216" t="s">
        <v>638</v>
      </c>
      <c r="D390" s="216" t="s">
        <v>207</v>
      </c>
      <c r="E390" s="217" t="s">
        <v>11740</v>
      </c>
      <c r="F390" s="218" t="s">
        <v>11741</v>
      </c>
      <c r="G390" s="219" t="s">
        <v>306</v>
      </c>
      <c r="H390" s="220">
        <v>864.79700000000003</v>
      </c>
      <c r="I390" s="221"/>
      <c r="J390" s="222">
        <f>ROUND(I390*H390,2)</f>
        <v>0</v>
      </c>
      <c r="K390" s="218" t="s">
        <v>211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0.016</v>
      </c>
      <c r="T390" s="226">
        <f>S390*H390</f>
        <v>13.836752000000001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212</v>
      </c>
      <c r="AT390" s="227" t="s">
        <v>207</v>
      </c>
      <c r="AU390" s="227" t="s">
        <v>80</v>
      </c>
      <c r="AY390" s="20" t="s">
        <v>205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212</v>
      </c>
      <c r="BM390" s="227" t="s">
        <v>11742</v>
      </c>
    </row>
    <row r="391" s="2" customFormat="1">
      <c r="A391" s="41"/>
      <c r="B391" s="42"/>
      <c r="C391" s="43"/>
      <c r="D391" s="229" t="s">
        <v>214</v>
      </c>
      <c r="E391" s="43"/>
      <c r="F391" s="230" t="s">
        <v>11743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214</v>
      </c>
      <c r="AU391" s="20" t="s">
        <v>80</v>
      </c>
    </row>
    <row r="392" s="14" customFormat="1">
      <c r="A392" s="14"/>
      <c r="B392" s="245"/>
      <c r="C392" s="246"/>
      <c r="D392" s="236" t="s">
        <v>216</v>
      </c>
      <c r="E392" s="247" t="s">
        <v>19</v>
      </c>
      <c r="F392" s="248" t="s">
        <v>11744</v>
      </c>
      <c r="G392" s="246"/>
      <c r="H392" s="249">
        <v>864.79700000000003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216</v>
      </c>
      <c r="AU392" s="255" t="s">
        <v>80</v>
      </c>
      <c r="AV392" s="14" t="s">
        <v>80</v>
      </c>
      <c r="AW392" s="14" t="s">
        <v>218</v>
      </c>
      <c r="AX392" s="14" t="s">
        <v>71</v>
      </c>
      <c r="AY392" s="255" t="s">
        <v>205</v>
      </c>
    </row>
    <row r="393" s="2" customFormat="1" ht="44.25" customHeight="1">
      <c r="A393" s="41"/>
      <c r="B393" s="42"/>
      <c r="C393" s="216" t="s">
        <v>651</v>
      </c>
      <c r="D393" s="216" t="s">
        <v>207</v>
      </c>
      <c r="E393" s="217" t="s">
        <v>11745</v>
      </c>
      <c r="F393" s="218" t="s">
        <v>11746</v>
      </c>
      <c r="G393" s="219" t="s">
        <v>306</v>
      </c>
      <c r="H393" s="220">
        <v>1629.0999999999999</v>
      </c>
      <c r="I393" s="221"/>
      <c r="J393" s="222">
        <f>ROUND(I393*H393,2)</f>
        <v>0</v>
      </c>
      <c r="K393" s="218" t="s">
        <v>211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0.029000000000000001</v>
      </c>
      <c r="T393" s="226">
        <f>S393*H393</f>
        <v>47.243899999999996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212</v>
      </c>
      <c r="AT393" s="227" t="s">
        <v>207</v>
      </c>
      <c r="AU393" s="227" t="s">
        <v>80</v>
      </c>
      <c r="AY393" s="20" t="s">
        <v>205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212</v>
      </c>
      <c r="BM393" s="227" t="s">
        <v>11747</v>
      </c>
    </row>
    <row r="394" s="2" customFormat="1">
      <c r="A394" s="41"/>
      <c r="B394" s="42"/>
      <c r="C394" s="43"/>
      <c r="D394" s="229" t="s">
        <v>214</v>
      </c>
      <c r="E394" s="43"/>
      <c r="F394" s="230" t="s">
        <v>11748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214</v>
      </c>
      <c r="AU394" s="20" t="s">
        <v>80</v>
      </c>
    </row>
    <row r="395" s="14" customFormat="1">
      <c r="A395" s="14"/>
      <c r="B395" s="245"/>
      <c r="C395" s="246"/>
      <c r="D395" s="236" t="s">
        <v>216</v>
      </c>
      <c r="E395" s="247" t="s">
        <v>19</v>
      </c>
      <c r="F395" s="248" t="s">
        <v>11749</v>
      </c>
      <c r="G395" s="246"/>
      <c r="H395" s="249">
        <v>1629.0999999999999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216</v>
      </c>
      <c r="AU395" s="255" t="s">
        <v>80</v>
      </c>
      <c r="AV395" s="14" t="s">
        <v>80</v>
      </c>
      <c r="AW395" s="14" t="s">
        <v>218</v>
      </c>
      <c r="AX395" s="14" t="s">
        <v>71</v>
      </c>
      <c r="AY395" s="255" t="s">
        <v>205</v>
      </c>
    </row>
    <row r="396" s="2" customFormat="1" ht="44.25" customHeight="1">
      <c r="A396" s="41"/>
      <c r="B396" s="42"/>
      <c r="C396" s="216" t="s">
        <v>657</v>
      </c>
      <c r="D396" s="216" t="s">
        <v>207</v>
      </c>
      <c r="E396" s="217" t="s">
        <v>11750</v>
      </c>
      <c r="F396" s="218" t="s">
        <v>11751</v>
      </c>
      <c r="G396" s="219" t="s">
        <v>306</v>
      </c>
      <c r="H396" s="220">
        <v>617.96400000000006</v>
      </c>
      <c r="I396" s="221"/>
      <c r="J396" s="222">
        <f>ROUND(I396*H396,2)</f>
        <v>0</v>
      </c>
      <c r="K396" s="218" t="s">
        <v>211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0.045999999999999999</v>
      </c>
      <c r="T396" s="226">
        <f>S396*H396</f>
        <v>28.426344000000004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212</v>
      </c>
      <c r="AT396" s="227" t="s">
        <v>207</v>
      </c>
      <c r="AU396" s="227" t="s">
        <v>80</v>
      </c>
      <c r="AY396" s="20" t="s">
        <v>205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212</v>
      </c>
      <c r="BM396" s="227" t="s">
        <v>11752</v>
      </c>
    </row>
    <row r="397" s="2" customFormat="1">
      <c r="A397" s="41"/>
      <c r="B397" s="42"/>
      <c r="C397" s="43"/>
      <c r="D397" s="229" t="s">
        <v>214</v>
      </c>
      <c r="E397" s="43"/>
      <c r="F397" s="230" t="s">
        <v>11753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214</v>
      </c>
      <c r="AU397" s="20" t="s">
        <v>80</v>
      </c>
    </row>
    <row r="398" s="14" customFormat="1">
      <c r="A398" s="14"/>
      <c r="B398" s="245"/>
      <c r="C398" s="246"/>
      <c r="D398" s="236" t="s">
        <v>216</v>
      </c>
      <c r="E398" s="247" t="s">
        <v>19</v>
      </c>
      <c r="F398" s="248" t="s">
        <v>11754</v>
      </c>
      <c r="G398" s="246"/>
      <c r="H398" s="249">
        <v>617.96400000000006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216</v>
      </c>
      <c r="AU398" s="255" t="s">
        <v>80</v>
      </c>
      <c r="AV398" s="14" t="s">
        <v>80</v>
      </c>
      <c r="AW398" s="14" t="s">
        <v>218</v>
      </c>
      <c r="AX398" s="14" t="s">
        <v>71</v>
      </c>
      <c r="AY398" s="255" t="s">
        <v>205</v>
      </c>
    </row>
    <row r="399" s="2" customFormat="1" ht="44.25" customHeight="1">
      <c r="A399" s="41"/>
      <c r="B399" s="42"/>
      <c r="C399" s="216" t="s">
        <v>663</v>
      </c>
      <c r="D399" s="216" t="s">
        <v>207</v>
      </c>
      <c r="E399" s="217" t="s">
        <v>11755</v>
      </c>
      <c r="F399" s="218" t="s">
        <v>11756</v>
      </c>
      <c r="G399" s="219" t="s">
        <v>306</v>
      </c>
      <c r="H399" s="220">
        <v>109.771</v>
      </c>
      <c r="I399" s="221"/>
      <c r="J399" s="222">
        <f>ROUND(I399*H399,2)</f>
        <v>0</v>
      </c>
      <c r="K399" s="218" t="s">
        <v>211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0.058999999999999997</v>
      </c>
      <c r="T399" s="226">
        <f>S399*H399</f>
        <v>6.4764889999999999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212</v>
      </c>
      <c r="AT399" s="227" t="s">
        <v>207</v>
      </c>
      <c r="AU399" s="227" t="s">
        <v>80</v>
      </c>
      <c r="AY399" s="20" t="s">
        <v>205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212</v>
      </c>
      <c r="BM399" s="227" t="s">
        <v>11757</v>
      </c>
    </row>
    <row r="400" s="2" customFormat="1">
      <c r="A400" s="41"/>
      <c r="B400" s="42"/>
      <c r="C400" s="43"/>
      <c r="D400" s="229" t="s">
        <v>214</v>
      </c>
      <c r="E400" s="43"/>
      <c r="F400" s="230" t="s">
        <v>11758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214</v>
      </c>
      <c r="AU400" s="20" t="s">
        <v>80</v>
      </c>
    </row>
    <row r="401" s="14" customFormat="1">
      <c r="A401" s="14"/>
      <c r="B401" s="245"/>
      <c r="C401" s="246"/>
      <c r="D401" s="236" t="s">
        <v>216</v>
      </c>
      <c r="E401" s="247" t="s">
        <v>19</v>
      </c>
      <c r="F401" s="248" t="s">
        <v>11759</v>
      </c>
      <c r="G401" s="246"/>
      <c r="H401" s="249">
        <v>109.771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216</v>
      </c>
      <c r="AU401" s="255" t="s">
        <v>80</v>
      </c>
      <c r="AV401" s="14" t="s">
        <v>80</v>
      </c>
      <c r="AW401" s="14" t="s">
        <v>218</v>
      </c>
      <c r="AX401" s="14" t="s">
        <v>71</v>
      </c>
      <c r="AY401" s="255" t="s">
        <v>205</v>
      </c>
    </row>
    <row r="402" s="2" customFormat="1" ht="44.25" customHeight="1">
      <c r="A402" s="41"/>
      <c r="B402" s="42"/>
      <c r="C402" s="216" t="s">
        <v>668</v>
      </c>
      <c r="D402" s="216" t="s">
        <v>207</v>
      </c>
      <c r="E402" s="217" t="s">
        <v>11760</v>
      </c>
      <c r="F402" s="218" t="s">
        <v>11761</v>
      </c>
      <c r="G402" s="219" t="s">
        <v>306</v>
      </c>
      <c r="H402" s="220">
        <v>303.46199999999999</v>
      </c>
      <c r="I402" s="221"/>
      <c r="J402" s="222">
        <f>ROUND(I402*H402,2)</f>
        <v>0</v>
      </c>
      <c r="K402" s="218" t="s">
        <v>211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0.047</v>
      </c>
      <c r="T402" s="226">
        <f>S402*H402</f>
        <v>14.262713999999999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212</v>
      </c>
      <c r="AT402" s="227" t="s">
        <v>207</v>
      </c>
      <c r="AU402" s="227" t="s">
        <v>80</v>
      </c>
      <c r="AY402" s="20" t="s">
        <v>205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212</v>
      </c>
      <c r="BM402" s="227" t="s">
        <v>11762</v>
      </c>
    </row>
    <row r="403" s="2" customFormat="1">
      <c r="A403" s="41"/>
      <c r="B403" s="42"/>
      <c r="C403" s="43"/>
      <c r="D403" s="229" t="s">
        <v>214</v>
      </c>
      <c r="E403" s="43"/>
      <c r="F403" s="230" t="s">
        <v>11763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214</v>
      </c>
      <c r="AU403" s="20" t="s">
        <v>80</v>
      </c>
    </row>
    <row r="404" s="14" customFormat="1">
      <c r="A404" s="14"/>
      <c r="B404" s="245"/>
      <c r="C404" s="246"/>
      <c r="D404" s="236" t="s">
        <v>216</v>
      </c>
      <c r="E404" s="247" t="s">
        <v>19</v>
      </c>
      <c r="F404" s="248" t="s">
        <v>11764</v>
      </c>
      <c r="G404" s="246"/>
      <c r="H404" s="249">
        <v>303.46199999999999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216</v>
      </c>
      <c r="AU404" s="255" t="s">
        <v>80</v>
      </c>
      <c r="AV404" s="14" t="s">
        <v>80</v>
      </c>
      <c r="AW404" s="14" t="s">
        <v>218</v>
      </c>
      <c r="AX404" s="14" t="s">
        <v>71</v>
      </c>
      <c r="AY404" s="255" t="s">
        <v>205</v>
      </c>
    </row>
    <row r="405" s="2" customFormat="1" ht="33" customHeight="1">
      <c r="A405" s="41"/>
      <c r="B405" s="42"/>
      <c r="C405" s="216" t="s">
        <v>680</v>
      </c>
      <c r="D405" s="216" t="s">
        <v>207</v>
      </c>
      <c r="E405" s="217" t="s">
        <v>11765</v>
      </c>
      <c r="F405" s="218" t="s">
        <v>11766</v>
      </c>
      <c r="G405" s="219" t="s">
        <v>306</v>
      </c>
      <c r="H405" s="220">
        <v>1793.72</v>
      </c>
      <c r="I405" s="221"/>
      <c r="J405" s="222">
        <f>ROUND(I405*H405,2)</f>
        <v>0</v>
      </c>
      <c r="K405" s="218" t="s">
        <v>211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0.0047800000000000004</v>
      </c>
      <c r="T405" s="226">
        <f>S405*H405</f>
        <v>8.5739816000000015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212</v>
      </c>
      <c r="AT405" s="227" t="s">
        <v>207</v>
      </c>
      <c r="AU405" s="227" t="s">
        <v>80</v>
      </c>
      <c r="AY405" s="20" t="s">
        <v>205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212</v>
      </c>
      <c r="BM405" s="227" t="s">
        <v>11767</v>
      </c>
    </row>
    <row r="406" s="2" customFormat="1">
      <c r="A406" s="41"/>
      <c r="B406" s="42"/>
      <c r="C406" s="43"/>
      <c r="D406" s="229" t="s">
        <v>214</v>
      </c>
      <c r="E406" s="43"/>
      <c r="F406" s="230" t="s">
        <v>11768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214</v>
      </c>
      <c r="AU406" s="20" t="s">
        <v>80</v>
      </c>
    </row>
    <row r="407" s="14" customFormat="1">
      <c r="A407" s="14"/>
      <c r="B407" s="245"/>
      <c r="C407" s="246"/>
      <c r="D407" s="236" t="s">
        <v>216</v>
      </c>
      <c r="E407" s="247" t="s">
        <v>19</v>
      </c>
      <c r="F407" s="248" t="s">
        <v>11769</v>
      </c>
      <c r="G407" s="246"/>
      <c r="H407" s="249">
        <v>1793.7203999999999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216</v>
      </c>
      <c r="AU407" s="255" t="s">
        <v>80</v>
      </c>
      <c r="AV407" s="14" t="s">
        <v>80</v>
      </c>
      <c r="AW407" s="14" t="s">
        <v>218</v>
      </c>
      <c r="AX407" s="14" t="s">
        <v>71</v>
      </c>
      <c r="AY407" s="255" t="s">
        <v>205</v>
      </c>
    </row>
    <row r="408" s="2" customFormat="1" ht="37.8" customHeight="1">
      <c r="A408" s="41"/>
      <c r="B408" s="42"/>
      <c r="C408" s="216" t="s">
        <v>686</v>
      </c>
      <c r="D408" s="216" t="s">
        <v>207</v>
      </c>
      <c r="E408" s="217" t="s">
        <v>11770</v>
      </c>
      <c r="F408" s="218" t="s">
        <v>11771</v>
      </c>
      <c r="G408" s="219" t="s">
        <v>306</v>
      </c>
      <c r="H408" s="220">
        <v>29.591000000000001</v>
      </c>
      <c r="I408" s="221"/>
      <c r="J408" s="222">
        <f>ROUND(I408*H408,2)</f>
        <v>0</v>
      </c>
      <c r="K408" s="218" t="s">
        <v>211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0.050000000000000003</v>
      </c>
      <c r="T408" s="226">
        <f>S408*H408</f>
        <v>1.4795500000000001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212</v>
      </c>
      <c r="AT408" s="227" t="s">
        <v>207</v>
      </c>
      <c r="AU408" s="227" t="s">
        <v>80</v>
      </c>
      <c r="AY408" s="20" t="s">
        <v>205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212</v>
      </c>
      <c r="BM408" s="227" t="s">
        <v>11772</v>
      </c>
    </row>
    <row r="409" s="2" customFormat="1">
      <c r="A409" s="41"/>
      <c r="B409" s="42"/>
      <c r="C409" s="43"/>
      <c r="D409" s="229" t="s">
        <v>214</v>
      </c>
      <c r="E409" s="43"/>
      <c r="F409" s="230" t="s">
        <v>11773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214</v>
      </c>
      <c r="AU409" s="20" t="s">
        <v>80</v>
      </c>
    </row>
    <row r="410" s="14" customFormat="1">
      <c r="A410" s="14"/>
      <c r="B410" s="245"/>
      <c r="C410" s="246"/>
      <c r="D410" s="236" t="s">
        <v>216</v>
      </c>
      <c r="E410" s="247" t="s">
        <v>19</v>
      </c>
      <c r="F410" s="248" t="s">
        <v>11774</v>
      </c>
      <c r="G410" s="246"/>
      <c r="H410" s="249">
        <v>1.3160000000000003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216</v>
      </c>
      <c r="AU410" s="255" t="s">
        <v>80</v>
      </c>
      <c r="AV410" s="14" t="s">
        <v>80</v>
      </c>
      <c r="AW410" s="14" t="s">
        <v>218</v>
      </c>
      <c r="AX410" s="14" t="s">
        <v>71</v>
      </c>
      <c r="AY410" s="255" t="s">
        <v>205</v>
      </c>
    </row>
    <row r="411" s="14" customFormat="1">
      <c r="A411" s="14"/>
      <c r="B411" s="245"/>
      <c r="C411" s="246"/>
      <c r="D411" s="236" t="s">
        <v>216</v>
      </c>
      <c r="E411" s="247" t="s">
        <v>19</v>
      </c>
      <c r="F411" s="248" t="s">
        <v>11775</v>
      </c>
      <c r="G411" s="246"/>
      <c r="H411" s="249">
        <v>25.892500000000002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216</v>
      </c>
      <c r="AU411" s="255" t="s">
        <v>80</v>
      </c>
      <c r="AV411" s="14" t="s">
        <v>80</v>
      </c>
      <c r="AW411" s="14" t="s">
        <v>218</v>
      </c>
      <c r="AX411" s="14" t="s">
        <v>71</v>
      </c>
      <c r="AY411" s="255" t="s">
        <v>205</v>
      </c>
    </row>
    <row r="412" s="14" customFormat="1">
      <c r="A412" s="14"/>
      <c r="B412" s="245"/>
      <c r="C412" s="246"/>
      <c r="D412" s="236" t="s">
        <v>216</v>
      </c>
      <c r="E412" s="247" t="s">
        <v>19</v>
      </c>
      <c r="F412" s="248" t="s">
        <v>11776</v>
      </c>
      <c r="G412" s="246"/>
      <c r="H412" s="249">
        <v>2.3825000000000003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216</v>
      </c>
      <c r="AU412" s="255" t="s">
        <v>80</v>
      </c>
      <c r="AV412" s="14" t="s">
        <v>80</v>
      </c>
      <c r="AW412" s="14" t="s">
        <v>218</v>
      </c>
      <c r="AX412" s="14" t="s">
        <v>71</v>
      </c>
      <c r="AY412" s="255" t="s">
        <v>205</v>
      </c>
    </row>
    <row r="413" s="2" customFormat="1" ht="24.15" customHeight="1">
      <c r="A413" s="41"/>
      <c r="B413" s="42"/>
      <c r="C413" s="216" t="s">
        <v>692</v>
      </c>
      <c r="D413" s="216" t="s">
        <v>207</v>
      </c>
      <c r="E413" s="217" t="s">
        <v>11777</v>
      </c>
      <c r="F413" s="218" t="s">
        <v>11778</v>
      </c>
      <c r="G413" s="219" t="s">
        <v>2268</v>
      </c>
      <c r="H413" s="220">
        <v>1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212</v>
      </c>
      <c r="AT413" s="227" t="s">
        <v>207</v>
      </c>
      <c r="AU413" s="227" t="s">
        <v>80</v>
      </c>
      <c r="AY413" s="20" t="s">
        <v>205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212</v>
      </c>
      <c r="BM413" s="227" t="s">
        <v>8858</v>
      </c>
    </row>
    <row r="414" s="2" customFormat="1">
      <c r="A414" s="41"/>
      <c r="B414" s="42"/>
      <c r="C414" s="43"/>
      <c r="D414" s="236" t="s">
        <v>1145</v>
      </c>
      <c r="E414" s="43"/>
      <c r="F414" s="288" t="s">
        <v>11779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1145</v>
      </c>
      <c r="AU414" s="20" t="s">
        <v>80</v>
      </c>
    </row>
    <row r="415" s="2" customFormat="1" ht="24.15" customHeight="1">
      <c r="A415" s="41"/>
      <c r="B415" s="42"/>
      <c r="C415" s="216" t="s">
        <v>699</v>
      </c>
      <c r="D415" s="216" t="s">
        <v>207</v>
      </c>
      <c r="E415" s="217" t="s">
        <v>11780</v>
      </c>
      <c r="F415" s="218" t="s">
        <v>11781</v>
      </c>
      <c r="G415" s="219" t="s">
        <v>448</v>
      </c>
      <c r="H415" s="220">
        <v>1</v>
      </c>
      <c r="I415" s="221"/>
      <c r="J415" s="222">
        <f>ROUND(I415*H415,2)</f>
        <v>0</v>
      </c>
      <c r="K415" s="218" t="s">
        <v>19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212</v>
      </c>
      <c r="AT415" s="227" t="s">
        <v>207</v>
      </c>
      <c r="AU415" s="227" t="s">
        <v>80</v>
      </c>
      <c r="AY415" s="20" t="s">
        <v>205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212</v>
      </c>
      <c r="BM415" s="227" t="s">
        <v>8908</v>
      </c>
    </row>
    <row r="416" s="2" customFormat="1" ht="24.15" customHeight="1">
      <c r="A416" s="41"/>
      <c r="B416" s="42"/>
      <c r="C416" s="216" t="s">
        <v>713</v>
      </c>
      <c r="D416" s="216" t="s">
        <v>207</v>
      </c>
      <c r="E416" s="217" t="s">
        <v>3143</v>
      </c>
      <c r="F416" s="218" t="s">
        <v>3144</v>
      </c>
      <c r="G416" s="219" t="s">
        <v>306</v>
      </c>
      <c r="H416" s="220">
        <v>3455.9830000000002</v>
      </c>
      <c r="I416" s="221"/>
      <c r="J416" s="222">
        <f>ROUND(I416*H416,2)</f>
        <v>0</v>
      </c>
      <c r="K416" s="218" t="s">
        <v>211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212</v>
      </c>
      <c r="AT416" s="227" t="s">
        <v>207</v>
      </c>
      <c r="AU416" s="227" t="s">
        <v>80</v>
      </c>
      <c r="AY416" s="20" t="s">
        <v>205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212</v>
      </c>
      <c r="BM416" s="227" t="s">
        <v>11782</v>
      </c>
    </row>
    <row r="417" s="2" customFormat="1">
      <c r="A417" s="41"/>
      <c r="B417" s="42"/>
      <c r="C417" s="43"/>
      <c r="D417" s="229" t="s">
        <v>214</v>
      </c>
      <c r="E417" s="43"/>
      <c r="F417" s="230" t="s">
        <v>3146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214</v>
      </c>
      <c r="AU417" s="20" t="s">
        <v>80</v>
      </c>
    </row>
    <row r="418" s="14" customFormat="1">
      <c r="A418" s="14"/>
      <c r="B418" s="245"/>
      <c r="C418" s="246"/>
      <c r="D418" s="236" t="s">
        <v>216</v>
      </c>
      <c r="E418" s="247" t="s">
        <v>19</v>
      </c>
      <c r="F418" s="248" t="s">
        <v>11783</v>
      </c>
      <c r="G418" s="246"/>
      <c r="H418" s="249">
        <v>3455.9830000000002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216</v>
      </c>
      <c r="AU418" s="255" t="s">
        <v>80</v>
      </c>
      <c r="AV418" s="14" t="s">
        <v>80</v>
      </c>
      <c r="AW418" s="14" t="s">
        <v>218</v>
      </c>
      <c r="AX418" s="14" t="s">
        <v>71</v>
      </c>
      <c r="AY418" s="255" t="s">
        <v>205</v>
      </c>
    </row>
    <row r="419" s="2" customFormat="1" ht="21.75" customHeight="1">
      <c r="A419" s="41"/>
      <c r="B419" s="42"/>
      <c r="C419" s="216" t="s">
        <v>734</v>
      </c>
      <c r="D419" s="216" t="s">
        <v>207</v>
      </c>
      <c r="E419" s="217" t="s">
        <v>3155</v>
      </c>
      <c r="F419" s="218" t="s">
        <v>3156</v>
      </c>
      <c r="G419" s="219" t="s">
        <v>306</v>
      </c>
      <c r="H419" s="220">
        <v>65.168000000000006</v>
      </c>
      <c r="I419" s="221"/>
      <c r="J419" s="222">
        <f>ROUND(I419*H419,2)</f>
        <v>0</v>
      </c>
      <c r="K419" s="218" t="s">
        <v>211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212</v>
      </c>
      <c r="AT419" s="227" t="s">
        <v>207</v>
      </c>
      <c r="AU419" s="227" t="s">
        <v>80</v>
      </c>
      <c r="AY419" s="20" t="s">
        <v>205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212</v>
      </c>
      <c r="BM419" s="227" t="s">
        <v>11784</v>
      </c>
    </row>
    <row r="420" s="2" customFormat="1">
      <c r="A420" s="41"/>
      <c r="B420" s="42"/>
      <c r="C420" s="43"/>
      <c r="D420" s="229" t="s">
        <v>214</v>
      </c>
      <c r="E420" s="43"/>
      <c r="F420" s="230" t="s">
        <v>3158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214</v>
      </c>
      <c r="AU420" s="20" t="s">
        <v>80</v>
      </c>
    </row>
    <row r="421" s="14" customFormat="1">
      <c r="A421" s="14"/>
      <c r="B421" s="245"/>
      <c r="C421" s="246"/>
      <c r="D421" s="236" t="s">
        <v>216</v>
      </c>
      <c r="E421" s="247" t="s">
        <v>19</v>
      </c>
      <c r="F421" s="248" t="s">
        <v>11785</v>
      </c>
      <c r="G421" s="246"/>
      <c r="H421" s="249">
        <v>65.168000000000006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216</v>
      </c>
      <c r="AU421" s="255" t="s">
        <v>80</v>
      </c>
      <c r="AV421" s="14" t="s">
        <v>80</v>
      </c>
      <c r="AW421" s="14" t="s">
        <v>218</v>
      </c>
      <c r="AX421" s="14" t="s">
        <v>71</v>
      </c>
      <c r="AY421" s="255" t="s">
        <v>205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3166</v>
      </c>
      <c r="F422" s="214" t="s">
        <v>3167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SUM(P423:P434)</f>
        <v>0</v>
      </c>
      <c r="Q422" s="208"/>
      <c r="R422" s="209">
        <f>SUM(R423:R434)</f>
        <v>0</v>
      </c>
      <c r="S422" s="208"/>
      <c r="T422" s="210">
        <f>SUM(T423:T434)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78</v>
      </c>
      <c r="AT422" s="212" t="s">
        <v>70</v>
      </c>
      <c r="AU422" s="212" t="s">
        <v>78</v>
      </c>
      <c r="AY422" s="211" t="s">
        <v>205</v>
      </c>
      <c r="BK422" s="213">
        <f>SUM(BK423:BK434)</f>
        <v>0</v>
      </c>
    </row>
    <row r="423" s="2" customFormat="1" ht="16.5" customHeight="1">
      <c r="A423" s="41"/>
      <c r="B423" s="42"/>
      <c r="C423" s="216" t="s">
        <v>743</v>
      </c>
      <c r="D423" s="216" t="s">
        <v>207</v>
      </c>
      <c r="E423" s="217" t="s">
        <v>11786</v>
      </c>
      <c r="F423" s="218" t="s">
        <v>11787</v>
      </c>
      <c r="G423" s="219" t="s">
        <v>5896</v>
      </c>
      <c r="H423" s="220">
        <v>201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212</v>
      </c>
      <c r="AT423" s="227" t="s">
        <v>207</v>
      </c>
      <c r="AU423" s="227" t="s">
        <v>80</v>
      </c>
      <c r="AY423" s="20" t="s">
        <v>205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212</v>
      </c>
      <c r="BM423" s="227" t="s">
        <v>11788</v>
      </c>
    </row>
    <row r="424" s="14" customFormat="1">
      <c r="A424" s="14"/>
      <c r="B424" s="245"/>
      <c r="C424" s="246"/>
      <c r="D424" s="236" t="s">
        <v>216</v>
      </c>
      <c r="E424" s="247" t="s">
        <v>19</v>
      </c>
      <c r="F424" s="248" t="s">
        <v>11789</v>
      </c>
      <c r="G424" s="246"/>
      <c r="H424" s="249">
        <v>201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216</v>
      </c>
      <c r="AU424" s="255" t="s">
        <v>80</v>
      </c>
      <c r="AV424" s="14" t="s">
        <v>80</v>
      </c>
      <c r="AW424" s="14" t="s">
        <v>218</v>
      </c>
      <c r="AX424" s="14" t="s">
        <v>71</v>
      </c>
      <c r="AY424" s="255" t="s">
        <v>205</v>
      </c>
    </row>
    <row r="425" s="2" customFormat="1" ht="44.25" customHeight="1">
      <c r="A425" s="41"/>
      <c r="B425" s="42"/>
      <c r="C425" s="216" t="s">
        <v>749</v>
      </c>
      <c r="D425" s="216" t="s">
        <v>207</v>
      </c>
      <c r="E425" s="217" t="s">
        <v>11790</v>
      </c>
      <c r="F425" s="218" t="s">
        <v>11791</v>
      </c>
      <c r="G425" s="219" t="s">
        <v>279</v>
      </c>
      <c r="H425" s="220">
        <v>127.16800000000001</v>
      </c>
      <c r="I425" s="221"/>
      <c r="J425" s="222">
        <f>ROUND(I425*H425,2)</f>
        <v>0</v>
      </c>
      <c r="K425" s="218" t="s">
        <v>211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212</v>
      </c>
      <c r="AT425" s="227" t="s">
        <v>207</v>
      </c>
      <c r="AU425" s="227" t="s">
        <v>80</v>
      </c>
      <c r="AY425" s="20" t="s">
        <v>205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212</v>
      </c>
      <c r="BM425" s="227" t="s">
        <v>11792</v>
      </c>
    </row>
    <row r="426" s="2" customFormat="1">
      <c r="A426" s="41"/>
      <c r="B426" s="42"/>
      <c r="C426" s="43"/>
      <c r="D426" s="229" t="s">
        <v>214</v>
      </c>
      <c r="E426" s="43"/>
      <c r="F426" s="230" t="s">
        <v>11793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214</v>
      </c>
      <c r="AU426" s="20" t="s">
        <v>80</v>
      </c>
    </row>
    <row r="427" s="2" customFormat="1" ht="44.25" customHeight="1">
      <c r="A427" s="41"/>
      <c r="B427" s="42"/>
      <c r="C427" s="216" t="s">
        <v>757</v>
      </c>
      <c r="D427" s="216" t="s">
        <v>207</v>
      </c>
      <c r="E427" s="217" t="s">
        <v>3220</v>
      </c>
      <c r="F427" s="218" t="s">
        <v>3221</v>
      </c>
      <c r="G427" s="219" t="s">
        <v>279</v>
      </c>
      <c r="H427" s="220">
        <v>763.00800000000004</v>
      </c>
      <c r="I427" s="221"/>
      <c r="J427" s="222">
        <f>ROUND(I427*H427,2)</f>
        <v>0</v>
      </c>
      <c r="K427" s="218" t="s">
        <v>211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212</v>
      </c>
      <c r="AT427" s="227" t="s">
        <v>207</v>
      </c>
      <c r="AU427" s="227" t="s">
        <v>80</v>
      </c>
      <c r="AY427" s="20" t="s">
        <v>205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212</v>
      </c>
      <c r="BM427" s="227" t="s">
        <v>11794</v>
      </c>
    </row>
    <row r="428" s="2" customFormat="1">
      <c r="A428" s="41"/>
      <c r="B428" s="42"/>
      <c r="C428" s="43"/>
      <c r="D428" s="229" t="s">
        <v>214</v>
      </c>
      <c r="E428" s="43"/>
      <c r="F428" s="230" t="s">
        <v>3223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214</v>
      </c>
      <c r="AU428" s="20" t="s">
        <v>80</v>
      </c>
    </row>
    <row r="429" s="14" customFormat="1">
      <c r="A429" s="14"/>
      <c r="B429" s="245"/>
      <c r="C429" s="246"/>
      <c r="D429" s="236" t="s">
        <v>216</v>
      </c>
      <c r="E429" s="246"/>
      <c r="F429" s="248" t="s">
        <v>11795</v>
      </c>
      <c r="G429" s="246"/>
      <c r="H429" s="249">
        <v>763.00800000000004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216</v>
      </c>
      <c r="AU429" s="255" t="s">
        <v>80</v>
      </c>
      <c r="AV429" s="14" t="s">
        <v>80</v>
      </c>
      <c r="AW429" s="14" t="s">
        <v>4</v>
      </c>
      <c r="AX429" s="14" t="s">
        <v>78</v>
      </c>
      <c r="AY429" s="255" t="s">
        <v>205</v>
      </c>
    </row>
    <row r="430" s="2" customFormat="1" ht="37.8" customHeight="1">
      <c r="A430" s="41"/>
      <c r="B430" s="42"/>
      <c r="C430" s="216" t="s">
        <v>763</v>
      </c>
      <c r="D430" s="216" t="s">
        <v>207</v>
      </c>
      <c r="E430" s="217" t="s">
        <v>3226</v>
      </c>
      <c r="F430" s="218" t="s">
        <v>3227</v>
      </c>
      <c r="G430" s="219" t="s">
        <v>279</v>
      </c>
      <c r="H430" s="220">
        <v>127.16800000000001</v>
      </c>
      <c r="I430" s="221"/>
      <c r="J430" s="222">
        <f>ROUND(I430*H430,2)</f>
        <v>0</v>
      </c>
      <c r="K430" s="218" t="s">
        <v>211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212</v>
      </c>
      <c r="AT430" s="227" t="s">
        <v>207</v>
      </c>
      <c r="AU430" s="227" t="s">
        <v>80</v>
      </c>
      <c r="AY430" s="20" t="s">
        <v>205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212</v>
      </c>
      <c r="BM430" s="227" t="s">
        <v>11796</v>
      </c>
    </row>
    <row r="431" s="2" customFormat="1">
      <c r="A431" s="41"/>
      <c r="B431" s="42"/>
      <c r="C431" s="43"/>
      <c r="D431" s="229" t="s">
        <v>214</v>
      </c>
      <c r="E431" s="43"/>
      <c r="F431" s="230" t="s">
        <v>3229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214</v>
      </c>
      <c r="AU431" s="20" t="s">
        <v>80</v>
      </c>
    </row>
    <row r="432" s="2" customFormat="1" ht="49.05" customHeight="1">
      <c r="A432" s="41"/>
      <c r="B432" s="42"/>
      <c r="C432" s="216" t="s">
        <v>774</v>
      </c>
      <c r="D432" s="216" t="s">
        <v>207</v>
      </c>
      <c r="E432" s="217" t="s">
        <v>3267</v>
      </c>
      <c r="F432" s="218" t="s">
        <v>3268</v>
      </c>
      <c r="G432" s="219" t="s">
        <v>279</v>
      </c>
      <c r="H432" s="220">
        <v>124.042</v>
      </c>
      <c r="I432" s="221"/>
      <c r="J432" s="222">
        <f>ROUND(I432*H432,2)</f>
        <v>0</v>
      </c>
      <c r="K432" s="218" t="s">
        <v>211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212</v>
      </c>
      <c r="AT432" s="227" t="s">
        <v>207</v>
      </c>
      <c r="AU432" s="227" t="s">
        <v>80</v>
      </c>
      <c r="AY432" s="20" t="s">
        <v>205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212</v>
      </c>
      <c r="BM432" s="227" t="s">
        <v>11797</v>
      </c>
    </row>
    <row r="433" s="2" customFormat="1">
      <c r="A433" s="41"/>
      <c r="B433" s="42"/>
      <c r="C433" s="43"/>
      <c r="D433" s="229" t="s">
        <v>214</v>
      </c>
      <c r="E433" s="43"/>
      <c r="F433" s="230" t="s">
        <v>3270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214</v>
      </c>
      <c r="AU433" s="20" t="s">
        <v>80</v>
      </c>
    </row>
    <row r="434" s="14" customFormat="1">
      <c r="A434" s="14"/>
      <c r="B434" s="245"/>
      <c r="C434" s="246"/>
      <c r="D434" s="236" t="s">
        <v>216</v>
      </c>
      <c r="E434" s="247" t="s">
        <v>19</v>
      </c>
      <c r="F434" s="248" t="s">
        <v>11798</v>
      </c>
      <c r="G434" s="246"/>
      <c r="H434" s="249">
        <v>124.042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216</v>
      </c>
      <c r="AU434" s="255" t="s">
        <v>80</v>
      </c>
      <c r="AV434" s="14" t="s">
        <v>80</v>
      </c>
      <c r="AW434" s="14" t="s">
        <v>218</v>
      </c>
      <c r="AX434" s="14" t="s">
        <v>71</v>
      </c>
      <c r="AY434" s="255" t="s">
        <v>205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3272</v>
      </c>
      <c r="F435" s="214" t="s">
        <v>3273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SUM(P436:P440)</f>
        <v>0</v>
      </c>
      <c r="Q435" s="208"/>
      <c r="R435" s="209">
        <f>SUM(R436:R440)</f>
        <v>0</v>
      </c>
      <c r="S435" s="208"/>
      <c r="T435" s="210">
        <f>SUM(T436:T440)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78</v>
      </c>
      <c r="AT435" s="212" t="s">
        <v>70</v>
      </c>
      <c r="AU435" s="212" t="s">
        <v>78</v>
      </c>
      <c r="AY435" s="211" t="s">
        <v>205</v>
      </c>
      <c r="BK435" s="213">
        <f>SUM(BK436:BK440)</f>
        <v>0</v>
      </c>
    </row>
    <row r="436" s="2" customFormat="1" ht="66.75" customHeight="1">
      <c r="A436" s="41"/>
      <c r="B436" s="42"/>
      <c r="C436" s="216" t="s">
        <v>784</v>
      </c>
      <c r="D436" s="216" t="s">
        <v>207</v>
      </c>
      <c r="E436" s="217" t="s">
        <v>3275</v>
      </c>
      <c r="F436" s="218" t="s">
        <v>3276</v>
      </c>
      <c r="G436" s="219" t="s">
        <v>279</v>
      </c>
      <c r="H436" s="220">
        <v>131.017</v>
      </c>
      <c r="I436" s="221"/>
      <c r="J436" s="222">
        <f>ROUND(I436*H436,2)</f>
        <v>0</v>
      </c>
      <c r="K436" s="218" t="s">
        <v>211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212</v>
      </c>
      <c r="AT436" s="227" t="s">
        <v>207</v>
      </c>
      <c r="AU436" s="227" t="s">
        <v>80</v>
      </c>
      <c r="AY436" s="20" t="s">
        <v>205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212</v>
      </c>
      <c r="BM436" s="227" t="s">
        <v>11799</v>
      </c>
    </row>
    <row r="437" s="2" customFormat="1">
      <c r="A437" s="41"/>
      <c r="B437" s="42"/>
      <c r="C437" s="43"/>
      <c r="D437" s="229" t="s">
        <v>214</v>
      </c>
      <c r="E437" s="43"/>
      <c r="F437" s="230" t="s">
        <v>3278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214</v>
      </c>
      <c r="AU437" s="20" t="s">
        <v>80</v>
      </c>
    </row>
    <row r="438" s="2" customFormat="1" ht="66.75" customHeight="1">
      <c r="A438" s="41"/>
      <c r="B438" s="42"/>
      <c r="C438" s="216" t="s">
        <v>790</v>
      </c>
      <c r="D438" s="216" t="s">
        <v>207</v>
      </c>
      <c r="E438" s="217" t="s">
        <v>3281</v>
      </c>
      <c r="F438" s="218" t="s">
        <v>3282</v>
      </c>
      <c r="G438" s="219" t="s">
        <v>279</v>
      </c>
      <c r="H438" s="220">
        <v>43.671999999999997</v>
      </c>
      <c r="I438" s="221"/>
      <c r="J438" s="222">
        <f>ROUND(I438*H438,2)</f>
        <v>0</v>
      </c>
      <c r="K438" s="218" t="s">
        <v>211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</v>
      </c>
      <c r="R438" s="225">
        <f>Q438*H438</f>
        <v>0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212</v>
      </c>
      <c r="AT438" s="227" t="s">
        <v>207</v>
      </c>
      <c r="AU438" s="227" t="s">
        <v>80</v>
      </c>
      <c r="AY438" s="20" t="s">
        <v>205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212</v>
      </c>
      <c r="BM438" s="227" t="s">
        <v>11800</v>
      </c>
    </row>
    <row r="439" s="2" customFormat="1">
      <c r="A439" s="41"/>
      <c r="B439" s="42"/>
      <c r="C439" s="43"/>
      <c r="D439" s="229" t="s">
        <v>214</v>
      </c>
      <c r="E439" s="43"/>
      <c r="F439" s="230" t="s">
        <v>3284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214</v>
      </c>
      <c r="AU439" s="20" t="s">
        <v>80</v>
      </c>
    </row>
    <row r="440" s="14" customFormat="1">
      <c r="A440" s="14"/>
      <c r="B440" s="245"/>
      <c r="C440" s="246"/>
      <c r="D440" s="236" t="s">
        <v>216</v>
      </c>
      <c r="E440" s="247" t="s">
        <v>19</v>
      </c>
      <c r="F440" s="248" t="s">
        <v>11801</v>
      </c>
      <c r="G440" s="246"/>
      <c r="H440" s="249">
        <v>43.672333333333334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216</v>
      </c>
      <c r="AU440" s="255" t="s">
        <v>80</v>
      </c>
      <c r="AV440" s="14" t="s">
        <v>80</v>
      </c>
      <c r="AW440" s="14" t="s">
        <v>218</v>
      </c>
      <c r="AX440" s="14" t="s">
        <v>71</v>
      </c>
      <c r="AY440" s="255" t="s">
        <v>205</v>
      </c>
    </row>
    <row r="441" s="12" customFormat="1" ht="25.92" customHeight="1">
      <c r="A441" s="12"/>
      <c r="B441" s="200"/>
      <c r="C441" s="201"/>
      <c r="D441" s="202" t="s">
        <v>70</v>
      </c>
      <c r="E441" s="203" t="s">
        <v>3292</v>
      </c>
      <c r="F441" s="203" t="s">
        <v>3293</v>
      </c>
      <c r="G441" s="201"/>
      <c r="H441" s="201"/>
      <c r="I441" s="204"/>
      <c r="J441" s="205">
        <f>BK441</f>
        <v>0</v>
      </c>
      <c r="K441" s="201"/>
      <c r="L441" s="206"/>
      <c r="M441" s="207"/>
      <c r="N441" s="208"/>
      <c r="O441" s="208"/>
      <c r="P441" s="209">
        <f>P442+P465</f>
        <v>0</v>
      </c>
      <c r="Q441" s="208"/>
      <c r="R441" s="209">
        <f>R442+R465</f>
        <v>4.0942547227000006</v>
      </c>
      <c r="S441" s="208"/>
      <c r="T441" s="210">
        <f>T442+T465</f>
        <v>0.20060600000000001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80</v>
      </c>
      <c r="AT441" s="212" t="s">
        <v>70</v>
      </c>
      <c r="AU441" s="212" t="s">
        <v>71</v>
      </c>
      <c r="AY441" s="211" t="s">
        <v>205</v>
      </c>
      <c r="BK441" s="213">
        <f>BK442+BK465</f>
        <v>0</v>
      </c>
    </row>
    <row r="442" s="12" customFormat="1" ht="22.8" customHeight="1">
      <c r="A442" s="12"/>
      <c r="B442" s="200"/>
      <c r="C442" s="201"/>
      <c r="D442" s="202" t="s">
        <v>70</v>
      </c>
      <c r="E442" s="214" t="s">
        <v>5117</v>
      </c>
      <c r="F442" s="214" t="s">
        <v>11802</v>
      </c>
      <c r="G442" s="201"/>
      <c r="H442" s="201"/>
      <c r="I442" s="204"/>
      <c r="J442" s="215">
        <f>BK442</f>
        <v>0</v>
      </c>
      <c r="K442" s="201"/>
      <c r="L442" s="206"/>
      <c r="M442" s="207"/>
      <c r="N442" s="208"/>
      <c r="O442" s="208"/>
      <c r="P442" s="209">
        <f>SUM(P443:P464)</f>
        <v>0</v>
      </c>
      <c r="Q442" s="208"/>
      <c r="R442" s="209">
        <f>SUM(R443:R464)</f>
        <v>0.2443141627</v>
      </c>
      <c r="S442" s="208"/>
      <c r="T442" s="210">
        <f>SUM(T443:T464)</f>
        <v>0.20060600000000001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80</v>
      </c>
      <c r="AT442" s="212" t="s">
        <v>70</v>
      </c>
      <c r="AU442" s="212" t="s">
        <v>78</v>
      </c>
      <c r="AY442" s="211" t="s">
        <v>205</v>
      </c>
      <c r="BK442" s="213">
        <f>SUM(BK443:BK464)</f>
        <v>0</v>
      </c>
    </row>
    <row r="443" s="2" customFormat="1" ht="24.15" customHeight="1">
      <c r="A443" s="41"/>
      <c r="B443" s="42"/>
      <c r="C443" s="216" t="s">
        <v>806</v>
      </c>
      <c r="D443" s="216" t="s">
        <v>207</v>
      </c>
      <c r="E443" s="217" t="s">
        <v>11803</v>
      </c>
      <c r="F443" s="218" t="s">
        <v>11804</v>
      </c>
      <c r="G443" s="219" t="s">
        <v>327</v>
      </c>
      <c r="H443" s="220">
        <v>15.300000000000001</v>
      </c>
      <c r="I443" s="221"/>
      <c r="J443" s="222">
        <f>ROUND(I443*H443,2)</f>
        <v>0</v>
      </c>
      <c r="K443" s="218" t="s">
        <v>211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0.00167</v>
      </c>
      <c r="T443" s="226">
        <f>S443*H443</f>
        <v>0.025551000000000001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331</v>
      </c>
      <c r="AT443" s="227" t="s">
        <v>207</v>
      </c>
      <c r="AU443" s="227" t="s">
        <v>80</v>
      </c>
      <c r="AY443" s="20" t="s">
        <v>205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331</v>
      </c>
      <c r="BM443" s="227" t="s">
        <v>11805</v>
      </c>
    </row>
    <row r="444" s="2" customFormat="1">
      <c r="A444" s="41"/>
      <c r="B444" s="42"/>
      <c r="C444" s="43"/>
      <c r="D444" s="229" t="s">
        <v>214</v>
      </c>
      <c r="E444" s="43"/>
      <c r="F444" s="230" t="s">
        <v>11806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214</v>
      </c>
      <c r="AU444" s="20" t="s">
        <v>80</v>
      </c>
    </row>
    <row r="445" s="14" customFormat="1">
      <c r="A445" s="14"/>
      <c r="B445" s="245"/>
      <c r="C445" s="246"/>
      <c r="D445" s="236" t="s">
        <v>216</v>
      </c>
      <c r="E445" s="247" t="s">
        <v>19</v>
      </c>
      <c r="F445" s="248" t="s">
        <v>11807</v>
      </c>
      <c r="G445" s="246"/>
      <c r="H445" s="249">
        <v>15.300000000000001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216</v>
      </c>
      <c r="AU445" s="255" t="s">
        <v>80</v>
      </c>
      <c r="AV445" s="14" t="s">
        <v>80</v>
      </c>
      <c r="AW445" s="14" t="s">
        <v>218</v>
      </c>
      <c r="AX445" s="14" t="s">
        <v>71</v>
      </c>
      <c r="AY445" s="255" t="s">
        <v>205</v>
      </c>
    </row>
    <row r="446" s="2" customFormat="1" ht="24.15" customHeight="1">
      <c r="A446" s="41"/>
      <c r="B446" s="42"/>
      <c r="C446" s="216" t="s">
        <v>820</v>
      </c>
      <c r="D446" s="216" t="s">
        <v>207</v>
      </c>
      <c r="E446" s="217" t="s">
        <v>11808</v>
      </c>
      <c r="F446" s="218" t="s">
        <v>11809</v>
      </c>
      <c r="G446" s="219" t="s">
        <v>327</v>
      </c>
      <c r="H446" s="220">
        <v>78.5</v>
      </c>
      <c r="I446" s="221"/>
      <c r="J446" s="222">
        <f>ROUND(I446*H446,2)</f>
        <v>0</v>
      </c>
      <c r="K446" s="218" t="s">
        <v>211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0.0022300000000000002</v>
      </c>
      <c r="T446" s="226">
        <f>S446*H446</f>
        <v>0.17505500000000002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331</v>
      </c>
      <c r="AT446" s="227" t="s">
        <v>207</v>
      </c>
      <c r="AU446" s="227" t="s">
        <v>80</v>
      </c>
      <c r="AY446" s="20" t="s">
        <v>205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331</v>
      </c>
      <c r="BM446" s="227" t="s">
        <v>11810</v>
      </c>
    </row>
    <row r="447" s="2" customFormat="1">
      <c r="A447" s="41"/>
      <c r="B447" s="42"/>
      <c r="C447" s="43"/>
      <c r="D447" s="229" t="s">
        <v>214</v>
      </c>
      <c r="E447" s="43"/>
      <c r="F447" s="230" t="s">
        <v>11811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214</v>
      </c>
      <c r="AU447" s="20" t="s">
        <v>80</v>
      </c>
    </row>
    <row r="448" s="14" customFormat="1">
      <c r="A448" s="14"/>
      <c r="B448" s="245"/>
      <c r="C448" s="246"/>
      <c r="D448" s="236" t="s">
        <v>216</v>
      </c>
      <c r="E448" s="247" t="s">
        <v>19</v>
      </c>
      <c r="F448" s="248" t="s">
        <v>11812</v>
      </c>
      <c r="G448" s="246"/>
      <c r="H448" s="249">
        <v>78.5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216</v>
      </c>
      <c r="AU448" s="255" t="s">
        <v>80</v>
      </c>
      <c r="AV448" s="14" t="s">
        <v>80</v>
      </c>
      <c r="AW448" s="14" t="s">
        <v>218</v>
      </c>
      <c r="AX448" s="14" t="s">
        <v>71</v>
      </c>
      <c r="AY448" s="255" t="s">
        <v>205</v>
      </c>
    </row>
    <row r="449" s="2" customFormat="1" ht="24.15" customHeight="1">
      <c r="A449" s="41"/>
      <c r="B449" s="42"/>
      <c r="C449" s="216" t="s">
        <v>833</v>
      </c>
      <c r="D449" s="216" t="s">
        <v>207</v>
      </c>
      <c r="E449" s="217" t="s">
        <v>11813</v>
      </c>
      <c r="F449" s="218" t="s">
        <v>11814</v>
      </c>
      <c r="G449" s="219" t="s">
        <v>327</v>
      </c>
      <c r="H449" s="220">
        <v>8.5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0.00072440000000000004</v>
      </c>
      <c r="R449" s="225">
        <f>Q449*H449</f>
        <v>0.0061574000000000004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331</v>
      </c>
      <c r="AT449" s="227" t="s">
        <v>207</v>
      </c>
      <c r="AU449" s="227" t="s">
        <v>80</v>
      </c>
      <c r="AY449" s="20" t="s">
        <v>205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331</v>
      </c>
      <c r="BM449" s="227" t="s">
        <v>11815</v>
      </c>
    </row>
    <row r="450" s="14" customFormat="1">
      <c r="A450" s="14"/>
      <c r="B450" s="245"/>
      <c r="C450" s="246"/>
      <c r="D450" s="236" t="s">
        <v>216</v>
      </c>
      <c r="E450" s="247" t="s">
        <v>19</v>
      </c>
      <c r="F450" s="248" t="s">
        <v>11816</v>
      </c>
      <c r="G450" s="246"/>
      <c r="H450" s="249">
        <v>8.5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216</v>
      </c>
      <c r="AU450" s="255" t="s">
        <v>80</v>
      </c>
      <c r="AV450" s="14" t="s">
        <v>80</v>
      </c>
      <c r="AW450" s="14" t="s">
        <v>218</v>
      </c>
      <c r="AX450" s="14" t="s">
        <v>71</v>
      </c>
      <c r="AY450" s="255" t="s">
        <v>205</v>
      </c>
    </row>
    <row r="451" s="2" customFormat="1" ht="33" customHeight="1">
      <c r="A451" s="41"/>
      <c r="B451" s="42"/>
      <c r="C451" s="216" t="s">
        <v>839</v>
      </c>
      <c r="D451" s="216" t="s">
        <v>207</v>
      </c>
      <c r="E451" s="217" t="s">
        <v>11817</v>
      </c>
      <c r="F451" s="218" t="s">
        <v>11818</v>
      </c>
      <c r="G451" s="219" t="s">
        <v>327</v>
      </c>
      <c r="H451" s="220">
        <v>6.5999999999999996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0.00123336</v>
      </c>
      <c r="R451" s="225">
        <f>Q451*H451</f>
        <v>0.008140175999999999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331</v>
      </c>
      <c r="AT451" s="227" t="s">
        <v>207</v>
      </c>
      <c r="AU451" s="227" t="s">
        <v>80</v>
      </c>
      <c r="AY451" s="20" t="s">
        <v>205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331</v>
      </c>
      <c r="BM451" s="227" t="s">
        <v>11819</v>
      </c>
    </row>
    <row r="452" s="14" customFormat="1">
      <c r="A452" s="14"/>
      <c r="B452" s="245"/>
      <c r="C452" s="246"/>
      <c r="D452" s="236" t="s">
        <v>216</v>
      </c>
      <c r="E452" s="247" t="s">
        <v>19</v>
      </c>
      <c r="F452" s="248" t="s">
        <v>11820</v>
      </c>
      <c r="G452" s="246"/>
      <c r="H452" s="249">
        <v>6.5999999999999996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216</v>
      </c>
      <c r="AU452" s="255" t="s">
        <v>80</v>
      </c>
      <c r="AV452" s="14" t="s">
        <v>80</v>
      </c>
      <c r="AW452" s="14" t="s">
        <v>218</v>
      </c>
      <c r="AX452" s="14" t="s">
        <v>71</v>
      </c>
      <c r="AY452" s="255" t="s">
        <v>205</v>
      </c>
    </row>
    <row r="453" s="2" customFormat="1" ht="37.8" customHeight="1">
      <c r="A453" s="41"/>
      <c r="B453" s="42"/>
      <c r="C453" s="216" t="s">
        <v>845</v>
      </c>
      <c r="D453" s="216" t="s">
        <v>207</v>
      </c>
      <c r="E453" s="217" t="s">
        <v>11821</v>
      </c>
      <c r="F453" s="218" t="s">
        <v>11822</v>
      </c>
      <c r="G453" s="219" t="s">
        <v>327</v>
      </c>
      <c r="H453" s="220">
        <v>4.7000000000000002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0.0025431</v>
      </c>
      <c r="R453" s="225">
        <f>Q453*H453</f>
        <v>0.011952570000000001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331</v>
      </c>
      <c r="AT453" s="227" t="s">
        <v>207</v>
      </c>
      <c r="AU453" s="227" t="s">
        <v>80</v>
      </c>
      <c r="AY453" s="20" t="s">
        <v>205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331</v>
      </c>
      <c r="BM453" s="227" t="s">
        <v>11823</v>
      </c>
    </row>
    <row r="454" s="14" customFormat="1">
      <c r="A454" s="14"/>
      <c r="B454" s="245"/>
      <c r="C454" s="246"/>
      <c r="D454" s="236" t="s">
        <v>216</v>
      </c>
      <c r="E454" s="247" t="s">
        <v>19</v>
      </c>
      <c r="F454" s="248" t="s">
        <v>11824</v>
      </c>
      <c r="G454" s="246"/>
      <c r="H454" s="249">
        <v>4.7000000000000002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216</v>
      </c>
      <c r="AU454" s="255" t="s">
        <v>80</v>
      </c>
      <c r="AV454" s="14" t="s">
        <v>80</v>
      </c>
      <c r="AW454" s="14" t="s">
        <v>218</v>
      </c>
      <c r="AX454" s="14" t="s">
        <v>71</v>
      </c>
      <c r="AY454" s="255" t="s">
        <v>205</v>
      </c>
    </row>
    <row r="455" s="2" customFormat="1" ht="37.8" customHeight="1">
      <c r="A455" s="41"/>
      <c r="B455" s="42"/>
      <c r="C455" s="216" t="s">
        <v>854</v>
      </c>
      <c r="D455" s="216" t="s">
        <v>207</v>
      </c>
      <c r="E455" s="217" t="s">
        <v>11825</v>
      </c>
      <c r="F455" s="218" t="s">
        <v>11826</v>
      </c>
      <c r="G455" s="219" t="s">
        <v>327</v>
      </c>
      <c r="H455" s="220">
        <v>12.800000000000001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0.0029603519999999999</v>
      </c>
      <c r="R455" s="225">
        <f>Q455*H455</f>
        <v>0.037892505600000001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331</v>
      </c>
      <c r="AT455" s="227" t="s">
        <v>207</v>
      </c>
      <c r="AU455" s="227" t="s">
        <v>80</v>
      </c>
      <c r="AY455" s="20" t="s">
        <v>205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331</v>
      </c>
      <c r="BM455" s="227" t="s">
        <v>11827</v>
      </c>
    </row>
    <row r="456" s="14" customFormat="1">
      <c r="A456" s="14"/>
      <c r="B456" s="245"/>
      <c r="C456" s="246"/>
      <c r="D456" s="236" t="s">
        <v>216</v>
      </c>
      <c r="E456" s="247" t="s">
        <v>19</v>
      </c>
      <c r="F456" s="248" t="s">
        <v>11828</v>
      </c>
      <c r="G456" s="246"/>
      <c r="H456" s="249">
        <v>12.800000000000001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216</v>
      </c>
      <c r="AU456" s="255" t="s">
        <v>80</v>
      </c>
      <c r="AV456" s="14" t="s">
        <v>80</v>
      </c>
      <c r="AW456" s="14" t="s">
        <v>218</v>
      </c>
      <c r="AX456" s="14" t="s">
        <v>71</v>
      </c>
      <c r="AY456" s="255" t="s">
        <v>205</v>
      </c>
    </row>
    <row r="457" s="2" customFormat="1" ht="37.8" customHeight="1">
      <c r="A457" s="41"/>
      <c r="B457" s="42"/>
      <c r="C457" s="216" t="s">
        <v>860</v>
      </c>
      <c r="D457" s="216" t="s">
        <v>207</v>
      </c>
      <c r="E457" s="217" t="s">
        <v>11829</v>
      </c>
      <c r="F457" s="218" t="s">
        <v>11830</v>
      </c>
      <c r="G457" s="219" t="s">
        <v>327</v>
      </c>
      <c r="H457" s="220">
        <v>48.899999999999999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0.0029039040000000001</v>
      </c>
      <c r="R457" s="225">
        <f>Q457*H457</f>
        <v>0.14200090560000001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331</v>
      </c>
      <c r="AT457" s="227" t="s">
        <v>207</v>
      </c>
      <c r="AU457" s="227" t="s">
        <v>80</v>
      </c>
      <c r="AY457" s="20" t="s">
        <v>205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331</v>
      </c>
      <c r="BM457" s="227" t="s">
        <v>11831</v>
      </c>
    </row>
    <row r="458" s="14" customFormat="1">
      <c r="A458" s="14"/>
      <c r="B458" s="245"/>
      <c r="C458" s="246"/>
      <c r="D458" s="236" t="s">
        <v>216</v>
      </c>
      <c r="E458" s="247" t="s">
        <v>19</v>
      </c>
      <c r="F458" s="248" t="s">
        <v>11832</v>
      </c>
      <c r="G458" s="246"/>
      <c r="H458" s="249">
        <v>48.899999999999999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216</v>
      </c>
      <c r="AU458" s="255" t="s">
        <v>80</v>
      </c>
      <c r="AV458" s="14" t="s">
        <v>80</v>
      </c>
      <c r="AW458" s="14" t="s">
        <v>218</v>
      </c>
      <c r="AX458" s="14" t="s">
        <v>71</v>
      </c>
      <c r="AY458" s="255" t="s">
        <v>205</v>
      </c>
    </row>
    <row r="459" s="2" customFormat="1" ht="37.8" customHeight="1">
      <c r="A459" s="41"/>
      <c r="B459" s="42"/>
      <c r="C459" s="216" t="s">
        <v>869</v>
      </c>
      <c r="D459" s="216" t="s">
        <v>207</v>
      </c>
      <c r="E459" s="217" t="s">
        <v>11833</v>
      </c>
      <c r="F459" s="218" t="s">
        <v>11834</v>
      </c>
      <c r="G459" s="219" t="s">
        <v>327</v>
      </c>
      <c r="H459" s="220">
        <v>10.6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0.0030200000000000001</v>
      </c>
      <c r="R459" s="225">
        <f>Q459*H459</f>
        <v>0.032011999999999999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331</v>
      </c>
      <c r="AT459" s="227" t="s">
        <v>207</v>
      </c>
      <c r="AU459" s="227" t="s">
        <v>80</v>
      </c>
      <c r="AY459" s="20" t="s">
        <v>205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331</v>
      </c>
      <c r="BM459" s="227" t="s">
        <v>11835</v>
      </c>
    </row>
    <row r="460" s="14" customFormat="1">
      <c r="A460" s="14"/>
      <c r="B460" s="245"/>
      <c r="C460" s="246"/>
      <c r="D460" s="236" t="s">
        <v>216</v>
      </c>
      <c r="E460" s="247" t="s">
        <v>19</v>
      </c>
      <c r="F460" s="248" t="s">
        <v>11836</v>
      </c>
      <c r="G460" s="246"/>
      <c r="H460" s="249">
        <v>10.6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216</v>
      </c>
      <c r="AU460" s="255" t="s">
        <v>80</v>
      </c>
      <c r="AV460" s="14" t="s">
        <v>80</v>
      </c>
      <c r="AW460" s="14" t="s">
        <v>218</v>
      </c>
      <c r="AX460" s="14" t="s">
        <v>71</v>
      </c>
      <c r="AY460" s="255" t="s">
        <v>205</v>
      </c>
    </row>
    <row r="461" s="2" customFormat="1" ht="37.8" customHeight="1">
      <c r="A461" s="41"/>
      <c r="B461" s="42"/>
      <c r="C461" s="216" t="s">
        <v>877</v>
      </c>
      <c r="D461" s="216" t="s">
        <v>207</v>
      </c>
      <c r="E461" s="217" t="s">
        <v>11837</v>
      </c>
      <c r="F461" s="218" t="s">
        <v>11838</v>
      </c>
      <c r="G461" s="219" t="s">
        <v>306</v>
      </c>
      <c r="H461" s="220">
        <v>1.5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0.0041057369999999999</v>
      </c>
      <c r="R461" s="225">
        <f>Q461*H461</f>
        <v>0.0061586054999999999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331</v>
      </c>
      <c r="AT461" s="227" t="s">
        <v>207</v>
      </c>
      <c r="AU461" s="227" t="s">
        <v>80</v>
      </c>
      <c r="AY461" s="20" t="s">
        <v>205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331</v>
      </c>
      <c r="BM461" s="227" t="s">
        <v>11839</v>
      </c>
    </row>
    <row r="462" s="14" customFormat="1">
      <c r="A462" s="14"/>
      <c r="B462" s="245"/>
      <c r="C462" s="246"/>
      <c r="D462" s="236" t="s">
        <v>216</v>
      </c>
      <c r="E462" s="247" t="s">
        <v>19</v>
      </c>
      <c r="F462" s="248" t="s">
        <v>11840</v>
      </c>
      <c r="G462" s="246"/>
      <c r="H462" s="249">
        <v>1.5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216</v>
      </c>
      <c r="AU462" s="255" t="s">
        <v>80</v>
      </c>
      <c r="AV462" s="14" t="s">
        <v>80</v>
      </c>
      <c r="AW462" s="14" t="s">
        <v>218</v>
      </c>
      <c r="AX462" s="14" t="s">
        <v>71</v>
      </c>
      <c r="AY462" s="255" t="s">
        <v>205</v>
      </c>
    </row>
    <row r="463" s="2" customFormat="1" ht="55.5" customHeight="1">
      <c r="A463" s="41"/>
      <c r="B463" s="42"/>
      <c r="C463" s="216" t="s">
        <v>883</v>
      </c>
      <c r="D463" s="216" t="s">
        <v>207</v>
      </c>
      <c r="E463" s="217" t="s">
        <v>11841</v>
      </c>
      <c r="F463" s="218" t="s">
        <v>11842</v>
      </c>
      <c r="G463" s="219" t="s">
        <v>279</v>
      </c>
      <c r="H463" s="220">
        <v>0.244</v>
      </c>
      <c r="I463" s="221"/>
      <c r="J463" s="222">
        <f>ROUND(I463*H463,2)</f>
        <v>0</v>
      </c>
      <c r="K463" s="218" t="s">
        <v>211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331</v>
      </c>
      <c r="AT463" s="227" t="s">
        <v>207</v>
      </c>
      <c r="AU463" s="227" t="s">
        <v>80</v>
      </c>
      <c r="AY463" s="20" t="s">
        <v>205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331</v>
      </c>
      <c r="BM463" s="227" t="s">
        <v>11843</v>
      </c>
    </row>
    <row r="464" s="2" customFormat="1">
      <c r="A464" s="41"/>
      <c r="B464" s="42"/>
      <c r="C464" s="43"/>
      <c r="D464" s="229" t="s">
        <v>214</v>
      </c>
      <c r="E464" s="43"/>
      <c r="F464" s="230" t="s">
        <v>11844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214</v>
      </c>
      <c r="AU464" s="20" t="s">
        <v>80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5224</v>
      </c>
      <c r="F465" s="214" t="s">
        <v>6670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SUM(P466:P507)</f>
        <v>0</v>
      </c>
      <c r="Q465" s="208"/>
      <c r="R465" s="209">
        <f>SUM(R466:R507)</f>
        <v>3.8499405600000003</v>
      </c>
      <c r="S465" s="208"/>
      <c r="T465" s="210">
        <f>SUM(T466:T507)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80</v>
      </c>
      <c r="AT465" s="212" t="s">
        <v>70</v>
      </c>
      <c r="AU465" s="212" t="s">
        <v>78</v>
      </c>
      <c r="AY465" s="211" t="s">
        <v>205</v>
      </c>
      <c r="BK465" s="213">
        <f>SUM(BK466:BK507)</f>
        <v>0</v>
      </c>
    </row>
    <row r="466" s="2" customFormat="1" ht="37.8" customHeight="1">
      <c r="A466" s="41"/>
      <c r="B466" s="42"/>
      <c r="C466" s="216" t="s">
        <v>887</v>
      </c>
      <c r="D466" s="216" t="s">
        <v>207</v>
      </c>
      <c r="E466" s="217" t="s">
        <v>11845</v>
      </c>
      <c r="F466" s="218" t="s">
        <v>11846</v>
      </c>
      <c r="G466" s="219" t="s">
        <v>306</v>
      </c>
      <c r="H466" s="220">
        <v>210.33199999999999</v>
      </c>
      <c r="I466" s="221"/>
      <c r="J466" s="222">
        <f>ROUND(I466*H466,2)</f>
        <v>0</v>
      </c>
      <c r="K466" s="218" t="s">
        <v>211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2.0000000000000002E-05</v>
      </c>
      <c r="R466" s="225">
        <f>Q466*H466</f>
        <v>0.0042066400000000002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331</v>
      </c>
      <c r="AT466" s="227" t="s">
        <v>207</v>
      </c>
      <c r="AU466" s="227" t="s">
        <v>80</v>
      </c>
      <c r="AY466" s="20" t="s">
        <v>205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331</v>
      </c>
      <c r="BM466" s="227" t="s">
        <v>11847</v>
      </c>
    </row>
    <row r="467" s="2" customFormat="1">
      <c r="A467" s="41"/>
      <c r="B467" s="42"/>
      <c r="C467" s="43"/>
      <c r="D467" s="229" t="s">
        <v>214</v>
      </c>
      <c r="E467" s="43"/>
      <c r="F467" s="230" t="s">
        <v>11848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214</v>
      </c>
      <c r="AU467" s="20" t="s">
        <v>80</v>
      </c>
    </row>
    <row r="468" s="14" customFormat="1">
      <c r="A468" s="14"/>
      <c r="B468" s="245"/>
      <c r="C468" s="246"/>
      <c r="D468" s="236" t="s">
        <v>216</v>
      </c>
      <c r="E468" s="247" t="s">
        <v>19</v>
      </c>
      <c r="F468" s="248" t="s">
        <v>11849</v>
      </c>
      <c r="G468" s="246"/>
      <c r="H468" s="249">
        <v>210.33199999999999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216</v>
      </c>
      <c r="AU468" s="255" t="s">
        <v>80</v>
      </c>
      <c r="AV468" s="14" t="s">
        <v>80</v>
      </c>
      <c r="AW468" s="14" t="s">
        <v>218</v>
      </c>
      <c r="AX468" s="14" t="s">
        <v>71</v>
      </c>
      <c r="AY468" s="255" t="s">
        <v>205</v>
      </c>
    </row>
    <row r="469" s="2" customFormat="1" ht="24.15" customHeight="1">
      <c r="A469" s="41"/>
      <c r="B469" s="42"/>
      <c r="C469" s="216" t="s">
        <v>893</v>
      </c>
      <c r="D469" s="216" t="s">
        <v>207</v>
      </c>
      <c r="E469" s="217" t="s">
        <v>11850</v>
      </c>
      <c r="F469" s="218" t="s">
        <v>11851</v>
      </c>
      <c r="G469" s="219" t="s">
        <v>306</v>
      </c>
      <c r="H469" s="220">
        <v>210.33199999999999</v>
      </c>
      <c r="I469" s="221"/>
      <c r="J469" s="222">
        <f>ROUND(I469*H469,2)</f>
        <v>0</v>
      </c>
      <c r="K469" s="218" t="s">
        <v>211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6.0000000000000002E-05</v>
      </c>
      <c r="R469" s="225">
        <f>Q469*H469</f>
        <v>0.01261992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331</v>
      </c>
      <c r="AT469" s="227" t="s">
        <v>207</v>
      </c>
      <c r="AU469" s="227" t="s">
        <v>80</v>
      </c>
      <c r="AY469" s="20" t="s">
        <v>205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331</v>
      </c>
      <c r="BM469" s="227" t="s">
        <v>11852</v>
      </c>
    </row>
    <row r="470" s="2" customFormat="1">
      <c r="A470" s="41"/>
      <c r="B470" s="42"/>
      <c r="C470" s="43"/>
      <c r="D470" s="229" t="s">
        <v>214</v>
      </c>
      <c r="E470" s="43"/>
      <c r="F470" s="230" t="s">
        <v>11853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214</v>
      </c>
      <c r="AU470" s="20" t="s">
        <v>80</v>
      </c>
    </row>
    <row r="471" s="13" customFormat="1">
      <c r="A471" s="13"/>
      <c r="B471" s="234"/>
      <c r="C471" s="235"/>
      <c r="D471" s="236" t="s">
        <v>216</v>
      </c>
      <c r="E471" s="237" t="s">
        <v>19</v>
      </c>
      <c r="F471" s="238" t="s">
        <v>11854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216</v>
      </c>
      <c r="AU471" s="244" t="s">
        <v>80</v>
      </c>
      <c r="AV471" s="13" t="s">
        <v>78</v>
      </c>
      <c r="AW471" s="13" t="s">
        <v>218</v>
      </c>
      <c r="AX471" s="13" t="s">
        <v>71</v>
      </c>
      <c r="AY471" s="244" t="s">
        <v>205</v>
      </c>
    </row>
    <row r="472" s="14" customFormat="1">
      <c r="A472" s="14"/>
      <c r="B472" s="245"/>
      <c r="C472" s="246"/>
      <c r="D472" s="236" t="s">
        <v>216</v>
      </c>
      <c r="E472" s="247" t="s">
        <v>19</v>
      </c>
      <c r="F472" s="248" t="s">
        <v>11855</v>
      </c>
      <c r="G472" s="246"/>
      <c r="H472" s="249">
        <v>32.314500000000002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216</v>
      </c>
      <c r="AU472" s="255" t="s">
        <v>80</v>
      </c>
      <c r="AV472" s="14" t="s">
        <v>80</v>
      </c>
      <c r="AW472" s="14" t="s">
        <v>218</v>
      </c>
      <c r="AX472" s="14" t="s">
        <v>71</v>
      </c>
      <c r="AY472" s="255" t="s">
        <v>205</v>
      </c>
    </row>
    <row r="473" s="14" customFormat="1">
      <c r="A473" s="14"/>
      <c r="B473" s="245"/>
      <c r="C473" s="246"/>
      <c r="D473" s="236" t="s">
        <v>216</v>
      </c>
      <c r="E473" s="247" t="s">
        <v>19</v>
      </c>
      <c r="F473" s="248" t="s">
        <v>11856</v>
      </c>
      <c r="G473" s="246"/>
      <c r="H473" s="249">
        <v>50.350499999999997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216</v>
      </c>
      <c r="AU473" s="255" t="s">
        <v>80</v>
      </c>
      <c r="AV473" s="14" t="s">
        <v>80</v>
      </c>
      <c r="AW473" s="14" t="s">
        <v>218</v>
      </c>
      <c r="AX473" s="14" t="s">
        <v>71</v>
      </c>
      <c r="AY473" s="255" t="s">
        <v>205</v>
      </c>
    </row>
    <row r="474" s="14" customFormat="1">
      <c r="A474" s="14"/>
      <c r="B474" s="245"/>
      <c r="C474" s="246"/>
      <c r="D474" s="236" t="s">
        <v>216</v>
      </c>
      <c r="E474" s="247" t="s">
        <v>19</v>
      </c>
      <c r="F474" s="248" t="s">
        <v>11857</v>
      </c>
      <c r="G474" s="246"/>
      <c r="H474" s="249">
        <v>42.084000000000003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216</v>
      </c>
      <c r="AU474" s="255" t="s">
        <v>80</v>
      </c>
      <c r="AV474" s="14" t="s">
        <v>80</v>
      </c>
      <c r="AW474" s="14" t="s">
        <v>218</v>
      </c>
      <c r="AX474" s="14" t="s">
        <v>71</v>
      </c>
      <c r="AY474" s="255" t="s">
        <v>205</v>
      </c>
    </row>
    <row r="475" s="14" customFormat="1">
      <c r="A475" s="14"/>
      <c r="B475" s="245"/>
      <c r="C475" s="246"/>
      <c r="D475" s="236" t="s">
        <v>216</v>
      </c>
      <c r="E475" s="247" t="s">
        <v>19</v>
      </c>
      <c r="F475" s="248" t="s">
        <v>11858</v>
      </c>
      <c r="G475" s="246"/>
      <c r="H475" s="249">
        <v>26.25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216</v>
      </c>
      <c r="AU475" s="255" t="s">
        <v>80</v>
      </c>
      <c r="AV475" s="14" t="s">
        <v>80</v>
      </c>
      <c r="AW475" s="14" t="s">
        <v>218</v>
      </c>
      <c r="AX475" s="14" t="s">
        <v>71</v>
      </c>
      <c r="AY475" s="255" t="s">
        <v>205</v>
      </c>
    </row>
    <row r="476" s="14" customFormat="1">
      <c r="A476" s="14"/>
      <c r="B476" s="245"/>
      <c r="C476" s="246"/>
      <c r="D476" s="236" t="s">
        <v>216</v>
      </c>
      <c r="E476" s="247" t="s">
        <v>19</v>
      </c>
      <c r="F476" s="248" t="s">
        <v>11859</v>
      </c>
      <c r="G476" s="246"/>
      <c r="H476" s="249">
        <v>59.332500000000003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216</v>
      </c>
      <c r="AU476" s="255" t="s">
        <v>80</v>
      </c>
      <c r="AV476" s="14" t="s">
        <v>80</v>
      </c>
      <c r="AW476" s="14" t="s">
        <v>218</v>
      </c>
      <c r="AX476" s="14" t="s">
        <v>71</v>
      </c>
      <c r="AY476" s="255" t="s">
        <v>205</v>
      </c>
    </row>
    <row r="477" s="2" customFormat="1" ht="37.8" customHeight="1">
      <c r="A477" s="41"/>
      <c r="B477" s="42"/>
      <c r="C477" s="216" t="s">
        <v>899</v>
      </c>
      <c r="D477" s="216" t="s">
        <v>207</v>
      </c>
      <c r="E477" s="217" t="s">
        <v>6683</v>
      </c>
      <c r="F477" s="218" t="s">
        <v>6684</v>
      </c>
      <c r="G477" s="219" t="s">
        <v>306</v>
      </c>
      <c r="H477" s="220">
        <v>210.33199999999999</v>
      </c>
      <c r="I477" s="221"/>
      <c r="J477" s="222">
        <f>ROUND(I477*H477,2)</f>
        <v>0</v>
      </c>
      <c r="K477" s="218" t="s">
        <v>211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0.00021000000000000001</v>
      </c>
      <c r="R477" s="225">
        <f>Q477*H477</f>
        <v>0.044169720000000003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331</v>
      </c>
      <c r="AT477" s="227" t="s">
        <v>207</v>
      </c>
      <c r="AU477" s="227" t="s">
        <v>80</v>
      </c>
      <c r="AY477" s="20" t="s">
        <v>205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331</v>
      </c>
      <c r="BM477" s="227" t="s">
        <v>11860</v>
      </c>
    </row>
    <row r="478" s="2" customFormat="1">
      <c r="A478" s="41"/>
      <c r="B478" s="42"/>
      <c r="C478" s="43"/>
      <c r="D478" s="229" t="s">
        <v>214</v>
      </c>
      <c r="E478" s="43"/>
      <c r="F478" s="230" t="s">
        <v>6686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214</v>
      </c>
      <c r="AU478" s="20" t="s">
        <v>80</v>
      </c>
    </row>
    <row r="479" s="14" customFormat="1">
      <c r="A479" s="14"/>
      <c r="B479" s="245"/>
      <c r="C479" s="246"/>
      <c r="D479" s="236" t="s">
        <v>216</v>
      </c>
      <c r="E479" s="247" t="s">
        <v>19</v>
      </c>
      <c r="F479" s="248" t="s">
        <v>11849</v>
      </c>
      <c r="G479" s="246"/>
      <c r="H479" s="249">
        <v>210.33199999999999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216</v>
      </c>
      <c r="AU479" s="255" t="s">
        <v>80</v>
      </c>
      <c r="AV479" s="14" t="s">
        <v>80</v>
      </c>
      <c r="AW479" s="14" t="s">
        <v>218</v>
      </c>
      <c r="AX479" s="14" t="s">
        <v>71</v>
      </c>
      <c r="AY479" s="255" t="s">
        <v>205</v>
      </c>
    </row>
    <row r="480" s="2" customFormat="1" ht="24.15" customHeight="1">
      <c r="A480" s="41"/>
      <c r="B480" s="42"/>
      <c r="C480" s="216" t="s">
        <v>905</v>
      </c>
      <c r="D480" s="216" t="s">
        <v>207</v>
      </c>
      <c r="E480" s="217" t="s">
        <v>11861</v>
      </c>
      <c r="F480" s="218" t="s">
        <v>11862</v>
      </c>
      <c r="G480" s="219" t="s">
        <v>306</v>
      </c>
      <c r="H480" s="220">
        <v>210.33199999999999</v>
      </c>
      <c r="I480" s="221"/>
      <c r="J480" s="222">
        <f>ROUND(I480*H480,2)</f>
        <v>0</v>
      </c>
      <c r="K480" s="218" t="s">
        <v>211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0.00013999999999999999</v>
      </c>
      <c r="R480" s="225">
        <f>Q480*H480</f>
        <v>0.029446479999999997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331</v>
      </c>
      <c r="AT480" s="227" t="s">
        <v>207</v>
      </c>
      <c r="AU480" s="227" t="s">
        <v>80</v>
      </c>
      <c r="AY480" s="20" t="s">
        <v>205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331</v>
      </c>
      <c r="BM480" s="227" t="s">
        <v>11863</v>
      </c>
    </row>
    <row r="481" s="2" customFormat="1">
      <c r="A481" s="41"/>
      <c r="B481" s="42"/>
      <c r="C481" s="43"/>
      <c r="D481" s="229" t="s">
        <v>214</v>
      </c>
      <c r="E481" s="43"/>
      <c r="F481" s="230" t="s">
        <v>11864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214</v>
      </c>
      <c r="AU481" s="20" t="s">
        <v>80</v>
      </c>
    </row>
    <row r="482" s="14" customFormat="1">
      <c r="A482" s="14"/>
      <c r="B482" s="245"/>
      <c r="C482" s="246"/>
      <c r="D482" s="236" t="s">
        <v>216</v>
      </c>
      <c r="E482" s="247" t="s">
        <v>19</v>
      </c>
      <c r="F482" s="248" t="s">
        <v>11849</v>
      </c>
      <c r="G482" s="246"/>
      <c r="H482" s="249">
        <v>210.33199999999999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216</v>
      </c>
      <c r="AU482" s="255" t="s">
        <v>80</v>
      </c>
      <c r="AV482" s="14" t="s">
        <v>80</v>
      </c>
      <c r="AW482" s="14" t="s">
        <v>218</v>
      </c>
      <c r="AX482" s="14" t="s">
        <v>71</v>
      </c>
      <c r="AY482" s="255" t="s">
        <v>205</v>
      </c>
    </row>
    <row r="483" s="2" customFormat="1" ht="24.15" customHeight="1">
      <c r="A483" s="41"/>
      <c r="B483" s="42"/>
      <c r="C483" s="216" t="s">
        <v>912</v>
      </c>
      <c r="D483" s="216" t="s">
        <v>207</v>
      </c>
      <c r="E483" s="217" t="s">
        <v>6688</v>
      </c>
      <c r="F483" s="218" t="s">
        <v>6689</v>
      </c>
      <c r="G483" s="219" t="s">
        <v>306</v>
      </c>
      <c r="H483" s="220">
        <v>210.33199999999999</v>
      </c>
      <c r="I483" s="221"/>
      <c r="J483" s="222">
        <f>ROUND(I483*H483,2)</f>
        <v>0</v>
      </c>
      <c r="K483" s="218" t="s">
        <v>211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0.00013999999999999999</v>
      </c>
      <c r="R483" s="225">
        <f>Q483*H483</f>
        <v>0.029446479999999997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331</v>
      </c>
      <c r="AT483" s="227" t="s">
        <v>207</v>
      </c>
      <c r="AU483" s="227" t="s">
        <v>80</v>
      </c>
      <c r="AY483" s="20" t="s">
        <v>205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331</v>
      </c>
      <c r="BM483" s="227" t="s">
        <v>11865</v>
      </c>
    </row>
    <row r="484" s="2" customFormat="1">
      <c r="A484" s="41"/>
      <c r="B484" s="42"/>
      <c r="C484" s="43"/>
      <c r="D484" s="229" t="s">
        <v>214</v>
      </c>
      <c r="E484" s="43"/>
      <c r="F484" s="230" t="s">
        <v>6691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214</v>
      </c>
      <c r="AU484" s="20" t="s">
        <v>80</v>
      </c>
    </row>
    <row r="485" s="14" customFormat="1">
      <c r="A485" s="14"/>
      <c r="B485" s="245"/>
      <c r="C485" s="246"/>
      <c r="D485" s="236" t="s">
        <v>216</v>
      </c>
      <c r="E485" s="247" t="s">
        <v>19</v>
      </c>
      <c r="F485" s="248" t="s">
        <v>11849</v>
      </c>
      <c r="G485" s="246"/>
      <c r="H485" s="249">
        <v>210.33199999999999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216</v>
      </c>
      <c r="AU485" s="255" t="s">
        <v>80</v>
      </c>
      <c r="AV485" s="14" t="s">
        <v>80</v>
      </c>
      <c r="AW485" s="14" t="s">
        <v>218</v>
      </c>
      <c r="AX485" s="14" t="s">
        <v>71</v>
      </c>
      <c r="AY485" s="255" t="s">
        <v>205</v>
      </c>
    </row>
    <row r="486" s="2" customFormat="1" ht="24.15" customHeight="1">
      <c r="A486" s="41"/>
      <c r="B486" s="42"/>
      <c r="C486" s="216" t="s">
        <v>918</v>
      </c>
      <c r="D486" s="216" t="s">
        <v>207</v>
      </c>
      <c r="E486" s="217" t="s">
        <v>11866</v>
      </c>
      <c r="F486" s="218" t="s">
        <v>11867</v>
      </c>
      <c r="G486" s="219" t="s">
        <v>306</v>
      </c>
      <c r="H486" s="220">
        <v>210.33199999999999</v>
      </c>
      <c r="I486" s="221"/>
      <c r="J486" s="222">
        <f>ROUND(I486*H486,2)</f>
        <v>0</v>
      </c>
      <c r="K486" s="218" t="s">
        <v>211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0.00036999999999999999</v>
      </c>
      <c r="R486" s="225">
        <f>Q486*H486</f>
        <v>0.07782283999999999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331</v>
      </c>
      <c r="AT486" s="227" t="s">
        <v>207</v>
      </c>
      <c r="AU486" s="227" t="s">
        <v>80</v>
      </c>
      <c r="AY486" s="20" t="s">
        <v>205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331</v>
      </c>
      <c r="BM486" s="227" t="s">
        <v>11868</v>
      </c>
    </row>
    <row r="487" s="2" customFormat="1">
      <c r="A487" s="41"/>
      <c r="B487" s="42"/>
      <c r="C487" s="43"/>
      <c r="D487" s="229" t="s">
        <v>214</v>
      </c>
      <c r="E487" s="43"/>
      <c r="F487" s="230" t="s">
        <v>11869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214</v>
      </c>
      <c r="AU487" s="20" t="s">
        <v>80</v>
      </c>
    </row>
    <row r="488" s="14" customFormat="1">
      <c r="A488" s="14"/>
      <c r="B488" s="245"/>
      <c r="C488" s="246"/>
      <c r="D488" s="236" t="s">
        <v>216</v>
      </c>
      <c r="E488" s="247" t="s">
        <v>19</v>
      </c>
      <c r="F488" s="248" t="s">
        <v>11849</v>
      </c>
      <c r="G488" s="246"/>
      <c r="H488" s="249">
        <v>210.33199999999999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216</v>
      </c>
      <c r="AU488" s="255" t="s">
        <v>80</v>
      </c>
      <c r="AV488" s="14" t="s">
        <v>80</v>
      </c>
      <c r="AW488" s="14" t="s">
        <v>218</v>
      </c>
      <c r="AX488" s="14" t="s">
        <v>71</v>
      </c>
      <c r="AY488" s="255" t="s">
        <v>205</v>
      </c>
    </row>
    <row r="489" s="2" customFormat="1" ht="37.8" customHeight="1">
      <c r="A489" s="41"/>
      <c r="B489" s="42"/>
      <c r="C489" s="216" t="s">
        <v>923</v>
      </c>
      <c r="D489" s="216" t="s">
        <v>207</v>
      </c>
      <c r="E489" s="217" t="s">
        <v>6773</v>
      </c>
      <c r="F489" s="218" t="s">
        <v>6774</v>
      </c>
      <c r="G489" s="219" t="s">
        <v>306</v>
      </c>
      <c r="H489" s="220">
        <v>3455.9830000000002</v>
      </c>
      <c r="I489" s="221"/>
      <c r="J489" s="222">
        <f>ROUND(I489*H489,2)</f>
        <v>0</v>
      </c>
      <c r="K489" s="218" t="s">
        <v>211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0.00027</v>
      </c>
      <c r="R489" s="225">
        <f>Q489*H489</f>
        <v>0.93311541000000009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331</v>
      </c>
      <c r="AT489" s="227" t="s">
        <v>207</v>
      </c>
      <c r="AU489" s="227" t="s">
        <v>80</v>
      </c>
      <c r="AY489" s="20" t="s">
        <v>205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331</v>
      </c>
      <c r="BM489" s="227" t="s">
        <v>11870</v>
      </c>
    </row>
    <row r="490" s="2" customFormat="1">
      <c r="A490" s="41"/>
      <c r="B490" s="42"/>
      <c r="C490" s="43"/>
      <c r="D490" s="229" t="s">
        <v>214</v>
      </c>
      <c r="E490" s="43"/>
      <c r="F490" s="230" t="s">
        <v>6776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214</v>
      </c>
      <c r="AU490" s="20" t="s">
        <v>80</v>
      </c>
    </row>
    <row r="491" s="14" customFormat="1">
      <c r="A491" s="14"/>
      <c r="B491" s="245"/>
      <c r="C491" s="246"/>
      <c r="D491" s="236" t="s">
        <v>216</v>
      </c>
      <c r="E491" s="247" t="s">
        <v>19</v>
      </c>
      <c r="F491" s="248" t="s">
        <v>11871</v>
      </c>
      <c r="G491" s="246"/>
      <c r="H491" s="249">
        <v>3455.9829999999997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216</v>
      </c>
      <c r="AU491" s="255" t="s">
        <v>80</v>
      </c>
      <c r="AV491" s="14" t="s">
        <v>80</v>
      </c>
      <c r="AW491" s="14" t="s">
        <v>218</v>
      </c>
      <c r="AX491" s="14" t="s">
        <v>71</v>
      </c>
      <c r="AY491" s="255" t="s">
        <v>205</v>
      </c>
    </row>
    <row r="492" s="2" customFormat="1" ht="37.8" customHeight="1">
      <c r="A492" s="41"/>
      <c r="B492" s="42"/>
      <c r="C492" s="216" t="s">
        <v>929</v>
      </c>
      <c r="D492" s="216" t="s">
        <v>207</v>
      </c>
      <c r="E492" s="217" t="s">
        <v>11872</v>
      </c>
      <c r="F492" s="218" t="s">
        <v>11873</v>
      </c>
      <c r="G492" s="219" t="s">
        <v>306</v>
      </c>
      <c r="H492" s="220">
        <v>303.46199999999999</v>
      </c>
      <c r="I492" s="221"/>
      <c r="J492" s="222">
        <f>ROUND(I492*H492,2)</f>
        <v>0</v>
      </c>
      <c r="K492" s="218" t="s">
        <v>211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0.00038999999999999999</v>
      </c>
      <c r="R492" s="225">
        <f>Q492*H492</f>
        <v>0.11835018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331</v>
      </c>
      <c r="AT492" s="227" t="s">
        <v>207</v>
      </c>
      <c r="AU492" s="227" t="s">
        <v>80</v>
      </c>
      <c r="AY492" s="20" t="s">
        <v>205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331</v>
      </c>
      <c r="BM492" s="227" t="s">
        <v>11874</v>
      </c>
    </row>
    <row r="493" s="2" customFormat="1">
      <c r="A493" s="41"/>
      <c r="B493" s="42"/>
      <c r="C493" s="43"/>
      <c r="D493" s="229" t="s">
        <v>214</v>
      </c>
      <c r="E493" s="43"/>
      <c r="F493" s="230" t="s">
        <v>11875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214</v>
      </c>
      <c r="AU493" s="20" t="s">
        <v>80</v>
      </c>
    </row>
    <row r="494" s="14" customFormat="1">
      <c r="A494" s="14"/>
      <c r="B494" s="245"/>
      <c r="C494" s="246"/>
      <c r="D494" s="236" t="s">
        <v>216</v>
      </c>
      <c r="E494" s="247" t="s">
        <v>19</v>
      </c>
      <c r="F494" s="248" t="s">
        <v>11876</v>
      </c>
      <c r="G494" s="246"/>
      <c r="H494" s="249">
        <v>303.46199999999999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216</v>
      </c>
      <c r="AU494" s="255" t="s">
        <v>80</v>
      </c>
      <c r="AV494" s="14" t="s">
        <v>80</v>
      </c>
      <c r="AW494" s="14" t="s">
        <v>218</v>
      </c>
      <c r="AX494" s="14" t="s">
        <v>71</v>
      </c>
      <c r="AY494" s="255" t="s">
        <v>205</v>
      </c>
    </row>
    <row r="495" s="2" customFormat="1" ht="37.8" customHeight="1">
      <c r="A495" s="41"/>
      <c r="B495" s="42"/>
      <c r="C495" s="216" t="s">
        <v>937</v>
      </c>
      <c r="D495" s="216" t="s">
        <v>207</v>
      </c>
      <c r="E495" s="217" t="s">
        <v>6785</v>
      </c>
      <c r="F495" s="218" t="s">
        <v>6786</v>
      </c>
      <c r="G495" s="219" t="s">
        <v>306</v>
      </c>
      <c r="H495" s="220">
        <v>3455.9830000000002</v>
      </c>
      <c r="I495" s="221"/>
      <c r="J495" s="222">
        <f>ROUND(I495*H495,2)</f>
        <v>0</v>
      </c>
      <c r="K495" s="218" t="s">
        <v>211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0.00064999999999999997</v>
      </c>
      <c r="R495" s="225">
        <f>Q495*H495</f>
        <v>2.2463889500000001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331</v>
      </c>
      <c r="AT495" s="227" t="s">
        <v>207</v>
      </c>
      <c r="AU495" s="227" t="s">
        <v>80</v>
      </c>
      <c r="AY495" s="20" t="s">
        <v>205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331</v>
      </c>
      <c r="BM495" s="227" t="s">
        <v>11877</v>
      </c>
    </row>
    <row r="496" s="2" customFormat="1">
      <c r="A496" s="41"/>
      <c r="B496" s="42"/>
      <c r="C496" s="43"/>
      <c r="D496" s="229" t="s">
        <v>214</v>
      </c>
      <c r="E496" s="43"/>
      <c r="F496" s="230" t="s">
        <v>6788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214</v>
      </c>
      <c r="AU496" s="20" t="s">
        <v>80</v>
      </c>
    </row>
    <row r="497" s="14" customFormat="1">
      <c r="A497" s="14"/>
      <c r="B497" s="245"/>
      <c r="C497" s="246"/>
      <c r="D497" s="236" t="s">
        <v>216</v>
      </c>
      <c r="E497" s="247" t="s">
        <v>19</v>
      </c>
      <c r="F497" s="248" t="s">
        <v>11871</v>
      </c>
      <c r="G497" s="246"/>
      <c r="H497" s="249">
        <v>3455.9830000000002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216</v>
      </c>
      <c r="AU497" s="255" t="s">
        <v>80</v>
      </c>
      <c r="AV497" s="14" t="s">
        <v>80</v>
      </c>
      <c r="AW497" s="14" t="s">
        <v>218</v>
      </c>
      <c r="AX497" s="14" t="s">
        <v>71</v>
      </c>
      <c r="AY497" s="255" t="s">
        <v>205</v>
      </c>
    </row>
    <row r="498" s="2" customFormat="1" ht="37.8" customHeight="1">
      <c r="A498" s="41"/>
      <c r="B498" s="42"/>
      <c r="C498" s="216" t="s">
        <v>942</v>
      </c>
      <c r="D498" s="216" t="s">
        <v>207</v>
      </c>
      <c r="E498" s="217" t="s">
        <v>11878</v>
      </c>
      <c r="F498" s="218" t="s">
        <v>11879</v>
      </c>
      <c r="G498" s="219" t="s">
        <v>306</v>
      </c>
      <c r="H498" s="220">
        <v>303.46199999999999</v>
      </c>
      <c r="I498" s="221"/>
      <c r="J498" s="222">
        <f>ROUND(I498*H498,2)</f>
        <v>0</v>
      </c>
      <c r="K498" s="218" t="s">
        <v>211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0.00092000000000000003</v>
      </c>
      <c r="R498" s="225">
        <f>Q498*H498</f>
        <v>0.27918504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331</v>
      </c>
      <c r="AT498" s="227" t="s">
        <v>207</v>
      </c>
      <c r="AU498" s="227" t="s">
        <v>80</v>
      </c>
      <c r="AY498" s="20" t="s">
        <v>205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331</v>
      </c>
      <c r="BM498" s="227" t="s">
        <v>11880</v>
      </c>
    </row>
    <row r="499" s="2" customFormat="1">
      <c r="A499" s="41"/>
      <c r="B499" s="42"/>
      <c r="C499" s="43"/>
      <c r="D499" s="229" t="s">
        <v>214</v>
      </c>
      <c r="E499" s="43"/>
      <c r="F499" s="230" t="s">
        <v>11881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214</v>
      </c>
      <c r="AU499" s="20" t="s">
        <v>80</v>
      </c>
    </row>
    <row r="500" s="14" customFormat="1">
      <c r="A500" s="14"/>
      <c r="B500" s="245"/>
      <c r="C500" s="246"/>
      <c r="D500" s="236" t="s">
        <v>216</v>
      </c>
      <c r="E500" s="247" t="s">
        <v>19</v>
      </c>
      <c r="F500" s="248" t="s">
        <v>11876</v>
      </c>
      <c r="G500" s="246"/>
      <c r="H500" s="249">
        <v>303.46199999999999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216</v>
      </c>
      <c r="AU500" s="255" t="s">
        <v>80</v>
      </c>
      <c r="AV500" s="14" t="s">
        <v>80</v>
      </c>
      <c r="AW500" s="14" t="s">
        <v>218</v>
      </c>
      <c r="AX500" s="14" t="s">
        <v>71</v>
      </c>
      <c r="AY500" s="255" t="s">
        <v>205</v>
      </c>
    </row>
    <row r="501" s="2" customFormat="1" ht="37.8" customHeight="1">
      <c r="A501" s="41"/>
      <c r="B501" s="42"/>
      <c r="C501" s="216" t="s">
        <v>949</v>
      </c>
      <c r="D501" s="216" t="s">
        <v>207</v>
      </c>
      <c r="E501" s="217" t="s">
        <v>11882</v>
      </c>
      <c r="F501" s="218" t="s">
        <v>11883</v>
      </c>
      <c r="G501" s="219" t="s">
        <v>327</v>
      </c>
      <c r="H501" s="220">
        <v>430.16000000000002</v>
      </c>
      <c r="I501" s="221"/>
      <c r="J501" s="222">
        <f>ROUND(I501*H501,2)</f>
        <v>0</v>
      </c>
      <c r="K501" s="218" t="s">
        <v>211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</v>
      </c>
      <c r="R501" s="225">
        <f>Q501*H501</f>
        <v>0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331</v>
      </c>
      <c r="AT501" s="227" t="s">
        <v>207</v>
      </c>
      <c r="AU501" s="227" t="s">
        <v>80</v>
      </c>
      <c r="AY501" s="20" t="s">
        <v>205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331</v>
      </c>
      <c r="BM501" s="227" t="s">
        <v>11884</v>
      </c>
    </row>
    <row r="502" s="2" customFormat="1">
      <c r="A502" s="41"/>
      <c r="B502" s="42"/>
      <c r="C502" s="43"/>
      <c r="D502" s="229" t="s">
        <v>214</v>
      </c>
      <c r="E502" s="43"/>
      <c r="F502" s="230" t="s">
        <v>11885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214</v>
      </c>
      <c r="AU502" s="20" t="s">
        <v>80</v>
      </c>
    </row>
    <row r="503" s="14" customFormat="1">
      <c r="A503" s="14"/>
      <c r="B503" s="245"/>
      <c r="C503" s="246"/>
      <c r="D503" s="236" t="s">
        <v>216</v>
      </c>
      <c r="E503" s="247" t="s">
        <v>19</v>
      </c>
      <c r="F503" s="248" t="s">
        <v>11886</v>
      </c>
      <c r="G503" s="246"/>
      <c r="H503" s="249">
        <v>430.16000000000002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216</v>
      </c>
      <c r="AU503" s="255" t="s">
        <v>80</v>
      </c>
      <c r="AV503" s="14" t="s">
        <v>80</v>
      </c>
      <c r="AW503" s="14" t="s">
        <v>218</v>
      </c>
      <c r="AX503" s="14" t="s">
        <v>71</v>
      </c>
      <c r="AY503" s="255" t="s">
        <v>205</v>
      </c>
    </row>
    <row r="504" s="2" customFormat="1" ht="37.8" customHeight="1">
      <c r="A504" s="41"/>
      <c r="B504" s="42"/>
      <c r="C504" s="216" t="s">
        <v>954</v>
      </c>
      <c r="D504" s="216" t="s">
        <v>207</v>
      </c>
      <c r="E504" s="217" t="s">
        <v>11887</v>
      </c>
      <c r="F504" s="218" t="s">
        <v>11888</v>
      </c>
      <c r="G504" s="219" t="s">
        <v>306</v>
      </c>
      <c r="H504" s="220">
        <v>3759.4450000000002</v>
      </c>
      <c r="I504" s="221"/>
      <c r="J504" s="222">
        <f>ROUND(I504*H504,2)</f>
        <v>0</v>
      </c>
      <c r="K504" s="218" t="s">
        <v>211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2.0000000000000002E-05</v>
      </c>
      <c r="R504" s="225">
        <f>Q504*H504</f>
        <v>0.075188900000000003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331</v>
      </c>
      <c r="AT504" s="227" t="s">
        <v>207</v>
      </c>
      <c r="AU504" s="227" t="s">
        <v>80</v>
      </c>
      <c r="AY504" s="20" t="s">
        <v>205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331</v>
      </c>
      <c r="BM504" s="227" t="s">
        <v>11889</v>
      </c>
    </row>
    <row r="505" s="2" customFormat="1">
      <c r="A505" s="41"/>
      <c r="B505" s="42"/>
      <c r="C505" s="43"/>
      <c r="D505" s="229" t="s">
        <v>214</v>
      </c>
      <c r="E505" s="43"/>
      <c r="F505" s="230" t="s">
        <v>11890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214</v>
      </c>
      <c r="AU505" s="20" t="s">
        <v>80</v>
      </c>
    </row>
    <row r="506" s="14" customFormat="1">
      <c r="A506" s="14"/>
      <c r="B506" s="245"/>
      <c r="C506" s="246"/>
      <c r="D506" s="236" t="s">
        <v>216</v>
      </c>
      <c r="E506" s="247" t="s">
        <v>19</v>
      </c>
      <c r="F506" s="248" t="s">
        <v>11891</v>
      </c>
      <c r="G506" s="246"/>
      <c r="H506" s="249">
        <v>303.46199999999999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216</v>
      </c>
      <c r="AU506" s="255" t="s">
        <v>80</v>
      </c>
      <c r="AV506" s="14" t="s">
        <v>80</v>
      </c>
      <c r="AW506" s="14" t="s">
        <v>218</v>
      </c>
      <c r="AX506" s="14" t="s">
        <v>71</v>
      </c>
      <c r="AY506" s="255" t="s">
        <v>205</v>
      </c>
    </row>
    <row r="507" s="14" customFormat="1">
      <c r="A507" s="14"/>
      <c r="B507" s="245"/>
      <c r="C507" s="246"/>
      <c r="D507" s="236" t="s">
        <v>216</v>
      </c>
      <c r="E507" s="247" t="s">
        <v>19</v>
      </c>
      <c r="F507" s="248" t="s">
        <v>11892</v>
      </c>
      <c r="G507" s="246"/>
      <c r="H507" s="249">
        <v>3455.9830000000002</v>
      </c>
      <c r="I507" s="250"/>
      <c r="J507" s="246"/>
      <c r="K507" s="246"/>
      <c r="L507" s="251"/>
      <c r="M507" s="293"/>
      <c r="N507" s="294"/>
      <c r="O507" s="294"/>
      <c r="P507" s="294"/>
      <c r="Q507" s="294"/>
      <c r="R507" s="294"/>
      <c r="S507" s="294"/>
      <c r="T507" s="29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216</v>
      </c>
      <c r="AU507" s="255" t="s">
        <v>80</v>
      </c>
      <c r="AV507" s="14" t="s">
        <v>80</v>
      </c>
      <c r="AW507" s="14" t="s">
        <v>218</v>
      </c>
      <c r="AX507" s="14" t="s">
        <v>71</v>
      </c>
      <c r="AY507" s="255" t="s">
        <v>205</v>
      </c>
    </row>
    <row r="508" s="2" customFormat="1" ht="6.96" customHeight="1">
      <c r="A508" s="41"/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47"/>
      <c r="M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</row>
  </sheetData>
  <sheetProtection sheet="1" autoFilter="0" formatColumns="0" formatRows="0" objects="1" scenarios="1" spinCount="100000" saltValue="866ooRRKW1ry+yUNY3/41dO97DtH4jJI4xLwuUHV4RZGZSAU/WmBE8EXorq+Rxga1ZjK6isH+Ykj76e81qVcNg==" hashValue="H3/jUq3Wo7GoJSwfNBtcE5iHlbXFFaN6XwKBjQvnESKh2o8kfd5r8BqlFKdzHdp8EJ29j33GnvYOydktogUx6Q==" algorithmName="SHA-512" password="CC35"/>
  <autoFilter ref="C88:K507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2/310236241"/>
    <hyperlink ref="F97" r:id="rId2" display="https://podminky.urs.cz/item/CS_URS_2025_01/612315225"/>
    <hyperlink ref="F106" r:id="rId3" display="https://podminky.urs.cz/item/CS_URS_2025_01/619996117"/>
    <hyperlink ref="F115" r:id="rId4" display="https://podminky.urs.cz/item/CS_URS_2025_01/619996147"/>
    <hyperlink ref="F118" r:id="rId5" display="https://podminky.urs.cz/item/CS_URS_2025_01/621325112"/>
    <hyperlink ref="F121" r:id="rId6" display="https://podminky.urs.cz/item/CS_URS_2025_01/621311131"/>
    <hyperlink ref="F124" r:id="rId7" display="https://podminky.urs.cz/item/CS_URS_2025_01/622311141"/>
    <hyperlink ref="F134" r:id="rId8" display="https://podminky.urs.cz/item/CS_URS_2025_01/622311191"/>
    <hyperlink ref="F138" r:id="rId9" display="https://podminky.urs.cz/item/CS_URS_2025_01/622325251"/>
    <hyperlink ref="F144" r:id="rId10" display="https://podminky.urs.cz/item/CS_URS_2025_01/622325252"/>
    <hyperlink ref="F174" r:id="rId11" display="https://podminky.urs.cz/item/CS_URS_2025_01/622325253"/>
    <hyperlink ref="F206" r:id="rId12" display="https://podminky.urs.cz/item/CS_URS_2025_01/622325258"/>
    <hyperlink ref="F225" r:id="rId13" display="https://podminky.urs.cz/item/CS_URS_2025_01/622325658"/>
    <hyperlink ref="F234" r:id="rId14" display="https://podminky.urs.cz/item/CS_URS_2025_01/629135102"/>
    <hyperlink ref="F240" r:id="rId15" display="https://podminky.urs.cz/item/CS_URS_2025_01/629991011"/>
    <hyperlink ref="F247" r:id="rId16" display="https://podminky.urs.cz/item/CS_URS_2025_01/941111111"/>
    <hyperlink ref="F251" r:id="rId17" display="https://podminky.urs.cz/item/CS_URS_2025_01/941111112"/>
    <hyperlink ref="F258" r:id="rId18" display="https://podminky.urs.cz/item/CS_URS_2025_01/941111211"/>
    <hyperlink ref="F261" r:id="rId19" display="https://podminky.urs.cz/item/CS_URS_2025_01/941111212"/>
    <hyperlink ref="F264" r:id="rId20" display="https://podminky.urs.cz/item/CS_URS_2025_01/941111811"/>
    <hyperlink ref="F266" r:id="rId21" display="https://podminky.urs.cz/item/CS_URS_2025_01/941111812"/>
    <hyperlink ref="F268" r:id="rId22" display="https://podminky.urs.cz/item/CS_URS_2025_01/941211111"/>
    <hyperlink ref="F279" r:id="rId23" display="https://podminky.urs.cz/item/CS_URS_2025_01/941211112"/>
    <hyperlink ref="F285" r:id="rId24" display="https://podminky.urs.cz/item/CS_URS_2025_01/941211211"/>
    <hyperlink ref="F288" r:id="rId25" display="https://podminky.urs.cz/item/CS_URS_2025_01/941211212"/>
    <hyperlink ref="F291" r:id="rId26" display="https://podminky.urs.cz/item/CS_URS_2025_01/941211811"/>
    <hyperlink ref="F293" r:id="rId27" display="https://podminky.urs.cz/item/CS_URS_2025_01/941211812"/>
    <hyperlink ref="F295" r:id="rId28" display="https://podminky.urs.cz/item/CS_URS_2025_01/942211111"/>
    <hyperlink ref="F301" r:id="rId29" display="https://podminky.urs.cz/item/CS_URS_2025_01/942211211"/>
    <hyperlink ref="F304" r:id="rId30" display="https://podminky.urs.cz/item/CS_URS_2025_01/942211811"/>
    <hyperlink ref="F306" r:id="rId31" display="https://podminky.urs.cz/item/CS_URS_2025_01/942321112"/>
    <hyperlink ref="F309" r:id="rId32" display="https://podminky.urs.cz/item/CS_URS_2025_01/942321212"/>
    <hyperlink ref="F312" r:id="rId33" display="https://podminky.urs.cz/item/CS_URS_2025_01/942321812"/>
    <hyperlink ref="F314" r:id="rId34" display="https://podminky.urs.cz/item/CS_URS_2025_01/943111111"/>
    <hyperlink ref="F317" r:id="rId35" display="https://podminky.urs.cz/item/CS_URS_2025_01/943111211"/>
    <hyperlink ref="F320" r:id="rId36" display="https://podminky.urs.cz/item/CS_URS_2025_01/943111811"/>
    <hyperlink ref="F322" r:id="rId37" display="https://podminky.urs.cz/item/CS_URS_2025_01/944511111"/>
    <hyperlink ref="F326" r:id="rId38" display="https://podminky.urs.cz/item/CS_URS_2025_01/944511211"/>
    <hyperlink ref="F329" r:id="rId39" display="https://podminky.urs.cz/item/CS_URS_2025_01/944511811"/>
    <hyperlink ref="F331" r:id="rId40" display="https://podminky.urs.cz/item/CS_URS_2025_01/944711111"/>
    <hyperlink ref="F338" r:id="rId41" display="https://podminky.urs.cz/item/CS_URS_2025_01/944711211"/>
    <hyperlink ref="F341" r:id="rId42" display="https://podminky.urs.cz/item/CS_URS_2025_01/944711811"/>
    <hyperlink ref="F343" r:id="rId43" display="https://podminky.urs.cz/item/CS_URS_2025_01/949101111"/>
    <hyperlink ref="F347" r:id="rId44" display="https://podminky.urs.cz/item/CS_URS_2025_01/949211111"/>
    <hyperlink ref="F350" r:id="rId45" display="https://podminky.urs.cz/item/CS_URS_2025_01/949211211"/>
    <hyperlink ref="F353" r:id="rId46" display="https://podminky.urs.cz/item/CS_URS_2025_01/949211811"/>
    <hyperlink ref="F355" r:id="rId47" display="https://podminky.urs.cz/item/CS_URS_2025_01/949521111"/>
    <hyperlink ref="F358" r:id="rId48" display="https://podminky.urs.cz/item/CS_URS_2025_01/949521211"/>
    <hyperlink ref="F361" r:id="rId49" display="https://podminky.urs.cz/item/CS_URS_2025_01/949521811"/>
    <hyperlink ref="F372" r:id="rId50" display="https://podminky.urs.cz/item/CS_URS_2025_01/993111111"/>
    <hyperlink ref="F374" r:id="rId51" display="https://podminky.urs.cz/item/CS_URS_2025_01/993111119"/>
    <hyperlink ref="F376" r:id="rId52" display="https://podminky.urs.cz/item/CS_URS_2025_01/993121111"/>
    <hyperlink ref="F378" r:id="rId53" display="https://podminky.urs.cz/item/CS_URS_2025_01/993121119"/>
    <hyperlink ref="F381" r:id="rId54" display="https://podminky.urs.cz/item/CS_URS_2025_02/976082131"/>
    <hyperlink ref="F385" r:id="rId55" display="https://podminky.urs.cz/item/CS_URS_2025_01/978011141"/>
    <hyperlink ref="F388" r:id="rId56" display="https://podminky.urs.cz/item/CS_URS_2025_01/978015321"/>
    <hyperlink ref="F391" r:id="rId57" display="https://podminky.urs.cz/item/CS_URS_2025_01/978015341"/>
    <hyperlink ref="F394" r:id="rId58" display="https://podminky.urs.cz/item/CS_URS_2025_01/978015361"/>
    <hyperlink ref="F397" r:id="rId59" display="https://podminky.urs.cz/item/CS_URS_2025_01/978015381"/>
    <hyperlink ref="F400" r:id="rId60" display="https://podminky.urs.cz/item/CS_URS_2025_01/978015391"/>
    <hyperlink ref="F403" r:id="rId61" display="https://podminky.urs.cz/item/CS_URS_2025_01/978019371"/>
    <hyperlink ref="F406" r:id="rId62" display="https://podminky.urs.cz/item/CS_URS_2025_01/978035127"/>
    <hyperlink ref="F409" r:id="rId63" display="https://podminky.urs.cz/item/CS_URS_2025_01/978036191"/>
    <hyperlink ref="F417" r:id="rId64" display="https://podminky.urs.cz/item/CS_URS_2025_01/985131111"/>
    <hyperlink ref="F420" r:id="rId65" display="https://podminky.urs.cz/item/CS_URS_2025_01/985132111"/>
    <hyperlink ref="F426" r:id="rId66" display="https://podminky.urs.cz/item/CS_URS_2025_01/997013156"/>
    <hyperlink ref="F428" r:id="rId67" display="https://podminky.urs.cz/item/CS_URS_2025_01/997013509"/>
    <hyperlink ref="F431" r:id="rId68" display="https://podminky.urs.cz/item/CS_URS_2025_01/997013511"/>
    <hyperlink ref="F433" r:id="rId69" display="https://podminky.urs.cz/item/CS_URS_2025_01/997013871"/>
    <hyperlink ref="F437" r:id="rId70" display="https://podminky.urs.cz/item/CS_URS_2025_01/998011010"/>
    <hyperlink ref="F439" r:id="rId71" display="https://podminky.urs.cz/item/CS_URS_2025_01/998011014"/>
    <hyperlink ref="F444" r:id="rId72" display="https://podminky.urs.cz/item/CS_URS_2025_01/764002851"/>
    <hyperlink ref="F447" r:id="rId73" display="https://podminky.urs.cz/item/CS_URS_2025_01/764002861"/>
    <hyperlink ref="F464" r:id="rId74" display="https://podminky.urs.cz/item/CS_URS_2025_01/998764113"/>
    <hyperlink ref="F467" r:id="rId75" display="https://podminky.urs.cz/item/CS_URS_2025_01/783101201"/>
    <hyperlink ref="F470" r:id="rId76" display="https://podminky.urs.cz/item/CS_URS_2025_01/783106801"/>
    <hyperlink ref="F478" r:id="rId77" display="https://podminky.urs.cz/item/CS_URS_2025_01/783132121"/>
    <hyperlink ref="F481" r:id="rId78" display="https://podminky.urs.cz/item/CS_URS_2025_01/783163101"/>
    <hyperlink ref="F484" r:id="rId79" display="https://podminky.urs.cz/item/CS_URS_2025_01/783164101"/>
    <hyperlink ref="F487" r:id="rId80" display="https://podminky.urs.cz/item/CS_URS_2025_01/783168211"/>
    <hyperlink ref="F490" r:id="rId81" display="https://podminky.urs.cz/item/CS_URS_2025_01/783823137"/>
    <hyperlink ref="F493" r:id="rId82" display="https://podminky.urs.cz/item/CS_URS_2025_01/783823187"/>
    <hyperlink ref="F496" r:id="rId83" display="https://podminky.urs.cz/item/CS_URS_2025_01/783827427"/>
    <hyperlink ref="F499" r:id="rId84" display="https://podminky.urs.cz/item/CS_URS_2025_01/783827487"/>
    <hyperlink ref="F502" r:id="rId85" display="https://podminky.urs.cz/item/CS_URS_2025_01/783897603"/>
    <hyperlink ref="F505" r:id="rId86" display="https://podminky.urs.cz/item/CS_URS_2025_01/78389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147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148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11893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ROUND((SUM(BE93:BE672)),  2)</f>
        <v>0</v>
      </c>
      <c r="G33" s="41"/>
      <c r="H33" s="41"/>
      <c r="I33" s="161">
        <v>0.20999999999999999</v>
      </c>
      <c r="J33" s="160">
        <f>ROUND(((SUM(BE93:BE672))*I33),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ROUND((SUM(BF93:BF672)),  2)</f>
        <v>0</v>
      </c>
      <c r="G34" s="41"/>
      <c r="H34" s="41"/>
      <c r="I34" s="161">
        <v>0.12</v>
      </c>
      <c r="J34" s="160">
        <f>ROUND(((SUM(BF93:BF672))*I34),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ROUND((SUM(BG93:BG672)),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ROUND((SUM(BH93:BH672)),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ROUND((SUM(BI93:BI672)),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152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148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03 - střechy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153</v>
      </c>
      <c r="D57" s="175"/>
      <c r="E57" s="175"/>
      <c r="F57" s="175"/>
      <c r="G57" s="175"/>
      <c r="H57" s="175"/>
      <c r="I57" s="175"/>
      <c r="J57" s="176" t="s">
        <v>154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155</v>
      </c>
    </row>
    <row r="60" s="9" customFormat="1" ht="24.96" customHeight="1">
      <c r="A60" s="9"/>
      <c r="B60" s="178"/>
      <c r="C60" s="179"/>
      <c r="D60" s="180" t="s">
        <v>156</v>
      </c>
      <c r="E60" s="181"/>
      <c r="F60" s="181"/>
      <c r="G60" s="181"/>
      <c r="H60" s="181"/>
      <c r="I60" s="181"/>
      <c r="J60" s="182">
        <f>J94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159</v>
      </c>
      <c r="E61" s="186"/>
      <c r="F61" s="186"/>
      <c r="G61" s="186"/>
      <c r="H61" s="186"/>
      <c r="I61" s="186"/>
      <c r="J61" s="187">
        <f>J95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162</v>
      </c>
      <c r="E62" s="186"/>
      <c r="F62" s="186"/>
      <c r="G62" s="186"/>
      <c r="H62" s="186"/>
      <c r="I62" s="186"/>
      <c r="J62" s="187">
        <f>J119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7021</v>
      </c>
      <c r="E63" s="186"/>
      <c r="F63" s="186"/>
      <c r="G63" s="186"/>
      <c r="H63" s="186"/>
      <c r="I63" s="186"/>
      <c r="J63" s="187">
        <f>J147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163</v>
      </c>
      <c r="E64" s="186"/>
      <c r="F64" s="186"/>
      <c r="G64" s="186"/>
      <c r="H64" s="186"/>
      <c r="I64" s="186"/>
      <c r="J64" s="187">
        <f>J178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168</v>
      </c>
      <c r="E65" s="186"/>
      <c r="F65" s="186"/>
      <c r="G65" s="186"/>
      <c r="H65" s="186"/>
      <c r="I65" s="186"/>
      <c r="J65" s="187">
        <f>J180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169</v>
      </c>
      <c r="E66" s="186"/>
      <c r="F66" s="186"/>
      <c r="G66" s="186"/>
      <c r="H66" s="186"/>
      <c r="I66" s="186"/>
      <c r="J66" s="187">
        <f>J196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170</v>
      </c>
      <c r="E67" s="181"/>
      <c r="F67" s="181"/>
      <c r="G67" s="181"/>
      <c r="H67" s="181"/>
      <c r="I67" s="181"/>
      <c r="J67" s="182">
        <f>J202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11894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172</v>
      </c>
      <c r="E69" s="186"/>
      <c r="F69" s="186"/>
      <c r="G69" s="186"/>
      <c r="H69" s="186"/>
      <c r="I69" s="186"/>
      <c r="J69" s="187">
        <f>J222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176</v>
      </c>
      <c r="E70" s="186"/>
      <c r="F70" s="186"/>
      <c r="G70" s="186"/>
      <c r="H70" s="186"/>
      <c r="I70" s="186"/>
      <c r="J70" s="187">
        <f>J230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11403</v>
      </c>
      <c r="E71" s="186"/>
      <c r="F71" s="186"/>
      <c r="G71" s="186"/>
      <c r="H71" s="186"/>
      <c r="I71" s="186"/>
      <c r="J71" s="187">
        <f>J274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178</v>
      </c>
      <c r="E72" s="186"/>
      <c r="F72" s="186"/>
      <c r="G72" s="186"/>
      <c r="H72" s="186"/>
      <c r="I72" s="186"/>
      <c r="J72" s="187">
        <f>J558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187</v>
      </c>
      <c r="E73" s="186"/>
      <c r="F73" s="186"/>
      <c r="G73" s="186"/>
      <c r="H73" s="186"/>
      <c r="I73" s="186"/>
      <c r="J73" s="187">
        <f>J665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190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Dominikán - stěhování ZUŠ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148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E9</f>
        <v>03 - střechy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F12</f>
        <v>Cheb</v>
      </c>
      <c r="G87" s="43"/>
      <c r="H87" s="43"/>
      <c r="I87" s="35" t="s">
        <v>23</v>
      </c>
      <c r="J87" s="75" t="str">
        <f>IF(J12="","",J12)</f>
        <v>24. 10. 2025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E15</f>
        <v>město Cheb</v>
      </c>
      <c r="G89" s="43"/>
      <c r="H89" s="43"/>
      <c r="I89" s="35" t="s">
        <v>31</v>
      </c>
      <c r="J89" s="39" t="str">
        <f>E21</f>
        <v>Atelier Stöeckl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IF(E18="","",E18)</f>
        <v>Vyplň údaj</v>
      </c>
      <c r="G90" s="43"/>
      <c r="H90" s="43"/>
      <c r="I90" s="35" t="s">
        <v>33</v>
      </c>
      <c r="J90" s="39" t="str">
        <f>E24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191</v>
      </c>
      <c r="D92" s="192" t="s">
        <v>56</v>
      </c>
      <c r="E92" s="192" t="s">
        <v>52</v>
      </c>
      <c r="F92" s="192" t="s">
        <v>53</v>
      </c>
      <c r="G92" s="192" t="s">
        <v>192</v>
      </c>
      <c r="H92" s="192" t="s">
        <v>193</v>
      </c>
      <c r="I92" s="192" t="s">
        <v>194</v>
      </c>
      <c r="J92" s="192" t="s">
        <v>154</v>
      </c>
      <c r="K92" s="193" t="s">
        <v>195</v>
      </c>
      <c r="L92" s="194"/>
      <c r="M92" s="95" t="s">
        <v>19</v>
      </c>
      <c r="N92" s="96" t="s">
        <v>41</v>
      </c>
      <c r="O92" s="96" t="s">
        <v>196</v>
      </c>
      <c r="P92" s="96" t="s">
        <v>197</v>
      </c>
      <c r="Q92" s="96" t="s">
        <v>198</v>
      </c>
      <c r="R92" s="96" t="s">
        <v>199</v>
      </c>
      <c r="S92" s="96" t="s">
        <v>200</v>
      </c>
      <c r="T92" s="97" t="s">
        <v>201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202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P94+P202</f>
        <v>0</v>
      </c>
      <c r="Q93" s="99"/>
      <c r="R93" s="197">
        <f>R94+R202</f>
        <v>127.08598972160002</v>
      </c>
      <c r="S93" s="99"/>
      <c r="T93" s="198">
        <f>T94+T202</f>
        <v>81.830694219999998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155</v>
      </c>
      <c r="BK93" s="199">
        <f>BK94+BK202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203</v>
      </c>
      <c r="F94" s="203" t="s">
        <v>204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P95+P119+P147+P178+P180+P196</f>
        <v>0</v>
      </c>
      <c r="Q94" s="208"/>
      <c r="R94" s="209">
        <f>R95+R119+R147+R178+R180+R196</f>
        <v>18.973006980000001</v>
      </c>
      <c r="S94" s="208"/>
      <c r="T94" s="210">
        <f>T95+T119+T147+T178+T180+T196</f>
        <v>17.196156000000002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78</v>
      </c>
      <c r="AT94" s="212" t="s">
        <v>70</v>
      </c>
      <c r="AU94" s="212" t="s">
        <v>71</v>
      </c>
      <c r="AY94" s="211" t="s">
        <v>205</v>
      </c>
      <c r="BK94" s="213">
        <f>BK95+BK119+BK147+BK178+BK180+BK196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97</v>
      </c>
      <c r="F95" s="214" t="s">
        <v>439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SUM(P96:P118)</f>
        <v>0</v>
      </c>
      <c r="Q95" s="208"/>
      <c r="R95" s="209">
        <f>SUM(R96:R118)</f>
        <v>12.749346200000002</v>
      </c>
      <c r="S95" s="208"/>
      <c r="T95" s="210">
        <f>SUM(T96:T118)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205</v>
      </c>
      <c r="BK95" s="213">
        <f>SUM(BK96:BK118)</f>
        <v>0</v>
      </c>
    </row>
    <row r="96" s="2" customFormat="1" ht="62.7" customHeight="1">
      <c r="A96" s="41"/>
      <c r="B96" s="42"/>
      <c r="C96" s="216" t="s">
        <v>78</v>
      </c>
      <c r="D96" s="216" t="s">
        <v>207</v>
      </c>
      <c r="E96" s="217" t="s">
        <v>11895</v>
      </c>
      <c r="F96" s="218" t="s">
        <v>11896</v>
      </c>
      <c r="G96" s="219" t="s">
        <v>210</v>
      </c>
      <c r="H96" s="220">
        <v>2.9279999999999999</v>
      </c>
      <c r="I96" s="221"/>
      <c r="J96" s="222">
        <f>ROUND(I96*H96,2)</f>
        <v>0</v>
      </c>
      <c r="K96" s="218" t="s">
        <v>211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1.8702000000000001</v>
      </c>
      <c r="R96" s="225">
        <f>Q96*H96</f>
        <v>5.4759456000000002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212</v>
      </c>
      <c r="AT96" s="227" t="s">
        <v>207</v>
      </c>
      <c r="AU96" s="227" t="s">
        <v>80</v>
      </c>
      <c r="AY96" s="20" t="s">
        <v>205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212</v>
      </c>
      <c r="BM96" s="227" t="s">
        <v>11897</v>
      </c>
    </row>
    <row r="97" s="2" customFormat="1">
      <c r="A97" s="41"/>
      <c r="B97" s="42"/>
      <c r="C97" s="43"/>
      <c r="D97" s="229" t="s">
        <v>214</v>
      </c>
      <c r="E97" s="43"/>
      <c r="F97" s="230" t="s">
        <v>11898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214</v>
      </c>
      <c r="AU97" s="20" t="s">
        <v>80</v>
      </c>
    </row>
    <row r="98" s="13" customFormat="1">
      <c r="A98" s="13"/>
      <c r="B98" s="234"/>
      <c r="C98" s="235"/>
      <c r="D98" s="236" t="s">
        <v>216</v>
      </c>
      <c r="E98" s="237" t="s">
        <v>19</v>
      </c>
      <c r="F98" s="238" t="s">
        <v>2630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216</v>
      </c>
      <c r="AU98" s="244" t="s">
        <v>80</v>
      </c>
      <c r="AV98" s="13" t="s">
        <v>78</v>
      </c>
      <c r="AW98" s="13" t="s">
        <v>218</v>
      </c>
      <c r="AX98" s="13" t="s">
        <v>71</v>
      </c>
      <c r="AY98" s="244" t="s">
        <v>205</v>
      </c>
    </row>
    <row r="99" s="14" customFormat="1">
      <c r="A99" s="14"/>
      <c r="B99" s="245"/>
      <c r="C99" s="246"/>
      <c r="D99" s="236" t="s">
        <v>216</v>
      </c>
      <c r="E99" s="247" t="s">
        <v>19</v>
      </c>
      <c r="F99" s="248" t="s">
        <v>11899</v>
      </c>
      <c r="G99" s="246"/>
      <c r="H99" s="249">
        <v>1.7062500000000003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216</v>
      </c>
      <c r="AU99" s="255" t="s">
        <v>80</v>
      </c>
      <c r="AV99" s="14" t="s">
        <v>80</v>
      </c>
      <c r="AW99" s="14" t="s">
        <v>218</v>
      </c>
      <c r="AX99" s="14" t="s">
        <v>71</v>
      </c>
      <c r="AY99" s="255" t="s">
        <v>205</v>
      </c>
    </row>
    <row r="100" s="14" customFormat="1">
      <c r="A100" s="14"/>
      <c r="B100" s="245"/>
      <c r="C100" s="246"/>
      <c r="D100" s="236" t="s">
        <v>216</v>
      </c>
      <c r="E100" s="247" t="s">
        <v>19</v>
      </c>
      <c r="F100" s="248" t="s">
        <v>11900</v>
      </c>
      <c r="G100" s="246"/>
      <c r="H100" s="249">
        <v>0.63624999999999998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216</v>
      </c>
      <c r="AU100" s="255" t="s">
        <v>80</v>
      </c>
      <c r="AV100" s="14" t="s">
        <v>80</v>
      </c>
      <c r="AW100" s="14" t="s">
        <v>218</v>
      </c>
      <c r="AX100" s="14" t="s">
        <v>71</v>
      </c>
      <c r="AY100" s="255" t="s">
        <v>205</v>
      </c>
    </row>
    <row r="101" s="14" customFormat="1">
      <c r="A101" s="14"/>
      <c r="B101" s="245"/>
      <c r="C101" s="246"/>
      <c r="D101" s="236" t="s">
        <v>216</v>
      </c>
      <c r="E101" s="247" t="s">
        <v>19</v>
      </c>
      <c r="F101" s="248" t="s">
        <v>11901</v>
      </c>
      <c r="G101" s="246"/>
      <c r="H101" s="249">
        <v>0.36499999999999999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216</v>
      </c>
      <c r="AU101" s="255" t="s">
        <v>80</v>
      </c>
      <c r="AV101" s="14" t="s">
        <v>80</v>
      </c>
      <c r="AW101" s="14" t="s">
        <v>218</v>
      </c>
      <c r="AX101" s="14" t="s">
        <v>71</v>
      </c>
      <c r="AY101" s="255" t="s">
        <v>205</v>
      </c>
    </row>
    <row r="102" s="14" customFormat="1">
      <c r="A102" s="14"/>
      <c r="B102" s="245"/>
      <c r="C102" s="246"/>
      <c r="D102" s="236" t="s">
        <v>216</v>
      </c>
      <c r="E102" s="247" t="s">
        <v>19</v>
      </c>
      <c r="F102" s="248" t="s">
        <v>11902</v>
      </c>
      <c r="G102" s="246"/>
      <c r="H102" s="249">
        <v>0.22000000000000003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216</v>
      </c>
      <c r="AU102" s="255" t="s">
        <v>80</v>
      </c>
      <c r="AV102" s="14" t="s">
        <v>80</v>
      </c>
      <c r="AW102" s="14" t="s">
        <v>218</v>
      </c>
      <c r="AX102" s="14" t="s">
        <v>71</v>
      </c>
      <c r="AY102" s="255" t="s">
        <v>205</v>
      </c>
    </row>
    <row r="103" s="2" customFormat="1" ht="66.75" customHeight="1">
      <c r="A103" s="41"/>
      <c r="B103" s="42"/>
      <c r="C103" s="216" t="s">
        <v>80</v>
      </c>
      <c r="D103" s="216" t="s">
        <v>207</v>
      </c>
      <c r="E103" s="217" t="s">
        <v>11903</v>
      </c>
      <c r="F103" s="218" t="s">
        <v>11904</v>
      </c>
      <c r="G103" s="219" t="s">
        <v>306</v>
      </c>
      <c r="H103" s="220">
        <v>7.3949999999999996</v>
      </c>
      <c r="I103" s="221"/>
      <c r="J103" s="222">
        <f>ROUND(I103*H103,2)</f>
        <v>0</v>
      </c>
      <c r="K103" s="218" t="s">
        <v>211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0.21171999999999999</v>
      </c>
      <c r="R103" s="225">
        <f>Q103*H103</f>
        <v>1.5656693999999998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212</v>
      </c>
      <c r="AT103" s="227" t="s">
        <v>207</v>
      </c>
      <c r="AU103" s="227" t="s">
        <v>80</v>
      </c>
      <c r="AY103" s="20" t="s">
        <v>205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212</v>
      </c>
      <c r="BM103" s="227" t="s">
        <v>11905</v>
      </c>
    </row>
    <row r="104" s="2" customFormat="1">
      <c r="A104" s="41"/>
      <c r="B104" s="42"/>
      <c r="C104" s="43"/>
      <c r="D104" s="229" t="s">
        <v>214</v>
      </c>
      <c r="E104" s="43"/>
      <c r="F104" s="230" t="s">
        <v>11906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214</v>
      </c>
      <c r="AU104" s="20" t="s">
        <v>80</v>
      </c>
    </row>
    <row r="105" s="13" customFormat="1">
      <c r="A105" s="13"/>
      <c r="B105" s="234"/>
      <c r="C105" s="235"/>
      <c r="D105" s="236" t="s">
        <v>216</v>
      </c>
      <c r="E105" s="237" t="s">
        <v>19</v>
      </c>
      <c r="F105" s="238" t="s">
        <v>2630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216</v>
      </c>
      <c r="AU105" s="244" t="s">
        <v>80</v>
      </c>
      <c r="AV105" s="13" t="s">
        <v>78</v>
      </c>
      <c r="AW105" s="13" t="s">
        <v>218</v>
      </c>
      <c r="AX105" s="13" t="s">
        <v>71</v>
      </c>
      <c r="AY105" s="244" t="s">
        <v>205</v>
      </c>
    </row>
    <row r="106" s="14" customFormat="1">
      <c r="A106" s="14"/>
      <c r="B106" s="245"/>
      <c r="C106" s="246"/>
      <c r="D106" s="236" t="s">
        <v>216</v>
      </c>
      <c r="E106" s="247" t="s">
        <v>19</v>
      </c>
      <c r="F106" s="248" t="s">
        <v>11907</v>
      </c>
      <c r="G106" s="246"/>
      <c r="H106" s="249">
        <v>4.2074999999999996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216</v>
      </c>
      <c r="AU106" s="255" t="s">
        <v>80</v>
      </c>
      <c r="AV106" s="14" t="s">
        <v>80</v>
      </c>
      <c r="AW106" s="14" t="s">
        <v>218</v>
      </c>
      <c r="AX106" s="14" t="s">
        <v>71</v>
      </c>
      <c r="AY106" s="255" t="s">
        <v>205</v>
      </c>
    </row>
    <row r="107" s="14" customFormat="1">
      <c r="A107" s="14"/>
      <c r="B107" s="245"/>
      <c r="C107" s="246"/>
      <c r="D107" s="236" t="s">
        <v>216</v>
      </c>
      <c r="E107" s="247" t="s">
        <v>19</v>
      </c>
      <c r="F107" s="248" t="s">
        <v>11908</v>
      </c>
      <c r="G107" s="246"/>
      <c r="H107" s="249">
        <v>1.6125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216</v>
      </c>
      <c r="AU107" s="255" t="s">
        <v>80</v>
      </c>
      <c r="AV107" s="14" t="s">
        <v>80</v>
      </c>
      <c r="AW107" s="14" t="s">
        <v>218</v>
      </c>
      <c r="AX107" s="14" t="s">
        <v>71</v>
      </c>
      <c r="AY107" s="255" t="s">
        <v>205</v>
      </c>
    </row>
    <row r="108" s="14" customFormat="1">
      <c r="A108" s="14"/>
      <c r="B108" s="245"/>
      <c r="C108" s="246"/>
      <c r="D108" s="236" t="s">
        <v>216</v>
      </c>
      <c r="E108" s="247" t="s">
        <v>19</v>
      </c>
      <c r="F108" s="248" t="s">
        <v>11909</v>
      </c>
      <c r="G108" s="246"/>
      <c r="H108" s="249">
        <v>0.98999999999999999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216</v>
      </c>
      <c r="AU108" s="255" t="s">
        <v>80</v>
      </c>
      <c r="AV108" s="14" t="s">
        <v>80</v>
      </c>
      <c r="AW108" s="14" t="s">
        <v>218</v>
      </c>
      <c r="AX108" s="14" t="s">
        <v>71</v>
      </c>
      <c r="AY108" s="255" t="s">
        <v>205</v>
      </c>
    </row>
    <row r="109" s="14" customFormat="1">
      <c r="A109" s="14"/>
      <c r="B109" s="245"/>
      <c r="C109" s="246"/>
      <c r="D109" s="236" t="s">
        <v>216</v>
      </c>
      <c r="E109" s="247" t="s">
        <v>19</v>
      </c>
      <c r="F109" s="248" t="s">
        <v>11910</v>
      </c>
      <c r="G109" s="246"/>
      <c r="H109" s="249">
        <v>0.58500000000000008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216</v>
      </c>
      <c r="AU109" s="255" t="s">
        <v>80</v>
      </c>
      <c r="AV109" s="14" t="s">
        <v>80</v>
      </c>
      <c r="AW109" s="14" t="s">
        <v>218</v>
      </c>
      <c r="AX109" s="14" t="s">
        <v>71</v>
      </c>
      <c r="AY109" s="255" t="s">
        <v>205</v>
      </c>
    </row>
    <row r="110" s="2" customFormat="1" ht="37.8" customHeight="1">
      <c r="A110" s="41"/>
      <c r="B110" s="42"/>
      <c r="C110" s="216" t="s">
        <v>97</v>
      </c>
      <c r="D110" s="216" t="s">
        <v>207</v>
      </c>
      <c r="E110" s="217" t="s">
        <v>750</v>
      </c>
      <c r="F110" s="218" t="s">
        <v>751</v>
      </c>
      <c r="G110" s="219" t="s">
        <v>306</v>
      </c>
      <c r="H110" s="220">
        <v>10.6</v>
      </c>
      <c r="I110" s="221"/>
      <c r="J110" s="222">
        <f>ROUND(I110*H110,2)</f>
        <v>0</v>
      </c>
      <c r="K110" s="218" t="s">
        <v>211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0.27128000000000002</v>
      </c>
      <c r="R110" s="225">
        <f>Q110*H110</f>
        <v>2.8755680000000003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212</v>
      </c>
      <c r="AT110" s="227" t="s">
        <v>207</v>
      </c>
      <c r="AU110" s="227" t="s">
        <v>80</v>
      </c>
      <c r="AY110" s="20" t="s">
        <v>205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212</v>
      </c>
      <c r="BM110" s="227" t="s">
        <v>11911</v>
      </c>
    </row>
    <row r="111" s="2" customFormat="1">
      <c r="A111" s="41"/>
      <c r="B111" s="42"/>
      <c r="C111" s="43"/>
      <c r="D111" s="229" t="s">
        <v>214</v>
      </c>
      <c r="E111" s="43"/>
      <c r="F111" s="230" t="s">
        <v>753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214</v>
      </c>
      <c r="AU111" s="20" t="s">
        <v>80</v>
      </c>
    </row>
    <row r="112" s="14" customFormat="1">
      <c r="A112" s="14"/>
      <c r="B112" s="245"/>
      <c r="C112" s="246"/>
      <c r="D112" s="236" t="s">
        <v>216</v>
      </c>
      <c r="E112" s="247" t="s">
        <v>19</v>
      </c>
      <c r="F112" s="248" t="s">
        <v>11912</v>
      </c>
      <c r="G112" s="246"/>
      <c r="H112" s="249">
        <v>6.4000000000000004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216</v>
      </c>
      <c r="AU112" s="255" t="s">
        <v>80</v>
      </c>
      <c r="AV112" s="14" t="s">
        <v>80</v>
      </c>
      <c r="AW112" s="14" t="s">
        <v>218</v>
      </c>
      <c r="AX112" s="14" t="s">
        <v>71</v>
      </c>
      <c r="AY112" s="255" t="s">
        <v>205</v>
      </c>
    </row>
    <row r="113" s="14" customFormat="1">
      <c r="A113" s="14"/>
      <c r="B113" s="245"/>
      <c r="C113" s="246"/>
      <c r="D113" s="236" t="s">
        <v>216</v>
      </c>
      <c r="E113" s="247" t="s">
        <v>19</v>
      </c>
      <c r="F113" s="248" t="s">
        <v>11913</v>
      </c>
      <c r="G113" s="246"/>
      <c r="H113" s="249">
        <v>3.2000000000000002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216</v>
      </c>
      <c r="AU113" s="255" t="s">
        <v>80</v>
      </c>
      <c r="AV113" s="14" t="s">
        <v>80</v>
      </c>
      <c r="AW113" s="14" t="s">
        <v>218</v>
      </c>
      <c r="AX113" s="14" t="s">
        <v>71</v>
      </c>
      <c r="AY113" s="255" t="s">
        <v>205</v>
      </c>
    </row>
    <row r="114" s="14" customFormat="1">
      <c r="A114" s="14"/>
      <c r="B114" s="245"/>
      <c r="C114" s="246"/>
      <c r="D114" s="236" t="s">
        <v>216</v>
      </c>
      <c r="E114" s="247" t="s">
        <v>19</v>
      </c>
      <c r="F114" s="248" t="s">
        <v>11914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216</v>
      </c>
      <c r="AU114" s="255" t="s">
        <v>80</v>
      </c>
      <c r="AV114" s="14" t="s">
        <v>80</v>
      </c>
      <c r="AW114" s="14" t="s">
        <v>218</v>
      </c>
      <c r="AX114" s="14" t="s">
        <v>71</v>
      </c>
      <c r="AY114" s="255" t="s">
        <v>205</v>
      </c>
    </row>
    <row r="115" s="2" customFormat="1" ht="37.8" customHeight="1">
      <c r="A115" s="41"/>
      <c r="B115" s="42"/>
      <c r="C115" s="216" t="s">
        <v>212</v>
      </c>
      <c r="D115" s="216" t="s">
        <v>207</v>
      </c>
      <c r="E115" s="217" t="s">
        <v>764</v>
      </c>
      <c r="F115" s="218" t="s">
        <v>765</v>
      </c>
      <c r="G115" s="219" t="s">
        <v>306</v>
      </c>
      <c r="H115" s="220">
        <v>10.44</v>
      </c>
      <c r="I115" s="221"/>
      <c r="J115" s="222">
        <f>ROUND(I115*H115,2)</f>
        <v>0</v>
      </c>
      <c r="K115" s="218" t="s">
        <v>211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0.27128000000000002</v>
      </c>
      <c r="R115" s="225">
        <f>Q115*H115</f>
        <v>2.8321632000000001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212</v>
      </c>
      <c r="AT115" s="227" t="s">
        <v>207</v>
      </c>
      <c r="AU115" s="227" t="s">
        <v>80</v>
      </c>
      <c r="AY115" s="20" t="s">
        <v>205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212</v>
      </c>
      <c r="BM115" s="227" t="s">
        <v>11915</v>
      </c>
    </row>
    <row r="116" s="2" customFormat="1">
      <c r="A116" s="41"/>
      <c r="B116" s="42"/>
      <c r="C116" s="43"/>
      <c r="D116" s="229" t="s">
        <v>214</v>
      </c>
      <c r="E116" s="43"/>
      <c r="F116" s="230" t="s">
        <v>767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214</v>
      </c>
      <c r="AU116" s="20" t="s">
        <v>80</v>
      </c>
    </row>
    <row r="117" s="14" customFormat="1">
      <c r="A117" s="14"/>
      <c r="B117" s="245"/>
      <c r="C117" s="246"/>
      <c r="D117" s="236" t="s">
        <v>216</v>
      </c>
      <c r="E117" s="247" t="s">
        <v>19</v>
      </c>
      <c r="F117" s="248" t="s">
        <v>11916</v>
      </c>
      <c r="G117" s="246"/>
      <c r="H117" s="249">
        <v>5.2199999999999998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216</v>
      </c>
      <c r="AU117" s="255" t="s">
        <v>80</v>
      </c>
      <c r="AV117" s="14" t="s">
        <v>80</v>
      </c>
      <c r="AW117" s="14" t="s">
        <v>218</v>
      </c>
      <c r="AX117" s="14" t="s">
        <v>71</v>
      </c>
      <c r="AY117" s="255" t="s">
        <v>205</v>
      </c>
    </row>
    <row r="118" s="14" customFormat="1">
      <c r="A118" s="14"/>
      <c r="B118" s="245"/>
      <c r="C118" s="246"/>
      <c r="D118" s="236" t="s">
        <v>216</v>
      </c>
      <c r="E118" s="247" t="s">
        <v>19</v>
      </c>
      <c r="F118" s="248" t="s">
        <v>11917</v>
      </c>
      <c r="G118" s="246"/>
      <c r="H118" s="249">
        <v>5.2199999999999998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216</v>
      </c>
      <c r="AU118" s="255" t="s">
        <v>80</v>
      </c>
      <c r="AV118" s="14" t="s">
        <v>80</v>
      </c>
      <c r="AW118" s="14" t="s">
        <v>218</v>
      </c>
      <c r="AX118" s="14" t="s">
        <v>71</v>
      </c>
      <c r="AY118" s="255" t="s">
        <v>205</v>
      </c>
    </row>
    <row r="119" s="12" customFormat="1" ht="22.8" customHeight="1">
      <c r="A119" s="12"/>
      <c r="B119" s="200"/>
      <c r="C119" s="201"/>
      <c r="D119" s="202" t="s">
        <v>70</v>
      </c>
      <c r="E119" s="214" t="s">
        <v>261</v>
      </c>
      <c r="F119" s="214" t="s">
        <v>1159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SUM(P120:P146)</f>
        <v>0</v>
      </c>
      <c r="Q119" s="208"/>
      <c r="R119" s="209">
        <f>SUM(R120:R146)</f>
        <v>6.2236607799999994</v>
      </c>
      <c r="S119" s="208"/>
      <c r="T119" s="210">
        <f>SUM(T120:T146)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78</v>
      </c>
      <c r="AT119" s="212" t="s">
        <v>70</v>
      </c>
      <c r="AU119" s="212" t="s">
        <v>78</v>
      </c>
      <c r="AY119" s="211" t="s">
        <v>205</v>
      </c>
      <c r="BK119" s="213">
        <f>SUM(BK120:BK146)</f>
        <v>0</v>
      </c>
    </row>
    <row r="120" s="2" customFormat="1" ht="33" customHeight="1">
      <c r="A120" s="41"/>
      <c r="B120" s="42"/>
      <c r="C120" s="216" t="s">
        <v>255</v>
      </c>
      <c r="D120" s="216" t="s">
        <v>207</v>
      </c>
      <c r="E120" s="217" t="s">
        <v>11918</v>
      </c>
      <c r="F120" s="218" t="s">
        <v>11919</v>
      </c>
      <c r="G120" s="219" t="s">
        <v>448</v>
      </c>
      <c r="H120" s="220">
        <v>26</v>
      </c>
      <c r="I120" s="221"/>
      <c r="J120" s="222">
        <f>ROUND(I120*H120,2)</f>
        <v>0</v>
      </c>
      <c r="K120" s="218" t="s">
        <v>211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0.037999999999999999</v>
      </c>
      <c r="R120" s="225">
        <f>Q120*H120</f>
        <v>0.98799999999999999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212</v>
      </c>
      <c r="AT120" s="227" t="s">
        <v>207</v>
      </c>
      <c r="AU120" s="227" t="s">
        <v>80</v>
      </c>
      <c r="AY120" s="20" t="s">
        <v>205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212</v>
      </c>
      <c r="BM120" s="227" t="s">
        <v>11920</v>
      </c>
    </row>
    <row r="121" s="2" customFormat="1">
      <c r="A121" s="41"/>
      <c r="B121" s="42"/>
      <c r="C121" s="43"/>
      <c r="D121" s="229" t="s">
        <v>214</v>
      </c>
      <c r="E121" s="43"/>
      <c r="F121" s="230" t="s">
        <v>11921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214</v>
      </c>
      <c r="AU121" s="20" t="s">
        <v>80</v>
      </c>
    </row>
    <row r="122" s="14" customFormat="1">
      <c r="A122" s="14"/>
      <c r="B122" s="245"/>
      <c r="C122" s="246"/>
      <c r="D122" s="236" t="s">
        <v>216</v>
      </c>
      <c r="E122" s="247" t="s">
        <v>19</v>
      </c>
      <c r="F122" s="248" t="s">
        <v>11922</v>
      </c>
      <c r="G122" s="246"/>
      <c r="H122" s="249">
        <v>16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216</v>
      </c>
      <c r="AU122" s="255" t="s">
        <v>80</v>
      </c>
      <c r="AV122" s="14" t="s">
        <v>80</v>
      </c>
      <c r="AW122" s="14" t="s">
        <v>218</v>
      </c>
      <c r="AX122" s="14" t="s">
        <v>71</v>
      </c>
      <c r="AY122" s="255" t="s">
        <v>205</v>
      </c>
    </row>
    <row r="123" s="14" customFormat="1">
      <c r="A123" s="14"/>
      <c r="B123" s="245"/>
      <c r="C123" s="246"/>
      <c r="D123" s="236" t="s">
        <v>216</v>
      </c>
      <c r="E123" s="247" t="s">
        <v>19</v>
      </c>
      <c r="F123" s="248" t="s">
        <v>11923</v>
      </c>
      <c r="G123" s="246"/>
      <c r="H123" s="249">
        <v>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216</v>
      </c>
      <c r="AU123" s="255" t="s">
        <v>80</v>
      </c>
      <c r="AV123" s="14" t="s">
        <v>80</v>
      </c>
      <c r="AW123" s="14" t="s">
        <v>218</v>
      </c>
      <c r="AX123" s="14" t="s">
        <v>71</v>
      </c>
      <c r="AY123" s="255" t="s">
        <v>205</v>
      </c>
    </row>
    <row r="124" s="14" customFormat="1">
      <c r="A124" s="14"/>
      <c r="B124" s="245"/>
      <c r="C124" s="246"/>
      <c r="D124" s="236" t="s">
        <v>216</v>
      </c>
      <c r="E124" s="247" t="s">
        <v>19</v>
      </c>
      <c r="F124" s="248" t="s">
        <v>11924</v>
      </c>
      <c r="G124" s="246"/>
      <c r="H124" s="249">
        <v>2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216</v>
      </c>
      <c r="AU124" s="255" t="s">
        <v>80</v>
      </c>
      <c r="AV124" s="14" t="s">
        <v>80</v>
      </c>
      <c r="AW124" s="14" t="s">
        <v>218</v>
      </c>
      <c r="AX124" s="14" t="s">
        <v>71</v>
      </c>
      <c r="AY124" s="255" t="s">
        <v>205</v>
      </c>
    </row>
    <row r="125" s="2" customFormat="1" ht="24.15" customHeight="1">
      <c r="A125" s="41"/>
      <c r="B125" s="42"/>
      <c r="C125" s="216" t="s">
        <v>261</v>
      </c>
      <c r="D125" s="216" t="s">
        <v>207</v>
      </c>
      <c r="E125" s="217" t="s">
        <v>11925</v>
      </c>
      <c r="F125" s="218" t="s">
        <v>11926</v>
      </c>
      <c r="G125" s="219" t="s">
        <v>448</v>
      </c>
      <c r="H125" s="220">
        <v>8</v>
      </c>
      <c r="I125" s="221"/>
      <c r="J125" s="222">
        <f>ROUND(I125*H125,2)</f>
        <v>0</v>
      </c>
      <c r="K125" s="218" t="s">
        <v>211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0.14360000000000001</v>
      </c>
      <c r="R125" s="225">
        <f>Q125*H125</f>
        <v>1.1488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212</v>
      </c>
      <c r="AT125" s="227" t="s">
        <v>207</v>
      </c>
      <c r="AU125" s="227" t="s">
        <v>80</v>
      </c>
      <c r="AY125" s="20" t="s">
        <v>205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212</v>
      </c>
      <c r="BM125" s="227" t="s">
        <v>11927</v>
      </c>
    </row>
    <row r="126" s="2" customFormat="1">
      <c r="A126" s="41"/>
      <c r="B126" s="42"/>
      <c r="C126" s="43"/>
      <c r="D126" s="229" t="s">
        <v>214</v>
      </c>
      <c r="E126" s="43"/>
      <c r="F126" s="230" t="s">
        <v>11928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214</v>
      </c>
      <c r="AU126" s="20" t="s">
        <v>80</v>
      </c>
    </row>
    <row r="127" s="14" customFormat="1">
      <c r="A127" s="14"/>
      <c r="B127" s="245"/>
      <c r="C127" s="246"/>
      <c r="D127" s="236" t="s">
        <v>216</v>
      </c>
      <c r="E127" s="247" t="s">
        <v>19</v>
      </c>
      <c r="F127" s="248" t="s">
        <v>11929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216</v>
      </c>
      <c r="AU127" s="255" t="s">
        <v>80</v>
      </c>
      <c r="AV127" s="14" t="s">
        <v>80</v>
      </c>
      <c r="AW127" s="14" t="s">
        <v>218</v>
      </c>
      <c r="AX127" s="14" t="s">
        <v>71</v>
      </c>
      <c r="AY127" s="255" t="s">
        <v>205</v>
      </c>
    </row>
    <row r="128" s="14" customFormat="1">
      <c r="A128" s="14"/>
      <c r="B128" s="245"/>
      <c r="C128" s="246"/>
      <c r="D128" s="236" t="s">
        <v>216</v>
      </c>
      <c r="E128" s="247" t="s">
        <v>19</v>
      </c>
      <c r="F128" s="248" t="s">
        <v>11930</v>
      </c>
      <c r="G128" s="246"/>
      <c r="H128" s="249">
        <v>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216</v>
      </c>
      <c r="AU128" s="255" t="s">
        <v>80</v>
      </c>
      <c r="AV128" s="14" t="s">
        <v>80</v>
      </c>
      <c r="AW128" s="14" t="s">
        <v>218</v>
      </c>
      <c r="AX128" s="14" t="s">
        <v>71</v>
      </c>
      <c r="AY128" s="255" t="s">
        <v>205</v>
      </c>
    </row>
    <row r="129" s="2" customFormat="1" ht="37.8" customHeight="1">
      <c r="A129" s="41"/>
      <c r="B129" s="42"/>
      <c r="C129" s="216" t="s">
        <v>269</v>
      </c>
      <c r="D129" s="216" t="s">
        <v>207</v>
      </c>
      <c r="E129" s="217" t="s">
        <v>11931</v>
      </c>
      <c r="F129" s="218" t="s">
        <v>11932</v>
      </c>
      <c r="G129" s="219" t="s">
        <v>306</v>
      </c>
      <c r="H129" s="220">
        <v>9.0340000000000007</v>
      </c>
      <c r="I129" s="221"/>
      <c r="J129" s="222">
        <f>ROUND(I129*H129,2)</f>
        <v>0</v>
      </c>
      <c r="K129" s="218" t="s">
        <v>211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0.05296</v>
      </c>
      <c r="R129" s="225">
        <f>Q129*H129</f>
        <v>0.47844064000000003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212</v>
      </c>
      <c r="AT129" s="227" t="s">
        <v>207</v>
      </c>
      <c r="AU129" s="227" t="s">
        <v>80</v>
      </c>
      <c r="AY129" s="20" t="s">
        <v>205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212</v>
      </c>
      <c r="BM129" s="227" t="s">
        <v>11933</v>
      </c>
    </row>
    <row r="130" s="2" customFormat="1">
      <c r="A130" s="41"/>
      <c r="B130" s="42"/>
      <c r="C130" s="43"/>
      <c r="D130" s="229" t="s">
        <v>214</v>
      </c>
      <c r="E130" s="43"/>
      <c r="F130" s="230" t="s">
        <v>11934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214</v>
      </c>
      <c r="AU130" s="20" t="s">
        <v>80</v>
      </c>
    </row>
    <row r="131" s="14" customFormat="1">
      <c r="A131" s="14"/>
      <c r="B131" s="245"/>
      <c r="C131" s="246"/>
      <c r="D131" s="236" t="s">
        <v>216</v>
      </c>
      <c r="E131" s="247" t="s">
        <v>19</v>
      </c>
      <c r="F131" s="248" t="s">
        <v>11935</v>
      </c>
      <c r="G131" s="246"/>
      <c r="H131" s="249">
        <v>9.0335000000000019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216</v>
      </c>
      <c r="AU131" s="255" t="s">
        <v>80</v>
      </c>
      <c r="AV131" s="14" t="s">
        <v>80</v>
      </c>
      <c r="AW131" s="14" t="s">
        <v>218</v>
      </c>
      <c r="AX131" s="14" t="s">
        <v>71</v>
      </c>
      <c r="AY131" s="255" t="s">
        <v>205</v>
      </c>
    </row>
    <row r="132" s="2" customFormat="1" ht="37.8" customHeight="1">
      <c r="A132" s="41"/>
      <c r="B132" s="42"/>
      <c r="C132" s="216" t="s">
        <v>276</v>
      </c>
      <c r="D132" s="216" t="s">
        <v>207</v>
      </c>
      <c r="E132" s="217" t="s">
        <v>11936</v>
      </c>
      <c r="F132" s="218" t="s">
        <v>11937</v>
      </c>
      <c r="G132" s="219" t="s">
        <v>306</v>
      </c>
      <c r="H132" s="220">
        <v>43.079999999999998</v>
      </c>
      <c r="I132" s="221"/>
      <c r="J132" s="222">
        <f>ROUND(I132*H132,2)</f>
        <v>0</v>
      </c>
      <c r="K132" s="218" t="s">
        <v>211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0.021000000000000001</v>
      </c>
      <c r="R132" s="225">
        <f>Q132*H132</f>
        <v>0.90468000000000004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212</v>
      </c>
      <c r="AT132" s="227" t="s">
        <v>207</v>
      </c>
      <c r="AU132" s="227" t="s">
        <v>80</v>
      </c>
      <c r="AY132" s="20" t="s">
        <v>205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212</v>
      </c>
      <c r="BM132" s="227" t="s">
        <v>11938</v>
      </c>
    </row>
    <row r="133" s="2" customFormat="1">
      <c r="A133" s="41"/>
      <c r="B133" s="42"/>
      <c r="C133" s="43"/>
      <c r="D133" s="229" t="s">
        <v>214</v>
      </c>
      <c r="E133" s="43"/>
      <c r="F133" s="230" t="s">
        <v>11939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214</v>
      </c>
      <c r="AU133" s="20" t="s">
        <v>80</v>
      </c>
    </row>
    <row r="134" s="13" customFormat="1">
      <c r="A134" s="13"/>
      <c r="B134" s="234"/>
      <c r="C134" s="235"/>
      <c r="D134" s="236" t="s">
        <v>216</v>
      </c>
      <c r="E134" s="237" t="s">
        <v>19</v>
      </c>
      <c r="F134" s="238" t="s">
        <v>2630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216</v>
      </c>
      <c r="AU134" s="244" t="s">
        <v>80</v>
      </c>
      <c r="AV134" s="13" t="s">
        <v>78</v>
      </c>
      <c r="AW134" s="13" t="s">
        <v>218</v>
      </c>
      <c r="AX134" s="13" t="s">
        <v>71</v>
      </c>
      <c r="AY134" s="244" t="s">
        <v>205</v>
      </c>
    </row>
    <row r="135" s="14" customFormat="1">
      <c r="A135" s="14"/>
      <c r="B135" s="245"/>
      <c r="C135" s="246"/>
      <c r="D135" s="236" t="s">
        <v>216</v>
      </c>
      <c r="E135" s="247" t="s">
        <v>19</v>
      </c>
      <c r="F135" s="248" t="s">
        <v>11940</v>
      </c>
      <c r="G135" s="246"/>
      <c r="H135" s="249">
        <v>24.16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216</v>
      </c>
      <c r="AU135" s="255" t="s">
        <v>80</v>
      </c>
      <c r="AV135" s="14" t="s">
        <v>80</v>
      </c>
      <c r="AW135" s="14" t="s">
        <v>218</v>
      </c>
      <c r="AX135" s="14" t="s">
        <v>71</v>
      </c>
      <c r="AY135" s="255" t="s">
        <v>205</v>
      </c>
    </row>
    <row r="136" s="14" customFormat="1">
      <c r="A136" s="14"/>
      <c r="B136" s="245"/>
      <c r="C136" s="246"/>
      <c r="D136" s="236" t="s">
        <v>216</v>
      </c>
      <c r="E136" s="247" t="s">
        <v>19</v>
      </c>
      <c r="F136" s="248" t="s">
        <v>11941</v>
      </c>
      <c r="G136" s="246"/>
      <c r="H136" s="249">
        <v>8.9599999999999991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216</v>
      </c>
      <c r="AU136" s="255" t="s">
        <v>80</v>
      </c>
      <c r="AV136" s="14" t="s">
        <v>80</v>
      </c>
      <c r="AW136" s="14" t="s">
        <v>218</v>
      </c>
      <c r="AX136" s="14" t="s">
        <v>71</v>
      </c>
      <c r="AY136" s="255" t="s">
        <v>205</v>
      </c>
    </row>
    <row r="137" s="14" customFormat="1">
      <c r="A137" s="14"/>
      <c r="B137" s="245"/>
      <c r="C137" s="246"/>
      <c r="D137" s="236" t="s">
        <v>216</v>
      </c>
      <c r="E137" s="247" t="s">
        <v>19</v>
      </c>
      <c r="F137" s="248" t="s">
        <v>11942</v>
      </c>
      <c r="G137" s="246"/>
      <c r="H137" s="249">
        <v>6.7199999999999998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216</v>
      </c>
      <c r="AU137" s="255" t="s">
        <v>80</v>
      </c>
      <c r="AV137" s="14" t="s">
        <v>80</v>
      </c>
      <c r="AW137" s="14" t="s">
        <v>218</v>
      </c>
      <c r="AX137" s="14" t="s">
        <v>71</v>
      </c>
      <c r="AY137" s="255" t="s">
        <v>205</v>
      </c>
    </row>
    <row r="138" s="14" customFormat="1">
      <c r="A138" s="14"/>
      <c r="B138" s="245"/>
      <c r="C138" s="246"/>
      <c r="D138" s="236" t="s">
        <v>216</v>
      </c>
      <c r="E138" s="247" t="s">
        <v>19</v>
      </c>
      <c r="F138" s="248" t="s">
        <v>11943</v>
      </c>
      <c r="G138" s="246"/>
      <c r="H138" s="249">
        <v>3.2400000000000002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216</v>
      </c>
      <c r="AU138" s="255" t="s">
        <v>80</v>
      </c>
      <c r="AV138" s="14" t="s">
        <v>80</v>
      </c>
      <c r="AW138" s="14" t="s">
        <v>218</v>
      </c>
      <c r="AX138" s="14" t="s">
        <v>71</v>
      </c>
      <c r="AY138" s="255" t="s">
        <v>205</v>
      </c>
    </row>
    <row r="139" s="2" customFormat="1" ht="24.15" customHeight="1">
      <c r="A139" s="41"/>
      <c r="B139" s="42"/>
      <c r="C139" s="216" t="s">
        <v>283</v>
      </c>
      <c r="D139" s="216" t="s">
        <v>207</v>
      </c>
      <c r="E139" s="217" t="s">
        <v>1752</v>
      </c>
      <c r="F139" s="218" t="s">
        <v>1753</v>
      </c>
      <c r="G139" s="219" t="s">
        <v>327</v>
      </c>
      <c r="H139" s="220">
        <v>2.2000000000000002</v>
      </c>
      <c r="I139" s="221"/>
      <c r="J139" s="222">
        <f>ROUND(I139*H139,2)</f>
        <v>0</v>
      </c>
      <c r="K139" s="218" t="s">
        <v>211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0.020650000000000002</v>
      </c>
      <c r="R139" s="225">
        <f>Q139*H139</f>
        <v>0.045430000000000005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212</v>
      </c>
      <c r="AT139" s="227" t="s">
        <v>207</v>
      </c>
      <c r="AU139" s="227" t="s">
        <v>80</v>
      </c>
      <c r="AY139" s="20" t="s">
        <v>205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212</v>
      </c>
      <c r="BM139" s="227" t="s">
        <v>11944</v>
      </c>
    </row>
    <row r="140" s="2" customFormat="1">
      <c r="A140" s="41"/>
      <c r="B140" s="42"/>
      <c r="C140" s="43"/>
      <c r="D140" s="229" t="s">
        <v>214</v>
      </c>
      <c r="E140" s="43"/>
      <c r="F140" s="230" t="s">
        <v>1755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214</v>
      </c>
      <c r="AU140" s="20" t="s">
        <v>80</v>
      </c>
    </row>
    <row r="141" s="14" customFormat="1">
      <c r="A141" s="14"/>
      <c r="B141" s="245"/>
      <c r="C141" s="246"/>
      <c r="D141" s="236" t="s">
        <v>216</v>
      </c>
      <c r="E141" s="247" t="s">
        <v>19</v>
      </c>
      <c r="F141" s="248" t="s">
        <v>11945</v>
      </c>
      <c r="G141" s="246"/>
      <c r="H141" s="249">
        <v>2.2000000000000002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216</v>
      </c>
      <c r="AU141" s="255" t="s">
        <v>80</v>
      </c>
      <c r="AV141" s="14" t="s">
        <v>80</v>
      </c>
      <c r="AW141" s="14" t="s">
        <v>218</v>
      </c>
      <c r="AX141" s="14" t="s">
        <v>71</v>
      </c>
      <c r="AY141" s="255" t="s">
        <v>205</v>
      </c>
    </row>
    <row r="142" s="2" customFormat="1" ht="24.15" customHeight="1">
      <c r="A142" s="41"/>
      <c r="B142" s="42"/>
      <c r="C142" s="216" t="s">
        <v>289</v>
      </c>
      <c r="D142" s="216" t="s">
        <v>207</v>
      </c>
      <c r="E142" s="217" t="s">
        <v>11550</v>
      </c>
      <c r="F142" s="218" t="s">
        <v>11551</v>
      </c>
      <c r="G142" s="219" t="s">
        <v>306</v>
      </c>
      <c r="H142" s="220">
        <v>38.627000000000002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0.068820000000000006</v>
      </c>
      <c r="R142" s="225">
        <f>Q142*H142</f>
        <v>2.6583101400000002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212</v>
      </c>
      <c r="AT142" s="227" t="s">
        <v>207</v>
      </c>
      <c r="AU142" s="227" t="s">
        <v>80</v>
      </c>
      <c r="AY142" s="20" t="s">
        <v>205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212</v>
      </c>
      <c r="BM142" s="227" t="s">
        <v>11946</v>
      </c>
    </row>
    <row r="143" s="14" customFormat="1">
      <c r="A143" s="14"/>
      <c r="B143" s="245"/>
      <c r="C143" s="246"/>
      <c r="D143" s="236" t="s">
        <v>216</v>
      </c>
      <c r="E143" s="247" t="s">
        <v>19</v>
      </c>
      <c r="F143" s="248" t="s">
        <v>11947</v>
      </c>
      <c r="G143" s="246"/>
      <c r="H143" s="249">
        <v>38.627000000000002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216</v>
      </c>
      <c r="AU143" s="255" t="s">
        <v>80</v>
      </c>
      <c r="AV143" s="14" t="s">
        <v>80</v>
      </c>
      <c r="AW143" s="14" t="s">
        <v>218</v>
      </c>
      <c r="AX143" s="14" t="s">
        <v>71</v>
      </c>
      <c r="AY143" s="255" t="s">
        <v>205</v>
      </c>
    </row>
    <row r="144" s="2" customFormat="1" ht="33" customHeight="1">
      <c r="A144" s="41"/>
      <c r="B144" s="42"/>
      <c r="C144" s="216" t="s">
        <v>296</v>
      </c>
      <c r="D144" s="216" t="s">
        <v>207</v>
      </c>
      <c r="E144" s="217" t="s">
        <v>11948</v>
      </c>
      <c r="F144" s="218" t="s">
        <v>11949</v>
      </c>
      <c r="G144" s="219" t="s">
        <v>306</v>
      </c>
      <c r="H144" s="220">
        <v>94.114000000000004</v>
      </c>
      <c r="I144" s="221"/>
      <c r="J144" s="222">
        <f>ROUND(I144*H144,2)</f>
        <v>0</v>
      </c>
      <c r="K144" s="218" t="s">
        <v>4141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212</v>
      </c>
      <c r="AT144" s="227" t="s">
        <v>207</v>
      </c>
      <c r="AU144" s="227" t="s">
        <v>80</v>
      </c>
      <c r="AY144" s="20" t="s">
        <v>205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212</v>
      </c>
      <c r="BM144" s="227" t="s">
        <v>11950</v>
      </c>
    </row>
    <row r="145" s="2" customFormat="1">
      <c r="A145" s="41"/>
      <c r="B145" s="42"/>
      <c r="C145" s="43"/>
      <c r="D145" s="236" t="s">
        <v>1301</v>
      </c>
      <c r="E145" s="43"/>
      <c r="F145" s="288" t="s">
        <v>11951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1301</v>
      </c>
      <c r="AU145" s="20" t="s">
        <v>80</v>
      </c>
    </row>
    <row r="146" s="14" customFormat="1">
      <c r="A146" s="14"/>
      <c r="B146" s="245"/>
      <c r="C146" s="246"/>
      <c r="D146" s="236" t="s">
        <v>216</v>
      </c>
      <c r="E146" s="247" t="s">
        <v>19</v>
      </c>
      <c r="F146" s="248" t="s">
        <v>11952</v>
      </c>
      <c r="G146" s="246"/>
      <c r="H146" s="249">
        <v>94.114000000000004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216</v>
      </c>
      <c r="AU146" s="255" t="s">
        <v>80</v>
      </c>
      <c r="AV146" s="14" t="s">
        <v>80</v>
      </c>
      <c r="AW146" s="14" t="s">
        <v>218</v>
      </c>
      <c r="AX146" s="14" t="s">
        <v>71</v>
      </c>
      <c r="AY146" s="255" t="s">
        <v>205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283</v>
      </c>
      <c r="F147" s="214" t="s">
        <v>7145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SUM(P148:P177)</f>
        <v>0</v>
      </c>
      <c r="Q147" s="208"/>
      <c r="R147" s="209">
        <f>SUM(R148:R177)</f>
        <v>0</v>
      </c>
      <c r="S147" s="208"/>
      <c r="T147" s="210">
        <f>SUM(T148:T177)</f>
        <v>17.196156000000002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205</v>
      </c>
      <c r="BK147" s="213">
        <f>SUM(BK148:BK177)</f>
        <v>0</v>
      </c>
    </row>
    <row r="148" s="2" customFormat="1" ht="44.25" customHeight="1">
      <c r="A148" s="41"/>
      <c r="B148" s="42"/>
      <c r="C148" s="216" t="s">
        <v>8</v>
      </c>
      <c r="D148" s="216" t="s">
        <v>207</v>
      </c>
      <c r="E148" s="217" t="s">
        <v>2457</v>
      </c>
      <c r="F148" s="218" t="s">
        <v>2458</v>
      </c>
      <c r="G148" s="219" t="s">
        <v>210</v>
      </c>
      <c r="H148" s="220">
        <v>2.9279999999999999</v>
      </c>
      <c r="I148" s="221"/>
      <c r="J148" s="222">
        <f>ROUND(I148*H148,2)</f>
        <v>0</v>
      </c>
      <c r="K148" s="218" t="s">
        <v>211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1.5940000000000001</v>
      </c>
      <c r="T148" s="226">
        <f>S148*H148</f>
        <v>4.6672320000000003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212</v>
      </c>
      <c r="AT148" s="227" t="s">
        <v>207</v>
      </c>
      <c r="AU148" s="227" t="s">
        <v>80</v>
      </c>
      <c r="AY148" s="20" t="s">
        <v>205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212</v>
      </c>
      <c r="BM148" s="227" t="s">
        <v>11953</v>
      </c>
    </row>
    <row r="149" s="2" customFormat="1">
      <c r="A149" s="41"/>
      <c r="B149" s="42"/>
      <c r="C149" s="43"/>
      <c r="D149" s="229" t="s">
        <v>214</v>
      </c>
      <c r="E149" s="43"/>
      <c r="F149" s="230" t="s">
        <v>2460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214</v>
      </c>
      <c r="AU149" s="20" t="s">
        <v>80</v>
      </c>
    </row>
    <row r="150" s="13" customFormat="1">
      <c r="A150" s="13"/>
      <c r="B150" s="234"/>
      <c r="C150" s="235"/>
      <c r="D150" s="236" t="s">
        <v>216</v>
      </c>
      <c r="E150" s="237" t="s">
        <v>19</v>
      </c>
      <c r="F150" s="238" t="s">
        <v>2630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216</v>
      </c>
      <c r="AU150" s="244" t="s">
        <v>80</v>
      </c>
      <c r="AV150" s="13" t="s">
        <v>78</v>
      </c>
      <c r="AW150" s="13" t="s">
        <v>218</v>
      </c>
      <c r="AX150" s="13" t="s">
        <v>71</v>
      </c>
      <c r="AY150" s="244" t="s">
        <v>205</v>
      </c>
    </row>
    <row r="151" s="14" customFormat="1">
      <c r="A151" s="14"/>
      <c r="B151" s="245"/>
      <c r="C151" s="246"/>
      <c r="D151" s="236" t="s">
        <v>216</v>
      </c>
      <c r="E151" s="247" t="s">
        <v>19</v>
      </c>
      <c r="F151" s="248" t="s">
        <v>11899</v>
      </c>
      <c r="G151" s="246"/>
      <c r="H151" s="249">
        <v>1.7062500000000003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216</v>
      </c>
      <c r="AU151" s="255" t="s">
        <v>80</v>
      </c>
      <c r="AV151" s="14" t="s">
        <v>80</v>
      </c>
      <c r="AW151" s="14" t="s">
        <v>218</v>
      </c>
      <c r="AX151" s="14" t="s">
        <v>71</v>
      </c>
      <c r="AY151" s="255" t="s">
        <v>205</v>
      </c>
    </row>
    <row r="152" s="14" customFormat="1">
      <c r="A152" s="14"/>
      <c r="B152" s="245"/>
      <c r="C152" s="246"/>
      <c r="D152" s="236" t="s">
        <v>216</v>
      </c>
      <c r="E152" s="247" t="s">
        <v>19</v>
      </c>
      <c r="F152" s="248" t="s">
        <v>11900</v>
      </c>
      <c r="G152" s="246"/>
      <c r="H152" s="249">
        <v>0.63624999999999998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216</v>
      </c>
      <c r="AU152" s="255" t="s">
        <v>80</v>
      </c>
      <c r="AV152" s="14" t="s">
        <v>80</v>
      </c>
      <c r="AW152" s="14" t="s">
        <v>218</v>
      </c>
      <c r="AX152" s="14" t="s">
        <v>71</v>
      </c>
      <c r="AY152" s="255" t="s">
        <v>205</v>
      </c>
    </row>
    <row r="153" s="14" customFormat="1">
      <c r="A153" s="14"/>
      <c r="B153" s="245"/>
      <c r="C153" s="246"/>
      <c r="D153" s="236" t="s">
        <v>216</v>
      </c>
      <c r="E153" s="247" t="s">
        <v>19</v>
      </c>
      <c r="F153" s="248" t="s">
        <v>11901</v>
      </c>
      <c r="G153" s="246"/>
      <c r="H153" s="249">
        <v>0.36499999999999999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216</v>
      </c>
      <c r="AU153" s="255" t="s">
        <v>80</v>
      </c>
      <c r="AV153" s="14" t="s">
        <v>80</v>
      </c>
      <c r="AW153" s="14" t="s">
        <v>218</v>
      </c>
      <c r="AX153" s="14" t="s">
        <v>71</v>
      </c>
      <c r="AY153" s="255" t="s">
        <v>205</v>
      </c>
    </row>
    <row r="154" s="14" customFormat="1">
      <c r="A154" s="14"/>
      <c r="B154" s="245"/>
      <c r="C154" s="246"/>
      <c r="D154" s="236" t="s">
        <v>216</v>
      </c>
      <c r="E154" s="247" t="s">
        <v>19</v>
      </c>
      <c r="F154" s="248" t="s">
        <v>11902</v>
      </c>
      <c r="G154" s="246"/>
      <c r="H154" s="249">
        <v>0.22000000000000003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216</v>
      </c>
      <c r="AU154" s="255" t="s">
        <v>80</v>
      </c>
      <c r="AV154" s="14" t="s">
        <v>80</v>
      </c>
      <c r="AW154" s="14" t="s">
        <v>218</v>
      </c>
      <c r="AX154" s="14" t="s">
        <v>71</v>
      </c>
      <c r="AY154" s="255" t="s">
        <v>205</v>
      </c>
    </row>
    <row r="155" s="2" customFormat="1" ht="44.25" customHeight="1">
      <c r="A155" s="41"/>
      <c r="B155" s="42"/>
      <c r="C155" s="216" t="s">
        <v>312</v>
      </c>
      <c r="D155" s="216" t="s">
        <v>207</v>
      </c>
      <c r="E155" s="217" t="s">
        <v>11755</v>
      </c>
      <c r="F155" s="218" t="s">
        <v>11756</v>
      </c>
      <c r="G155" s="219" t="s">
        <v>306</v>
      </c>
      <c r="H155" s="220">
        <v>43.079999999999998</v>
      </c>
      <c r="I155" s="221"/>
      <c r="J155" s="222">
        <f>ROUND(I155*H155,2)</f>
        <v>0</v>
      </c>
      <c r="K155" s="218" t="s">
        <v>211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0.058999999999999997</v>
      </c>
      <c r="T155" s="226">
        <f>S155*H155</f>
        <v>2.5417199999999998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212</v>
      </c>
      <c r="AT155" s="227" t="s">
        <v>207</v>
      </c>
      <c r="AU155" s="227" t="s">
        <v>80</v>
      </c>
      <c r="AY155" s="20" t="s">
        <v>205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212</v>
      </c>
      <c r="BM155" s="227" t="s">
        <v>11954</v>
      </c>
    </row>
    <row r="156" s="2" customFormat="1">
      <c r="A156" s="41"/>
      <c r="B156" s="42"/>
      <c r="C156" s="43"/>
      <c r="D156" s="229" t="s">
        <v>214</v>
      </c>
      <c r="E156" s="43"/>
      <c r="F156" s="230" t="s">
        <v>11758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214</v>
      </c>
      <c r="AU156" s="20" t="s">
        <v>80</v>
      </c>
    </row>
    <row r="157" s="13" customFormat="1">
      <c r="A157" s="13"/>
      <c r="B157" s="234"/>
      <c r="C157" s="235"/>
      <c r="D157" s="236" t="s">
        <v>216</v>
      </c>
      <c r="E157" s="237" t="s">
        <v>19</v>
      </c>
      <c r="F157" s="238" t="s">
        <v>2630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216</v>
      </c>
      <c r="AU157" s="244" t="s">
        <v>80</v>
      </c>
      <c r="AV157" s="13" t="s">
        <v>78</v>
      </c>
      <c r="AW157" s="13" t="s">
        <v>218</v>
      </c>
      <c r="AX157" s="13" t="s">
        <v>71</v>
      </c>
      <c r="AY157" s="244" t="s">
        <v>205</v>
      </c>
    </row>
    <row r="158" s="14" customFormat="1">
      <c r="A158" s="14"/>
      <c r="B158" s="245"/>
      <c r="C158" s="246"/>
      <c r="D158" s="236" t="s">
        <v>216</v>
      </c>
      <c r="E158" s="247" t="s">
        <v>19</v>
      </c>
      <c r="F158" s="248" t="s">
        <v>11940</v>
      </c>
      <c r="G158" s="246"/>
      <c r="H158" s="249">
        <v>24.16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216</v>
      </c>
      <c r="AU158" s="255" t="s">
        <v>80</v>
      </c>
      <c r="AV158" s="14" t="s">
        <v>80</v>
      </c>
      <c r="AW158" s="14" t="s">
        <v>218</v>
      </c>
      <c r="AX158" s="14" t="s">
        <v>71</v>
      </c>
      <c r="AY158" s="255" t="s">
        <v>205</v>
      </c>
    </row>
    <row r="159" s="14" customFormat="1">
      <c r="A159" s="14"/>
      <c r="B159" s="245"/>
      <c r="C159" s="246"/>
      <c r="D159" s="236" t="s">
        <v>216</v>
      </c>
      <c r="E159" s="247" t="s">
        <v>19</v>
      </c>
      <c r="F159" s="248" t="s">
        <v>11941</v>
      </c>
      <c r="G159" s="246"/>
      <c r="H159" s="249">
        <v>8.9599999999999991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216</v>
      </c>
      <c r="AU159" s="255" t="s">
        <v>80</v>
      </c>
      <c r="AV159" s="14" t="s">
        <v>80</v>
      </c>
      <c r="AW159" s="14" t="s">
        <v>218</v>
      </c>
      <c r="AX159" s="14" t="s">
        <v>71</v>
      </c>
      <c r="AY159" s="255" t="s">
        <v>205</v>
      </c>
    </row>
    <row r="160" s="14" customFormat="1">
      <c r="A160" s="14"/>
      <c r="B160" s="245"/>
      <c r="C160" s="246"/>
      <c r="D160" s="236" t="s">
        <v>216</v>
      </c>
      <c r="E160" s="247" t="s">
        <v>19</v>
      </c>
      <c r="F160" s="248" t="s">
        <v>11942</v>
      </c>
      <c r="G160" s="246"/>
      <c r="H160" s="249">
        <v>6.7199999999999998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216</v>
      </c>
      <c r="AU160" s="255" t="s">
        <v>80</v>
      </c>
      <c r="AV160" s="14" t="s">
        <v>80</v>
      </c>
      <c r="AW160" s="14" t="s">
        <v>218</v>
      </c>
      <c r="AX160" s="14" t="s">
        <v>71</v>
      </c>
      <c r="AY160" s="255" t="s">
        <v>205</v>
      </c>
    </row>
    <row r="161" s="14" customFormat="1">
      <c r="A161" s="14"/>
      <c r="B161" s="245"/>
      <c r="C161" s="246"/>
      <c r="D161" s="236" t="s">
        <v>216</v>
      </c>
      <c r="E161" s="247" t="s">
        <v>19</v>
      </c>
      <c r="F161" s="248" t="s">
        <v>11943</v>
      </c>
      <c r="G161" s="246"/>
      <c r="H161" s="249">
        <v>3.2400000000000002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216</v>
      </c>
      <c r="AU161" s="255" t="s">
        <v>80</v>
      </c>
      <c r="AV161" s="14" t="s">
        <v>80</v>
      </c>
      <c r="AW161" s="14" t="s">
        <v>218</v>
      </c>
      <c r="AX161" s="14" t="s">
        <v>71</v>
      </c>
      <c r="AY161" s="255" t="s">
        <v>205</v>
      </c>
    </row>
    <row r="162" s="2" customFormat="1" ht="44.25" customHeight="1">
      <c r="A162" s="41"/>
      <c r="B162" s="42"/>
      <c r="C162" s="216" t="s">
        <v>318</v>
      </c>
      <c r="D162" s="216" t="s">
        <v>207</v>
      </c>
      <c r="E162" s="217" t="s">
        <v>11955</v>
      </c>
      <c r="F162" s="218" t="s">
        <v>11956</v>
      </c>
      <c r="G162" s="219" t="s">
        <v>306</v>
      </c>
      <c r="H162" s="220">
        <v>9.0340000000000007</v>
      </c>
      <c r="I162" s="221"/>
      <c r="J162" s="222">
        <f>ROUND(I162*H162,2)</f>
        <v>0</v>
      </c>
      <c r="K162" s="218" t="s">
        <v>211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0.035000000000000003</v>
      </c>
      <c r="T162" s="226">
        <f>S162*H162</f>
        <v>0.31619000000000008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212</v>
      </c>
      <c r="AT162" s="227" t="s">
        <v>207</v>
      </c>
      <c r="AU162" s="227" t="s">
        <v>80</v>
      </c>
      <c r="AY162" s="20" t="s">
        <v>205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212</v>
      </c>
      <c r="BM162" s="227" t="s">
        <v>11957</v>
      </c>
    </row>
    <row r="163" s="2" customFormat="1">
      <c r="A163" s="41"/>
      <c r="B163" s="42"/>
      <c r="C163" s="43"/>
      <c r="D163" s="229" t="s">
        <v>214</v>
      </c>
      <c r="E163" s="43"/>
      <c r="F163" s="230" t="s">
        <v>11958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214</v>
      </c>
      <c r="AU163" s="20" t="s">
        <v>80</v>
      </c>
    </row>
    <row r="164" s="14" customFormat="1">
      <c r="A164" s="14"/>
      <c r="B164" s="245"/>
      <c r="C164" s="246"/>
      <c r="D164" s="236" t="s">
        <v>216</v>
      </c>
      <c r="E164" s="247" t="s">
        <v>19</v>
      </c>
      <c r="F164" s="248" t="s">
        <v>11935</v>
      </c>
      <c r="G164" s="246"/>
      <c r="H164" s="249">
        <v>9.0335000000000019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216</v>
      </c>
      <c r="AU164" s="255" t="s">
        <v>80</v>
      </c>
      <c r="AV164" s="14" t="s">
        <v>80</v>
      </c>
      <c r="AW164" s="14" t="s">
        <v>218</v>
      </c>
      <c r="AX164" s="14" t="s">
        <v>71</v>
      </c>
      <c r="AY164" s="255" t="s">
        <v>205</v>
      </c>
    </row>
    <row r="165" s="2" customFormat="1" ht="37.8" customHeight="1">
      <c r="A165" s="41"/>
      <c r="B165" s="42"/>
      <c r="C165" s="216" t="s">
        <v>324</v>
      </c>
      <c r="D165" s="216" t="s">
        <v>207</v>
      </c>
      <c r="E165" s="217" t="s">
        <v>11770</v>
      </c>
      <c r="F165" s="218" t="s">
        <v>11771</v>
      </c>
      <c r="G165" s="219" t="s">
        <v>306</v>
      </c>
      <c r="H165" s="220">
        <v>39.155000000000001</v>
      </c>
      <c r="I165" s="221"/>
      <c r="J165" s="222">
        <f>ROUND(I165*H165,2)</f>
        <v>0</v>
      </c>
      <c r="K165" s="218" t="s">
        <v>211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0.050000000000000003</v>
      </c>
      <c r="T165" s="226">
        <f>S165*H165</f>
        <v>1.9577500000000001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212</v>
      </c>
      <c r="AT165" s="227" t="s">
        <v>207</v>
      </c>
      <c r="AU165" s="227" t="s">
        <v>80</v>
      </c>
      <c r="AY165" s="20" t="s">
        <v>205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212</v>
      </c>
      <c r="BM165" s="227" t="s">
        <v>11959</v>
      </c>
    </row>
    <row r="166" s="2" customFormat="1">
      <c r="A166" s="41"/>
      <c r="B166" s="42"/>
      <c r="C166" s="43"/>
      <c r="D166" s="229" t="s">
        <v>214</v>
      </c>
      <c r="E166" s="43"/>
      <c r="F166" s="230" t="s">
        <v>11773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214</v>
      </c>
      <c r="AU166" s="20" t="s">
        <v>80</v>
      </c>
    </row>
    <row r="167" s="14" customFormat="1">
      <c r="A167" s="14"/>
      <c r="B167" s="245"/>
      <c r="C167" s="246"/>
      <c r="D167" s="236" t="s">
        <v>216</v>
      </c>
      <c r="E167" s="247" t="s">
        <v>19</v>
      </c>
      <c r="F167" s="248" t="s">
        <v>11960</v>
      </c>
      <c r="G167" s="246"/>
      <c r="H167" s="249">
        <v>39.155000000000001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216</v>
      </c>
      <c r="AU167" s="255" t="s">
        <v>80</v>
      </c>
      <c r="AV167" s="14" t="s">
        <v>80</v>
      </c>
      <c r="AW167" s="14" t="s">
        <v>218</v>
      </c>
      <c r="AX167" s="14" t="s">
        <v>71</v>
      </c>
      <c r="AY167" s="255" t="s">
        <v>205</v>
      </c>
    </row>
    <row r="168" s="2" customFormat="1" ht="16.5" customHeight="1">
      <c r="A168" s="41"/>
      <c r="B168" s="42"/>
      <c r="C168" s="216" t="s">
        <v>331</v>
      </c>
      <c r="D168" s="216" t="s">
        <v>207</v>
      </c>
      <c r="E168" s="217" t="s">
        <v>11961</v>
      </c>
      <c r="F168" s="218" t="s">
        <v>11962</v>
      </c>
      <c r="G168" s="219" t="s">
        <v>210</v>
      </c>
      <c r="H168" s="220">
        <v>3.1560000000000001</v>
      </c>
      <c r="I168" s="221"/>
      <c r="J168" s="222">
        <f>ROUND(I168*H168,2)</f>
        <v>0</v>
      </c>
      <c r="K168" s="218" t="s">
        <v>211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0.49399999999999999</v>
      </c>
      <c r="T168" s="226">
        <f>S168*H168</f>
        <v>1.559064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212</v>
      </c>
      <c r="AT168" s="227" t="s">
        <v>207</v>
      </c>
      <c r="AU168" s="227" t="s">
        <v>80</v>
      </c>
      <c r="AY168" s="20" t="s">
        <v>205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212</v>
      </c>
      <c r="BM168" s="227" t="s">
        <v>11963</v>
      </c>
    </row>
    <row r="169" s="2" customFormat="1">
      <c r="A169" s="41"/>
      <c r="B169" s="42"/>
      <c r="C169" s="43"/>
      <c r="D169" s="229" t="s">
        <v>214</v>
      </c>
      <c r="E169" s="43"/>
      <c r="F169" s="230" t="s">
        <v>11964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214</v>
      </c>
      <c r="AU169" s="20" t="s">
        <v>80</v>
      </c>
    </row>
    <row r="170" s="14" customFormat="1">
      <c r="A170" s="14"/>
      <c r="B170" s="245"/>
      <c r="C170" s="246"/>
      <c r="D170" s="236" t="s">
        <v>216</v>
      </c>
      <c r="E170" s="247" t="s">
        <v>19</v>
      </c>
      <c r="F170" s="248" t="s">
        <v>11965</v>
      </c>
      <c r="G170" s="246"/>
      <c r="H170" s="249">
        <v>3.1560000000000001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216</v>
      </c>
      <c r="AU170" s="255" t="s">
        <v>80</v>
      </c>
      <c r="AV170" s="14" t="s">
        <v>80</v>
      </c>
      <c r="AW170" s="14" t="s">
        <v>218</v>
      </c>
      <c r="AX170" s="14" t="s">
        <v>71</v>
      </c>
      <c r="AY170" s="255" t="s">
        <v>205</v>
      </c>
    </row>
    <row r="171" s="2" customFormat="1" ht="24.15" customHeight="1">
      <c r="A171" s="41"/>
      <c r="B171" s="42"/>
      <c r="C171" s="216" t="s">
        <v>337</v>
      </c>
      <c r="D171" s="216" t="s">
        <v>207</v>
      </c>
      <c r="E171" s="217" t="s">
        <v>11966</v>
      </c>
      <c r="F171" s="218" t="s">
        <v>11967</v>
      </c>
      <c r="G171" s="219" t="s">
        <v>210</v>
      </c>
      <c r="H171" s="220">
        <v>3.1560000000000001</v>
      </c>
      <c r="I171" s="221"/>
      <c r="J171" s="222">
        <f>ROUND(I171*H171,2)</f>
        <v>0</v>
      </c>
      <c r="K171" s="218" t="s">
        <v>211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1.95</v>
      </c>
      <c r="T171" s="226">
        <f>S171*H171</f>
        <v>6.1542000000000003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212</v>
      </c>
      <c r="AT171" s="227" t="s">
        <v>207</v>
      </c>
      <c r="AU171" s="227" t="s">
        <v>80</v>
      </c>
      <c r="AY171" s="20" t="s">
        <v>205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212</v>
      </c>
      <c r="BM171" s="227" t="s">
        <v>11968</v>
      </c>
    </row>
    <row r="172" s="2" customFormat="1">
      <c r="A172" s="41"/>
      <c r="B172" s="42"/>
      <c r="C172" s="43"/>
      <c r="D172" s="229" t="s">
        <v>214</v>
      </c>
      <c r="E172" s="43"/>
      <c r="F172" s="230" t="s">
        <v>11969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214</v>
      </c>
      <c r="AU172" s="20" t="s">
        <v>80</v>
      </c>
    </row>
    <row r="173" s="14" customFormat="1">
      <c r="A173" s="14"/>
      <c r="B173" s="245"/>
      <c r="C173" s="246"/>
      <c r="D173" s="236" t="s">
        <v>216</v>
      </c>
      <c r="E173" s="247" t="s">
        <v>19</v>
      </c>
      <c r="F173" s="248" t="s">
        <v>11970</v>
      </c>
      <c r="G173" s="246"/>
      <c r="H173" s="249">
        <v>0.14999999999999999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216</v>
      </c>
      <c r="AU173" s="255" t="s">
        <v>80</v>
      </c>
      <c r="AV173" s="14" t="s">
        <v>80</v>
      </c>
      <c r="AW173" s="14" t="s">
        <v>218</v>
      </c>
      <c r="AX173" s="14" t="s">
        <v>71</v>
      </c>
      <c r="AY173" s="255" t="s">
        <v>205</v>
      </c>
    </row>
    <row r="174" s="14" customFormat="1">
      <c r="A174" s="14"/>
      <c r="B174" s="245"/>
      <c r="C174" s="246"/>
      <c r="D174" s="236" t="s">
        <v>216</v>
      </c>
      <c r="E174" s="247" t="s">
        <v>19</v>
      </c>
      <c r="F174" s="248" t="s">
        <v>11971</v>
      </c>
      <c r="G174" s="246"/>
      <c r="H174" s="249">
        <v>0.95999999999999996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216</v>
      </c>
      <c r="AU174" s="255" t="s">
        <v>80</v>
      </c>
      <c r="AV174" s="14" t="s">
        <v>80</v>
      </c>
      <c r="AW174" s="14" t="s">
        <v>218</v>
      </c>
      <c r="AX174" s="14" t="s">
        <v>71</v>
      </c>
      <c r="AY174" s="255" t="s">
        <v>205</v>
      </c>
    </row>
    <row r="175" s="14" customFormat="1">
      <c r="A175" s="14"/>
      <c r="B175" s="245"/>
      <c r="C175" s="246"/>
      <c r="D175" s="236" t="s">
        <v>216</v>
      </c>
      <c r="E175" s="247" t="s">
        <v>19</v>
      </c>
      <c r="F175" s="248" t="s">
        <v>11972</v>
      </c>
      <c r="G175" s="246"/>
      <c r="H175" s="249">
        <v>0.78300000000000003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216</v>
      </c>
      <c r="AU175" s="255" t="s">
        <v>80</v>
      </c>
      <c r="AV175" s="14" t="s">
        <v>80</v>
      </c>
      <c r="AW175" s="14" t="s">
        <v>218</v>
      </c>
      <c r="AX175" s="14" t="s">
        <v>71</v>
      </c>
      <c r="AY175" s="255" t="s">
        <v>205</v>
      </c>
    </row>
    <row r="176" s="14" customFormat="1">
      <c r="A176" s="14"/>
      <c r="B176" s="245"/>
      <c r="C176" s="246"/>
      <c r="D176" s="236" t="s">
        <v>216</v>
      </c>
      <c r="E176" s="247" t="s">
        <v>19</v>
      </c>
      <c r="F176" s="248" t="s">
        <v>11973</v>
      </c>
      <c r="G176" s="246"/>
      <c r="H176" s="249">
        <v>0.78300000000000003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216</v>
      </c>
      <c r="AU176" s="255" t="s">
        <v>80</v>
      </c>
      <c r="AV176" s="14" t="s">
        <v>80</v>
      </c>
      <c r="AW176" s="14" t="s">
        <v>218</v>
      </c>
      <c r="AX176" s="14" t="s">
        <v>71</v>
      </c>
      <c r="AY176" s="255" t="s">
        <v>205</v>
      </c>
    </row>
    <row r="177" s="14" customFormat="1">
      <c r="A177" s="14"/>
      <c r="B177" s="245"/>
      <c r="C177" s="246"/>
      <c r="D177" s="236" t="s">
        <v>216</v>
      </c>
      <c r="E177" s="247" t="s">
        <v>19</v>
      </c>
      <c r="F177" s="248" t="s">
        <v>11974</v>
      </c>
      <c r="G177" s="246"/>
      <c r="H177" s="249">
        <v>0.47999999999999998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216</v>
      </c>
      <c r="AU177" s="255" t="s">
        <v>80</v>
      </c>
      <c r="AV177" s="14" t="s">
        <v>80</v>
      </c>
      <c r="AW177" s="14" t="s">
        <v>218</v>
      </c>
      <c r="AX177" s="14" t="s">
        <v>71</v>
      </c>
      <c r="AY177" s="255" t="s">
        <v>205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912</v>
      </c>
      <c r="F178" s="214" t="s">
        <v>2033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P179</f>
        <v>0</v>
      </c>
      <c r="Q178" s="208"/>
      <c r="R178" s="209">
        <f>R179</f>
        <v>0</v>
      </c>
      <c r="S178" s="208"/>
      <c r="T178" s="210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205</v>
      </c>
      <c r="BK178" s="213">
        <f>BK179</f>
        <v>0</v>
      </c>
    </row>
    <row r="179" s="2" customFormat="1" ht="24.15" customHeight="1">
      <c r="A179" s="41"/>
      <c r="B179" s="42"/>
      <c r="C179" s="216" t="s">
        <v>342</v>
      </c>
      <c r="D179" s="216" t="s">
        <v>207</v>
      </c>
      <c r="E179" s="217" t="s">
        <v>11975</v>
      </c>
      <c r="F179" s="218" t="s">
        <v>11976</v>
      </c>
      <c r="G179" s="219" t="s">
        <v>2268</v>
      </c>
      <c r="H179" s="220">
        <v>9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331</v>
      </c>
      <c r="AT179" s="227" t="s">
        <v>207</v>
      </c>
      <c r="AU179" s="227" t="s">
        <v>80</v>
      </c>
      <c r="AY179" s="20" t="s">
        <v>205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331</v>
      </c>
      <c r="BM179" s="227" t="s">
        <v>11977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3166</v>
      </c>
      <c r="F180" s="214" t="s">
        <v>3167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SUM(P181:P195)</f>
        <v>0</v>
      </c>
      <c r="Q180" s="208"/>
      <c r="R180" s="209">
        <f>SUM(R181:R195)</f>
        <v>0</v>
      </c>
      <c r="S180" s="208"/>
      <c r="T180" s="210">
        <f>SUM(T181:T195)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78</v>
      </c>
      <c r="AT180" s="212" t="s">
        <v>70</v>
      </c>
      <c r="AU180" s="212" t="s">
        <v>78</v>
      </c>
      <c r="AY180" s="211" t="s">
        <v>205</v>
      </c>
      <c r="BK180" s="213">
        <f>SUM(BK181:BK195)</f>
        <v>0</v>
      </c>
    </row>
    <row r="181" s="2" customFormat="1" ht="16.5" customHeight="1">
      <c r="A181" s="41"/>
      <c r="B181" s="42"/>
      <c r="C181" s="216" t="s">
        <v>351</v>
      </c>
      <c r="D181" s="216" t="s">
        <v>207</v>
      </c>
      <c r="E181" s="217" t="s">
        <v>11786</v>
      </c>
      <c r="F181" s="218" t="s">
        <v>11787</v>
      </c>
      <c r="G181" s="219" t="s">
        <v>5896</v>
      </c>
      <c r="H181" s="220">
        <v>19317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212</v>
      </c>
      <c r="AT181" s="227" t="s">
        <v>207</v>
      </c>
      <c r="AU181" s="227" t="s">
        <v>80</v>
      </c>
      <c r="AY181" s="20" t="s">
        <v>205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212</v>
      </c>
      <c r="BM181" s="227" t="s">
        <v>11978</v>
      </c>
    </row>
    <row r="182" s="14" customFormat="1">
      <c r="A182" s="14"/>
      <c r="B182" s="245"/>
      <c r="C182" s="246"/>
      <c r="D182" s="236" t="s">
        <v>216</v>
      </c>
      <c r="E182" s="247" t="s">
        <v>19</v>
      </c>
      <c r="F182" s="248" t="s">
        <v>11979</v>
      </c>
      <c r="G182" s="246"/>
      <c r="H182" s="249">
        <v>18110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216</v>
      </c>
      <c r="AU182" s="255" t="s">
        <v>80</v>
      </c>
      <c r="AV182" s="14" t="s">
        <v>80</v>
      </c>
      <c r="AW182" s="14" t="s">
        <v>218</v>
      </c>
      <c r="AX182" s="14" t="s">
        <v>71</v>
      </c>
      <c r="AY182" s="255" t="s">
        <v>205</v>
      </c>
    </row>
    <row r="183" s="14" customFormat="1">
      <c r="A183" s="14"/>
      <c r="B183" s="245"/>
      <c r="C183" s="246"/>
      <c r="D183" s="236" t="s">
        <v>216</v>
      </c>
      <c r="E183" s="247" t="s">
        <v>19</v>
      </c>
      <c r="F183" s="248" t="s">
        <v>11980</v>
      </c>
      <c r="G183" s="246"/>
      <c r="H183" s="249">
        <v>1207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216</v>
      </c>
      <c r="AU183" s="255" t="s">
        <v>80</v>
      </c>
      <c r="AV183" s="14" t="s">
        <v>80</v>
      </c>
      <c r="AW183" s="14" t="s">
        <v>218</v>
      </c>
      <c r="AX183" s="14" t="s">
        <v>71</v>
      </c>
      <c r="AY183" s="255" t="s">
        <v>205</v>
      </c>
    </row>
    <row r="184" s="2" customFormat="1" ht="44.25" customHeight="1">
      <c r="A184" s="41"/>
      <c r="B184" s="42"/>
      <c r="C184" s="216" t="s">
        <v>357</v>
      </c>
      <c r="D184" s="216" t="s">
        <v>207</v>
      </c>
      <c r="E184" s="217" t="s">
        <v>11790</v>
      </c>
      <c r="F184" s="218" t="s">
        <v>11791</v>
      </c>
      <c r="G184" s="219" t="s">
        <v>279</v>
      </c>
      <c r="H184" s="220">
        <v>81.831000000000003</v>
      </c>
      <c r="I184" s="221"/>
      <c r="J184" s="222">
        <f>ROUND(I184*H184,2)</f>
        <v>0</v>
      </c>
      <c r="K184" s="218" t="s">
        <v>211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212</v>
      </c>
      <c r="AT184" s="227" t="s">
        <v>207</v>
      </c>
      <c r="AU184" s="227" t="s">
        <v>80</v>
      </c>
      <c r="AY184" s="20" t="s">
        <v>205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212</v>
      </c>
      <c r="BM184" s="227" t="s">
        <v>11981</v>
      </c>
    </row>
    <row r="185" s="2" customFormat="1">
      <c r="A185" s="41"/>
      <c r="B185" s="42"/>
      <c r="C185" s="43"/>
      <c r="D185" s="229" t="s">
        <v>214</v>
      </c>
      <c r="E185" s="43"/>
      <c r="F185" s="230" t="s">
        <v>11793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214</v>
      </c>
      <c r="AU185" s="20" t="s">
        <v>80</v>
      </c>
    </row>
    <row r="186" s="2" customFormat="1" ht="33" customHeight="1">
      <c r="A186" s="41"/>
      <c r="B186" s="42"/>
      <c r="C186" s="216" t="s">
        <v>7</v>
      </c>
      <c r="D186" s="216" t="s">
        <v>207</v>
      </c>
      <c r="E186" s="217" t="s">
        <v>3214</v>
      </c>
      <c r="F186" s="218" t="s">
        <v>3215</v>
      </c>
      <c r="G186" s="219" t="s">
        <v>279</v>
      </c>
      <c r="H186" s="220">
        <v>81.831000000000003</v>
      </c>
      <c r="I186" s="221"/>
      <c r="J186" s="222">
        <f>ROUND(I186*H186,2)</f>
        <v>0</v>
      </c>
      <c r="K186" s="218" t="s">
        <v>211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212</v>
      </c>
      <c r="AT186" s="227" t="s">
        <v>207</v>
      </c>
      <c r="AU186" s="227" t="s">
        <v>80</v>
      </c>
      <c r="AY186" s="20" t="s">
        <v>205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212</v>
      </c>
      <c r="BM186" s="227" t="s">
        <v>11982</v>
      </c>
    </row>
    <row r="187" s="2" customFormat="1">
      <c r="A187" s="41"/>
      <c r="B187" s="42"/>
      <c r="C187" s="43"/>
      <c r="D187" s="229" t="s">
        <v>214</v>
      </c>
      <c r="E187" s="43"/>
      <c r="F187" s="230" t="s">
        <v>11983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214</v>
      </c>
      <c r="AU187" s="20" t="s">
        <v>80</v>
      </c>
    </row>
    <row r="188" s="2" customFormat="1" ht="44.25" customHeight="1">
      <c r="A188" s="41"/>
      <c r="B188" s="42"/>
      <c r="C188" s="216" t="s">
        <v>370</v>
      </c>
      <c r="D188" s="216" t="s">
        <v>207</v>
      </c>
      <c r="E188" s="217" t="s">
        <v>3220</v>
      </c>
      <c r="F188" s="218" t="s">
        <v>3221</v>
      </c>
      <c r="G188" s="219" t="s">
        <v>279</v>
      </c>
      <c r="H188" s="220">
        <v>490.98599999999999</v>
      </c>
      <c r="I188" s="221"/>
      <c r="J188" s="222">
        <f>ROUND(I188*H188,2)</f>
        <v>0</v>
      </c>
      <c r="K188" s="218" t="s">
        <v>211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212</v>
      </c>
      <c r="AT188" s="227" t="s">
        <v>207</v>
      </c>
      <c r="AU188" s="227" t="s">
        <v>80</v>
      </c>
      <c r="AY188" s="20" t="s">
        <v>205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212</v>
      </c>
      <c r="BM188" s="227" t="s">
        <v>11984</v>
      </c>
    </row>
    <row r="189" s="2" customFormat="1">
      <c r="A189" s="41"/>
      <c r="B189" s="42"/>
      <c r="C189" s="43"/>
      <c r="D189" s="229" t="s">
        <v>214</v>
      </c>
      <c r="E189" s="43"/>
      <c r="F189" s="230" t="s">
        <v>3223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214</v>
      </c>
      <c r="AU189" s="20" t="s">
        <v>80</v>
      </c>
    </row>
    <row r="190" s="14" customFormat="1">
      <c r="A190" s="14"/>
      <c r="B190" s="245"/>
      <c r="C190" s="246"/>
      <c r="D190" s="236" t="s">
        <v>216</v>
      </c>
      <c r="E190" s="246"/>
      <c r="F190" s="248" t="s">
        <v>11985</v>
      </c>
      <c r="G190" s="246"/>
      <c r="H190" s="249">
        <v>490.98599999999999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216</v>
      </c>
      <c r="AU190" s="255" t="s">
        <v>80</v>
      </c>
      <c r="AV190" s="14" t="s">
        <v>80</v>
      </c>
      <c r="AW190" s="14" t="s">
        <v>4</v>
      </c>
      <c r="AX190" s="14" t="s">
        <v>78</v>
      </c>
      <c r="AY190" s="255" t="s">
        <v>205</v>
      </c>
    </row>
    <row r="191" s="2" customFormat="1" ht="37.8" customHeight="1">
      <c r="A191" s="41"/>
      <c r="B191" s="42"/>
      <c r="C191" s="216" t="s">
        <v>377</v>
      </c>
      <c r="D191" s="216" t="s">
        <v>207</v>
      </c>
      <c r="E191" s="217" t="s">
        <v>3236</v>
      </c>
      <c r="F191" s="218" t="s">
        <v>3237</v>
      </c>
      <c r="G191" s="219" t="s">
        <v>279</v>
      </c>
      <c r="H191" s="220">
        <v>41.637999999999998</v>
      </c>
      <c r="I191" s="221"/>
      <c r="J191" s="222">
        <f>ROUND(I191*H191,2)</f>
        <v>0</v>
      </c>
      <c r="K191" s="218" t="s">
        <v>211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212</v>
      </c>
      <c r="AT191" s="227" t="s">
        <v>207</v>
      </c>
      <c r="AU191" s="227" t="s">
        <v>80</v>
      </c>
      <c r="AY191" s="20" t="s">
        <v>205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212</v>
      </c>
      <c r="BM191" s="227" t="s">
        <v>11986</v>
      </c>
    </row>
    <row r="192" s="2" customFormat="1">
      <c r="A192" s="41"/>
      <c r="B192" s="42"/>
      <c r="C192" s="43"/>
      <c r="D192" s="229" t="s">
        <v>214</v>
      </c>
      <c r="E192" s="43"/>
      <c r="F192" s="230" t="s">
        <v>3239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214</v>
      </c>
      <c r="AU192" s="20" t="s">
        <v>80</v>
      </c>
    </row>
    <row r="193" s="2" customFormat="1" ht="49.05" customHeight="1">
      <c r="A193" s="41"/>
      <c r="B193" s="42"/>
      <c r="C193" s="216" t="s">
        <v>383</v>
      </c>
      <c r="D193" s="216" t="s">
        <v>207</v>
      </c>
      <c r="E193" s="217" t="s">
        <v>3267</v>
      </c>
      <c r="F193" s="218" t="s">
        <v>3268</v>
      </c>
      <c r="G193" s="219" t="s">
        <v>279</v>
      </c>
      <c r="H193" s="220">
        <v>18.954999999999998</v>
      </c>
      <c r="I193" s="221"/>
      <c r="J193" s="222">
        <f>ROUND(I193*H193,2)</f>
        <v>0</v>
      </c>
      <c r="K193" s="218" t="s">
        <v>211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212</v>
      </c>
      <c r="AT193" s="227" t="s">
        <v>207</v>
      </c>
      <c r="AU193" s="227" t="s">
        <v>80</v>
      </c>
      <c r="AY193" s="20" t="s">
        <v>205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212</v>
      </c>
      <c r="BM193" s="227" t="s">
        <v>11987</v>
      </c>
    </row>
    <row r="194" s="2" customFormat="1">
      <c r="A194" s="41"/>
      <c r="B194" s="42"/>
      <c r="C194" s="43"/>
      <c r="D194" s="229" t="s">
        <v>214</v>
      </c>
      <c r="E194" s="43"/>
      <c r="F194" s="230" t="s">
        <v>3270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214</v>
      </c>
      <c r="AU194" s="20" t="s">
        <v>80</v>
      </c>
    </row>
    <row r="195" s="14" customFormat="1">
      <c r="A195" s="14"/>
      <c r="B195" s="245"/>
      <c r="C195" s="246"/>
      <c r="D195" s="236" t="s">
        <v>216</v>
      </c>
      <c r="E195" s="247" t="s">
        <v>19</v>
      </c>
      <c r="F195" s="248" t="s">
        <v>11988</v>
      </c>
      <c r="G195" s="246"/>
      <c r="H195" s="249">
        <v>18.955000000000005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216</v>
      </c>
      <c r="AU195" s="255" t="s">
        <v>80</v>
      </c>
      <c r="AV195" s="14" t="s">
        <v>80</v>
      </c>
      <c r="AW195" s="14" t="s">
        <v>218</v>
      </c>
      <c r="AX195" s="14" t="s">
        <v>71</v>
      </c>
      <c r="AY195" s="255" t="s">
        <v>205</v>
      </c>
    </row>
    <row r="196" s="12" customFormat="1" ht="22.8" customHeight="1">
      <c r="A196" s="12"/>
      <c r="B196" s="200"/>
      <c r="C196" s="201"/>
      <c r="D196" s="202" t="s">
        <v>70</v>
      </c>
      <c r="E196" s="214" t="s">
        <v>3272</v>
      </c>
      <c r="F196" s="214" t="s">
        <v>3273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SUM(P197:P201)</f>
        <v>0</v>
      </c>
      <c r="Q196" s="208"/>
      <c r="R196" s="209">
        <f>SUM(R197:R201)</f>
        <v>0</v>
      </c>
      <c r="S196" s="208"/>
      <c r="T196" s="210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78</v>
      </c>
      <c r="AT196" s="212" t="s">
        <v>70</v>
      </c>
      <c r="AU196" s="212" t="s">
        <v>78</v>
      </c>
      <c r="AY196" s="211" t="s">
        <v>205</v>
      </c>
      <c r="BK196" s="213">
        <f>SUM(BK197:BK201)</f>
        <v>0</v>
      </c>
    </row>
    <row r="197" s="2" customFormat="1" ht="66.75" customHeight="1">
      <c r="A197" s="41"/>
      <c r="B197" s="42"/>
      <c r="C197" s="216" t="s">
        <v>388</v>
      </c>
      <c r="D197" s="216" t="s">
        <v>207</v>
      </c>
      <c r="E197" s="217" t="s">
        <v>3275</v>
      </c>
      <c r="F197" s="218" t="s">
        <v>3276</v>
      </c>
      <c r="G197" s="219" t="s">
        <v>279</v>
      </c>
      <c r="H197" s="220">
        <v>18.972999999999999</v>
      </c>
      <c r="I197" s="221"/>
      <c r="J197" s="222">
        <f>ROUND(I197*H197,2)</f>
        <v>0</v>
      </c>
      <c r="K197" s="218" t="s">
        <v>211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212</v>
      </c>
      <c r="AT197" s="227" t="s">
        <v>207</v>
      </c>
      <c r="AU197" s="227" t="s">
        <v>80</v>
      </c>
      <c r="AY197" s="20" t="s">
        <v>205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212</v>
      </c>
      <c r="BM197" s="227" t="s">
        <v>11989</v>
      </c>
    </row>
    <row r="198" s="2" customFormat="1">
      <c r="A198" s="41"/>
      <c r="B198" s="42"/>
      <c r="C198" s="43"/>
      <c r="D198" s="229" t="s">
        <v>214</v>
      </c>
      <c r="E198" s="43"/>
      <c r="F198" s="230" t="s">
        <v>3278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214</v>
      </c>
      <c r="AU198" s="20" t="s">
        <v>80</v>
      </c>
    </row>
    <row r="199" s="2" customFormat="1" ht="66.75" customHeight="1">
      <c r="A199" s="41"/>
      <c r="B199" s="42"/>
      <c r="C199" s="216" t="s">
        <v>395</v>
      </c>
      <c r="D199" s="216" t="s">
        <v>207</v>
      </c>
      <c r="E199" s="217" t="s">
        <v>3281</v>
      </c>
      <c r="F199" s="218" t="s">
        <v>3282</v>
      </c>
      <c r="G199" s="219" t="s">
        <v>279</v>
      </c>
      <c r="H199" s="220">
        <v>42.362000000000002</v>
      </c>
      <c r="I199" s="221"/>
      <c r="J199" s="222">
        <f>ROUND(I199*H199,2)</f>
        <v>0</v>
      </c>
      <c r="K199" s="218" t="s">
        <v>211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212</v>
      </c>
      <c r="AT199" s="227" t="s">
        <v>207</v>
      </c>
      <c r="AU199" s="227" t="s">
        <v>80</v>
      </c>
      <c r="AY199" s="20" t="s">
        <v>205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212</v>
      </c>
      <c r="BM199" s="227" t="s">
        <v>11990</v>
      </c>
    </row>
    <row r="200" s="2" customFormat="1">
      <c r="A200" s="41"/>
      <c r="B200" s="42"/>
      <c r="C200" s="43"/>
      <c r="D200" s="229" t="s">
        <v>214</v>
      </c>
      <c r="E200" s="43"/>
      <c r="F200" s="230" t="s">
        <v>3284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214</v>
      </c>
      <c r="AU200" s="20" t="s">
        <v>80</v>
      </c>
    </row>
    <row r="201" s="14" customFormat="1">
      <c r="A201" s="14"/>
      <c r="B201" s="245"/>
      <c r="C201" s="246"/>
      <c r="D201" s="236" t="s">
        <v>216</v>
      </c>
      <c r="E201" s="247" t="s">
        <v>19</v>
      </c>
      <c r="F201" s="248" t="s">
        <v>11991</v>
      </c>
      <c r="G201" s="246"/>
      <c r="H201" s="249">
        <v>42.362000000000002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216</v>
      </c>
      <c r="AU201" s="255" t="s">
        <v>80</v>
      </c>
      <c r="AV201" s="14" t="s">
        <v>80</v>
      </c>
      <c r="AW201" s="14" t="s">
        <v>218</v>
      </c>
      <c r="AX201" s="14" t="s">
        <v>71</v>
      </c>
      <c r="AY201" s="255" t="s">
        <v>205</v>
      </c>
    </row>
    <row r="202" s="12" customFormat="1" ht="25.92" customHeight="1">
      <c r="A202" s="12"/>
      <c r="B202" s="200"/>
      <c r="C202" s="201"/>
      <c r="D202" s="202" t="s">
        <v>70</v>
      </c>
      <c r="E202" s="203" t="s">
        <v>3292</v>
      </c>
      <c r="F202" s="203" t="s">
        <v>3293</v>
      </c>
      <c r="G202" s="201"/>
      <c r="H202" s="201"/>
      <c r="I202" s="204"/>
      <c r="J202" s="205">
        <f>BK202</f>
        <v>0</v>
      </c>
      <c r="K202" s="201"/>
      <c r="L202" s="206"/>
      <c r="M202" s="207"/>
      <c r="N202" s="208"/>
      <c r="O202" s="208"/>
      <c r="P202" s="209">
        <f>P203+P222+P230+P274+P558+P665</f>
        <v>0</v>
      </c>
      <c r="Q202" s="208"/>
      <c r="R202" s="209">
        <f>R203+R222+R230+R274+R558+R665</f>
        <v>108.11298274160001</v>
      </c>
      <c r="S202" s="208"/>
      <c r="T202" s="210">
        <f>T203+T222+T230+T274+T558+T665</f>
        <v>64.634538219999996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80</v>
      </c>
      <c r="AT202" s="212" t="s">
        <v>70</v>
      </c>
      <c r="AU202" s="212" t="s">
        <v>71</v>
      </c>
      <c r="AY202" s="211" t="s">
        <v>205</v>
      </c>
      <c r="BK202" s="213">
        <f>BK203+BK222+BK230+BK274+BK558+BK665</f>
        <v>0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4901</v>
      </c>
      <c r="F203" s="214" t="s">
        <v>11992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SUM(P204:P221)</f>
        <v>0</v>
      </c>
      <c r="Q203" s="208"/>
      <c r="R203" s="209">
        <f>SUM(R204:R221)</f>
        <v>1.9311810599999999</v>
      </c>
      <c r="S203" s="208"/>
      <c r="T203" s="210">
        <f>SUM(T204:T221)</f>
        <v>1.7536609199999997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205</v>
      </c>
      <c r="BK203" s="213">
        <f>SUM(BK204:BK221)</f>
        <v>0</v>
      </c>
    </row>
    <row r="204" s="2" customFormat="1" ht="33" customHeight="1">
      <c r="A204" s="41"/>
      <c r="B204" s="42"/>
      <c r="C204" s="216" t="s">
        <v>403</v>
      </c>
      <c r="D204" s="216" t="s">
        <v>207</v>
      </c>
      <c r="E204" s="217" t="s">
        <v>11993</v>
      </c>
      <c r="F204" s="218" t="s">
        <v>11994</v>
      </c>
      <c r="G204" s="219" t="s">
        <v>306</v>
      </c>
      <c r="H204" s="220">
        <v>319.69799999999998</v>
      </c>
      <c r="I204" s="221"/>
      <c r="J204" s="222">
        <f>ROUND(I204*H204,2)</f>
        <v>0</v>
      </c>
      <c r="K204" s="218" t="s">
        <v>211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331</v>
      </c>
      <c r="AT204" s="227" t="s">
        <v>207</v>
      </c>
      <c r="AU204" s="227" t="s">
        <v>80</v>
      </c>
      <c r="AY204" s="20" t="s">
        <v>205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331</v>
      </c>
      <c r="BM204" s="227" t="s">
        <v>11995</v>
      </c>
    </row>
    <row r="205" s="2" customFormat="1">
      <c r="A205" s="41"/>
      <c r="B205" s="42"/>
      <c r="C205" s="43"/>
      <c r="D205" s="229" t="s">
        <v>214</v>
      </c>
      <c r="E205" s="43"/>
      <c r="F205" s="230" t="s">
        <v>11996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214</v>
      </c>
      <c r="AU205" s="20" t="s">
        <v>80</v>
      </c>
    </row>
    <row r="206" s="14" customFormat="1">
      <c r="A206" s="14"/>
      <c r="B206" s="245"/>
      <c r="C206" s="246"/>
      <c r="D206" s="236" t="s">
        <v>216</v>
      </c>
      <c r="E206" s="247" t="s">
        <v>19</v>
      </c>
      <c r="F206" s="248" t="s">
        <v>11997</v>
      </c>
      <c r="G206" s="246"/>
      <c r="H206" s="249">
        <v>319.69799999999998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216</v>
      </c>
      <c r="AU206" s="255" t="s">
        <v>80</v>
      </c>
      <c r="AV206" s="14" t="s">
        <v>80</v>
      </c>
      <c r="AW206" s="14" t="s">
        <v>218</v>
      </c>
      <c r="AX206" s="14" t="s">
        <v>71</v>
      </c>
      <c r="AY206" s="255" t="s">
        <v>205</v>
      </c>
    </row>
    <row r="207" s="2" customFormat="1" ht="49.05" customHeight="1">
      <c r="A207" s="41"/>
      <c r="B207" s="42"/>
      <c r="C207" s="278" t="s">
        <v>409</v>
      </c>
      <c r="D207" s="278" t="s">
        <v>319</v>
      </c>
      <c r="E207" s="279" t="s">
        <v>11998</v>
      </c>
      <c r="F207" s="280" t="s">
        <v>11999</v>
      </c>
      <c r="G207" s="281" t="s">
        <v>306</v>
      </c>
      <c r="H207" s="282">
        <v>372.608</v>
      </c>
      <c r="I207" s="283"/>
      <c r="J207" s="284">
        <f>ROUND(I207*H207,2)</f>
        <v>0</v>
      </c>
      <c r="K207" s="280" t="s">
        <v>211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0.0047999999999999996</v>
      </c>
      <c r="R207" s="225">
        <f>Q207*H207</f>
        <v>1.7885183999999998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433</v>
      </c>
      <c r="AT207" s="227" t="s">
        <v>319</v>
      </c>
      <c r="AU207" s="227" t="s">
        <v>80</v>
      </c>
      <c r="AY207" s="20" t="s">
        <v>205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331</v>
      </c>
      <c r="BM207" s="227" t="s">
        <v>12000</v>
      </c>
    </row>
    <row r="208" s="14" customFormat="1">
      <c r="A208" s="14"/>
      <c r="B208" s="245"/>
      <c r="C208" s="246"/>
      <c r="D208" s="236" t="s">
        <v>216</v>
      </c>
      <c r="E208" s="246"/>
      <c r="F208" s="248" t="s">
        <v>12001</v>
      </c>
      <c r="G208" s="246"/>
      <c r="H208" s="249">
        <v>372.608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216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205</v>
      </c>
    </row>
    <row r="209" s="2" customFormat="1" ht="33" customHeight="1">
      <c r="A209" s="41"/>
      <c r="B209" s="42"/>
      <c r="C209" s="216" t="s">
        <v>415</v>
      </c>
      <c r="D209" s="216" t="s">
        <v>207</v>
      </c>
      <c r="E209" s="217" t="s">
        <v>12002</v>
      </c>
      <c r="F209" s="218" t="s">
        <v>12003</v>
      </c>
      <c r="G209" s="219" t="s">
        <v>306</v>
      </c>
      <c r="H209" s="220">
        <v>529.59199999999998</v>
      </c>
      <c r="I209" s="221"/>
      <c r="J209" s="222">
        <f>ROUND(I209*H209,2)</f>
        <v>0</v>
      </c>
      <c r="K209" s="218" t="s">
        <v>211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0.00066</v>
      </c>
      <c r="T209" s="226">
        <f>S209*H209</f>
        <v>0.34953071999999996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331</v>
      </c>
      <c r="AT209" s="227" t="s">
        <v>207</v>
      </c>
      <c r="AU209" s="227" t="s">
        <v>80</v>
      </c>
      <c r="AY209" s="20" t="s">
        <v>205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331</v>
      </c>
      <c r="BM209" s="227" t="s">
        <v>12004</v>
      </c>
    </row>
    <row r="210" s="2" customFormat="1">
      <c r="A210" s="41"/>
      <c r="B210" s="42"/>
      <c r="C210" s="43"/>
      <c r="D210" s="229" t="s">
        <v>214</v>
      </c>
      <c r="E210" s="43"/>
      <c r="F210" s="230" t="s">
        <v>12005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214</v>
      </c>
      <c r="AU210" s="20" t="s">
        <v>80</v>
      </c>
    </row>
    <row r="211" s="14" customFormat="1">
      <c r="A211" s="14"/>
      <c r="B211" s="245"/>
      <c r="C211" s="246"/>
      <c r="D211" s="236" t="s">
        <v>216</v>
      </c>
      <c r="E211" s="247" t="s">
        <v>19</v>
      </c>
      <c r="F211" s="248" t="s">
        <v>12006</v>
      </c>
      <c r="G211" s="246"/>
      <c r="H211" s="249">
        <v>529.59199999999998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216</v>
      </c>
      <c r="AU211" s="255" t="s">
        <v>80</v>
      </c>
      <c r="AV211" s="14" t="s">
        <v>80</v>
      </c>
      <c r="AW211" s="14" t="s">
        <v>218</v>
      </c>
      <c r="AX211" s="14" t="s">
        <v>71</v>
      </c>
      <c r="AY211" s="255" t="s">
        <v>205</v>
      </c>
    </row>
    <row r="212" s="2" customFormat="1" ht="24.15" customHeight="1">
      <c r="A212" s="41"/>
      <c r="B212" s="42"/>
      <c r="C212" s="216" t="s">
        <v>421</v>
      </c>
      <c r="D212" s="216" t="s">
        <v>207</v>
      </c>
      <c r="E212" s="217" t="s">
        <v>12007</v>
      </c>
      <c r="F212" s="218" t="s">
        <v>12008</v>
      </c>
      <c r="G212" s="219" t="s">
        <v>306</v>
      </c>
      <c r="H212" s="220">
        <v>63.561999999999998</v>
      </c>
      <c r="I212" s="221"/>
      <c r="J212" s="222">
        <f>ROUND(I212*H212,2)</f>
        <v>0</v>
      </c>
      <c r="K212" s="218" t="s">
        <v>211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3.0000000000000001E-05</v>
      </c>
      <c r="R212" s="225">
        <f>Q212*H212</f>
        <v>0.00190686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331</v>
      </c>
      <c r="AT212" s="227" t="s">
        <v>207</v>
      </c>
      <c r="AU212" s="227" t="s">
        <v>80</v>
      </c>
      <c r="AY212" s="20" t="s">
        <v>205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331</v>
      </c>
      <c r="BM212" s="227" t="s">
        <v>12009</v>
      </c>
    </row>
    <row r="213" s="2" customFormat="1">
      <c r="A213" s="41"/>
      <c r="B213" s="42"/>
      <c r="C213" s="43"/>
      <c r="D213" s="229" t="s">
        <v>214</v>
      </c>
      <c r="E213" s="43"/>
      <c r="F213" s="230" t="s">
        <v>12010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214</v>
      </c>
      <c r="AU213" s="20" t="s">
        <v>80</v>
      </c>
    </row>
    <row r="214" s="14" customFormat="1">
      <c r="A214" s="14"/>
      <c r="B214" s="245"/>
      <c r="C214" s="246"/>
      <c r="D214" s="236" t="s">
        <v>216</v>
      </c>
      <c r="E214" s="247" t="s">
        <v>19</v>
      </c>
      <c r="F214" s="248" t="s">
        <v>12011</v>
      </c>
      <c r="G214" s="246"/>
      <c r="H214" s="249">
        <v>63.562010000000001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216</v>
      </c>
      <c r="AU214" s="255" t="s">
        <v>80</v>
      </c>
      <c r="AV214" s="14" t="s">
        <v>80</v>
      </c>
      <c r="AW214" s="14" t="s">
        <v>218</v>
      </c>
      <c r="AX214" s="14" t="s">
        <v>71</v>
      </c>
      <c r="AY214" s="255" t="s">
        <v>205</v>
      </c>
    </row>
    <row r="215" s="2" customFormat="1" ht="24.15" customHeight="1">
      <c r="A215" s="41"/>
      <c r="B215" s="42"/>
      <c r="C215" s="278" t="s">
        <v>427</v>
      </c>
      <c r="D215" s="278" t="s">
        <v>319</v>
      </c>
      <c r="E215" s="279" t="s">
        <v>12012</v>
      </c>
      <c r="F215" s="280" t="s">
        <v>12013</v>
      </c>
      <c r="G215" s="281" t="s">
        <v>306</v>
      </c>
      <c r="H215" s="282">
        <v>74.081999999999994</v>
      </c>
      <c r="I215" s="283"/>
      <c r="J215" s="284">
        <f>ROUND(I215*H215,2)</f>
        <v>0</v>
      </c>
      <c r="K215" s="280" t="s">
        <v>211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0.0019</v>
      </c>
      <c r="R215" s="225">
        <f>Q215*H215</f>
        <v>0.14075579999999999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433</v>
      </c>
      <c r="AT215" s="227" t="s">
        <v>319</v>
      </c>
      <c r="AU215" s="227" t="s">
        <v>80</v>
      </c>
      <c r="AY215" s="20" t="s">
        <v>205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331</v>
      </c>
      <c r="BM215" s="227" t="s">
        <v>12014</v>
      </c>
    </row>
    <row r="216" s="14" customFormat="1">
      <c r="A216" s="14"/>
      <c r="B216" s="245"/>
      <c r="C216" s="246"/>
      <c r="D216" s="236" t="s">
        <v>216</v>
      </c>
      <c r="E216" s="246"/>
      <c r="F216" s="248" t="s">
        <v>12015</v>
      </c>
      <c r="G216" s="246"/>
      <c r="H216" s="249">
        <v>74.081999999999994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216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205</v>
      </c>
    </row>
    <row r="217" s="2" customFormat="1" ht="24.15" customHeight="1">
      <c r="A217" s="41"/>
      <c r="B217" s="42"/>
      <c r="C217" s="216" t="s">
        <v>433</v>
      </c>
      <c r="D217" s="216" t="s">
        <v>207</v>
      </c>
      <c r="E217" s="217" t="s">
        <v>12016</v>
      </c>
      <c r="F217" s="218" t="s">
        <v>12017</v>
      </c>
      <c r="G217" s="219" t="s">
        <v>306</v>
      </c>
      <c r="H217" s="220">
        <v>2127.4699999999998</v>
      </c>
      <c r="I217" s="221"/>
      <c r="J217" s="222">
        <f>ROUND(I217*H217,2)</f>
        <v>0</v>
      </c>
      <c r="K217" s="218" t="s">
        <v>211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0.00066</v>
      </c>
      <c r="T217" s="226">
        <f>S217*H217</f>
        <v>1.4041301999999998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331</v>
      </c>
      <c r="AT217" s="227" t="s">
        <v>207</v>
      </c>
      <c r="AU217" s="227" t="s">
        <v>80</v>
      </c>
      <c r="AY217" s="20" t="s">
        <v>205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331</v>
      </c>
      <c r="BM217" s="227" t="s">
        <v>12018</v>
      </c>
    </row>
    <row r="218" s="2" customFormat="1">
      <c r="A218" s="41"/>
      <c r="B218" s="42"/>
      <c r="C218" s="43"/>
      <c r="D218" s="229" t="s">
        <v>214</v>
      </c>
      <c r="E218" s="43"/>
      <c r="F218" s="230" t="s">
        <v>12019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214</v>
      </c>
      <c r="AU218" s="20" t="s">
        <v>80</v>
      </c>
    </row>
    <row r="219" s="14" customFormat="1">
      <c r="A219" s="14"/>
      <c r="B219" s="245"/>
      <c r="C219" s="246"/>
      <c r="D219" s="236" t="s">
        <v>216</v>
      </c>
      <c r="E219" s="247" t="s">
        <v>19</v>
      </c>
      <c r="F219" s="248" t="s">
        <v>12020</v>
      </c>
      <c r="G219" s="246"/>
      <c r="H219" s="249">
        <v>2127.4699999999998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216</v>
      </c>
      <c r="AU219" s="255" t="s">
        <v>80</v>
      </c>
      <c r="AV219" s="14" t="s">
        <v>80</v>
      </c>
      <c r="AW219" s="14" t="s">
        <v>218</v>
      </c>
      <c r="AX219" s="14" t="s">
        <v>71</v>
      </c>
      <c r="AY219" s="255" t="s">
        <v>205</v>
      </c>
    </row>
    <row r="220" s="2" customFormat="1" ht="49.05" customHeight="1">
      <c r="A220" s="41"/>
      <c r="B220" s="42"/>
      <c r="C220" s="216" t="s">
        <v>440</v>
      </c>
      <c r="D220" s="216" t="s">
        <v>207</v>
      </c>
      <c r="E220" s="217" t="s">
        <v>12021</v>
      </c>
      <c r="F220" s="218" t="s">
        <v>12022</v>
      </c>
      <c r="G220" s="219" t="s">
        <v>279</v>
      </c>
      <c r="H220" s="220">
        <v>1.9310000000000001</v>
      </c>
      <c r="I220" s="221"/>
      <c r="J220" s="222">
        <f>ROUND(I220*H220,2)</f>
        <v>0</v>
      </c>
      <c r="K220" s="218" t="s">
        <v>211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331</v>
      </c>
      <c r="AT220" s="227" t="s">
        <v>207</v>
      </c>
      <c r="AU220" s="227" t="s">
        <v>80</v>
      </c>
      <c r="AY220" s="20" t="s">
        <v>205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331</v>
      </c>
      <c r="BM220" s="227" t="s">
        <v>12023</v>
      </c>
    </row>
    <row r="221" s="2" customFormat="1">
      <c r="A221" s="41"/>
      <c r="B221" s="42"/>
      <c r="C221" s="43"/>
      <c r="D221" s="229" t="s">
        <v>214</v>
      </c>
      <c r="E221" s="43"/>
      <c r="F221" s="230" t="s">
        <v>12024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214</v>
      </c>
      <c r="AU221" s="20" t="s">
        <v>80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3444</v>
      </c>
      <c r="F222" s="214" t="s">
        <v>3445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SUM(P223:P229)</f>
        <v>0</v>
      </c>
      <c r="Q222" s="208"/>
      <c r="R222" s="209">
        <f>SUM(R223:R229)</f>
        <v>0.046894180000000001</v>
      </c>
      <c r="S222" s="208"/>
      <c r="T222" s="210">
        <f>SUM(T223:T229)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80</v>
      </c>
      <c r="AT222" s="212" t="s">
        <v>70</v>
      </c>
      <c r="AU222" s="212" t="s">
        <v>78</v>
      </c>
      <c r="AY222" s="211" t="s">
        <v>205</v>
      </c>
      <c r="BK222" s="213">
        <f>SUM(BK223:BK229)</f>
        <v>0</v>
      </c>
    </row>
    <row r="223" s="2" customFormat="1" ht="33" customHeight="1">
      <c r="A223" s="41"/>
      <c r="B223" s="42"/>
      <c r="C223" s="216" t="s">
        <v>445</v>
      </c>
      <c r="D223" s="216" t="s">
        <v>207</v>
      </c>
      <c r="E223" s="217" t="s">
        <v>12025</v>
      </c>
      <c r="F223" s="218" t="s">
        <v>12026</v>
      </c>
      <c r="G223" s="219" t="s">
        <v>327</v>
      </c>
      <c r="H223" s="220">
        <v>109.31</v>
      </c>
      <c r="I223" s="221"/>
      <c r="J223" s="222">
        <f>ROUND(I223*H223,2)</f>
        <v>0</v>
      </c>
      <c r="K223" s="218" t="s">
        <v>211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3.0000000000000001E-05</v>
      </c>
      <c r="R223" s="225">
        <f>Q223*H223</f>
        <v>0.0032793000000000002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331</v>
      </c>
      <c r="AT223" s="227" t="s">
        <v>207</v>
      </c>
      <c r="AU223" s="227" t="s">
        <v>80</v>
      </c>
      <c r="AY223" s="20" t="s">
        <v>205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331</v>
      </c>
      <c r="BM223" s="227" t="s">
        <v>12027</v>
      </c>
    </row>
    <row r="224" s="2" customFormat="1">
      <c r="A224" s="41"/>
      <c r="B224" s="42"/>
      <c r="C224" s="43"/>
      <c r="D224" s="229" t="s">
        <v>214</v>
      </c>
      <c r="E224" s="43"/>
      <c r="F224" s="230" t="s">
        <v>12028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214</v>
      </c>
      <c r="AU224" s="20" t="s">
        <v>80</v>
      </c>
    </row>
    <row r="225" s="14" customFormat="1">
      <c r="A225" s="14"/>
      <c r="B225" s="245"/>
      <c r="C225" s="246"/>
      <c r="D225" s="236" t="s">
        <v>216</v>
      </c>
      <c r="E225" s="247" t="s">
        <v>19</v>
      </c>
      <c r="F225" s="248" t="s">
        <v>12029</v>
      </c>
      <c r="G225" s="246"/>
      <c r="H225" s="249">
        <v>109.31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216</v>
      </c>
      <c r="AU225" s="255" t="s">
        <v>80</v>
      </c>
      <c r="AV225" s="14" t="s">
        <v>80</v>
      </c>
      <c r="AW225" s="14" t="s">
        <v>218</v>
      </c>
      <c r="AX225" s="14" t="s">
        <v>71</v>
      </c>
      <c r="AY225" s="255" t="s">
        <v>205</v>
      </c>
    </row>
    <row r="226" s="2" customFormat="1" ht="24.15" customHeight="1">
      <c r="A226" s="41"/>
      <c r="B226" s="42"/>
      <c r="C226" s="278" t="s">
        <v>454</v>
      </c>
      <c r="D226" s="278" t="s">
        <v>319</v>
      </c>
      <c r="E226" s="279" t="s">
        <v>3551</v>
      </c>
      <c r="F226" s="280" t="s">
        <v>3552</v>
      </c>
      <c r="G226" s="281" t="s">
        <v>327</v>
      </c>
      <c r="H226" s="282">
        <v>114.776</v>
      </c>
      <c r="I226" s="283"/>
      <c r="J226" s="284">
        <f>ROUND(I226*H226,2)</f>
        <v>0</v>
      </c>
      <c r="K226" s="280" t="s">
        <v>211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0.00038000000000000002</v>
      </c>
      <c r="R226" s="225">
        <f>Q226*H226</f>
        <v>0.043614880000000002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433</v>
      </c>
      <c r="AT226" s="227" t="s">
        <v>319</v>
      </c>
      <c r="AU226" s="227" t="s">
        <v>80</v>
      </c>
      <c r="AY226" s="20" t="s">
        <v>205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331</v>
      </c>
      <c r="BM226" s="227" t="s">
        <v>12030</v>
      </c>
    </row>
    <row r="227" s="14" customFormat="1">
      <c r="A227" s="14"/>
      <c r="B227" s="245"/>
      <c r="C227" s="246"/>
      <c r="D227" s="236" t="s">
        <v>216</v>
      </c>
      <c r="E227" s="246"/>
      <c r="F227" s="248" t="s">
        <v>12031</v>
      </c>
      <c r="G227" s="246"/>
      <c r="H227" s="249">
        <v>114.776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216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205</v>
      </c>
    </row>
    <row r="228" s="2" customFormat="1" ht="55.5" customHeight="1">
      <c r="A228" s="41"/>
      <c r="B228" s="42"/>
      <c r="C228" s="216" t="s">
        <v>460</v>
      </c>
      <c r="D228" s="216" t="s">
        <v>207</v>
      </c>
      <c r="E228" s="217" t="s">
        <v>12032</v>
      </c>
      <c r="F228" s="218" t="s">
        <v>12033</v>
      </c>
      <c r="G228" s="219" t="s">
        <v>279</v>
      </c>
      <c r="H228" s="220">
        <v>0.047</v>
      </c>
      <c r="I228" s="221"/>
      <c r="J228" s="222">
        <f>ROUND(I228*H228,2)</f>
        <v>0</v>
      </c>
      <c r="K228" s="218" t="s">
        <v>211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331</v>
      </c>
      <c r="AT228" s="227" t="s">
        <v>207</v>
      </c>
      <c r="AU228" s="227" t="s">
        <v>80</v>
      </c>
      <c r="AY228" s="20" t="s">
        <v>205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331</v>
      </c>
      <c r="BM228" s="227" t="s">
        <v>12034</v>
      </c>
    </row>
    <row r="229" s="2" customFormat="1">
      <c r="A229" s="41"/>
      <c r="B229" s="42"/>
      <c r="C229" s="43"/>
      <c r="D229" s="229" t="s">
        <v>214</v>
      </c>
      <c r="E229" s="43"/>
      <c r="F229" s="230" t="s">
        <v>12035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214</v>
      </c>
      <c r="AU229" s="20" t="s">
        <v>80</v>
      </c>
    </row>
    <row r="230" s="12" customFormat="1" ht="22.8" customHeight="1">
      <c r="A230" s="12"/>
      <c r="B230" s="200"/>
      <c r="C230" s="201"/>
      <c r="D230" s="202" t="s">
        <v>70</v>
      </c>
      <c r="E230" s="214" t="s">
        <v>3626</v>
      </c>
      <c r="F230" s="214" t="s">
        <v>3627</v>
      </c>
      <c r="G230" s="201"/>
      <c r="H230" s="201"/>
      <c r="I230" s="204"/>
      <c r="J230" s="215">
        <f>BK230</f>
        <v>0</v>
      </c>
      <c r="K230" s="201"/>
      <c r="L230" s="206"/>
      <c r="M230" s="207"/>
      <c r="N230" s="208"/>
      <c r="O230" s="208"/>
      <c r="P230" s="209">
        <f>SUM(P231:P273)</f>
        <v>0</v>
      </c>
      <c r="Q230" s="208"/>
      <c r="R230" s="209">
        <f>SUM(R231:R273)</f>
        <v>48.001240480000007</v>
      </c>
      <c r="S230" s="208"/>
      <c r="T230" s="210">
        <f>SUM(T231:T273)</f>
        <v>41.638004999999993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78</v>
      </c>
      <c r="AY230" s="211" t="s">
        <v>205</v>
      </c>
      <c r="BK230" s="213">
        <f>SUM(BK231:BK273)</f>
        <v>0</v>
      </c>
    </row>
    <row r="231" s="2" customFormat="1" ht="21.75" customHeight="1">
      <c r="A231" s="41"/>
      <c r="B231" s="42"/>
      <c r="C231" s="216" t="s">
        <v>466</v>
      </c>
      <c r="D231" s="216" t="s">
        <v>207</v>
      </c>
      <c r="E231" s="217" t="s">
        <v>12036</v>
      </c>
      <c r="F231" s="218" t="s">
        <v>12037</v>
      </c>
      <c r="G231" s="219" t="s">
        <v>7531</v>
      </c>
      <c r="H231" s="220">
        <v>1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331</v>
      </c>
      <c r="AT231" s="227" t="s">
        <v>207</v>
      </c>
      <c r="AU231" s="227" t="s">
        <v>80</v>
      </c>
      <c r="AY231" s="20" t="s">
        <v>205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331</v>
      </c>
      <c r="BM231" s="227" t="s">
        <v>12038</v>
      </c>
    </row>
    <row r="232" s="2" customFormat="1" ht="37.8" customHeight="1">
      <c r="A232" s="41"/>
      <c r="B232" s="42"/>
      <c r="C232" s="216" t="s">
        <v>473</v>
      </c>
      <c r="D232" s="216" t="s">
        <v>207</v>
      </c>
      <c r="E232" s="217" t="s">
        <v>12039</v>
      </c>
      <c r="F232" s="218" t="s">
        <v>12040</v>
      </c>
      <c r="G232" s="219" t="s">
        <v>306</v>
      </c>
      <c r="H232" s="220">
        <v>2820.538</v>
      </c>
      <c r="I232" s="221"/>
      <c r="J232" s="222">
        <f>ROUND(I232*H232,2)</f>
        <v>0</v>
      </c>
      <c r="K232" s="218" t="s">
        <v>211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331</v>
      </c>
      <c r="AT232" s="227" t="s">
        <v>207</v>
      </c>
      <c r="AU232" s="227" t="s">
        <v>80</v>
      </c>
      <c r="AY232" s="20" t="s">
        <v>205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331</v>
      </c>
      <c r="BM232" s="227" t="s">
        <v>12041</v>
      </c>
    </row>
    <row r="233" s="2" customFormat="1">
      <c r="A233" s="41"/>
      <c r="B233" s="42"/>
      <c r="C233" s="43"/>
      <c r="D233" s="229" t="s">
        <v>214</v>
      </c>
      <c r="E233" s="43"/>
      <c r="F233" s="230" t="s">
        <v>12042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214</v>
      </c>
      <c r="AU233" s="20" t="s">
        <v>80</v>
      </c>
    </row>
    <row r="234" s="14" customFormat="1">
      <c r="A234" s="14"/>
      <c r="B234" s="245"/>
      <c r="C234" s="246"/>
      <c r="D234" s="236" t="s">
        <v>216</v>
      </c>
      <c r="E234" s="247" t="s">
        <v>19</v>
      </c>
      <c r="F234" s="248" t="s">
        <v>12043</v>
      </c>
      <c r="G234" s="246"/>
      <c r="H234" s="249">
        <v>425.52300000000002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216</v>
      </c>
      <c r="AU234" s="255" t="s">
        <v>80</v>
      </c>
      <c r="AV234" s="14" t="s">
        <v>80</v>
      </c>
      <c r="AW234" s="14" t="s">
        <v>218</v>
      </c>
      <c r="AX234" s="14" t="s">
        <v>71</v>
      </c>
      <c r="AY234" s="255" t="s">
        <v>205</v>
      </c>
    </row>
    <row r="235" s="14" customFormat="1">
      <c r="A235" s="14"/>
      <c r="B235" s="245"/>
      <c r="C235" s="246"/>
      <c r="D235" s="236" t="s">
        <v>216</v>
      </c>
      <c r="E235" s="247" t="s">
        <v>19</v>
      </c>
      <c r="F235" s="248" t="s">
        <v>12044</v>
      </c>
      <c r="G235" s="246"/>
      <c r="H235" s="249">
        <v>2075.317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216</v>
      </c>
      <c r="AU235" s="255" t="s">
        <v>80</v>
      </c>
      <c r="AV235" s="14" t="s">
        <v>80</v>
      </c>
      <c r="AW235" s="14" t="s">
        <v>218</v>
      </c>
      <c r="AX235" s="14" t="s">
        <v>71</v>
      </c>
      <c r="AY235" s="255" t="s">
        <v>205</v>
      </c>
    </row>
    <row r="236" s="14" customFormat="1">
      <c r="A236" s="14"/>
      <c r="B236" s="245"/>
      <c r="C236" s="246"/>
      <c r="D236" s="236" t="s">
        <v>216</v>
      </c>
      <c r="E236" s="247" t="s">
        <v>19</v>
      </c>
      <c r="F236" s="248" t="s">
        <v>12045</v>
      </c>
      <c r="G236" s="246"/>
      <c r="H236" s="249">
        <v>319.69799999999998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216</v>
      </c>
      <c r="AU236" s="255" t="s">
        <v>80</v>
      </c>
      <c r="AV236" s="14" t="s">
        <v>80</v>
      </c>
      <c r="AW236" s="14" t="s">
        <v>218</v>
      </c>
      <c r="AX236" s="14" t="s">
        <v>71</v>
      </c>
      <c r="AY236" s="255" t="s">
        <v>205</v>
      </c>
    </row>
    <row r="237" s="2" customFormat="1" ht="33" customHeight="1">
      <c r="A237" s="41"/>
      <c r="B237" s="42"/>
      <c r="C237" s="216" t="s">
        <v>491</v>
      </c>
      <c r="D237" s="216" t="s">
        <v>207</v>
      </c>
      <c r="E237" s="217" t="s">
        <v>12046</v>
      </c>
      <c r="F237" s="218" t="s">
        <v>12047</v>
      </c>
      <c r="G237" s="219" t="s">
        <v>306</v>
      </c>
      <c r="H237" s="220">
        <v>15.85</v>
      </c>
      <c r="I237" s="221"/>
      <c r="J237" s="222">
        <f>ROUND(I237*H237,2)</f>
        <v>0</v>
      </c>
      <c r="K237" s="218" t="s">
        <v>211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331</v>
      </c>
      <c r="AT237" s="227" t="s">
        <v>207</v>
      </c>
      <c r="AU237" s="227" t="s">
        <v>80</v>
      </c>
      <c r="AY237" s="20" t="s">
        <v>205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331</v>
      </c>
      <c r="BM237" s="227" t="s">
        <v>12048</v>
      </c>
    </row>
    <row r="238" s="2" customFormat="1">
      <c r="A238" s="41"/>
      <c r="B238" s="42"/>
      <c r="C238" s="43"/>
      <c r="D238" s="229" t="s">
        <v>214</v>
      </c>
      <c r="E238" s="43"/>
      <c r="F238" s="230" t="s">
        <v>12049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214</v>
      </c>
      <c r="AU238" s="20" t="s">
        <v>80</v>
      </c>
    </row>
    <row r="239" s="14" customFormat="1">
      <c r="A239" s="14"/>
      <c r="B239" s="245"/>
      <c r="C239" s="246"/>
      <c r="D239" s="236" t="s">
        <v>216</v>
      </c>
      <c r="E239" s="247" t="s">
        <v>19</v>
      </c>
      <c r="F239" s="248" t="s">
        <v>12050</v>
      </c>
      <c r="G239" s="246"/>
      <c r="H239" s="249">
        <v>15.849950000000002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216</v>
      </c>
      <c r="AU239" s="255" t="s">
        <v>80</v>
      </c>
      <c r="AV239" s="14" t="s">
        <v>80</v>
      </c>
      <c r="AW239" s="14" t="s">
        <v>218</v>
      </c>
      <c r="AX239" s="14" t="s">
        <v>71</v>
      </c>
      <c r="AY239" s="255" t="s">
        <v>205</v>
      </c>
    </row>
    <row r="240" s="2" customFormat="1" ht="24.15" customHeight="1">
      <c r="A240" s="41"/>
      <c r="B240" s="42"/>
      <c r="C240" s="278" t="s">
        <v>499</v>
      </c>
      <c r="D240" s="278" t="s">
        <v>319</v>
      </c>
      <c r="E240" s="279" t="s">
        <v>12051</v>
      </c>
      <c r="F240" s="280" t="s">
        <v>12052</v>
      </c>
      <c r="G240" s="281" t="s">
        <v>210</v>
      </c>
      <c r="H240" s="282">
        <v>78.001000000000005</v>
      </c>
      <c r="I240" s="283"/>
      <c r="J240" s="284">
        <f>ROUND(I240*H240,2)</f>
        <v>0</v>
      </c>
      <c r="K240" s="280" t="s">
        <v>211</v>
      </c>
      <c r="L240" s="285"/>
      <c r="M240" s="286" t="s">
        <v>19</v>
      </c>
      <c r="N240" s="287" t="s">
        <v>42</v>
      </c>
      <c r="O240" s="87"/>
      <c r="P240" s="225">
        <f>O240*H240</f>
        <v>0</v>
      </c>
      <c r="Q240" s="225">
        <v>0.55000000000000004</v>
      </c>
      <c r="R240" s="225">
        <f>Q240*H240</f>
        <v>42.900550000000003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433</v>
      </c>
      <c r="AT240" s="227" t="s">
        <v>319</v>
      </c>
      <c r="AU240" s="227" t="s">
        <v>80</v>
      </c>
      <c r="AY240" s="20" t="s">
        <v>205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331</v>
      </c>
      <c r="BM240" s="227" t="s">
        <v>12053</v>
      </c>
    </row>
    <row r="241" s="14" customFormat="1">
      <c r="A241" s="14"/>
      <c r="B241" s="245"/>
      <c r="C241" s="246"/>
      <c r="D241" s="236" t="s">
        <v>216</v>
      </c>
      <c r="E241" s="247" t="s">
        <v>19</v>
      </c>
      <c r="F241" s="248" t="s">
        <v>12054</v>
      </c>
      <c r="G241" s="246"/>
      <c r="H241" s="249">
        <v>70.909700000000001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216</v>
      </c>
      <c r="AU241" s="255" t="s">
        <v>80</v>
      </c>
      <c r="AV241" s="14" t="s">
        <v>80</v>
      </c>
      <c r="AW241" s="14" t="s">
        <v>218</v>
      </c>
      <c r="AX241" s="14" t="s">
        <v>78</v>
      </c>
      <c r="AY241" s="255" t="s">
        <v>205</v>
      </c>
    </row>
    <row r="242" s="14" customFormat="1">
      <c r="A242" s="14"/>
      <c r="B242" s="245"/>
      <c r="C242" s="246"/>
      <c r="D242" s="236" t="s">
        <v>216</v>
      </c>
      <c r="E242" s="246"/>
      <c r="F242" s="248" t="s">
        <v>12055</v>
      </c>
      <c r="G242" s="246"/>
      <c r="H242" s="249">
        <v>78.001000000000005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216</v>
      </c>
      <c r="AU242" s="255" t="s">
        <v>80</v>
      </c>
      <c r="AV242" s="14" t="s">
        <v>80</v>
      </c>
      <c r="AW242" s="14" t="s">
        <v>4</v>
      </c>
      <c r="AX242" s="14" t="s">
        <v>78</v>
      </c>
      <c r="AY242" s="255" t="s">
        <v>205</v>
      </c>
    </row>
    <row r="243" s="2" customFormat="1" ht="49.05" customHeight="1">
      <c r="A243" s="41"/>
      <c r="B243" s="42"/>
      <c r="C243" s="216" t="s">
        <v>506</v>
      </c>
      <c r="D243" s="216" t="s">
        <v>207</v>
      </c>
      <c r="E243" s="217" t="s">
        <v>12056</v>
      </c>
      <c r="F243" s="218" t="s">
        <v>12057</v>
      </c>
      <c r="G243" s="219" t="s">
        <v>306</v>
      </c>
      <c r="H243" s="220">
        <v>2657.0619999999999</v>
      </c>
      <c r="I243" s="221"/>
      <c r="J243" s="222">
        <f>ROUND(I243*H243,2)</f>
        <v>0</v>
      </c>
      <c r="K243" s="218" t="s">
        <v>211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0.014999999999999999</v>
      </c>
      <c r="T243" s="226">
        <f>S243*H243</f>
        <v>39.855929999999994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331</v>
      </c>
      <c r="AT243" s="227" t="s">
        <v>207</v>
      </c>
      <c r="AU243" s="227" t="s">
        <v>80</v>
      </c>
      <c r="AY243" s="20" t="s">
        <v>205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331</v>
      </c>
      <c r="BM243" s="227" t="s">
        <v>12058</v>
      </c>
    </row>
    <row r="244" s="2" customFormat="1">
      <c r="A244" s="41"/>
      <c r="B244" s="42"/>
      <c r="C244" s="43"/>
      <c r="D244" s="229" t="s">
        <v>214</v>
      </c>
      <c r="E244" s="43"/>
      <c r="F244" s="230" t="s">
        <v>12059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214</v>
      </c>
      <c r="AU244" s="20" t="s">
        <v>80</v>
      </c>
    </row>
    <row r="245" s="14" customFormat="1">
      <c r="A245" s="14"/>
      <c r="B245" s="245"/>
      <c r="C245" s="246"/>
      <c r="D245" s="236" t="s">
        <v>216</v>
      </c>
      <c r="E245" s="247" t="s">
        <v>19</v>
      </c>
      <c r="F245" s="248" t="s">
        <v>12043</v>
      </c>
      <c r="G245" s="246"/>
      <c r="H245" s="249">
        <v>425.52300000000002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216</v>
      </c>
      <c r="AU245" s="255" t="s">
        <v>80</v>
      </c>
      <c r="AV245" s="14" t="s">
        <v>80</v>
      </c>
      <c r="AW245" s="14" t="s">
        <v>218</v>
      </c>
      <c r="AX245" s="14" t="s">
        <v>71</v>
      </c>
      <c r="AY245" s="255" t="s">
        <v>205</v>
      </c>
    </row>
    <row r="246" s="14" customFormat="1">
      <c r="A246" s="14"/>
      <c r="B246" s="245"/>
      <c r="C246" s="246"/>
      <c r="D246" s="236" t="s">
        <v>216</v>
      </c>
      <c r="E246" s="247" t="s">
        <v>19</v>
      </c>
      <c r="F246" s="248" t="s">
        <v>12044</v>
      </c>
      <c r="G246" s="246"/>
      <c r="H246" s="249">
        <v>2075.317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216</v>
      </c>
      <c r="AU246" s="255" t="s">
        <v>80</v>
      </c>
      <c r="AV246" s="14" t="s">
        <v>80</v>
      </c>
      <c r="AW246" s="14" t="s">
        <v>218</v>
      </c>
      <c r="AX246" s="14" t="s">
        <v>71</v>
      </c>
      <c r="AY246" s="255" t="s">
        <v>205</v>
      </c>
    </row>
    <row r="247" s="14" customFormat="1">
      <c r="A247" s="14"/>
      <c r="B247" s="245"/>
      <c r="C247" s="246"/>
      <c r="D247" s="236" t="s">
        <v>216</v>
      </c>
      <c r="E247" s="247" t="s">
        <v>19</v>
      </c>
      <c r="F247" s="248" t="s">
        <v>12060</v>
      </c>
      <c r="G247" s="246"/>
      <c r="H247" s="249">
        <v>-356.41499999999996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216</v>
      </c>
      <c r="AU247" s="255" t="s">
        <v>80</v>
      </c>
      <c r="AV247" s="14" t="s">
        <v>80</v>
      </c>
      <c r="AW247" s="14" t="s">
        <v>218</v>
      </c>
      <c r="AX247" s="14" t="s">
        <v>71</v>
      </c>
      <c r="AY247" s="255" t="s">
        <v>205</v>
      </c>
    </row>
    <row r="248" s="14" customFormat="1">
      <c r="A248" s="14"/>
      <c r="B248" s="245"/>
      <c r="C248" s="246"/>
      <c r="D248" s="236" t="s">
        <v>216</v>
      </c>
      <c r="E248" s="247" t="s">
        <v>19</v>
      </c>
      <c r="F248" s="248" t="s">
        <v>12061</v>
      </c>
      <c r="G248" s="246"/>
      <c r="H248" s="249">
        <v>512.63699999999994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216</v>
      </c>
      <c r="AU248" s="255" t="s">
        <v>80</v>
      </c>
      <c r="AV248" s="14" t="s">
        <v>80</v>
      </c>
      <c r="AW248" s="14" t="s">
        <v>218</v>
      </c>
      <c r="AX248" s="14" t="s">
        <v>71</v>
      </c>
      <c r="AY248" s="255" t="s">
        <v>205</v>
      </c>
    </row>
    <row r="249" s="2" customFormat="1" ht="33" customHeight="1">
      <c r="A249" s="41"/>
      <c r="B249" s="42"/>
      <c r="C249" s="216" t="s">
        <v>511</v>
      </c>
      <c r="D249" s="216" t="s">
        <v>207</v>
      </c>
      <c r="E249" s="217" t="s">
        <v>12062</v>
      </c>
      <c r="F249" s="218" t="s">
        <v>12063</v>
      </c>
      <c r="G249" s="219" t="s">
        <v>306</v>
      </c>
      <c r="H249" s="220">
        <v>512.63699999999994</v>
      </c>
      <c r="I249" s="221"/>
      <c r="J249" s="222">
        <f>ROUND(I249*H249,2)</f>
        <v>0</v>
      </c>
      <c r="K249" s="218" t="s">
        <v>211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331</v>
      </c>
      <c r="AT249" s="227" t="s">
        <v>207</v>
      </c>
      <c r="AU249" s="227" t="s">
        <v>80</v>
      </c>
      <c r="AY249" s="20" t="s">
        <v>205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331</v>
      </c>
      <c r="BM249" s="227" t="s">
        <v>12064</v>
      </c>
    </row>
    <row r="250" s="2" customFormat="1">
      <c r="A250" s="41"/>
      <c r="B250" s="42"/>
      <c r="C250" s="43"/>
      <c r="D250" s="229" t="s">
        <v>214</v>
      </c>
      <c r="E250" s="43"/>
      <c r="F250" s="230" t="s">
        <v>12065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214</v>
      </c>
      <c r="AU250" s="20" t="s">
        <v>80</v>
      </c>
    </row>
    <row r="251" s="14" customFormat="1">
      <c r="A251" s="14"/>
      <c r="B251" s="245"/>
      <c r="C251" s="246"/>
      <c r="D251" s="236" t="s">
        <v>216</v>
      </c>
      <c r="E251" s="247" t="s">
        <v>19</v>
      </c>
      <c r="F251" s="248" t="s">
        <v>12061</v>
      </c>
      <c r="G251" s="246"/>
      <c r="H251" s="249">
        <v>512.63699999999994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216</v>
      </c>
      <c r="AU251" s="255" t="s">
        <v>80</v>
      </c>
      <c r="AV251" s="14" t="s">
        <v>80</v>
      </c>
      <c r="AW251" s="14" t="s">
        <v>218</v>
      </c>
      <c r="AX251" s="14" t="s">
        <v>71</v>
      </c>
      <c r="AY251" s="255" t="s">
        <v>205</v>
      </c>
    </row>
    <row r="252" s="2" customFormat="1" ht="24.15" customHeight="1">
      <c r="A252" s="41"/>
      <c r="B252" s="42"/>
      <c r="C252" s="216" t="s">
        <v>519</v>
      </c>
      <c r="D252" s="216" t="s">
        <v>207</v>
      </c>
      <c r="E252" s="217" t="s">
        <v>12066</v>
      </c>
      <c r="F252" s="218" t="s">
        <v>12067</v>
      </c>
      <c r="G252" s="219" t="s">
        <v>327</v>
      </c>
      <c r="H252" s="220">
        <v>332.49799999999999</v>
      </c>
      <c r="I252" s="221"/>
      <c r="J252" s="222">
        <f>ROUND(I252*H252,2)</f>
        <v>0</v>
      </c>
      <c r="K252" s="218" t="s">
        <v>211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2.0000000000000002E-05</v>
      </c>
      <c r="R252" s="225">
        <f>Q252*H252</f>
        <v>0.0066499600000000008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331</v>
      </c>
      <c r="AT252" s="227" t="s">
        <v>207</v>
      </c>
      <c r="AU252" s="227" t="s">
        <v>80</v>
      </c>
      <c r="AY252" s="20" t="s">
        <v>205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331</v>
      </c>
      <c r="BM252" s="227" t="s">
        <v>12068</v>
      </c>
    </row>
    <row r="253" s="2" customFormat="1">
      <c r="A253" s="41"/>
      <c r="B253" s="42"/>
      <c r="C253" s="43"/>
      <c r="D253" s="229" t="s">
        <v>214</v>
      </c>
      <c r="E253" s="43"/>
      <c r="F253" s="230" t="s">
        <v>12069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214</v>
      </c>
      <c r="AU253" s="20" t="s">
        <v>80</v>
      </c>
    </row>
    <row r="254" s="14" customFormat="1">
      <c r="A254" s="14"/>
      <c r="B254" s="245"/>
      <c r="C254" s="246"/>
      <c r="D254" s="236" t="s">
        <v>216</v>
      </c>
      <c r="E254" s="247" t="s">
        <v>19</v>
      </c>
      <c r="F254" s="248" t="s">
        <v>12070</v>
      </c>
      <c r="G254" s="246"/>
      <c r="H254" s="249">
        <v>332.49799999999999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216</v>
      </c>
      <c r="AU254" s="255" t="s">
        <v>80</v>
      </c>
      <c r="AV254" s="14" t="s">
        <v>80</v>
      </c>
      <c r="AW254" s="14" t="s">
        <v>218</v>
      </c>
      <c r="AX254" s="14" t="s">
        <v>71</v>
      </c>
      <c r="AY254" s="255" t="s">
        <v>205</v>
      </c>
    </row>
    <row r="255" s="2" customFormat="1" ht="16.5" customHeight="1">
      <c r="A255" s="41"/>
      <c r="B255" s="42"/>
      <c r="C255" s="278" t="s">
        <v>525</v>
      </c>
      <c r="D255" s="278" t="s">
        <v>319</v>
      </c>
      <c r="E255" s="279" t="s">
        <v>3886</v>
      </c>
      <c r="F255" s="280" t="s">
        <v>3887</v>
      </c>
      <c r="G255" s="281" t="s">
        <v>210</v>
      </c>
      <c r="H255" s="282">
        <v>6.0899999999999999</v>
      </c>
      <c r="I255" s="283"/>
      <c r="J255" s="284">
        <f>ROUND(I255*H255,2)</f>
        <v>0</v>
      </c>
      <c r="K255" s="280" t="s">
        <v>211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0.55000000000000004</v>
      </c>
      <c r="R255" s="225">
        <f>Q255*H255</f>
        <v>3.3495000000000004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433</v>
      </c>
      <c r="AT255" s="227" t="s">
        <v>319</v>
      </c>
      <c r="AU255" s="227" t="s">
        <v>80</v>
      </c>
      <c r="AY255" s="20" t="s">
        <v>205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331</v>
      </c>
      <c r="BM255" s="227" t="s">
        <v>12071</v>
      </c>
    </row>
    <row r="256" s="2" customFormat="1">
      <c r="A256" s="41"/>
      <c r="B256" s="42"/>
      <c r="C256" s="43"/>
      <c r="D256" s="236" t="s">
        <v>1145</v>
      </c>
      <c r="E256" s="43"/>
      <c r="F256" s="288" t="s">
        <v>12072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1145</v>
      </c>
      <c r="AU256" s="20" t="s">
        <v>80</v>
      </c>
    </row>
    <row r="257" s="14" customFormat="1">
      <c r="A257" s="14"/>
      <c r="B257" s="245"/>
      <c r="C257" s="246"/>
      <c r="D257" s="236" t="s">
        <v>216</v>
      </c>
      <c r="E257" s="247" t="s">
        <v>19</v>
      </c>
      <c r="F257" s="248" t="s">
        <v>12073</v>
      </c>
      <c r="G257" s="246"/>
      <c r="H257" s="249">
        <v>4.5623844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216</v>
      </c>
      <c r="AU257" s="255" t="s">
        <v>80</v>
      </c>
      <c r="AV257" s="14" t="s">
        <v>80</v>
      </c>
      <c r="AW257" s="14" t="s">
        <v>218</v>
      </c>
      <c r="AX257" s="14" t="s">
        <v>71</v>
      </c>
      <c r="AY257" s="255" t="s">
        <v>205</v>
      </c>
    </row>
    <row r="258" s="14" customFormat="1">
      <c r="A258" s="14"/>
      <c r="B258" s="245"/>
      <c r="C258" s="246"/>
      <c r="D258" s="236" t="s">
        <v>216</v>
      </c>
      <c r="E258" s="247" t="s">
        <v>19</v>
      </c>
      <c r="F258" s="248" t="s">
        <v>12074</v>
      </c>
      <c r="G258" s="246"/>
      <c r="H258" s="249">
        <v>0.97409519999999994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216</v>
      </c>
      <c r="AU258" s="255" t="s">
        <v>80</v>
      </c>
      <c r="AV258" s="14" t="s">
        <v>80</v>
      </c>
      <c r="AW258" s="14" t="s">
        <v>218</v>
      </c>
      <c r="AX258" s="14" t="s">
        <v>71</v>
      </c>
      <c r="AY258" s="255" t="s">
        <v>205</v>
      </c>
    </row>
    <row r="259" s="14" customFormat="1">
      <c r="A259" s="14"/>
      <c r="B259" s="245"/>
      <c r="C259" s="246"/>
      <c r="D259" s="236" t="s">
        <v>216</v>
      </c>
      <c r="E259" s="246"/>
      <c r="F259" s="248" t="s">
        <v>12075</v>
      </c>
      <c r="G259" s="246"/>
      <c r="H259" s="249">
        <v>6.0899999999999999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216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205</v>
      </c>
    </row>
    <row r="260" s="2" customFormat="1" ht="49.05" customHeight="1">
      <c r="A260" s="41"/>
      <c r="B260" s="42"/>
      <c r="C260" s="216" t="s">
        <v>531</v>
      </c>
      <c r="D260" s="216" t="s">
        <v>207</v>
      </c>
      <c r="E260" s="217" t="s">
        <v>12076</v>
      </c>
      <c r="F260" s="218" t="s">
        <v>12077</v>
      </c>
      <c r="G260" s="219" t="s">
        <v>306</v>
      </c>
      <c r="H260" s="220">
        <v>356.41500000000002</v>
      </c>
      <c r="I260" s="221"/>
      <c r="J260" s="222">
        <f>ROUND(I260*H260,2)</f>
        <v>0</v>
      </c>
      <c r="K260" s="218" t="s">
        <v>211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0.0050000000000000001</v>
      </c>
      <c r="T260" s="226">
        <f>S260*H260</f>
        <v>1.7820750000000001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331</v>
      </c>
      <c r="AT260" s="227" t="s">
        <v>207</v>
      </c>
      <c r="AU260" s="227" t="s">
        <v>80</v>
      </c>
      <c r="AY260" s="20" t="s">
        <v>205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331</v>
      </c>
      <c r="BM260" s="227" t="s">
        <v>12078</v>
      </c>
    </row>
    <row r="261" s="2" customFormat="1">
      <c r="A261" s="41"/>
      <c r="B261" s="42"/>
      <c r="C261" s="43"/>
      <c r="D261" s="229" t="s">
        <v>214</v>
      </c>
      <c r="E261" s="43"/>
      <c r="F261" s="230" t="s">
        <v>12079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214</v>
      </c>
      <c r="AU261" s="20" t="s">
        <v>80</v>
      </c>
    </row>
    <row r="262" s="14" customFormat="1">
      <c r="A262" s="14"/>
      <c r="B262" s="245"/>
      <c r="C262" s="246"/>
      <c r="D262" s="236" t="s">
        <v>216</v>
      </c>
      <c r="E262" s="247" t="s">
        <v>19</v>
      </c>
      <c r="F262" s="248" t="s">
        <v>12080</v>
      </c>
      <c r="G262" s="246"/>
      <c r="H262" s="249">
        <v>356.41499999999996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216</v>
      </c>
      <c r="AU262" s="255" t="s">
        <v>80</v>
      </c>
      <c r="AV262" s="14" t="s">
        <v>80</v>
      </c>
      <c r="AW262" s="14" t="s">
        <v>218</v>
      </c>
      <c r="AX262" s="14" t="s">
        <v>71</v>
      </c>
      <c r="AY262" s="255" t="s">
        <v>205</v>
      </c>
    </row>
    <row r="263" s="2" customFormat="1" ht="37.8" customHeight="1">
      <c r="A263" s="41"/>
      <c r="B263" s="42"/>
      <c r="C263" s="216" t="s">
        <v>537</v>
      </c>
      <c r="D263" s="216" t="s">
        <v>207</v>
      </c>
      <c r="E263" s="217" t="s">
        <v>12081</v>
      </c>
      <c r="F263" s="218" t="s">
        <v>12082</v>
      </c>
      <c r="G263" s="219" t="s">
        <v>327</v>
      </c>
      <c r="H263" s="220">
        <v>4.5</v>
      </c>
      <c r="I263" s="221"/>
      <c r="J263" s="222">
        <f>ROUND(I263*H263,2)</f>
        <v>0</v>
      </c>
      <c r="K263" s="218" t="s">
        <v>211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331</v>
      </c>
      <c r="AT263" s="227" t="s">
        <v>207</v>
      </c>
      <c r="AU263" s="227" t="s">
        <v>80</v>
      </c>
      <c r="AY263" s="20" t="s">
        <v>205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331</v>
      </c>
      <c r="BM263" s="227" t="s">
        <v>12083</v>
      </c>
    </row>
    <row r="264" s="2" customFormat="1">
      <c r="A264" s="41"/>
      <c r="B264" s="42"/>
      <c r="C264" s="43"/>
      <c r="D264" s="229" t="s">
        <v>214</v>
      </c>
      <c r="E264" s="43"/>
      <c r="F264" s="230" t="s">
        <v>12084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214</v>
      </c>
      <c r="AU264" s="20" t="s">
        <v>80</v>
      </c>
    </row>
    <row r="265" s="14" customFormat="1">
      <c r="A265" s="14"/>
      <c r="B265" s="245"/>
      <c r="C265" s="246"/>
      <c r="D265" s="236" t="s">
        <v>216</v>
      </c>
      <c r="E265" s="247" t="s">
        <v>19</v>
      </c>
      <c r="F265" s="248" t="s">
        <v>12085</v>
      </c>
      <c r="G265" s="246"/>
      <c r="H265" s="249">
        <v>4.5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216</v>
      </c>
      <c r="AU265" s="255" t="s">
        <v>80</v>
      </c>
      <c r="AV265" s="14" t="s">
        <v>80</v>
      </c>
      <c r="AW265" s="14" t="s">
        <v>218</v>
      </c>
      <c r="AX265" s="14" t="s">
        <v>71</v>
      </c>
      <c r="AY265" s="255" t="s">
        <v>205</v>
      </c>
    </row>
    <row r="266" s="2" customFormat="1" ht="21.75" customHeight="1">
      <c r="A266" s="41"/>
      <c r="B266" s="42"/>
      <c r="C266" s="278" t="s">
        <v>545</v>
      </c>
      <c r="D266" s="278" t="s">
        <v>319</v>
      </c>
      <c r="E266" s="279" t="s">
        <v>3699</v>
      </c>
      <c r="F266" s="280" t="s">
        <v>3700</v>
      </c>
      <c r="G266" s="281" t="s">
        <v>210</v>
      </c>
      <c r="H266" s="282">
        <v>0.024</v>
      </c>
      <c r="I266" s="283"/>
      <c r="J266" s="284">
        <f>ROUND(I266*H266,2)</f>
        <v>0</v>
      </c>
      <c r="K266" s="280" t="s">
        <v>211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0.55000000000000004</v>
      </c>
      <c r="R266" s="225">
        <f>Q266*H266</f>
        <v>0.013200000000000002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433</v>
      </c>
      <c r="AT266" s="227" t="s">
        <v>319</v>
      </c>
      <c r="AU266" s="227" t="s">
        <v>80</v>
      </c>
      <c r="AY266" s="20" t="s">
        <v>205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331</v>
      </c>
      <c r="BM266" s="227" t="s">
        <v>12086</v>
      </c>
    </row>
    <row r="267" s="14" customFormat="1">
      <c r="A267" s="14"/>
      <c r="B267" s="245"/>
      <c r="C267" s="246"/>
      <c r="D267" s="236" t="s">
        <v>216</v>
      </c>
      <c r="E267" s="247" t="s">
        <v>19</v>
      </c>
      <c r="F267" s="248" t="s">
        <v>12087</v>
      </c>
      <c r="G267" s="246"/>
      <c r="H267" s="249">
        <v>0.021600000000000001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216</v>
      </c>
      <c r="AU267" s="255" t="s">
        <v>80</v>
      </c>
      <c r="AV267" s="14" t="s">
        <v>80</v>
      </c>
      <c r="AW267" s="14" t="s">
        <v>218</v>
      </c>
      <c r="AX267" s="14" t="s">
        <v>78</v>
      </c>
      <c r="AY267" s="255" t="s">
        <v>205</v>
      </c>
    </row>
    <row r="268" s="14" customFormat="1">
      <c r="A268" s="14"/>
      <c r="B268" s="245"/>
      <c r="C268" s="246"/>
      <c r="D268" s="236" t="s">
        <v>216</v>
      </c>
      <c r="E268" s="246"/>
      <c r="F268" s="248" t="s">
        <v>12088</v>
      </c>
      <c r="G268" s="246"/>
      <c r="H268" s="249">
        <v>0.024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216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205</v>
      </c>
    </row>
    <row r="269" s="2" customFormat="1" ht="37.8" customHeight="1">
      <c r="A269" s="41"/>
      <c r="B269" s="42"/>
      <c r="C269" s="216" t="s">
        <v>553</v>
      </c>
      <c r="D269" s="216" t="s">
        <v>207</v>
      </c>
      <c r="E269" s="217" t="s">
        <v>12089</v>
      </c>
      <c r="F269" s="218" t="s">
        <v>12090</v>
      </c>
      <c r="G269" s="219" t="s">
        <v>210</v>
      </c>
      <c r="H269" s="220">
        <v>75.802999999999997</v>
      </c>
      <c r="I269" s="221"/>
      <c r="J269" s="222">
        <f>ROUND(I269*H269,2)</f>
        <v>0</v>
      </c>
      <c r="K269" s="218" t="s">
        <v>211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0.022839999999999999</v>
      </c>
      <c r="R269" s="225">
        <f>Q269*H269</f>
        <v>1.7313405199999998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331</v>
      </c>
      <c r="AT269" s="227" t="s">
        <v>207</v>
      </c>
      <c r="AU269" s="227" t="s">
        <v>80</v>
      </c>
      <c r="AY269" s="20" t="s">
        <v>205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331</v>
      </c>
      <c r="BM269" s="227" t="s">
        <v>12091</v>
      </c>
    </row>
    <row r="270" s="2" customFormat="1">
      <c r="A270" s="41"/>
      <c r="B270" s="42"/>
      <c r="C270" s="43"/>
      <c r="D270" s="229" t="s">
        <v>214</v>
      </c>
      <c r="E270" s="43"/>
      <c r="F270" s="230" t="s">
        <v>12092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214</v>
      </c>
      <c r="AU270" s="20" t="s">
        <v>80</v>
      </c>
    </row>
    <row r="271" s="14" customFormat="1">
      <c r="A271" s="14"/>
      <c r="B271" s="245"/>
      <c r="C271" s="246"/>
      <c r="D271" s="236" t="s">
        <v>216</v>
      </c>
      <c r="E271" s="247" t="s">
        <v>19</v>
      </c>
      <c r="F271" s="248" t="s">
        <v>12093</v>
      </c>
      <c r="G271" s="246"/>
      <c r="H271" s="249">
        <v>75.803181818181812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216</v>
      </c>
      <c r="AU271" s="255" t="s">
        <v>80</v>
      </c>
      <c r="AV271" s="14" t="s">
        <v>80</v>
      </c>
      <c r="AW271" s="14" t="s">
        <v>218</v>
      </c>
      <c r="AX271" s="14" t="s">
        <v>71</v>
      </c>
      <c r="AY271" s="255" t="s">
        <v>205</v>
      </c>
    </row>
    <row r="272" s="2" customFormat="1" ht="55.5" customHeight="1">
      <c r="A272" s="41"/>
      <c r="B272" s="42"/>
      <c r="C272" s="216" t="s">
        <v>559</v>
      </c>
      <c r="D272" s="216" t="s">
        <v>207</v>
      </c>
      <c r="E272" s="217" t="s">
        <v>3941</v>
      </c>
      <c r="F272" s="218" t="s">
        <v>3942</v>
      </c>
      <c r="G272" s="219" t="s">
        <v>279</v>
      </c>
      <c r="H272" s="220">
        <v>48.000999999999998</v>
      </c>
      <c r="I272" s="221"/>
      <c r="J272" s="222">
        <f>ROUND(I272*H272,2)</f>
        <v>0</v>
      </c>
      <c r="K272" s="218" t="s">
        <v>211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331</v>
      </c>
      <c r="AT272" s="227" t="s">
        <v>207</v>
      </c>
      <c r="AU272" s="227" t="s">
        <v>80</v>
      </c>
      <c r="AY272" s="20" t="s">
        <v>205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331</v>
      </c>
      <c r="BM272" s="227" t="s">
        <v>12094</v>
      </c>
    </row>
    <row r="273" s="2" customFormat="1">
      <c r="A273" s="41"/>
      <c r="B273" s="42"/>
      <c r="C273" s="43"/>
      <c r="D273" s="229" t="s">
        <v>214</v>
      </c>
      <c r="E273" s="43"/>
      <c r="F273" s="230" t="s">
        <v>3944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214</v>
      </c>
      <c r="AU273" s="20" t="s">
        <v>80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5117</v>
      </c>
      <c r="F274" s="214" t="s">
        <v>11802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SUM(P275:P557)</f>
        <v>0</v>
      </c>
      <c r="Q274" s="208"/>
      <c r="R274" s="209">
        <f>SUM(R275:R557)</f>
        <v>21.9881900916</v>
      </c>
      <c r="S274" s="208"/>
      <c r="T274" s="210">
        <f>SUM(T275:T557)</f>
        <v>18.886111400000001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80</v>
      </c>
      <c r="AT274" s="212" t="s">
        <v>70</v>
      </c>
      <c r="AU274" s="212" t="s">
        <v>78</v>
      </c>
      <c r="AY274" s="211" t="s">
        <v>205</v>
      </c>
      <c r="BK274" s="213">
        <f>SUM(BK275:BK557)</f>
        <v>0</v>
      </c>
    </row>
    <row r="275" s="2" customFormat="1" ht="24.15" customHeight="1">
      <c r="A275" s="41"/>
      <c r="B275" s="42"/>
      <c r="C275" s="216" t="s">
        <v>123</v>
      </c>
      <c r="D275" s="216" t="s">
        <v>207</v>
      </c>
      <c r="E275" s="217" t="s">
        <v>12095</v>
      </c>
      <c r="F275" s="218" t="s">
        <v>12096</v>
      </c>
      <c r="G275" s="219" t="s">
        <v>306</v>
      </c>
      <c r="H275" s="220">
        <v>917.08500000000004</v>
      </c>
      <c r="I275" s="221"/>
      <c r="J275" s="222">
        <f>ROUND(I275*H275,2)</f>
        <v>0</v>
      </c>
      <c r="K275" s="218" t="s">
        <v>211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0.00594</v>
      </c>
      <c r="T275" s="226">
        <f>S275*H275</f>
        <v>5.4474849000000001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331</v>
      </c>
      <c r="AT275" s="227" t="s">
        <v>207</v>
      </c>
      <c r="AU275" s="227" t="s">
        <v>80</v>
      </c>
      <c r="AY275" s="20" t="s">
        <v>205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331</v>
      </c>
      <c r="BM275" s="227" t="s">
        <v>12097</v>
      </c>
    </row>
    <row r="276" s="2" customFormat="1">
      <c r="A276" s="41"/>
      <c r="B276" s="42"/>
      <c r="C276" s="43"/>
      <c r="D276" s="229" t="s">
        <v>214</v>
      </c>
      <c r="E276" s="43"/>
      <c r="F276" s="230" t="s">
        <v>12098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214</v>
      </c>
      <c r="AU276" s="20" t="s">
        <v>80</v>
      </c>
    </row>
    <row r="277" s="13" customFormat="1">
      <c r="A277" s="13"/>
      <c r="B277" s="234"/>
      <c r="C277" s="235"/>
      <c r="D277" s="236" t="s">
        <v>216</v>
      </c>
      <c r="E277" s="237" t="s">
        <v>19</v>
      </c>
      <c r="F277" s="238" t="s">
        <v>2630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216</v>
      </c>
      <c r="AU277" s="244" t="s">
        <v>80</v>
      </c>
      <c r="AV277" s="13" t="s">
        <v>78</v>
      </c>
      <c r="AW277" s="13" t="s">
        <v>218</v>
      </c>
      <c r="AX277" s="13" t="s">
        <v>71</v>
      </c>
      <c r="AY277" s="244" t="s">
        <v>205</v>
      </c>
    </row>
    <row r="278" s="13" customFormat="1">
      <c r="A278" s="13"/>
      <c r="B278" s="234"/>
      <c r="C278" s="235"/>
      <c r="D278" s="236" t="s">
        <v>216</v>
      </c>
      <c r="E278" s="237" t="s">
        <v>19</v>
      </c>
      <c r="F278" s="238" t="s">
        <v>12099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216</v>
      </c>
      <c r="AU278" s="244" t="s">
        <v>80</v>
      </c>
      <c r="AV278" s="13" t="s">
        <v>78</v>
      </c>
      <c r="AW278" s="13" t="s">
        <v>218</v>
      </c>
      <c r="AX278" s="13" t="s">
        <v>71</v>
      </c>
      <c r="AY278" s="244" t="s">
        <v>205</v>
      </c>
    </row>
    <row r="279" s="14" customFormat="1">
      <c r="A279" s="14"/>
      <c r="B279" s="245"/>
      <c r="C279" s="246"/>
      <c r="D279" s="236" t="s">
        <v>216</v>
      </c>
      <c r="E279" s="247" t="s">
        <v>19</v>
      </c>
      <c r="F279" s="248" t="s">
        <v>12100</v>
      </c>
      <c r="G279" s="246"/>
      <c r="H279" s="249">
        <v>76.949999999999989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216</v>
      </c>
      <c r="AU279" s="255" t="s">
        <v>80</v>
      </c>
      <c r="AV279" s="14" t="s">
        <v>80</v>
      </c>
      <c r="AW279" s="14" t="s">
        <v>218</v>
      </c>
      <c r="AX279" s="14" t="s">
        <v>71</v>
      </c>
      <c r="AY279" s="255" t="s">
        <v>205</v>
      </c>
    </row>
    <row r="280" s="13" customFormat="1">
      <c r="A280" s="13"/>
      <c r="B280" s="234"/>
      <c r="C280" s="235"/>
      <c r="D280" s="236" t="s">
        <v>216</v>
      </c>
      <c r="E280" s="237" t="s">
        <v>19</v>
      </c>
      <c r="F280" s="238" t="s">
        <v>3455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216</v>
      </c>
      <c r="AU280" s="244" t="s">
        <v>80</v>
      </c>
      <c r="AV280" s="13" t="s">
        <v>78</v>
      </c>
      <c r="AW280" s="13" t="s">
        <v>218</v>
      </c>
      <c r="AX280" s="13" t="s">
        <v>71</v>
      </c>
      <c r="AY280" s="244" t="s">
        <v>205</v>
      </c>
    </row>
    <row r="281" s="14" customFormat="1">
      <c r="A281" s="14"/>
      <c r="B281" s="245"/>
      <c r="C281" s="246"/>
      <c r="D281" s="236" t="s">
        <v>216</v>
      </c>
      <c r="E281" s="247" t="s">
        <v>19</v>
      </c>
      <c r="F281" s="248" t="s">
        <v>12101</v>
      </c>
      <c r="G281" s="246"/>
      <c r="H281" s="249">
        <v>75.494924999999995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216</v>
      </c>
      <c r="AU281" s="255" t="s">
        <v>80</v>
      </c>
      <c r="AV281" s="14" t="s">
        <v>80</v>
      </c>
      <c r="AW281" s="14" t="s">
        <v>218</v>
      </c>
      <c r="AX281" s="14" t="s">
        <v>71</v>
      </c>
      <c r="AY281" s="255" t="s">
        <v>205</v>
      </c>
    </row>
    <row r="282" s="14" customFormat="1">
      <c r="A282" s="14"/>
      <c r="B282" s="245"/>
      <c r="C282" s="246"/>
      <c r="D282" s="236" t="s">
        <v>216</v>
      </c>
      <c r="E282" s="247" t="s">
        <v>19</v>
      </c>
      <c r="F282" s="248" t="s">
        <v>12102</v>
      </c>
      <c r="G282" s="246"/>
      <c r="H282" s="249">
        <v>12.404999999999999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216</v>
      </c>
      <c r="AU282" s="255" t="s">
        <v>80</v>
      </c>
      <c r="AV282" s="14" t="s">
        <v>80</v>
      </c>
      <c r="AW282" s="14" t="s">
        <v>218</v>
      </c>
      <c r="AX282" s="14" t="s">
        <v>71</v>
      </c>
      <c r="AY282" s="255" t="s">
        <v>205</v>
      </c>
    </row>
    <row r="283" s="14" customFormat="1">
      <c r="A283" s="14"/>
      <c r="B283" s="245"/>
      <c r="C283" s="246"/>
      <c r="D283" s="236" t="s">
        <v>216</v>
      </c>
      <c r="E283" s="247" t="s">
        <v>19</v>
      </c>
      <c r="F283" s="248" t="s">
        <v>12103</v>
      </c>
      <c r="G283" s="246"/>
      <c r="H283" s="249">
        <v>9.9800000000000004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216</v>
      </c>
      <c r="AU283" s="255" t="s">
        <v>80</v>
      </c>
      <c r="AV283" s="14" t="s">
        <v>80</v>
      </c>
      <c r="AW283" s="14" t="s">
        <v>218</v>
      </c>
      <c r="AX283" s="14" t="s">
        <v>71</v>
      </c>
      <c r="AY283" s="255" t="s">
        <v>205</v>
      </c>
    </row>
    <row r="284" s="14" customFormat="1">
      <c r="A284" s="14"/>
      <c r="B284" s="245"/>
      <c r="C284" s="246"/>
      <c r="D284" s="236" t="s">
        <v>216</v>
      </c>
      <c r="E284" s="247" t="s">
        <v>19</v>
      </c>
      <c r="F284" s="248" t="s">
        <v>12104</v>
      </c>
      <c r="G284" s="246"/>
      <c r="H284" s="249">
        <v>26.015000000000001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216</v>
      </c>
      <c r="AU284" s="255" t="s">
        <v>80</v>
      </c>
      <c r="AV284" s="14" t="s">
        <v>80</v>
      </c>
      <c r="AW284" s="14" t="s">
        <v>218</v>
      </c>
      <c r="AX284" s="14" t="s">
        <v>71</v>
      </c>
      <c r="AY284" s="255" t="s">
        <v>205</v>
      </c>
    </row>
    <row r="285" s="14" customFormat="1">
      <c r="A285" s="14"/>
      <c r="B285" s="245"/>
      <c r="C285" s="246"/>
      <c r="D285" s="236" t="s">
        <v>216</v>
      </c>
      <c r="E285" s="247" t="s">
        <v>19</v>
      </c>
      <c r="F285" s="248" t="s">
        <v>12105</v>
      </c>
      <c r="G285" s="246"/>
      <c r="H285" s="249">
        <v>13.5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216</v>
      </c>
      <c r="AU285" s="255" t="s">
        <v>80</v>
      </c>
      <c r="AV285" s="14" t="s">
        <v>80</v>
      </c>
      <c r="AW285" s="14" t="s">
        <v>218</v>
      </c>
      <c r="AX285" s="14" t="s">
        <v>71</v>
      </c>
      <c r="AY285" s="255" t="s">
        <v>205</v>
      </c>
    </row>
    <row r="286" s="14" customFormat="1">
      <c r="A286" s="14"/>
      <c r="B286" s="245"/>
      <c r="C286" s="246"/>
      <c r="D286" s="236" t="s">
        <v>216</v>
      </c>
      <c r="E286" s="247" t="s">
        <v>19</v>
      </c>
      <c r="F286" s="248" t="s">
        <v>12106</v>
      </c>
      <c r="G286" s="246"/>
      <c r="H286" s="249">
        <v>9.1050000000000004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216</v>
      </c>
      <c r="AU286" s="255" t="s">
        <v>80</v>
      </c>
      <c r="AV286" s="14" t="s">
        <v>80</v>
      </c>
      <c r="AW286" s="14" t="s">
        <v>218</v>
      </c>
      <c r="AX286" s="14" t="s">
        <v>71</v>
      </c>
      <c r="AY286" s="255" t="s">
        <v>205</v>
      </c>
    </row>
    <row r="287" s="14" customFormat="1">
      <c r="A287" s="14"/>
      <c r="B287" s="245"/>
      <c r="C287" s="246"/>
      <c r="D287" s="236" t="s">
        <v>216</v>
      </c>
      <c r="E287" s="247" t="s">
        <v>19</v>
      </c>
      <c r="F287" s="248" t="s">
        <v>12107</v>
      </c>
      <c r="G287" s="246"/>
      <c r="H287" s="249">
        <v>31.18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216</v>
      </c>
      <c r="AU287" s="255" t="s">
        <v>80</v>
      </c>
      <c r="AV287" s="14" t="s">
        <v>80</v>
      </c>
      <c r="AW287" s="14" t="s">
        <v>218</v>
      </c>
      <c r="AX287" s="14" t="s">
        <v>71</v>
      </c>
      <c r="AY287" s="255" t="s">
        <v>205</v>
      </c>
    </row>
    <row r="288" s="14" customFormat="1">
      <c r="A288" s="14"/>
      <c r="B288" s="245"/>
      <c r="C288" s="246"/>
      <c r="D288" s="236" t="s">
        <v>216</v>
      </c>
      <c r="E288" s="247" t="s">
        <v>19</v>
      </c>
      <c r="F288" s="248" t="s">
        <v>12108</v>
      </c>
      <c r="G288" s="246"/>
      <c r="H288" s="249">
        <v>12.524899999999999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216</v>
      </c>
      <c r="AU288" s="255" t="s">
        <v>80</v>
      </c>
      <c r="AV288" s="14" t="s">
        <v>80</v>
      </c>
      <c r="AW288" s="14" t="s">
        <v>218</v>
      </c>
      <c r="AX288" s="14" t="s">
        <v>71</v>
      </c>
      <c r="AY288" s="255" t="s">
        <v>205</v>
      </c>
    </row>
    <row r="289" s="13" customFormat="1">
      <c r="A289" s="13"/>
      <c r="B289" s="234"/>
      <c r="C289" s="235"/>
      <c r="D289" s="236" t="s">
        <v>216</v>
      </c>
      <c r="E289" s="237" t="s">
        <v>19</v>
      </c>
      <c r="F289" s="238" t="s">
        <v>12109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216</v>
      </c>
      <c r="AU289" s="244" t="s">
        <v>80</v>
      </c>
      <c r="AV289" s="13" t="s">
        <v>78</v>
      </c>
      <c r="AW289" s="13" t="s">
        <v>218</v>
      </c>
      <c r="AX289" s="13" t="s">
        <v>71</v>
      </c>
      <c r="AY289" s="244" t="s">
        <v>205</v>
      </c>
    </row>
    <row r="290" s="14" customFormat="1">
      <c r="A290" s="14"/>
      <c r="B290" s="245"/>
      <c r="C290" s="246"/>
      <c r="D290" s="236" t="s">
        <v>216</v>
      </c>
      <c r="E290" s="247" t="s">
        <v>19</v>
      </c>
      <c r="F290" s="248" t="s">
        <v>12110</v>
      </c>
      <c r="G290" s="246"/>
      <c r="H290" s="249">
        <v>196.69000000000003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216</v>
      </c>
      <c r="AU290" s="255" t="s">
        <v>80</v>
      </c>
      <c r="AV290" s="14" t="s">
        <v>80</v>
      </c>
      <c r="AW290" s="14" t="s">
        <v>218</v>
      </c>
      <c r="AX290" s="14" t="s">
        <v>71</v>
      </c>
      <c r="AY290" s="255" t="s">
        <v>205</v>
      </c>
    </row>
    <row r="291" s="14" customFormat="1">
      <c r="A291" s="14"/>
      <c r="B291" s="245"/>
      <c r="C291" s="246"/>
      <c r="D291" s="236" t="s">
        <v>216</v>
      </c>
      <c r="E291" s="247" t="s">
        <v>19</v>
      </c>
      <c r="F291" s="248" t="s">
        <v>12111</v>
      </c>
      <c r="G291" s="246"/>
      <c r="H291" s="249">
        <v>123.00750000000001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216</v>
      </c>
      <c r="AU291" s="255" t="s">
        <v>80</v>
      </c>
      <c r="AV291" s="14" t="s">
        <v>80</v>
      </c>
      <c r="AW291" s="14" t="s">
        <v>218</v>
      </c>
      <c r="AX291" s="14" t="s">
        <v>71</v>
      </c>
      <c r="AY291" s="255" t="s">
        <v>205</v>
      </c>
    </row>
    <row r="292" s="13" customFormat="1">
      <c r="A292" s="13"/>
      <c r="B292" s="234"/>
      <c r="C292" s="235"/>
      <c r="D292" s="236" t="s">
        <v>216</v>
      </c>
      <c r="E292" s="237" t="s">
        <v>19</v>
      </c>
      <c r="F292" s="238" t="s">
        <v>3461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216</v>
      </c>
      <c r="AU292" s="244" t="s">
        <v>80</v>
      </c>
      <c r="AV292" s="13" t="s">
        <v>78</v>
      </c>
      <c r="AW292" s="13" t="s">
        <v>218</v>
      </c>
      <c r="AX292" s="13" t="s">
        <v>71</v>
      </c>
      <c r="AY292" s="244" t="s">
        <v>205</v>
      </c>
    </row>
    <row r="293" s="14" customFormat="1">
      <c r="A293" s="14"/>
      <c r="B293" s="245"/>
      <c r="C293" s="246"/>
      <c r="D293" s="236" t="s">
        <v>216</v>
      </c>
      <c r="E293" s="247" t="s">
        <v>19</v>
      </c>
      <c r="F293" s="248" t="s">
        <v>12112</v>
      </c>
      <c r="G293" s="246"/>
      <c r="H293" s="249">
        <v>20.399999999999999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216</v>
      </c>
      <c r="AU293" s="255" t="s">
        <v>80</v>
      </c>
      <c r="AV293" s="14" t="s">
        <v>80</v>
      </c>
      <c r="AW293" s="14" t="s">
        <v>218</v>
      </c>
      <c r="AX293" s="14" t="s">
        <v>71</v>
      </c>
      <c r="AY293" s="255" t="s">
        <v>205</v>
      </c>
    </row>
    <row r="294" s="14" customFormat="1">
      <c r="A294" s="14"/>
      <c r="B294" s="245"/>
      <c r="C294" s="246"/>
      <c r="D294" s="236" t="s">
        <v>216</v>
      </c>
      <c r="E294" s="247" t="s">
        <v>19</v>
      </c>
      <c r="F294" s="248" t="s">
        <v>12113</v>
      </c>
      <c r="G294" s="246"/>
      <c r="H294" s="249">
        <v>121.05700000000002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216</v>
      </c>
      <c r="AU294" s="255" t="s">
        <v>80</v>
      </c>
      <c r="AV294" s="14" t="s">
        <v>80</v>
      </c>
      <c r="AW294" s="14" t="s">
        <v>218</v>
      </c>
      <c r="AX294" s="14" t="s">
        <v>71</v>
      </c>
      <c r="AY294" s="255" t="s">
        <v>205</v>
      </c>
    </row>
    <row r="295" s="14" customFormat="1">
      <c r="A295" s="14"/>
      <c r="B295" s="245"/>
      <c r="C295" s="246"/>
      <c r="D295" s="236" t="s">
        <v>216</v>
      </c>
      <c r="E295" s="247" t="s">
        <v>19</v>
      </c>
      <c r="F295" s="248" t="s">
        <v>12114</v>
      </c>
      <c r="G295" s="246"/>
      <c r="H295" s="249">
        <v>66.231000000000009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216</v>
      </c>
      <c r="AU295" s="255" t="s">
        <v>80</v>
      </c>
      <c r="AV295" s="14" t="s">
        <v>80</v>
      </c>
      <c r="AW295" s="14" t="s">
        <v>218</v>
      </c>
      <c r="AX295" s="14" t="s">
        <v>71</v>
      </c>
      <c r="AY295" s="255" t="s">
        <v>205</v>
      </c>
    </row>
    <row r="296" s="14" customFormat="1">
      <c r="A296" s="14"/>
      <c r="B296" s="245"/>
      <c r="C296" s="246"/>
      <c r="D296" s="236" t="s">
        <v>216</v>
      </c>
      <c r="E296" s="247" t="s">
        <v>19</v>
      </c>
      <c r="F296" s="248" t="s">
        <v>12115</v>
      </c>
      <c r="G296" s="246"/>
      <c r="H296" s="249">
        <v>77.069499999999991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216</v>
      </c>
      <c r="AU296" s="255" t="s">
        <v>80</v>
      </c>
      <c r="AV296" s="14" t="s">
        <v>80</v>
      </c>
      <c r="AW296" s="14" t="s">
        <v>218</v>
      </c>
      <c r="AX296" s="14" t="s">
        <v>71</v>
      </c>
      <c r="AY296" s="255" t="s">
        <v>205</v>
      </c>
    </row>
    <row r="297" s="14" customFormat="1">
      <c r="A297" s="14"/>
      <c r="B297" s="245"/>
      <c r="C297" s="246"/>
      <c r="D297" s="236" t="s">
        <v>216</v>
      </c>
      <c r="E297" s="247" t="s">
        <v>19</v>
      </c>
      <c r="F297" s="248" t="s">
        <v>12116</v>
      </c>
      <c r="G297" s="246"/>
      <c r="H297" s="249">
        <v>-3.9149999999999996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216</v>
      </c>
      <c r="AU297" s="255" t="s">
        <v>80</v>
      </c>
      <c r="AV297" s="14" t="s">
        <v>80</v>
      </c>
      <c r="AW297" s="14" t="s">
        <v>218</v>
      </c>
      <c r="AX297" s="14" t="s">
        <v>71</v>
      </c>
      <c r="AY297" s="255" t="s">
        <v>205</v>
      </c>
    </row>
    <row r="298" s="14" customFormat="1">
      <c r="A298" s="14"/>
      <c r="B298" s="245"/>
      <c r="C298" s="246"/>
      <c r="D298" s="236" t="s">
        <v>216</v>
      </c>
      <c r="E298" s="247" t="s">
        <v>19</v>
      </c>
      <c r="F298" s="248" t="s">
        <v>12117</v>
      </c>
      <c r="G298" s="246"/>
      <c r="H298" s="249">
        <v>4.6799999999999997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216</v>
      </c>
      <c r="AU298" s="255" t="s">
        <v>80</v>
      </c>
      <c r="AV298" s="14" t="s">
        <v>80</v>
      </c>
      <c r="AW298" s="14" t="s">
        <v>218</v>
      </c>
      <c r="AX298" s="14" t="s">
        <v>71</v>
      </c>
      <c r="AY298" s="255" t="s">
        <v>205</v>
      </c>
    </row>
    <row r="299" s="13" customFormat="1">
      <c r="A299" s="13"/>
      <c r="B299" s="234"/>
      <c r="C299" s="235"/>
      <c r="D299" s="236" t="s">
        <v>216</v>
      </c>
      <c r="E299" s="237" t="s">
        <v>19</v>
      </c>
      <c r="F299" s="238" t="s">
        <v>12118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216</v>
      </c>
      <c r="AU299" s="244" t="s">
        <v>80</v>
      </c>
      <c r="AV299" s="13" t="s">
        <v>78</v>
      </c>
      <c r="AW299" s="13" t="s">
        <v>218</v>
      </c>
      <c r="AX299" s="13" t="s">
        <v>71</v>
      </c>
      <c r="AY299" s="244" t="s">
        <v>205</v>
      </c>
    </row>
    <row r="300" s="14" customFormat="1">
      <c r="A300" s="14"/>
      <c r="B300" s="245"/>
      <c r="C300" s="246"/>
      <c r="D300" s="236" t="s">
        <v>216</v>
      </c>
      <c r="E300" s="247" t="s">
        <v>19</v>
      </c>
      <c r="F300" s="248" t="s">
        <v>12119</v>
      </c>
      <c r="G300" s="246"/>
      <c r="H300" s="249">
        <v>12.310000000000001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216</v>
      </c>
      <c r="AU300" s="255" t="s">
        <v>80</v>
      </c>
      <c r="AV300" s="14" t="s">
        <v>80</v>
      </c>
      <c r="AW300" s="14" t="s">
        <v>218</v>
      </c>
      <c r="AX300" s="14" t="s">
        <v>71</v>
      </c>
      <c r="AY300" s="255" t="s">
        <v>205</v>
      </c>
    </row>
    <row r="301" s="14" customFormat="1">
      <c r="A301" s="14"/>
      <c r="B301" s="245"/>
      <c r="C301" s="246"/>
      <c r="D301" s="236" t="s">
        <v>216</v>
      </c>
      <c r="E301" s="247" t="s">
        <v>19</v>
      </c>
      <c r="F301" s="248" t="s">
        <v>12120</v>
      </c>
      <c r="G301" s="246"/>
      <c r="H301" s="249">
        <v>32.399999999999999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216</v>
      </c>
      <c r="AU301" s="255" t="s">
        <v>80</v>
      </c>
      <c r="AV301" s="14" t="s">
        <v>80</v>
      </c>
      <c r="AW301" s="14" t="s">
        <v>218</v>
      </c>
      <c r="AX301" s="14" t="s">
        <v>71</v>
      </c>
      <c r="AY301" s="255" t="s">
        <v>205</v>
      </c>
    </row>
    <row r="302" s="2" customFormat="1" ht="24.15" customHeight="1">
      <c r="A302" s="41"/>
      <c r="B302" s="42"/>
      <c r="C302" s="216" t="s">
        <v>568</v>
      </c>
      <c r="D302" s="216" t="s">
        <v>207</v>
      </c>
      <c r="E302" s="217" t="s">
        <v>12121</v>
      </c>
      <c r="F302" s="218" t="s">
        <v>12122</v>
      </c>
      <c r="G302" s="219" t="s">
        <v>306</v>
      </c>
      <c r="H302" s="220">
        <v>1666.3119999999999</v>
      </c>
      <c r="I302" s="221"/>
      <c r="J302" s="222">
        <f>ROUND(I302*H302,2)</f>
        <v>0</v>
      </c>
      <c r="K302" s="218" t="s">
        <v>211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0.0031199999999999999</v>
      </c>
      <c r="T302" s="226">
        <f>S302*H302</f>
        <v>5.19889344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331</v>
      </c>
      <c r="AT302" s="227" t="s">
        <v>207</v>
      </c>
      <c r="AU302" s="227" t="s">
        <v>80</v>
      </c>
      <c r="AY302" s="20" t="s">
        <v>205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331</v>
      </c>
      <c r="BM302" s="227" t="s">
        <v>12123</v>
      </c>
    </row>
    <row r="303" s="2" customFormat="1">
      <c r="A303" s="41"/>
      <c r="B303" s="42"/>
      <c r="C303" s="43"/>
      <c r="D303" s="229" t="s">
        <v>214</v>
      </c>
      <c r="E303" s="43"/>
      <c r="F303" s="230" t="s">
        <v>12124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214</v>
      </c>
      <c r="AU303" s="20" t="s">
        <v>80</v>
      </c>
    </row>
    <row r="304" s="13" customFormat="1">
      <c r="A304" s="13"/>
      <c r="B304" s="234"/>
      <c r="C304" s="235"/>
      <c r="D304" s="236" t="s">
        <v>216</v>
      </c>
      <c r="E304" s="237" t="s">
        <v>19</v>
      </c>
      <c r="F304" s="238" t="s">
        <v>2630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216</v>
      </c>
      <c r="AU304" s="244" t="s">
        <v>80</v>
      </c>
      <c r="AV304" s="13" t="s">
        <v>78</v>
      </c>
      <c r="AW304" s="13" t="s">
        <v>218</v>
      </c>
      <c r="AX304" s="13" t="s">
        <v>71</v>
      </c>
      <c r="AY304" s="244" t="s">
        <v>205</v>
      </c>
    </row>
    <row r="305" s="13" customFormat="1">
      <c r="A305" s="13"/>
      <c r="B305" s="234"/>
      <c r="C305" s="235"/>
      <c r="D305" s="236" t="s">
        <v>216</v>
      </c>
      <c r="E305" s="237" t="s">
        <v>19</v>
      </c>
      <c r="F305" s="238" t="s">
        <v>12099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216</v>
      </c>
      <c r="AU305" s="244" t="s">
        <v>80</v>
      </c>
      <c r="AV305" s="13" t="s">
        <v>78</v>
      </c>
      <c r="AW305" s="13" t="s">
        <v>218</v>
      </c>
      <c r="AX305" s="13" t="s">
        <v>71</v>
      </c>
      <c r="AY305" s="244" t="s">
        <v>205</v>
      </c>
    </row>
    <row r="306" s="14" customFormat="1">
      <c r="A306" s="14"/>
      <c r="B306" s="245"/>
      <c r="C306" s="246"/>
      <c r="D306" s="236" t="s">
        <v>216</v>
      </c>
      <c r="E306" s="247" t="s">
        <v>19</v>
      </c>
      <c r="F306" s="248" t="s">
        <v>12125</v>
      </c>
      <c r="G306" s="246"/>
      <c r="H306" s="249">
        <v>335.34950000000003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216</v>
      </c>
      <c r="AU306" s="255" t="s">
        <v>80</v>
      </c>
      <c r="AV306" s="14" t="s">
        <v>80</v>
      </c>
      <c r="AW306" s="14" t="s">
        <v>218</v>
      </c>
      <c r="AX306" s="14" t="s">
        <v>71</v>
      </c>
      <c r="AY306" s="255" t="s">
        <v>205</v>
      </c>
    </row>
    <row r="307" s="14" customFormat="1">
      <c r="A307" s="14"/>
      <c r="B307" s="245"/>
      <c r="C307" s="246"/>
      <c r="D307" s="236" t="s">
        <v>216</v>
      </c>
      <c r="E307" s="247" t="s">
        <v>19</v>
      </c>
      <c r="F307" s="248" t="s">
        <v>12126</v>
      </c>
      <c r="G307" s="246"/>
      <c r="H307" s="249">
        <v>320.16249999999997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216</v>
      </c>
      <c r="AU307" s="255" t="s">
        <v>80</v>
      </c>
      <c r="AV307" s="14" t="s">
        <v>80</v>
      </c>
      <c r="AW307" s="14" t="s">
        <v>218</v>
      </c>
      <c r="AX307" s="14" t="s">
        <v>71</v>
      </c>
      <c r="AY307" s="255" t="s">
        <v>205</v>
      </c>
    </row>
    <row r="308" s="14" customFormat="1">
      <c r="A308" s="14"/>
      <c r="B308" s="245"/>
      <c r="C308" s="246"/>
      <c r="D308" s="236" t="s">
        <v>216</v>
      </c>
      <c r="E308" s="247" t="s">
        <v>19</v>
      </c>
      <c r="F308" s="248" t="s">
        <v>12127</v>
      </c>
      <c r="G308" s="246"/>
      <c r="H308" s="249">
        <v>-76.949999999999989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216</v>
      </c>
      <c r="AU308" s="255" t="s">
        <v>80</v>
      </c>
      <c r="AV308" s="14" t="s">
        <v>80</v>
      </c>
      <c r="AW308" s="14" t="s">
        <v>218</v>
      </c>
      <c r="AX308" s="14" t="s">
        <v>71</v>
      </c>
      <c r="AY308" s="255" t="s">
        <v>205</v>
      </c>
    </row>
    <row r="309" s="14" customFormat="1">
      <c r="A309" s="14"/>
      <c r="B309" s="245"/>
      <c r="C309" s="246"/>
      <c r="D309" s="236" t="s">
        <v>216</v>
      </c>
      <c r="E309" s="247" t="s">
        <v>19</v>
      </c>
      <c r="F309" s="248" t="s">
        <v>12128</v>
      </c>
      <c r="G309" s="246"/>
      <c r="H309" s="249">
        <v>-9.4900000000000002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216</v>
      </c>
      <c r="AU309" s="255" t="s">
        <v>80</v>
      </c>
      <c r="AV309" s="14" t="s">
        <v>80</v>
      </c>
      <c r="AW309" s="14" t="s">
        <v>218</v>
      </c>
      <c r="AX309" s="14" t="s">
        <v>71</v>
      </c>
      <c r="AY309" s="255" t="s">
        <v>205</v>
      </c>
    </row>
    <row r="310" s="13" customFormat="1">
      <c r="A310" s="13"/>
      <c r="B310" s="234"/>
      <c r="C310" s="235"/>
      <c r="D310" s="236" t="s">
        <v>216</v>
      </c>
      <c r="E310" s="237" t="s">
        <v>19</v>
      </c>
      <c r="F310" s="238" t="s">
        <v>3455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216</v>
      </c>
      <c r="AU310" s="244" t="s">
        <v>80</v>
      </c>
      <c r="AV310" s="13" t="s">
        <v>78</v>
      </c>
      <c r="AW310" s="13" t="s">
        <v>218</v>
      </c>
      <c r="AX310" s="13" t="s">
        <v>71</v>
      </c>
      <c r="AY310" s="244" t="s">
        <v>205</v>
      </c>
    </row>
    <row r="311" s="14" customFormat="1">
      <c r="A311" s="14"/>
      <c r="B311" s="245"/>
      <c r="C311" s="246"/>
      <c r="D311" s="236" t="s">
        <v>216</v>
      </c>
      <c r="E311" s="247" t="s">
        <v>19</v>
      </c>
      <c r="F311" s="248" t="s">
        <v>12129</v>
      </c>
      <c r="G311" s="246"/>
      <c r="H311" s="249">
        <v>22.706649999999996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216</v>
      </c>
      <c r="AU311" s="255" t="s">
        <v>80</v>
      </c>
      <c r="AV311" s="14" t="s">
        <v>80</v>
      </c>
      <c r="AW311" s="14" t="s">
        <v>218</v>
      </c>
      <c r="AX311" s="14" t="s">
        <v>71</v>
      </c>
      <c r="AY311" s="255" t="s">
        <v>205</v>
      </c>
    </row>
    <row r="312" s="14" customFormat="1">
      <c r="A312" s="14"/>
      <c r="B312" s="245"/>
      <c r="C312" s="246"/>
      <c r="D312" s="236" t="s">
        <v>216</v>
      </c>
      <c r="E312" s="247" t="s">
        <v>19</v>
      </c>
      <c r="F312" s="248" t="s">
        <v>12130</v>
      </c>
      <c r="G312" s="246"/>
      <c r="H312" s="249">
        <v>150.731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216</v>
      </c>
      <c r="AU312" s="255" t="s">
        <v>80</v>
      </c>
      <c r="AV312" s="14" t="s">
        <v>80</v>
      </c>
      <c r="AW312" s="14" t="s">
        <v>218</v>
      </c>
      <c r="AX312" s="14" t="s">
        <v>71</v>
      </c>
      <c r="AY312" s="255" t="s">
        <v>205</v>
      </c>
    </row>
    <row r="313" s="14" customFormat="1">
      <c r="A313" s="14"/>
      <c r="B313" s="245"/>
      <c r="C313" s="246"/>
      <c r="D313" s="236" t="s">
        <v>216</v>
      </c>
      <c r="E313" s="247" t="s">
        <v>19</v>
      </c>
      <c r="F313" s="248" t="s">
        <v>12131</v>
      </c>
      <c r="G313" s="246"/>
      <c r="H313" s="249">
        <v>47.561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216</v>
      </c>
      <c r="AU313" s="255" t="s">
        <v>80</v>
      </c>
      <c r="AV313" s="14" t="s">
        <v>80</v>
      </c>
      <c r="AW313" s="14" t="s">
        <v>218</v>
      </c>
      <c r="AX313" s="14" t="s">
        <v>71</v>
      </c>
      <c r="AY313" s="255" t="s">
        <v>205</v>
      </c>
    </row>
    <row r="314" s="14" customFormat="1">
      <c r="A314" s="14"/>
      <c r="B314" s="245"/>
      <c r="C314" s="246"/>
      <c r="D314" s="236" t="s">
        <v>216</v>
      </c>
      <c r="E314" s="247" t="s">
        <v>19</v>
      </c>
      <c r="F314" s="248" t="s">
        <v>12132</v>
      </c>
      <c r="G314" s="246"/>
      <c r="H314" s="249">
        <v>9.2300000000000004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216</v>
      </c>
      <c r="AU314" s="255" t="s">
        <v>80</v>
      </c>
      <c r="AV314" s="14" t="s">
        <v>80</v>
      </c>
      <c r="AW314" s="14" t="s">
        <v>218</v>
      </c>
      <c r="AX314" s="14" t="s">
        <v>71</v>
      </c>
      <c r="AY314" s="255" t="s">
        <v>205</v>
      </c>
    </row>
    <row r="315" s="14" customFormat="1">
      <c r="A315" s="14"/>
      <c r="B315" s="245"/>
      <c r="C315" s="246"/>
      <c r="D315" s="236" t="s">
        <v>216</v>
      </c>
      <c r="E315" s="247" t="s">
        <v>19</v>
      </c>
      <c r="F315" s="248" t="s">
        <v>12133</v>
      </c>
      <c r="G315" s="246"/>
      <c r="H315" s="249">
        <v>39.860750000000003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216</v>
      </c>
      <c r="AU315" s="255" t="s">
        <v>80</v>
      </c>
      <c r="AV315" s="14" t="s">
        <v>80</v>
      </c>
      <c r="AW315" s="14" t="s">
        <v>218</v>
      </c>
      <c r="AX315" s="14" t="s">
        <v>71</v>
      </c>
      <c r="AY315" s="255" t="s">
        <v>205</v>
      </c>
    </row>
    <row r="316" s="14" customFormat="1">
      <c r="A316" s="14"/>
      <c r="B316" s="245"/>
      <c r="C316" s="246"/>
      <c r="D316" s="236" t="s">
        <v>216</v>
      </c>
      <c r="E316" s="247" t="s">
        <v>19</v>
      </c>
      <c r="F316" s="248" t="s">
        <v>12134</v>
      </c>
      <c r="G316" s="246"/>
      <c r="H316" s="249">
        <v>-9.9800000000000004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216</v>
      </c>
      <c r="AU316" s="255" t="s">
        <v>80</v>
      </c>
      <c r="AV316" s="14" t="s">
        <v>80</v>
      </c>
      <c r="AW316" s="14" t="s">
        <v>218</v>
      </c>
      <c r="AX316" s="14" t="s">
        <v>71</v>
      </c>
      <c r="AY316" s="255" t="s">
        <v>205</v>
      </c>
    </row>
    <row r="317" s="14" customFormat="1">
      <c r="A317" s="14"/>
      <c r="B317" s="245"/>
      <c r="C317" s="246"/>
      <c r="D317" s="236" t="s">
        <v>216</v>
      </c>
      <c r="E317" s="247" t="s">
        <v>19</v>
      </c>
      <c r="F317" s="248" t="s">
        <v>12135</v>
      </c>
      <c r="G317" s="246"/>
      <c r="H317" s="249">
        <v>163.72499999999997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216</v>
      </c>
      <c r="AU317" s="255" t="s">
        <v>80</v>
      </c>
      <c r="AV317" s="14" t="s">
        <v>80</v>
      </c>
      <c r="AW317" s="14" t="s">
        <v>218</v>
      </c>
      <c r="AX317" s="14" t="s">
        <v>71</v>
      </c>
      <c r="AY317" s="255" t="s">
        <v>205</v>
      </c>
    </row>
    <row r="318" s="14" customFormat="1">
      <c r="A318" s="14"/>
      <c r="B318" s="245"/>
      <c r="C318" s="246"/>
      <c r="D318" s="236" t="s">
        <v>216</v>
      </c>
      <c r="E318" s="247" t="s">
        <v>19</v>
      </c>
      <c r="F318" s="248" t="s">
        <v>12136</v>
      </c>
      <c r="G318" s="246"/>
      <c r="H318" s="249">
        <v>-26.015000000000001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216</v>
      </c>
      <c r="AU318" s="255" t="s">
        <v>80</v>
      </c>
      <c r="AV318" s="14" t="s">
        <v>80</v>
      </c>
      <c r="AW318" s="14" t="s">
        <v>218</v>
      </c>
      <c r="AX318" s="14" t="s">
        <v>71</v>
      </c>
      <c r="AY318" s="255" t="s">
        <v>205</v>
      </c>
    </row>
    <row r="319" s="14" customFormat="1">
      <c r="A319" s="14"/>
      <c r="B319" s="245"/>
      <c r="C319" s="246"/>
      <c r="D319" s="236" t="s">
        <v>216</v>
      </c>
      <c r="E319" s="247" t="s">
        <v>19</v>
      </c>
      <c r="F319" s="248" t="s">
        <v>12137</v>
      </c>
      <c r="G319" s="246"/>
      <c r="H319" s="249">
        <v>98.029650000000004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216</v>
      </c>
      <c r="AU319" s="255" t="s">
        <v>80</v>
      </c>
      <c r="AV319" s="14" t="s">
        <v>80</v>
      </c>
      <c r="AW319" s="14" t="s">
        <v>218</v>
      </c>
      <c r="AX319" s="14" t="s">
        <v>71</v>
      </c>
      <c r="AY319" s="255" t="s">
        <v>205</v>
      </c>
    </row>
    <row r="320" s="14" customFormat="1">
      <c r="A320" s="14"/>
      <c r="B320" s="245"/>
      <c r="C320" s="246"/>
      <c r="D320" s="236" t="s">
        <v>216</v>
      </c>
      <c r="E320" s="247" t="s">
        <v>19</v>
      </c>
      <c r="F320" s="248" t="s">
        <v>12138</v>
      </c>
      <c r="G320" s="246"/>
      <c r="H320" s="249">
        <v>79.889424999999989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216</v>
      </c>
      <c r="AU320" s="255" t="s">
        <v>80</v>
      </c>
      <c r="AV320" s="14" t="s">
        <v>80</v>
      </c>
      <c r="AW320" s="14" t="s">
        <v>218</v>
      </c>
      <c r="AX320" s="14" t="s">
        <v>71</v>
      </c>
      <c r="AY320" s="255" t="s">
        <v>205</v>
      </c>
    </row>
    <row r="321" s="14" customFormat="1">
      <c r="A321" s="14"/>
      <c r="B321" s="245"/>
      <c r="C321" s="246"/>
      <c r="D321" s="236" t="s">
        <v>216</v>
      </c>
      <c r="E321" s="247" t="s">
        <v>19</v>
      </c>
      <c r="F321" s="248" t="s">
        <v>12139</v>
      </c>
      <c r="G321" s="246"/>
      <c r="H321" s="249">
        <v>69.888844999999989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216</v>
      </c>
      <c r="AU321" s="255" t="s">
        <v>80</v>
      </c>
      <c r="AV321" s="14" t="s">
        <v>80</v>
      </c>
      <c r="AW321" s="14" t="s">
        <v>218</v>
      </c>
      <c r="AX321" s="14" t="s">
        <v>71</v>
      </c>
      <c r="AY321" s="255" t="s">
        <v>205</v>
      </c>
    </row>
    <row r="322" s="14" customFormat="1">
      <c r="A322" s="14"/>
      <c r="B322" s="245"/>
      <c r="C322" s="246"/>
      <c r="D322" s="236" t="s">
        <v>216</v>
      </c>
      <c r="E322" s="247" t="s">
        <v>19</v>
      </c>
      <c r="F322" s="248" t="s">
        <v>12140</v>
      </c>
      <c r="G322" s="246"/>
      <c r="H322" s="249">
        <v>-13.5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216</v>
      </c>
      <c r="AU322" s="255" t="s">
        <v>80</v>
      </c>
      <c r="AV322" s="14" t="s">
        <v>80</v>
      </c>
      <c r="AW322" s="14" t="s">
        <v>218</v>
      </c>
      <c r="AX322" s="14" t="s">
        <v>71</v>
      </c>
      <c r="AY322" s="255" t="s">
        <v>205</v>
      </c>
    </row>
    <row r="323" s="14" customFormat="1">
      <c r="A323" s="14"/>
      <c r="B323" s="245"/>
      <c r="C323" s="246"/>
      <c r="D323" s="236" t="s">
        <v>216</v>
      </c>
      <c r="E323" s="247" t="s">
        <v>19</v>
      </c>
      <c r="F323" s="248" t="s">
        <v>12141</v>
      </c>
      <c r="G323" s="246"/>
      <c r="H323" s="249">
        <v>45.926599999999993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216</v>
      </c>
      <c r="AU323" s="255" t="s">
        <v>80</v>
      </c>
      <c r="AV323" s="14" t="s">
        <v>80</v>
      </c>
      <c r="AW323" s="14" t="s">
        <v>218</v>
      </c>
      <c r="AX323" s="14" t="s">
        <v>71</v>
      </c>
      <c r="AY323" s="255" t="s">
        <v>205</v>
      </c>
    </row>
    <row r="324" s="14" customFormat="1">
      <c r="A324" s="14"/>
      <c r="B324" s="245"/>
      <c r="C324" s="246"/>
      <c r="D324" s="236" t="s">
        <v>216</v>
      </c>
      <c r="E324" s="247" t="s">
        <v>19</v>
      </c>
      <c r="F324" s="248" t="s">
        <v>12142</v>
      </c>
      <c r="G324" s="246"/>
      <c r="H324" s="249">
        <v>-9.1050000000000004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216</v>
      </c>
      <c r="AU324" s="255" t="s">
        <v>80</v>
      </c>
      <c r="AV324" s="14" t="s">
        <v>80</v>
      </c>
      <c r="AW324" s="14" t="s">
        <v>218</v>
      </c>
      <c r="AX324" s="14" t="s">
        <v>71</v>
      </c>
      <c r="AY324" s="255" t="s">
        <v>205</v>
      </c>
    </row>
    <row r="325" s="14" customFormat="1">
      <c r="A325" s="14"/>
      <c r="B325" s="245"/>
      <c r="C325" s="246"/>
      <c r="D325" s="236" t="s">
        <v>216</v>
      </c>
      <c r="E325" s="247" t="s">
        <v>19</v>
      </c>
      <c r="F325" s="248" t="s">
        <v>12143</v>
      </c>
      <c r="G325" s="246"/>
      <c r="H325" s="249">
        <v>80.147812500000015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216</v>
      </c>
      <c r="AU325" s="255" t="s">
        <v>80</v>
      </c>
      <c r="AV325" s="14" t="s">
        <v>80</v>
      </c>
      <c r="AW325" s="14" t="s">
        <v>218</v>
      </c>
      <c r="AX325" s="14" t="s">
        <v>71</v>
      </c>
      <c r="AY325" s="255" t="s">
        <v>205</v>
      </c>
    </row>
    <row r="326" s="14" customFormat="1">
      <c r="A326" s="14"/>
      <c r="B326" s="245"/>
      <c r="C326" s="246"/>
      <c r="D326" s="236" t="s">
        <v>216</v>
      </c>
      <c r="E326" s="247" t="s">
        <v>19</v>
      </c>
      <c r="F326" s="248" t="s">
        <v>12144</v>
      </c>
      <c r="G326" s="246"/>
      <c r="H326" s="249">
        <v>18.628249999999998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216</v>
      </c>
      <c r="AU326" s="255" t="s">
        <v>80</v>
      </c>
      <c r="AV326" s="14" t="s">
        <v>80</v>
      </c>
      <c r="AW326" s="14" t="s">
        <v>218</v>
      </c>
      <c r="AX326" s="14" t="s">
        <v>71</v>
      </c>
      <c r="AY326" s="255" t="s">
        <v>205</v>
      </c>
    </row>
    <row r="327" s="14" customFormat="1">
      <c r="A327" s="14"/>
      <c r="B327" s="245"/>
      <c r="C327" s="246"/>
      <c r="D327" s="236" t="s">
        <v>216</v>
      </c>
      <c r="E327" s="247" t="s">
        <v>19</v>
      </c>
      <c r="F327" s="248" t="s">
        <v>12145</v>
      </c>
      <c r="G327" s="246"/>
      <c r="H327" s="249">
        <v>14.804999999999998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216</v>
      </c>
      <c r="AU327" s="255" t="s">
        <v>80</v>
      </c>
      <c r="AV327" s="14" t="s">
        <v>80</v>
      </c>
      <c r="AW327" s="14" t="s">
        <v>218</v>
      </c>
      <c r="AX327" s="14" t="s">
        <v>71</v>
      </c>
      <c r="AY327" s="255" t="s">
        <v>205</v>
      </c>
    </row>
    <row r="328" s="14" customFormat="1">
      <c r="A328" s="14"/>
      <c r="B328" s="245"/>
      <c r="C328" s="246"/>
      <c r="D328" s="236" t="s">
        <v>216</v>
      </c>
      <c r="E328" s="247" t="s">
        <v>19</v>
      </c>
      <c r="F328" s="248" t="s">
        <v>12146</v>
      </c>
      <c r="G328" s="246"/>
      <c r="H328" s="249">
        <v>128.22569999999999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216</v>
      </c>
      <c r="AU328" s="255" t="s">
        <v>80</v>
      </c>
      <c r="AV328" s="14" t="s">
        <v>80</v>
      </c>
      <c r="AW328" s="14" t="s">
        <v>218</v>
      </c>
      <c r="AX328" s="14" t="s">
        <v>71</v>
      </c>
      <c r="AY328" s="255" t="s">
        <v>205</v>
      </c>
    </row>
    <row r="329" s="14" customFormat="1">
      <c r="A329" s="14"/>
      <c r="B329" s="245"/>
      <c r="C329" s="246"/>
      <c r="D329" s="236" t="s">
        <v>216</v>
      </c>
      <c r="E329" s="247" t="s">
        <v>19</v>
      </c>
      <c r="F329" s="248" t="s">
        <v>12147</v>
      </c>
      <c r="G329" s="246"/>
      <c r="H329" s="249">
        <v>3.1500000000000004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216</v>
      </c>
      <c r="AU329" s="255" t="s">
        <v>80</v>
      </c>
      <c r="AV329" s="14" t="s">
        <v>80</v>
      </c>
      <c r="AW329" s="14" t="s">
        <v>218</v>
      </c>
      <c r="AX329" s="14" t="s">
        <v>71</v>
      </c>
      <c r="AY329" s="255" t="s">
        <v>205</v>
      </c>
    </row>
    <row r="330" s="14" customFormat="1">
      <c r="A330" s="14"/>
      <c r="B330" s="245"/>
      <c r="C330" s="246"/>
      <c r="D330" s="236" t="s">
        <v>216</v>
      </c>
      <c r="E330" s="247" t="s">
        <v>19</v>
      </c>
      <c r="F330" s="248" t="s">
        <v>12148</v>
      </c>
      <c r="G330" s="246"/>
      <c r="H330" s="249">
        <v>-31.18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216</v>
      </c>
      <c r="AU330" s="255" t="s">
        <v>80</v>
      </c>
      <c r="AV330" s="14" t="s">
        <v>80</v>
      </c>
      <c r="AW330" s="14" t="s">
        <v>218</v>
      </c>
      <c r="AX330" s="14" t="s">
        <v>71</v>
      </c>
      <c r="AY330" s="255" t="s">
        <v>205</v>
      </c>
    </row>
    <row r="331" s="13" customFormat="1">
      <c r="A331" s="13"/>
      <c r="B331" s="234"/>
      <c r="C331" s="235"/>
      <c r="D331" s="236" t="s">
        <v>216</v>
      </c>
      <c r="E331" s="237" t="s">
        <v>19</v>
      </c>
      <c r="F331" s="238" t="s">
        <v>3461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216</v>
      </c>
      <c r="AU331" s="244" t="s">
        <v>80</v>
      </c>
      <c r="AV331" s="13" t="s">
        <v>78</v>
      </c>
      <c r="AW331" s="13" t="s">
        <v>218</v>
      </c>
      <c r="AX331" s="13" t="s">
        <v>71</v>
      </c>
      <c r="AY331" s="244" t="s">
        <v>205</v>
      </c>
    </row>
    <row r="332" s="14" customFormat="1">
      <c r="A332" s="14"/>
      <c r="B332" s="245"/>
      <c r="C332" s="246"/>
      <c r="D332" s="236" t="s">
        <v>216</v>
      </c>
      <c r="E332" s="247" t="s">
        <v>19</v>
      </c>
      <c r="F332" s="248" t="s">
        <v>12149</v>
      </c>
      <c r="G332" s="246"/>
      <c r="H332" s="249">
        <v>154.36342250000001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216</v>
      </c>
      <c r="AU332" s="255" t="s">
        <v>80</v>
      </c>
      <c r="AV332" s="14" t="s">
        <v>80</v>
      </c>
      <c r="AW332" s="14" t="s">
        <v>218</v>
      </c>
      <c r="AX332" s="14" t="s">
        <v>71</v>
      </c>
      <c r="AY332" s="255" t="s">
        <v>205</v>
      </c>
    </row>
    <row r="333" s="14" customFormat="1">
      <c r="A333" s="14"/>
      <c r="B333" s="245"/>
      <c r="C333" s="246"/>
      <c r="D333" s="236" t="s">
        <v>216</v>
      </c>
      <c r="E333" s="247" t="s">
        <v>19</v>
      </c>
      <c r="F333" s="248" t="s">
        <v>12150</v>
      </c>
      <c r="G333" s="246"/>
      <c r="H333" s="249">
        <v>-20.399999999999999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216</v>
      </c>
      <c r="AU333" s="255" t="s">
        <v>80</v>
      </c>
      <c r="AV333" s="14" t="s">
        <v>80</v>
      </c>
      <c r="AW333" s="14" t="s">
        <v>218</v>
      </c>
      <c r="AX333" s="14" t="s">
        <v>71</v>
      </c>
      <c r="AY333" s="255" t="s">
        <v>205</v>
      </c>
    </row>
    <row r="334" s="14" customFormat="1">
      <c r="A334" s="14"/>
      <c r="B334" s="245"/>
      <c r="C334" s="246"/>
      <c r="D334" s="236" t="s">
        <v>216</v>
      </c>
      <c r="E334" s="247" t="s">
        <v>19</v>
      </c>
      <c r="F334" s="248" t="s">
        <v>12151</v>
      </c>
      <c r="G334" s="246"/>
      <c r="H334" s="249">
        <v>-4.8600000000000003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216</v>
      </c>
      <c r="AU334" s="255" t="s">
        <v>80</v>
      </c>
      <c r="AV334" s="14" t="s">
        <v>80</v>
      </c>
      <c r="AW334" s="14" t="s">
        <v>218</v>
      </c>
      <c r="AX334" s="14" t="s">
        <v>71</v>
      </c>
      <c r="AY334" s="255" t="s">
        <v>205</v>
      </c>
    </row>
    <row r="335" s="14" customFormat="1">
      <c r="A335" s="14"/>
      <c r="B335" s="245"/>
      <c r="C335" s="246"/>
      <c r="D335" s="236" t="s">
        <v>216</v>
      </c>
      <c r="E335" s="247" t="s">
        <v>19</v>
      </c>
      <c r="F335" s="248" t="s">
        <v>12152</v>
      </c>
      <c r="G335" s="246"/>
      <c r="H335" s="249">
        <v>7.5270000000000001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216</v>
      </c>
      <c r="AU335" s="255" t="s">
        <v>80</v>
      </c>
      <c r="AV335" s="14" t="s">
        <v>80</v>
      </c>
      <c r="AW335" s="14" t="s">
        <v>218</v>
      </c>
      <c r="AX335" s="14" t="s">
        <v>71</v>
      </c>
      <c r="AY335" s="255" t="s">
        <v>205</v>
      </c>
    </row>
    <row r="336" s="13" customFormat="1">
      <c r="A336" s="13"/>
      <c r="B336" s="234"/>
      <c r="C336" s="235"/>
      <c r="D336" s="236" t="s">
        <v>216</v>
      </c>
      <c r="E336" s="237" t="s">
        <v>19</v>
      </c>
      <c r="F336" s="238" t="s">
        <v>12118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216</v>
      </c>
      <c r="AU336" s="244" t="s">
        <v>80</v>
      </c>
      <c r="AV336" s="13" t="s">
        <v>78</v>
      </c>
      <c r="AW336" s="13" t="s">
        <v>218</v>
      </c>
      <c r="AX336" s="13" t="s">
        <v>71</v>
      </c>
      <c r="AY336" s="244" t="s">
        <v>205</v>
      </c>
    </row>
    <row r="337" s="14" customFormat="1">
      <c r="A337" s="14"/>
      <c r="B337" s="245"/>
      <c r="C337" s="246"/>
      <c r="D337" s="236" t="s">
        <v>216</v>
      </c>
      <c r="E337" s="247" t="s">
        <v>19</v>
      </c>
      <c r="F337" s="248" t="s">
        <v>12153</v>
      </c>
      <c r="G337" s="246"/>
      <c r="H337" s="249">
        <v>90.193950000000001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216</v>
      </c>
      <c r="AU337" s="255" t="s">
        <v>80</v>
      </c>
      <c r="AV337" s="14" t="s">
        <v>80</v>
      </c>
      <c r="AW337" s="14" t="s">
        <v>218</v>
      </c>
      <c r="AX337" s="14" t="s">
        <v>71</v>
      </c>
      <c r="AY337" s="255" t="s">
        <v>205</v>
      </c>
    </row>
    <row r="338" s="14" customFormat="1">
      <c r="A338" s="14"/>
      <c r="B338" s="245"/>
      <c r="C338" s="246"/>
      <c r="D338" s="236" t="s">
        <v>216</v>
      </c>
      <c r="E338" s="247" t="s">
        <v>19</v>
      </c>
      <c r="F338" s="248" t="s">
        <v>12154</v>
      </c>
      <c r="G338" s="246"/>
      <c r="H338" s="249">
        <v>-12.310000000000001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216</v>
      </c>
      <c r="AU338" s="255" t="s">
        <v>80</v>
      </c>
      <c r="AV338" s="14" t="s">
        <v>80</v>
      </c>
      <c r="AW338" s="14" t="s">
        <v>218</v>
      </c>
      <c r="AX338" s="14" t="s">
        <v>71</v>
      </c>
      <c r="AY338" s="255" t="s">
        <v>205</v>
      </c>
    </row>
    <row r="339" s="2" customFormat="1" ht="24.15" customHeight="1">
      <c r="A339" s="41"/>
      <c r="B339" s="42"/>
      <c r="C339" s="216" t="s">
        <v>574</v>
      </c>
      <c r="D339" s="216" t="s">
        <v>207</v>
      </c>
      <c r="E339" s="217" t="s">
        <v>12155</v>
      </c>
      <c r="F339" s="218" t="s">
        <v>12156</v>
      </c>
      <c r="G339" s="219" t="s">
        <v>327</v>
      </c>
      <c r="H339" s="220">
        <v>138.90799999999999</v>
      </c>
      <c r="I339" s="221"/>
      <c r="J339" s="222">
        <f>ROUND(I339*H339,2)</f>
        <v>0</v>
      </c>
      <c r="K339" s="218" t="s">
        <v>211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0.0018699999999999999</v>
      </c>
      <c r="T339" s="226">
        <f>S339*H339</f>
        <v>0.25975795999999995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331</v>
      </c>
      <c r="AT339" s="227" t="s">
        <v>207</v>
      </c>
      <c r="AU339" s="227" t="s">
        <v>80</v>
      </c>
      <c r="AY339" s="20" t="s">
        <v>205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331</v>
      </c>
      <c r="BM339" s="227" t="s">
        <v>12157</v>
      </c>
    </row>
    <row r="340" s="2" customFormat="1">
      <c r="A340" s="41"/>
      <c r="B340" s="42"/>
      <c r="C340" s="43"/>
      <c r="D340" s="229" t="s">
        <v>214</v>
      </c>
      <c r="E340" s="43"/>
      <c r="F340" s="230" t="s">
        <v>12158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214</v>
      </c>
      <c r="AU340" s="20" t="s">
        <v>80</v>
      </c>
    </row>
    <row r="341" s="13" customFormat="1">
      <c r="A341" s="13"/>
      <c r="B341" s="234"/>
      <c r="C341" s="235"/>
      <c r="D341" s="236" t="s">
        <v>216</v>
      </c>
      <c r="E341" s="237" t="s">
        <v>19</v>
      </c>
      <c r="F341" s="238" t="s">
        <v>2630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216</v>
      </c>
      <c r="AU341" s="244" t="s">
        <v>80</v>
      </c>
      <c r="AV341" s="13" t="s">
        <v>78</v>
      </c>
      <c r="AW341" s="13" t="s">
        <v>218</v>
      </c>
      <c r="AX341" s="13" t="s">
        <v>71</v>
      </c>
      <c r="AY341" s="244" t="s">
        <v>205</v>
      </c>
    </row>
    <row r="342" s="14" customFormat="1">
      <c r="A342" s="14"/>
      <c r="B342" s="245"/>
      <c r="C342" s="246"/>
      <c r="D342" s="236" t="s">
        <v>216</v>
      </c>
      <c r="E342" s="247" t="s">
        <v>19</v>
      </c>
      <c r="F342" s="248" t="s">
        <v>12159</v>
      </c>
      <c r="G342" s="246"/>
      <c r="H342" s="249">
        <v>47.039999999999999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216</v>
      </c>
      <c r="AU342" s="255" t="s">
        <v>80</v>
      </c>
      <c r="AV342" s="14" t="s">
        <v>80</v>
      </c>
      <c r="AW342" s="14" t="s">
        <v>218</v>
      </c>
      <c r="AX342" s="14" t="s">
        <v>71</v>
      </c>
      <c r="AY342" s="255" t="s">
        <v>205</v>
      </c>
    </row>
    <row r="343" s="13" customFormat="1">
      <c r="A343" s="13"/>
      <c r="B343" s="234"/>
      <c r="C343" s="235"/>
      <c r="D343" s="236" t="s">
        <v>216</v>
      </c>
      <c r="E343" s="237" t="s">
        <v>19</v>
      </c>
      <c r="F343" s="238" t="s">
        <v>3455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216</v>
      </c>
      <c r="AU343" s="244" t="s">
        <v>80</v>
      </c>
      <c r="AV343" s="13" t="s">
        <v>78</v>
      </c>
      <c r="AW343" s="13" t="s">
        <v>218</v>
      </c>
      <c r="AX343" s="13" t="s">
        <v>71</v>
      </c>
      <c r="AY343" s="244" t="s">
        <v>205</v>
      </c>
    </row>
    <row r="344" s="14" customFormat="1">
      <c r="A344" s="14"/>
      <c r="B344" s="245"/>
      <c r="C344" s="246"/>
      <c r="D344" s="236" t="s">
        <v>216</v>
      </c>
      <c r="E344" s="247" t="s">
        <v>19</v>
      </c>
      <c r="F344" s="248" t="s">
        <v>12160</v>
      </c>
      <c r="G344" s="246"/>
      <c r="H344" s="249">
        <v>8.6999999999999993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216</v>
      </c>
      <c r="AU344" s="255" t="s">
        <v>80</v>
      </c>
      <c r="AV344" s="14" t="s">
        <v>80</v>
      </c>
      <c r="AW344" s="14" t="s">
        <v>218</v>
      </c>
      <c r="AX344" s="14" t="s">
        <v>71</v>
      </c>
      <c r="AY344" s="255" t="s">
        <v>205</v>
      </c>
    </row>
    <row r="345" s="14" customFormat="1">
      <c r="A345" s="14"/>
      <c r="B345" s="245"/>
      <c r="C345" s="246"/>
      <c r="D345" s="236" t="s">
        <v>216</v>
      </c>
      <c r="E345" s="247" t="s">
        <v>19</v>
      </c>
      <c r="F345" s="248" t="s">
        <v>12161</v>
      </c>
      <c r="G345" s="246"/>
      <c r="H345" s="249">
        <v>52.335000000000001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216</v>
      </c>
      <c r="AU345" s="255" t="s">
        <v>80</v>
      </c>
      <c r="AV345" s="14" t="s">
        <v>80</v>
      </c>
      <c r="AW345" s="14" t="s">
        <v>218</v>
      </c>
      <c r="AX345" s="14" t="s">
        <v>71</v>
      </c>
      <c r="AY345" s="255" t="s">
        <v>205</v>
      </c>
    </row>
    <row r="346" s="14" customFormat="1">
      <c r="A346" s="14"/>
      <c r="B346" s="245"/>
      <c r="C346" s="246"/>
      <c r="D346" s="236" t="s">
        <v>216</v>
      </c>
      <c r="E346" s="247" t="s">
        <v>19</v>
      </c>
      <c r="F346" s="248" t="s">
        <v>12162</v>
      </c>
      <c r="G346" s="246"/>
      <c r="H346" s="249">
        <v>8.1500000000000004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216</v>
      </c>
      <c r="AU346" s="255" t="s">
        <v>80</v>
      </c>
      <c r="AV346" s="14" t="s">
        <v>80</v>
      </c>
      <c r="AW346" s="14" t="s">
        <v>218</v>
      </c>
      <c r="AX346" s="14" t="s">
        <v>71</v>
      </c>
      <c r="AY346" s="255" t="s">
        <v>205</v>
      </c>
    </row>
    <row r="347" s="14" customFormat="1">
      <c r="A347" s="14"/>
      <c r="B347" s="245"/>
      <c r="C347" s="246"/>
      <c r="D347" s="236" t="s">
        <v>216</v>
      </c>
      <c r="E347" s="247" t="s">
        <v>19</v>
      </c>
      <c r="F347" s="248" t="s">
        <v>12163</v>
      </c>
      <c r="G347" s="246"/>
      <c r="H347" s="249">
        <v>16.507999999999999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216</v>
      </c>
      <c r="AU347" s="255" t="s">
        <v>80</v>
      </c>
      <c r="AV347" s="14" t="s">
        <v>80</v>
      </c>
      <c r="AW347" s="14" t="s">
        <v>218</v>
      </c>
      <c r="AX347" s="14" t="s">
        <v>71</v>
      </c>
      <c r="AY347" s="255" t="s">
        <v>205</v>
      </c>
    </row>
    <row r="348" s="14" customFormat="1">
      <c r="A348" s="14"/>
      <c r="B348" s="245"/>
      <c r="C348" s="246"/>
      <c r="D348" s="236" t="s">
        <v>216</v>
      </c>
      <c r="E348" s="247" t="s">
        <v>19</v>
      </c>
      <c r="F348" s="248" t="s">
        <v>12164</v>
      </c>
      <c r="G348" s="246"/>
      <c r="H348" s="249">
        <v>6.1749999999999998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216</v>
      </c>
      <c r="AU348" s="255" t="s">
        <v>80</v>
      </c>
      <c r="AV348" s="14" t="s">
        <v>80</v>
      </c>
      <c r="AW348" s="14" t="s">
        <v>218</v>
      </c>
      <c r="AX348" s="14" t="s">
        <v>71</v>
      </c>
      <c r="AY348" s="255" t="s">
        <v>205</v>
      </c>
    </row>
    <row r="349" s="2" customFormat="1" ht="24.15" customHeight="1">
      <c r="A349" s="41"/>
      <c r="B349" s="42"/>
      <c r="C349" s="216" t="s">
        <v>580</v>
      </c>
      <c r="D349" s="216" t="s">
        <v>207</v>
      </c>
      <c r="E349" s="217" t="s">
        <v>12165</v>
      </c>
      <c r="F349" s="218" t="s">
        <v>12166</v>
      </c>
      <c r="G349" s="219" t="s">
        <v>327</v>
      </c>
      <c r="H349" s="220">
        <v>25.550000000000001</v>
      </c>
      <c r="I349" s="221"/>
      <c r="J349" s="222">
        <f>ROUND(I349*H349,2)</f>
        <v>0</v>
      </c>
      <c r="K349" s="218" t="s">
        <v>211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0.0018699999999999999</v>
      </c>
      <c r="T349" s="226">
        <f>S349*H349</f>
        <v>0.047778500000000002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331</v>
      </c>
      <c r="AT349" s="227" t="s">
        <v>207</v>
      </c>
      <c r="AU349" s="227" t="s">
        <v>80</v>
      </c>
      <c r="AY349" s="20" t="s">
        <v>205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331</v>
      </c>
      <c r="BM349" s="227" t="s">
        <v>12167</v>
      </c>
    </row>
    <row r="350" s="2" customFormat="1">
      <c r="A350" s="41"/>
      <c r="B350" s="42"/>
      <c r="C350" s="43"/>
      <c r="D350" s="229" t="s">
        <v>214</v>
      </c>
      <c r="E350" s="43"/>
      <c r="F350" s="230" t="s">
        <v>12168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214</v>
      </c>
      <c r="AU350" s="20" t="s">
        <v>80</v>
      </c>
    </row>
    <row r="351" s="14" customFormat="1">
      <c r="A351" s="14"/>
      <c r="B351" s="245"/>
      <c r="C351" s="246"/>
      <c r="D351" s="236" t="s">
        <v>216</v>
      </c>
      <c r="E351" s="247" t="s">
        <v>19</v>
      </c>
      <c r="F351" s="248" t="s">
        <v>12169</v>
      </c>
      <c r="G351" s="246"/>
      <c r="H351" s="249">
        <v>13.4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216</v>
      </c>
      <c r="AU351" s="255" t="s">
        <v>80</v>
      </c>
      <c r="AV351" s="14" t="s">
        <v>80</v>
      </c>
      <c r="AW351" s="14" t="s">
        <v>218</v>
      </c>
      <c r="AX351" s="14" t="s">
        <v>71</v>
      </c>
      <c r="AY351" s="255" t="s">
        <v>205</v>
      </c>
    </row>
    <row r="352" s="14" customFormat="1">
      <c r="A352" s="14"/>
      <c r="B352" s="245"/>
      <c r="C352" s="246"/>
      <c r="D352" s="236" t="s">
        <v>216</v>
      </c>
      <c r="E352" s="247" t="s">
        <v>19</v>
      </c>
      <c r="F352" s="248" t="s">
        <v>12170</v>
      </c>
      <c r="G352" s="246"/>
      <c r="H352" s="249">
        <v>12.149999999999999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216</v>
      </c>
      <c r="AU352" s="255" t="s">
        <v>80</v>
      </c>
      <c r="AV352" s="14" t="s">
        <v>80</v>
      </c>
      <c r="AW352" s="14" t="s">
        <v>218</v>
      </c>
      <c r="AX352" s="14" t="s">
        <v>71</v>
      </c>
      <c r="AY352" s="255" t="s">
        <v>205</v>
      </c>
    </row>
    <row r="353" s="2" customFormat="1" ht="24.15" customHeight="1">
      <c r="A353" s="41"/>
      <c r="B353" s="42"/>
      <c r="C353" s="216" t="s">
        <v>588</v>
      </c>
      <c r="D353" s="216" t="s">
        <v>207</v>
      </c>
      <c r="E353" s="217" t="s">
        <v>12171</v>
      </c>
      <c r="F353" s="218" t="s">
        <v>12172</v>
      </c>
      <c r="G353" s="219" t="s">
        <v>327</v>
      </c>
      <c r="H353" s="220">
        <v>71.700000000000003</v>
      </c>
      <c r="I353" s="221"/>
      <c r="J353" s="222">
        <f>ROUND(I353*H353,2)</f>
        <v>0</v>
      </c>
      <c r="K353" s="218" t="s">
        <v>211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0.00348</v>
      </c>
      <c r="T353" s="226">
        <f>S353*H353</f>
        <v>0.24951600000000002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331</v>
      </c>
      <c r="AT353" s="227" t="s">
        <v>207</v>
      </c>
      <c r="AU353" s="227" t="s">
        <v>80</v>
      </c>
      <c r="AY353" s="20" t="s">
        <v>205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331</v>
      </c>
      <c r="BM353" s="227" t="s">
        <v>12173</v>
      </c>
    </row>
    <row r="354" s="2" customFormat="1">
      <c r="A354" s="41"/>
      <c r="B354" s="42"/>
      <c r="C354" s="43"/>
      <c r="D354" s="229" t="s">
        <v>214</v>
      </c>
      <c r="E354" s="43"/>
      <c r="F354" s="230" t="s">
        <v>12174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214</v>
      </c>
      <c r="AU354" s="20" t="s">
        <v>80</v>
      </c>
    </row>
    <row r="355" s="13" customFormat="1">
      <c r="A355" s="13"/>
      <c r="B355" s="234"/>
      <c r="C355" s="235"/>
      <c r="D355" s="236" t="s">
        <v>216</v>
      </c>
      <c r="E355" s="237" t="s">
        <v>19</v>
      </c>
      <c r="F355" s="238" t="s">
        <v>2630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216</v>
      </c>
      <c r="AU355" s="244" t="s">
        <v>80</v>
      </c>
      <c r="AV355" s="13" t="s">
        <v>78</v>
      </c>
      <c r="AW355" s="13" t="s">
        <v>218</v>
      </c>
      <c r="AX355" s="13" t="s">
        <v>71</v>
      </c>
      <c r="AY355" s="244" t="s">
        <v>205</v>
      </c>
    </row>
    <row r="356" s="14" customFormat="1">
      <c r="A356" s="14"/>
      <c r="B356" s="245"/>
      <c r="C356" s="246"/>
      <c r="D356" s="236" t="s">
        <v>216</v>
      </c>
      <c r="E356" s="247" t="s">
        <v>19</v>
      </c>
      <c r="F356" s="248" t="s">
        <v>12175</v>
      </c>
      <c r="G356" s="246"/>
      <c r="H356" s="249">
        <v>10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216</v>
      </c>
      <c r="AU356" s="255" t="s">
        <v>80</v>
      </c>
      <c r="AV356" s="14" t="s">
        <v>80</v>
      </c>
      <c r="AW356" s="14" t="s">
        <v>218</v>
      </c>
      <c r="AX356" s="14" t="s">
        <v>71</v>
      </c>
      <c r="AY356" s="255" t="s">
        <v>205</v>
      </c>
    </row>
    <row r="357" s="13" customFormat="1">
      <c r="A357" s="13"/>
      <c r="B357" s="234"/>
      <c r="C357" s="235"/>
      <c r="D357" s="236" t="s">
        <v>216</v>
      </c>
      <c r="E357" s="237" t="s">
        <v>19</v>
      </c>
      <c r="F357" s="238" t="s">
        <v>3455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216</v>
      </c>
      <c r="AU357" s="244" t="s">
        <v>80</v>
      </c>
      <c r="AV357" s="13" t="s">
        <v>78</v>
      </c>
      <c r="AW357" s="13" t="s">
        <v>218</v>
      </c>
      <c r="AX357" s="13" t="s">
        <v>71</v>
      </c>
      <c r="AY357" s="244" t="s">
        <v>205</v>
      </c>
    </row>
    <row r="358" s="14" customFormat="1">
      <c r="A358" s="14"/>
      <c r="B358" s="245"/>
      <c r="C358" s="246"/>
      <c r="D358" s="236" t="s">
        <v>216</v>
      </c>
      <c r="E358" s="247" t="s">
        <v>19</v>
      </c>
      <c r="F358" s="248" t="s">
        <v>12176</v>
      </c>
      <c r="G358" s="246"/>
      <c r="H358" s="249">
        <v>11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216</v>
      </c>
      <c r="AU358" s="255" t="s">
        <v>80</v>
      </c>
      <c r="AV358" s="14" t="s">
        <v>80</v>
      </c>
      <c r="AW358" s="14" t="s">
        <v>218</v>
      </c>
      <c r="AX358" s="14" t="s">
        <v>71</v>
      </c>
      <c r="AY358" s="255" t="s">
        <v>205</v>
      </c>
    </row>
    <row r="359" s="14" customFormat="1">
      <c r="A359" s="14"/>
      <c r="B359" s="245"/>
      <c r="C359" s="246"/>
      <c r="D359" s="236" t="s">
        <v>216</v>
      </c>
      <c r="E359" s="247" t="s">
        <v>19</v>
      </c>
      <c r="F359" s="248" t="s">
        <v>12177</v>
      </c>
      <c r="G359" s="246"/>
      <c r="H359" s="249">
        <v>28.299999999999997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216</v>
      </c>
      <c r="AU359" s="255" t="s">
        <v>80</v>
      </c>
      <c r="AV359" s="14" t="s">
        <v>80</v>
      </c>
      <c r="AW359" s="14" t="s">
        <v>218</v>
      </c>
      <c r="AX359" s="14" t="s">
        <v>71</v>
      </c>
      <c r="AY359" s="255" t="s">
        <v>205</v>
      </c>
    </row>
    <row r="360" s="14" customFormat="1">
      <c r="A360" s="14"/>
      <c r="B360" s="245"/>
      <c r="C360" s="246"/>
      <c r="D360" s="236" t="s">
        <v>216</v>
      </c>
      <c r="E360" s="247" t="s">
        <v>19</v>
      </c>
      <c r="F360" s="248" t="s">
        <v>12178</v>
      </c>
      <c r="G360" s="246"/>
      <c r="H360" s="249">
        <v>5.7000000000000002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216</v>
      </c>
      <c r="AU360" s="255" t="s">
        <v>80</v>
      </c>
      <c r="AV360" s="14" t="s">
        <v>80</v>
      </c>
      <c r="AW360" s="14" t="s">
        <v>218</v>
      </c>
      <c r="AX360" s="14" t="s">
        <v>71</v>
      </c>
      <c r="AY360" s="255" t="s">
        <v>205</v>
      </c>
    </row>
    <row r="361" s="14" customFormat="1">
      <c r="A361" s="14"/>
      <c r="B361" s="245"/>
      <c r="C361" s="246"/>
      <c r="D361" s="236" t="s">
        <v>216</v>
      </c>
      <c r="E361" s="247" t="s">
        <v>19</v>
      </c>
      <c r="F361" s="248" t="s">
        <v>12179</v>
      </c>
      <c r="G361" s="246"/>
      <c r="H361" s="249">
        <v>2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216</v>
      </c>
      <c r="AU361" s="255" t="s">
        <v>80</v>
      </c>
      <c r="AV361" s="14" t="s">
        <v>80</v>
      </c>
      <c r="AW361" s="14" t="s">
        <v>218</v>
      </c>
      <c r="AX361" s="14" t="s">
        <v>71</v>
      </c>
      <c r="AY361" s="255" t="s">
        <v>205</v>
      </c>
    </row>
    <row r="362" s="14" customFormat="1">
      <c r="A362" s="14"/>
      <c r="B362" s="245"/>
      <c r="C362" s="246"/>
      <c r="D362" s="236" t="s">
        <v>216</v>
      </c>
      <c r="E362" s="247" t="s">
        <v>19</v>
      </c>
      <c r="F362" s="248" t="s">
        <v>12180</v>
      </c>
      <c r="G362" s="246"/>
      <c r="H362" s="249">
        <v>14.699999999999999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216</v>
      </c>
      <c r="AU362" s="255" t="s">
        <v>80</v>
      </c>
      <c r="AV362" s="14" t="s">
        <v>80</v>
      </c>
      <c r="AW362" s="14" t="s">
        <v>218</v>
      </c>
      <c r="AX362" s="14" t="s">
        <v>71</v>
      </c>
      <c r="AY362" s="255" t="s">
        <v>205</v>
      </c>
    </row>
    <row r="363" s="2" customFormat="1" ht="24.15" customHeight="1">
      <c r="A363" s="41"/>
      <c r="B363" s="42"/>
      <c r="C363" s="216" t="s">
        <v>596</v>
      </c>
      <c r="D363" s="216" t="s">
        <v>207</v>
      </c>
      <c r="E363" s="217" t="s">
        <v>12181</v>
      </c>
      <c r="F363" s="218" t="s">
        <v>12182</v>
      </c>
      <c r="G363" s="219" t="s">
        <v>448</v>
      </c>
      <c r="H363" s="220">
        <v>18</v>
      </c>
      <c r="I363" s="221"/>
      <c r="J363" s="222">
        <f>ROUND(I363*H363,2)</f>
        <v>0</v>
      </c>
      <c r="K363" s="218" t="s">
        <v>211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0.014999999999999999</v>
      </c>
      <c r="T363" s="226">
        <f>S363*H363</f>
        <v>0.27000000000000002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331</v>
      </c>
      <c r="AT363" s="227" t="s">
        <v>207</v>
      </c>
      <c r="AU363" s="227" t="s">
        <v>80</v>
      </c>
      <c r="AY363" s="20" t="s">
        <v>205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331</v>
      </c>
      <c r="BM363" s="227" t="s">
        <v>12183</v>
      </c>
    </row>
    <row r="364" s="2" customFormat="1">
      <c r="A364" s="41"/>
      <c r="B364" s="42"/>
      <c r="C364" s="43"/>
      <c r="D364" s="229" t="s">
        <v>214</v>
      </c>
      <c r="E364" s="43"/>
      <c r="F364" s="230" t="s">
        <v>12184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214</v>
      </c>
      <c r="AU364" s="20" t="s">
        <v>80</v>
      </c>
    </row>
    <row r="365" s="13" customFormat="1">
      <c r="A365" s="13"/>
      <c r="B365" s="234"/>
      <c r="C365" s="235"/>
      <c r="D365" s="236" t="s">
        <v>216</v>
      </c>
      <c r="E365" s="237" t="s">
        <v>19</v>
      </c>
      <c r="F365" s="238" t="s">
        <v>2630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216</v>
      </c>
      <c r="AU365" s="244" t="s">
        <v>80</v>
      </c>
      <c r="AV365" s="13" t="s">
        <v>78</v>
      </c>
      <c r="AW365" s="13" t="s">
        <v>218</v>
      </c>
      <c r="AX365" s="13" t="s">
        <v>71</v>
      </c>
      <c r="AY365" s="244" t="s">
        <v>205</v>
      </c>
    </row>
    <row r="366" s="14" customFormat="1">
      <c r="A366" s="14"/>
      <c r="B366" s="245"/>
      <c r="C366" s="246"/>
      <c r="D366" s="236" t="s">
        <v>216</v>
      </c>
      <c r="E366" s="247" t="s">
        <v>19</v>
      </c>
      <c r="F366" s="248" t="s">
        <v>12185</v>
      </c>
      <c r="G366" s="246"/>
      <c r="H366" s="249">
        <v>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216</v>
      </c>
      <c r="AU366" s="255" t="s">
        <v>80</v>
      </c>
      <c r="AV366" s="14" t="s">
        <v>80</v>
      </c>
      <c r="AW366" s="14" t="s">
        <v>218</v>
      </c>
      <c r="AX366" s="14" t="s">
        <v>71</v>
      </c>
      <c r="AY366" s="255" t="s">
        <v>205</v>
      </c>
    </row>
    <row r="367" s="14" customFormat="1">
      <c r="A367" s="14"/>
      <c r="B367" s="245"/>
      <c r="C367" s="246"/>
      <c r="D367" s="236" t="s">
        <v>216</v>
      </c>
      <c r="E367" s="247" t="s">
        <v>19</v>
      </c>
      <c r="F367" s="248" t="s">
        <v>12186</v>
      </c>
      <c r="G367" s="246"/>
      <c r="H367" s="249">
        <v>4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216</v>
      </c>
      <c r="AU367" s="255" t="s">
        <v>80</v>
      </c>
      <c r="AV367" s="14" t="s">
        <v>80</v>
      </c>
      <c r="AW367" s="14" t="s">
        <v>218</v>
      </c>
      <c r="AX367" s="14" t="s">
        <v>71</v>
      </c>
      <c r="AY367" s="255" t="s">
        <v>205</v>
      </c>
    </row>
    <row r="368" s="14" customFormat="1">
      <c r="A368" s="14"/>
      <c r="B368" s="245"/>
      <c r="C368" s="246"/>
      <c r="D368" s="236" t="s">
        <v>216</v>
      </c>
      <c r="E368" s="247" t="s">
        <v>19</v>
      </c>
      <c r="F368" s="248" t="s">
        <v>12187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216</v>
      </c>
      <c r="AU368" s="255" t="s">
        <v>80</v>
      </c>
      <c r="AV368" s="14" t="s">
        <v>80</v>
      </c>
      <c r="AW368" s="14" t="s">
        <v>218</v>
      </c>
      <c r="AX368" s="14" t="s">
        <v>71</v>
      </c>
      <c r="AY368" s="255" t="s">
        <v>205</v>
      </c>
    </row>
    <row r="369" s="14" customFormat="1">
      <c r="A369" s="14"/>
      <c r="B369" s="245"/>
      <c r="C369" s="246"/>
      <c r="D369" s="236" t="s">
        <v>216</v>
      </c>
      <c r="E369" s="247" t="s">
        <v>19</v>
      </c>
      <c r="F369" s="248" t="s">
        <v>12188</v>
      </c>
      <c r="G369" s="246"/>
      <c r="H369" s="249">
        <v>2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216</v>
      </c>
      <c r="AU369" s="255" t="s">
        <v>80</v>
      </c>
      <c r="AV369" s="14" t="s">
        <v>80</v>
      </c>
      <c r="AW369" s="14" t="s">
        <v>218</v>
      </c>
      <c r="AX369" s="14" t="s">
        <v>71</v>
      </c>
      <c r="AY369" s="255" t="s">
        <v>205</v>
      </c>
    </row>
    <row r="370" s="14" customFormat="1">
      <c r="A370" s="14"/>
      <c r="B370" s="245"/>
      <c r="C370" s="246"/>
      <c r="D370" s="236" t="s">
        <v>216</v>
      </c>
      <c r="E370" s="247" t="s">
        <v>19</v>
      </c>
      <c r="F370" s="248" t="s">
        <v>12189</v>
      </c>
      <c r="G370" s="246"/>
      <c r="H370" s="249">
        <v>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216</v>
      </c>
      <c r="AU370" s="255" t="s">
        <v>80</v>
      </c>
      <c r="AV370" s="14" t="s">
        <v>80</v>
      </c>
      <c r="AW370" s="14" t="s">
        <v>218</v>
      </c>
      <c r="AX370" s="14" t="s">
        <v>71</v>
      </c>
      <c r="AY370" s="255" t="s">
        <v>205</v>
      </c>
    </row>
    <row r="371" s="14" customFormat="1">
      <c r="A371" s="14"/>
      <c r="B371" s="245"/>
      <c r="C371" s="246"/>
      <c r="D371" s="236" t="s">
        <v>216</v>
      </c>
      <c r="E371" s="247" t="s">
        <v>19</v>
      </c>
      <c r="F371" s="248" t="s">
        <v>12190</v>
      </c>
      <c r="G371" s="246"/>
      <c r="H371" s="249">
        <v>4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216</v>
      </c>
      <c r="AU371" s="255" t="s">
        <v>80</v>
      </c>
      <c r="AV371" s="14" t="s">
        <v>80</v>
      </c>
      <c r="AW371" s="14" t="s">
        <v>218</v>
      </c>
      <c r="AX371" s="14" t="s">
        <v>71</v>
      </c>
      <c r="AY371" s="255" t="s">
        <v>205</v>
      </c>
    </row>
    <row r="372" s="2" customFormat="1" ht="24.15" customHeight="1">
      <c r="A372" s="41"/>
      <c r="B372" s="42"/>
      <c r="C372" s="216" t="s">
        <v>602</v>
      </c>
      <c r="D372" s="216" t="s">
        <v>207</v>
      </c>
      <c r="E372" s="217" t="s">
        <v>12191</v>
      </c>
      <c r="F372" s="218" t="s">
        <v>12192</v>
      </c>
      <c r="G372" s="219" t="s">
        <v>327</v>
      </c>
      <c r="H372" s="220">
        <v>275.66000000000003</v>
      </c>
      <c r="I372" s="221"/>
      <c r="J372" s="222">
        <f>ROUND(I372*H372,2)</f>
        <v>0</v>
      </c>
      <c r="K372" s="218" t="s">
        <v>211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0.002</v>
      </c>
      <c r="T372" s="226">
        <f>S372*H372</f>
        <v>0.55132000000000003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331</v>
      </c>
      <c r="AT372" s="227" t="s">
        <v>207</v>
      </c>
      <c r="AU372" s="227" t="s">
        <v>80</v>
      </c>
      <c r="AY372" s="20" t="s">
        <v>205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331</v>
      </c>
      <c r="BM372" s="227" t="s">
        <v>12193</v>
      </c>
    </row>
    <row r="373" s="2" customFormat="1">
      <c r="A373" s="41"/>
      <c r="B373" s="42"/>
      <c r="C373" s="43"/>
      <c r="D373" s="229" t="s">
        <v>214</v>
      </c>
      <c r="E373" s="43"/>
      <c r="F373" s="230" t="s">
        <v>12194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214</v>
      </c>
      <c r="AU373" s="20" t="s">
        <v>80</v>
      </c>
    </row>
    <row r="374" s="13" customFormat="1">
      <c r="A374" s="13"/>
      <c r="B374" s="234"/>
      <c r="C374" s="235"/>
      <c r="D374" s="236" t="s">
        <v>216</v>
      </c>
      <c r="E374" s="237" t="s">
        <v>19</v>
      </c>
      <c r="F374" s="238" t="s">
        <v>2630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216</v>
      </c>
      <c r="AU374" s="244" t="s">
        <v>80</v>
      </c>
      <c r="AV374" s="13" t="s">
        <v>78</v>
      </c>
      <c r="AW374" s="13" t="s">
        <v>218</v>
      </c>
      <c r="AX374" s="13" t="s">
        <v>71</v>
      </c>
      <c r="AY374" s="244" t="s">
        <v>205</v>
      </c>
    </row>
    <row r="375" s="14" customFormat="1">
      <c r="A375" s="14"/>
      <c r="B375" s="245"/>
      <c r="C375" s="246"/>
      <c r="D375" s="236" t="s">
        <v>216</v>
      </c>
      <c r="E375" s="247" t="s">
        <v>19</v>
      </c>
      <c r="F375" s="248" t="s">
        <v>12195</v>
      </c>
      <c r="G375" s="246"/>
      <c r="H375" s="249">
        <v>76.900000000000006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216</v>
      </c>
      <c r="AU375" s="255" t="s">
        <v>80</v>
      </c>
      <c r="AV375" s="14" t="s">
        <v>80</v>
      </c>
      <c r="AW375" s="14" t="s">
        <v>218</v>
      </c>
      <c r="AX375" s="14" t="s">
        <v>71</v>
      </c>
      <c r="AY375" s="255" t="s">
        <v>205</v>
      </c>
    </row>
    <row r="376" s="14" customFormat="1">
      <c r="A376" s="14"/>
      <c r="B376" s="245"/>
      <c r="C376" s="246"/>
      <c r="D376" s="236" t="s">
        <v>216</v>
      </c>
      <c r="E376" s="247" t="s">
        <v>19</v>
      </c>
      <c r="F376" s="248" t="s">
        <v>12196</v>
      </c>
      <c r="G376" s="246"/>
      <c r="H376" s="249">
        <v>12.4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216</v>
      </c>
      <c r="AU376" s="255" t="s">
        <v>80</v>
      </c>
      <c r="AV376" s="14" t="s">
        <v>80</v>
      </c>
      <c r="AW376" s="14" t="s">
        <v>218</v>
      </c>
      <c r="AX376" s="14" t="s">
        <v>71</v>
      </c>
      <c r="AY376" s="255" t="s">
        <v>205</v>
      </c>
    </row>
    <row r="377" s="14" customFormat="1">
      <c r="A377" s="14"/>
      <c r="B377" s="245"/>
      <c r="C377" s="246"/>
      <c r="D377" s="236" t="s">
        <v>216</v>
      </c>
      <c r="E377" s="247" t="s">
        <v>19</v>
      </c>
      <c r="F377" s="248" t="s">
        <v>12197</v>
      </c>
      <c r="G377" s="246"/>
      <c r="H377" s="249">
        <v>58.299999999999997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216</v>
      </c>
      <c r="AU377" s="255" t="s">
        <v>80</v>
      </c>
      <c r="AV377" s="14" t="s">
        <v>80</v>
      </c>
      <c r="AW377" s="14" t="s">
        <v>218</v>
      </c>
      <c r="AX377" s="14" t="s">
        <v>71</v>
      </c>
      <c r="AY377" s="255" t="s">
        <v>205</v>
      </c>
    </row>
    <row r="378" s="14" customFormat="1">
      <c r="A378" s="14"/>
      <c r="B378" s="245"/>
      <c r="C378" s="246"/>
      <c r="D378" s="236" t="s">
        <v>216</v>
      </c>
      <c r="E378" s="247" t="s">
        <v>19</v>
      </c>
      <c r="F378" s="248" t="s">
        <v>12198</v>
      </c>
      <c r="G378" s="246"/>
      <c r="H378" s="249">
        <v>26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216</v>
      </c>
      <c r="AU378" s="255" t="s">
        <v>80</v>
      </c>
      <c r="AV378" s="14" t="s">
        <v>80</v>
      </c>
      <c r="AW378" s="14" t="s">
        <v>218</v>
      </c>
      <c r="AX378" s="14" t="s">
        <v>71</v>
      </c>
      <c r="AY378" s="255" t="s">
        <v>205</v>
      </c>
    </row>
    <row r="379" s="14" customFormat="1">
      <c r="A379" s="14"/>
      <c r="B379" s="245"/>
      <c r="C379" s="246"/>
      <c r="D379" s="236" t="s">
        <v>216</v>
      </c>
      <c r="E379" s="247" t="s">
        <v>19</v>
      </c>
      <c r="F379" s="248" t="s">
        <v>12199</v>
      </c>
      <c r="G379" s="246"/>
      <c r="H379" s="249">
        <v>89.749999999999986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216</v>
      </c>
      <c r="AU379" s="255" t="s">
        <v>80</v>
      </c>
      <c r="AV379" s="14" t="s">
        <v>80</v>
      </c>
      <c r="AW379" s="14" t="s">
        <v>218</v>
      </c>
      <c r="AX379" s="14" t="s">
        <v>71</v>
      </c>
      <c r="AY379" s="255" t="s">
        <v>205</v>
      </c>
    </row>
    <row r="380" s="14" customFormat="1">
      <c r="A380" s="14"/>
      <c r="B380" s="245"/>
      <c r="C380" s="246"/>
      <c r="D380" s="236" t="s">
        <v>216</v>
      </c>
      <c r="E380" s="247" t="s">
        <v>19</v>
      </c>
      <c r="F380" s="248" t="s">
        <v>12200</v>
      </c>
      <c r="G380" s="246"/>
      <c r="H380" s="249">
        <v>12.310000000000001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216</v>
      </c>
      <c r="AU380" s="255" t="s">
        <v>80</v>
      </c>
      <c r="AV380" s="14" t="s">
        <v>80</v>
      </c>
      <c r="AW380" s="14" t="s">
        <v>218</v>
      </c>
      <c r="AX380" s="14" t="s">
        <v>71</v>
      </c>
      <c r="AY380" s="255" t="s">
        <v>205</v>
      </c>
    </row>
    <row r="381" s="2" customFormat="1" ht="24.15" customHeight="1">
      <c r="A381" s="41"/>
      <c r="B381" s="42"/>
      <c r="C381" s="216" t="s">
        <v>607</v>
      </c>
      <c r="D381" s="216" t="s">
        <v>207</v>
      </c>
      <c r="E381" s="217" t="s">
        <v>12201</v>
      </c>
      <c r="F381" s="218" t="s">
        <v>12202</v>
      </c>
      <c r="G381" s="219" t="s">
        <v>327</v>
      </c>
      <c r="H381" s="220">
        <v>78.099999999999994</v>
      </c>
      <c r="I381" s="221"/>
      <c r="J381" s="222">
        <f>ROUND(I381*H381,2)</f>
        <v>0</v>
      </c>
      <c r="K381" s="218" t="s">
        <v>211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0.00191</v>
      </c>
      <c r="T381" s="226">
        <f>S381*H381</f>
        <v>0.149171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331</v>
      </c>
      <c r="AT381" s="227" t="s">
        <v>207</v>
      </c>
      <c r="AU381" s="227" t="s">
        <v>80</v>
      </c>
      <c r="AY381" s="20" t="s">
        <v>205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331</v>
      </c>
      <c r="BM381" s="227" t="s">
        <v>12203</v>
      </c>
    </row>
    <row r="382" s="2" customFormat="1">
      <c r="A382" s="41"/>
      <c r="B382" s="42"/>
      <c r="C382" s="43"/>
      <c r="D382" s="229" t="s">
        <v>214</v>
      </c>
      <c r="E382" s="43"/>
      <c r="F382" s="230" t="s">
        <v>12204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214</v>
      </c>
      <c r="AU382" s="20" t="s">
        <v>80</v>
      </c>
    </row>
    <row r="383" s="14" customFormat="1">
      <c r="A383" s="14"/>
      <c r="B383" s="245"/>
      <c r="C383" s="246"/>
      <c r="D383" s="236" t="s">
        <v>216</v>
      </c>
      <c r="E383" s="247" t="s">
        <v>19</v>
      </c>
      <c r="F383" s="248" t="s">
        <v>12205</v>
      </c>
      <c r="G383" s="246"/>
      <c r="H383" s="249">
        <v>78.100000000000009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216</v>
      </c>
      <c r="AU383" s="255" t="s">
        <v>80</v>
      </c>
      <c r="AV383" s="14" t="s">
        <v>80</v>
      </c>
      <c r="AW383" s="14" t="s">
        <v>218</v>
      </c>
      <c r="AX383" s="14" t="s">
        <v>71</v>
      </c>
      <c r="AY383" s="255" t="s">
        <v>205</v>
      </c>
    </row>
    <row r="384" s="2" customFormat="1" ht="21.75" customHeight="1">
      <c r="A384" s="41"/>
      <c r="B384" s="42"/>
      <c r="C384" s="216" t="s">
        <v>615</v>
      </c>
      <c r="D384" s="216" t="s">
        <v>207</v>
      </c>
      <c r="E384" s="217" t="s">
        <v>12206</v>
      </c>
      <c r="F384" s="218" t="s">
        <v>12207</v>
      </c>
      <c r="G384" s="219" t="s">
        <v>327</v>
      </c>
      <c r="H384" s="220">
        <v>341.60000000000002</v>
      </c>
      <c r="I384" s="221"/>
      <c r="J384" s="222">
        <f>ROUND(I384*H384,2)</f>
        <v>0</v>
      </c>
      <c r="K384" s="218" t="s">
        <v>211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0.00175</v>
      </c>
      <c r="T384" s="226">
        <f>S384*H384</f>
        <v>0.5978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331</v>
      </c>
      <c r="AT384" s="227" t="s">
        <v>207</v>
      </c>
      <c r="AU384" s="227" t="s">
        <v>80</v>
      </c>
      <c r="AY384" s="20" t="s">
        <v>205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331</v>
      </c>
      <c r="BM384" s="227" t="s">
        <v>12208</v>
      </c>
    </row>
    <row r="385" s="2" customFormat="1">
      <c r="A385" s="41"/>
      <c r="B385" s="42"/>
      <c r="C385" s="43"/>
      <c r="D385" s="229" t="s">
        <v>214</v>
      </c>
      <c r="E385" s="43"/>
      <c r="F385" s="230" t="s">
        <v>12209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214</v>
      </c>
      <c r="AU385" s="20" t="s">
        <v>80</v>
      </c>
    </row>
    <row r="386" s="14" customFormat="1">
      <c r="A386" s="14"/>
      <c r="B386" s="245"/>
      <c r="C386" s="246"/>
      <c r="D386" s="236" t="s">
        <v>216</v>
      </c>
      <c r="E386" s="247" t="s">
        <v>19</v>
      </c>
      <c r="F386" s="248" t="s">
        <v>12210</v>
      </c>
      <c r="G386" s="246"/>
      <c r="H386" s="249">
        <v>341.60000000000002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216</v>
      </c>
      <c r="AU386" s="255" t="s">
        <v>80</v>
      </c>
      <c r="AV386" s="14" t="s">
        <v>80</v>
      </c>
      <c r="AW386" s="14" t="s">
        <v>218</v>
      </c>
      <c r="AX386" s="14" t="s">
        <v>71</v>
      </c>
      <c r="AY386" s="255" t="s">
        <v>205</v>
      </c>
    </row>
    <row r="387" s="2" customFormat="1" ht="24.15" customHeight="1">
      <c r="A387" s="41"/>
      <c r="B387" s="42"/>
      <c r="C387" s="216" t="s">
        <v>621</v>
      </c>
      <c r="D387" s="216" t="s">
        <v>207</v>
      </c>
      <c r="E387" s="217" t="s">
        <v>12211</v>
      </c>
      <c r="F387" s="218" t="s">
        <v>12212</v>
      </c>
      <c r="G387" s="219" t="s">
        <v>306</v>
      </c>
      <c r="H387" s="220">
        <v>15.539999999999999</v>
      </c>
      <c r="I387" s="221"/>
      <c r="J387" s="222">
        <f>ROUND(I387*H387,2)</f>
        <v>0</v>
      </c>
      <c r="K387" s="218" t="s">
        <v>211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0.0058399999999999997</v>
      </c>
      <c r="T387" s="226">
        <f>S387*H387</f>
        <v>0.09075359999999999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331</v>
      </c>
      <c r="AT387" s="227" t="s">
        <v>207</v>
      </c>
      <c r="AU387" s="227" t="s">
        <v>80</v>
      </c>
      <c r="AY387" s="20" t="s">
        <v>205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331</v>
      </c>
      <c r="BM387" s="227" t="s">
        <v>12213</v>
      </c>
    </row>
    <row r="388" s="2" customFormat="1">
      <c r="A388" s="41"/>
      <c r="B388" s="42"/>
      <c r="C388" s="43"/>
      <c r="D388" s="229" t="s">
        <v>214</v>
      </c>
      <c r="E388" s="43"/>
      <c r="F388" s="230" t="s">
        <v>12214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214</v>
      </c>
      <c r="AU388" s="20" t="s">
        <v>80</v>
      </c>
    </row>
    <row r="389" s="14" customFormat="1">
      <c r="A389" s="14"/>
      <c r="B389" s="245"/>
      <c r="C389" s="246"/>
      <c r="D389" s="236" t="s">
        <v>216</v>
      </c>
      <c r="E389" s="247" t="s">
        <v>19</v>
      </c>
      <c r="F389" s="248" t="s">
        <v>12215</v>
      </c>
      <c r="G389" s="246"/>
      <c r="H389" s="249">
        <v>1.3999999999999999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216</v>
      </c>
      <c r="AU389" s="255" t="s">
        <v>80</v>
      </c>
      <c r="AV389" s="14" t="s">
        <v>80</v>
      </c>
      <c r="AW389" s="14" t="s">
        <v>218</v>
      </c>
      <c r="AX389" s="14" t="s">
        <v>71</v>
      </c>
      <c r="AY389" s="255" t="s">
        <v>205</v>
      </c>
    </row>
    <row r="390" s="14" customFormat="1">
      <c r="A390" s="14"/>
      <c r="B390" s="245"/>
      <c r="C390" s="246"/>
      <c r="D390" s="236" t="s">
        <v>216</v>
      </c>
      <c r="E390" s="247" t="s">
        <v>19</v>
      </c>
      <c r="F390" s="248" t="s">
        <v>12216</v>
      </c>
      <c r="G390" s="246"/>
      <c r="H390" s="249">
        <v>9.6099999999999994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216</v>
      </c>
      <c r="AU390" s="255" t="s">
        <v>80</v>
      </c>
      <c r="AV390" s="14" t="s">
        <v>80</v>
      </c>
      <c r="AW390" s="14" t="s">
        <v>218</v>
      </c>
      <c r="AX390" s="14" t="s">
        <v>71</v>
      </c>
      <c r="AY390" s="255" t="s">
        <v>205</v>
      </c>
    </row>
    <row r="391" s="14" customFormat="1">
      <c r="A391" s="14"/>
      <c r="B391" s="245"/>
      <c r="C391" s="246"/>
      <c r="D391" s="236" t="s">
        <v>216</v>
      </c>
      <c r="E391" s="247" t="s">
        <v>19</v>
      </c>
      <c r="F391" s="248" t="s">
        <v>12217</v>
      </c>
      <c r="G391" s="246"/>
      <c r="H391" s="249">
        <v>2.9800000000000004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216</v>
      </c>
      <c r="AU391" s="255" t="s">
        <v>80</v>
      </c>
      <c r="AV391" s="14" t="s">
        <v>80</v>
      </c>
      <c r="AW391" s="14" t="s">
        <v>218</v>
      </c>
      <c r="AX391" s="14" t="s">
        <v>71</v>
      </c>
      <c r="AY391" s="255" t="s">
        <v>205</v>
      </c>
    </row>
    <row r="392" s="14" customFormat="1">
      <c r="A392" s="14"/>
      <c r="B392" s="245"/>
      <c r="C392" s="246"/>
      <c r="D392" s="236" t="s">
        <v>216</v>
      </c>
      <c r="E392" s="247" t="s">
        <v>19</v>
      </c>
      <c r="F392" s="248" t="s">
        <v>12218</v>
      </c>
      <c r="G392" s="246"/>
      <c r="H392" s="249">
        <v>1.55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216</v>
      </c>
      <c r="AU392" s="255" t="s">
        <v>80</v>
      </c>
      <c r="AV392" s="14" t="s">
        <v>80</v>
      </c>
      <c r="AW392" s="14" t="s">
        <v>218</v>
      </c>
      <c r="AX392" s="14" t="s">
        <v>71</v>
      </c>
      <c r="AY392" s="255" t="s">
        <v>205</v>
      </c>
    </row>
    <row r="393" s="2" customFormat="1" ht="24.15" customHeight="1">
      <c r="A393" s="41"/>
      <c r="B393" s="42"/>
      <c r="C393" s="216" t="s">
        <v>627</v>
      </c>
      <c r="D393" s="216" t="s">
        <v>207</v>
      </c>
      <c r="E393" s="217" t="s">
        <v>12219</v>
      </c>
      <c r="F393" s="218" t="s">
        <v>12220</v>
      </c>
      <c r="G393" s="219" t="s">
        <v>327</v>
      </c>
      <c r="H393" s="220">
        <v>355.5</v>
      </c>
      <c r="I393" s="221"/>
      <c r="J393" s="222">
        <f>ROUND(I393*H393,2)</f>
        <v>0</v>
      </c>
      <c r="K393" s="218" t="s">
        <v>211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0.0025999999999999999</v>
      </c>
      <c r="T393" s="226">
        <f>S393*H393</f>
        <v>0.92430000000000001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331</v>
      </c>
      <c r="AT393" s="227" t="s">
        <v>207</v>
      </c>
      <c r="AU393" s="227" t="s">
        <v>80</v>
      </c>
      <c r="AY393" s="20" t="s">
        <v>205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331</v>
      </c>
      <c r="BM393" s="227" t="s">
        <v>12221</v>
      </c>
    </row>
    <row r="394" s="2" customFormat="1">
      <c r="A394" s="41"/>
      <c r="B394" s="42"/>
      <c r="C394" s="43"/>
      <c r="D394" s="229" t="s">
        <v>214</v>
      </c>
      <c r="E394" s="43"/>
      <c r="F394" s="230" t="s">
        <v>12222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214</v>
      </c>
      <c r="AU394" s="20" t="s">
        <v>80</v>
      </c>
    </row>
    <row r="395" s="14" customFormat="1">
      <c r="A395" s="14"/>
      <c r="B395" s="245"/>
      <c r="C395" s="246"/>
      <c r="D395" s="236" t="s">
        <v>216</v>
      </c>
      <c r="E395" s="247" t="s">
        <v>19</v>
      </c>
      <c r="F395" s="248" t="s">
        <v>12223</v>
      </c>
      <c r="G395" s="246"/>
      <c r="H395" s="249">
        <v>355.5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216</v>
      </c>
      <c r="AU395" s="255" t="s">
        <v>80</v>
      </c>
      <c r="AV395" s="14" t="s">
        <v>80</v>
      </c>
      <c r="AW395" s="14" t="s">
        <v>218</v>
      </c>
      <c r="AX395" s="14" t="s">
        <v>71</v>
      </c>
      <c r="AY395" s="255" t="s">
        <v>205</v>
      </c>
    </row>
    <row r="396" s="2" customFormat="1" ht="16.5" customHeight="1">
      <c r="A396" s="41"/>
      <c r="B396" s="42"/>
      <c r="C396" s="216" t="s">
        <v>633</v>
      </c>
      <c r="D396" s="216" t="s">
        <v>207</v>
      </c>
      <c r="E396" s="217" t="s">
        <v>12224</v>
      </c>
      <c r="F396" s="218" t="s">
        <v>12225</v>
      </c>
      <c r="G396" s="219" t="s">
        <v>448</v>
      </c>
      <c r="H396" s="220">
        <v>461</v>
      </c>
      <c r="I396" s="221"/>
      <c r="J396" s="222">
        <f>ROUND(I396*H396,2)</f>
        <v>0</v>
      </c>
      <c r="K396" s="218" t="s">
        <v>211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0.0094000000000000004</v>
      </c>
      <c r="T396" s="226">
        <f>S396*H396</f>
        <v>4.3334000000000001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331</v>
      </c>
      <c r="AT396" s="227" t="s">
        <v>207</v>
      </c>
      <c r="AU396" s="227" t="s">
        <v>80</v>
      </c>
      <c r="AY396" s="20" t="s">
        <v>205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331</v>
      </c>
      <c r="BM396" s="227" t="s">
        <v>12226</v>
      </c>
    </row>
    <row r="397" s="2" customFormat="1">
      <c r="A397" s="41"/>
      <c r="B397" s="42"/>
      <c r="C397" s="43"/>
      <c r="D397" s="229" t="s">
        <v>214</v>
      </c>
      <c r="E397" s="43"/>
      <c r="F397" s="230" t="s">
        <v>12227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214</v>
      </c>
      <c r="AU397" s="20" t="s">
        <v>80</v>
      </c>
    </row>
    <row r="398" s="14" customFormat="1">
      <c r="A398" s="14"/>
      <c r="B398" s="245"/>
      <c r="C398" s="246"/>
      <c r="D398" s="236" t="s">
        <v>216</v>
      </c>
      <c r="E398" s="247" t="s">
        <v>19</v>
      </c>
      <c r="F398" s="248" t="s">
        <v>12228</v>
      </c>
      <c r="G398" s="246"/>
      <c r="H398" s="249">
        <v>461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216</v>
      </c>
      <c r="AU398" s="255" t="s">
        <v>80</v>
      </c>
      <c r="AV398" s="14" t="s">
        <v>80</v>
      </c>
      <c r="AW398" s="14" t="s">
        <v>218</v>
      </c>
      <c r="AX398" s="14" t="s">
        <v>71</v>
      </c>
      <c r="AY398" s="255" t="s">
        <v>205</v>
      </c>
    </row>
    <row r="399" s="2" customFormat="1" ht="16.5" customHeight="1">
      <c r="A399" s="41"/>
      <c r="B399" s="42"/>
      <c r="C399" s="216" t="s">
        <v>638</v>
      </c>
      <c r="D399" s="216" t="s">
        <v>207</v>
      </c>
      <c r="E399" s="217" t="s">
        <v>12229</v>
      </c>
      <c r="F399" s="218" t="s">
        <v>12230</v>
      </c>
      <c r="G399" s="219" t="s">
        <v>327</v>
      </c>
      <c r="H399" s="220">
        <v>194.40000000000001</v>
      </c>
      <c r="I399" s="221"/>
      <c r="J399" s="222">
        <f>ROUND(I399*H399,2)</f>
        <v>0</v>
      </c>
      <c r="K399" s="218" t="s">
        <v>211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0.0039399999999999999</v>
      </c>
      <c r="T399" s="226">
        <f>S399*H399</f>
        <v>0.76593600000000006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331</v>
      </c>
      <c r="AT399" s="227" t="s">
        <v>207</v>
      </c>
      <c r="AU399" s="227" t="s">
        <v>80</v>
      </c>
      <c r="AY399" s="20" t="s">
        <v>205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331</v>
      </c>
      <c r="BM399" s="227" t="s">
        <v>12231</v>
      </c>
    </row>
    <row r="400" s="2" customFormat="1">
      <c r="A400" s="41"/>
      <c r="B400" s="42"/>
      <c r="C400" s="43"/>
      <c r="D400" s="229" t="s">
        <v>214</v>
      </c>
      <c r="E400" s="43"/>
      <c r="F400" s="230" t="s">
        <v>12232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214</v>
      </c>
      <c r="AU400" s="20" t="s">
        <v>80</v>
      </c>
    </row>
    <row r="401" s="14" customFormat="1">
      <c r="A401" s="14"/>
      <c r="B401" s="245"/>
      <c r="C401" s="246"/>
      <c r="D401" s="236" t="s">
        <v>216</v>
      </c>
      <c r="E401" s="247" t="s">
        <v>19</v>
      </c>
      <c r="F401" s="248" t="s">
        <v>12233</v>
      </c>
      <c r="G401" s="246"/>
      <c r="H401" s="249">
        <v>194.39999999999998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216</v>
      </c>
      <c r="AU401" s="255" t="s">
        <v>80</v>
      </c>
      <c r="AV401" s="14" t="s">
        <v>80</v>
      </c>
      <c r="AW401" s="14" t="s">
        <v>218</v>
      </c>
      <c r="AX401" s="14" t="s">
        <v>71</v>
      </c>
      <c r="AY401" s="255" t="s">
        <v>205</v>
      </c>
    </row>
    <row r="402" s="2" customFormat="1" ht="37.8" customHeight="1">
      <c r="A402" s="41"/>
      <c r="B402" s="42"/>
      <c r="C402" s="216" t="s">
        <v>651</v>
      </c>
      <c r="D402" s="216" t="s">
        <v>207</v>
      </c>
      <c r="E402" s="217" t="s">
        <v>12234</v>
      </c>
      <c r="F402" s="218" t="s">
        <v>12235</v>
      </c>
      <c r="G402" s="219" t="s">
        <v>448</v>
      </c>
      <c r="H402" s="220">
        <v>97</v>
      </c>
      <c r="I402" s="221"/>
      <c r="J402" s="222">
        <f>ROUND(I402*H402,2)</f>
        <v>0</v>
      </c>
      <c r="K402" s="218" t="s">
        <v>211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331</v>
      </c>
      <c r="AT402" s="227" t="s">
        <v>207</v>
      </c>
      <c r="AU402" s="227" t="s">
        <v>80</v>
      </c>
      <c r="AY402" s="20" t="s">
        <v>205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331</v>
      </c>
      <c r="BM402" s="227" t="s">
        <v>12236</v>
      </c>
    </row>
    <row r="403" s="2" customFormat="1">
      <c r="A403" s="41"/>
      <c r="B403" s="42"/>
      <c r="C403" s="43"/>
      <c r="D403" s="229" t="s">
        <v>214</v>
      </c>
      <c r="E403" s="43"/>
      <c r="F403" s="230" t="s">
        <v>12237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214</v>
      </c>
      <c r="AU403" s="20" t="s">
        <v>80</v>
      </c>
    </row>
    <row r="404" s="14" customFormat="1">
      <c r="A404" s="14"/>
      <c r="B404" s="245"/>
      <c r="C404" s="246"/>
      <c r="D404" s="236" t="s">
        <v>216</v>
      </c>
      <c r="E404" s="247" t="s">
        <v>19</v>
      </c>
      <c r="F404" s="248" t="s">
        <v>12238</v>
      </c>
      <c r="G404" s="246"/>
      <c r="H404" s="249">
        <v>97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216</v>
      </c>
      <c r="AU404" s="255" t="s">
        <v>80</v>
      </c>
      <c r="AV404" s="14" t="s">
        <v>80</v>
      </c>
      <c r="AW404" s="14" t="s">
        <v>218</v>
      </c>
      <c r="AX404" s="14" t="s">
        <v>71</v>
      </c>
      <c r="AY404" s="255" t="s">
        <v>205</v>
      </c>
    </row>
    <row r="405" s="2" customFormat="1" ht="44.25" customHeight="1">
      <c r="A405" s="41"/>
      <c r="B405" s="42"/>
      <c r="C405" s="216" t="s">
        <v>657</v>
      </c>
      <c r="D405" s="216" t="s">
        <v>207</v>
      </c>
      <c r="E405" s="217" t="s">
        <v>12239</v>
      </c>
      <c r="F405" s="218" t="s">
        <v>12240</v>
      </c>
      <c r="G405" s="219" t="s">
        <v>306</v>
      </c>
      <c r="H405" s="220">
        <v>452.52300000000002</v>
      </c>
      <c r="I405" s="221"/>
      <c r="J405" s="222">
        <f>ROUND(I405*H405,2)</f>
        <v>0</v>
      </c>
      <c r="K405" s="218" t="s">
        <v>211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0.00662</v>
      </c>
      <c r="R405" s="225">
        <f>Q405*H405</f>
        <v>2.9957022600000003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331</v>
      </c>
      <c r="AT405" s="227" t="s">
        <v>207</v>
      </c>
      <c r="AU405" s="227" t="s">
        <v>80</v>
      </c>
      <c r="AY405" s="20" t="s">
        <v>205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331</v>
      </c>
      <c r="BM405" s="227" t="s">
        <v>12241</v>
      </c>
    </row>
    <row r="406" s="2" customFormat="1">
      <c r="A406" s="41"/>
      <c r="B406" s="42"/>
      <c r="C406" s="43"/>
      <c r="D406" s="229" t="s">
        <v>214</v>
      </c>
      <c r="E406" s="43"/>
      <c r="F406" s="230" t="s">
        <v>12242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214</v>
      </c>
      <c r="AU406" s="20" t="s">
        <v>80</v>
      </c>
    </row>
    <row r="407" s="13" customFormat="1">
      <c r="A407" s="13"/>
      <c r="B407" s="234"/>
      <c r="C407" s="235"/>
      <c r="D407" s="236" t="s">
        <v>216</v>
      </c>
      <c r="E407" s="237" t="s">
        <v>19</v>
      </c>
      <c r="F407" s="238" t="s">
        <v>12243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216</v>
      </c>
      <c r="AU407" s="244" t="s">
        <v>80</v>
      </c>
      <c r="AV407" s="13" t="s">
        <v>78</v>
      </c>
      <c r="AW407" s="13" t="s">
        <v>218</v>
      </c>
      <c r="AX407" s="13" t="s">
        <v>71</v>
      </c>
      <c r="AY407" s="244" t="s">
        <v>205</v>
      </c>
    </row>
    <row r="408" s="13" customFormat="1">
      <c r="A408" s="13"/>
      <c r="B408" s="234"/>
      <c r="C408" s="235"/>
      <c r="D408" s="236" t="s">
        <v>216</v>
      </c>
      <c r="E408" s="237" t="s">
        <v>19</v>
      </c>
      <c r="F408" s="238" t="s">
        <v>3455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216</v>
      </c>
      <c r="AU408" s="244" t="s">
        <v>80</v>
      </c>
      <c r="AV408" s="13" t="s">
        <v>78</v>
      </c>
      <c r="AW408" s="13" t="s">
        <v>218</v>
      </c>
      <c r="AX408" s="13" t="s">
        <v>71</v>
      </c>
      <c r="AY408" s="244" t="s">
        <v>205</v>
      </c>
    </row>
    <row r="409" s="14" customFormat="1">
      <c r="A409" s="14"/>
      <c r="B409" s="245"/>
      <c r="C409" s="246"/>
      <c r="D409" s="236" t="s">
        <v>216</v>
      </c>
      <c r="E409" s="247" t="s">
        <v>19</v>
      </c>
      <c r="F409" s="248" t="s">
        <v>12244</v>
      </c>
      <c r="G409" s="246"/>
      <c r="H409" s="249">
        <v>75.495000000000005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216</v>
      </c>
      <c r="AU409" s="255" t="s">
        <v>80</v>
      </c>
      <c r="AV409" s="14" t="s">
        <v>80</v>
      </c>
      <c r="AW409" s="14" t="s">
        <v>218</v>
      </c>
      <c r="AX409" s="14" t="s">
        <v>71</v>
      </c>
      <c r="AY409" s="255" t="s">
        <v>205</v>
      </c>
    </row>
    <row r="410" s="14" customFormat="1">
      <c r="A410" s="14"/>
      <c r="B410" s="245"/>
      <c r="C410" s="246"/>
      <c r="D410" s="236" t="s">
        <v>216</v>
      </c>
      <c r="E410" s="247" t="s">
        <v>19</v>
      </c>
      <c r="F410" s="248" t="s">
        <v>12245</v>
      </c>
      <c r="G410" s="246"/>
      <c r="H410" s="249">
        <v>12.404999999999999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216</v>
      </c>
      <c r="AU410" s="255" t="s">
        <v>80</v>
      </c>
      <c r="AV410" s="14" t="s">
        <v>80</v>
      </c>
      <c r="AW410" s="14" t="s">
        <v>218</v>
      </c>
      <c r="AX410" s="14" t="s">
        <v>71</v>
      </c>
      <c r="AY410" s="255" t="s">
        <v>205</v>
      </c>
    </row>
    <row r="411" s="14" customFormat="1">
      <c r="A411" s="14"/>
      <c r="B411" s="245"/>
      <c r="C411" s="246"/>
      <c r="D411" s="236" t="s">
        <v>216</v>
      </c>
      <c r="E411" s="247" t="s">
        <v>19</v>
      </c>
      <c r="F411" s="248" t="s">
        <v>12246</v>
      </c>
      <c r="G411" s="246"/>
      <c r="H411" s="249">
        <v>12.525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216</v>
      </c>
      <c r="AU411" s="255" t="s">
        <v>80</v>
      </c>
      <c r="AV411" s="14" t="s">
        <v>80</v>
      </c>
      <c r="AW411" s="14" t="s">
        <v>218</v>
      </c>
      <c r="AX411" s="14" t="s">
        <v>71</v>
      </c>
      <c r="AY411" s="255" t="s">
        <v>205</v>
      </c>
    </row>
    <row r="412" s="13" customFormat="1">
      <c r="A412" s="13"/>
      <c r="B412" s="234"/>
      <c r="C412" s="235"/>
      <c r="D412" s="236" t="s">
        <v>216</v>
      </c>
      <c r="E412" s="237" t="s">
        <v>19</v>
      </c>
      <c r="F412" s="238" t="s">
        <v>12109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216</v>
      </c>
      <c r="AU412" s="244" t="s">
        <v>80</v>
      </c>
      <c r="AV412" s="13" t="s">
        <v>78</v>
      </c>
      <c r="AW412" s="13" t="s">
        <v>218</v>
      </c>
      <c r="AX412" s="13" t="s">
        <v>71</v>
      </c>
      <c r="AY412" s="244" t="s">
        <v>205</v>
      </c>
    </row>
    <row r="413" s="14" customFormat="1">
      <c r="A413" s="14"/>
      <c r="B413" s="245"/>
      <c r="C413" s="246"/>
      <c r="D413" s="236" t="s">
        <v>216</v>
      </c>
      <c r="E413" s="247" t="s">
        <v>19</v>
      </c>
      <c r="F413" s="248" t="s">
        <v>12247</v>
      </c>
      <c r="G413" s="246"/>
      <c r="H413" s="249">
        <v>196.69000000000003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216</v>
      </c>
      <c r="AU413" s="255" t="s">
        <v>80</v>
      </c>
      <c r="AV413" s="14" t="s">
        <v>80</v>
      </c>
      <c r="AW413" s="14" t="s">
        <v>218</v>
      </c>
      <c r="AX413" s="14" t="s">
        <v>71</v>
      </c>
      <c r="AY413" s="255" t="s">
        <v>205</v>
      </c>
    </row>
    <row r="414" s="14" customFormat="1">
      <c r="A414" s="14"/>
      <c r="B414" s="245"/>
      <c r="C414" s="246"/>
      <c r="D414" s="236" t="s">
        <v>216</v>
      </c>
      <c r="E414" s="247" t="s">
        <v>19</v>
      </c>
      <c r="F414" s="248" t="s">
        <v>12248</v>
      </c>
      <c r="G414" s="246"/>
      <c r="H414" s="249">
        <v>123.008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216</v>
      </c>
      <c r="AU414" s="255" t="s">
        <v>80</v>
      </c>
      <c r="AV414" s="14" t="s">
        <v>80</v>
      </c>
      <c r="AW414" s="14" t="s">
        <v>218</v>
      </c>
      <c r="AX414" s="14" t="s">
        <v>71</v>
      </c>
      <c r="AY414" s="255" t="s">
        <v>205</v>
      </c>
    </row>
    <row r="415" s="14" customFormat="1">
      <c r="A415" s="14"/>
      <c r="B415" s="245"/>
      <c r="C415" s="246"/>
      <c r="D415" s="236" t="s">
        <v>216</v>
      </c>
      <c r="E415" s="247" t="s">
        <v>19</v>
      </c>
      <c r="F415" s="248" t="s">
        <v>12249</v>
      </c>
      <c r="G415" s="246"/>
      <c r="H415" s="249">
        <v>32.399999999999999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216</v>
      </c>
      <c r="AU415" s="255" t="s">
        <v>80</v>
      </c>
      <c r="AV415" s="14" t="s">
        <v>80</v>
      </c>
      <c r="AW415" s="14" t="s">
        <v>218</v>
      </c>
      <c r="AX415" s="14" t="s">
        <v>71</v>
      </c>
      <c r="AY415" s="255" t="s">
        <v>205</v>
      </c>
    </row>
    <row r="416" s="2" customFormat="1" ht="49.05" customHeight="1">
      <c r="A416" s="41"/>
      <c r="B416" s="42"/>
      <c r="C416" s="216" t="s">
        <v>663</v>
      </c>
      <c r="D416" s="216" t="s">
        <v>207</v>
      </c>
      <c r="E416" s="217" t="s">
        <v>12250</v>
      </c>
      <c r="F416" s="218" t="s">
        <v>12251</v>
      </c>
      <c r="G416" s="219" t="s">
        <v>306</v>
      </c>
      <c r="H416" s="220">
        <v>2075.317</v>
      </c>
      <c r="I416" s="221"/>
      <c r="J416" s="222">
        <f>ROUND(I416*H416,2)</f>
        <v>0</v>
      </c>
      <c r="K416" s="218" t="s">
        <v>211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0.0066</v>
      </c>
      <c r="R416" s="225">
        <f>Q416*H416</f>
        <v>13.6970922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331</v>
      </c>
      <c r="AT416" s="227" t="s">
        <v>207</v>
      </c>
      <c r="AU416" s="227" t="s">
        <v>80</v>
      </c>
      <c r="AY416" s="20" t="s">
        <v>205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331</v>
      </c>
      <c r="BM416" s="227" t="s">
        <v>12252</v>
      </c>
    </row>
    <row r="417" s="2" customFormat="1">
      <c r="A417" s="41"/>
      <c r="B417" s="42"/>
      <c r="C417" s="43"/>
      <c r="D417" s="229" t="s">
        <v>214</v>
      </c>
      <c r="E417" s="43"/>
      <c r="F417" s="230" t="s">
        <v>12253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214</v>
      </c>
      <c r="AU417" s="20" t="s">
        <v>80</v>
      </c>
    </row>
    <row r="418" s="13" customFormat="1">
      <c r="A418" s="13"/>
      <c r="B418" s="234"/>
      <c r="C418" s="235"/>
      <c r="D418" s="236" t="s">
        <v>216</v>
      </c>
      <c r="E418" s="237" t="s">
        <v>19</v>
      </c>
      <c r="F418" s="238" t="s">
        <v>2630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216</v>
      </c>
      <c r="AU418" s="244" t="s">
        <v>80</v>
      </c>
      <c r="AV418" s="13" t="s">
        <v>78</v>
      </c>
      <c r="AW418" s="13" t="s">
        <v>218</v>
      </c>
      <c r="AX418" s="13" t="s">
        <v>71</v>
      </c>
      <c r="AY418" s="244" t="s">
        <v>205</v>
      </c>
    </row>
    <row r="419" s="14" customFormat="1">
      <c r="A419" s="14"/>
      <c r="B419" s="245"/>
      <c r="C419" s="246"/>
      <c r="D419" s="236" t="s">
        <v>216</v>
      </c>
      <c r="E419" s="247" t="s">
        <v>19</v>
      </c>
      <c r="F419" s="248" t="s">
        <v>12254</v>
      </c>
      <c r="G419" s="246"/>
      <c r="H419" s="249">
        <v>673.02200000000005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216</v>
      </c>
      <c r="AU419" s="255" t="s">
        <v>80</v>
      </c>
      <c r="AV419" s="14" t="s">
        <v>80</v>
      </c>
      <c r="AW419" s="14" t="s">
        <v>218</v>
      </c>
      <c r="AX419" s="14" t="s">
        <v>71</v>
      </c>
      <c r="AY419" s="255" t="s">
        <v>205</v>
      </c>
    </row>
    <row r="420" s="13" customFormat="1">
      <c r="A420" s="13"/>
      <c r="B420" s="234"/>
      <c r="C420" s="235"/>
      <c r="D420" s="236" t="s">
        <v>216</v>
      </c>
      <c r="E420" s="237" t="s">
        <v>19</v>
      </c>
      <c r="F420" s="238" t="s">
        <v>3455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216</v>
      </c>
      <c r="AU420" s="244" t="s">
        <v>80</v>
      </c>
      <c r="AV420" s="13" t="s">
        <v>78</v>
      </c>
      <c r="AW420" s="13" t="s">
        <v>218</v>
      </c>
      <c r="AX420" s="13" t="s">
        <v>71</v>
      </c>
      <c r="AY420" s="244" t="s">
        <v>205</v>
      </c>
    </row>
    <row r="421" s="14" customFormat="1">
      <c r="A421" s="14"/>
      <c r="B421" s="245"/>
      <c r="C421" s="246"/>
      <c r="D421" s="236" t="s">
        <v>216</v>
      </c>
      <c r="E421" s="247" t="s">
        <v>19</v>
      </c>
      <c r="F421" s="248" t="s">
        <v>12255</v>
      </c>
      <c r="G421" s="246"/>
      <c r="H421" s="249">
        <v>150.731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216</v>
      </c>
      <c r="AU421" s="255" t="s">
        <v>80</v>
      </c>
      <c r="AV421" s="14" t="s">
        <v>80</v>
      </c>
      <c r="AW421" s="14" t="s">
        <v>218</v>
      </c>
      <c r="AX421" s="14" t="s">
        <v>71</v>
      </c>
      <c r="AY421" s="255" t="s">
        <v>205</v>
      </c>
    </row>
    <row r="422" s="14" customFormat="1">
      <c r="A422" s="14"/>
      <c r="B422" s="245"/>
      <c r="C422" s="246"/>
      <c r="D422" s="236" t="s">
        <v>216</v>
      </c>
      <c r="E422" s="247" t="s">
        <v>19</v>
      </c>
      <c r="F422" s="248" t="s">
        <v>12256</v>
      </c>
      <c r="G422" s="246"/>
      <c r="H422" s="249">
        <v>47.561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216</v>
      </c>
      <c r="AU422" s="255" t="s">
        <v>80</v>
      </c>
      <c r="AV422" s="14" t="s">
        <v>80</v>
      </c>
      <c r="AW422" s="14" t="s">
        <v>218</v>
      </c>
      <c r="AX422" s="14" t="s">
        <v>71</v>
      </c>
      <c r="AY422" s="255" t="s">
        <v>205</v>
      </c>
    </row>
    <row r="423" s="14" customFormat="1">
      <c r="A423" s="14"/>
      <c r="B423" s="245"/>
      <c r="C423" s="246"/>
      <c r="D423" s="236" t="s">
        <v>216</v>
      </c>
      <c r="E423" s="247" t="s">
        <v>19</v>
      </c>
      <c r="F423" s="248" t="s">
        <v>12257</v>
      </c>
      <c r="G423" s="246"/>
      <c r="H423" s="249">
        <v>9.2300000000000004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216</v>
      </c>
      <c r="AU423" s="255" t="s">
        <v>80</v>
      </c>
      <c r="AV423" s="14" t="s">
        <v>80</v>
      </c>
      <c r="AW423" s="14" t="s">
        <v>218</v>
      </c>
      <c r="AX423" s="14" t="s">
        <v>71</v>
      </c>
      <c r="AY423" s="255" t="s">
        <v>205</v>
      </c>
    </row>
    <row r="424" s="14" customFormat="1">
      <c r="A424" s="14"/>
      <c r="B424" s="245"/>
      <c r="C424" s="246"/>
      <c r="D424" s="236" t="s">
        <v>216</v>
      </c>
      <c r="E424" s="247" t="s">
        <v>19</v>
      </c>
      <c r="F424" s="248" t="s">
        <v>12258</v>
      </c>
      <c r="G424" s="246"/>
      <c r="H424" s="249">
        <v>164.08699999999999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216</v>
      </c>
      <c r="AU424" s="255" t="s">
        <v>80</v>
      </c>
      <c r="AV424" s="14" t="s">
        <v>80</v>
      </c>
      <c r="AW424" s="14" t="s">
        <v>218</v>
      </c>
      <c r="AX424" s="14" t="s">
        <v>71</v>
      </c>
      <c r="AY424" s="255" t="s">
        <v>205</v>
      </c>
    </row>
    <row r="425" s="14" customFormat="1">
      <c r="A425" s="14"/>
      <c r="B425" s="245"/>
      <c r="C425" s="246"/>
      <c r="D425" s="236" t="s">
        <v>216</v>
      </c>
      <c r="E425" s="247" t="s">
        <v>19</v>
      </c>
      <c r="F425" s="248" t="s">
        <v>12259</v>
      </c>
      <c r="G425" s="246"/>
      <c r="H425" s="249">
        <v>192.328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216</v>
      </c>
      <c r="AU425" s="255" t="s">
        <v>80</v>
      </c>
      <c r="AV425" s="14" t="s">
        <v>80</v>
      </c>
      <c r="AW425" s="14" t="s">
        <v>218</v>
      </c>
      <c r="AX425" s="14" t="s">
        <v>71</v>
      </c>
      <c r="AY425" s="255" t="s">
        <v>205</v>
      </c>
    </row>
    <row r="426" s="14" customFormat="1">
      <c r="A426" s="14"/>
      <c r="B426" s="245"/>
      <c r="C426" s="246"/>
      <c r="D426" s="236" t="s">
        <v>216</v>
      </c>
      <c r="E426" s="247" t="s">
        <v>19</v>
      </c>
      <c r="F426" s="248" t="s">
        <v>12260</v>
      </c>
      <c r="G426" s="246"/>
      <c r="H426" s="249">
        <v>6.2999999999999998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216</v>
      </c>
      <c r="AU426" s="255" t="s">
        <v>80</v>
      </c>
      <c r="AV426" s="14" t="s">
        <v>80</v>
      </c>
      <c r="AW426" s="14" t="s">
        <v>218</v>
      </c>
      <c r="AX426" s="14" t="s">
        <v>71</v>
      </c>
      <c r="AY426" s="255" t="s">
        <v>205</v>
      </c>
    </row>
    <row r="427" s="14" customFormat="1">
      <c r="A427" s="14"/>
      <c r="B427" s="245"/>
      <c r="C427" s="246"/>
      <c r="D427" s="236" t="s">
        <v>216</v>
      </c>
      <c r="E427" s="247" t="s">
        <v>19</v>
      </c>
      <c r="F427" s="248" t="s">
        <v>12261</v>
      </c>
      <c r="G427" s="246"/>
      <c r="H427" s="249">
        <v>49.840999999999994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216</v>
      </c>
      <c r="AU427" s="255" t="s">
        <v>80</v>
      </c>
      <c r="AV427" s="14" t="s">
        <v>80</v>
      </c>
      <c r="AW427" s="14" t="s">
        <v>218</v>
      </c>
      <c r="AX427" s="14" t="s">
        <v>71</v>
      </c>
      <c r="AY427" s="255" t="s">
        <v>205</v>
      </c>
    </row>
    <row r="428" s="14" customFormat="1">
      <c r="A428" s="14"/>
      <c r="B428" s="245"/>
      <c r="C428" s="246"/>
      <c r="D428" s="236" t="s">
        <v>216</v>
      </c>
      <c r="E428" s="247" t="s">
        <v>19</v>
      </c>
      <c r="F428" s="248" t="s">
        <v>12262</v>
      </c>
      <c r="G428" s="246"/>
      <c r="H428" s="249">
        <v>189.74000000000001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216</v>
      </c>
      <c r="AU428" s="255" t="s">
        <v>80</v>
      </c>
      <c r="AV428" s="14" t="s">
        <v>80</v>
      </c>
      <c r="AW428" s="14" t="s">
        <v>218</v>
      </c>
      <c r="AX428" s="14" t="s">
        <v>71</v>
      </c>
      <c r="AY428" s="255" t="s">
        <v>205</v>
      </c>
    </row>
    <row r="429" s="14" customFormat="1">
      <c r="A429" s="14"/>
      <c r="B429" s="245"/>
      <c r="C429" s="246"/>
      <c r="D429" s="236" t="s">
        <v>216</v>
      </c>
      <c r="E429" s="247" t="s">
        <v>19</v>
      </c>
      <c r="F429" s="248" t="s">
        <v>12263</v>
      </c>
      <c r="G429" s="246"/>
      <c r="H429" s="249">
        <v>98.030000000000001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216</v>
      </c>
      <c r="AU429" s="255" t="s">
        <v>80</v>
      </c>
      <c r="AV429" s="14" t="s">
        <v>80</v>
      </c>
      <c r="AW429" s="14" t="s">
        <v>218</v>
      </c>
      <c r="AX429" s="14" t="s">
        <v>71</v>
      </c>
      <c r="AY429" s="255" t="s">
        <v>205</v>
      </c>
    </row>
    <row r="430" s="14" customFormat="1">
      <c r="A430" s="14"/>
      <c r="B430" s="245"/>
      <c r="C430" s="246"/>
      <c r="D430" s="236" t="s">
        <v>216</v>
      </c>
      <c r="E430" s="247" t="s">
        <v>19</v>
      </c>
      <c r="F430" s="248" t="s">
        <v>12264</v>
      </c>
      <c r="G430" s="246"/>
      <c r="H430" s="249">
        <v>79.888999999999996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216</v>
      </c>
      <c r="AU430" s="255" t="s">
        <v>80</v>
      </c>
      <c r="AV430" s="14" t="s">
        <v>80</v>
      </c>
      <c r="AW430" s="14" t="s">
        <v>218</v>
      </c>
      <c r="AX430" s="14" t="s">
        <v>71</v>
      </c>
      <c r="AY430" s="255" t="s">
        <v>205</v>
      </c>
    </row>
    <row r="431" s="14" customFormat="1">
      <c r="A431" s="14"/>
      <c r="B431" s="245"/>
      <c r="C431" s="246"/>
      <c r="D431" s="236" t="s">
        <v>216</v>
      </c>
      <c r="E431" s="247" t="s">
        <v>19</v>
      </c>
      <c r="F431" s="248" t="s">
        <v>12265</v>
      </c>
      <c r="G431" s="246"/>
      <c r="H431" s="249">
        <v>83.388999999999996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216</v>
      </c>
      <c r="AU431" s="255" t="s">
        <v>80</v>
      </c>
      <c r="AV431" s="14" t="s">
        <v>80</v>
      </c>
      <c r="AW431" s="14" t="s">
        <v>218</v>
      </c>
      <c r="AX431" s="14" t="s">
        <v>71</v>
      </c>
      <c r="AY431" s="255" t="s">
        <v>205</v>
      </c>
    </row>
    <row r="432" s="14" customFormat="1">
      <c r="A432" s="14"/>
      <c r="B432" s="245"/>
      <c r="C432" s="246"/>
      <c r="D432" s="236" t="s">
        <v>216</v>
      </c>
      <c r="E432" s="247" t="s">
        <v>19</v>
      </c>
      <c r="F432" s="248" t="s">
        <v>12266</v>
      </c>
      <c r="G432" s="246"/>
      <c r="H432" s="249">
        <v>55.031999999999996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216</v>
      </c>
      <c r="AU432" s="255" t="s">
        <v>80</v>
      </c>
      <c r="AV432" s="14" t="s">
        <v>80</v>
      </c>
      <c r="AW432" s="14" t="s">
        <v>218</v>
      </c>
      <c r="AX432" s="14" t="s">
        <v>71</v>
      </c>
      <c r="AY432" s="255" t="s">
        <v>205</v>
      </c>
    </row>
    <row r="433" s="14" customFormat="1">
      <c r="A433" s="14"/>
      <c r="B433" s="245"/>
      <c r="C433" s="246"/>
      <c r="D433" s="236" t="s">
        <v>216</v>
      </c>
      <c r="E433" s="247" t="s">
        <v>19</v>
      </c>
      <c r="F433" s="248" t="s">
        <v>12267</v>
      </c>
      <c r="G433" s="246"/>
      <c r="H433" s="249">
        <v>80.147999999999996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216</v>
      </c>
      <c r="AU433" s="255" t="s">
        <v>80</v>
      </c>
      <c r="AV433" s="14" t="s">
        <v>80</v>
      </c>
      <c r="AW433" s="14" t="s">
        <v>218</v>
      </c>
      <c r="AX433" s="14" t="s">
        <v>71</v>
      </c>
      <c r="AY433" s="255" t="s">
        <v>205</v>
      </c>
    </row>
    <row r="434" s="14" customFormat="1">
      <c r="A434" s="14"/>
      <c r="B434" s="245"/>
      <c r="C434" s="246"/>
      <c r="D434" s="236" t="s">
        <v>216</v>
      </c>
      <c r="E434" s="247" t="s">
        <v>19</v>
      </c>
      <c r="F434" s="248" t="s">
        <v>12268</v>
      </c>
      <c r="G434" s="246"/>
      <c r="H434" s="249">
        <v>18.628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216</v>
      </c>
      <c r="AU434" s="255" t="s">
        <v>80</v>
      </c>
      <c r="AV434" s="14" t="s">
        <v>80</v>
      </c>
      <c r="AW434" s="14" t="s">
        <v>218</v>
      </c>
      <c r="AX434" s="14" t="s">
        <v>71</v>
      </c>
      <c r="AY434" s="255" t="s">
        <v>205</v>
      </c>
    </row>
    <row r="435" s="14" customFormat="1">
      <c r="A435" s="14"/>
      <c r="B435" s="245"/>
      <c r="C435" s="246"/>
      <c r="D435" s="236" t="s">
        <v>216</v>
      </c>
      <c r="E435" s="247" t="s">
        <v>19</v>
      </c>
      <c r="F435" s="248" t="s">
        <v>12269</v>
      </c>
      <c r="G435" s="246"/>
      <c r="H435" s="249">
        <v>14.804999999999998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216</v>
      </c>
      <c r="AU435" s="255" t="s">
        <v>80</v>
      </c>
      <c r="AV435" s="14" t="s">
        <v>80</v>
      </c>
      <c r="AW435" s="14" t="s">
        <v>218</v>
      </c>
      <c r="AX435" s="14" t="s">
        <v>71</v>
      </c>
      <c r="AY435" s="255" t="s">
        <v>205</v>
      </c>
    </row>
    <row r="436" s="14" customFormat="1">
      <c r="A436" s="14"/>
      <c r="B436" s="245"/>
      <c r="C436" s="246"/>
      <c r="D436" s="236" t="s">
        <v>216</v>
      </c>
      <c r="E436" s="247" t="s">
        <v>19</v>
      </c>
      <c r="F436" s="248" t="s">
        <v>12270</v>
      </c>
      <c r="G436" s="246"/>
      <c r="H436" s="249">
        <v>159.40600000000001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216</v>
      </c>
      <c r="AU436" s="255" t="s">
        <v>80</v>
      </c>
      <c r="AV436" s="14" t="s">
        <v>80</v>
      </c>
      <c r="AW436" s="14" t="s">
        <v>218</v>
      </c>
      <c r="AX436" s="14" t="s">
        <v>71</v>
      </c>
      <c r="AY436" s="255" t="s">
        <v>205</v>
      </c>
    </row>
    <row r="437" s="14" customFormat="1">
      <c r="A437" s="14"/>
      <c r="B437" s="245"/>
      <c r="C437" s="246"/>
      <c r="D437" s="236" t="s">
        <v>216</v>
      </c>
      <c r="E437" s="247" t="s">
        <v>19</v>
      </c>
      <c r="F437" s="248" t="s">
        <v>12271</v>
      </c>
      <c r="G437" s="246"/>
      <c r="H437" s="249">
        <v>3.1500000000000004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216</v>
      </c>
      <c r="AU437" s="255" t="s">
        <v>80</v>
      </c>
      <c r="AV437" s="14" t="s">
        <v>80</v>
      </c>
      <c r="AW437" s="14" t="s">
        <v>218</v>
      </c>
      <c r="AX437" s="14" t="s">
        <v>71</v>
      </c>
      <c r="AY437" s="255" t="s">
        <v>205</v>
      </c>
    </row>
    <row r="438" s="2" customFormat="1" ht="44.25" customHeight="1">
      <c r="A438" s="41"/>
      <c r="B438" s="42"/>
      <c r="C438" s="216" t="s">
        <v>668</v>
      </c>
      <c r="D438" s="216" t="s">
        <v>207</v>
      </c>
      <c r="E438" s="217" t="s">
        <v>12272</v>
      </c>
      <c r="F438" s="218" t="s">
        <v>12273</v>
      </c>
      <c r="G438" s="219" t="s">
        <v>306</v>
      </c>
      <c r="H438" s="220">
        <v>88.019999999999996</v>
      </c>
      <c r="I438" s="221"/>
      <c r="J438" s="222">
        <f>ROUND(I438*H438,2)</f>
        <v>0</v>
      </c>
      <c r="K438" s="218" t="s">
        <v>211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0.00034000000000000002</v>
      </c>
      <c r="R438" s="225">
        <f>Q438*H438</f>
        <v>0.0299268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331</v>
      </c>
      <c r="AT438" s="227" t="s">
        <v>207</v>
      </c>
      <c r="AU438" s="227" t="s">
        <v>80</v>
      </c>
      <c r="AY438" s="20" t="s">
        <v>205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331</v>
      </c>
      <c r="BM438" s="227" t="s">
        <v>12274</v>
      </c>
    </row>
    <row r="439" s="2" customFormat="1">
      <c r="A439" s="41"/>
      <c r="B439" s="42"/>
      <c r="C439" s="43"/>
      <c r="D439" s="229" t="s">
        <v>214</v>
      </c>
      <c r="E439" s="43"/>
      <c r="F439" s="230" t="s">
        <v>12275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214</v>
      </c>
      <c r="AU439" s="20" t="s">
        <v>80</v>
      </c>
    </row>
    <row r="440" s="14" customFormat="1">
      <c r="A440" s="14"/>
      <c r="B440" s="245"/>
      <c r="C440" s="246"/>
      <c r="D440" s="236" t="s">
        <v>216</v>
      </c>
      <c r="E440" s="247" t="s">
        <v>19</v>
      </c>
      <c r="F440" s="248" t="s">
        <v>12276</v>
      </c>
      <c r="G440" s="246"/>
      <c r="H440" s="249">
        <v>88.02000000000001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216</v>
      </c>
      <c r="AU440" s="255" t="s">
        <v>80</v>
      </c>
      <c r="AV440" s="14" t="s">
        <v>80</v>
      </c>
      <c r="AW440" s="14" t="s">
        <v>218</v>
      </c>
      <c r="AX440" s="14" t="s">
        <v>71</v>
      </c>
      <c r="AY440" s="255" t="s">
        <v>205</v>
      </c>
    </row>
    <row r="441" s="2" customFormat="1" ht="33" customHeight="1">
      <c r="A441" s="41"/>
      <c r="B441" s="42"/>
      <c r="C441" s="216" t="s">
        <v>680</v>
      </c>
      <c r="D441" s="216" t="s">
        <v>207</v>
      </c>
      <c r="E441" s="217" t="s">
        <v>12277</v>
      </c>
      <c r="F441" s="218" t="s">
        <v>12278</v>
      </c>
      <c r="G441" s="219" t="s">
        <v>327</v>
      </c>
      <c r="H441" s="220">
        <v>26.100000000000001</v>
      </c>
      <c r="I441" s="221"/>
      <c r="J441" s="222">
        <f>ROUND(I441*H441,2)</f>
        <v>0</v>
      </c>
      <c r="K441" s="218" t="s">
        <v>211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0.0055700000000000003</v>
      </c>
      <c r="R441" s="225">
        <f>Q441*H441</f>
        <v>0.14537700000000001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331</v>
      </c>
      <c r="AT441" s="227" t="s">
        <v>207</v>
      </c>
      <c r="AU441" s="227" t="s">
        <v>80</v>
      </c>
      <c r="AY441" s="20" t="s">
        <v>205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331</v>
      </c>
      <c r="BM441" s="227" t="s">
        <v>12279</v>
      </c>
    </row>
    <row r="442" s="2" customFormat="1">
      <c r="A442" s="41"/>
      <c r="B442" s="42"/>
      <c r="C442" s="43"/>
      <c r="D442" s="229" t="s">
        <v>214</v>
      </c>
      <c r="E442" s="43"/>
      <c r="F442" s="230" t="s">
        <v>12280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214</v>
      </c>
      <c r="AU442" s="20" t="s">
        <v>80</v>
      </c>
    </row>
    <row r="443" s="14" customFormat="1">
      <c r="A443" s="14"/>
      <c r="B443" s="245"/>
      <c r="C443" s="246"/>
      <c r="D443" s="236" t="s">
        <v>216</v>
      </c>
      <c r="E443" s="247" t="s">
        <v>19</v>
      </c>
      <c r="F443" s="248" t="s">
        <v>12281</v>
      </c>
      <c r="G443" s="246"/>
      <c r="H443" s="249">
        <v>26.100000000000001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216</v>
      </c>
      <c r="AU443" s="255" t="s">
        <v>80</v>
      </c>
      <c r="AV443" s="14" t="s">
        <v>80</v>
      </c>
      <c r="AW443" s="14" t="s">
        <v>218</v>
      </c>
      <c r="AX443" s="14" t="s">
        <v>71</v>
      </c>
      <c r="AY443" s="255" t="s">
        <v>205</v>
      </c>
    </row>
    <row r="444" s="2" customFormat="1" ht="24.15" customHeight="1">
      <c r="A444" s="41"/>
      <c r="B444" s="42"/>
      <c r="C444" s="216" t="s">
        <v>686</v>
      </c>
      <c r="D444" s="216" t="s">
        <v>207</v>
      </c>
      <c r="E444" s="217" t="s">
        <v>12282</v>
      </c>
      <c r="F444" s="218" t="s">
        <v>12283</v>
      </c>
      <c r="G444" s="219" t="s">
        <v>327</v>
      </c>
      <c r="H444" s="220">
        <v>85.700000000000003</v>
      </c>
      <c r="I444" s="221"/>
      <c r="J444" s="222">
        <f>ROUND(I444*H444,2)</f>
        <v>0</v>
      </c>
      <c r="K444" s="218" t="s">
        <v>19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0.0035761009999999999</v>
      </c>
      <c r="R444" s="225">
        <f>Q444*H444</f>
        <v>0.30647185570000002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331</v>
      </c>
      <c r="AT444" s="227" t="s">
        <v>207</v>
      </c>
      <c r="AU444" s="227" t="s">
        <v>80</v>
      </c>
      <c r="AY444" s="20" t="s">
        <v>205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331</v>
      </c>
      <c r="BM444" s="227" t="s">
        <v>12284</v>
      </c>
    </row>
    <row r="445" s="14" customFormat="1">
      <c r="A445" s="14"/>
      <c r="B445" s="245"/>
      <c r="C445" s="246"/>
      <c r="D445" s="236" t="s">
        <v>216</v>
      </c>
      <c r="E445" s="247" t="s">
        <v>19</v>
      </c>
      <c r="F445" s="248" t="s">
        <v>12285</v>
      </c>
      <c r="G445" s="246"/>
      <c r="H445" s="249">
        <v>85.700000000000003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216</v>
      </c>
      <c r="AU445" s="255" t="s">
        <v>80</v>
      </c>
      <c r="AV445" s="14" t="s">
        <v>80</v>
      </c>
      <c r="AW445" s="14" t="s">
        <v>218</v>
      </c>
      <c r="AX445" s="14" t="s">
        <v>71</v>
      </c>
      <c r="AY445" s="255" t="s">
        <v>205</v>
      </c>
    </row>
    <row r="446" s="2" customFormat="1" ht="33" customHeight="1">
      <c r="A446" s="41"/>
      <c r="B446" s="42"/>
      <c r="C446" s="216" t="s">
        <v>692</v>
      </c>
      <c r="D446" s="216" t="s">
        <v>207</v>
      </c>
      <c r="E446" s="217" t="s">
        <v>12286</v>
      </c>
      <c r="F446" s="218" t="s">
        <v>12287</v>
      </c>
      <c r="G446" s="219" t="s">
        <v>327</v>
      </c>
      <c r="H446" s="220">
        <v>54.655000000000001</v>
      </c>
      <c r="I446" s="221"/>
      <c r="J446" s="222">
        <f>ROUND(I446*H446,2)</f>
        <v>0</v>
      </c>
      <c r="K446" s="218" t="s">
        <v>211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0.0019400000000000001</v>
      </c>
      <c r="R446" s="225">
        <f>Q446*H446</f>
        <v>0.10603070000000001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331</v>
      </c>
      <c r="AT446" s="227" t="s">
        <v>207</v>
      </c>
      <c r="AU446" s="227" t="s">
        <v>80</v>
      </c>
      <c r="AY446" s="20" t="s">
        <v>205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331</v>
      </c>
      <c r="BM446" s="227" t="s">
        <v>12288</v>
      </c>
    </row>
    <row r="447" s="2" customFormat="1">
      <c r="A447" s="41"/>
      <c r="B447" s="42"/>
      <c r="C447" s="43"/>
      <c r="D447" s="229" t="s">
        <v>214</v>
      </c>
      <c r="E447" s="43"/>
      <c r="F447" s="230" t="s">
        <v>12289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214</v>
      </c>
      <c r="AU447" s="20" t="s">
        <v>80</v>
      </c>
    </row>
    <row r="448" s="14" customFormat="1">
      <c r="A448" s="14"/>
      <c r="B448" s="245"/>
      <c r="C448" s="246"/>
      <c r="D448" s="236" t="s">
        <v>216</v>
      </c>
      <c r="E448" s="247" t="s">
        <v>19</v>
      </c>
      <c r="F448" s="248" t="s">
        <v>12290</v>
      </c>
      <c r="G448" s="246"/>
      <c r="H448" s="249">
        <v>54.655000000000001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216</v>
      </c>
      <c r="AU448" s="255" t="s">
        <v>80</v>
      </c>
      <c r="AV448" s="14" t="s">
        <v>80</v>
      </c>
      <c r="AW448" s="14" t="s">
        <v>218</v>
      </c>
      <c r="AX448" s="14" t="s">
        <v>71</v>
      </c>
      <c r="AY448" s="255" t="s">
        <v>205</v>
      </c>
    </row>
    <row r="449" s="2" customFormat="1" ht="37.8" customHeight="1">
      <c r="A449" s="41"/>
      <c r="B449" s="42"/>
      <c r="C449" s="216" t="s">
        <v>699</v>
      </c>
      <c r="D449" s="216" t="s">
        <v>207</v>
      </c>
      <c r="E449" s="217" t="s">
        <v>12291</v>
      </c>
      <c r="F449" s="218" t="s">
        <v>12292</v>
      </c>
      <c r="G449" s="219" t="s">
        <v>327</v>
      </c>
      <c r="H449" s="220">
        <v>2.2000000000000002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0.0020313229999999998</v>
      </c>
      <c r="R449" s="225">
        <f>Q449*H449</f>
        <v>0.0044689105999999998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331</v>
      </c>
      <c r="AT449" s="227" t="s">
        <v>207</v>
      </c>
      <c r="AU449" s="227" t="s">
        <v>80</v>
      </c>
      <c r="AY449" s="20" t="s">
        <v>205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331</v>
      </c>
      <c r="BM449" s="227" t="s">
        <v>12293</v>
      </c>
    </row>
    <row r="450" s="14" customFormat="1">
      <c r="A450" s="14"/>
      <c r="B450" s="245"/>
      <c r="C450" s="246"/>
      <c r="D450" s="236" t="s">
        <v>216</v>
      </c>
      <c r="E450" s="247" t="s">
        <v>19</v>
      </c>
      <c r="F450" s="248" t="s">
        <v>12294</v>
      </c>
      <c r="G450" s="246"/>
      <c r="H450" s="249">
        <v>2.2000000000000002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216</v>
      </c>
      <c r="AU450" s="255" t="s">
        <v>80</v>
      </c>
      <c r="AV450" s="14" t="s">
        <v>80</v>
      </c>
      <c r="AW450" s="14" t="s">
        <v>218</v>
      </c>
      <c r="AX450" s="14" t="s">
        <v>71</v>
      </c>
      <c r="AY450" s="255" t="s">
        <v>205</v>
      </c>
    </row>
    <row r="451" s="2" customFormat="1" ht="37.8" customHeight="1">
      <c r="A451" s="41"/>
      <c r="B451" s="42"/>
      <c r="C451" s="216" t="s">
        <v>713</v>
      </c>
      <c r="D451" s="216" t="s">
        <v>207</v>
      </c>
      <c r="E451" s="217" t="s">
        <v>12295</v>
      </c>
      <c r="F451" s="218" t="s">
        <v>12296</v>
      </c>
      <c r="G451" s="219" t="s">
        <v>327</v>
      </c>
      <c r="H451" s="220">
        <v>12.800000000000001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0.0030703509999999998</v>
      </c>
      <c r="R451" s="225">
        <f>Q451*H451</f>
        <v>0.039300492800000003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331</v>
      </c>
      <c r="AT451" s="227" t="s">
        <v>207</v>
      </c>
      <c r="AU451" s="227" t="s">
        <v>80</v>
      </c>
      <c r="AY451" s="20" t="s">
        <v>205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331</v>
      </c>
      <c r="BM451" s="227" t="s">
        <v>12297</v>
      </c>
    </row>
    <row r="452" s="14" customFormat="1">
      <c r="A452" s="14"/>
      <c r="B452" s="245"/>
      <c r="C452" s="246"/>
      <c r="D452" s="236" t="s">
        <v>216</v>
      </c>
      <c r="E452" s="247" t="s">
        <v>19</v>
      </c>
      <c r="F452" s="248" t="s">
        <v>12298</v>
      </c>
      <c r="G452" s="246"/>
      <c r="H452" s="249">
        <v>12.800000000000001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216</v>
      </c>
      <c r="AU452" s="255" t="s">
        <v>80</v>
      </c>
      <c r="AV452" s="14" t="s">
        <v>80</v>
      </c>
      <c r="AW452" s="14" t="s">
        <v>218</v>
      </c>
      <c r="AX452" s="14" t="s">
        <v>71</v>
      </c>
      <c r="AY452" s="255" t="s">
        <v>205</v>
      </c>
    </row>
    <row r="453" s="2" customFormat="1" ht="37.8" customHeight="1">
      <c r="A453" s="41"/>
      <c r="B453" s="42"/>
      <c r="C453" s="216" t="s">
        <v>734</v>
      </c>
      <c r="D453" s="216" t="s">
        <v>207</v>
      </c>
      <c r="E453" s="217" t="s">
        <v>12299</v>
      </c>
      <c r="F453" s="218" t="s">
        <v>12300</v>
      </c>
      <c r="G453" s="219" t="s">
        <v>327</v>
      </c>
      <c r="H453" s="220">
        <v>42.399999999999999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0.0030976440000000001</v>
      </c>
      <c r="R453" s="225">
        <f>Q453*H453</f>
        <v>0.13134010560000001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331</v>
      </c>
      <c r="AT453" s="227" t="s">
        <v>207</v>
      </c>
      <c r="AU453" s="227" t="s">
        <v>80</v>
      </c>
      <c r="AY453" s="20" t="s">
        <v>205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331</v>
      </c>
      <c r="BM453" s="227" t="s">
        <v>12301</v>
      </c>
    </row>
    <row r="454" s="14" customFormat="1">
      <c r="A454" s="14"/>
      <c r="B454" s="245"/>
      <c r="C454" s="246"/>
      <c r="D454" s="236" t="s">
        <v>216</v>
      </c>
      <c r="E454" s="247" t="s">
        <v>19</v>
      </c>
      <c r="F454" s="248" t="s">
        <v>12302</v>
      </c>
      <c r="G454" s="246"/>
      <c r="H454" s="249">
        <v>42.399999999999999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216</v>
      </c>
      <c r="AU454" s="255" t="s">
        <v>80</v>
      </c>
      <c r="AV454" s="14" t="s">
        <v>80</v>
      </c>
      <c r="AW454" s="14" t="s">
        <v>218</v>
      </c>
      <c r="AX454" s="14" t="s">
        <v>71</v>
      </c>
      <c r="AY454" s="255" t="s">
        <v>205</v>
      </c>
    </row>
    <row r="455" s="2" customFormat="1" ht="37.8" customHeight="1">
      <c r="A455" s="41"/>
      <c r="B455" s="42"/>
      <c r="C455" s="216" t="s">
        <v>743</v>
      </c>
      <c r="D455" s="216" t="s">
        <v>207</v>
      </c>
      <c r="E455" s="217" t="s">
        <v>12303</v>
      </c>
      <c r="F455" s="218" t="s">
        <v>12304</v>
      </c>
      <c r="G455" s="219" t="s">
        <v>306</v>
      </c>
      <c r="H455" s="220">
        <v>3.5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0.0060938909999999997</v>
      </c>
      <c r="R455" s="225">
        <f>Q455*H455</f>
        <v>0.0213286185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331</v>
      </c>
      <c r="AT455" s="227" t="s">
        <v>207</v>
      </c>
      <c r="AU455" s="227" t="s">
        <v>80</v>
      </c>
      <c r="AY455" s="20" t="s">
        <v>205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331</v>
      </c>
      <c r="BM455" s="227" t="s">
        <v>12305</v>
      </c>
    </row>
    <row r="456" s="14" customFormat="1">
      <c r="A456" s="14"/>
      <c r="B456" s="245"/>
      <c r="C456" s="246"/>
      <c r="D456" s="236" t="s">
        <v>216</v>
      </c>
      <c r="E456" s="247" t="s">
        <v>19</v>
      </c>
      <c r="F456" s="248" t="s">
        <v>12306</v>
      </c>
      <c r="G456" s="246"/>
      <c r="H456" s="249">
        <v>3.5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216</v>
      </c>
      <c r="AU456" s="255" t="s">
        <v>80</v>
      </c>
      <c r="AV456" s="14" t="s">
        <v>80</v>
      </c>
      <c r="AW456" s="14" t="s">
        <v>218</v>
      </c>
      <c r="AX456" s="14" t="s">
        <v>71</v>
      </c>
      <c r="AY456" s="255" t="s">
        <v>205</v>
      </c>
    </row>
    <row r="457" s="2" customFormat="1" ht="37.8" customHeight="1">
      <c r="A457" s="41"/>
      <c r="B457" s="42"/>
      <c r="C457" s="216" t="s">
        <v>749</v>
      </c>
      <c r="D457" s="216" t="s">
        <v>207</v>
      </c>
      <c r="E457" s="217" t="s">
        <v>12307</v>
      </c>
      <c r="F457" s="218" t="s">
        <v>12308</v>
      </c>
      <c r="G457" s="219" t="s">
        <v>306</v>
      </c>
      <c r="H457" s="220">
        <v>12.800000000000001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0.0067939539999999996</v>
      </c>
      <c r="R457" s="225">
        <f>Q457*H457</f>
        <v>0.086962611199999998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331</v>
      </c>
      <c r="AT457" s="227" t="s">
        <v>207</v>
      </c>
      <c r="AU457" s="227" t="s">
        <v>80</v>
      </c>
      <c r="AY457" s="20" t="s">
        <v>205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331</v>
      </c>
      <c r="BM457" s="227" t="s">
        <v>12309</v>
      </c>
    </row>
    <row r="458" s="14" customFormat="1">
      <c r="A458" s="14"/>
      <c r="B458" s="245"/>
      <c r="C458" s="246"/>
      <c r="D458" s="236" t="s">
        <v>216</v>
      </c>
      <c r="E458" s="247" t="s">
        <v>19</v>
      </c>
      <c r="F458" s="248" t="s">
        <v>12310</v>
      </c>
      <c r="G458" s="246"/>
      <c r="H458" s="249">
        <v>12.800000000000001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216</v>
      </c>
      <c r="AU458" s="255" t="s">
        <v>80</v>
      </c>
      <c r="AV458" s="14" t="s">
        <v>80</v>
      </c>
      <c r="AW458" s="14" t="s">
        <v>218</v>
      </c>
      <c r="AX458" s="14" t="s">
        <v>71</v>
      </c>
      <c r="AY458" s="255" t="s">
        <v>205</v>
      </c>
    </row>
    <row r="459" s="2" customFormat="1" ht="37.8" customHeight="1">
      <c r="A459" s="41"/>
      <c r="B459" s="42"/>
      <c r="C459" s="216" t="s">
        <v>757</v>
      </c>
      <c r="D459" s="216" t="s">
        <v>207</v>
      </c>
      <c r="E459" s="217" t="s">
        <v>12311</v>
      </c>
      <c r="F459" s="218" t="s">
        <v>12312</v>
      </c>
      <c r="G459" s="219" t="s">
        <v>306</v>
      </c>
      <c r="H459" s="220">
        <v>4.4000000000000004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0.0052537369999999996</v>
      </c>
      <c r="R459" s="225">
        <f>Q459*H459</f>
        <v>0.023116442800000001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331</v>
      </c>
      <c r="AT459" s="227" t="s">
        <v>207</v>
      </c>
      <c r="AU459" s="227" t="s">
        <v>80</v>
      </c>
      <c r="AY459" s="20" t="s">
        <v>205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331</v>
      </c>
      <c r="BM459" s="227" t="s">
        <v>12313</v>
      </c>
    </row>
    <row r="460" s="14" customFormat="1">
      <c r="A460" s="14"/>
      <c r="B460" s="245"/>
      <c r="C460" s="246"/>
      <c r="D460" s="236" t="s">
        <v>216</v>
      </c>
      <c r="E460" s="247" t="s">
        <v>19</v>
      </c>
      <c r="F460" s="248" t="s">
        <v>12314</v>
      </c>
      <c r="G460" s="246"/>
      <c r="H460" s="249">
        <v>4.4000000000000004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216</v>
      </c>
      <c r="AU460" s="255" t="s">
        <v>80</v>
      </c>
      <c r="AV460" s="14" t="s">
        <v>80</v>
      </c>
      <c r="AW460" s="14" t="s">
        <v>218</v>
      </c>
      <c r="AX460" s="14" t="s">
        <v>71</v>
      </c>
      <c r="AY460" s="255" t="s">
        <v>205</v>
      </c>
    </row>
    <row r="461" s="2" customFormat="1" ht="21.75" customHeight="1">
      <c r="A461" s="41"/>
      <c r="B461" s="42"/>
      <c r="C461" s="216" t="s">
        <v>763</v>
      </c>
      <c r="D461" s="216" t="s">
        <v>207</v>
      </c>
      <c r="E461" s="217" t="s">
        <v>12315</v>
      </c>
      <c r="F461" s="218" t="s">
        <v>12316</v>
      </c>
      <c r="G461" s="219" t="s">
        <v>327</v>
      </c>
      <c r="H461" s="220">
        <v>54.655000000000001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0.00019799999999999999</v>
      </c>
      <c r="R461" s="225">
        <f>Q461*H461</f>
        <v>0.01082169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331</v>
      </c>
      <c r="AT461" s="227" t="s">
        <v>207</v>
      </c>
      <c r="AU461" s="227" t="s">
        <v>80</v>
      </c>
      <c r="AY461" s="20" t="s">
        <v>205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331</v>
      </c>
      <c r="BM461" s="227" t="s">
        <v>12317</v>
      </c>
    </row>
    <row r="462" s="14" customFormat="1">
      <c r="A462" s="14"/>
      <c r="B462" s="245"/>
      <c r="C462" s="246"/>
      <c r="D462" s="236" t="s">
        <v>216</v>
      </c>
      <c r="E462" s="247" t="s">
        <v>19</v>
      </c>
      <c r="F462" s="248" t="s">
        <v>12318</v>
      </c>
      <c r="G462" s="246"/>
      <c r="H462" s="249">
        <v>54.655000000000001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216</v>
      </c>
      <c r="AU462" s="255" t="s">
        <v>80</v>
      </c>
      <c r="AV462" s="14" t="s">
        <v>80</v>
      </c>
      <c r="AW462" s="14" t="s">
        <v>218</v>
      </c>
      <c r="AX462" s="14" t="s">
        <v>71</v>
      </c>
      <c r="AY462" s="255" t="s">
        <v>205</v>
      </c>
    </row>
    <row r="463" s="2" customFormat="1" ht="44.25" customHeight="1">
      <c r="A463" s="41"/>
      <c r="B463" s="42"/>
      <c r="C463" s="216" t="s">
        <v>774</v>
      </c>
      <c r="D463" s="216" t="s">
        <v>207</v>
      </c>
      <c r="E463" s="217" t="s">
        <v>12319</v>
      </c>
      <c r="F463" s="218" t="s">
        <v>12320</v>
      </c>
      <c r="G463" s="219" t="s">
        <v>327</v>
      </c>
      <c r="H463" s="220">
        <v>3.8999999999999999</v>
      </c>
      <c r="I463" s="221"/>
      <c r="J463" s="222">
        <f>ROUND(I463*H463,2)</f>
        <v>0</v>
      </c>
      <c r="K463" s="218" t="s">
        <v>19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0.0022185</v>
      </c>
      <c r="R463" s="225">
        <f>Q463*H463</f>
        <v>0.0086521499999999991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331</v>
      </c>
      <c r="AT463" s="227" t="s">
        <v>207</v>
      </c>
      <c r="AU463" s="227" t="s">
        <v>80</v>
      </c>
      <c r="AY463" s="20" t="s">
        <v>205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331</v>
      </c>
      <c r="BM463" s="227" t="s">
        <v>12321</v>
      </c>
    </row>
    <row r="464" s="14" customFormat="1">
      <c r="A464" s="14"/>
      <c r="B464" s="245"/>
      <c r="C464" s="246"/>
      <c r="D464" s="236" t="s">
        <v>216</v>
      </c>
      <c r="E464" s="247" t="s">
        <v>19</v>
      </c>
      <c r="F464" s="248" t="s">
        <v>12322</v>
      </c>
      <c r="G464" s="246"/>
      <c r="H464" s="249">
        <v>3.8999999999999999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216</v>
      </c>
      <c r="AU464" s="255" t="s">
        <v>80</v>
      </c>
      <c r="AV464" s="14" t="s">
        <v>80</v>
      </c>
      <c r="AW464" s="14" t="s">
        <v>218</v>
      </c>
      <c r="AX464" s="14" t="s">
        <v>71</v>
      </c>
      <c r="AY464" s="255" t="s">
        <v>205</v>
      </c>
    </row>
    <row r="465" s="2" customFormat="1" ht="44.25" customHeight="1">
      <c r="A465" s="41"/>
      <c r="B465" s="42"/>
      <c r="C465" s="216" t="s">
        <v>784</v>
      </c>
      <c r="D465" s="216" t="s">
        <v>207</v>
      </c>
      <c r="E465" s="217" t="s">
        <v>12323</v>
      </c>
      <c r="F465" s="218" t="s">
        <v>12324</v>
      </c>
      <c r="G465" s="219" t="s">
        <v>327</v>
      </c>
      <c r="H465" s="220">
        <v>4.5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0.002848125</v>
      </c>
      <c r="R465" s="225">
        <f>Q465*H465</f>
        <v>0.0128165625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331</v>
      </c>
      <c r="AT465" s="227" t="s">
        <v>207</v>
      </c>
      <c r="AU465" s="227" t="s">
        <v>80</v>
      </c>
      <c r="AY465" s="20" t="s">
        <v>205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331</v>
      </c>
      <c r="BM465" s="227" t="s">
        <v>12325</v>
      </c>
    </row>
    <row r="466" s="14" customFormat="1">
      <c r="A466" s="14"/>
      <c r="B466" s="245"/>
      <c r="C466" s="246"/>
      <c r="D466" s="236" t="s">
        <v>216</v>
      </c>
      <c r="E466" s="247" t="s">
        <v>19</v>
      </c>
      <c r="F466" s="248" t="s">
        <v>12326</v>
      </c>
      <c r="G466" s="246"/>
      <c r="H466" s="249">
        <v>4.5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216</v>
      </c>
      <c r="AU466" s="255" t="s">
        <v>80</v>
      </c>
      <c r="AV466" s="14" t="s">
        <v>80</v>
      </c>
      <c r="AW466" s="14" t="s">
        <v>218</v>
      </c>
      <c r="AX466" s="14" t="s">
        <v>71</v>
      </c>
      <c r="AY466" s="255" t="s">
        <v>205</v>
      </c>
    </row>
    <row r="467" s="2" customFormat="1" ht="44.25" customHeight="1">
      <c r="A467" s="41"/>
      <c r="B467" s="42"/>
      <c r="C467" s="216" t="s">
        <v>790</v>
      </c>
      <c r="D467" s="216" t="s">
        <v>207</v>
      </c>
      <c r="E467" s="217" t="s">
        <v>12327</v>
      </c>
      <c r="F467" s="218" t="s">
        <v>12328</v>
      </c>
      <c r="G467" s="219" t="s">
        <v>327</v>
      </c>
      <c r="H467" s="220">
        <v>83.799999999999997</v>
      </c>
      <c r="I467" s="221"/>
      <c r="J467" s="222">
        <f>ROUND(I467*H467,2)</f>
        <v>0</v>
      </c>
      <c r="K467" s="218" t="s">
        <v>19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0.0012960000000000001</v>
      </c>
      <c r="R467" s="225">
        <f>Q467*H467</f>
        <v>0.1086048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331</v>
      </c>
      <c r="AT467" s="227" t="s">
        <v>207</v>
      </c>
      <c r="AU467" s="227" t="s">
        <v>80</v>
      </c>
      <c r="AY467" s="20" t="s">
        <v>205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331</v>
      </c>
      <c r="BM467" s="227" t="s">
        <v>12329</v>
      </c>
    </row>
    <row r="468" s="14" customFormat="1">
      <c r="A468" s="14"/>
      <c r="B468" s="245"/>
      <c r="C468" s="246"/>
      <c r="D468" s="236" t="s">
        <v>216</v>
      </c>
      <c r="E468" s="247" t="s">
        <v>19</v>
      </c>
      <c r="F468" s="248" t="s">
        <v>12330</v>
      </c>
      <c r="G468" s="246"/>
      <c r="H468" s="249">
        <v>83.799999999999997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216</v>
      </c>
      <c r="AU468" s="255" t="s">
        <v>80</v>
      </c>
      <c r="AV468" s="14" t="s">
        <v>80</v>
      </c>
      <c r="AW468" s="14" t="s">
        <v>218</v>
      </c>
      <c r="AX468" s="14" t="s">
        <v>71</v>
      </c>
      <c r="AY468" s="255" t="s">
        <v>205</v>
      </c>
    </row>
    <row r="469" s="2" customFormat="1" ht="44.25" customHeight="1">
      <c r="A469" s="41"/>
      <c r="B469" s="42"/>
      <c r="C469" s="216" t="s">
        <v>806</v>
      </c>
      <c r="D469" s="216" t="s">
        <v>207</v>
      </c>
      <c r="E469" s="217" t="s">
        <v>12331</v>
      </c>
      <c r="F469" s="218" t="s">
        <v>12332</v>
      </c>
      <c r="G469" s="219" t="s">
        <v>327</v>
      </c>
      <c r="H469" s="220">
        <v>77.400000000000006</v>
      </c>
      <c r="I469" s="221"/>
      <c r="J469" s="222">
        <f>ROUND(I469*H469,2)</f>
        <v>0</v>
      </c>
      <c r="K469" s="218" t="s">
        <v>19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0.0029775000000000001</v>
      </c>
      <c r="R469" s="225">
        <f>Q469*H469</f>
        <v>0.23045850000000004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331</v>
      </c>
      <c r="AT469" s="227" t="s">
        <v>207</v>
      </c>
      <c r="AU469" s="227" t="s">
        <v>80</v>
      </c>
      <c r="AY469" s="20" t="s">
        <v>205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331</v>
      </c>
      <c r="BM469" s="227" t="s">
        <v>12333</v>
      </c>
    </row>
    <row r="470" s="14" customFormat="1">
      <c r="A470" s="14"/>
      <c r="B470" s="245"/>
      <c r="C470" s="246"/>
      <c r="D470" s="236" t="s">
        <v>216</v>
      </c>
      <c r="E470" s="247" t="s">
        <v>19</v>
      </c>
      <c r="F470" s="248" t="s">
        <v>12334</v>
      </c>
      <c r="G470" s="246"/>
      <c r="H470" s="249">
        <v>77.400000000000006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216</v>
      </c>
      <c r="AU470" s="255" t="s">
        <v>80</v>
      </c>
      <c r="AV470" s="14" t="s">
        <v>80</v>
      </c>
      <c r="AW470" s="14" t="s">
        <v>218</v>
      </c>
      <c r="AX470" s="14" t="s">
        <v>71</v>
      </c>
      <c r="AY470" s="255" t="s">
        <v>205</v>
      </c>
    </row>
    <row r="471" s="2" customFormat="1" ht="37.8" customHeight="1">
      <c r="A471" s="41"/>
      <c r="B471" s="42"/>
      <c r="C471" s="216" t="s">
        <v>820</v>
      </c>
      <c r="D471" s="216" t="s">
        <v>207</v>
      </c>
      <c r="E471" s="217" t="s">
        <v>12335</v>
      </c>
      <c r="F471" s="218" t="s">
        <v>12336</v>
      </c>
      <c r="G471" s="219" t="s">
        <v>306</v>
      </c>
      <c r="H471" s="220">
        <v>17.09</v>
      </c>
      <c r="I471" s="221"/>
      <c r="J471" s="222">
        <f>ROUND(I471*H471,2)</f>
        <v>0</v>
      </c>
      <c r="K471" s="218" t="s">
        <v>211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0.0109</v>
      </c>
      <c r="R471" s="225">
        <f>Q471*H471</f>
        <v>0.186281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331</v>
      </c>
      <c r="AT471" s="227" t="s">
        <v>207</v>
      </c>
      <c r="AU471" s="227" t="s">
        <v>80</v>
      </c>
      <c r="AY471" s="20" t="s">
        <v>205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331</v>
      </c>
      <c r="BM471" s="227" t="s">
        <v>12337</v>
      </c>
    </row>
    <row r="472" s="2" customFormat="1">
      <c r="A472" s="41"/>
      <c r="B472" s="42"/>
      <c r="C472" s="43"/>
      <c r="D472" s="229" t="s">
        <v>214</v>
      </c>
      <c r="E472" s="43"/>
      <c r="F472" s="230" t="s">
        <v>12338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214</v>
      </c>
      <c r="AU472" s="20" t="s">
        <v>80</v>
      </c>
    </row>
    <row r="473" s="13" customFormat="1">
      <c r="A473" s="13"/>
      <c r="B473" s="234"/>
      <c r="C473" s="235"/>
      <c r="D473" s="236" t="s">
        <v>216</v>
      </c>
      <c r="E473" s="237" t="s">
        <v>19</v>
      </c>
      <c r="F473" s="238" t="s">
        <v>12339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216</v>
      </c>
      <c r="AU473" s="244" t="s">
        <v>80</v>
      </c>
      <c r="AV473" s="13" t="s">
        <v>78</v>
      </c>
      <c r="AW473" s="13" t="s">
        <v>218</v>
      </c>
      <c r="AX473" s="13" t="s">
        <v>71</v>
      </c>
      <c r="AY473" s="244" t="s">
        <v>205</v>
      </c>
    </row>
    <row r="474" s="14" customFormat="1">
      <c r="A474" s="14"/>
      <c r="B474" s="245"/>
      <c r="C474" s="246"/>
      <c r="D474" s="236" t="s">
        <v>216</v>
      </c>
      <c r="E474" s="247" t="s">
        <v>19</v>
      </c>
      <c r="F474" s="248" t="s">
        <v>12216</v>
      </c>
      <c r="G474" s="246"/>
      <c r="H474" s="249">
        <v>9.6099999999999994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216</v>
      </c>
      <c r="AU474" s="255" t="s">
        <v>80</v>
      </c>
      <c r="AV474" s="14" t="s">
        <v>80</v>
      </c>
      <c r="AW474" s="14" t="s">
        <v>218</v>
      </c>
      <c r="AX474" s="14" t="s">
        <v>71</v>
      </c>
      <c r="AY474" s="255" t="s">
        <v>205</v>
      </c>
    </row>
    <row r="475" s="14" customFormat="1">
      <c r="A475" s="14"/>
      <c r="B475" s="245"/>
      <c r="C475" s="246"/>
      <c r="D475" s="236" t="s">
        <v>216</v>
      </c>
      <c r="E475" s="247" t="s">
        <v>19</v>
      </c>
      <c r="F475" s="248" t="s">
        <v>12340</v>
      </c>
      <c r="G475" s="246"/>
      <c r="H475" s="249">
        <v>1.9500000000000002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216</v>
      </c>
      <c r="AU475" s="255" t="s">
        <v>80</v>
      </c>
      <c r="AV475" s="14" t="s">
        <v>80</v>
      </c>
      <c r="AW475" s="14" t="s">
        <v>218</v>
      </c>
      <c r="AX475" s="14" t="s">
        <v>71</v>
      </c>
      <c r="AY475" s="255" t="s">
        <v>205</v>
      </c>
    </row>
    <row r="476" s="14" customFormat="1">
      <c r="A476" s="14"/>
      <c r="B476" s="245"/>
      <c r="C476" s="246"/>
      <c r="D476" s="236" t="s">
        <v>216</v>
      </c>
      <c r="E476" s="247" t="s">
        <v>19</v>
      </c>
      <c r="F476" s="248" t="s">
        <v>12341</v>
      </c>
      <c r="G476" s="246"/>
      <c r="H476" s="249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216</v>
      </c>
      <c r="AU476" s="255" t="s">
        <v>80</v>
      </c>
      <c r="AV476" s="14" t="s">
        <v>80</v>
      </c>
      <c r="AW476" s="14" t="s">
        <v>218</v>
      </c>
      <c r="AX476" s="14" t="s">
        <v>71</v>
      </c>
      <c r="AY476" s="255" t="s">
        <v>205</v>
      </c>
    </row>
    <row r="477" s="14" customFormat="1">
      <c r="A477" s="14"/>
      <c r="B477" s="245"/>
      <c r="C477" s="246"/>
      <c r="D477" s="236" t="s">
        <v>216</v>
      </c>
      <c r="E477" s="247" t="s">
        <v>19</v>
      </c>
      <c r="F477" s="248" t="s">
        <v>12217</v>
      </c>
      <c r="G477" s="246"/>
      <c r="H477" s="249">
        <v>2.9800000000000004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216</v>
      </c>
      <c r="AU477" s="255" t="s">
        <v>80</v>
      </c>
      <c r="AV477" s="14" t="s">
        <v>80</v>
      </c>
      <c r="AW477" s="14" t="s">
        <v>218</v>
      </c>
      <c r="AX477" s="14" t="s">
        <v>71</v>
      </c>
      <c r="AY477" s="255" t="s">
        <v>205</v>
      </c>
    </row>
    <row r="478" s="14" customFormat="1">
      <c r="A478" s="14"/>
      <c r="B478" s="245"/>
      <c r="C478" s="246"/>
      <c r="D478" s="236" t="s">
        <v>216</v>
      </c>
      <c r="E478" s="247" t="s">
        <v>19</v>
      </c>
      <c r="F478" s="248" t="s">
        <v>12218</v>
      </c>
      <c r="G478" s="246"/>
      <c r="H478" s="249">
        <v>1.55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216</v>
      </c>
      <c r="AU478" s="255" t="s">
        <v>80</v>
      </c>
      <c r="AV478" s="14" t="s">
        <v>80</v>
      </c>
      <c r="AW478" s="14" t="s">
        <v>218</v>
      </c>
      <c r="AX478" s="14" t="s">
        <v>71</v>
      </c>
      <c r="AY478" s="255" t="s">
        <v>205</v>
      </c>
    </row>
    <row r="479" s="2" customFormat="1" ht="55.5" customHeight="1">
      <c r="A479" s="41"/>
      <c r="B479" s="42"/>
      <c r="C479" s="216" t="s">
        <v>833</v>
      </c>
      <c r="D479" s="216" t="s">
        <v>207</v>
      </c>
      <c r="E479" s="217" t="s">
        <v>12342</v>
      </c>
      <c r="F479" s="218" t="s">
        <v>12343</v>
      </c>
      <c r="G479" s="219" t="s">
        <v>448</v>
      </c>
      <c r="H479" s="220">
        <v>1</v>
      </c>
      <c r="I479" s="221"/>
      <c r="J479" s="222">
        <f>ROUND(I479*H479,2)</f>
        <v>0</v>
      </c>
      <c r="K479" s="218" t="s">
        <v>211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0.00296</v>
      </c>
      <c r="R479" s="225">
        <f>Q479*H479</f>
        <v>0.00296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331</v>
      </c>
      <c r="AT479" s="227" t="s">
        <v>207</v>
      </c>
      <c r="AU479" s="227" t="s">
        <v>80</v>
      </c>
      <c r="AY479" s="20" t="s">
        <v>205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331</v>
      </c>
      <c r="BM479" s="227" t="s">
        <v>12344</v>
      </c>
    </row>
    <row r="480" s="2" customFormat="1">
      <c r="A480" s="41"/>
      <c r="B480" s="42"/>
      <c r="C480" s="43"/>
      <c r="D480" s="229" t="s">
        <v>214</v>
      </c>
      <c r="E480" s="43"/>
      <c r="F480" s="230" t="s">
        <v>12345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214</v>
      </c>
      <c r="AU480" s="20" t="s">
        <v>80</v>
      </c>
    </row>
    <row r="481" s="14" customFormat="1">
      <c r="A481" s="14"/>
      <c r="B481" s="245"/>
      <c r="C481" s="246"/>
      <c r="D481" s="236" t="s">
        <v>216</v>
      </c>
      <c r="E481" s="247" t="s">
        <v>19</v>
      </c>
      <c r="F481" s="248" t="s">
        <v>12346</v>
      </c>
      <c r="G481" s="246"/>
      <c r="H481" s="249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216</v>
      </c>
      <c r="AU481" s="255" t="s">
        <v>80</v>
      </c>
      <c r="AV481" s="14" t="s">
        <v>80</v>
      </c>
      <c r="AW481" s="14" t="s">
        <v>218</v>
      </c>
      <c r="AX481" s="14" t="s">
        <v>71</v>
      </c>
      <c r="AY481" s="255" t="s">
        <v>205</v>
      </c>
    </row>
    <row r="482" s="2" customFormat="1" ht="55.5" customHeight="1">
      <c r="A482" s="41"/>
      <c r="B482" s="42"/>
      <c r="C482" s="216" t="s">
        <v>839</v>
      </c>
      <c r="D482" s="216" t="s">
        <v>207</v>
      </c>
      <c r="E482" s="217" t="s">
        <v>12347</v>
      </c>
      <c r="F482" s="218" t="s">
        <v>12348</v>
      </c>
      <c r="G482" s="219" t="s">
        <v>448</v>
      </c>
      <c r="H482" s="220">
        <v>1</v>
      </c>
      <c r="I482" s="221"/>
      <c r="J482" s="222">
        <f>ROUND(I482*H482,2)</f>
        <v>0</v>
      </c>
      <c r="K482" s="218" t="s">
        <v>211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0.0075900000000000004</v>
      </c>
      <c r="R482" s="225">
        <f>Q482*H482</f>
        <v>0.0075900000000000004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331</v>
      </c>
      <c r="AT482" s="227" t="s">
        <v>207</v>
      </c>
      <c r="AU482" s="227" t="s">
        <v>80</v>
      </c>
      <c r="AY482" s="20" t="s">
        <v>205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331</v>
      </c>
      <c r="BM482" s="227" t="s">
        <v>12349</v>
      </c>
    </row>
    <row r="483" s="2" customFormat="1">
      <c r="A483" s="41"/>
      <c r="B483" s="42"/>
      <c r="C483" s="43"/>
      <c r="D483" s="229" t="s">
        <v>214</v>
      </c>
      <c r="E483" s="43"/>
      <c r="F483" s="230" t="s">
        <v>12350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214</v>
      </c>
      <c r="AU483" s="20" t="s">
        <v>80</v>
      </c>
    </row>
    <row r="484" s="14" customFormat="1">
      <c r="A484" s="14"/>
      <c r="B484" s="245"/>
      <c r="C484" s="246"/>
      <c r="D484" s="236" t="s">
        <v>216</v>
      </c>
      <c r="E484" s="247" t="s">
        <v>19</v>
      </c>
      <c r="F484" s="248" t="s">
        <v>12351</v>
      </c>
      <c r="G484" s="246"/>
      <c r="H484" s="249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216</v>
      </c>
      <c r="AU484" s="255" t="s">
        <v>80</v>
      </c>
      <c r="AV484" s="14" t="s">
        <v>80</v>
      </c>
      <c r="AW484" s="14" t="s">
        <v>218</v>
      </c>
      <c r="AX484" s="14" t="s">
        <v>71</v>
      </c>
      <c r="AY484" s="255" t="s">
        <v>205</v>
      </c>
    </row>
    <row r="485" s="2" customFormat="1" ht="37.8" customHeight="1">
      <c r="A485" s="41"/>
      <c r="B485" s="42"/>
      <c r="C485" s="216" t="s">
        <v>845</v>
      </c>
      <c r="D485" s="216" t="s">
        <v>207</v>
      </c>
      <c r="E485" s="217" t="s">
        <v>12352</v>
      </c>
      <c r="F485" s="218" t="s">
        <v>12353</v>
      </c>
      <c r="G485" s="219" t="s">
        <v>327</v>
      </c>
      <c r="H485" s="220">
        <v>12.800000000000001</v>
      </c>
      <c r="I485" s="221"/>
      <c r="J485" s="222">
        <f>ROUND(I485*H485,2)</f>
        <v>0</v>
      </c>
      <c r="K485" s="218" t="s">
        <v>19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0.0017339269999999999</v>
      </c>
      <c r="R485" s="225">
        <f>Q485*H485</f>
        <v>0.022194265599999999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331</v>
      </c>
      <c r="AT485" s="227" t="s">
        <v>207</v>
      </c>
      <c r="AU485" s="227" t="s">
        <v>80</v>
      </c>
      <c r="AY485" s="20" t="s">
        <v>205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331</v>
      </c>
      <c r="BM485" s="227" t="s">
        <v>12354</v>
      </c>
    </row>
    <row r="486" s="14" customFormat="1">
      <c r="A486" s="14"/>
      <c r="B486" s="245"/>
      <c r="C486" s="246"/>
      <c r="D486" s="236" t="s">
        <v>216</v>
      </c>
      <c r="E486" s="247" t="s">
        <v>19</v>
      </c>
      <c r="F486" s="248" t="s">
        <v>12355</v>
      </c>
      <c r="G486" s="246"/>
      <c r="H486" s="249">
        <v>12.800000000000001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216</v>
      </c>
      <c r="AU486" s="255" t="s">
        <v>80</v>
      </c>
      <c r="AV486" s="14" t="s">
        <v>80</v>
      </c>
      <c r="AW486" s="14" t="s">
        <v>218</v>
      </c>
      <c r="AX486" s="14" t="s">
        <v>71</v>
      </c>
      <c r="AY486" s="255" t="s">
        <v>205</v>
      </c>
    </row>
    <row r="487" s="2" customFormat="1" ht="37.8" customHeight="1">
      <c r="A487" s="41"/>
      <c r="B487" s="42"/>
      <c r="C487" s="216" t="s">
        <v>854</v>
      </c>
      <c r="D487" s="216" t="s">
        <v>207</v>
      </c>
      <c r="E487" s="217" t="s">
        <v>12356</v>
      </c>
      <c r="F487" s="218" t="s">
        <v>12357</v>
      </c>
      <c r="G487" s="219" t="s">
        <v>327</v>
      </c>
      <c r="H487" s="220">
        <v>241.69999999999999</v>
      </c>
      <c r="I487" s="221"/>
      <c r="J487" s="222">
        <f>ROUND(I487*H487,2)</f>
        <v>0</v>
      </c>
      <c r="K487" s="218" t="s">
        <v>19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0.0019593760000000001</v>
      </c>
      <c r="R487" s="225">
        <f>Q487*H487</f>
        <v>0.47358117919999998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331</v>
      </c>
      <c r="AT487" s="227" t="s">
        <v>207</v>
      </c>
      <c r="AU487" s="227" t="s">
        <v>80</v>
      </c>
      <c r="AY487" s="20" t="s">
        <v>205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331</v>
      </c>
      <c r="BM487" s="227" t="s">
        <v>12358</v>
      </c>
    </row>
    <row r="488" s="14" customFormat="1">
      <c r="A488" s="14"/>
      <c r="B488" s="245"/>
      <c r="C488" s="246"/>
      <c r="D488" s="236" t="s">
        <v>216</v>
      </c>
      <c r="E488" s="247" t="s">
        <v>19</v>
      </c>
      <c r="F488" s="248" t="s">
        <v>12359</v>
      </c>
      <c r="G488" s="246"/>
      <c r="H488" s="249">
        <v>241.69999999999999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216</v>
      </c>
      <c r="AU488" s="255" t="s">
        <v>80</v>
      </c>
      <c r="AV488" s="14" t="s">
        <v>80</v>
      </c>
      <c r="AW488" s="14" t="s">
        <v>218</v>
      </c>
      <c r="AX488" s="14" t="s">
        <v>71</v>
      </c>
      <c r="AY488" s="255" t="s">
        <v>205</v>
      </c>
    </row>
    <row r="489" s="2" customFormat="1" ht="37.8" customHeight="1">
      <c r="A489" s="41"/>
      <c r="B489" s="42"/>
      <c r="C489" s="216" t="s">
        <v>860</v>
      </c>
      <c r="D489" s="216" t="s">
        <v>207</v>
      </c>
      <c r="E489" s="217" t="s">
        <v>12360</v>
      </c>
      <c r="F489" s="218" t="s">
        <v>12361</v>
      </c>
      <c r="G489" s="219" t="s">
        <v>327</v>
      </c>
      <c r="H489" s="220">
        <v>241.69999999999999</v>
      </c>
      <c r="I489" s="221"/>
      <c r="J489" s="222">
        <f>ROUND(I489*H489,2)</f>
        <v>0</v>
      </c>
      <c r="K489" s="218" t="s">
        <v>19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0.00086241300000000003</v>
      </c>
      <c r="R489" s="225">
        <f>Q489*H489</f>
        <v>0.20844522209999999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331</v>
      </c>
      <c r="AT489" s="227" t="s">
        <v>207</v>
      </c>
      <c r="AU489" s="227" t="s">
        <v>80</v>
      </c>
      <c r="AY489" s="20" t="s">
        <v>205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331</v>
      </c>
      <c r="BM489" s="227" t="s">
        <v>12362</v>
      </c>
    </row>
    <row r="490" s="14" customFormat="1">
      <c r="A490" s="14"/>
      <c r="B490" s="245"/>
      <c r="C490" s="246"/>
      <c r="D490" s="236" t="s">
        <v>216</v>
      </c>
      <c r="E490" s="247" t="s">
        <v>19</v>
      </c>
      <c r="F490" s="248" t="s">
        <v>12363</v>
      </c>
      <c r="G490" s="246"/>
      <c r="H490" s="249">
        <v>241.69999999999999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216</v>
      </c>
      <c r="AU490" s="255" t="s">
        <v>80</v>
      </c>
      <c r="AV490" s="14" t="s">
        <v>80</v>
      </c>
      <c r="AW490" s="14" t="s">
        <v>218</v>
      </c>
      <c r="AX490" s="14" t="s">
        <v>71</v>
      </c>
      <c r="AY490" s="255" t="s">
        <v>205</v>
      </c>
    </row>
    <row r="491" s="2" customFormat="1" ht="37.8" customHeight="1">
      <c r="A491" s="41"/>
      <c r="B491" s="42"/>
      <c r="C491" s="216" t="s">
        <v>869</v>
      </c>
      <c r="D491" s="216" t="s">
        <v>207</v>
      </c>
      <c r="E491" s="217" t="s">
        <v>12364</v>
      </c>
      <c r="F491" s="218" t="s">
        <v>12365</v>
      </c>
      <c r="G491" s="219" t="s">
        <v>327</v>
      </c>
      <c r="H491" s="220">
        <v>1.3</v>
      </c>
      <c r="I491" s="221"/>
      <c r="J491" s="222">
        <f>ROUND(I491*H491,2)</f>
        <v>0</v>
      </c>
      <c r="K491" s="218" t="s">
        <v>211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0.0037599999999999999</v>
      </c>
      <c r="R491" s="225">
        <f>Q491*H491</f>
        <v>0.004888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331</v>
      </c>
      <c r="AT491" s="227" t="s">
        <v>207</v>
      </c>
      <c r="AU491" s="227" t="s">
        <v>80</v>
      </c>
      <c r="AY491" s="20" t="s">
        <v>205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331</v>
      </c>
      <c r="BM491" s="227" t="s">
        <v>12366</v>
      </c>
    </row>
    <row r="492" s="2" customFormat="1">
      <c r="A492" s="41"/>
      <c r="B492" s="42"/>
      <c r="C492" s="43"/>
      <c r="D492" s="229" t="s">
        <v>214</v>
      </c>
      <c r="E492" s="43"/>
      <c r="F492" s="230" t="s">
        <v>12367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214</v>
      </c>
      <c r="AU492" s="20" t="s">
        <v>80</v>
      </c>
    </row>
    <row r="493" s="14" customFormat="1">
      <c r="A493" s="14"/>
      <c r="B493" s="245"/>
      <c r="C493" s="246"/>
      <c r="D493" s="236" t="s">
        <v>216</v>
      </c>
      <c r="E493" s="247" t="s">
        <v>19</v>
      </c>
      <c r="F493" s="248" t="s">
        <v>12368</v>
      </c>
      <c r="G493" s="246"/>
      <c r="H493" s="249">
        <v>1.3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216</v>
      </c>
      <c r="AU493" s="255" t="s">
        <v>80</v>
      </c>
      <c r="AV493" s="14" t="s">
        <v>80</v>
      </c>
      <c r="AW493" s="14" t="s">
        <v>218</v>
      </c>
      <c r="AX493" s="14" t="s">
        <v>71</v>
      </c>
      <c r="AY493" s="255" t="s">
        <v>205</v>
      </c>
    </row>
    <row r="494" s="2" customFormat="1" ht="33" customHeight="1">
      <c r="A494" s="41"/>
      <c r="B494" s="42"/>
      <c r="C494" s="216" t="s">
        <v>877</v>
      </c>
      <c r="D494" s="216" t="s">
        <v>207</v>
      </c>
      <c r="E494" s="217" t="s">
        <v>12369</v>
      </c>
      <c r="F494" s="218" t="s">
        <v>12370</v>
      </c>
      <c r="G494" s="219" t="s">
        <v>327</v>
      </c>
      <c r="H494" s="220">
        <v>103.8</v>
      </c>
      <c r="I494" s="221"/>
      <c r="J494" s="222">
        <f>ROUND(I494*H494,2)</f>
        <v>0</v>
      </c>
      <c r="K494" s="218" t="s">
        <v>211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0.0027399999999999998</v>
      </c>
      <c r="R494" s="225">
        <f>Q494*H494</f>
        <v>0.284412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331</v>
      </c>
      <c r="AT494" s="227" t="s">
        <v>207</v>
      </c>
      <c r="AU494" s="227" t="s">
        <v>80</v>
      </c>
      <c r="AY494" s="20" t="s">
        <v>205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331</v>
      </c>
      <c r="BM494" s="227" t="s">
        <v>12371</v>
      </c>
    </row>
    <row r="495" s="2" customFormat="1">
      <c r="A495" s="41"/>
      <c r="B495" s="42"/>
      <c r="C495" s="43"/>
      <c r="D495" s="229" t="s">
        <v>214</v>
      </c>
      <c r="E495" s="43"/>
      <c r="F495" s="230" t="s">
        <v>12372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214</v>
      </c>
      <c r="AU495" s="20" t="s">
        <v>80</v>
      </c>
    </row>
    <row r="496" s="14" customFormat="1">
      <c r="A496" s="14"/>
      <c r="B496" s="245"/>
      <c r="C496" s="246"/>
      <c r="D496" s="236" t="s">
        <v>216</v>
      </c>
      <c r="E496" s="247" t="s">
        <v>19</v>
      </c>
      <c r="F496" s="248" t="s">
        <v>12373</v>
      </c>
      <c r="G496" s="246"/>
      <c r="H496" s="249">
        <v>103.8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216</v>
      </c>
      <c r="AU496" s="255" t="s">
        <v>80</v>
      </c>
      <c r="AV496" s="14" t="s">
        <v>80</v>
      </c>
      <c r="AW496" s="14" t="s">
        <v>218</v>
      </c>
      <c r="AX496" s="14" t="s">
        <v>71</v>
      </c>
      <c r="AY496" s="255" t="s">
        <v>205</v>
      </c>
    </row>
    <row r="497" s="2" customFormat="1" ht="37.8" customHeight="1">
      <c r="A497" s="41"/>
      <c r="B497" s="42"/>
      <c r="C497" s="216" t="s">
        <v>883</v>
      </c>
      <c r="D497" s="216" t="s">
        <v>207</v>
      </c>
      <c r="E497" s="217" t="s">
        <v>12374</v>
      </c>
      <c r="F497" s="218" t="s">
        <v>12375</v>
      </c>
      <c r="G497" s="219" t="s">
        <v>327</v>
      </c>
      <c r="H497" s="220">
        <v>52.200000000000003</v>
      </c>
      <c r="I497" s="221"/>
      <c r="J497" s="222">
        <f>ROUND(I497*H497,2)</f>
        <v>0</v>
      </c>
      <c r="K497" s="218" t="s">
        <v>211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0.0011100000000000001</v>
      </c>
      <c r="R497" s="225">
        <f>Q497*H497</f>
        <v>0.057942000000000007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331</v>
      </c>
      <c r="AT497" s="227" t="s">
        <v>207</v>
      </c>
      <c r="AU497" s="227" t="s">
        <v>80</v>
      </c>
      <c r="AY497" s="20" t="s">
        <v>205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331</v>
      </c>
      <c r="BM497" s="227" t="s">
        <v>12376</v>
      </c>
    </row>
    <row r="498" s="2" customFormat="1">
      <c r="A498" s="41"/>
      <c r="B498" s="42"/>
      <c r="C498" s="43"/>
      <c r="D498" s="229" t="s">
        <v>214</v>
      </c>
      <c r="E498" s="43"/>
      <c r="F498" s="230" t="s">
        <v>12377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214</v>
      </c>
      <c r="AU498" s="20" t="s">
        <v>80</v>
      </c>
    </row>
    <row r="499" s="14" customFormat="1">
      <c r="A499" s="14"/>
      <c r="B499" s="245"/>
      <c r="C499" s="246"/>
      <c r="D499" s="236" t="s">
        <v>216</v>
      </c>
      <c r="E499" s="247" t="s">
        <v>19</v>
      </c>
      <c r="F499" s="248" t="s">
        <v>12378</v>
      </c>
      <c r="G499" s="246"/>
      <c r="H499" s="249">
        <v>52.200000000000003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216</v>
      </c>
      <c r="AU499" s="255" t="s">
        <v>80</v>
      </c>
      <c r="AV499" s="14" t="s">
        <v>80</v>
      </c>
      <c r="AW499" s="14" t="s">
        <v>218</v>
      </c>
      <c r="AX499" s="14" t="s">
        <v>71</v>
      </c>
      <c r="AY499" s="255" t="s">
        <v>205</v>
      </c>
    </row>
    <row r="500" s="2" customFormat="1" ht="24.15" customHeight="1">
      <c r="A500" s="41"/>
      <c r="B500" s="42"/>
      <c r="C500" s="216" t="s">
        <v>887</v>
      </c>
      <c r="D500" s="216" t="s">
        <v>207</v>
      </c>
      <c r="E500" s="217" t="s">
        <v>12379</v>
      </c>
      <c r="F500" s="218" t="s">
        <v>12380</v>
      </c>
      <c r="G500" s="219" t="s">
        <v>327</v>
      </c>
      <c r="H500" s="220">
        <v>79.900000000000006</v>
      </c>
      <c r="I500" s="221"/>
      <c r="J500" s="222">
        <f>ROUND(I500*H500,2)</f>
        <v>0</v>
      </c>
      <c r="K500" s="218" t="s">
        <v>19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0.00243275</v>
      </c>
      <c r="R500" s="225">
        <f>Q500*H500</f>
        <v>0.19437672500000003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331</v>
      </c>
      <c r="AT500" s="227" t="s">
        <v>207</v>
      </c>
      <c r="AU500" s="227" t="s">
        <v>80</v>
      </c>
      <c r="AY500" s="20" t="s">
        <v>205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331</v>
      </c>
      <c r="BM500" s="227" t="s">
        <v>12381</v>
      </c>
    </row>
    <row r="501" s="14" customFormat="1">
      <c r="A501" s="14"/>
      <c r="B501" s="245"/>
      <c r="C501" s="246"/>
      <c r="D501" s="236" t="s">
        <v>216</v>
      </c>
      <c r="E501" s="247" t="s">
        <v>19</v>
      </c>
      <c r="F501" s="248" t="s">
        <v>12382</v>
      </c>
      <c r="G501" s="246"/>
      <c r="H501" s="249">
        <v>79.900000000000006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216</v>
      </c>
      <c r="AU501" s="255" t="s">
        <v>80</v>
      </c>
      <c r="AV501" s="14" t="s">
        <v>80</v>
      </c>
      <c r="AW501" s="14" t="s">
        <v>218</v>
      </c>
      <c r="AX501" s="14" t="s">
        <v>71</v>
      </c>
      <c r="AY501" s="255" t="s">
        <v>205</v>
      </c>
    </row>
    <row r="502" s="2" customFormat="1" ht="24.15" customHeight="1">
      <c r="A502" s="41"/>
      <c r="B502" s="42"/>
      <c r="C502" s="216" t="s">
        <v>893</v>
      </c>
      <c r="D502" s="216" t="s">
        <v>207</v>
      </c>
      <c r="E502" s="217" t="s">
        <v>12383</v>
      </c>
      <c r="F502" s="218" t="s">
        <v>12384</v>
      </c>
      <c r="G502" s="219" t="s">
        <v>327</v>
      </c>
      <c r="H502" s="220">
        <v>121</v>
      </c>
      <c r="I502" s="221"/>
      <c r="J502" s="222">
        <f>ROUND(I502*H502,2)</f>
        <v>0</v>
      </c>
      <c r="K502" s="218" t="s">
        <v>211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0.0031199999999999999</v>
      </c>
      <c r="R502" s="225">
        <f>Q502*H502</f>
        <v>0.37751999999999997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331</v>
      </c>
      <c r="AT502" s="227" t="s">
        <v>207</v>
      </c>
      <c r="AU502" s="227" t="s">
        <v>80</v>
      </c>
      <c r="AY502" s="20" t="s">
        <v>205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331</v>
      </c>
      <c r="BM502" s="227" t="s">
        <v>12385</v>
      </c>
    </row>
    <row r="503" s="2" customFormat="1">
      <c r="A503" s="41"/>
      <c r="B503" s="42"/>
      <c r="C503" s="43"/>
      <c r="D503" s="229" t="s">
        <v>214</v>
      </c>
      <c r="E503" s="43"/>
      <c r="F503" s="230" t="s">
        <v>12386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214</v>
      </c>
      <c r="AU503" s="20" t="s">
        <v>80</v>
      </c>
    </row>
    <row r="504" s="14" customFormat="1">
      <c r="A504" s="14"/>
      <c r="B504" s="245"/>
      <c r="C504" s="246"/>
      <c r="D504" s="236" t="s">
        <v>216</v>
      </c>
      <c r="E504" s="247" t="s">
        <v>19</v>
      </c>
      <c r="F504" s="248" t="s">
        <v>12387</v>
      </c>
      <c r="G504" s="246"/>
      <c r="H504" s="249">
        <v>121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216</v>
      </c>
      <c r="AU504" s="255" t="s">
        <v>80</v>
      </c>
      <c r="AV504" s="14" t="s">
        <v>80</v>
      </c>
      <c r="AW504" s="14" t="s">
        <v>218</v>
      </c>
      <c r="AX504" s="14" t="s">
        <v>71</v>
      </c>
      <c r="AY504" s="255" t="s">
        <v>205</v>
      </c>
    </row>
    <row r="505" s="2" customFormat="1" ht="24.15" customHeight="1">
      <c r="A505" s="41"/>
      <c r="B505" s="42"/>
      <c r="C505" s="216" t="s">
        <v>899</v>
      </c>
      <c r="D505" s="216" t="s">
        <v>207</v>
      </c>
      <c r="E505" s="217" t="s">
        <v>12388</v>
      </c>
      <c r="F505" s="218" t="s">
        <v>12389</v>
      </c>
      <c r="G505" s="219" t="s">
        <v>327</v>
      </c>
      <c r="H505" s="220">
        <v>50.799999999999997</v>
      </c>
      <c r="I505" s="221"/>
      <c r="J505" s="222">
        <f>ROUND(I505*H505,2)</f>
        <v>0</v>
      </c>
      <c r="K505" s="218" t="s">
        <v>211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0.0037799999999999999</v>
      </c>
      <c r="R505" s="225">
        <f>Q505*H505</f>
        <v>0.19202399999999997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331</v>
      </c>
      <c r="AT505" s="227" t="s">
        <v>207</v>
      </c>
      <c r="AU505" s="227" t="s">
        <v>80</v>
      </c>
      <c r="AY505" s="20" t="s">
        <v>205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331</v>
      </c>
      <c r="BM505" s="227" t="s">
        <v>12390</v>
      </c>
    </row>
    <row r="506" s="2" customFormat="1">
      <c r="A506" s="41"/>
      <c r="B506" s="42"/>
      <c r="C506" s="43"/>
      <c r="D506" s="229" t="s">
        <v>214</v>
      </c>
      <c r="E506" s="43"/>
      <c r="F506" s="230" t="s">
        <v>12391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214</v>
      </c>
      <c r="AU506" s="20" t="s">
        <v>80</v>
      </c>
    </row>
    <row r="507" s="14" customFormat="1">
      <c r="A507" s="14"/>
      <c r="B507" s="245"/>
      <c r="C507" s="246"/>
      <c r="D507" s="236" t="s">
        <v>216</v>
      </c>
      <c r="E507" s="247" t="s">
        <v>19</v>
      </c>
      <c r="F507" s="248" t="s">
        <v>12392</v>
      </c>
      <c r="G507" s="246"/>
      <c r="H507" s="249">
        <v>50.799999999999997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216</v>
      </c>
      <c r="AU507" s="255" t="s">
        <v>80</v>
      </c>
      <c r="AV507" s="14" t="s">
        <v>80</v>
      </c>
      <c r="AW507" s="14" t="s">
        <v>218</v>
      </c>
      <c r="AX507" s="14" t="s">
        <v>71</v>
      </c>
      <c r="AY507" s="255" t="s">
        <v>205</v>
      </c>
    </row>
    <row r="508" s="2" customFormat="1" ht="24.15" customHeight="1">
      <c r="A508" s="41"/>
      <c r="B508" s="42"/>
      <c r="C508" s="216" t="s">
        <v>905</v>
      </c>
      <c r="D508" s="216" t="s">
        <v>207</v>
      </c>
      <c r="E508" s="217" t="s">
        <v>12393</v>
      </c>
      <c r="F508" s="218" t="s">
        <v>12394</v>
      </c>
      <c r="G508" s="219" t="s">
        <v>327</v>
      </c>
      <c r="H508" s="220">
        <v>56.399999999999999</v>
      </c>
      <c r="I508" s="221"/>
      <c r="J508" s="222">
        <f>ROUND(I508*H508,2)</f>
        <v>0</v>
      </c>
      <c r="K508" s="218" t="s">
        <v>211</v>
      </c>
      <c r="L508" s="47"/>
      <c r="M508" s="223" t="s">
        <v>19</v>
      </c>
      <c r="N508" s="224" t="s">
        <v>42</v>
      </c>
      <c r="O508" s="87"/>
      <c r="P508" s="225">
        <f>O508*H508</f>
        <v>0</v>
      </c>
      <c r="Q508" s="225">
        <v>0.0030699999999999998</v>
      </c>
      <c r="R508" s="225">
        <f>Q508*H508</f>
        <v>0.173148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331</v>
      </c>
      <c r="AT508" s="227" t="s">
        <v>207</v>
      </c>
      <c r="AU508" s="227" t="s">
        <v>80</v>
      </c>
      <c r="AY508" s="20" t="s">
        <v>205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331</v>
      </c>
      <c r="BM508" s="227" t="s">
        <v>12395</v>
      </c>
    </row>
    <row r="509" s="2" customFormat="1">
      <c r="A509" s="41"/>
      <c r="B509" s="42"/>
      <c r="C509" s="43"/>
      <c r="D509" s="229" t="s">
        <v>214</v>
      </c>
      <c r="E509" s="43"/>
      <c r="F509" s="230" t="s">
        <v>12396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214</v>
      </c>
      <c r="AU509" s="20" t="s">
        <v>80</v>
      </c>
    </row>
    <row r="510" s="14" customFormat="1">
      <c r="A510" s="14"/>
      <c r="B510" s="245"/>
      <c r="C510" s="246"/>
      <c r="D510" s="236" t="s">
        <v>216</v>
      </c>
      <c r="E510" s="247" t="s">
        <v>19</v>
      </c>
      <c r="F510" s="248" t="s">
        <v>12397</v>
      </c>
      <c r="G510" s="246"/>
      <c r="H510" s="249">
        <v>56.399999999999999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216</v>
      </c>
      <c r="AU510" s="255" t="s">
        <v>80</v>
      </c>
      <c r="AV510" s="14" t="s">
        <v>80</v>
      </c>
      <c r="AW510" s="14" t="s">
        <v>218</v>
      </c>
      <c r="AX510" s="14" t="s">
        <v>71</v>
      </c>
      <c r="AY510" s="255" t="s">
        <v>205</v>
      </c>
    </row>
    <row r="511" s="2" customFormat="1" ht="24.15" customHeight="1">
      <c r="A511" s="41"/>
      <c r="B511" s="42"/>
      <c r="C511" s="216" t="s">
        <v>912</v>
      </c>
      <c r="D511" s="216" t="s">
        <v>207</v>
      </c>
      <c r="E511" s="217" t="s">
        <v>12398</v>
      </c>
      <c r="F511" s="218" t="s">
        <v>12399</v>
      </c>
      <c r="G511" s="219" t="s">
        <v>327</v>
      </c>
      <c r="H511" s="220">
        <v>63.600000000000001</v>
      </c>
      <c r="I511" s="221"/>
      <c r="J511" s="222">
        <f>ROUND(I511*H511,2)</f>
        <v>0</v>
      </c>
      <c r="K511" s="218" t="s">
        <v>211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0.0037100000000000002</v>
      </c>
      <c r="R511" s="225">
        <f>Q511*H511</f>
        <v>0.23595600000000003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331</v>
      </c>
      <c r="AT511" s="227" t="s">
        <v>207</v>
      </c>
      <c r="AU511" s="227" t="s">
        <v>80</v>
      </c>
      <c r="AY511" s="20" t="s">
        <v>205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331</v>
      </c>
      <c r="BM511" s="227" t="s">
        <v>12400</v>
      </c>
    </row>
    <row r="512" s="2" customFormat="1">
      <c r="A512" s="41"/>
      <c r="B512" s="42"/>
      <c r="C512" s="43"/>
      <c r="D512" s="229" t="s">
        <v>214</v>
      </c>
      <c r="E512" s="43"/>
      <c r="F512" s="230" t="s">
        <v>12401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214</v>
      </c>
      <c r="AU512" s="20" t="s">
        <v>80</v>
      </c>
    </row>
    <row r="513" s="14" customFormat="1">
      <c r="A513" s="14"/>
      <c r="B513" s="245"/>
      <c r="C513" s="246"/>
      <c r="D513" s="236" t="s">
        <v>216</v>
      </c>
      <c r="E513" s="247" t="s">
        <v>19</v>
      </c>
      <c r="F513" s="248" t="s">
        <v>12402</v>
      </c>
      <c r="G513" s="246"/>
      <c r="H513" s="249">
        <v>63.600000000000001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216</v>
      </c>
      <c r="AU513" s="255" t="s">
        <v>80</v>
      </c>
      <c r="AV513" s="14" t="s">
        <v>80</v>
      </c>
      <c r="AW513" s="14" t="s">
        <v>218</v>
      </c>
      <c r="AX513" s="14" t="s">
        <v>71</v>
      </c>
      <c r="AY513" s="255" t="s">
        <v>205</v>
      </c>
    </row>
    <row r="514" s="2" customFormat="1" ht="24.15" customHeight="1">
      <c r="A514" s="41"/>
      <c r="B514" s="42"/>
      <c r="C514" s="216" t="s">
        <v>918</v>
      </c>
      <c r="D514" s="216" t="s">
        <v>207</v>
      </c>
      <c r="E514" s="217" t="s">
        <v>12403</v>
      </c>
      <c r="F514" s="218" t="s">
        <v>12404</v>
      </c>
      <c r="G514" s="219" t="s">
        <v>327</v>
      </c>
      <c r="H514" s="220">
        <v>22.5</v>
      </c>
      <c r="I514" s="221"/>
      <c r="J514" s="222">
        <f>ROUND(I514*H514,2)</f>
        <v>0</v>
      </c>
      <c r="K514" s="218" t="s">
        <v>211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0.0048399999999999997</v>
      </c>
      <c r="R514" s="225">
        <f>Q514*H514</f>
        <v>0.1089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331</v>
      </c>
      <c r="AT514" s="227" t="s">
        <v>207</v>
      </c>
      <c r="AU514" s="227" t="s">
        <v>80</v>
      </c>
      <c r="AY514" s="20" t="s">
        <v>205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331</v>
      </c>
      <c r="BM514" s="227" t="s">
        <v>12405</v>
      </c>
    </row>
    <row r="515" s="2" customFormat="1">
      <c r="A515" s="41"/>
      <c r="B515" s="42"/>
      <c r="C515" s="43"/>
      <c r="D515" s="229" t="s">
        <v>214</v>
      </c>
      <c r="E515" s="43"/>
      <c r="F515" s="230" t="s">
        <v>12406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214</v>
      </c>
      <c r="AU515" s="20" t="s">
        <v>80</v>
      </c>
    </row>
    <row r="516" s="14" customFormat="1">
      <c r="A516" s="14"/>
      <c r="B516" s="245"/>
      <c r="C516" s="246"/>
      <c r="D516" s="236" t="s">
        <v>216</v>
      </c>
      <c r="E516" s="247" t="s">
        <v>19</v>
      </c>
      <c r="F516" s="248" t="s">
        <v>12407</v>
      </c>
      <c r="G516" s="246"/>
      <c r="H516" s="249">
        <v>22.5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216</v>
      </c>
      <c r="AU516" s="255" t="s">
        <v>80</v>
      </c>
      <c r="AV516" s="14" t="s">
        <v>80</v>
      </c>
      <c r="AW516" s="14" t="s">
        <v>218</v>
      </c>
      <c r="AX516" s="14" t="s">
        <v>71</v>
      </c>
      <c r="AY516" s="255" t="s">
        <v>205</v>
      </c>
    </row>
    <row r="517" s="2" customFormat="1" ht="16.5" customHeight="1">
      <c r="A517" s="41"/>
      <c r="B517" s="42"/>
      <c r="C517" s="216" t="s">
        <v>923</v>
      </c>
      <c r="D517" s="216" t="s">
        <v>207</v>
      </c>
      <c r="E517" s="217" t="s">
        <v>12408</v>
      </c>
      <c r="F517" s="218" t="s">
        <v>12409</v>
      </c>
      <c r="G517" s="219" t="s">
        <v>19</v>
      </c>
      <c r="H517" s="220">
        <v>35</v>
      </c>
      <c r="I517" s="221"/>
      <c r="J517" s="222">
        <f>ROUND(I517*H517,2)</f>
        <v>0</v>
      </c>
      <c r="K517" s="218" t="s">
        <v>19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331</v>
      </c>
      <c r="AT517" s="227" t="s">
        <v>207</v>
      </c>
      <c r="AU517" s="227" t="s">
        <v>80</v>
      </c>
      <c r="AY517" s="20" t="s">
        <v>205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331</v>
      </c>
      <c r="BM517" s="227" t="s">
        <v>12410</v>
      </c>
    </row>
    <row r="518" s="2" customFormat="1" ht="33" customHeight="1">
      <c r="A518" s="41"/>
      <c r="B518" s="42"/>
      <c r="C518" s="278" t="s">
        <v>929</v>
      </c>
      <c r="D518" s="278" t="s">
        <v>319</v>
      </c>
      <c r="E518" s="279" t="s">
        <v>12411</v>
      </c>
      <c r="F518" s="280" t="s">
        <v>12412</v>
      </c>
      <c r="G518" s="281" t="s">
        <v>448</v>
      </c>
      <c r="H518" s="282">
        <v>20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0.0040000000000000001</v>
      </c>
      <c r="R518" s="225">
        <f>Q518*H518</f>
        <v>0.080000000000000002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433</v>
      </c>
      <c r="AT518" s="227" t="s">
        <v>319</v>
      </c>
      <c r="AU518" s="227" t="s">
        <v>80</v>
      </c>
      <c r="AY518" s="20" t="s">
        <v>205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331</v>
      </c>
      <c r="BM518" s="227" t="s">
        <v>12413</v>
      </c>
    </row>
    <row r="519" s="13" customFormat="1">
      <c r="A519" s="13"/>
      <c r="B519" s="234"/>
      <c r="C519" s="235"/>
      <c r="D519" s="236" t="s">
        <v>216</v>
      </c>
      <c r="E519" s="237" t="s">
        <v>19</v>
      </c>
      <c r="F519" s="238" t="s">
        <v>2630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216</v>
      </c>
      <c r="AU519" s="244" t="s">
        <v>80</v>
      </c>
      <c r="AV519" s="13" t="s">
        <v>78</v>
      </c>
      <c r="AW519" s="13" t="s">
        <v>218</v>
      </c>
      <c r="AX519" s="13" t="s">
        <v>71</v>
      </c>
      <c r="AY519" s="244" t="s">
        <v>205</v>
      </c>
    </row>
    <row r="520" s="14" customFormat="1">
      <c r="A520" s="14"/>
      <c r="B520" s="245"/>
      <c r="C520" s="246"/>
      <c r="D520" s="236" t="s">
        <v>216</v>
      </c>
      <c r="E520" s="247" t="s">
        <v>19</v>
      </c>
      <c r="F520" s="248" t="s">
        <v>12414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216</v>
      </c>
      <c r="AU520" s="255" t="s">
        <v>80</v>
      </c>
      <c r="AV520" s="14" t="s">
        <v>80</v>
      </c>
      <c r="AW520" s="14" t="s">
        <v>218</v>
      </c>
      <c r="AX520" s="14" t="s">
        <v>71</v>
      </c>
      <c r="AY520" s="255" t="s">
        <v>205</v>
      </c>
    </row>
    <row r="521" s="14" customFormat="1">
      <c r="A521" s="14"/>
      <c r="B521" s="245"/>
      <c r="C521" s="246"/>
      <c r="D521" s="236" t="s">
        <v>216</v>
      </c>
      <c r="E521" s="247" t="s">
        <v>19</v>
      </c>
      <c r="F521" s="248" t="s">
        <v>12415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216</v>
      </c>
      <c r="AU521" s="255" t="s">
        <v>80</v>
      </c>
      <c r="AV521" s="14" t="s">
        <v>80</v>
      </c>
      <c r="AW521" s="14" t="s">
        <v>218</v>
      </c>
      <c r="AX521" s="14" t="s">
        <v>71</v>
      </c>
      <c r="AY521" s="255" t="s">
        <v>205</v>
      </c>
    </row>
    <row r="522" s="14" customFormat="1">
      <c r="A522" s="14"/>
      <c r="B522" s="245"/>
      <c r="C522" s="246"/>
      <c r="D522" s="236" t="s">
        <v>216</v>
      </c>
      <c r="E522" s="247" t="s">
        <v>19</v>
      </c>
      <c r="F522" s="248" t="s">
        <v>12416</v>
      </c>
      <c r="G522" s="246"/>
      <c r="H522" s="249">
        <v>10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216</v>
      </c>
      <c r="AU522" s="255" t="s">
        <v>80</v>
      </c>
      <c r="AV522" s="14" t="s">
        <v>80</v>
      </c>
      <c r="AW522" s="14" t="s">
        <v>218</v>
      </c>
      <c r="AX522" s="14" t="s">
        <v>71</v>
      </c>
      <c r="AY522" s="255" t="s">
        <v>205</v>
      </c>
    </row>
    <row r="523" s="14" customFormat="1">
      <c r="A523" s="14"/>
      <c r="B523" s="245"/>
      <c r="C523" s="246"/>
      <c r="D523" s="236" t="s">
        <v>216</v>
      </c>
      <c r="E523" s="247" t="s">
        <v>19</v>
      </c>
      <c r="F523" s="248" t="s">
        <v>12187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216</v>
      </c>
      <c r="AU523" s="255" t="s">
        <v>80</v>
      </c>
      <c r="AV523" s="14" t="s">
        <v>80</v>
      </c>
      <c r="AW523" s="14" t="s">
        <v>218</v>
      </c>
      <c r="AX523" s="14" t="s">
        <v>71</v>
      </c>
      <c r="AY523" s="255" t="s">
        <v>205</v>
      </c>
    </row>
    <row r="524" s="2" customFormat="1" ht="33" customHeight="1">
      <c r="A524" s="41"/>
      <c r="B524" s="42"/>
      <c r="C524" s="278" t="s">
        <v>937</v>
      </c>
      <c r="D524" s="278" t="s">
        <v>319</v>
      </c>
      <c r="E524" s="279" t="s">
        <v>12417</v>
      </c>
      <c r="F524" s="280" t="s">
        <v>12418</v>
      </c>
      <c r="G524" s="281" t="s">
        <v>448</v>
      </c>
      <c r="H524" s="282">
        <v>8</v>
      </c>
      <c r="I524" s="283"/>
      <c r="J524" s="284">
        <f>ROUND(I524*H524,2)</f>
        <v>0</v>
      </c>
      <c r="K524" s="280" t="s">
        <v>19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0.0049500000000000004</v>
      </c>
      <c r="R524" s="225">
        <f>Q524*H524</f>
        <v>0.039600000000000003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433</v>
      </c>
      <c r="AT524" s="227" t="s">
        <v>319</v>
      </c>
      <c r="AU524" s="227" t="s">
        <v>80</v>
      </c>
      <c r="AY524" s="20" t="s">
        <v>205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331</v>
      </c>
      <c r="BM524" s="227" t="s">
        <v>12419</v>
      </c>
    </row>
    <row r="525" s="13" customFormat="1">
      <c r="A525" s="13"/>
      <c r="B525" s="234"/>
      <c r="C525" s="235"/>
      <c r="D525" s="236" t="s">
        <v>216</v>
      </c>
      <c r="E525" s="237" t="s">
        <v>19</v>
      </c>
      <c r="F525" s="238" t="s">
        <v>12420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216</v>
      </c>
      <c r="AU525" s="244" t="s">
        <v>80</v>
      </c>
      <c r="AV525" s="13" t="s">
        <v>78</v>
      </c>
      <c r="AW525" s="13" t="s">
        <v>218</v>
      </c>
      <c r="AX525" s="13" t="s">
        <v>71</v>
      </c>
      <c r="AY525" s="244" t="s">
        <v>205</v>
      </c>
    </row>
    <row r="526" s="14" customFormat="1">
      <c r="A526" s="14"/>
      <c r="B526" s="245"/>
      <c r="C526" s="246"/>
      <c r="D526" s="236" t="s">
        <v>216</v>
      </c>
      <c r="E526" s="247" t="s">
        <v>19</v>
      </c>
      <c r="F526" s="248" t="s">
        <v>12421</v>
      </c>
      <c r="G526" s="246"/>
      <c r="H526" s="249">
        <v>6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216</v>
      </c>
      <c r="AU526" s="255" t="s">
        <v>80</v>
      </c>
      <c r="AV526" s="14" t="s">
        <v>80</v>
      </c>
      <c r="AW526" s="14" t="s">
        <v>218</v>
      </c>
      <c r="AX526" s="14" t="s">
        <v>71</v>
      </c>
      <c r="AY526" s="255" t="s">
        <v>205</v>
      </c>
    </row>
    <row r="527" s="14" customFormat="1">
      <c r="A527" s="14"/>
      <c r="B527" s="245"/>
      <c r="C527" s="246"/>
      <c r="D527" s="236" t="s">
        <v>216</v>
      </c>
      <c r="E527" s="247" t="s">
        <v>19</v>
      </c>
      <c r="F527" s="248" t="s">
        <v>12422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216</v>
      </c>
      <c r="AU527" s="255" t="s">
        <v>80</v>
      </c>
      <c r="AV527" s="14" t="s">
        <v>80</v>
      </c>
      <c r="AW527" s="14" t="s">
        <v>218</v>
      </c>
      <c r="AX527" s="14" t="s">
        <v>71</v>
      </c>
      <c r="AY527" s="255" t="s">
        <v>205</v>
      </c>
    </row>
    <row r="528" s="14" customFormat="1">
      <c r="A528" s="14"/>
      <c r="B528" s="245"/>
      <c r="C528" s="246"/>
      <c r="D528" s="236" t="s">
        <v>216</v>
      </c>
      <c r="E528" s="247" t="s">
        <v>19</v>
      </c>
      <c r="F528" s="248" t="s">
        <v>12423</v>
      </c>
      <c r="G528" s="246"/>
      <c r="H528" s="249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216</v>
      </c>
      <c r="AU528" s="255" t="s">
        <v>80</v>
      </c>
      <c r="AV528" s="14" t="s">
        <v>80</v>
      </c>
      <c r="AW528" s="14" t="s">
        <v>218</v>
      </c>
      <c r="AX528" s="14" t="s">
        <v>71</v>
      </c>
      <c r="AY528" s="255" t="s">
        <v>205</v>
      </c>
    </row>
    <row r="529" s="2" customFormat="1" ht="33" customHeight="1">
      <c r="A529" s="41"/>
      <c r="B529" s="42"/>
      <c r="C529" s="278" t="s">
        <v>942</v>
      </c>
      <c r="D529" s="278" t="s">
        <v>319</v>
      </c>
      <c r="E529" s="279" t="s">
        <v>12424</v>
      </c>
      <c r="F529" s="280" t="s">
        <v>12425</v>
      </c>
      <c r="G529" s="281" t="s">
        <v>448</v>
      </c>
      <c r="H529" s="282">
        <v>7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0.0054999999999999997</v>
      </c>
      <c r="R529" s="225">
        <f>Q529*H529</f>
        <v>0.0385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433</v>
      </c>
      <c r="AT529" s="227" t="s">
        <v>319</v>
      </c>
      <c r="AU529" s="227" t="s">
        <v>80</v>
      </c>
      <c r="AY529" s="20" t="s">
        <v>205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331</v>
      </c>
      <c r="BM529" s="227" t="s">
        <v>12426</v>
      </c>
    </row>
    <row r="530" s="13" customFormat="1">
      <c r="A530" s="13"/>
      <c r="B530" s="234"/>
      <c r="C530" s="235"/>
      <c r="D530" s="236" t="s">
        <v>216</v>
      </c>
      <c r="E530" s="237" t="s">
        <v>19</v>
      </c>
      <c r="F530" s="238" t="s">
        <v>12420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216</v>
      </c>
      <c r="AU530" s="244" t="s">
        <v>80</v>
      </c>
      <c r="AV530" s="13" t="s">
        <v>78</v>
      </c>
      <c r="AW530" s="13" t="s">
        <v>218</v>
      </c>
      <c r="AX530" s="13" t="s">
        <v>71</v>
      </c>
      <c r="AY530" s="244" t="s">
        <v>205</v>
      </c>
    </row>
    <row r="531" s="14" customFormat="1">
      <c r="A531" s="14"/>
      <c r="B531" s="245"/>
      <c r="C531" s="246"/>
      <c r="D531" s="236" t="s">
        <v>216</v>
      </c>
      <c r="E531" s="247" t="s">
        <v>19</v>
      </c>
      <c r="F531" s="248" t="s">
        <v>12427</v>
      </c>
      <c r="G531" s="246"/>
      <c r="H531" s="249">
        <v>3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216</v>
      </c>
      <c r="AU531" s="255" t="s">
        <v>80</v>
      </c>
      <c r="AV531" s="14" t="s">
        <v>80</v>
      </c>
      <c r="AW531" s="14" t="s">
        <v>218</v>
      </c>
      <c r="AX531" s="14" t="s">
        <v>71</v>
      </c>
      <c r="AY531" s="255" t="s">
        <v>205</v>
      </c>
    </row>
    <row r="532" s="14" customFormat="1">
      <c r="A532" s="14"/>
      <c r="B532" s="245"/>
      <c r="C532" s="246"/>
      <c r="D532" s="236" t="s">
        <v>216</v>
      </c>
      <c r="E532" s="247" t="s">
        <v>19</v>
      </c>
      <c r="F532" s="248" t="s">
        <v>12428</v>
      </c>
      <c r="G532" s="246"/>
      <c r="H532" s="249">
        <v>3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216</v>
      </c>
      <c r="AU532" s="255" t="s">
        <v>80</v>
      </c>
      <c r="AV532" s="14" t="s">
        <v>80</v>
      </c>
      <c r="AW532" s="14" t="s">
        <v>218</v>
      </c>
      <c r="AX532" s="14" t="s">
        <v>71</v>
      </c>
      <c r="AY532" s="255" t="s">
        <v>205</v>
      </c>
    </row>
    <row r="533" s="14" customFormat="1">
      <c r="A533" s="14"/>
      <c r="B533" s="245"/>
      <c r="C533" s="246"/>
      <c r="D533" s="236" t="s">
        <v>216</v>
      </c>
      <c r="E533" s="247" t="s">
        <v>19</v>
      </c>
      <c r="F533" s="248" t="s">
        <v>12187</v>
      </c>
      <c r="G533" s="246"/>
      <c r="H533" s="249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216</v>
      </c>
      <c r="AU533" s="255" t="s">
        <v>80</v>
      </c>
      <c r="AV533" s="14" t="s">
        <v>80</v>
      </c>
      <c r="AW533" s="14" t="s">
        <v>218</v>
      </c>
      <c r="AX533" s="14" t="s">
        <v>71</v>
      </c>
      <c r="AY533" s="255" t="s">
        <v>205</v>
      </c>
    </row>
    <row r="534" s="2" customFormat="1" ht="16.5" customHeight="1">
      <c r="A534" s="41"/>
      <c r="B534" s="42"/>
      <c r="C534" s="216" t="s">
        <v>949</v>
      </c>
      <c r="D534" s="216" t="s">
        <v>207</v>
      </c>
      <c r="E534" s="217" t="s">
        <v>12429</v>
      </c>
      <c r="F534" s="218" t="s">
        <v>12430</v>
      </c>
      <c r="G534" s="219" t="s">
        <v>327</v>
      </c>
      <c r="H534" s="220">
        <v>407.71499999999998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331</v>
      </c>
      <c r="AT534" s="227" t="s">
        <v>207</v>
      </c>
      <c r="AU534" s="227" t="s">
        <v>80</v>
      </c>
      <c r="AY534" s="20" t="s">
        <v>205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331</v>
      </c>
      <c r="BM534" s="227" t="s">
        <v>12431</v>
      </c>
    </row>
    <row r="535" s="13" customFormat="1">
      <c r="A535" s="13"/>
      <c r="B535" s="234"/>
      <c r="C535" s="235"/>
      <c r="D535" s="236" t="s">
        <v>216</v>
      </c>
      <c r="E535" s="237" t="s">
        <v>19</v>
      </c>
      <c r="F535" s="238" t="s">
        <v>2630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216</v>
      </c>
      <c r="AU535" s="244" t="s">
        <v>80</v>
      </c>
      <c r="AV535" s="13" t="s">
        <v>78</v>
      </c>
      <c r="AW535" s="13" t="s">
        <v>218</v>
      </c>
      <c r="AX535" s="13" t="s">
        <v>71</v>
      </c>
      <c r="AY535" s="244" t="s">
        <v>205</v>
      </c>
    </row>
    <row r="536" s="14" customFormat="1">
      <c r="A536" s="14"/>
      <c r="B536" s="245"/>
      <c r="C536" s="246"/>
      <c r="D536" s="236" t="s">
        <v>216</v>
      </c>
      <c r="E536" s="247" t="s">
        <v>19</v>
      </c>
      <c r="F536" s="248" t="s">
        <v>12432</v>
      </c>
      <c r="G536" s="246"/>
      <c r="H536" s="249">
        <v>164.91499999999999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216</v>
      </c>
      <c r="AU536" s="255" t="s">
        <v>80</v>
      </c>
      <c r="AV536" s="14" t="s">
        <v>80</v>
      </c>
      <c r="AW536" s="14" t="s">
        <v>218</v>
      </c>
      <c r="AX536" s="14" t="s">
        <v>71</v>
      </c>
      <c r="AY536" s="255" t="s">
        <v>205</v>
      </c>
    </row>
    <row r="537" s="13" customFormat="1">
      <c r="A537" s="13"/>
      <c r="B537" s="234"/>
      <c r="C537" s="235"/>
      <c r="D537" s="236" t="s">
        <v>216</v>
      </c>
      <c r="E537" s="237" t="s">
        <v>19</v>
      </c>
      <c r="F537" s="238" t="s">
        <v>3455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216</v>
      </c>
      <c r="AU537" s="244" t="s">
        <v>80</v>
      </c>
      <c r="AV537" s="13" t="s">
        <v>78</v>
      </c>
      <c r="AW537" s="13" t="s">
        <v>218</v>
      </c>
      <c r="AX537" s="13" t="s">
        <v>71</v>
      </c>
      <c r="AY537" s="244" t="s">
        <v>205</v>
      </c>
    </row>
    <row r="538" s="14" customFormat="1">
      <c r="A538" s="14"/>
      <c r="B538" s="245"/>
      <c r="C538" s="246"/>
      <c r="D538" s="236" t="s">
        <v>216</v>
      </c>
      <c r="E538" s="247" t="s">
        <v>19</v>
      </c>
      <c r="F538" s="248" t="s">
        <v>12433</v>
      </c>
      <c r="G538" s="246"/>
      <c r="H538" s="249">
        <v>14.199999999999999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216</v>
      </c>
      <c r="AU538" s="255" t="s">
        <v>80</v>
      </c>
      <c r="AV538" s="14" t="s">
        <v>80</v>
      </c>
      <c r="AW538" s="14" t="s">
        <v>218</v>
      </c>
      <c r="AX538" s="14" t="s">
        <v>71</v>
      </c>
      <c r="AY538" s="255" t="s">
        <v>205</v>
      </c>
    </row>
    <row r="539" s="14" customFormat="1">
      <c r="A539" s="14"/>
      <c r="B539" s="245"/>
      <c r="C539" s="246"/>
      <c r="D539" s="236" t="s">
        <v>216</v>
      </c>
      <c r="E539" s="247" t="s">
        <v>19</v>
      </c>
      <c r="F539" s="248" t="s">
        <v>12434</v>
      </c>
      <c r="G539" s="246"/>
      <c r="H539" s="249">
        <v>85.674999999999997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216</v>
      </c>
      <c r="AU539" s="255" t="s">
        <v>80</v>
      </c>
      <c r="AV539" s="14" t="s">
        <v>80</v>
      </c>
      <c r="AW539" s="14" t="s">
        <v>218</v>
      </c>
      <c r="AX539" s="14" t="s">
        <v>71</v>
      </c>
      <c r="AY539" s="255" t="s">
        <v>205</v>
      </c>
    </row>
    <row r="540" s="14" customFormat="1">
      <c r="A540" s="14"/>
      <c r="B540" s="245"/>
      <c r="C540" s="246"/>
      <c r="D540" s="236" t="s">
        <v>216</v>
      </c>
      <c r="E540" s="247" t="s">
        <v>19</v>
      </c>
      <c r="F540" s="248" t="s">
        <v>12435</v>
      </c>
      <c r="G540" s="246"/>
      <c r="H540" s="249">
        <v>114.63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216</v>
      </c>
      <c r="AU540" s="255" t="s">
        <v>80</v>
      </c>
      <c r="AV540" s="14" t="s">
        <v>80</v>
      </c>
      <c r="AW540" s="14" t="s">
        <v>218</v>
      </c>
      <c r="AX540" s="14" t="s">
        <v>71</v>
      </c>
      <c r="AY540" s="255" t="s">
        <v>205</v>
      </c>
    </row>
    <row r="541" s="14" customFormat="1">
      <c r="A541" s="14"/>
      <c r="B541" s="245"/>
      <c r="C541" s="246"/>
      <c r="D541" s="236" t="s">
        <v>216</v>
      </c>
      <c r="E541" s="247" t="s">
        <v>19</v>
      </c>
      <c r="F541" s="248" t="s">
        <v>12436</v>
      </c>
      <c r="G541" s="246"/>
      <c r="H541" s="249">
        <v>28.294999999999998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216</v>
      </c>
      <c r="AU541" s="255" t="s">
        <v>80</v>
      </c>
      <c r="AV541" s="14" t="s">
        <v>80</v>
      </c>
      <c r="AW541" s="14" t="s">
        <v>218</v>
      </c>
      <c r="AX541" s="14" t="s">
        <v>71</v>
      </c>
      <c r="AY541" s="255" t="s">
        <v>205</v>
      </c>
    </row>
    <row r="542" s="2" customFormat="1" ht="24.15" customHeight="1">
      <c r="A542" s="41"/>
      <c r="B542" s="42"/>
      <c r="C542" s="278" t="s">
        <v>954</v>
      </c>
      <c r="D542" s="278" t="s">
        <v>319</v>
      </c>
      <c r="E542" s="279" t="s">
        <v>12437</v>
      </c>
      <c r="F542" s="280" t="s">
        <v>12438</v>
      </c>
      <c r="G542" s="281" t="s">
        <v>2089</v>
      </c>
      <c r="H542" s="282">
        <v>133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0.01</v>
      </c>
      <c r="R542" s="225">
        <f>Q542*H542</f>
        <v>1.3300000000000001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433</v>
      </c>
      <c r="AT542" s="227" t="s">
        <v>319</v>
      </c>
      <c r="AU542" s="227" t="s">
        <v>80</v>
      </c>
      <c r="AY542" s="20" t="s">
        <v>205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331</v>
      </c>
      <c r="BM542" s="227" t="s">
        <v>12439</v>
      </c>
    </row>
    <row r="543" s="13" customFormat="1">
      <c r="A543" s="13"/>
      <c r="B543" s="234"/>
      <c r="C543" s="235"/>
      <c r="D543" s="236" t="s">
        <v>216</v>
      </c>
      <c r="E543" s="237" t="s">
        <v>19</v>
      </c>
      <c r="F543" s="238" t="s">
        <v>2630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216</v>
      </c>
      <c r="AU543" s="244" t="s">
        <v>80</v>
      </c>
      <c r="AV543" s="13" t="s">
        <v>78</v>
      </c>
      <c r="AW543" s="13" t="s">
        <v>218</v>
      </c>
      <c r="AX543" s="13" t="s">
        <v>71</v>
      </c>
      <c r="AY543" s="244" t="s">
        <v>205</v>
      </c>
    </row>
    <row r="544" s="14" customFormat="1">
      <c r="A544" s="14"/>
      <c r="B544" s="245"/>
      <c r="C544" s="246"/>
      <c r="D544" s="236" t="s">
        <v>216</v>
      </c>
      <c r="E544" s="247" t="s">
        <v>19</v>
      </c>
      <c r="F544" s="248" t="s">
        <v>12440</v>
      </c>
      <c r="G544" s="246"/>
      <c r="H544" s="249">
        <v>54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216</v>
      </c>
      <c r="AU544" s="255" t="s">
        <v>80</v>
      </c>
      <c r="AV544" s="14" t="s">
        <v>80</v>
      </c>
      <c r="AW544" s="14" t="s">
        <v>218</v>
      </c>
      <c r="AX544" s="14" t="s">
        <v>71</v>
      </c>
      <c r="AY544" s="255" t="s">
        <v>205</v>
      </c>
    </row>
    <row r="545" s="13" customFormat="1">
      <c r="A545" s="13"/>
      <c r="B545" s="234"/>
      <c r="C545" s="235"/>
      <c r="D545" s="236" t="s">
        <v>216</v>
      </c>
      <c r="E545" s="237" t="s">
        <v>19</v>
      </c>
      <c r="F545" s="238" t="s">
        <v>3455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216</v>
      </c>
      <c r="AU545" s="244" t="s">
        <v>80</v>
      </c>
      <c r="AV545" s="13" t="s">
        <v>78</v>
      </c>
      <c r="AW545" s="13" t="s">
        <v>218</v>
      </c>
      <c r="AX545" s="13" t="s">
        <v>71</v>
      </c>
      <c r="AY545" s="244" t="s">
        <v>205</v>
      </c>
    </row>
    <row r="546" s="14" customFormat="1">
      <c r="A546" s="14"/>
      <c r="B546" s="245"/>
      <c r="C546" s="246"/>
      <c r="D546" s="236" t="s">
        <v>216</v>
      </c>
      <c r="E546" s="247" t="s">
        <v>19</v>
      </c>
      <c r="F546" s="248" t="s">
        <v>12441</v>
      </c>
      <c r="G546" s="246"/>
      <c r="H546" s="249">
        <v>5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216</v>
      </c>
      <c r="AU546" s="255" t="s">
        <v>80</v>
      </c>
      <c r="AV546" s="14" t="s">
        <v>80</v>
      </c>
      <c r="AW546" s="14" t="s">
        <v>218</v>
      </c>
      <c r="AX546" s="14" t="s">
        <v>71</v>
      </c>
      <c r="AY546" s="255" t="s">
        <v>205</v>
      </c>
    </row>
    <row r="547" s="14" customFormat="1">
      <c r="A547" s="14"/>
      <c r="B547" s="245"/>
      <c r="C547" s="246"/>
      <c r="D547" s="236" t="s">
        <v>216</v>
      </c>
      <c r="E547" s="247" t="s">
        <v>19</v>
      </c>
      <c r="F547" s="248" t="s">
        <v>12442</v>
      </c>
      <c r="G547" s="246"/>
      <c r="H547" s="249">
        <v>29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216</v>
      </c>
      <c r="AU547" s="255" t="s">
        <v>80</v>
      </c>
      <c r="AV547" s="14" t="s">
        <v>80</v>
      </c>
      <c r="AW547" s="14" t="s">
        <v>218</v>
      </c>
      <c r="AX547" s="14" t="s">
        <v>71</v>
      </c>
      <c r="AY547" s="255" t="s">
        <v>205</v>
      </c>
    </row>
    <row r="548" s="14" customFormat="1">
      <c r="A548" s="14"/>
      <c r="B548" s="245"/>
      <c r="C548" s="246"/>
      <c r="D548" s="236" t="s">
        <v>216</v>
      </c>
      <c r="E548" s="247" t="s">
        <v>19</v>
      </c>
      <c r="F548" s="248" t="s">
        <v>12443</v>
      </c>
      <c r="G548" s="246"/>
      <c r="H548" s="249">
        <v>38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216</v>
      </c>
      <c r="AU548" s="255" t="s">
        <v>80</v>
      </c>
      <c r="AV548" s="14" t="s">
        <v>80</v>
      </c>
      <c r="AW548" s="14" t="s">
        <v>218</v>
      </c>
      <c r="AX548" s="14" t="s">
        <v>71</v>
      </c>
      <c r="AY548" s="255" t="s">
        <v>205</v>
      </c>
    </row>
    <row r="549" s="14" customFormat="1">
      <c r="A549" s="14"/>
      <c r="B549" s="245"/>
      <c r="C549" s="246"/>
      <c r="D549" s="236" t="s">
        <v>216</v>
      </c>
      <c r="E549" s="247" t="s">
        <v>19</v>
      </c>
      <c r="F549" s="248" t="s">
        <v>12444</v>
      </c>
      <c r="G549" s="246"/>
      <c r="H549" s="249">
        <v>7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216</v>
      </c>
      <c r="AU549" s="255" t="s">
        <v>80</v>
      </c>
      <c r="AV549" s="14" t="s">
        <v>80</v>
      </c>
      <c r="AW549" s="14" t="s">
        <v>218</v>
      </c>
      <c r="AX549" s="14" t="s">
        <v>71</v>
      </c>
      <c r="AY549" s="255" t="s">
        <v>205</v>
      </c>
    </row>
    <row r="550" s="2" customFormat="1" ht="21.75" customHeight="1">
      <c r="A550" s="41"/>
      <c r="B550" s="42"/>
      <c r="C550" s="216" t="s">
        <v>962</v>
      </c>
      <c r="D550" s="216" t="s">
        <v>207</v>
      </c>
      <c r="E550" s="217" t="s">
        <v>12445</v>
      </c>
      <c r="F550" s="218" t="s">
        <v>12446</v>
      </c>
      <c r="G550" s="219" t="s">
        <v>448</v>
      </c>
      <c r="H550" s="220">
        <v>19</v>
      </c>
      <c r="I550" s="221"/>
      <c r="J550" s="222">
        <f>ROUND(I550*H550,2)</f>
        <v>0</v>
      </c>
      <c r="K550" s="218" t="s">
        <v>19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</v>
      </c>
      <c r="R550" s="225">
        <f>Q550*H550</f>
        <v>0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331</v>
      </c>
      <c r="AT550" s="227" t="s">
        <v>207</v>
      </c>
      <c r="AU550" s="227" t="s">
        <v>80</v>
      </c>
      <c r="AY550" s="20" t="s">
        <v>205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331</v>
      </c>
      <c r="BM550" s="227" t="s">
        <v>12447</v>
      </c>
    </row>
    <row r="551" s="13" customFormat="1">
      <c r="A551" s="13"/>
      <c r="B551" s="234"/>
      <c r="C551" s="235"/>
      <c r="D551" s="236" t="s">
        <v>216</v>
      </c>
      <c r="E551" s="237" t="s">
        <v>19</v>
      </c>
      <c r="F551" s="238" t="s">
        <v>12243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216</v>
      </c>
      <c r="AU551" s="244" t="s">
        <v>80</v>
      </c>
      <c r="AV551" s="13" t="s">
        <v>78</v>
      </c>
      <c r="AW551" s="13" t="s">
        <v>218</v>
      </c>
      <c r="AX551" s="13" t="s">
        <v>71</v>
      </c>
      <c r="AY551" s="244" t="s">
        <v>205</v>
      </c>
    </row>
    <row r="552" s="14" customFormat="1">
      <c r="A552" s="14"/>
      <c r="B552" s="245"/>
      <c r="C552" s="246"/>
      <c r="D552" s="236" t="s">
        <v>216</v>
      </c>
      <c r="E552" s="247" t="s">
        <v>19</v>
      </c>
      <c r="F552" s="248" t="s">
        <v>12448</v>
      </c>
      <c r="G552" s="246"/>
      <c r="H552" s="249">
        <v>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216</v>
      </c>
      <c r="AU552" s="255" t="s">
        <v>80</v>
      </c>
      <c r="AV552" s="14" t="s">
        <v>80</v>
      </c>
      <c r="AW552" s="14" t="s">
        <v>218</v>
      </c>
      <c r="AX552" s="14" t="s">
        <v>71</v>
      </c>
      <c r="AY552" s="255" t="s">
        <v>205</v>
      </c>
    </row>
    <row r="553" s="14" customFormat="1">
      <c r="A553" s="14"/>
      <c r="B553" s="245"/>
      <c r="C553" s="246"/>
      <c r="D553" s="236" t="s">
        <v>216</v>
      </c>
      <c r="E553" s="247" t="s">
        <v>19</v>
      </c>
      <c r="F553" s="248" t="s">
        <v>12449</v>
      </c>
      <c r="G553" s="246"/>
      <c r="H553" s="249">
        <v>10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216</v>
      </c>
      <c r="AU553" s="255" t="s">
        <v>80</v>
      </c>
      <c r="AV553" s="14" t="s">
        <v>80</v>
      </c>
      <c r="AW553" s="14" t="s">
        <v>218</v>
      </c>
      <c r="AX553" s="14" t="s">
        <v>71</v>
      </c>
      <c r="AY553" s="255" t="s">
        <v>205</v>
      </c>
    </row>
    <row r="554" s="14" customFormat="1">
      <c r="A554" s="14"/>
      <c r="B554" s="245"/>
      <c r="C554" s="246"/>
      <c r="D554" s="236" t="s">
        <v>216</v>
      </c>
      <c r="E554" s="247" t="s">
        <v>19</v>
      </c>
      <c r="F554" s="248" t="s">
        <v>12450</v>
      </c>
      <c r="G554" s="246"/>
      <c r="H554" s="249">
        <v>2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216</v>
      </c>
      <c r="AU554" s="255" t="s">
        <v>80</v>
      </c>
      <c r="AV554" s="14" t="s">
        <v>80</v>
      </c>
      <c r="AW554" s="14" t="s">
        <v>218</v>
      </c>
      <c r="AX554" s="14" t="s">
        <v>71</v>
      </c>
      <c r="AY554" s="255" t="s">
        <v>205</v>
      </c>
    </row>
    <row r="555" s="2" customFormat="1" ht="24.15" customHeight="1">
      <c r="A555" s="41"/>
      <c r="B555" s="42"/>
      <c r="C555" s="278" t="s">
        <v>968</v>
      </c>
      <c r="D555" s="278" t="s">
        <v>319</v>
      </c>
      <c r="E555" s="279" t="s">
        <v>12451</v>
      </c>
      <c r="F555" s="280" t="s">
        <v>12452</v>
      </c>
      <c r="G555" s="281" t="s">
        <v>2089</v>
      </c>
      <c r="H555" s="282">
        <v>19</v>
      </c>
      <c r="I555" s="283"/>
      <c r="J555" s="284">
        <f>ROUND(I555*H555,2)</f>
        <v>0</v>
      </c>
      <c r="K555" s="280" t="s">
        <v>211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0.00059999999999999995</v>
      </c>
      <c r="R555" s="225">
        <f>Q555*H555</f>
        <v>0.011399999999999999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433</v>
      </c>
      <c r="AT555" s="227" t="s">
        <v>319</v>
      </c>
      <c r="AU555" s="227" t="s">
        <v>80</v>
      </c>
      <c r="AY555" s="20" t="s">
        <v>205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331</v>
      </c>
      <c r="BM555" s="227" t="s">
        <v>12453</v>
      </c>
    </row>
    <row r="556" s="2" customFormat="1" ht="55.5" customHeight="1">
      <c r="A556" s="41"/>
      <c r="B556" s="42"/>
      <c r="C556" s="216" t="s">
        <v>973</v>
      </c>
      <c r="D556" s="216" t="s">
        <v>207</v>
      </c>
      <c r="E556" s="217" t="s">
        <v>11841</v>
      </c>
      <c r="F556" s="218" t="s">
        <v>11842</v>
      </c>
      <c r="G556" s="219" t="s">
        <v>279</v>
      </c>
      <c r="H556" s="220">
        <v>21.988</v>
      </c>
      <c r="I556" s="221"/>
      <c r="J556" s="222">
        <f>ROUND(I556*H556,2)</f>
        <v>0</v>
      </c>
      <c r="K556" s="218" t="s">
        <v>211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331</v>
      </c>
      <c r="AT556" s="227" t="s">
        <v>207</v>
      </c>
      <c r="AU556" s="227" t="s">
        <v>80</v>
      </c>
      <c r="AY556" s="20" t="s">
        <v>205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331</v>
      </c>
      <c r="BM556" s="227" t="s">
        <v>12454</v>
      </c>
    </row>
    <row r="557" s="2" customFormat="1">
      <c r="A557" s="41"/>
      <c r="B557" s="42"/>
      <c r="C557" s="43"/>
      <c r="D557" s="229" t="s">
        <v>214</v>
      </c>
      <c r="E557" s="43"/>
      <c r="F557" s="230" t="s">
        <v>11844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214</v>
      </c>
      <c r="AU557" s="20" t="s">
        <v>80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4034</v>
      </c>
      <c r="F558" s="214" t="s">
        <v>4035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SUM(P559:P664)</f>
        <v>0</v>
      </c>
      <c r="Q558" s="208"/>
      <c r="R558" s="209">
        <f>SUM(R559:R664)</f>
        <v>36.06091605000001</v>
      </c>
      <c r="S558" s="208"/>
      <c r="T558" s="210">
        <f>SUM(T559:T664)</f>
        <v>2.3567608999999998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80</v>
      </c>
      <c r="AT558" s="212" t="s">
        <v>70</v>
      </c>
      <c r="AU558" s="212" t="s">
        <v>78</v>
      </c>
      <c r="AY558" s="211" t="s">
        <v>205</v>
      </c>
      <c r="BK558" s="213">
        <f>SUM(BK559:BK664)</f>
        <v>0</v>
      </c>
    </row>
    <row r="559" s="2" customFormat="1" ht="33" customHeight="1">
      <c r="A559" s="41"/>
      <c r="B559" s="42"/>
      <c r="C559" s="216" t="s">
        <v>979</v>
      </c>
      <c r="D559" s="216" t="s">
        <v>207</v>
      </c>
      <c r="E559" s="217" t="s">
        <v>12455</v>
      </c>
      <c r="F559" s="218" t="s">
        <v>12456</v>
      </c>
      <c r="G559" s="219" t="s">
        <v>327</v>
      </c>
      <c r="H559" s="220">
        <v>224.80000000000001</v>
      </c>
      <c r="I559" s="221"/>
      <c r="J559" s="222">
        <f>ROUND(I559*H559,2)</f>
        <v>0</v>
      </c>
      <c r="K559" s="218" t="s">
        <v>211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0.00020000000000000001</v>
      </c>
      <c r="R559" s="225">
        <f>Q559*H559</f>
        <v>0.044960000000000007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331</v>
      </c>
      <c r="AT559" s="227" t="s">
        <v>207</v>
      </c>
      <c r="AU559" s="227" t="s">
        <v>80</v>
      </c>
      <c r="AY559" s="20" t="s">
        <v>205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331</v>
      </c>
      <c r="BM559" s="227" t="s">
        <v>12457</v>
      </c>
    </row>
    <row r="560" s="2" customFormat="1">
      <c r="A560" s="41"/>
      <c r="B560" s="42"/>
      <c r="C560" s="43"/>
      <c r="D560" s="229" t="s">
        <v>214</v>
      </c>
      <c r="E560" s="43"/>
      <c r="F560" s="230" t="s">
        <v>12458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214</v>
      </c>
      <c r="AU560" s="20" t="s">
        <v>80</v>
      </c>
    </row>
    <row r="561" s="14" customFormat="1">
      <c r="A561" s="14"/>
      <c r="B561" s="245"/>
      <c r="C561" s="246"/>
      <c r="D561" s="236" t="s">
        <v>216</v>
      </c>
      <c r="E561" s="247" t="s">
        <v>19</v>
      </c>
      <c r="F561" s="248" t="s">
        <v>12459</v>
      </c>
      <c r="G561" s="246"/>
      <c r="H561" s="249">
        <v>224.80000000000001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216</v>
      </c>
      <c r="AU561" s="255" t="s">
        <v>80</v>
      </c>
      <c r="AV561" s="14" t="s">
        <v>80</v>
      </c>
      <c r="AW561" s="14" t="s">
        <v>218</v>
      </c>
      <c r="AX561" s="14" t="s">
        <v>71</v>
      </c>
      <c r="AY561" s="255" t="s">
        <v>205</v>
      </c>
    </row>
    <row r="562" s="2" customFormat="1" ht="33" customHeight="1">
      <c r="A562" s="41"/>
      <c r="B562" s="42"/>
      <c r="C562" s="216" t="s">
        <v>985</v>
      </c>
      <c r="D562" s="216" t="s">
        <v>207</v>
      </c>
      <c r="E562" s="217" t="s">
        <v>12460</v>
      </c>
      <c r="F562" s="218" t="s">
        <v>12461</v>
      </c>
      <c r="G562" s="219" t="s">
        <v>306</v>
      </c>
      <c r="H562" s="220">
        <v>512.63699999999994</v>
      </c>
      <c r="I562" s="221"/>
      <c r="J562" s="222">
        <f>ROUND(I562*H562,2)</f>
        <v>0</v>
      </c>
      <c r="K562" s="218" t="s">
        <v>19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0.064600000000000005</v>
      </c>
      <c r="R562" s="225">
        <f>Q562*H562</f>
        <v>33.116350199999999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331</v>
      </c>
      <c r="AT562" s="227" t="s">
        <v>207</v>
      </c>
      <c r="AU562" s="227" t="s">
        <v>80</v>
      </c>
      <c r="AY562" s="20" t="s">
        <v>205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331</v>
      </c>
      <c r="BM562" s="227" t="s">
        <v>12462</v>
      </c>
    </row>
    <row r="563" s="13" customFormat="1">
      <c r="A563" s="13"/>
      <c r="B563" s="234"/>
      <c r="C563" s="235"/>
      <c r="D563" s="236" t="s">
        <v>216</v>
      </c>
      <c r="E563" s="237" t="s">
        <v>19</v>
      </c>
      <c r="F563" s="238" t="s">
        <v>12463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216</v>
      </c>
      <c r="AU563" s="244" t="s">
        <v>80</v>
      </c>
      <c r="AV563" s="13" t="s">
        <v>78</v>
      </c>
      <c r="AW563" s="13" t="s">
        <v>218</v>
      </c>
      <c r="AX563" s="13" t="s">
        <v>71</v>
      </c>
      <c r="AY563" s="244" t="s">
        <v>205</v>
      </c>
    </row>
    <row r="564" s="14" customFormat="1">
      <c r="A564" s="14"/>
      <c r="B564" s="245"/>
      <c r="C564" s="246"/>
      <c r="D564" s="236" t="s">
        <v>216</v>
      </c>
      <c r="E564" s="247" t="s">
        <v>19</v>
      </c>
      <c r="F564" s="248" t="s">
        <v>12464</v>
      </c>
      <c r="G564" s="246"/>
      <c r="H564" s="249">
        <v>345.37299999999999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216</v>
      </c>
      <c r="AU564" s="255" t="s">
        <v>80</v>
      </c>
      <c r="AV564" s="14" t="s">
        <v>80</v>
      </c>
      <c r="AW564" s="14" t="s">
        <v>218</v>
      </c>
      <c r="AX564" s="14" t="s">
        <v>71</v>
      </c>
      <c r="AY564" s="255" t="s">
        <v>205</v>
      </c>
    </row>
    <row r="565" s="14" customFormat="1">
      <c r="A565" s="14"/>
      <c r="B565" s="245"/>
      <c r="C565" s="246"/>
      <c r="D565" s="236" t="s">
        <v>216</v>
      </c>
      <c r="E565" s="247" t="s">
        <v>19</v>
      </c>
      <c r="F565" s="248" t="s">
        <v>12465</v>
      </c>
      <c r="G565" s="246"/>
      <c r="H565" s="249">
        <v>77.069999999999993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216</v>
      </c>
      <c r="AU565" s="255" t="s">
        <v>80</v>
      </c>
      <c r="AV565" s="14" t="s">
        <v>80</v>
      </c>
      <c r="AW565" s="14" t="s">
        <v>218</v>
      </c>
      <c r="AX565" s="14" t="s">
        <v>71</v>
      </c>
      <c r="AY565" s="255" t="s">
        <v>205</v>
      </c>
    </row>
    <row r="566" s="13" customFormat="1">
      <c r="A566" s="13"/>
      <c r="B566" s="234"/>
      <c r="C566" s="235"/>
      <c r="D566" s="236" t="s">
        <v>216</v>
      </c>
      <c r="E566" s="237" t="s">
        <v>19</v>
      </c>
      <c r="F566" s="238" t="s">
        <v>12118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216</v>
      </c>
      <c r="AU566" s="244" t="s">
        <v>80</v>
      </c>
      <c r="AV566" s="13" t="s">
        <v>78</v>
      </c>
      <c r="AW566" s="13" t="s">
        <v>218</v>
      </c>
      <c r="AX566" s="13" t="s">
        <v>71</v>
      </c>
      <c r="AY566" s="244" t="s">
        <v>205</v>
      </c>
    </row>
    <row r="567" s="14" customFormat="1">
      <c r="A567" s="14"/>
      <c r="B567" s="245"/>
      <c r="C567" s="246"/>
      <c r="D567" s="236" t="s">
        <v>216</v>
      </c>
      <c r="E567" s="247" t="s">
        <v>19</v>
      </c>
      <c r="F567" s="248" t="s">
        <v>12466</v>
      </c>
      <c r="G567" s="246"/>
      <c r="H567" s="249">
        <v>90.194000000000003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216</v>
      </c>
      <c r="AU567" s="255" t="s">
        <v>80</v>
      </c>
      <c r="AV567" s="14" t="s">
        <v>80</v>
      </c>
      <c r="AW567" s="14" t="s">
        <v>218</v>
      </c>
      <c r="AX567" s="14" t="s">
        <v>71</v>
      </c>
      <c r="AY567" s="255" t="s">
        <v>205</v>
      </c>
    </row>
    <row r="568" s="2" customFormat="1" ht="16.5" customHeight="1">
      <c r="A568" s="41"/>
      <c r="B568" s="42"/>
      <c r="C568" s="278" t="s">
        <v>991</v>
      </c>
      <c r="D568" s="278" t="s">
        <v>319</v>
      </c>
      <c r="E568" s="279" t="s">
        <v>12467</v>
      </c>
      <c r="F568" s="280" t="s">
        <v>12468</v>
      </c>
      <c r="G568" s="281" t="s">
        <v>448</v>
      </c>
      <c r="H568" s="282">
        <v>-104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0.0016999999999999999</v>
      </c>
      <c r="R568" s="225">
        <f>Q568*H568</f>
        <v>-0.17679999999999999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433</v>
      </c>
      <c r="AT568" s="227" t="s">
        <v>319</v>
      </c>
      <c r="AU568" s="227" t="s">
        <v>80</v>
      </c>
      <c r="AY568" s="20" t="s">
        <v>205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331</v>
      </c>
      <c r="BM568" s="227" t="s">
        <v>12469</v>
      </c>
    </row>
    <row r="569" s="2" customFormat="1" ht="16.5" customHeight="1">
      <c r="A569" s="41"/>
      <c r="B569" s="42"/>
      <c r="C569" s="278" t="s">
        <v>997</v>
      </c>
      <c r="D569" s="278" t="s">
        <v>319</v>
      </c>
      <c r="E569" s="279" t="s">
        <v>12470</v>
      </c>
      <c r="F569" s="280" t="s">
        <v>12471</v>
      </c>
      <c r="G569" s="281" t="s">
        <v>448</v>
      </c>
      <c r="H569" s="282">
        <v>104</v>
      </c>
      <c r="I569" s="283"/>
      <c r="J569" s="284">
        <f>ROUND(I569*H569,2)</f>
        <v>0</v>
      </c>
      <c r="K569" s="280" t="s">
        <v>211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0.0022000000000000001</v>
      </c>
      <c r="R569" s="225">
        <f>Q569*H569</f>
        <v>0.2288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433</v>
      </c>
      <c r="AT569" s="227" t="s">
        <v>319</v>
      </c>
      <c r="AU569" s="227" t="s">
        <v>80</v>
      </c>
      <c r="AY569" s="20" t="s">
        <v>205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331</v>
      </c>
      <c r="BM569" s="227" t="s">
        <v>12472</v>
      </c>
    </row>
    <row r="570" s="14" customFormat="1">
      <c r="A570" s="14"/>
      <c r="B570" s="245"/>
      <c r="C570" s="246"/>
      <c r="D570" s="236" t="s">
        <v>216</v>
      </c>
      <c r="E570" s="247" t="s">
        <v>19</v>
      </c>
      <c r="F570" s="248" t="s">
        <v>12473</v>
      </c>
      <c r="G570" s="246"/>
      <c r="H570" s="249">
        <v>92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216</v>
      </c>
      <c r="AU570" s="255" t="s">
        <v>80</v>
      </c>
      <c r="AV570" s="14" t="s">
        <v>80</v>
      </c>
      <c r="AW570" s="14" t="s">
        <v>218</v>
      </c>
      <c r="AX570" s="14" t="s">
        <v>71</v>
      </c>
      <c r="AY570" s="255" t="s">
        <v>205</v>
      </c>
    </row>
    <row r="571" s="14" customFormat="1">
      <c r="A571" s="14"/>
      <c r="B571" s="245"/>
      <c r="C571" s="246"/>
      <c r="D571" s="236" t="s">
        <v>216</v>
      </c>
      <c r="E571" s="247" t="s">
        <v>19</v>
      </c>
      <c r="F571" s="248" t="s">
        <v>12474</v>
      </c>
      <c r="G571" s="246"/>
      <c r="H571" s="249">
        <v>12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216</v>
      </c>
      <c r="AU571" s="255" t="s">
        <v>80</v>
      </c>
      <c r="AV571" s="14" t="s">
        <v>80</v>
      </c>
      <c r="AW571" s="14" t="s">
        <v>218</v>
      </c>
      <c r="AX571" s="14" t="s">
        <v>71</v>
      </c>
      <c r="AY571" s="255" t="s">
        <v>205</v>
      </c>
    </row>
    <row r="572" s="2" customFormat="1" ht="33" customHeight="1">
      <c r="A572" s="41"/>
      <c r="B572" s="42"/>
      <c r="C572" s="216" t="s">
        <v>1003</v>
      </c>
      <c r="D572" s="216" t="s">
        <v>207</v>
      </c>
      <c r="E572" s="217" t="s">
        <v>12475</v>
      </c>
      <c r="F572" s="218" t="s">
        <v>12476</v>
      </c>
      <c r="G572" s="219" t="s">
        <v>327</v>
      </c>
      <c r="H572" s="220">
        <v>12.15</v>
      </c>
      <c r="I572" s="221"/>
      <c r="J572" s="222">
        <f>ROUND(I572*H572,2)</f>
        <v>0</v>
      </c>
      <c r="K572" s="218" t="s">
        <v>211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0.01451</v>
      </c>
      <c r="R572" s="225">
        <f>Q572*H572</f>
        <v>0.17629650000000002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331</v>
      </c>
      <c r="AT572" s="227" t="s">
        <v>207</v>
      </c>
      <c r="AU572" s="227" t="s">
        <v>80</v>
      </c>
      <c r="AY572" s="20" t="s">
        <v>205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331</v>
      </c>
      <c r="BM572" s="227" t="s">
        <v>12477</v>
      </c>
    </row>
    <row r="573" s="2" customFormat="1">
      <c r="A573" s="41"/>
      <c r="B573" s="42"/>
      <c r="C573" s="43"/>
      <c r="D573" s="229" t="s">
        <v>214</v>
      </c>
      <c r="E573" s="43"/>
      <c r="F573" s="230" t="s">
        <v>12478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214</v>
      </c>
      <c r="AU573" s="20" t="s">
        <v>80</v>
      </c>
    </row>
    <row r="574" s="14" customFormat="1">
      <c r="A574" s="14"/>
      <c r="B574" s="245"/>
      <c r="C574" s="246"/>
      <c r="D574" s="236" t="s">
        <v>216</v>
      </c>
      <c r="E574" s="247" t="s">
        <v>19</v>
      </c>
      <c r="F574" s="248" t="s">
        <v>12170</v>
      </c>
      <c r="G574" s="246"/>
      <c r="H574" s="249">
        <v>12.149999999999999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216</v>
      </c>
      <c r="AU574" s="255" t="s">
        <v>80</v>
      </c>
      <c r="AV574" s="14" t="s">
        <v>80</v>
      </c>
      <c r="AW574" s="14" t="s">
        <v>218</v>
      </c>
      <c r="AX574" s="14" t="s">
        <v>71</v>
      </c>
      <c r="AY574" s="255" t="s">
        <v>205</v>
      </c>
    </row>
    <row r="575" s="2" customFormat="1" ht="33" customHeight="1">
      <c r="A575" s="41"/>
      <c r="B575" s="42"/>
      <c r="C575" s="216" t="s">
        <v>1009</v>
      </c>
      <c r="D575" s="216" t="s">
        <v>207</v>
      </c>
      <c r="E575" s="217" t="s">
        <v>12479</v>
      </c>
      <c r="F575" s="218" t="s">
        <v>12480</v>
      </c>
      <c r="G575" s="219" t="s">
        <v>327</v>
      </c>
      <c r="H575" s="220">
        <v>46.363</v>
      </c>
      <c r="I575" s="221"/>
      <c r="J575" s="222">
        <f>ROUND(I575*H575,2)</f>
        <v>0</v>
      </c>
      <c r="K575" s="218" t="s">
        <v>211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0.01451</v>
      </c>
      <c r="R575" s="225">
        <f>Q575*H575</f>
        <v>0.67272713000000006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331</v>
      </c>
      <c r="AT575" s="227" t="s">
        <v>207</v>
      </c>
      <c r="AU575" s="227" t="s">
        <v>80</v>
      </c>
      <c r="AY575" s="20" t="s">
        <v>205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331</v>
      </c>
      <c r="BM575" s="227" t="s">
        <v>12481</v>
      </c>
    </row>
    <row r="576" s="2" customFormat="1">
      <c r="A576" s="41"/>
      <c r="B576" s="42"/>
      <c r="C576" s="43"/>
      <c r="D576" s="229" t="s">
        <v>214</v>
      </c>
      <c r="E576" s="43"/>
      <c r="F576" s="230" t="s">
        <v>12482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214</v>
      </c>
      <c r="AU576" s="20" t="s">
        <v>80</v>
      </c>
    </row>
    <row r="577" s="14" customFormat="1">
      <c r="A577" s="14"/>
      <c r="B577" s="245"/>
      <c r="C577" s="246"/>
      <c r="D577" s="236" t="s">
        <v>216</v>
      </c>
      <c r="E577" s="247" t="s">
        <v>19</v>
      </c>
      <c r="F577" s="248" t="s">
        <v>12483</v>
      </c>
      <c r="G577" s="246"/>
      <c r="H577" s="249">
        <v>40.188000000000002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216</v>
      </c>
      <c r="AU577" s="255" t="s">
        <v>80</v>
      </c>
      <c r="AV577" s="14" t="s">
        <v>80</v>
      </c>
      <c r="AW577" s="14" t="s">
        <v>218</v>
      </c>
      <c r="AX577" s="14" t="s">
        <v>71</v>
      </c>
      <c r="AY577" s="255" t="s">
        <v>205</v>
      </c>
    </row>
    <row r="578" s="14" customFormat="1">
      <c r="A578" s="14"/>
      <c r="B578" s="245"/>
      <c r="C578" s="246"/>
      <c r="D578" s="236" t="s">
        <v>216</v>
      </c>
      <c r="E578" s="247" t="s">
        <v>19</v>
      </c>
      <c r="F578" s="248" t="s">
        <v>12164</v>
      </c>
      <c r="G578" s="246"/>
      <c r="H578" s="249">
        <v>6.1749999999999998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216</v>
      </c>
      <c r="AU578" s="255" t="s">
        <v>80</v>
      </c>
      <c r="AV578" s="14" t="s">
        <v>80</v>
      </c>
      <c r="AW578" s="14" t="s">
        <v>218</v>
      </c>
      <c r="AX578" s="14" t="s">
        <v>71</v>
      </c>
      <c r="AY578" s="255" t="s">
        <v>205</v>
      </c>
    </row>
    <row r="579" s="2" customFormat="1" ht="33" customHeight="1">
      <c r="A579" s="41"/>
      <c r="B579" s="42"/>
      <c r="C579" s="216" t="s">
        <v>1015</v>
      </c>
      <c r="D579" s="216" t="s">
        <v>207</v>
      </c>
      <c r="E579" s="217" t="s">
        <v>12484</v>
      </c>
      <c r="F579" s="218" t="s">
        <v>12485</v>
      </c>
      <c r="G579" s="219" t="s">
        <v>327</v>
      </c>
      <c r="H579" s="220">
        <v>5.5</v>
      </c>
      <c r="I579" s="221"/>
      <c r="J579" s="222">
        <f>ROUND(I579*H579,2)</f>
        <v>0</v>
      </c>
      <c r="K579" s="218" t="s">
        <v>211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0.064280000000000004</v>
      </c>
      <c r="R579" s="225">
        <f>Q579*H579</f>
        <v>0.35354000000000002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331</v>
      </c>
      <c r="AT579" s="227" t="s">
        <v>207</v>
      </c>
      <c r="AU579" s="227" t="s">
        <v>80</v>
      </c>
      <c r="AY579" s="20" t="s">
        <v>205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331</v>
      </c>
      <c r="BM579" s="227" t="s">
        <v>12486</v>
      </c>
    </row>
    <row r="580" s="2" customFormat="1">
      <c r="A580" s="41"/>
      <c r="B580" s="42"/>
      <c r="C580" s="43"/>
      <c r="D580" s="229" t="s">
        <v>214</v>
      </c>
      <c r="E580" s="43"/>
      <c r="F580" s="230" t="s">
        <v>12487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214</v>
      </c>
      <c r="AU580" s="20" t="s">
        <v>80</v>
      </c>
    </row>
    <row r="581" s="14" customFormat="1">
      <c r="A581" s="14"/>
      <c r="B581" s="245"/>
      <c r="C581" s="246"/>
      <c r="D581" s="236" t="s">
        <v>216</v>
      </c>
      <c r="E581" s="247" t="s">
        <v>19</v>
      </c>
      <c r="F581" s="248" t="s">
        <v>12488</v>
      </c>
      <c r="G581" s="246"/>
      <c r="H581" s="249">
        <v>5.5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216</v>
      </c>
      <c r="AU581" s="255" t="s">
        <v>80</v>
      </c>
      <c r="AV581" s="14" t="s">
        <v>80</v>
      </c>
      <c r="AW581" s="14" t="s">
        <v>218</v>
      </c>
      <c r="AX581" s="14" t="s">
        <v>71</v>
      </c>
      <c r="AY581" s="255" t="s">
        <v>205</v>
      </c>
    </row>
    <row r="582" s="2" customFormat="1" ht="24.15" customHeight="1">
      <c r="A582" s="41"/>
      <c r="B582" s="42"/>
      <c r="C582" s="216" t="s">
        <v>1020</v>
      </c>
      <c r="D582" s="216" t="s">
        <v>207</v>
      </c>
      <c r="E582" s="217" t="s">
        <v>12489</v>
      </c>
      <c r="F582" s="218" t="s">
        <v>12490</v>
      </c>
      <c r="G582" s="219" t="s">
        <v>306</v>
      </c>
      <c r="H582" s="220">
        <v>323.05399999999997</v>
      </c>
      <c r="I582" s="221"/>
      <c r="J582" s="222">
        <f>ROUND(I582*H582,2)</f>
        <v>0</v>
      </c>
      <c r="K582" s="218" t="s">
        <v>211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331</v>
      </c>
      <c r="AT582" s="227" t="s">
        <v>207</v>
      </c>
      <c r="AU582" s="227" t="s">
        <v>80</v>
      </c>
      <c r="AY582" s="20" t="s">
        <v>205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331</v>
      </c>
      <c r="BM582" s="227" t="s">
        <v>12491</v>
      </c>
    </row>
    <row r="583" s="2" customFormat="1">
      <c r="A583" s="41"/>
      <c r="B583" s="42"/>
      <c r="C583" s="43"/>
      <c r="D583" s="229" t="s">
        <v>214</v>
      </c>
      <c r="E583" s="43"/>
      <c r="F583" s="230" t="s">
        <v>12492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214</v>
      </c>
      <c r="AU583" s="20" t="s">
        <v>80</v>
      </c>
    </row>
    <row r="584" s="13" customFormat="1">
      <c r="A584" s="13"/>
      <c r="B584" s="234"/>
      <c r="C584" s="235"/>
      <c r="D584" s="236" t="s">
        <v>216</v>
      </c>
      <c r="E584" s="237" t="s">
        <v>19</v>
      </c>
      <c r="F584" s="238" t="s">
        <v>3461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216</v>
      </c>
      <c r="AU584" s="244" t="s">
        <v>80</v>
      </c>
      <c r="AV584" s="13" t="s">
        <v>78</v>
      </c>
      <c r="AW584" s="13" t="s">
        <v>218</v>
      </c>
      <c r="AX584" s="13" t="s">
        <v>71</v>
      </c>
      <c r="AY584" s="244" t="s">
        <v>205</v>
      </c>
    </row>
    <row r="585" s="14" customFormat="1">
      <c r="A585" s="14"/>
      <c r="B585" s="245"/>
      <c r="C585" s="246"/>
      <c r="D585" s="236" t="s">
        <v>216</v>
      </c>
      <c r="E585" s="247" t="s">
        <v>19</v>
      </c>
      <c r="F585" s="248" t="s">
        <v>12493</v>
      </c>
      <c r="G585" s="246"/>
      <c r="H585" s="249">
        <v>20.399999999999999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216</v>
      </c>
      <c r="AU585" s="255" t="s">
        <v>80</v>
      </c>
      <c r="AV585" s="14" t="s">
        <v>80</v>
      </c>
      <c r="AW585" s="14" t="s">
        <v>218</v>
      </c>
      <c r="AX585" s="14" t="s">
        <v>71</v>
      </c>
      <c r="AY585" s="255" t="s">
        <v>205</v>
      </c>
    </row>
    <row r="586" s="14" customFormat="1">
      <c r="A586" s="14"/>
      <c r="B586" s="245"/>
      <c r="C586" s="246"/>
      <c r="D586" s="236" t="s">
        <v>216</v>
      </c>
      <c r="E586" s="247" t="s">
        <v>19</v>
      </c>
      <c r="F586" s="248" t="s">
        <v>12494</v>
      </c>
      <c r="G586" s="246"/>
      <c r="H586" s="249">
        <v>145.464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216</v>
      </c>
      <c r="AU586" s="255" t="s">
        <v>80</v>
      </c>
      <c r="AV586" s="14" t="s">
        <v>80</v>
      </c>
      <c r="AW586" s="14" t="s">
        <v>218</v>
      </c>
      <c r="AX586" s="14" t="s">
        <v>71</v>
      </c>
      <c r="AY586" s="255" t="s">
        <v>205</v>
      </c>
    </row>
    <row r="587" s="14" customFormat="1">
      <c r="A587" s="14"/>
      <c r="B587" s="245"/>
      <c r="C587" s="246"/>
      <c r="D587" s="236" t="s">
        <v>216</v>
      </c>
      <c r="E587" s="247" t="s">
        <v>19</v>
      </c>
      <c r="F587" s="248" t="s">
        <v>12114</v>
      </c>
      <c r="G587" s="246"/>
      <c r="H587" s="249">
        <v>66.231000000000009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216</v>
      </c>
      <c r="AU587" s="255" t="s">
        <v>80</v>
      </c>
      <c r="AV587" s="14" t="s">
        <v>80</v>
      </c>
      <c r="AW587" s="14" t="s">
        <v>218</v>
      </c>
      <c r="AX587" s="14" t="s">
        <v>71</v>
      </c>
      <c r="AY587" s="255" t="s">
        <v>205</v>
      </c>
    </row>
    <row r="588" s="14" customFormat="1">
      <c r="A588" s="14"/>
      <c r="B588" s="245"/>
      <c r="C588" s="246"/>
      <c r="D588" s="236" t="s">
        <v>216</v>
      </c>
      <c r="E588" s="247" t="s">
        <v>19</v>
      </c>
      <c r="F588" s="248" t="s">
        <v>12116</v>
      </c>
      <c r="G588" s="246"/>
      <c r="H588" s="249">
        <v>-3.9149999999999996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216</v>
      </c>
      <c r="AU588" s="255" t="s">
        <v>80</v>
      </c>
      <c r="AV588" s="14" t="s">
        <v>80</v>
      </c>
      <c r="AW588" s="14" t="s">
        <v>218</v>
      </c>
      <c r="AX588" s="14" t="s">
        <v>71</v>
      </c>
      <c r="AY588" s="255" t="s">
        <v>205</v>
      </c>
    </row>
    <row r="589" s="14" customFormat="1">
      <c r="A589" s="14"/>
      <c r="B589" s="245"/>
      <c r="C589" s="246"/>
      <c r="D589" s="236" t="s">
        <v>216</v>
      </c>
      <c r="E589" s="247" t="s">
        <v>19</v>
      </c>
      <c r="F589" s="248" t="s">
        <v>12117</v>
      </c>
      <c r="G589" s="246"/>
      <c r="H589" s="249">
        <v>4.6799999999999997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216</v>
      </c>
      <c r="AU589" s="255" t="s">
        <v>80</v>
      </c>
      <c r="AV589" s="14" t="s">
        <v>80</v>
      </c>
      <c r="AW589" s="14" t="s">
        <v>218</v>
      </c>
      <c r="AX589" s="14" t="s">
        <v>71</v>
      </c>
      <c r="AY589" s="255" t="s">
        <v>205</v>
      </c>
    </row>
    <row r="590" s="13" customFormat="1">
      <c r="A590" s="13"/>
      <c r="B590" s="234"/>
      <c r="C590" s="235"/>
      <c r="D590" s="236" t="s">
        <v>216</v>
      </c>
      <c r="E590" s="237" t="s">
        <v>19</v>
      </c>
      <c r="F590" s="238" t="s">
        <v>12118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216</v>
      </c>
      <c r="AU590" s="244" t="s">
        <v>80</v>
      </c>
      <c r="AV590" s="13" t="s">
        <v>78</v>
      </c>
      <c r="AW590" s="13" t="s">
        <v>218</v>
      </c>
      <c r="AX590" s="13" t="s">
        <v>71</v>
      </c>
      <c r="AY590" s="244" t="s">
        <v>205</v>
      </c>
    </row>
    <row r="591" s="14" customFormat="1">
      <c r="A591" s="14"/>
      <c r="B591" s="245"/>
      <c r="C591" s="246"/>
      <c r="D591" s="236" t="s">
        <v>216</v>
      </c>
      <c r="E591" s="247" t="s">
        <v>19</v>
      </c>
      <c r="F591" s="248" t="s">
        <v>12495</v>
      </c>
      <c r="G591" s="246"/>
      <c r="H591" s="249">
        <v>90.194000000000003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216</v>
      </c>
      <c r="AU591" s="255" t="s">
        <v>80</v>
      </c>
      <c r="AV591" s="14" t="s">
        <v>80</v>
      </c>
      <c r="AW591" s="14" t="s">
        <v>218</v>
      </c>
      <c r="AX591" s="14" t="s">
        <v>71</v>
      </c>
      <c r="AY591" s="255" t="s">
        <v>205</v>
      </c>
    </row>
    <row r="592" s="2" customFormat="1" ht="24.15" customHeight="1">
      <c r="A592" s="41"/>
      <c r="B592" s="42"/>
      <c r="C592" s="216" t="s">
        <v>1025</v>
      </c>
      <c r="D592" s="216" t="s">
        <v>207</v>
      </c>
      <c r="E592" s="217" t="s">
        <v>12496</v>
      </c>
      <c r="F592" s="218" t="s">
        <v>12497</v>
      </c>
      <c r="G592" s="219" t="s">
        <v>306</v>
      </c>
      <c r="H592" s="220">
        <v>121.057</v>
      </c>
      <c r="I592" s="221"/>
      <c r="J592" s="222">
        <f>ROUND(I592*H592,2)</f>
        <v>0</v>
      </c>
      <c r="K592" s="218" t="s">
        <v>211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0.00025999999999999998</v>
      </c>
      <c r="R592" s="225">
        <f>Q592*H592</f>
        <v>0.031474820000000001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331</v>
      </c>
      <c r="AT592" s="227" t="s">
        <v>207</v>
      </c>
      <c r="AU592" s="227" t="s">
        <v>80</v>
      </c>
      <c r="AY592" s="20" t="s">
        <v>205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331</v>
      </c>
      <c r="BM592" s="227" t="s">
        <v>12498</v>
      </c>
    </row>
    <row r="593" s="2" customFormat="1">
      <c r="A593" s="41"/>
      <c r="B593" s="42"/>
      <c r="C593" s="43"/>
      <c r="D593" s="229" t="s">
        <v>214</v>
      </c>
      <c r="E593" s="43"/>
      <c r="F593" s="230" t="s">
        <v>12499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214</v>
      </c>
      <c r="AU593" s="20" t="s">
        <v>80</v>
      </c>
    </row>
    <row r="594" s="14" customFormat="1">
      <c r="A594" s="14"/>
      <c r="B594" s="245"/>
      <c r="C594" s="246"/>
      <c r="D594" s="236" t="s">
        <v>216</v>
      </c>
      <c r="E594" s="247" t="s">
        <v>19</v>
      </c>
      <c r="F594" s="248" t="s">
        <v>12500</v>
      </c>
      <c r="G594" s="246"/>
      <c r="H594" s="249">
        <v>121.05700000000002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216</v>
      </c>
      <c r="AU594" s="255" t="s">
        <v>80</v>
      </c>
      <c r="AV594" s="14" t="s">
        <v>80</v>
      </c>
      <c r="AW594" s="14" t="s">
        <v>218</v>
      </c>
      <c r="AX594" s="14" t="s">
        <v>71</v>
      </c>
      <c r="AY594" s="255" t="s">
        <v>205</v>
      </c>
    </row>
    <row r="595" s="2" customFormat="1" ht="44.25" customHeight="1">
      <c r="A595" s="41"/>
      <c r="B595" s="42"/>
      <c r="C595" s="216" t="s">
        <v>1031</v>
      </c>
      <c r="D595" s="216" t="s">
        <v>207</v>
      </c>
      <c r="E595" s="217" t="s">
        <v>12501</v>
      </c>
      <c r="F595" s="218" t="s">
        <v>12502</v>
      </c>
      <c r="G595" s="219" t="s">
        <v>448</v>
      </c>
      <c r="H595" s="220">
        <v>28</v>
      </c>
      <c r="I595" s="221"/>
      <c r="J595" s="222">
        <f>ROUND(I595*H595,2)</f>
        <v>0</v>
      </c>
      <c r="K595" s="218" t="s">
        <v>211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</v>
      </c>
      <c r="R595" s="225">
        <f>Q595*H595</f>
        <v>0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331</v>
      </c>
      <c r="AT595" s="227" t="s">
        <v>207</v>
      </c>
      <c r="AU595" s="227" t="s">
        <v>80</v>
      </c>
      <c r="AY595" s="20" t="s">
        <v>205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331</v>
      </c>
      <c r="BM595" s="227" t="s">
        <v>12503</v>
      </c>
    </row>
    <row r="596" s="2" customFormat="1">
      <c r="A596" s="41"/>
      <c r="B596" s="42"/>
      <c r="C596" s="43"/>
      <c r="D596" s="229" t="s">
        <v>214</v>
      </c>
      <c r="E596" s="43"/>
      <c r="F596" s="230" t="s">
        <v>12504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214</v>
      </c>
      <c r="AU596" s="20" t="s">
        <v>80</v>
      </c>
    </row>
    <row r="597" s="13" customFormat="1">
      <c r="A597" s="13"/>
      <c r="B597" s="234"/>
      <c r="C597" s="235"/>
      <c r="D597" s="236" t="s">
        <v>216</v>
      </c>
      <c r="E597" s="237" t="s">
        <v>19</v>
      </c>
      <c r="F597" s="238" t="s">
        <v>12505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216</v>
      </c>
      <c r="AU597" s="244" t="s">
        <v>80</v>
      </c>
      <c r="AV597" s="13" t="s">
        <v>78</v>
      </c>
      <c r="AW597" s="13" t="s">
        <v>218</v>
      </c>
      <c r="AX597" s="13" t="s">
        <v>71</v>
      </c>
      <c r="AY597" s="244" t="s">
        <v>205</v>
      </c>
    </row>
    <row r="598" s="14" customFormat="1">
      <c r="A598" s="14"/>
      <c r="B598" s="245"/>
      <c r="C598" s="246"/>
      <c r="D598" s="236" t="s">
        <v>216</v>
      </c>
      <c r="E598" s="247" t="s">
        <v>19</v>
      </c>
      <c r="F598" s="248" t="s">
        <v>12506</v>
      </c>
      <c r="G598" s="246"/>
      <c r="H598" s="249">
        <v>6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216</v>
      </c>
      <c r="AU598" s="255" t="s">
        <v>80</v>
      </c>
      <c r="AV598" s="14" t="s">
        <v>80</v>
      </c>
      <c r="AW598" s="14" t="s">
        <v>218</v>
      </c>
      <c r="AX598" s="14" t="s">
        <v>71</v>
      </c>
      <c r="AY598" s="255" t="s">
        <v>205</v>
      </c>
    </row>
    <row r="599" s="13" customFormat="1">
      <c r="A599" s="13"/>
      <c r="B599" s="234"/>
      <c r="C599" s="235"/>
      <c r="D599" s="236" t="s">
        <v>216</v>
      </c>
      <c r="E599" s="237" t="s">
        <v>19</v>
      </c>
      <c r="F599" s="238" t="s">
        <v>12507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216</v>
      </c>
      <c r="AU599" s="244" t="s">
        <v>80</v>
      </c>
      <c r="AV599" s="13" t="s">
        <v>78</v>
      </c>
      <c r="AW599" s="13" t="s">
        <v>218</v>
      </c>
      <c r="AX599" s="13" t="s">
        <v>71</v>
      </c>
      <c r="AY599" s="244" t="s">
        <v>205</v>
      </c>
    </row>
    <row r="600" s="14" customFormat="1">
      <c r="A600" s="14"/>
      <c r="B600" s="245"/>
      <c r="C600" s="246"/>
      <c r="D600" s="236" t="s">
        <v>216</v>
      </c>
      <c r="E600" s="247" t="s">
        <v>19</v>
      </c>
      <c r="F600" s="248" t="s">
        <v>12508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216</v>
      </c>
      <c r="AU600" s="255" t="s">
        <v>80</v>
      </c>
      <c r="AV600" s="14" t="s">
        <v>80</v>
      </c>
      <c r="AW600" s="14" t="s">
        <v>218</v>
      </c>
      <c r="AX600" s="14" t="s">
        <v>71</v>
      </c>
      <c r="AY600" s="255" t="s">
        <v>205</v>
      </c>
    </row>
    <row r="601" s="14" customFormat="1">
      <c r="A601" s="14"/>
      <c r="B601" s="245"/>
      <c r="C601" s="246"/>
      <c r="D601" s="236" t="s">
        <v>216</v>
      </c>
      <c r="E601" s="247" t="s">
        <v>19</v>
      </c>
      <c r="F601" s="248" t="s">
        <v>12509</v>
      </c>
      <c r="G601" s="246"/>
      <c r="H601" s="249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216</v>
      </c>
      <c r="AU601" s="255" t="s">
        <v>80</v>
      </c>
      <c r="AV601" s="14" t="s">
        <v>80</v>
      </c>
      <c r="AW601" s="14" t="s">
        <v>218</v>
      </c>
      <c r="AX601" s="14" t="s">
        <v>71</v>
      </c>
      <c r="AY601" s="255" t="s">
        <v>205</v>
      </c>
    </row>
    <row r="602" s="14" customFormat="1">
      <c r="A602" s="14"/>
      <c r="B602" s="245"/>
      <c r="C602" s="246"/>
      <c r="D602" s="236" t="s">
        <v>216</v>
      </c>
      <c r="E602" s="247" t="s">
        <v>19</v>
      </c>
      <c r="F602" s="248" t="s">
        <v>12510</v>
      </c>
      <c r="G602" s="246"/>
      <c r="H602" s="249">
        <v>20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216</v>
      </c>
      <c r="AU602" s="255" t="s">
        <v>80</v>
      </c>
      <c r="AV602" s="14" t="s">
        <v>80</v>
      </c>
      <c r="AW602" s="14" t="s">
        <v>218</v>
      </c>
      <c r="AX602" s="14" t="s">
        <v>71</v>
      </c>
      <c r="AY602" s="255" t="s">
        <v>205</v>
      </c>
    </row>
    <row r="603" s="2" customFormat="1" ht="21.75" customHeight="1">
      <c r="A603" s="41"/>
      <c r="B603" s="42"/>
      <c r="C603" s="278" t="s">
        <v>1036</v>
      </c>
      <c r="D603" s="278" t="s">
        <v>319</v>
      </c>
      <c r="E603" s="279" t="s">
        <v>12511</v>
      </c>
      <c r="F603" s="280" t="s">
        <v>12512</v>
      </c>
      <c r="G603" s="281" t="s">
        <v>448</v>
      </c>
      <c r="H603" s="282">
        <v>7</v>
      </c>
      <c r="I603" s="283"/>
      <c r="J603" s="284">
        <f>ROUND(I603*H603,2)</f>
        <v>0</v>
      </c>
      <c r="K603" s="280" t="s">
        <v>19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0.0022000000000000001</v>
      </c>
      <c r="R603" s="225">
        <f>Q603*H603</f>
        <v>0.015400000000000001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433</v>
      </c>
      <c r="AT603" s="227" t="s">
        <v>319</v>
      </c>
      <c r="AU603" s="227" t="s">
        <v>80</v>
      </c>
      <c r="AY603" s="20" t="s">
        <v>205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331</v>
      </c>
      <c r="BM603" s="227" t="s">
        <v>12513</v>
      </c>
    </row>
    <row r="604" s="2" customFormat="1" ht="16.5" customHeight="1">
      <c r="A604" s="41"/>
      <c r="B604" s="42"/>
      <c r="C604" s="278" t="s">
        <v>1047</v>
      </c>
      <c r="D604" s="278" t="s">
        <v>319</v>
      </c>
      <c r="E604" s="279" t="s">
        <v>12514</v>
      </c>
      <c r="F604" s="280" t="s">
        <v>12515</v>
      </c>
      <c r="G604" s="281" t="s">
        <v>448</v>
      </c>
      <c r="H604" s="282">
        <v>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0.00020000000000000001</v>
      </c>
      <c r="R604" s="225">
        <f>Q604*H604</f>
        <v>0.00020000000000000001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433</v>
      </c>
      <c r="AT604" s="227" t="s">
        <v>319</v>
      </c>
      <c r="AU604" s="227" t="s">
        <v>80</v>
      </c>
      <c r="AY604" s="20" t="s">
        <v>205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331</v>
      </c>
      <c r="BM604" s="227" t="s">
        <v>12516</v>
      </c>
    </row>
    <row r="605" s="14" customFormat="1">
      <c r="A605" s="14"/>
      <c r="B605" s="245"/>
      <c r="C605" s="246"/>
      <c r="D605" s="236" t="s">
        <v>216</v>
      </c>
      <c r="E605" s="247" t="s">
        <v>19</v>
      </c>
      <c r="F605" s="248" t="s">
        <v>12517</v>
      </c>
      <c r="G605" s="246"/>
      <c r="H605" s="249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216</v>
      </c>
      <c r="AU605" s="255" t="s">
        <v>80</v>
      </c>
      <c r="AV605" s="14" t="s">
        <v>80</v>
      </c>
      <c r="AW605" s="14" t="s">
        <v>218</v>
      </c>
      <c r="AX605" s="14" t="s">
        <v>71</v>
      </c>
      <c r="AY605" s="255" t="s">
        <v>205</v>
      </c>
    </row>
    <row r="606" s="2" customFormat="1" ht="24.15" customHeight="1">
      <c r="A606" s="41"/>
      <c r="B606" s="42"/>
      <c r="C606" s="278" t="s">
        <v>1052</v>
      </c>
      <c r="D606" s="278" t="s">
        <v>319</v>
      </c>
      <c r="E606" s="279" t="s">
        <v>12518</v>
      </c>
      <c r="F606" s="280" t="s">
        <v>12519</v>
      </c>
      <c r="G606" s="281" t="s">
        <v>448</v>
      </c>
      <c r="H606" s="282">
        <v>20</v>
      </c>
      <c r="I606" s="283"/>
      <c r="J606" s="284">
        <f>ROUND(I606*H606,2)</f>
        <v>0</v>
      </c>
      <c r="K606" s="280" t="s">
        <v>211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0.002</v>
      </c>
      <c r="R606" s="225">
        <f>Q606*H606</f>
        <v>0.040000000000000001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433</v>
      </c>
      <c r="AT606" s="227" t="s">
        <v>319</v>
      </c>
      <c r="AU606" s="227" t="s">
        <v>80</v>
      </c>
      <c r="AY606" s="20" t="s">
        <v>205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331</v>
      </c>
      <c r="BM606" s="227" t="s">
        <v>12520</v>
      </c>
    </row>
    <row r="607" s="14" customFormat="1">
      <c r="A607" s="14"/>
      <c r="B607" s="245"/>
      <c r="C607" s="246"/>
      <c r="D607" s="236" t="s">
        <v>216</v>
      </c>
      <c r="E607" s="247" t="s">
        <v>19</v>
      </c>
      <c r="F607" s="248" t="s">
        <v>12521</v>
      </c>
      <c r="G607" s="246"/>
      <c r="H607" s="249">
        <v>20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216</v>
      </c>
      <c r="AU607" s="255" t="s">
        <v>80</v>
      </c>
      <c r="AV607" s="14" t="s">
        <v>80</v>
      </c>
      <c r="AW607" s="14" t="s">
        <v>218</v>
      </c>
      <c r="AX607" s="14" t="s">
        <v>71</v>
      </c>
      <c r="AY607" s="255" t="s">
        <v>205</v>
      </c>
    </row>
    <row r="608" s="2" customFormat="1" ht="24.15" customHeight="1">
      <c r="A608" s="41"/>
      <c r="B608" s="42"/>
      <c r="C608" s="216" t="s">
        <v>1058</v>
      </c>
      <c r="D608" s="216" t="s">
        <v>207</v>
      </c>
      <c r="E608" s="217" t="s">
        <v>12522</v>
      </c>
      <c r="F608" s="218" t="s">
        <v>12523</v>
      </c>
      <c r="G608" s="219" t="s">
        <v>448</v>
      </c>
      <c r="H608" s="220">
        <v>1</v>
      </c>
      <c r="I608" s="221"/>
      <c r="J608" s="222">
        <f>ROUND(I608*H608,2)</f>
        <v>0</v>
      </c>
      <c r="K608" s="218" t="s">
        <v>211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331</v>
      </c>
      <c r="AT608" s="227" t="s">
        <v>207</v>
      </c>
      <c r="AU608" s="227" t="s">
        <v>80</v>
      </c>
      <c r="AY608" s="20" t="s">
        <v>205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331</v>
      </c>
      <c r="BM608" s="227" t="s">
        <v>12524</v>
      </c>
    </row>
    <row r="609" s="2" customFormat="1">
      <c r="A609" s="41"/>
      <c r="B609" s="42"/>
      <c r="C609" s="43"/>
      <c r="D609" s="229" t="s">
        <v>214</v>
      </c>
      <c r="E609" s="43"/>
      <c r="F609" s="230" t="s">
        <v>12525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214</v>
      </c>
      <c r="AU609" s="20" t="s">
        <v>80</v>
      </c>
    </row>
    <row r="610" s="14" customFormat="1">
      <c r="A610" s="14"/>
      <c r="B610" s="245"/>
      <c r="C610" s="246"/>
      <c r="D610" s="236" t="s">
        <v>216</v>
      </c>
      <c r="E610" s="247" t="s">
        <v>19</v>
      </c>
      <c r="F610" s="248" t="s">
        <v>12517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216</v>
      </c>
      <c r="AU610" s="255" t="s">
        <v>80</v>
      </c>
      <c r="AV610" s="14" t="s">
        <v>80</v>
      </c>
      <c r="AW610" s="14" t="s">
        <v>218</v>
      </c>
      <c r="AX610" s="14" t="s">
        <v>71</v>
      </c>
      <c r="AY610" s="255" t="s">
        <v>205</v>
      </c>
    </row>
    <row r="611" s="2" customFormat="1" ht="16.5" customHeight="1">
      <c r="A611" s="41"/>
      <c r="B611" s="42"/>
      <c r="C611" s="278" t="s">
        <v>1065</v>
      </c>
      <c r="D611" s="278" t="s">
        <v>319</v>
      </c>
      <c r="E611" s="279" t="s">
        <v>12526</v>
      </c>
      <c r="F611" s="280" t="s">
        <v>12527</v>
      </c>
      <c r="G611" s="281" t="s">
        <v>448</v>
      </c>
      <c r="H611" s="282">
        <v>1</v>
      </c>
      <c r="I611" s="283"/>
      <c r="J611" s="284">
        <f>ROUND(I611*H611,2)</f>
        <v>0</v>
      </c>
      <c r="K611" s="280" t="s">
        <v>211</v>
      </c>
      <c r="L611" s="285"/>
      <c r="M611" s="286" t="s">
        <v>19</v>
      </c>
      <c r="N611" s="287" t="s">
        <v>42</v>
      </c>
      <c r="O611" s="87"/>
      <c r="P611" s="225">
        <f>O611*H611</f>
        <v>0</v>
      </c>
      <c r="Q611" s="225">
        <v>0.0022000000000000001</v>
      </c>
      <c r="R611" s="225">
        <f>Q611*H611</f>
        <v>0.0022000000000000001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433</v>
      </c>
      <c r="AT611" s="227" t="s">
        <v>319</v>
      </c>
      <c r="AU611" s="227" t="s">
        <v>80</v>
      </c>
      <c r="AY611" s="20" t="s">
        <v>205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331</v>
      </c>
      <c r="BM611" s="227" t="s">
        <v>12528</v>
      </c>
    </row>
    <row r="612" s="14" customFormat="1">
      <c r="A612" s="14"/>
      <c r="B612" s="245"/>
      <c r="C612" s="246"/>
      <c r="D612" s="236" t="s">
        <v>216</v>
      </c>
      <c r="E612" s="247" t="s">
        <v>19</v>
      </c>
      <c r="F612" s="248" t="s">
        <v>12529</v>
      </c>
      <c r="G612" s="246"/>
      <c r="H612" s="249">
        <v>6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216</v>
      </c>
      <c r="AU612" s="255" t="s">
        <v>80</v>
      </c>
      <c r="AV612" s="14" t="s">
        <v>80</v>
      </c>
      <c r="AW612" s="14" t="s">
        <v>218</v>
      </c>
      <c r="AX612" s="14" t="s">
        <v>71</v>
      </c>
      <c r="AY612" s="255" t="s">
        <v>205</v>
      </c>
    </row>
    <row r="613" s="14" customFormat="1">
      <c r="A613" s="14"/>
      <c r="B613" s="245"/>
      <c r="C613" s="246"/>
      <c r="D613" s="236" t="s">
        <v>216</v>
      </c>
      <c r="E613" s="247" t="s">
        <v>19</v>
      </c>
      <c r="F613" s="248" t="s">
        <v>12517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216</v>
      </c>
      <c r="AU613" s="255" t="s">
        <v>80</v>
      </c>
      <c r="AV613" s="14" t="s">
        <v>80</v>
      </c>
      <c r="AW613" s="14" t="s">
        <v>218</v>
      </c>
      <c r="AX613" s="14" t="s">
        <v>78</v>
      </c>
      <c r="AY613" s="255" t="s">
        <v>205</v>
      </c>
    </row>
    <row r="614" s="2" customFormat="1" ht="24.15" customHeight="1">
      <c r="A614" s="41"/>
      <c r="B614" s="42"/>
      <c r="C614" s="216" t="s">
        <v>1073</v>
      </c>
      <c r="D614" s="216" t="s">
        <v>207</v>
      </c>
      <c r="E614" s="217" t="s">
        <v>12530</v>
      </c>
      <c r="F614" s="218" t="s">
        <v>12531</v>
      </c>
      <c r="G614" s="219" t="s">
        <v>448</v>
      </c>
      <c r="H614" s="220">
        <v>19</v>
      </c>
      <c r="I614" s="221"/>
      <c r="J614" s="222">
        <f>ROUND(I614*H614,2)</f>
        <v>0</v>
      </c>
      <c r="K614" s="218" t="s">
        <v>211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331</v>
      </c>
      <c r="AT614" s="227" t="s">
        <v>207</v>
      </c>
      <c r="AU614" s="227" t="s">
        <v>80</v>
      </c>
      <c r="AY614" s="20" t="s">
        <v>205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331</v>
      </c>
      <c r="BM614" s="227" t="s">
        <v>12532</v>
      </c>
    </row>
    <row r="615" s="2" customFormat="1">
      <c r="A615" s="41"/>
      <c r="B615" s="42"/>
      <c r="C615" s="43"/>
      <c r="D615" s="229" t="s">
        <v>214</v>
      </c>
      <c r="E615" s="43"/>
      <c r="F615" s="230" t="s">
        <v>12533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214</v>
      </c>
      <c r="AU615" s="20" t="s">
        <v>80</v>
      </c>
    </row>
    <row r="616" s="14" customFormat="1">
      <c r="A616" s="14"/>
      <c r="B616" s="245"/>
      <c r="C616" s="246"/>
      <c r="D616" s="236" t="s">
        <v>216</v>
      </c>
      <c r="E616" s="247" t="s">
        <v>19</v>
      </c>
      <c r="F616" s="248" t="s">
        <v>12534</v>
      </c>
      <c r="G616" s="246"/>
      <c r="H616" s="249">
        <v>19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216</v>
      </c>
      <c r="AU616" s="255" t="s">
        <v>80</v>
      </c>
      <c r="AV616" s="14" t="s">
        <v>80</v>
      </c>
      <c r="AW616" s="14" t="s">
        <v>218</v>
      </c>
      <c r="AX616" s="14" t="s">
        <v>71</v>
      </c>
      <c r="AY616" s="255" t="s">
        <v>205</v>
      </c>
    </row>
    <row r="617" s="2" customFormat="1" ht="21.75" customHeight="1">
      <c r="A617" s="41"/>
      <c r="B617" s="42"/>
      <c r="C617" s="278" t="s">
        <v>1078</v>
      </c>
      <c r="D617" s="278" t="s">
        <v>319</v>
      </c>
      <c r="E617" s="279" t="s">
        <v>12535</v>
      </c>
      <c r="F617" s="280" t="s">
        <v>12536</v>
      </c>
      <c r="G617" s="281" t="s">
        <v>448</v>
      </c>
      <c r="H617" s="282">
        <v>19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0.0071999999999999998</v>
      </c>
      <c r="R617" s="225">
        <f>Q617*H617</f>
        <v>0.13680000000000001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433</v>
      </c>
      <c r="AT617" s="227" t="s">
        <v>319</v>
      </c>
      <c r="AU617" s="227" t="s">
        <v>80</v>
      </c>
      <c r="AY617" s="20" t="s">
        <v>205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331</v>
      </c>
      <c r="BM617" s="227" t="s">
        <v>12537</v>
      </c>
    </row>
    <row r="618" s="2" customFormat="1" ht="24.15" customHeight="1">
      <c r="A618" s="41"/>
      <c r="B618" s="42"/>
      <c r="C618" s="216" t="s">
        <v>1083</v>
      </c>
      <c r="D618" s="216" t="s">
        <v>207</v>
      </c>
      <c r="E618" s="217" t="s">
        <v>12538</v>
      </c>
      <c r="F618" s="218" t="s">
        <v>12539</v>
      </c>
      <c r="G618" s="219" t="s">
        <v>448</v>
      </c>
      <c r="H618" s="220">
        <v>10</v>
      </c>
      <c r="I618" s="221"/>
      <c r="J618" s="222">
        <f>ROUND(I618*H618,2)</f>
        <v>0</v>
      </c>
      <c r="K618" s="218" t="s">
        <v>211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331</v>
      </c>
      <c r="AT618" s="227" t="s">
        <v>207</v>
      </c>
      <c r="AU618" s="227" t="s">
        <v>80</v>
      </c>
      <c r="AY618" s="20" t="s">
        <v>205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331</v>
      </c>
      <c r="BM618" s="227" t="s">
        <v>12540</v>
      </c>
    </row>
    <row r="619" s="2" customFormat="1">
      <c r="A619" s="41"/>
      <c r="B619" s="42"/>
      <c r="C619" s="43"/>
      <c r="D619" s="229" t="s">
        <v>214</v>
      </c>
      <c r="E619" s="43"/>
      <c r="F619" s="230" t="s">
        <v>12541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214</v>
      </c>
      <c r="AU619" s="20" t="s">
        <v>80</v>
      </c>
    </row>
    <row r="620" s="14" customFormat="1">
      <c r="A620" s="14"/>
      <c r="B620" s="245"/>
      <c r="C620" s="246"/>
      <c r="D620" s="236" t="s">
        <v>216</v>
      </c>
      <c r="E620" s="247" t="s">
        <v>19</v>
      </c>
      <c r="F620" s="248" t="s">
        <v>12542</v>
      </c>
      <c r="G620" s="246"/>
      <c r="H620" s="249">
        <v>7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216</v>
      </c>
      <c r="AU620" s="255" t="s">
        <v>80</v>
      </c>
      <c r="AV620" s="14" t="s">
        <v>80</v>
      </c>
      <c r="AW620" s="14" t="s">
        <v>218</v>
      </c>
      <c r="AX620" s="14" t="s">
        <v>71</v>
      </c>
      <c r="AY620" s="255" t="s">
        <v>205</v>
      </c>
    </row>
    <row r="621" s="14" customFormat="1">
      <c r="A621" s="14"/>
      <c r="B621" s="245"/>
      <c r="C621" s="246"/>
      <c r="D621" s="236" t="s">
        <v>216</v>
      </c>
      <c r="E621" s="247" t="s">
        <v>19</v>
      </c>
      <c r="F621" s="248" t="s">
        <v>12543</v>
      </c>
      <c r="G621" s="246"/>
      <c r="H621" s="249">
        <v>3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216</v>
      </c>
      <c r="AU621" s="255" t="s">
        <v>80</v>
      </c>
      <c r="AV621" s="14" t="s">
        <v>80</v>
      </c>
      <c r="AW621" s="14" t="s">
        <v>218</v>
      </c>
      <c r="AX621" s="14" t="s">
        <v>71</v>
      </c>
      <c r="AY621" s="255" t="s">
        <v>205</v>
      </c>
    </row>
    <row r="622" s="2" customFormat="1" ht="37.8" customHeight="1">
      <c r="A622" s="41"/>
      <c r="B622" s="42"/>
      <c r="C622" s="278" t="s">
        <v>1089</v>
      </c>
      <c r="D622" s="278" t="s">
        <v>319</v>
      </c>
      <c r="E622" s="279" t="s">
        <v>12544</v>
      </c>
      <c r="F622" s="280" t="s">
        <v>12545</v>
      </c>
      <c r="G622" s="281" t="s">
        <v>2089</v>
      </c>
      <c r="H622" s="282">
        <v>10</v>
      </c>
      <c r="I622" s="283"/>
      <c r="J622" s="284">
        <f>ROUND(I622*H622,2)</f>
        <v>0</v>
      </c>
      <c r="K622" s="280" t="s">
        <v>211</v>
      </c>
      <c r="L622" s="285"/>
      <c r="M622" s="286" t="s">
        <v>19</v>
      </c>
      <c r="N622" s="287" t="s">
        <v>42</v>
      </c>
      <c r="O622" s="87"/>
      <c r="P622" s="225">
        <f>O622*H622</f>
        <v>0</v>
      </c>
      <c r="Q622" s="225">
        <v>0.0076</v>
      </c>
      <c r="R622" s="225">
        <f>Q622*H622</f>
        <v>0.075999999999999998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433</v>
      </c>
      <c r="AT622" s="227" t="s">
        <v>319</v>
      </c>
      <c r="AU622" s="227" t="s">
        <v>80</v>
      </c>
      <c r="AY622" s="20" t="s">
        <v>205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331</v>
      </c>
      <c r="BM622" s="227" t="s">
        <v>12546</v>
      </c>
    </row>
    <row r="623" s="2" customFormat="1" ht="24.15" customHeight="1">
      <c r="A623" s="41"/>
      <c r="B623" s="42"/>
      <c r="C623" s="216" t="s">
        <v>1093</v>
      </c>
      <c r="D623" s="216" t="s">
        <v>207</v>
      </c>
      <c r="E623" s="217" t="s">
        <v>12547</v>
      </c>
      <c r="F623" s="218" t="s">
        <v>12548</v>
      </c>
      <c r="G623" s="219" t="s">
        <v>448</v>
      </c>
      <c r="H623" s="220">
        <v>922</v>
      </c>
      <c r="I623" s="221"/>
      <c r="J623" s="222">
        <f>ROUND(I623*H623,2)</f>
        <v>0</v>
      </c>
      <c r="K623" s="218" t="s">
        <v>211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</v>
      </c>
      <c r="R623" s="225">
        <f>Q623*H623</f>
        <v>0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331</v>
      </c>
      <c r="AT623" s="227" t="s">
        <v>207</v>
      </c>
      <c r="AU623" s="227" t="s">
        <v>80</v>
      </c>
      <c r="AY623" s="20" t="s">
        <v>205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331</v>
      </c>
      <c r="BM623" s="227" t="s">
        <v>12549</v>
      </c>
    </row>
    <row r="624" s="2" customFormat="1">
      <c r="A624" s="41"/>
      <c r="B624" s="42"/>
      <c r="C624" s="43"/>
      <c r="D624" s="229" t="s">
        <v>214</v>
      </c>
      <c r="E624" s="43"/>
      <c r="F624" s="230" t="s">
        <v>12550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214</v>
      </c>
      <c r="AU624" s="20" t="s">
        <v>80</v>
      </c>
    </row>
    <row r="625" s="14" customFormat="1">
      <c r="A625" s="14"/>
      <c r="B625" s="245"/>
      <c r="C625" s="246"/>
      <c r="D625" s="236" t="s">
        <v>216</v>
      </c>
      <c r="E625" s="247" t="s">
        <v>19</v>
      </c>
      <c r="F625" s="248" t="s">
        <v>12551</v>
      </c>
      <c r="G625" s="246"/>
      <c r="H625" s="249">
        <v>759.99940000000004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216</v>
      </c>
      <c r="AU625" s="255" t="s">
        <v>80</v>
      </c>
      <c r="AV625" s="14" t="s">
        <v>80</v>
      </c>
      <c r="AW625" s="14" t="s">
        <v>218</v>
      </c>
      <c r="AX625" s="14" t="s">
        <v>71</v>
      </c>
      <c r="AY625" s="255" t="s">
        <v>205</v>
      </c>
    </row>
    <row r="626" s="14" customFormat="1">
      <c r="A626" s="14"/>
      <c r="B626" s="245"/>
      <c r="C626" s="246"/>
      <c r="D626" s="236" t="s">
        <v>216</v>
      </c>
      <c r="E626" s="247" t="s">
        <v>19</v>
      </c>
      <c r="F626" s="248" t="s">
        <v>12552</v>
      </c>
      <c r="G626" s="246"/>
      <c r="H626" s="249">
        <v>162.00020000000001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216</v>
      </c>
      <c r="AU626" s="255" t="s">
        <v>80</v>
      </c>
      <c r="AV626" s="14" t="s">
        <v>80</v>
      </c>
      <c r="AW626" s="14" t="s">
        <v>218</v>
      </c>
      <c r="AX626" s="14" t="s">
        <v>71</v>
      </c>
      <c r="AY626" s="255" t="s">
        <v>205</v>
      </c>
    </row>
    <row r="627" s="2" customFormat="1" ht="16.5" customHeight="1">
      <c r="A627" s="41"/>
      <c r="B627" s="42"/>
      <c r="C627" s="278" t="s">
        <v>1099</v>
      </c>
      <c r="D627" s="278" t="s">
        <v>319</v>
      </c>
      <c r="E627" s="279" t="s">
        <v>12553</v>
      </c>
      <c r="F627" s="280" t="s">
        <v>12554</v>
      </c>
      <c r="G627" s="281" t="s">
        <v>448</v>
      </c>
      <c r="H627" s="282">
        <v>922</v>
      </c>
      <c r="I627" s="283"/>
      <c r="J627" s="284">
        <f>ROUND(I627*H627,2)</f>
        <v>0</v>
      </c>
      <c r="K627" s="280" t="s">
        <v>211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0.00022000000000000001</v>
      </c>
      <c r="R627" s="225">
        <f>Q627*H627</f>
        <v>0.20284000000000002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433</v>
      </c>
      <c r="AT627" s="227" t="s">
        <v>319</v>
      </c>
      <c r="AU627" s="227" t="s">
        <v>80</v>
      </c>
      <c r="AY627" s="20" t="s">
        <v>205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331</v>
      </c>
      <c r="BM627" s="227" t="s">
        <v>12555</v>
      </c>
    </row>
    <row r="628" s="14" customFormat="1">
      <c r="A628" s="14"/>
      <c r="B628" s="245"/>
      <c r="C628" s="246"/>
      <c r="D628" s="236" t="s">
        <v>216</v>
      </c>
      <c r="E628" s="247" t="s">
        <v>19</v>
      </c>
      <c r="F628" s="248" t="s">
        <v>12556</v>
      </c>
      <c r="G628" s="246"/>
      <c r="H628" s="249">
        <v>760.00040000000001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216</v>
      </c>
      <c r="AU628" s="255" t="s">
        <v>80</v>
      </c>
      <c r="AV628" s="14" t="s">
        <v>80</v>
      </c>
      <c r="AW628" s="14" t="s">
        <v>218</v>
      </c>
      <c r="AX628" s="14" t="s">
        <v>71</v>
      </c>
      <c r="AY628" s="255" t="s">
        <v>205</v>
      </c>
    </row>
    <row r="629" s="14" customFormat="1">
      <c r="A629" s="14"/>
      <c r="B629" s="245"/>
      <c r="C629" s="246"/>
      <c r="D629" s="236" t="s">
        <v>216</v>
      </c>
      <c r="E629" s="247" t="s">
        <v>19</v>
      </c>
      <c r="F629" s="248" t="s">
        <v>12557</v>
      </c>
      <c r="G629" s="246"/>
      <c r="H629" s="249">
        <v>162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216</v>
      </c>
      <c r="AU629" s="255" t="s">
        <v>80</v>
      </c>
      <c r="AV629" s="14" t="s">
        <v>80</v>
      </c>
      <c r="AW629" s="14" t="s">
        <v>218</v>
      </c>
      <c r="AX629" s="14" t="s">
        <v>71</v>
      </c>
      <c r="AY629" s="255" t="s">
        <v>205</v>
      </c>
    </row>
    <row r="630" s="2" customFormat="1" ht="24.15" customHeight="1">
      <c r="A630" s="41"/>
      <c r="B630" s="42"/>
      <c r="C630" s="216" t="s">
        <v>1108</v>
      </c>
      <c r="D630" s="216" t="s">
        <v>207</v>
      </c>
      <c r="E630" s="217" t="s">
        <v>12558</v>
      </c>
      <c r="F630" s="218" t="s">
        <v>12559</v>
      </c>
      <c r="G630" s="219" t="s">
        <v>448</v>
      </c>
      <c r="H630" s="220">
        <v>4</v>
      </c>
      <c r="I630" s="221"/>
      <c r="J630" s="222">
        <f>ROUND(I630*H630,2)</f>
        <v>0</v>
      </c>
      <c r="K630" s="218" t="s">
        <v>211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</v>
      </c>
      <c r="R630" s="225">
        <f>Q630*H630</f>
        <v>0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331</v>
      </c>
      <c r="AT630" s="227" t="s">
        <v>207</v>
      </c>
      <c r="AU630" s="227" t="s">
        <v>80</v>
      </c>
      <c r="AY630" s="20" t="s">
        <v>205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331</v>
      </c>
      <c r="BM630" s="227" t="s">
        <v>12560</v>
      </c>
    </row>
    <row r="631" s="2" customFormat="1">
      <c r="A631" s="41"/>
      <c r="B631" s="42"/>
      <c r="C631" s="43"/>
      <c r="D631" s="229" t="s">
        <v>214</v>
      </c>
      <c r="E631" s="43"/>
      <c r="F631" s="230" t="s">
        <v>12561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214</v>
      </c>
      <c r="AU631" s="20" t="s">
        <v>80</v>
      </c>
    </row>
    <row r="632" s="14" customFormat="1">
      <c r="A632" s="14"/>
      <c r="B632" s="245"/>
      <c r="C632" s="246"/>
      <c r="D632" s="236" t="s">
        <v>216</v>
      </c>
      <c r="E632" s="247" t="s">
        <v>19</v>
      </c>
      <c r="F632" s="248" t="s">
        <v>12562</v>
      </c>
      <c r="G632" s="246"/>
      <c r="H632" s="249">
        <v>2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216</v>
      </c>
      <c r="AU632" s="255" t="s">
        <v>80</v>
      </c>
      <c r="AV632" s="14" t="s">
        <v>80</v>
      </c>
      <c r="AW632" s="14" t="s">
        <v>218</v>
      </c>
      <c r="AX632" s="14" t="s">
        <v>71</v>
      </c>
      <c r="AY632" s="255" t="s">
        <v>205</v>
      </c>
    </row>
    <row r="633" s="14" customFormat="1">
      <c r="A633" s="14"/>
      <c r="B633" s="245"/>
      <c r="C633" s="246"/>
      <c r="D633" s="236" t="s">
        <v>216</v>
      </c>
      <c r="E633" s="247" t="s">
        <v>19</v>
      </c>
      <c r="F633" s="248" t="s">
        <v>12563</v>
      </c>
      <c r="G633" s="246"/>
      <c r="H633" s="249">
        <v>2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216</v>
      </c>
      <c r="AU633" s="255" t="s">
        <v>80</v>
      </c>
      <c r="AV633" s="14" t="s">
        <v>80</v>
      </c>
      <c r="AW633" s="14" t="s">
        <v>218</v>
      </c>
      <c r="AX633" s="14" t="s">
        <v>71</v>
      </c>
      <c r="AY633" s="255" t="s">
        <v>205</v>
      </c>
    </row>
    <row r="634" s="2" customFormat="1" ht="24.15" customHeight="1">
      <c r="A634" s="41"/>
      <c r="B634" s="42"/>
      <c r="C634" s="278" t="s">
        <v>1118</v>
      </c>
      <c r="D634" s="278" t="s">
        <v>319</v>
      </c>
      <c r="E634" s="279" t="s">
        <v>12451</v>
      </c>
      <c r="F634" s="280" t="s">
        <v>12452</v>
      </c>
      <c r="G634" s="281" t="s">
        <v>2089</v>
      </c>
      <c r="H634" s="282">
        <v>4</v>
      </c>
      <c r="I634" s="283"/>
      <c r="J634" s="284">
        <f>ROUND(I634*H634,2)</f>
        <v>0</v>
      </c>
      <c r="K634" s="280" t="s">
        <v>211</v>
      </c>
      <c r="L634" s="285"/>
      <c r="M634" s="286" t="s">
        <v>19</v>
      </c>
      <c r="N634" s="287" t="s">
        <v>42</v>
      </c>
      <c r="O634" s="87"/>
      <c r="P634" s="225">
        <f>O634*H634</f>
        <v>0</v>
      </c>
      <c r="Q634" s="225">
        <v>0.00059999999999999995</v>
      </c>
      <c r="R634" s="225">
        <f>Q634*H634</f>
        <v>0.0023999999999999998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433</v>
      </c>
      <c r="AT634" s="227" t="s">
        <v>319</v>
      </c>
      <c r="AU634" s="227" t="s">
        <v>80</v>
      </c>
      <c r="AY634" s="20" t="s">
        <v>205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331</v>
      </c>
      <c r="BM634" s="227" t="s">
        <v>12564</v>
      </c>
    </row>
    <row r="635" s="2" customFormat="1" ht="24.15" customHeight="1">
      <c r="A635" s="41"/>
      <c r="B635" s="42"/>
      <c r="C635" s="216" t="s">
        <v>1123</v>
      </c>
      <c r="D635" s="216" t="s">
        <v>207</v>
      </c>
      <c r="E635" s="217" t="s">
        <v>12565</v>
      </c>
      <c r="F635" s="218" t="s">
        <v>12566</v>
      </c>
      <c r="G635" s="219" t="s">
        <v>306</v>
      </c>
      <c r="H635" s="220">
        <v>356.416</v>
      </c>
      <c r="I635" s="221"/>
      <c r="J635" s="222">
        <f>ROUND(I635*H635,2)</f>
        <v>0</v>
      </c>
      <c r="K635" s="218" t="s">
        <v>211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</v>
      </c>
      <c r="R635" s="225">
        <f>Q635*H635</f>
        <v>0</v>
      </c>
      <c r="S635" s="225">
        <v>0.00415</v>
      </c>
      <c r="T635" s="226">
        <f>S635*H635</f>
        <v>1.4791264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331</v>
      </c>
      <c r="AT635" s="227" t="s">
        <v>207</v>
      </c>
      <c r="AU635" s="227" t="s">
        <v>80</v>
      </c>
      <c r="AY635" s="20" t="s">
        <v>205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331</v>
      </c>
      <c r="BM635" s="227" t="s">
        <v>12567</v>
      </c>
    </row>
    <row r="636" s="2" customFormat="1">
      <c r="A636" s="41"/>
      <c r="B636" s="42"/>
      <c r="C636" s="43"/>
      <c r="D636" s="229" t="s">
        <v>214</v>
      </c>
      <c r="E636" s="43"/>
      <c r="F636" s="230" t="s">
        <v>12568</v>
      </c>
      <c r="G636" s="43"/>
      <c r="H636" s="43"/>
      <c r="I636" s="231"/>
      <c r="J636" s="43"/>
      <c r="K636" s="43"/>
      <c r="L636" s="47"/>
      <c r="M636" s="232"/>
      <c r="N636" s="233"/>
      <c r="O636" s="87"/>
      <c r="P636" s="87"/>
      <c r="Q636" s="87"/>
      <c r="R636" s="87"/>
      <c r="S636" s="87"/>
      <c r="T636" s="88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0" t="s">
        <v>214</v>
      </c>
      <c r="AU636" s="20" t="s">
        <v>80</v>
      </c>
    </row>
    <row r="637" s="13" customFormat="1">
      <c r="A637" s="13"/>
      <c r="B637" s="234"/>
      <c r="C637" s="235"/>
      <c r="D637" s="236" t="s">
        <v>216</v>
      </c>
      <c r="E637" s="237" t="s">
        <v>19</v>
      </c>
      <c r="F637" s="238" t="s">
        <v>12569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216</v>
      </c>
      <c r="AU637" s="244" t="s">
        <v>80</v>
      </c>
      <c r="AV637" s="13" t="s">
        <v>78</v>
      </c>
      <c r="AW637" s="13" t="s">
        <v>218</v>
      </c>
      <c r="AX637" s="13" t="s">
        <v>71</v>
      </c>
      <c r="AY637" s="244" t="s">
        <v>205</v>
      </c>
    </row>
    <row r="638" s="14" customFormat="1">
      <c r="A638" s="14"/>
      <c r="B638" s="245"/>
      <c r="C638" s="246"/>
      <c r="D638" s="236" t="s">
        <v>216</v>
      </c>
      <c r="E638" s="247" t="s">
        <v>19</v>
      </c>
      <c r="F638" s="248" t="s">
        <v>12570</v>
      </c>
      <c r="G638" s="246"/>
      <c r="H638" s="249">
        <v>164.08743999999999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216</v>
      </c>
      <c r="AU638" s="255" t="s">
        <v>80</v>
      </c>
      <c r="AV638" s="14" t="s">
        <v>80</v>
      </c>
      <c r="AW638" s="14" t="s">
        <v>218</v>
      </c>
      <c r="AX638" s="14" t="s">
        <v>71</v>
      </c>
      <c r="AY638" s="255" t="s">
        <v>205</v>
      </c>
    </row>
    <row r="639" s="14" customFormat="1">
      <c r="A639" s="14"/>
      <c r="B639" s="245"/>
      <c r="C639" s="246"/>
      <c r="D639" s="236" t="s">
        <v>216</v>
      </c>
      <c r="E639" s="247" t="s">
        <v>19</v>
      </c>
      <c r="F639" s="248" t="s">
        <v>12571</v>
      </c>
      <c r="G639" s="246"/>
      <c r="H639" s="249">
        <v>192.32835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216</v>
      </c>
      <c r="AU639" s="255" t="s">
        <v>80</v>
      </c>
      <c r="AV639" s="14" t="s">
        <v>80</v>
      </c>
      <c r="AW639" s="14" t="s">
        <v>218</v>
      </c>
      <c r="AX639" s="14" t="s">
        <v>71</v>
      </c>
      <c r="AY639" s="255" t="s">
        <v>205</v>
      </c>
    </row>
    <row r="640" s="2" customFormat="1" ht="24.15" customHeight="1">
      <c r="A640" s="41"/>
      <c r="B640" s="42"/>
      <c r="C640" s="216" t="s">
        <v>1130</v>
      </c>
      <c r="D640" s="216" t="s">
        <v>207</v>
      </c>
      <c r="E640" s="217" t="s">
        <v>12572</v>
      </c>
      <c r="F640" s="218" t="s">
        <v>12573</v>
      </c>
      <c r="G640" s="219" t="s">
        <v>327</v>
      </c>
      <c r="H640" s="220">
        <v>20.327999999999999</v>
      </c>
      <c r="I640" s="221"/>
      <c r="J640" s="222">
        <f>ROUND(I640*H640,2)</f>
        <v>0</v>
      </c>
      <c r="K640" s="218" t="s">
        <v>211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0.00141</v>
      </c>
      <c r="T640" s="226">
        <f>S640*H640</f>
        <v>0.028662480000000001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331</v>
      </c>
      <c r="AT640" s="227" t="s">
        <v>207</v>
      </c>
      <c r="AU640" s="227" t="s">
        <v>80</v>
      </c>
      <c r="AY640" s="20" t="s">
        <v>205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331</v>
      </c>
      <c r="BM640" s="227" t="s">
        <v>12574</v>
      </c>
    </row>
    <row r="641" s="2" customFormat="1">
      <c r="A641" s="41"/>
      <c r="B641" s="42"/>
      <c r="C641" s="43"/>
      <c r="D641" s="229" t="s">
        <v>214</v>
      </c>
      <c r="E641" s="43"/>
      <c r="F641" s="230" t="s">
        <v>12575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214</v>
      </c>
      <c r="AU641" s="20" t="s">
        <v>80</v>
      </c>
    </row>
    <row r="642" s="14" customFormat="1">
      <c r="A642" s="14"/>
      <c r="B642" s="245"/>
      <c r="C642" s="246"/>
      <c r="D642" s="236" t="s">
        <v>216</v>
      </c>
      <c r="E642" s="247" t="s">
        <v>19</v>
      </c>
      <c r="F642" s="248" t="s">
        <v>12576</v>
      </c>
      <c r="G642" s="246"/>
      <c r="H642" s="249">
        <v>20.327999999999999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216</v>
      </c>
      <c r="AU642" s="255" t="s">
        <v>80</v>
      </c>
      <c r="AV642" s="14" t="s">
        <v>80</v>
      </c>
      <c r="AW642" s="14" t="s">
        <v>218</v>
      </c>
      <c r="AX642" s="14" t="s">
        <v>71</v>
      </c>
      <c r="AY642" s="255" t="s">
        <v>205</v>
      </c>
    </row>
    <row r="643" s="2" customFormat="1" ht="24.15" customHeight="1">
      <c r="A643" s="41"/>
      <c r="B643" s="42"/>
      <c r="C643" s="216" t="s">
        <v>1135</v>
      </c>
      <c r="D643" s="216" t="s">
        <v>207</v>
      </c>
      <c r="E643" s="217" t="s">
        <v>12577</v>
      </c>
      <c r="F643" s="218" t="s">
        <v>12578</v>
      </c>
      <c r="G643" s="219" t="s">
        <v>306</v>
      </c>
      <c r="H643" s="220">
        <v>164.08699999999999</v>
      </c>
      <c r="I643" s="221"/>
      <c r="J643" s="222">
        <f>ROUND(I643*H643,2)</f>
        <v>0</v>
      </c>
      <c r="K643" s="218" t="s">
        <v>211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331</v>
      </c>
      <c r="AT643" s="227" t="s">
        <v>207</v>
      </c>
      <c r="AU643" s="227" t="s">
        <v>80</v>
      </c>
      <c r="AY643" s="20" t="s">
        <v>205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331</v>
      </c>
      <c r="BM643" s="227" t="s">
        <v>12579</v>
      </c>
    </row>
    <row r="644" s="2" customFormat="1">
      <c r="A644" s="41"/>
      <c r="B644" s="42"/>
      <c r="C644" s="43"/>
      <c r="D644" s="229" t="s">
        <v>214</v>
      </c>
      <c r="E644" s="43"/>
      <c r="F644" s="230" t="s">
        <v>12580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214</v>
      </c>
      <c r="AU644" s="20" t="s">
        <v>80</v>
      </c>
    </row>
    <row r="645" s="13" customFormat="1">
      <c r="A645" s="13"/>
      <c r="B645" s="234"/>
      <c r="C645" s="235"/>
      <c r="D645" s="236" t="s">
        <v>216</v>
      </c>
      <c r="E645" s="237" t="s">
        <v>19</v>
      </c>
      <c r="F645" s="238" t="s">
        <v>12569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216</v>
      </c>
      <c r="AU645" s="244" t="s">
        <v>80</v>
      </c>
      <c r="AV645" s="13" t="s">
        <v>78</v>
      </c>
      <c r="AW645" s="13" t="s">
        <v>218</v>
      </c>
      <c r="AX645" s="13" t="s">
        <v>71</v>
      </c>
      <c r="AY645" s="244" t="s">
        <v>205</v>
      </c>
    </row>
    <row r="646" s="14" customFormat="1">
      <c r="A646" s="14"/>
      <c r="B646" s="245"/>
      <c r="C646" s="246"/>
      <c r="D646" s="236" t="s">
        <v>216</v>
      </c>
      <c r="E646" s="247" t="s">
        <v>19</v>
      </c>
      <c r="F646" s="248" t="s">
        <v>12581</v>
      </c>
      <c r="G646" s="246"/>
      <c r="H646" s="249">
        <v>164.08699999999999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216</v>
      </c>
      <c r="AU646" s="255" t="s">
        <v>80</v>
      </c>
      <c r="AV646" s="14" t="s">
        <v>80</v>
      </c>
      <c r="AW646" s="14" t="s">
        <v>218</v>
      </c>
      <c r="AX646" s="14" t="s">
        <v>71</v>
      </c>
      <c r="AY646" s="255" t="s">
        <v>205</v>
      </c>
    </row>
    <row r="647" s="2" customFormat="1" ht="24.15" customHeight="1">
      <c r="A647" s="41"/>
      <c r="B647" s="42"/>
      <c r="C647" s="216" t="s">
        <v>1141</v>
      </c>
      <c r="D647" s="216" t="s">
        <v>207</v>
      </c>
      <c r="E647" s="217" t="s">
        <v>12582</v>
      </c>
      <c r="F647" s="218" t="s">
        <v>12583</v>
      </c>
      <c r="G647" s="219" t="s">
        <v>327</v>
      </c>
      <c r="H647" s="220">
        <v>20.327999999999999</v>
      </c>
      <c r="I647" s="221"/>
      <c r="J647" s="222">
        <f>ROUND(I647*H647,2)</f>
        <v>0</v>
      </c>
      <c r="K647" s="218" t="s">
        <v>211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</v>
      </c>
      <c r="R647" s="225">
        <f>Q647*H647</f>
        <v>0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331</v>
      </c>
      <c r="AT647" s="227" t="s">
        <v>207</v>
      </c>
      <c r="AU647" s="227" t="s">
        <v>80</v>
      </c>
      <c r="AY647" s="20" t="s">
        <v>205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331</v>
      </c>
      <c r="BM647" s="227" t="s">
        <v>12584</v>
      </c>
    </row>
    <row r="648" s="2" customFormat="1">
      <c r="A648" s="41"/>
      <c r="B648" s="42"/>
      <c r="C648" s="43"/>
      <c r="D648" s="229" t="s">
        <v>214</v>
      </c>
      <c r="E648" s="43"/>
      <c r="F648" s="230" t="s">
        <v>12585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214</v>
      </c>
      <c r="AU648" s="20" t="s">
        <v>80</v>
      </c>
    </row>
    <row r="649" s="14" customFormat="1">
      <c r="A649" s="14"/>
      <c r="B649" s="245"/>
      <c r="C649" s="246"/>
      <c r="D649" s="236" t="s">
        <v>216</v>
      </c>
      <c r="E649" s="247" t="s">
        <v>19</v>
      </c>
      <c r="F649" s="248" t="s">
        <v>12586</v>
      </c>
      <c r="G649" s="246"/>
      <c r="H649" s="249">
        <v>20.327999999999999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216</v>
      </c>
      <c r="AU649" s="255" t="s">
        <v>80</v>
      </c>
      <c r="AV649" s="14" t="s">
        <v>80</v>
      </c>
      <c r="AW649" s="14" t="s">
        <v>218</v>
      </c>
      <c r="AX649" s="14" t="s">
        <v>71</v>
      </c>
      <c r="AY649" s="255" t="s">
        <v>205</v>
      </c>
    </row>
    <row r="650" s="2" customFormat="1" ht="44.25" customHeight="1">
      <c r="A650" s="41"/>
      <c r="B650" s="42"/>
      <c r="C650" s="216" t="s">
        <v>1149</v>
      </c>
      <c r="D650" s="216" t="s">
        <v>207</v>
      </c>
      <c r="E650" s="217" t="s">
        <v>12587</v>
      </c>
      <c r="F650" s="218" t="s">
        <v>12588</v>
      </c>
      <c r="G650" s="219" t="s">
        <v>306</v>
      </c>
      <c r="H650" s="220">
        <v>319.69799999999998</v>
      </c>
      <c r="I650" s="221"/>
      <c r="J650" s="222">
        <f>ROUND(I650*H650,2)</f>
        <v>0</v>
      </c>
      <c r="K650" s="218" t="s">
        <v>211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1.0000000000000001E-05</v>
      </c>
      <c r="R650" s="225">
        <f>Q650*H650</f>
        <v>0.0031969799999999999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331</v>
      </c>
      <c r="AT650" s="227" t="s">
        <v>207</v>
      </c>
      <c r="AU650" s="227" t="s">
        <v>80</v>
      </c>
      <c r="AY650" s="20" t="s">
        <v>205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331</v>
      </c>
      <c r="BM650" s="227" t="s">
        <v>12589</v>
      </c>
    </row>
    <row r="651" s="2" customFormat="1">
      <c r="A651" s="41"/>
      <c r="B651" s="42"/>
      <c r="C651" s="43"/>
      <c r="D651" s="229" t="s">
        <v>214</v>
      </c>
      <c r="E651" s="43"/>
      <c r="F651" s="230" t="s">
        <v>12590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214</v>
      </c>
      <c r="AU651" s="20" t="s">
        <v>80</v>
      </c>
    </row>
    <row r="652" s="14" customFormat="1">
      <c r="A652" s="14"/>
      <c r="B652" s="245"/>
      <c r="C652" s="246"/>
      <c r="D652" s="236" t="s">
        <v>216</v>
      </c>
      <c r="E652" s="247" t="s">
        <v>19</v>
      </c>
      <c r="F652" s="248" t="s">
        <v>11997</v>
      </c>
      <c r="G652" s="246"/>
      <c r="H652" s="249">
        <v>319.69799999999998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216</v>
      </c>
      <c r="AU652" s="255" t="s">
        <v>80</v>
      </c>
      <c r="AV652" s="14" t="s">
        <v>80</v>
      </c>
      <c r="AW652" s="14" t="s">
        <v>218</v>
      </c>
      <c r="AX652" s="14" t="s">
        <v>71</v>
      </c>
      <c r="AY652" s="255" t="s">
        <v>205</v>
      </c>
    </row>
    <row r="653" s="2" customFormat="1" ht="33" customHeight="1">
      <c r="A653" s="41"/>
      <c r="B653" s="42"/>
      <c r="C653" s="278" t="s">
        <v>1154</v>
      </c>
      <c r="D653" s="278" t="s">
        <v>319</v>
      </c>
      <c r="E653" s="279" t="s">
        <v>12591</v>
      </c>
      <c r="F653" s="280" t="s">
        <v>12592</v>
      </c>
      <c r="G653" s="281" t="s">
        <v>306</v>
      </c>
      <c r="H653" s="282">
        <v>351.66800000000001</v>
      </c>
      <c r="I653" s="283"/>
      <c r="J653" s="284">
        <f>ROUND(I653*H653,2)</f>
        <v>0</v>
      </c>
      <c r="K653" s="280" t="s">
        <v>211</v>
      </c>
      <c r="L653" s="285"/>
      <c r="M653" s="286" t="s">
        <v>19</v>
      </c>
      <c r="N653" s="287" t="s">
        <v>42</v>
      </c>
      <c r="O653" s="87"/>
      <c r="P653" s="225">
        <f>O653*H653</f>
        <v>0</v>
      </c>
      <c r="Q653" s="225">
        <v>0.00050000000000000001</v>
      </c>
      <c r="R653" s="225">
        <f>Q653*H653</f>
        <v>0.17583400000000002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433</v>
      </c>
      <c r="AT653" s="227" t="s">
        <v>319</v>
      </c>
      <c r="AU653" s="227" t="s">
        <v>80</v>
      </c>
      <c r="AY653" s="20" t="s">
        <v>205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331</v>
      </c>
      <c r="BM653" s="227" t="s">
        <v>12593</v>
      </c>
    </row>
    <row r="654" s="14" customFormat="1">
      <c r="A654" s="14"/>
      <c r="B654" s="245"/>
      <c r="C654" s="246"/>
      <c r="D654" s="236" t="s">
        <v>216</v>
      </c>
      <c r="E654" s="246"/>
      <c r="F654" s="248" t="s">
        <v>12594</v>
      </c>
      <c r="G654" s="246"/>
      <c r="H654" s="249">
        <v>351.66800000000001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216</v>
      </c>
      <c r="AU654" s="255" t="s">
        <v>80</v>
      </c>
      <c r="AV654" s="14" t="s">
        <v>80</v>
      </c>
      <c r="AW654" s="14" t="s">
        <v>4</v>
      </c>
      <c r="AX654" s="14" t="s">
        <v>78</v>
      </c>
      <c r="AY654" s="255" t="s">
        <v>205</v>
      </c>
    </row>
    <row r="655" s="2" customFormat="1" ht="24.15" customHeight="1">
      <c r="A655" s="41"/>
      <c r="B655" s="42"/>
      <c r="C655" s="216" t="s">
        <v>1160</v>
      </c>
      <c r="D655" s="216" t="s">
        <v>207</v>
      </c>
      <c r="E655" s="217" t="s">
        <v>12595</v>
      </c>
      <c r="F655" s="218" t="s">
        <v>12596</v>
      </c>
      <c r="G655" s="219" t="s">
        <v>327</v>
      </c>
      <c r="H655" s="220">
        <v>332.49799999999999</v>
      </c>
      <c r="I655" s="221"/>
      <c r="J655" s="222">
        <f>ROUND(I655*H655,2)</f>
        <v>0</v>
      </c>
      <c r="K655" s="218" t="s">
        <v>211</v>
      </c>
      <c r="L655" s="47"/>
      <c r="M655" s="223" t="s">
        <v>19</v>
      </c>
      <c r="N655" s="224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331</v>
      </c>
      <c r="AT655" s="227" t="s">
        <v>207</v>
      </c>
      <c r="AU655" s="227" t="s">
        <v>80</v>
      </c>
      <c r="AY655" s="20" t="s">
        <v>205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331</v>
      </c>
      <c r="BM655" s="227" t="s">
        <v>12597</v>
      </c>
    </row>
    <row r="656" s="2" customFormat="1">
      <c r="A656" s="41"/>
      <c r="B656" s="42"/>
      <c r="C656" s="43"/>
      <c r="D656" s="229" t="s">
        <v>214</v>
      </c>
      <c r="E656" s="43"/>
      <c r="F656" s="230" t="s">
        <v>12598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214</v>
      </c>
      <c r="AU656" s="20" t="s">
        <v>80</v>
      </c>
    </row>
    <row r="657" s="14" customFormat="1">
      <c r="A657" s="14"/>
      <c r="B657" s="245"/>
      <c r="C657" s="246"/>
      <c r="D657" s="236" t="s">
        <v>216</v>
      </c>
      <c r="E657" s="247" t="s">
        <v>19</v>
      </c>
      <c r="F657" s="248" t="s">
        <v>12599</v>
      </c>
      <c r="G657" s="246"/>
      <c r="H657" s="249">
        <v>332.49799999999999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216</v>
      </c>
      <c r="AU657" s="255" t="s">
        <v>80</v>
      </c>
      <c r="AV657" s="14" t="s">
        <v>80</v>
      </c>
      <c r="AW657" s="14" t="s">
        <v>218</v>
      </c>
      <c r="AX657" s="14" t="s">
        <v>71</v>
      </c>
      <c r="AY657" s="255" t="s">
        <v>205</v>
      </c>
    </row>
    <row r="658" s="2" customFormat="1" ht="24.15" customHeight="1">
      <c r="A658" s="41"/>
      <c r="B658" s="42"/>
      <c r="C658" s="278" t="s">
        <v>1166</v>
      </c>
      <c r="D658" s="278" t="s">
        <v>319</v>
      </c>
      <c r="E658" s="279" t="s">
        <v>12600</v>
      </c>
      <c r="F658" s="280" t="s">
        <v>12601</v>
      </c>
      <c r="G658" s="281" t="s">
        <v>327</v>
      </c>
      <c r="H658" s="282">
        <v>365.74799999999999</v>
      </c>
      <c r="I658" s="283"/>
      <c r="J658" s="284">
        <f>ROUND(I658*H658,2)</f>
        <v>0</v>
      </c>
      <c r="K658" s="280" t="s">
        <v>211</v>
      </c>
      <c r="L658" s="285"/>
      <c r="M658" s="286" t="s">
        <v>19</v>
      </c>
      <c r="N658" s="287" t="s">
        <v>42</v>
      </c>
      <c r="O658" s="87"/>
      <c r="P658" s="225">
        <f>O658*H658</f>
        <v>0</v>
      </c>
      <c r="Q658" s="225">
        <v>0.00029999999999999997</v>
      </c>
      <c r="R658" s="225">
        <f>Q658*H658</f>
        <v>0.10972439999999999</v>
      </c>
      <c r="S658" s="225">
        <v>0</v>
      </c>
      <c r="T658" s="226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7" t="s">
        <v>433</v>
      </c>
      <c r="AT658" s="227" t="s">
        <v>319</v>
      </c>
      <c r="AU658" s="227" t="s">
        <v>80</v>
      </c>
      <c r="AY658" s="20" t="s">
        <v>205</v>
      </c>
      <c r="BE658" s="228">
        <f>IF(N658="základní",J658,0)</f>
        <v>0</v>
      </c>
      <c r="BF658" s="228">
        <f>IF(N658="snížená",J658,0)</f>
        <v>0</v>
      </c>
      <c r="BG658" s="228">
        <f>IF(N658="zákl. přenesená",J658,0)</f>
        <v>0</v>
      </c>
      <c r="BH658" s="228">
        <f>IF(N658="sníž. přenesená",J658,0)</f>
        <v>0</v>
      </c>
      <c r="BI658" s="228">
        <f>IF(N658="nulová",J658,0)</f>
        <v>0</v>
      </c>
      <c r="BJ658" s="20" t="s">
        <v>78</v>
      </c>
      <c r="BK658" s="228">
        <f>ROUND(I658*H658,2)</f>
        <v>0</v>
      </c>
      <c r="BL658" s="20" t="s">
        <v>331</v>
      </c>
      <c r="BM658" s="227" t="s">
        <v>12602</v>
      </c>
    </row>
    <row r="659" s="14" customFormat="1">
      <c r="A659" s="14"/>
      <c r="B659" s="245"/>
      <c r="C659" s="246"/>
      <c r="D659" s="236" t="s">
        <v>216</v>
      </c>
      <c r="E659" s="246"/>
      <c r="F659" s="248" t="s">
        <v>12603</v>
      </c>
      <c r="G659" s="246"/>
      <c r="H659" s="249">
        <v>365.74799999999999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216</v>
      </c>
      <c r="AU659" s="255" t="s">
        <v>80</v>
      </c>
      <c r="AV659" s="14" t="s">
        <v>80</v>
      </c>
      <c r="AW659" s="14" t="s">
        <v>4</v>
      </c>
      <c r="AX659" s="14" t="s">
        <v>78</v>
      </c>
      <c r="AY659" s="255" t="s">
        <v>205</v>
      </c>
    </row>
    <row r="660" s="2" customFormat="1" ht="16.5" customHeight="1">
      <c r="A660" s="41"/>
      <c r="B660" s="42"/>
      <c r="C660" s="216" t="s">
        <v>1173</v>
      </c>
      <c r="D660" s="216" t="s">
        <v>207</v>
      </c>
      <c r="E660" s="217" t="s">
        <v>12604</v>
      </c>
      <c r="F660" s="218" t="s">
        <v>12605</v>
      </c>
      <c r="G660" s="219" t="s">
        <v>306</v>
      </c>
      <c r="H660" s="220">
        <v>3265.277</v>
      </c>
      <c r="I660" s="221"/>
      <c r="J660" s="222">
        <f>ROUND(I660*H660,2)</f>
        <v>0</v>
      </c>
      <c r="K660" s="218" t="s">
        <v>211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0.00025999999999999998</v>
      </c>
      <c r="R660" s="225">
        <f>Q660*H660</f>
        <v>0.84897201999999994</v>
      </c>
      <c r="S660" s="225">
        <v>0.00025999999999999998</v>
      </c>
      <c r="T660" s="226">
        <f>S660*H660</f>
        <v>0.84897201999999994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212</v>
      </c>
      <c r="AT660" s="227" t="s">
        <v>207</v>
      </c>
      <c r="AU660" s="227" t="s">
        <v>80</v>
      </c>
      <c r="AY660" s="20" t="s">
        <v>205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212</v>
      </c>
      <c r="BM660" s="227" t="s">
        <v>12606</v>
      </c>
    </row>
    <row r="661" s="2" customFormat="1">
      <c r="A661" s="41"/>
      <c r="B661" s="42"/>
      <c r="C661" s="43"/>
      <c r="D661" s="229" t="s">
        <v>214</v>
      </c>
      <c r="E661" s="43"/>
      <c r="F661" s="230" t="s">
        <v>12607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214</v>
      </c>
      <c r="AU661" s="20" t="s">
        <v>80</v>
      </c>
    </row>
    <row r="662" s="14" customFormat="1">
      <c r="A662" s="14"/>
      <c r="B662" s="245"/>
      <c r="C662" s="246"/>
      <c r="D662" s="236" t="s">
        <v>216</v>
      </c>
      <c r="E662" s="247" t="s">
        <v>19</v>
      </c>
      <c r="F662" s="248" t="s">
        <v>12608</v>
      </c>
      <c r="G662" s="246"/>
      <c r="H662" s="249">
        <v>3265.277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216</v>
      </c>
      <c r="AU662" s="255" t="s">
        <v>80</v>
      </c>
      <c r="AV662" s="14" t="s">
        <v>80</v>
      </c>
      <c r="AW662" s="14" t="s">
        <v>218</v>
      </c>
      <c r="AX662" s="14" t="s">
        <v>71</v>
      </c>
      <c r="AY662" s="255" t="s">
        <v>205</v>
      </c>
    </row>
    <row r="663" s="2" customFormat="1" ht="55.5" customHeight="1">
      <c r="A663" s="41"/>
      <c r="B663" s="42"/>
      <c r="C663" s="216" t="s">
        <v>1193</v>
      </c>
      <c r="D663" s="216" t="s">
        <v>207</v>
      </c>
      <c r="E663" s="217" t="s">
        <v>12609</v>
      </c>
      <c r="F663" s="218" t="s">
        <v>12610</v>
      </c>
      <c r="G663" s="219" t="s">
        <v>279</v>
      </c>
      <c r="H663" s="220">
        <v>35.212000000000003</v>
      </c>
      <c r="I663" s="221"/>
      <c r="J663" s="222">
        <f>ROUND(I663*H663,2)</f>
        <v>0</v>
      </c>
      <c r="K663" s="218" t="s">
        <v>211</v>
      </c>
      <c r="L663" s="47"/>
      <c r="M663" s="223" t="s">
        <v>19</v>
      </c>
      <c r="N663" s="224" t="s">
        <v>42</v>
      </c>
      <c r="O663" s="87"/>
      <c r="P663" s="225">
        <f>O663*H663</f>
        <v>0</v>
      </c>
      <c r="Q663" s="225">
        <v>0</v>
      </c>
      <c r="R663" s="225">
        <f>Q663*H663</f>
        <v>0</v>
      </c>
      <c r="S663" s="225">
        <v>0</v>
      </c>
      <c r="T663" s="226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7" t="s">
        <v>331</v>
      </c>
      <c r="AT663" s="227" t="s">
        <v>207</v>
      </c>
      <c r="AU663" s="227" t="s">
        <v>80</v>
      </c>
      <c r="AY663" s="20" t="s">
        <v>205</v>
      </c>
      <c r="BE663" s="228">
        <f>IF(N663="základní",J663,0)</f>
        <v>0</v>
      </c>
      <c r="BF663" s="228">
        <f>IF(N663="snížená",J663,0)</f>
        <v>0</v>
      </c>
      <c r="BG663" s="228">
        <f>IF(N663="zákl. přenesená",J663,0)</f>
        <v>0</v>
      </c>
      <c r="BH663" s="228">
        <f>IF(N663="sníž. přenesená",J663,0)</f>
        <v>0</v>
      </c>
      <c r="BI663" s="228">
        <f>IF(N663="nulová",J663,0)</f>
        <v>0</v>
      </c>
      <c r="BJ663" s="20" t="s">
        <v>78</v>
      </c>
      <c r="BK663" s="228">
        <f>ROUND(I663*H663,2)</f>
        <v>0</v>
      </c>
      <c r="BL663" s="20" t="s">
        <v>331</v>
      </c>
      <c r="BM663" s="227" t="s">
        <v>12611</v>
      </c>
    </row>
    <row r="664" s="2" customFormat="1">
      <c r="A664" s="41"/>
      <c r="B664" s="42"/>
      <c r="C664" s="43"/>
      <c r="D664" s="229" t="s">
        <v>214</v>
      </c>
      <c r="E664" s="43"/>
      <c r="F664" s="230" t="s">
        <v>12612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214</v>
      </c>
      <c r="AU664" s="20" t="s">
        <v>80</v>
      </c>
    </row>
    <row r="665" s="12" customFormat="1" ht="22.8" customHeight="1">
      <c r="A665" s="12"/>
      <c r="B665" s="200"/>
      <c r="C665" s="201"/>
      <c r="D665" s="202" t="s">
        <v>70</v>
      </c>
      <c r="E665" s="214" t="s">
        <v>5224</v>
      </c>
      <c r="F665" s="214" t="s">
        <v>6670</v>
      </c>
      <c r="G665" s="201"/>
      <c r="H665" s="201"/>
      <c r="I665" s="204"/>
      <c r="J665" s="215">
        <f>BK665</f>
        <v>0</v>
      </c>
      <c r="K665" s="201"/>
      <c r="L665" s="206"/>
      <c r="M665" s="207"/>
      <c r="N665" s="208"/>
      <c r="O665" s="208"/>
      <c r="P665" s="209">
        <f>SUM(P666:P672)</f>
        <v>0</v>
      </c>
      <c r="Q665" s="208"/>
      <c r="R665" s="209">
        <f>SUM(R666:R672)</f>
        <v>0.084560880000000005</v>
      </c>
      <c r="S665" s="208"/>
      <c r="T665" s="210">
        <f>SUM(T666:T672)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11" t="s">
        <v>80</v>
      </c>
      <c r="AT665" s="212" t="s">
        <v>70</v>
      </c>
      <c r="AU665" s="212" t="s">
        <v>78</v>
      </c>
      <c r="AY665" s="211" t="s">
        <v>205</v>
      </c>
      <c r="BK665" s="213">
        <f>SUM(BK666:BK672)</f>
        <v>0</v>
      </c>
    </row>
    <row r="666" s="2" customFormat="1" ht="37.8" customHeight="1">
      <c r="A666" s="41"/>
      <c r="B666" s="42"/>
      <c r="C666" s="216" t="s">
        <v>1199</v>
      </c>
      <c r="D666" s="216" t="s">
        <v>207</v>
      </c>
      <c r="E666" s="217" t="s">
        <v>6773</v>
      </c>
      <c r="F666" s="218" t="s">
        <v>6774</v>
      </c>
      <c r="G666" s="219" t="s">
        <v>306</v>
      </c>
      <c r="H666" s="220">
        <v>91.914000000000001</v>
      </c>
      <c r="I666" s="221"/>
      <c r="J666" s="222">
        <f>ROUND(I666*H666,2)</f>
        <v>0</v>
      </c>
      <c r="K666" s="218" t="s">
        <v>211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0.00027</v>
      </c>
      <c r="R666" s="225">
        <f>Q666*H666</f>
        <v>0.02481678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331</v>
      </c>
      <c r="AT666" s="227" t="s">
        <v>207</v>
      </c>
      <c r="AU666" s="227" t="s">
        <v>80</v>
      </c>
      <c r="AY666" s="20" t="s">
        <v>205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331</v>
      </c>
      <c r="BM666" s="227" t="s">
        <v>12613</v>
      </c>
    </row>
    <row r="667" s="2" customFormat="1">
      <c r="A667" s="41"/>
      <c r="B667" s="42"/>
      <c r="C667" s="43"/>
      <c r="D667" s="229" t="s">
        <v>214</v>
      </c>
      <c r="E667" s="43"/>
      <c r="F667" s="230" t="s">
        <v>6776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214</v>
      </c>
      <c r="AU667" s="20" t="s">
        <v>80</v>
      </c>
    </row>
    <row r="668" s="14" customFormat="1">
      <c r="A668" s="14"/>
      <c r="B668" s="245"/>
      <c r="C668" s="246"/>
      <c r="D668" s="236" t="s">
        <v>216</v>
      </c>
      <c r="E668" s="247" t="s">
        <v>19</v>
      </c>
      <c r="F668" s="248" t="s">
        <v>12614</v>
      </c>
      <c r="G668" s="246"/>
      <c r="H668" s="249">
        <v>43.079999999999998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216</v>
      </c>
      <c r="AU668" s="255" t="s">
        <v>80</v>
      </c>
      <c r="AV668" s="14" t="s">
        <v>80</v>
      </c>
      <c r="AW668" s="14" t="s">
        <v>218</v>
      </c>
      <c r="AX668" s="14" t="s">
        <v>71</v>
      </c>
      <c r="AY668" s="255" t="s">
        <v>205</v>
      </c>
    </row>
    <row r="669" s="14" customFormat="1">
      <c r="A669" s="14"/>
      <c r="B669" s="245"/>
      <c r="C669" s="246"/>
      <c r="D669" s="236" t="s">
        <v>216</v>
      </c>
      <c r="E669" s="247" t="s">
        <v>19</v>
      </c>
      <c r="F669" s="248" t="s">
        <v>12615</v>
      </c>
      <c r="G669" s="246"/>
      <c r="H669" s="249">
        <v>48.834000000000003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216</v>
      </c>
      <c r="AU669" s="255" t="s">
        <v>80</v>
      </c>
      <c r="AV669" s="14" t="s">
        <v>80</v>
      </c>
      <c r="AW669" s="14" t="s">
        <v>218</v>
      </c>
      <c r="AX669" s="14" t="s">
        <v>71</v>
      </c>
      <c r="AY669" s="255" t="s">
        <v>205</v>
      </c>
    </row>
    <row r="670" s="2" customFormat="1" ht="37.8" customHeight="1">
      <c r="A670" s="41"/>
      <c r="B670" s="42"/>
      <c r="C670" s="216" t="s">
        <v>1213</v>
      </c>
      <c r="D670" s="216" t="s">
        <v>207</v>
      </c>
      <c r="E670" s="217" t="s">
        <v>6785</v>
      </c>
      <c r="F670" s="218" t="s">
        <v>6786</v>
      </c>
      <c r="G670" s="219" t="s">
        <v>306</v>
      </c>
      <c r="H670" s="220">
        <v>91.914000000000001</v>
      </c>
      <c r="I670" s="221"/>
      <c r="J670" s="222">
        <f>ROUND(I670*H670,2)</f>
        <v>0</v>
      </c>
      <c r="K670" s="218" t="s">
        <v>211</v>
      </c>
      <c r="L670" s="47"/>
      <c r="M670" s="223" t="s">
        <v>19</v>
      </c>
      <c r="N670" s="224" t="s">
        <v>42</v>
      </c>
      <c r="O670" s="87"/>
      <c r="P670" s="225">
        <f>O670*H670</f>
        <v>0</v>
      </c>
      <c r="Q670" s="225">
        <v>0.00064999999999999997</v>
      </c>
      <c r="R670" s="225">
        <f>Q670*H670</f>
        <v>0.059744100000000001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331</v>
      </c>
      <c r="AT670" s="227" t="s">
        <v>207</v>
      </c>
      <c r="AU670" s="227" t="s">
        <v>80</v>
      </c>
      <c r="AY670" s="20" t="s">
        <v>205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331</v>
      </c>
      <c r="BM670" s="227" t="s">
        <v>12616</v>
      </c>
    </row>
    <row r="671" s="2" customFormat="1">
      <c r="A671" s="41"/>
      <c r="B671" s="42"/>
      <c r="C671" s="43"/>
      <c r="D671" s="229" t="s">
        <v>214</v>
      </c>
      <c r="E671" s="43"/>
      <c r="F671" s="230" t="s">
        <v>6788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214</v>
      </c>
      <c r="AU671" s="20" t="s">
        <v>80</v>
      </c>
    </row>
    <row r="672" s="14" customFormat="1">
      <c r="A672" s="14"/>
      <c r="B672" s="245"/>
      <c r="C672" s="246"/>
      <c r="D672" s="236" t="s">
        <v>216</v>
      </c>
      <c r="E672" s="247" t="s">
        <v>19</v>
      </c>
      <c r="F672" s="248" t="s">
        <v>12617</v>
      </c>
      <c r="G672" s="246"/>
      <c r="H672" s="249">
        <v>91.914000000000001</v>
      </c>
      <c r="I672" s="250"/>
      <c r="J672" s="246"/>
      <c r="K672" s="246"/>
      <c r="L672" s="251"/>
      <c r="M672" s="293"/>
      <c r="N672" s="294"/>
      <c r="O672" s="294"/>
      <c r="P672" s="294"/>
      <c r="Q672" s="294"/>
      <c r="R672" s="294"/>
      <c r="S672" s="294"/>
      <c r="T672" s="29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216</v>
      </c>
      <c r="AU672" s="255" t="s">
        <v>80</v>
      </c>
      <c r="AV672" s="14" t="s">
        <v>80</v>
      </c>
      <c r="AW672" s="14" t="s">
        <v>218</v>
      </c>
      <c r="AX672" s="14" t="s">
        <v>71</v>
      </c>
      <c r="AY672" s="255" t="s">
        <v>205</v>
      </c>
    </row>
    <row r="673" s="2" customFormat="1" ht="6.96" customHeight="1">
      <c r="A673" s="41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47"/>
      <c r="M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</row>
  </sheetData>
  <sheetProtection sheet="1" autoFilter="0" formatColumns="0" formatRows="0" objects="1" scenarios="1" spinCount="100000" saltValue="ASHI6o9a6rcl7D7CR1hzzmQbu49+Qrm8sfzDwVr0icijofjGxKT2Vli+aXv9TsZO+2A8c690SdkKM8uIvffuOQ==" hashValue="yDDqT7+dLn5ycDqHglNo5xgEJGauBNV/5aEPHASX80D2QzCFjAJBsEG8YkhHdjbr+V9piJVeo3LlFxPuCTR1Fg==" algorithmName="SHA-512" password="CC35"/>
  <autoFilter ref="C92:K672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5_01/314231511"/>
    <hyperlink ref="F104" r:id="rId2" display="https://podminky.urs.cz/item/CS_URS_2025_01/316381115"/>
    <hyperlink ref="F111" r:id="rId3" display="https://podminky.urs.cz/item/CS_URS_2025_01/340238212"/>
    <hyperlink ref="F116" r:id="rId4" display="https://podminky.urs.cz/item/CS_URS_2025_01/340239212"/>
    <hyperlink ref="F121" r:id="rId5" display="https://podminky.urs.cz/item/CS_URS_2025_01/612315203"/>
    <hyperlink ref="F126" r:id="rId6" display="https://podminky.urs.cz/item/CS_URS_2025_01/612315205"/>
    <hyperlink ref="F130" r:id="rId7" display="https://podminky.urs.cz/item/CS_URS_2025_01/622325656"/>
    <hyperlink ref="F133" r:id="rId8" display="https://podminky.urs.cz/item/CS_URS_2025_01/623311121"/>
    <hyperlink ref="F140" r:id="rId9" display="https://podminky.urs.cz/item/CS_URS_2025_01/629135102"/>
    <hyperlink ref="F149" r:id="rId10" display="https://podminky.urs.cz/item/CS_URS_2025_01/962032631"/>
    <hyperlink ref="F156" r:id="rId11" display="https://podminky.urs.cz/item/CS_URS_2025_01/978015391"/>
    <hyperlink ref="F163" r:id="rId12" display="https://podminky.urs.cz/item/CS_URS_2025_01/978019361"/>
    <hyperlink ref="F166" r:id="rId13" display="https://podminky.urs.cz/item/CS_URS_2025_01/978036191"/>
    <hyperlink ref="F169" r:id="rId14" display="https://podminky.urs.cz/item/CS_URS_2025_01/979031111"/>
    <hyperlink ref="F172" r:id="rId15" display="https://podminky.urs.cz/item/CS_URS_2025_01/985221021"/>
    <hyperlink ref="F185" r:id="rId16" display="https://podminky.urs.cz/item/CS_URS_2025_01/997013156"/>
    <hyperlink ref="F187" r:id="rId17" display="https://podminky.urs.cz/item/CS_URS_2025_01/997013501"/>
    <hyperlink ref="F189" r:id="rId18" display="https://podminky.urs.cz/item/CS_URS_2025_01/997013509"/>
    <hyperlink ref="F192" r:id="rId19" display="https://podminky.urs.cz/item/CS_URS_2025_01/997013811"/>
    <hyperlink ref="F194" r:id="rId20" display="https://podminky.urs.cz/item/CS_URS_2025_01/997013871"/>
    <hyperlink ref="F198" r:id="rId21" display="https://podminky.urs.cz/item/CS_URS_2025_01/998011010"/>
    <hyperlink ref="F200" r:id="rId22" display="https://podminky.urs.cz/item/CS_URS_2025_01/998011014"/>
    <hyperlink ref="F205" r:id="rId23" display="https://podminky.urs.cz/item/CS_URS_2025_01/712431111"/>
    <hyperlink ref="F210" r:id="rId24" display="https://podminky.urs.cz/item/CS_URS_2025_01/712431801"/>
    <hyperlink ref="F213" r:id="rId25" display="https://podminky.urs.cz/item/CS_URS_2025_01/712461705"/>
    <hyperlink ref="F218" r:id="rId26" display="https://podminky.urs.cz/item/CS_URS_2025_01/712631801"/>
    <hyperlink ref="F221" r:id="rId27" display="https://podminky.urs.cz/item/CS_URS_2025_01/998712102"/>
    <hyperlink ref="F224" r:id="rId28" display="https://podminky.urs.cz/item/CS_URS_2025_01/713141212"/>
    <hyperlink ref="F229" r:id="rId29" display="https://podminky.urs.cz/item/CS_URS_2025_01/998713102"/>
    <hyperlink ref="F233" r:id="rId30" display="https://podminky.urs.cz/item/CS_URS_2025_01/762341210"/>
    <hyperlink ref="F238" r:id="rId31" display="https://podminky.urs.cz/item/CS_URS_2025_01/762341410"/>
    <hyperlink ref="F244" r:id="rId32" display="https://podminky.urs.cz/item/CS_URS_2025_01/762341811"/>
    <hyperlink ref="F250" r:id="rId33" display="https://podminky.urs.cz/item/CS_URS_2025_01/762342214"/>
    <hyperlink ref="F253" r:id="rId34" display="https://podminky.urs.cz/item/CS_URS_2025_01/762342511"/>
    <hyperlink ref="F261" r:id="rId35" display="https://podminky.urs.cz/item/CS_URS_2025_01/762342812"/>
    <hyperlink ref="F264" r:id="rId36" display="https://podminky.urs.cz/item/CS_URS_2025_01/762361114"/>
    <hyperlink ref="F270" r:id="rId37" display="https://podminky.urs.cz/item/CS_URS_2025_01/762395000"/>
    <hyperlink ref="F273" r:id="rId38" display="https://podminky.urs.cz/item/CS_URS_2025_01/998762113"/>
    <hyperlink ref="F276" r:id="rId39" display="https://podminky.urs.cz/item/CS_URS_2025_01/764001821"/>
    <hyperlink ref="F303" r:id="rId40" display="https://podminky.urs.cz/item/CS_URS_2025_01/764001841"/>
    <hyperlink ref="F340" r:id="rId41" display="https://podminky.urs.cz/item/CS_URS_2025_01/764001861"/>
    <hyperlink ref="F350" r:id="rId42" display="https://podminky.urs.cz/item/CS_URS_2025_01/764001881"/>
    <hyperlink ref="F354" r:id="rId43" display="https://podminky.urs.cz/item/CS_URS_2025_01/764001891"/>
    <hyperlink ref="F364" r:id="rId44" display="https://podminky.urs.cz/item/CS_URS_2025_01/764002821"/>
    <hyperlink ref="F373" r:id="rId45" display="https://podminky.urs.cz/item/CS_URS_2025_01/764002831"/>
    <hyperlink ref="F382" r:id="rId46" display="https://podminky.urs.cz/item/CS_URS_2025_01/764002841"/>
    <hyperlink ref="F385" r:id="rId47" display="https://podminky.urs.cz/item/CS_URS_2025_01/764002871"/>
    <hyperlink ref="F388" r:id="rId48" display="https://podminky.urs.cz/item/CS_URS_2025_01/764002881"/>
    <hyperlink ref="F394" r:id="rId49" display="https://podminky.urs.cz/item/CS_URS_2025_01/764004801"/>
    <hyperlink ref="F397" r:id="rId50" display="https://podminky.urs.cz/item/CS_URS_2025_01/764004841"/>
    <hyperlink ref="F400" r:id="rId51" display="https://podminky.urs.cz/item/CS_URS_2025_01/764004861"/>
    <hyperlink ref="F403" r:id="rId52" display="https://podminky.urs.cz/item/CS_URS_2025_01/764004871"/>
    <hyperlink ref="F406" r:id="rId53" display="https://podminky.urs.cz/item/CS_URS_2025_01/764131411"/>
    <hyperlink ref="F417" r:id="rId54" display="https://podminky.urs.cz/item/CS_URS_2025_01/764131413"/>
    <hyperlink ref="F439" r:id="rId55" display="https://podminky.urs.cz/item/CS_URS_2025_01/764131491"/>
    <hyperlink ref="F442" r:id="rId56" display="https://podminky.urs.cz/item/CS_URS_2025_01/764231405"/>
    <hyperlink ref="F447" r:id="rId57" display="https://podminky.urs.cz/item/CS_URS_2025_01/764232434"/>
    <hyperlink ref="F472" r:id="rId58" display="https://podminky.urs.cz/item/CS_URS_2025_01/764314612"/>
    <hyperlink ref="F480" r:id="rId59" display="https://podminky.urs.cz/item/CS_URS_2025_01/764315622"/>
    <hyperlink ref="F483" r:id="rId60" display="https://podminky.urs.cz/item/CS_URS_2025_01/764315625"/>
    <hyperlink ref="F492" r:id="rId61" display="https://podminky.urs.cz/item/CS_URS_2025_01/764331417"/>
    <hyperlink ref="F495" r:id="rId62" display="https://podminky.urs.cz/item/CS_URS_2025_01/764511602"/>
    <hyperlink ref="F498" r:id="rId63" display="https://podminky.urs.cz/item/CS_URS_2025_01/764518622"/>
    <hyperlink ref="F503" r:id="rId64" display="https://podminky.urs.cz/item/CS_URS_2025_01/764531404"/>
    <hyperlink ref="F506" r:id="rId65" display="https://podminky.urs.cz/item/CS_URS_2025_01/764531405"/>
    <hyperlink ref="F509" r:id="rId66" display="https://podminky.urs.cz/item/CS_URS_2025_01/764538422"/>
    <hyperlink ref="F512" r:id="rId67" display="https://podminky.urs.cz/item/CS_URS_2025_01/764538423"/>
    <hyperlink ref="F515" r:id="rId68" display="https://podminky.urs.cz/item/CS_URS_2025_01/764538424"/>
    <hyperlink ref="F557" r:id="rId69" display="https://podminky.urs.cz/item/CS_URS_2025_01/998764113"/>
    <hyperlink ref="F560" r:id="rId70" display="https://podminky.urs.cz/item/CS_URS_2025_01/765113121"/>
    <hyperlink ref="F573" r:id="rId71" display="https://podminky.urs.cz/item/CS_URS_2025_01/765114251"/>
    <hyperlink ref="F576" r:id="rId72" display="https://podminky.urs.cz/item/CS_URS_2025_01/765114351"/>
    <hyperlink ref="F580" r:id="rId73" display="https://podminky.urs.cz/item/CS_URS_2025_01/765114421"/>
    <hyperlink ref="F583" r:id="rId74" display="https://podminky.urs.cz/item/CS_URS_2025_01/765114581"/>
    <hyperlink ref="F593" r:id="rId75" display="https://podminky.urs.cz/item/CS_URS_2025_01/765114585"/>
    <hyperlink ref="F596" r:id="rId76" display="https://podminky.urs.cz/item/CS_URS_2025_01/765115021"/>
    <hyperlink ref="F609" r:id="rId77" display="https://podminky.urs.cz/item/CS_URS_2025_01/765115202"/>
    <hyperlink ref="F615" r:id="rId78" display="https://podminky.urs.cz/item/CS_URS_2025_01/765115302"/>
    <hyperlink ref="F619" r:id="rId79" display="https://podminky.urs.cz/item/CS_URS_2025_01/765115352"/>
    <hyperlink ref="F624" r:id="rId80" display="https://podminky.urs.cz/item/CS_URS_2025_01/765115401"/>
    <hyperlink ref="F631" r:id="rId81" display="https://podminky.urs.cz/item/CS_URS_2025_01/765115421"/>
    <hyperlink ref="F636" r:id="rId82" display="https://podminky.urs.cz/item/CS_URS_2025_01/765152811"/>
    <hyperlink ref="F641" r:id="rId83" display="https://podminky.urs.cz/item/CS_URS_2025_01/765152831"/>
    <hyperlink ref="F644" r:id="rId84" display="https://podminky.urs.cz/item/CS_URS_2025_01/765152891"/>
    <hyperlink ref="F648" r:id="rId85" display="https://podminky.urs.cz/item/CS_URS_2025_01/765152895"/>
    <hyperlink ref="F651" r:id="rId86" display="https://podminky.urs.cz/item/CS_URS_2025_01/765191001"/>
    <hyperlink ref="F656" r:id="rId87" display="https://podminky.urs.cz/item/CS_URS_2025_01/765191031"/>
    <hyperlink ref="F661" r:id="rId88" display="https://podminky.urs.cz/item/CS_URS_2025_01/765192001"/>
    <hyperlink ref="F664" r:id="rId89" display="https://podminky.urs.cz/item/CS_URS_2025_01/998765113"/>
    <hyperlink ref="F667" r:id="rId90" display="https://podminky.urs.cz/item/CS_URS_2025_01/783823137"/>
    <hyperlink ref="F671" r:id="rId91" display="https://podminky.urs.cz/item/CS_URS_2025_01/78382742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Pospíšil Zdeněk</dc:creator>
  <cp:lastModifiedBy>Pospíšil Zdeněk</cp:lastModifiedBy>
  <dcterms:created xsi:type="dcterms:W3CDTF">2025-10-24T08:06:55Z</dcterms:created>
  <dcterms:modified xsi:type="dcterms:W3CDTF">2025-10-24T08:08:42Z</dcterms:modified>
</cp:coreProperties>
</file>